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08" codeName="{62F9E958-00F4-224C-1CEB-3A4BEE276A53}"/>
  <workbookPr showInkAnnotation="0" codeName="ThisWorkbook" defaultThemeVersion="124226"/>
  <mc:AlternateContent xmlns:mc="http://schemas.openxmlformats.org/markup-compatibility/2006">
    <mc:Choice Requires="x15">
      <x15ac:absPath xmlns:x15ac="http://schemas.microsoft.com/office/spreadsheetml/2010/11/ac" url="C:\PROJECTS\EMV\FICHIER EXCELL\"/>
    </mc:Choice>
  </mc:AlternateContent>
  <xr:revisionPtr revIDLastSave="0" documentId="13_ncr:1_{88CB7F71-6701-4D4B-B7ED-4E02C4D23A55}" xr6:coauthVersionLast="47" xr6:coauthVersionMax="47" xr10:uidLastSave="{00000000-0000-0000-0000-000000000000}"/>
  <bookViews>
    <workbookView xWindow="-120" yWindow="-120" windowWidth="29040" windowHeight="15990" tabRatio="946" activeTab="16" xr2:uid="{00000000-000D-0000-FFFF-FFFF00000000}"/>
  </bookViews>
  <sheets>
    <sheet name="Config file" sheetId="47" r:id="rId1"/>
    <sheet name="NOYAUX" sheetId="48" r:id="rId2"/>
    <sheet name="APPLICATIONS" sheetId="49" r:id="rId3"/>
    <sheet name="PF" sheetId="52" r:id="rId4"/>
    <sheet name="CB5.5-Transaction" sheetId="3" r:id="rId5"/>
    <sheet name="PNF-Transaction" sheetId="51" r:id="rId6"/>
    <sheet name="UP_TRANSACTION" sheetId="54" r:id="rId7"/>
    <sheet name="CB2A" sheetId="27" r:id="rId8"/>
    <sheet name="CB5.5" sheetId="1" r:id="rId9"/>
    <sheet name="PNF" sheetId="50" r:id="rId10"/>
    <sheet name="UP" sheetId="58" r:id="rId11"/>
    <sheet name="TLV- APDU-ATR" sheetId="22" r:id="rId12"/>
    <sheet name="Feuil4" sheetId="60" r:id="rId13"/>
    <sheet name="Feuil2" sheetId="59" r:id="rId14"/>
    <sheet name="Feuil1" sheetId="57" r:id="rId15"/>
    <sheet name="EMV Glossaire" sheetId="8" r:id="rId16"/>
    <sheet name="TVR TSI AIP AUC CVM CTQ TTQ CID" sheetId="6" r:id="rId17"/>
    <sheet name="Lecture Carte" sheetId="18" r:id="rId18"/>
    <sheet name="EMV Synthese" sheetId="9" r:id="rId19"/>
    <sheet name="EMV Synthese_T" sheetId="19" r:id="rId20"/>
    <sheet name="Client Tags" sheetId="53" r:id="rId21"/>
    <sheet name="TAGS" sheetId="30" r:id="rId22"/>
    <sheet name="EMV-GTAGS" sheetId="28" r:id="rId23"/>
    <sheet name="SW1SW2" sheetId="44" r:id="rId24"/>
    <sheet name="BANK CODE" sheetId="45" r:id="rId25"/>
    <sheet name="AID " sheetId="15" r:id="rId26"/>
    <sheet name="Currency Code" sheetId="55" r:id="rId27"/>
    <sheet name="CB2A Echanges" sheetId="12" r:id="rId28"/>
    <sheet name="CB5.5 (39,59-101,24)" sheetId="5" r:id="rId29"/>
    <sheet name="CB5.5 59-0101 FORCAGE RPO" sheetId="11" r:id="rId30"/>
    <sheet name="CB5.5 58-FF50" sheetId="25" r:id="rId31"/>
    <sheet name="CB5.5 (4,54,55,95)" sheetId="42" r:id="rId32"/>
    <sheet name="CB5.5 (59-020B) TASA" sheetId="24" r:id="rId33"/>
    <sheet name="Authentification" sheetId="29" r:id="rId34"/>
    <sheet name="Profil fonctionel " sheetId="10" r:id="rId35"/>
    <sheet name="Introduction" sheetId="36" r:id="rId36"/>
    <sheet name="2 Initiate Processing" sheetId="35" r:id="rId37"/>
    <sheet name="3 Read Application Data" sheetId="34" r:id="rId38"/>
    <sheet name="4 Offline Data Authentification" sheetId="33" r:id="rId39"/>
    <sheet name="5 Processing Restrictions" sheetId="32" r:id="rId40"/>
    <sheet name="6 Cardholder Verification" sheetId="31" r:id="rId41"/>
    <sheet name="7 Terminal Risk Management" sheetId="37" r:id="rId42"/>
    <sheet name="8 Terminal Action Analysis" sheetId="38" r:id="rId43"/>
    <sheet name="9 Online Processing" sheetId="39" r:id="rId44"/>
    <sheet name="10 Issuer Scripts" sheetId="41" r:id="rId45"/>
    <sheet name="Feuil3" sheetId="56" r:id="rId46"/>
    <sheet name="Global" sheetId="46" r:id="rId47"/>
    <sheet name="Feuil5" sheetId="61" r:id="rId48"/>
  </sheets>
  <functionGroups builtInGroupCount="19"/>
  <definedNames>
    <definedName name="_xlnm._FilterDatabase" localSheetId="8" hidden="1">'CB5.5'!$AF$8:$AF$268</definedName>
    <definedName name="_ftn1" localSheetId="1">NOYAUX!#REF!</definedName>
    <definedName name="_ftn2" localSheetId="1">NOYAUX!#REF!</definedName>
    <definedName name="_ftn3" localSheetId="1">NOYAUX!#REF!</definedName>
    <definedName name="_ftnref1" localSheetId="1">NOYAUX!$E$415</definedName>
    <definedName name="_ftnref2" localSheetId="1">NOYAUX!$E$418</definedName>
    <definedName name="_ftnref3" localSheetId="1">NOYAUX!$E$420</definedName>
    <definedName name="_Toc152582587" localSheetId="29">'CB5.5 59-0101 FORCAGE RPO'!#REF!</definedName>
    <definedName name="_Toc370478764" localSheetId="34">'Profil fonctionel '!$J$65</definedName>
    <definedName name="_Toc370478765" localSheetId="34">'Profil fonctionel '!$J$66</definedName>
    <definedName name="_Toc370478766" localSheetId="34">'Profil fonctionel '!$J$67</definedName>
    <definedName name="_Toc370478767" localSheetId="34">'Profil fonctionel '!$J$68</definedName>
    <definedName name="_Toc370478768" localSheetId="34">'Profil fonctionel '!$J$69</definedName>
    <definedName name="contactlessindicator" localSheetId="15">'EMV Glossaire'!$A$119</definedName>
    <definedName name="contactlesspath" localSheetId="15">'EMV Glossaire'!$A$132</definedName>
    <definedName name="contactlesssymbol" localSheetId="15">'EMV Glossaire'!$A$131</definedName>
    <definedName name="EMV" localSheetId="15">'EMV Glossaire'!$A$2</definedName>
    <definedName name="EMVCo" localSheetId="15">'EMV Glossaire'!$A$7</definedName>
    <definedName name="EMVmode" localSheetId="15">'EMV Glossaire'!$A$3</definedName>
    <definedName name="entrypoint" localSheetId="15">'EMV Glossaire'!$A$135</definedName>
    <definedName name="ExpressPay" localSheetId="15">'EMV Glossaire'!$A$127</definedName>
    <definedName name="fDDA" localSheetId="15">'EMV Glossaire'!$A$124</definedName>
    <definedName name="HAL" localSheetId="15">'EMV Glossaire'!$A$136</definedName>
    <definedName name="IFD" localSheetId="15">'EMV Glossaire'!$A$138</definedName>
    <definedName name="Kernel" localSheetId="15">'EMV Glossaire'!$A$139</definedName>
    <definedName name="kernelID" localSheetId="15">'EMV Glossaire'!$A$140</definedName>
    <definedName name="landingzone" localSheetId="15">'EMV Glossaire'!$A$141</definedName>
    <definedName name="mastercardcontactless" localSheetId="15">'EMV Glossaire'!$A$142</definedName>
    <definedName name="MSDmode" localSheetId="15">'EMV Glossaire'!$A$128</definedName>
    <definedName name="OLE_LINK2" localSheetId="3">PF!#REF!</definedName>
    <definedName name="OLE_LINK21" localSheetId="3">PF!$A$81</definedName>
    <definedName name="PPSE" localSheetId="15">'EMV Glossaire'!$A$120</definedName>
    <definedName name="qVSDC" localSheetId="15">'EMV Glossaire'!$A$125</definedName>
    <definedName name="readercombination" localSheetId="15">'EMV Glossaire'!$A$148</definedName>
    <definedName name="RFfield" localSheetId="15">'EMV Glossaire'!$A$147</definedName>
    <definedName name="Track1data" localSheetId="15">'EMV Glossaire'!$A$150</definedName>
    <definedName name="TTQ" localSheetId="15">'EMV Glossaire'!$A$121</definedName>
    <definedName name="VCPS" localSheetId="15">'EMV Glossaire'!$A$126</definedName>
  </definedNames>
  <calcPr calcId="181029"/>
</workbook>
</file>

<file path=xl/calcChain.xml><?xml version="1.0" encoding="utf-8"?>
<calcChain xmlns="http://schemas.openxmlformats.org/spreadsheetml/2006/main">
  <c r="K60" i="22" l="1"/>
  <c r="G97" i="51"/>
  <c r="E14" i="47" l="1"/>
  <c r="E13" i="47"/>
  <c r="H71" i="47" l="1"/>
  <c r="H70" i="47"/>
  <c r="H69" i="47"/>
  <c r="H68" i="47"/>
  <c r="H67" i="47"/>
  <c r="H66" i="47"/>
  <c r="H65" i="47"/>
  <c r="H64" i="47"/>
  <c r="H63" i="47"/>
  <c r="H62" i="47"/>
  <c r="H61" i="47"/>
  <c r="H60" i="47"/>
  <c r="H59" i="47"/>
  <c r="H58" i="47"/>
  <c r="H57" i="47"/>
  <c r="H56" i="47"/>
  <c r="H55" i="47"/>
  <c r="H54" i="47"/>
  <c r="H53" i="47"/>
  <c r="H52" i="47"/>
  <c r="H51" i="47"/>
  <c r="H50" i="47"/>
  <c r="H33" i="47"/>
  <c r="H37" i="47"/>
  <c r="H32" i="47"/>
  <c r="H39" i="47"/>
  <c r="U100" i="11" l="1"/>
  <c r="U101" i="11"/>
  <c r="F6" i="47" l="1"/>
  <c r="AQ73" i="58"/>
  <c r="AQ72" i="58"/>
  <c r="AQ71" i="58"/>
  <c r="AQ70" i="58"/>
  <c r="AQ69" i="58"/>
  <c r="AQ68" i="58"/>
  <c r="AS67" i="58"/>
  <c r="AQ67" i="58"/>
  <c r="AS66" i="58"/>
  <c r="AQ66" i="58"/>
  <c r="AS65" i="58"/>
  <c r="AQ65" i="58"/>
  <c r="AS64" i="58"/>
  <c r="AQ64" i="58"/>
  <c r="AS63" i="58"/>
  <c r="AQ63" i="58"/>
  <c r="AS62" i="58"/>
  <c r="AQ62" i="58"/>
  <c r="AS60" i="58"/>
  <c r="AQ60" i="58"/>
  <c r="AQ59" i="58"/>
  <c r="AS58" i="58"/>
  <c r="AQ58" i="58"/>
  <c r="AS57" i="58"/>
  <c r="AQ57" i="58"/>
  <c r="AS55" i="58"/>
  <c r="AQ55" i="58"/>
  <c r="AS54" i="58"/>
  <c r="AQ54" i="58"/>
  <c r="AS53" i="58"/>
  <c r="AQ53" i="58"/>
  <c r="AS52" i="58"/>
  <c r="AQ52" i="58"/>
  <c r="AS51" i="58"/>
  <c r="AQ51" i="58"/>
  <c r="AS50" i="58"/>
  <c r="AQ50" i="58"/>
  <c r="AS49" i="58"/>
  <c r="AQ49" i="58"/>
  <c r="AS48" i="58"/>
  <c r="AQ48" i="58"/>
  <c r="AS46" i="58"/>
  <c r="AQ46" i="58"/>
  <c r="AS45" i="58"/>
  <c r="AQ45" i="58"/>
  <c r="AS44" i="58"/>
  <c r="AQ44" i="58"/>
  <c r="AS43" i="58"/>
  <c r="AQ43" i="58"/>
  <c r="AS42" i="58"/>
  <c r="AS41" i="58"/>
  <c r="AQ41" i="58"/>
  <c r="AS40" i="58"/>
  <c r="AQ40" i="58"/>
  <c r="AS39" i="58"/>
  <c r="AS38" i="58"/>
  <c r="AS37" i="58"/>
  <c r="AS36" i="58"/>
  <c r="AS35" i="58"/>
  <c r="AS34" i="58"/>
  <c r="AS33" i="58"/>
  <c r="AS32" i="58"/>
  <c r="AS31" i="58"/>
  <c r="AS30" i="58"/>
  <c r="AS29" i="58"/>
  <c r="AS28" i="58"/>
  <c r="AS27" i="58"/>
  <c r="AS26" i="58"/>
  <c r="AS25" i="58"/>
  <c r="AS24" i="58"/>
  <c r="AS23" i="58"/>
  <c r="AS22" i="58"/>
  <c r="AS21" i="58"/>
  <c r="AS20" i="58"/>
  <c r="AS19" i="58"/>
  <c r="AS18" i="58"/>
  <c r="AS17" i="58"/>
  <c r="AS16" i="58"/>
  <c r="AS15" i="58"/>
  <c r="AS14" i="58"/>
  <c r="AS13" i="58"/>
  <c r="AS12" i="58"/>
  <c r="AS11" i="58"/>
  <c r="AS10" i="58"/>
  <c r="AS9" i="58"/>
  <c r="A226" i="49" l="1"/>
  <c r="A227" i="49" s="1"/>
  <c r="A228" i="49" s="1"/>
  <c r="A229" i="49" s="1"/>
  <c r="A230" i="49" s="1"/>
  <c r="A231" i="49" s="1"/>
  <c r="A232" i="49" s="1"/>
  <c r="A233" i="49" s="1"/>
  <c r="A234" i="49" s="1"/>
  <c r="A235" i="49" s="1"/>
  <c r="A236" i="49" s="1"/>
  <c r="A237" i="49" s="1"/>
  <c r="A238" i="49" s="1"/>
  <c r="A239" i="49" s="1"/>
  <c r="A240" i="49" s="1"/>
  <c r="A241" i="49" s="1"/>
  <c r="A242" i="49" s="1"/>
  <c r="A243" i="49" s="1"/>
  <c r="A244" i="49" s="1"/>
  <c r="A245" i="49" s="1"/>
  <c r="H29" i="47" l="1"/>
  <c r="H34" i="47"/>
  <c r="H35" i="47"/>
  <c r="H36" i="47"/>
  <c r="H38" i="47"/>
  <c r="H40" i="47"/>
  <c r="H41" i="47"/>
  <c r="H42" i="47"/>
  <c r="H43" i="47"/>
  <c r="H44" i="47"/>
  <c r="H45" i="47"/>
  <c r="H46" i="47"/>
  <c r="H47" i="47"/>
  <c r="H48" i="47"/>
  <c r="H49" i="47"/>
  <c r="F793" i="56" l="1"/>
  <c r="F635" i="56"/>
  <c r="F600" i="56"/>
  <c r="F584" i="56"/>
  <c r="F558" i="56"/>
  <c r="F553" i="56"/>
  <c r="F510" i="56"/>
  <c r="F448" i="56"/>
  <c r="F429" i="56"/>
  <c r="F439" i="56"/>
  <c r="F361" i="56"/>
  <c r="F346" i="56"/>
  <c r="F333" i="56"/>
  <c r="F311" i="56"/>
  <c r="F299" i="56"/>
  <c r="F287" i="56"/>
  <c r="F278" i="56"/>
  <c r="F269" i="56"/>
  <c r="F254" i="56"/>
  <c r="F245" i="56"/>
  <c r="F227" i="56"/>
  <c r="F214" i="56"/>
  <c r="F199" i="56"/>
  <c r="F178" i="56"/>
  <c r="C70" i="56"/>
  <c r="D70" i="56"/>
  <c r="C54" i="56"/>
  <c r="D54" i="56"/>
  <c r="C9" i="56"/>
  <c r="E9" i="56" s="1"/>
  <c r="F9" i="56" s="1"/>
  <c r="D9" i="56"/>
  <c r="D2" i="56"/>
  <c r="D3" i="56"/>
  <c r="D4" i="56"/>
  <c r="D5" i="56"/>
  <c r="D6" i="56"/>
  <c r="D7" i="56"/>
  <c r="D8" i="56"/>
  <c r="D10" i="56"/>
  <c r="D11" i="56"/>
  <c r="D12" i="56"/>
  <c r="D13" i="56"/>
  <c r="D14" i="56"/>
  <c r="D15" i="56"/>
  <c r="D16" i="56"/>
  <c r="D17" i="56"/>
  <c r="D18" i="56"/>
  <c r="D19" i="56"/>
  <c r="D20" i="56"/>
  <c r="D21" i="56"/>
  <c r="D23" i="56"/>
  <c r="D24" i="56"/>
  <c r="D25" i="56"/>
  <c r="D26" i="56"/>
  <c r="D27" i="56"/>
  <c r="D28" i="56"/>
  <c r="D29" i="56"/>
  <c r="D31" i="56"/>
  <c r="D32" i="56"/>
  <c r="D33" i="56"/>
  <c r="D34" i="56"/>
  <c r="D35" i="56"/>
  <c r="D36" i="56"/>
  <c r="D37" i="56"/>
  <c r="D38" i="56"/>
  <c r="D39" i="56"/>
  <c r="D40" i="56"/>
  <c r="D41" i="56"/>
  <c r="D42" i="56"/>
  <c r="D43" i="56"/>
  <c r="D44" i="56"/>
  <c r="D45" i="56"/>
  <c r="D46" i="56"/>
  <c r="D47" i="56"/>
  <c r="D48" i="56"/>
  <c r="D49" i="56"/>
  <c r="D50" i="56"/>
  <c r="D51" i="56"/>
  <c r="D52" i="56"/>
  <c r="D53" i="56"/>
  <c r="D55" i="56"/>
  <c r="D56" i="56"/>
  <c r="D58" i="56"/>
  <c r="D59" i="56"/>
  <c r="D60" i="56"/>
  <c r="D61" i="56"/>
  <c r="D62" i="56"/>
  <c r="D63" i="56"/>
  <c r="D64" i="56"/>
  <c r="D65" i="56"/>
  <c r="D66" i="56"/>
  <c r="D67" i="56"/>
  <c r="D68" i="56"/>
  <c r="D69" i="56"/>
  <c r="D71" i="56"/>
  <c r="D72" i="56"/>
  <c r="D73" i="56"/>
  <c r="D74" i="56"/>
  <c r="D75" i="56"/>
  <c r="D76" i="56"/>
  <c r="D77" i="56"/>
  <c r="D78" i="56"/>
  <c r="D79" i="56"/>
  <c r="D80" i="56"/>
  <c r="D81" i="56"/>
  <c r="D82" i="56"/>
  <c r="D83" i="56"/>
  <c r="D84" i="56"/>
  <c r="D85" i="56"/>
  <c r="D86" i="56"/>
  <c r="D87" i="56"/>
  <c r="D88" i="56"/>
  <c r="D89" i="56"/>
  <c r="D90" i="56"/>
  <c r="D91" i="56"/>
  <c r="D92" i="56"/>
  <c r="D93" i="56"/>
  <c r="D94" i="56"/>
  <c r="D95" i="56"/>
  <c r="D96" i="56"/>
  <c r="D97" i="56"/>
  <c r="D98" i="56"/>
  <c r="D99" i="56"/>
  <c r="D100" i="56"/>
  <c r="D101" i="56"/>
  <c r="D102" i="56"/>
  <c r="D103" i="56"/>
  <c r="D104" i="56"/>
  <c r="D105" i="56"/>
  <c r="D106" i="56"/>
  <c r="D107" i="56"/>
  <c r="D108" i="56"/>
  <c r="D109" i="56"/>
  <c r="D110" i="56"/>
  <c r="D111" i="56"/>
  <c r="D112" i="56"/>
  <c r="D113" i="56"/>
  <c r="D114" i="56"/>
  <c r="D115" i="56"/>
  <c r="D116" i="56"/>
  <c r="D117" i="56"/>
  <c r="D118" i="56"/>
  <c r="D119" i="56"/>
  <c r="D120" i="56"/>
  <c r="D121" i="56"/>
  <c r="D122" i="56"/>
  <c r="D123" i="56"/>
  <c r="D124" i="56"/>
  <c r="D125" i="56"/>
  <c r="D126" i="56"/>
  <c r="D127" i="56"/>
  <c r="D128" i="56"/>
  <c r="D129" i="56"/>
  <c r="D130" i="56"/>
  <c r="D131" i="56"/>
  <c r="D132" i="56"/>
  <c r="D133" i="56"/>
  <c r="D134" i="56"/>
  <c r="D135" i="56"/>
  <c r="D136" i="56"/>
  <c r="D137" i="56"/>
  <c r="D138" i="56"/>
  <c r="D139" i="56"/>
  <c r="D140" i="56"/>
  <c r="D141" i="56"/>
  <c r="D142" i="56"/>
  <c r="D143" i="56"/>
  <c r="D144" i="56"/>
  <c r="D145" i="56"/>
  <c r="D146" i="56"/>
  <c r="D147" i="56"/>
  <c r="D148" i="56"/>
  <c r="D149" i="56"/>
  <c r="D150" i="56"/>
  <c r="D151" i="56"/>
  <c r="D152" i="56"/>
  <c r="D153" i="56"/>
  <c r="D154" i="56"/>
  <c r="D155" i="56"/>
  <c r="D156" i="56"/>
  <c r="D157" i="56"/>
  <c r="D158" i="56"/>
  <c r="D159" i="56"/>
  <c r="D160" i="56"/>
  <c r="D161" i="56"/>
  <c r="D162" i="56"/>
  <c r="D163" i="56"/>
  <c r="D164" i="56"/>
  <c r="D165" i="56"/>
  <c r="D166" i="56"/>
  <c r="D167" i="56"/>
  <c r="D168" i="56"/>
  <c r="D169" i="56"/>
  <c r="D170" i="56"/>
  <c r="D171" i="56"/>
  <c r="D172" i="56"/>
  <c r="D173" i="56"/>
  <c r="D174" i="56"/>
  <c r="D175" i="56"/>
  <c r="D176" i="56"/>
  <c r="D177" i="56"/>
  <c r="D178" i="56"/>
  <c r="D179" i="56"/>
  <c r="D180" i="56"/>
  <c r="D181" i="56"/>
  <c r="D182" i="56"/>
  <c r="D183" i="56"/>
  <c r="D184" i="56"/>
  <c r="D185" i="56"/>
  <c r="D186" i="56"/>
  <c r="D187" i="56"/>
  <c r="D188" i="56"/>
  <c r="D189" i="56"/>
  <c r="D190" i="56"/>
  <c r="D191" i="56"/>
  <c r="D192" i="56"/>
  <c r="D193" i="56"/>
  <c r="D194" i="56"/>
  <c r="D195" i="56"/>
  <c r="D196" i="56"/>
  <c r="D197" i="56"/>
  <c r="D198" i="56"/>
  <c r="D199" i="56"/>
  <c r="D200" i="56"/>
  <c r="D201" i="56"/>
  <c r="D202" i="56"/>
  <c r="D203" i="56"/>
  <c r="D204" i="56"/>
  <c r="D205" i="56"/>
  <c r="D206" i="56"/>
  <c r="D207" i="56"/>
  <c r="D208" i="56"/>
  <c r="D209" i="56"/>
  <c r="D210" i="56"/>
  <c r="D211" i="56"/>
  <c r="D212" i="56"/>
  <c r="D213" i="56"/>
  <c r="D214" i="56"/>
  <c r="D215" i="56"/>
  <c r="D216" i="56"/>
  <c r="D217" i="56"/>
  <c r="D218" i="56"/>
  <c r="D219" i="56"/>
  <c r="D220" i="56"/>
  <c r="D221" i="56"/>
  <c r="D222" i="56"/>
  <c r="D223" i="56"/>
  <c r="D224" i="56"/>
  <c r="D225" i="56"/>
  <c r="D226" i="56"/>
  <c r="D227" i="56"/>
  <c r="D228" i="56"/>
  <c r="D229" i="56"/>
  <c r="D230" i="56"/>
  <c r="D231" i="56"/>
  <c r="D232" i="56"/>
  <c r="D233" i="56"/>
  <c r="D234" i="56"/>
  <c r="D235" i="56"/>
  <c r="D236" i="56"/>
  <c r="D237" i="56"/>
  <c r="D238" i="56"/>
  <c r="D239" i="56"/>
  <c r="D240" i="56"/>
  <c r="D241" i="56"/>
  <c r="D242" i="56"/>
  <c r="D243" i="56"/>
  <c r="D244" i="56"/>
  <c r="D245" i="56"/>
  <c r="D246" i="56"/>
  <c r="D247" i="56"/>
  <c r="D248" i="56"/>
  <c r="D249" i="56"/>
  <c r="D250" i="56"/>
  <c r="D251" i="56"/>
  <c r="D252" i="56"/>
  <c r="D253" i="56"/>
  <c r="D254" i="56"/>
  <c r="D255" i="56"/>
  <c r="D256" i="56"/>
  <c r="D257" i="56"/>
  <c r="D258" i="56"/>
  <c r="D259" i="56"/>
  <c r="D260" i="56"/>
  <c r="D261" i="56"/>
  <c r="D262" i="56"/>
  <c r="D263" i="56"/>
  <c r="D264" i="56"/>
  <c r="D265" i="56"/>
  <c r="D266" i="56"/>
  <c r="D267" i="56"/>
  <c r="D268" i="56"/>
  <c r="D269" i="56"/>
  <c r="D270" i="56"/>
  <c r="D271" i="56"/>
  <c r="D272" i="56"/>
  <c r="D273" i="56"/>
  <c r="D274" i="56"/>
  <c r="D275" i="56"/>
  <c r="D276" i="56"/>
  <c r="D277" i="56"/>
  <c r="D278" i="56"/>
  <c r="D279" i="56"/>
  <c r="D280" i="56"/>
  <c r="D281" i="56"/>
  <c r="D282" i="56"/>
  <c r="D283" i="56"/>
  <c r="D284" i="56"/>
  <c r="D285" i="56"/>
  <c r="D286" i="56"/>
  <c r="D287" i="56"/>
  <c r="D288" i="56"/>
  <c r="D289" i="56"/>
  <c r="D290" i="56"/>
  <c r="D291" i="56"/>
  <c r="D292" i="56"/>
  <c r="D293" i="56"/>
  <c r="D294" i="56"/>
  <c r="D295" i="56"/>
  <c r="D296" i="56"/>
  <c r="D297" i="56"/>
  <c r="D298" i="56"/>
  <c r="D299" i="56"/>
  <c r="D300" i="56"/>
  <c r="D301" i="56"/>
  <c r="D302" i="56"/>
  <c r="D303" i="56"/>
  <c r="D304" i="56"/>
  <c r="D305" i="56"/>
  <c r="D306" i="56"/>
  <c r="D307" i="56"/>
  <c r="D308" i="56"/>
  <c r="D309" i="56"/>
  <c r="D310" i="56"/>
  <c r="D311" i="56"/>
  <c r="D312" i="56"/>
  <c r="D313" i="56"/>
  <c r="D314" i="56"/>
  <c r="D315" i="56"/>
  <c r="D316" i="56"/>
  <c r="D317" i="56"/>
  <c r="D318" i="56"/>
  <c r="D319" i="56"/>
  <c r="D320" i="56"/>
  <c r="D321" i="56"/>
  <c r="D322" i="56"/>
  <c r="D323" i="56"/>
  <c r="D324" i="56"/>
  <c r="D325" i="56"/>
  <c r="D326" i="56"/>
  <c r="D327" i="56"/>
  <c r="D328" i="56"/>
  <c r="D329" i="56"/>
  <c r="D330" i="56"/>
  <c r="D331" i="56"/>
  <c r="D332" i="56"/>
  <c r="D333" i="56"/>
  <c r="D334" i="56"/>
  <c r="D335" i="56"/>
  <c r="D336" i="56"/>
  <c r="D337" i="56"/>
  <c r="D338" i="56"/>
  <c r="D339" i="56"/>
  <c r="D340" i="56"/>
  <c r="D341" i="56"/>
  <c r="D342" i="56"/>
  <c r="D343" i="56"/>
  <c r="D344" i="56"/>
  <c r="D345" i="56"/>
  <c r="D346" i="56"/>
  <c r="D347" i="56"/>
  <c r="D348" i="56"/>
  <c r="D349" i="56"/>
  <c r="D350" i="56"/>
  <c r="D351" i="56"/>
  <c r="D352" i="56"/>
  <c r="D353" i="56"/>
  <c r="D354" i="56"/>
  <c r="D355" i="56"/>
  <c r="D356" i="56"/>
  <c r="D357" i="56"/>
  <c r="D358" i="56"/>
  <c r="D359" i="56"/>
  <c r="D360" i="56"/>
  <c r="D361" i="56"/>
  <c r="D362" i="56"/>
  <c r="D363" i="56"/>
  <c r="D364" i="56"/>
  <c r="D365" i="56"/>
  <c r="D366" i="56"/>
  <c r="D367" i="56"/>
  <c r="D368" i="56"/>
  <c r="D369" i="56"/>
  <c r="D370" i="56"/>
  <c r="D371" i="56"/>
  <c r="D372" i="56"/>
  <c r="D373" i="56"/>
  <c r="D374" i="56"/>
  <c r="D375" i="56"/>
  <c r="D376" i="56"/>
  <c r="D377" i="56"/>
  <c r="D378" i="56"/>
  <c r="D379" i="56"/>
  <c r="D380" i="56"/>
  <c r="D381" i="56"/>
  <c r="D382" i="56"/>
  <c r="D383" i="56"/>
  <c r="D384" i="56"/>
  <c r="D385" i="56"/>
  <c r="D386" i="56"/>
  <c r="D387" i="56"/>
  <c r="D388" i="56"/>
  <c r="D389" i="56"/>
  <c r="D390" i="56"/>
  <c r="D391" i="56"/>
  <c r="D392" i="56"/>
  <c r="D393" i="56"/>
  <c r="D394" i="56"/>
  <c r="D395" i="56"/>
  <c r="D396" i="56"/>
  <c r="D397" i="56"/>
  <c r="D398" i="56"/>
  <c r="D399" i="56"/>
  <c r="D400" i="56"/>
  <c r="D401" i="56"/>
  <c r="D402" i="56"/>
  <c r="D403" i="56"/>
  <c r="D404" i="56"/>
  <c r="D405" i="56"/>
  <c r="D406" i="56"/>
  <c r="D407" i="56"/>
  <c r="D408" i="56"/>
  <c r="D409" i="56"/>
  <c r="D410" i="56"/>
  <c r="D411" i="56"/>
  <c r="D412" i="56"/>
  <c r="D413" i="56"/>
  <c r="D414" i="56"/>
  <c r="D415" i="56"/>
  <c r="D416" i="56"/>
  <c r="D417" i="56"/>
  <c r="D418" i="56"/>
  <c r="D419" i="56"/>
  <c r="D420" i="56"/>
  <c r="D421" i="56"/>
  <c r="D422" i="56"/>
  <c r="D423" i="56"/>
  <c r="D424" i="56"/>
  <c r="D425" i="56"/>
  <c r="D426" i="56"/>
  <c r="D427" i="56"/>
  <c r="D428" i="56"/>
  <c r="D429" i="56"/>
  <c r="D430" i="56"/>
  <c r="D431" i="56"/>
  <c r="D432" i="56"/>
  <c r="D433" i="56"/>
  <c r="D434" i="56"/>
  <c r="D435" i="56"/>
  <c r="D436" i="56"/>
  <c r="D437" i="56"/>
  <c r="D438" i="56"/>
  <c r="D439" i="56"/>
  <c r="D440" i="56"/>
  <c r="D441" i="56"/>
  <c r="D442" i="56"/>
  <c r="D443" i="56"/>
  <c r="D444" i="56"/>
  <c r="D445" i="56"/>
  <c r="D446" i="56"/>
  <c r="D447" i="56"/>
  <c r="D448" i="56"/>
  <c r="D449" i="56"/>
  <c r="D450" i="56"/>
  <c r="D451" i="56"/>
  <c r="D452" i="56"/>
  <c r="D453" i="56"/>
  <c r="D454" i="56"/>
  <c r="D455" i="56"/>
  <c r="D456" i="56"/>
  <c r="D457" i="56"/>
  <c r="D458" i="56"/>
  <c r="D459" i="56"/>
  <c r="D460" i="56"/>
  <c r="D461" i="56"/>
  <c r="D462" i="56"/>
  <c r="D463" i="56"/>
  <c r="D464" i="56"/>
  <c r="D465" i="56"/>
  <c r="D466" i="56"/>
  <c r="D467" i="56"/>
  <c r="D468" i="56"/>
  <c r="D469" i="56"/>
  <c r="D470" i="56"/>
  <c r="D471" i="56"/>
  <c r="D472" i="56"/>
  <c r="D473" i="56"/>
  <c r="D474" i="56"/>
  <c r="D475" i="56"/>
  <c r="D476" i="56"/>
  <c r="D477" i="56"/>
  <c r="D478" i="56"/>
  <c r="D479" i="56"/>
  <c r="D480" i="56"/>
  <c r="D481" i="56"/>
  <c r="D482" i="56"/>
  <c r="D483" i="56"/>
  <c r="D484" i="56"/>
  <c r="D485" i="56"/>
  <c r="D486" i="56"/>
  <c r="D487" i="56"/>
  <c r="D488" i="56"/>
  <c r="D489" i="56"/>
  <c r="D490" i="56"/>
  <c r="D491" i="56"/>
  <c r="D492" i="56"/>
  <c r="D493" i="56"/>
  <c r="D494" i="56"/>
  <c r="D495" i="56"/>
  <c r="D496" i="56"/>
  <c r="D497" i="56"/>
  <c r="D498" i="56"/>
  <c r="D499" i="56"/>
  <c r="D500" i="56"/>
  <c r="D501" i="56"/>
  <c r="D502" i="56"/>
  <c r="D503" i="56"/>
  <c r="D504" i="56"/>
  <c r="D505" i="56"/>
  <c r="D506" i="56"/>
  <c r="D507" i="56"/>
  <c r="D508" i="56"/>
  <c r="D509" i="56"/>
  <c r="D510" i="56"/>
  <c r="D511" i="56"/>
  <c r="D512" i="56"/>
  <c r="D513" i="56"/>
  <c r="D514" i="56"/>
  <c r="D515" i="56"/>
  <c r="D516" i="56"/>
  <c r="D517" i="56"/>
  <c r="D518" i="56"/>
  <c r="D519" i="56"/>
  <c r="D520" i="56"/>
  <c r="D521" i="56"/>
  <c r="D522" i="56"/>
  <c r="D523" i="56"/>
  <c r="D524" i="56"/>
  <c r="D525" i="56"/>
  <c r="D526" i="56"/>
  <c r="D527" i="56"/>
  <c r="D528" i="56"/>
  <c r="D529" i="56"/>
  <c r="D530" i="56"/>
  <c r="D531" i="56"/>
  <c r="D532" i="56"/>
  <c r="D533" i="56"/>
  <c r="D534" i="56"/>
  <c r="D535" i="56"/>
  <c r="D536" i="56"/>
  <c r="D537" i="56"/>
  <c r="D538" i="56"/>
  <c r="D539" i="56"/>
  <c r="D540" i="56"/>
  <c r="D541" i="56"/>
  <c r="D542" i="56"/>
  <c r="D543" i="56"/>
  <c r="D544" i="56"/>
  <c r="D545" i="56"/>
  <c r="D546" i="56"/>
  <c r="D547" i="56"/>
  <c r="D548" i="56"/>
  <c r="D549" i="56"/>
  <c r="D550" i="56"/>
  <c r="D551" i="56"/>
  <c r="D552" i="56"/>
  <c r="D553" i="56"/>
  <c r="D554" i="56"/>
  <c r="D555" i="56"/>
  <c r="D556" i="56"/>
  <c r="D557" i="56"/>
  <c r="D558" i="56"/>
  <c r="D559" i="56"/>
  <c r="D560" i="56"/>
  <c r="D561" i="56"/>
  <c r="D562" i="56"/>
  <c r="D563" i="56"/>
  <c r="D564" i="56"/>
  <c r="D565" i="56"/>
  <c r="D566" i="56"/>
  <c r="D567" i="56"/>
  <c r="D568" i="56"/>
  <c r="D569" i="56"/>
  <c r="D570" i="56"/>
  <c r="D571" i="56"/>
  <c r="D572" i="56"/>
  <c r="D573" i="56"/>
  <c r="D574" i="56"/>
  <c r="D575" i="56"/>
  <c r="D576" i="56"/>
  <c r="D577" i="56"/>
  <c r="D578" i="56"/>
  <c r="D579" i="56"/>
  <c r="D580" i="56"/>
  <c r="D581" i="56"/>
  <c r="D582" i="56"/>
  <c r="D583" i="56"/>
  <c r="D584" i="56"/>
  <c r="D585" i="56"/>
  <c r="D586" i="56"/>
  <c r="D587" i="56"/>
  <c r="D588" i="56"/>
  <c r="D589" i="56"/>
  <c r="D590" i="56"/>
  <c r="D591" i="56"/>
  <c r="D592" i="56"/>
  <c r="D593" i="56"/>
  <c r="D594" i="56"/>
  <c r="D595" i="56"/>
  <c r="D596" i="56"/>
  <c r="D597" i="56"/>
  <c r="D598" i="56"/>
  <c r="D599" i="56"/>
  <c r="D600" i="56"/>
  <c r="D601" i="56"/>
  <c r="D602" i="56"/>
  <c r="D603" i="56"/>
  <c r="D604" i="56"/>
  <c r="D605" i="56"/>
  <c r="D606" i="56"/>
  <c r="D607" i="56"/>
  <c r="D608" i="56"/>
  <c r="D609" i="56"/>
  <c r="D610" i="56"/>
  <c r="D611" i="56"/>
  <c r="D612" i="56"/>
  <c r="D613" i="56"/>
  <c r="D614" i="56"/>
  <c r="D615" i="56"/>
  <c r="D616" i="56"/>
  <c r="D617" i="56"/>
  <c r="D618" i="56"/>
  <c r="D619" i="56"/>
  <c r="D620" i="56"/>
  <c r="D621" i="56"/>
  <c r="D622" i="56"/>
  <c r="D623" i="56"/>
  <c r="D624" i="56"/>
  <c r="D625" i="56"/>
  <c r="D626" i="56"/>
  <c r="D627" i="56"/>
  <c r="D628" i="56"/>
  <c r="D629" i="56"/>
  <c r="D630" i="56"/>
  <c r="D631" i="56"/>
  <c r="D632" i="56"/>
  <c r="D633" i="56"/>
  <c r="D634" i="56"/>
  <c r="D635" i="56"/>
  <c r="D636" i="56"/>
  <c r="D637" i="56"/>
  <c r="D638" i="56"/>
  <c r="D639" i="56"/>
  <c r="D640" i="56"/>
  <c r="D641" i="56"/>
  <c r="D642" i="56"/>
  <c r="D643" i="56"/>
  <c r="D644" i="56"/>
  <c r="D645" i="56"/>
  <c r="D646" i="56"/>
  <c r="D647" i="56"/>
  <c r="D648" i="56"/>
  <c r="D649" i="56"/>
  <c r="D650" i="56"/>
  <c r="D651" i="56"/>
  <c r="D652" i="56"/>
  <c r="D653" i="56"/>
  <c r="D654" i="56"/>
  <c r="D655" i="56"/>
  <c r="D656" i="56"/>
  <c r="D657" i="56"/>
  <c r="D658" i="56"/>
  <c r="D659" i="56"/>
  <c r="D660" i="56"/>
  <c r="D661" i="56"/>
  <c r="D662" i="56"/>
  <c r="D663" i="56"/>
  <c r="D664" i="56"/>
  <c r="D665" i="56"/>
  <c r="D666" i="56"/>
  <c r="D667" i="56"/>
  <c r="D668" i="56"/>
  <c r="D669" i="56"/>
  <c r="D670" i="56"/>
  <c r="D671" i="56"/>
  <c r="D672" i="56"/>
  <c r="D673" i="56"/>
  <c r="D674" i="56"/>
  <c r="D675" i="56"/>
  <c r="D676" i="56"/>
  <c r="D677" i="56"/>
  <c r="D678" i="56"/>
  <c r="D679" i="56"/>
  <c r="D680" i="56"/>
  <c r="D681" i="56"/>
  <c r="D682" i="56"/>
  <c r="D683" i="56"/>
  <c r="D684" i="56"/>
  <c r="D685" i="56"/>
  <c r="D686" i="56"/>
  <c r="D687" i="56"/>
  <c r="D688" i="56"/>
  <c r="D689" i="56"/>
  <c r="D690" i="56"/>
  <c r="D691" i="56"/>
  <c r="D692" i="56"/>
  <c r="D693" i="56"/>
  <c r="D694" i="56"/>
  <c r="D695" i="56"/>
  <c r="D696" i="56"/>
  <c r="D697" i="56"/>
  <c r="D698" i="56"/>
  <c r="D699" i="56"/>
  <c r="D700" i="56"/>
  <c r="D701" i="56"/>
  <c r="D702" i="56"/>
  <c r="D703" i="56"/>
  <c r="D704" i="56"/>
  <c r="D705" i="56"/>
  <c r="D706" i="56"/>
  <c r="D707" i="56"/>
  <c r="D708" i="56"/>
  <c r="D709" i="56"/>
  <c r="D710" i="56"/>
  <c r="D711" i="56"/>
  <c r="D712" i="56"/>
  <c r="D713" i="56"/>
  <c r="D714" i="56"/>
  <c r="D715" i="56"/>
  <c r="D716" i="56"/>
  <c r="D717" i="56"/>
  <c r="D718" i="56"/>
  <c r="D719" i="56"/>
  <c r="D720" i="56"/>
  <c r="D721" i="56"/>
  <c r="D722" i="56"/>
  <c r="D723" i="56"/>
  <c r="D724" i="56"/>
  <c r="D725" i="56"/>
  <c r="D726" i="56"/>
  <c r="D727" i="56"/>
  <c r="D728" i="56"/>
  <c r="D729" i="56"/>
  <c r="D730" i="56"/>
  <c r="D731" i="56"/>
  <c r="D732" i="56"/>
  <c r="D733" i="56"/>
  <c r="D734" i="56"/>
  <c r="D735" i="56"/>
  <c r="D736" i="56"/>
  <c r="D737" i="56"/>
  <c r="D738" i="56"/>
  <c r="D739" i="56"/>
  <c r="D740" i="56"/>
  <c r="D741" i="56"/>
  <c r="D742" i="56"/>
  <c r="D743" i="56"/>
  <c r="D744" i="56"/>
  <c r="D745" i="56"/>
  <c r="D746" i="56"/>
  <c r="D747" i="56"/>
  <c r="D748" i="56"/>
  <c r="D749" i="56"/>
  <c r="D750" i="56"/>
  <c r="D751" i="56"/>
  <c r="D752" i="56"/>
  <c r="D753" i="56"/>
  <c r="D754" i="56"/>
  <c r="D755" i="56"/>
  <c r="D756" i="56"/>
  <c r="D757" i="56"/>
  <c r="D758" i="56"/>
  <c r="D759" i="56"/>
  <c r="D760" i="56"/>
  <c r="D761" i="56"/>
  <c r="D762" i="56"/>
  <c r="D763" i="56"/>
  <c r="D764" i="56"/>
  <c r="D765" i="56"/>
  <c r="D766" i="56"/>
  <c r="D767" i="56"/>
  <c r="D768" i="56"/>
  <c r="D769" i="56"/>
  <c r="D770" i="56"/>
  <c r="D771" i="56"/>
  <c r="D772" i="56"/>
  <c r="D773" i="56"/>
  <c r="D774" i="56"/>
  <c r="D775" i="56"/>
  <c r="D776" i="56"/>
  <c r="D777" i="56"/>
  <c r="D778" i="56"/>
  <c r="D779" i="56"/>
  <c r="D780" i="56"/>
  <c r="D781" i="56"/>
  <c r="D782" i="56"/>
  <c r="D783" i="56"/>
  <c r="D784" i="56"/>
  <c r="D785" i="56"/>
  <c r="D786" i="56"/>
  <c r="D787" i="56"/>
  <c r="D788" i="56"/>
  <c r="D789" i="56"/>
  <c r="D790" i="56"/>
  <c r="D791" i="56"/>
  <c r="D792" i="56"/>
  <c r="D793" i="56"/>
  <c r="D794" i="56"/>
  <c r="D795" i="56"/>
  <c r="D796" i="56"/>
  <c r="D797" i="56"/>
  <c r="D798" i="56"/>
  <c r="D799" i="56"/>
  <c r="D800" i="56"/>
  <c r="D801" i="56"/>
  <c r="D802" i="56"/>
  <c r="D803" i="56"/>
  <c r="D804" i="56"/>
  <c r="D805" i="56"/>
  <c r="D806" i="56"/>
  <c r="D807" i="56"/>
  <c r="D808" i="56"/>
  <c r="D809" i="56"/>
  <c r="D810" i="56"/>
  <c r="D811" i="56"/>
  <c r="D812" i="56"/>
  <c r="D813" i="56"/>
  <c r="D814" i="56"/>
  <c r="D815" i="56"/>
  <c r="D816" i="56"/>
  <c r="D817" i="56"/>
  <c r="D818" i="56"/>
  <c r="D819" i="56"/>
  <c r="D820" i="56"/>
  <c r="D821" i="56"/>
  <c r="D822" i="56"/>
  <c r="D823" i="56"/>
  <c r="D824" i="56"/>
  <c r="D825" i="56"/>
  <c r="D826" i="56"/>
  <c r="D827" i="56"/>
  <c r="D828" i="56"/>
  <c r="D829" i="56"/>
  <c r="D830" i="56"/>
  <c r="D831" i="56"/>
  <c r="D832" i="56"/>
  <c r="D833" i="56"/>
  <c r="D834" i="56"/>
  <c r="D835" i="56"/>
  <c r="D836" i="56"/>
  <c r="D837" i="56"/>
  <c r="D838" i="56"/>
  <c r="D839" i="56"/>
  <c r="D840" i="56"/>
  <c r="D841" i="56"/>
  <c r="D842" i="56"/>
  <c r="D843" i="56"/>
  <c r="D844" i="56"/>
  <c r="D845" i="56"/>
  <c r="D846" i="56"/>
  <c r="D847" i="56"/>
  <c r="D848" i="56"/>
  <c r="D849" i="56"/>
  <c r="D850" i="56"/>
  <c r="D851" i="56"/>
  <c r="D852" i="56"/>
  <c r="D853" i="56"/>
  <c r="D854" i="56"/>
  <c r="D855" i="56"/>
  <c r="D856" i="56"/>
  <c r="D857" i="56"/>
  <c r="D858" i="56"/>
  <c r="D859" i="56"/>
  <c r="D860" i="56"/>
  <c r="D861" i="56"/>
  <c r="D862" i="56"/>
  <c r="D863" i="56"/>
  <c r="D864" i="56"/>
  <c r="D865" i="56"/>
  <c r="D866" i="56"/>
  <c r="D867" i="56"/>
  <c r="D868" i="56"/>
  <c r="D869" i="56"/>
  <c r="D870" i="56"/>
  <c r="D871" i="56"/>
  <c r="D872" i="56"/>
  <c r="D873" i="56"/>
  <c r="D874" i="56"/>
  <c r="D875" i="56"/>
  <c r="D876" i="56"/>
  <c r="D877" i="56"/>
  <c r="D878" i="56"/>
  <c r="D879" i="56"/>
  <c r="D880" i="56"/>
  <c r="D881" i="56"/>
  <c r="D882" i="56"/>
  <c r="D883" i="56"/>
  <c r="D884" i="56"/>
  <c r="D885" i="56"/>
  <c r="D886" i="56"/>
  <c r="D887" i="56"/>
  <c r="D888" i="56"/>
  <c r="D889" i="56"/>
  <c r="D890" i="56"/>
  <c r="D891" i="56"/>
  <c r="D892" i="56"/>
  <c r="D893" i="56"/>
  <c r="D894" i="56"/>
  <c r="D895" i="56"/>
  <c r="D896" i="56"/>
  <c r="D897" i="56"/>
  <c r="D898" i="56"/>
  <c r="D899" i="56"/>
  <c r="D900" i="56"/>
  <c r="D901" i="56"/>
  <c r="D902" i="56"/>
  <c r="D903" i="56"/>
  <c r="D904" i="56"/>
  <c r="D905" i="56"/>
  <c r="D906" i="56"/>
  <c r="D907" i="56"/>
  <c r="D908" i="56"/>
  <c r="D909" i="56"/>
  <c r="D910" i="56"/>
  <c r="D911" i="56"/>
  <c r="D1" i="56"/>
  <c r="C2" i="56"/>
  <c r="C3" i="56"/>
  <c r="C4" i="56"/>
  <c r="C5" i="56"/>
  <c r="E5" i="56" s="1"/>
  <c r="F5" i="56" s="1"/>
  <c r="C6" i="56"/>
  <c r="C7" i="56"/>
  <c r="C8" i="56"/>
  <c r="C10" i="56"/>
  <c r="C11" i="56"/>
  <c r="C12" i="56"/>
  <c r="C13" i="56"/>
  <c r="C14" i="56"/>
  <c r="C15" i="56"/>
  <c r="C16" i="56"/>
  <c r="C17" i="56"/>
  <c r="C18" i="56"/>
  <c r="C19" i="56"/>
  <c r="C20" i="56"/>
  <c r="C21" i="56"/>
  <c r="C23" i="56"/>
  <c r="C24" i="56"/>
  <c r="C25" i="56"/>
  <c r="C26" i="56"/>
  <c r="C27" i="56"/>
  <c r="C28" i="56"/>
  <c r="C29" i="56"/>
  <c r="E29" i="56" s="1"/>
  <c r="C31" i="56"/>
  <c r="C32" i="56"/>
  <c r="C33" i="56"/>
  <c r="C34" i="56"/>
  <c r="C35" i="56"/>
  <c r="C36" i="56"/>
  <c r="C37" i="56"/>
  <c r="C38" i="56"/>
  <c r="C39" i="56"/>
  <c r="C40" i="56"/>
  <c r="C41" i="56"/>
  <c r="C42" i="56"/>
  <c r="C43" i="56"/>
  <c r="C44" i="56"/>
  <c r="C45" i="56"/>
  <c r="C46" i="56"/>
  <c r="C47" i="56"/>
  <c r="C48" i="56"/>
  <c r="C49" i="56"/>
  <c r="C50" i="56"/>
  <c r="C51" i="56"/>
  <c r="C52" i="56"/>
  <c r="C53" i="56"/>
  <c r="C55" i="56"/>
  <c r="C56" i="56"/>
  <c r="C58" i="56"/>
  <c r="C59" i="56"/>
  <c r="C60" i="56"/>
  <c r="C61" i="56"/>
  <c r="C62" i="56"/>
  <c r="C63" i="56"/>
  <c r="C64" i="56"/>
  <c r="C65" i="56"/>
  <c r="C66" i="56"/>
  <c r="C67" i="56"/>
  <c r="C68" i="56"/>
  <c r="C69" i="56"/>
  <c r="C71" i="56"/>
  <c r="E71" i="56" s="1"/>
  <c r="C72" i="56"/>
  <c r="C73" i="56"/>
  <c r="C74" i="56"/>
  <c r="C75" i="56"/>
  <c r="C76" i="56"/>
  <c r="C77" i="56"/>
  <c r="C78" i="56"/>
  <c r="C79" i="56"/>
  <c r="C80" i="56"/>
  <c r="C81" i="56"/>
  <c r="C82" i="56"/>
  <c r="C83" i="56"/>
  <c r="C84" i="56"/>
  <c r="C85" i="56"/>
  <c r="C86" i="56"/>
  <c r="C87" i="56"/>
  <c r="E87" i="56" s="1"/>
  <c r="C88" i="56"/>
  <c r="C89" i="56"/>
  <c r="C90" i="56"/>
  <c r="C91" i="56"/>
  <c r="C92" i="56"/>
  <c r="C93" i="56"/>
  <c r="C94" i="56"/>
  <c r="C95" i="56"/>
  <c r="C96" i="56"/>
  <c r="C97" i="56"/>
  <c r="C98" i="56"/>
  <c r="C99" i="56"/>
  <c r="C100" i="56"/>
  <c r="C101" i="56"/>
  <c r="C102" i="56"/>
  <c r="C103" i="56"/>
  <c r="C104" i="56"/>
  <c r="C105" i="56"/>
  <c r="C106" i="56"/>
  <c r="C107" i="56"/>
  <c r="C108" i="56"/>
  <c r="C109" i="56"/>
  <c r="C110" i="56"/>
  <c r="C111" i="56"/>
  <c r="C112" i="56"/>
  <c r="C113" i="56"/>
  <c r="C114" i="56"/>
  <c r="C115" i="56"/>
  <c r="C116" i="56"/>
  <c r="C117" i="56"/>
  <c r="C118" i="56"/>
  <c r="C119" i="56"/>
  <c r="C120" i="56"/>
  <c r="C121" i="56"/>
  <c r="C122" i="56"/>
  <c r="C123" i="56"/>
  <c r="E123" i="56" s="1"/>
  <c r="C124" i="56"/>
  <c r="C125" i="56"/>
  <c r="C126" i="56"/>
  <c r="C127" i="56"/>
  <c r="C128" i="56"/>
  <c r="C129" i="56"/>
  <c r="C130" i="56"/>
  <c r="C131" i="56"/>
  <c r="C132" i="56"/>
  <c r="C133" i="56"/>
  <c r="C134" i="56"/>
  <c r="C135" i="56"/>
  <c r="C136" i="56"/>
  <c r="C137" i="56"/>
  <c r="C138" i="56"/>
  <c r="C139" i="56"/>
  <c r="C140" i="56"/>
  <c r="C141" i="56"/>
  <c r="C142" i="56"/>
  <c r="C143" i="56"/>
  <c r="C144" i="56"/>
  <c r="C145" i="56"/>
  <c r="C146" i="56"/>
  <c r="C147" i="56"/>
  <c r="C148" i="56"/>
  <c r="C149" i="56"/>
  <c r="C150" i="56"/>
  <c r="C151" i="56"/>
  <c r="C152" i="56"/>
  <c r="C153" i="56"/>
  <c r="C154" i="56"/>
  <c r="C155" i="56"/>
  <c r="C156" i="56"/>
  <c r="C157" i="56"/>
  <c r="C158" i="56"/>
  <c r="C159" i="56"/>
  <c r="E159" i="56" s="1"/>
  <c r="C160" i="56"/>
  <c r="C161" i="56"/>
  <c r="C162" i="56"/>
  <c r="C163" i="56"/>
  <c r="C164" i="56"/>
  <c r="C165" i="56"/>
  <c r="C166" i="56"/>
  <c r="C167" i="56"/>
  <c r="C168" i="56"/>
  <c r="C169" i="56"/>
  <c r="C170" i="56"/>
  <c r="C171" i="56"/>
  <c r="C172" i="56"/>
  <c r="C173" i="56"/>
  <c r="C174" i="56"/>
  <c r="C175" i="56"/>
  <c r="C176" i="56"/>
  <c r="C177" i="56"/>
  <c r="C178" i="56"/>
  <c r="C179" i="56"/>
  <c r="C180" i="56"/>
  <c r="C181" i="56"/>
  <c r="C182" i="56"/>
  <c r="C183" i="56"/>
  <c r="C184" i="56"/>
  <c r="C185" i="56"/>
  <c r="C186" i="56"/>
  <c r="C187" i="56"/>
  <c r="C188" i="56"/>
  <c r="C189" i="56"/>
  <c r="C190" i="56"/>
  <c r="C191" i="56"/>
  <c r="C192" i="56"/>
  <c r="C193" i="56"/>
  <c r="C194" i="56"/>
  <c r="C195" i="56"/>
  <c r="C196" i="56"/>
  <c r="C197" i="56"/>
  <c r="C198" i="56"/>
  <c r="C199" i="56"/>
  <c r="C200" i="56"/>
  <c r="C201" i="56"/>
  <c r="C202" i="56"/>
  <c r="C203" i="56"/>
  <c r="C204" i="56"/>
  <c r="C205" i="56"/>
  <c r="C206" i="56"/>
  <c r="C207" i="56"/>
  <c r="C208" i="56"/>
  <c r="C209" i="56"/>
  <c r="C210" i="56"/>
  <c r="C211" i="56"/>
  <c r="C212" i="56"/>
  <c r="C213" i="56"/>
  <c r="C214" i="56"/>
  <c r="C215" i="56"/>
  <c r="C216" i="56"/>
  <c r="C217" i="56"/>
  <c r="C218" i="56"/>
  <c r="C219" i="56"/>
  <c r="C220" i="56"/>
  <c r="C221" i="56"/>
  <c r="C222" i="56"/>
  <c r="C223" i="56"/>
  <c r="C224" i="56"/>
  <c r="C225" i="56"/>
  <c r="C226" i="56"/>
  <c r="C227" i="56"/>
  <c r="C228" i="56"/>
  <c r="C229" i="56"/>
  <c r="C230" i="56"/>
  <c r="C231" i="56"/>
  <c r="C232" i="56"/>
  <c r="C233" i="56"/>
  <c r="C234" i="56"/>
  <c r="C235" i="56"/>
  <c r="C236" i="56"/>
  <c r="C237" i="56"/>
  <c r="C238" i="56"/>
  <c r="C239" i="56"/>
  <c r="C240" i="56"/>
  <c r="C241" i="56"/>
  <c r="C242" i="56"/>
  <c r="C243" i="56"/>
  <c r="C244" i="56"/>
  <c r="C245" i="56"/>
  <c r="C246" i="56"/>
  <c r="C247" i="56"/>
  <c r="C248" i="56"/>
  <c r="C249" i="56"/>
  <c r="C250" i="56"/>
  <c r="C251" i="56"/>
  <c r="C252" i="56"/>
  <c r="C253" i="56"/>
  <c r="C254" i="56"/>
  <c r="C255" i="56"/>
  <c r="C256" i="56"/>
  <c r="C257" i="56"/>
  <c r="C258" i="56"/>
  <c r="C259" i="56"/>
  <c r="C260" i="56"/>
  <c r="C261" i="56"/>
  <c r="C262" i="56"/>
  <c r="C263" i="56"/>
  <c r="C264" i="56"/>
  <c r="C265" i="56"/>
  <c r="C266" i="56"/>
  <c r="C267" i="56"/>
  <c r="C268" i="56"/>
  <c r="C269" i="56"/>
  <c r="C270" i="56"/>
  <c r="C271" i="56"/>
  <c r="C272" i="56"/>
  <c r="C273" i="56"/>
  <c r="C274" i="56"/>
  <c r="C275" i="56"/>
  <c r="C276" i="56"/>
  <c r="C277" i="56"/>
  <c r="C278" i="56"/>
  <c r="C279" i="56"/>
  <c r="C280" i="56"/>
  <c r="C281" i="56"/>
  <c r="C282" i="56"/>
  <c r="C283" i="56"/>
  <c r="C284" i="56"/>
  <c r="C285" i="56"/>
  <c r="C286" i="56"/>
  <c r="C287" i="56"/>
  <c r="C288" i="56"/>
  <c r="C289" i="56"/>
  <c r="C290" i="56"/>
  <c r="C291" i="56"/>
  <c r="C292" i="56"/>
  <c r="C293" i="56"/>
  <c r="C294" i="56"/>
  <c r="C295" i="56"/>
  <c r="C296" i="56"/>
  <c r="C297" i="56"/>
  <c r="C298" i="56"/>
  <c r="C299" i="56"/>
  <c r="C300" i="56"/>
  <c r="C301" i="56"/>
  <c r="C302" i="56"/>
  <c r="C303" i="56"/>
  <c r="C304" i="56"/>
  <c r="C305" i="56"/>
  <c r="C306" i="56"/>
  <c r="C307" i="56"/>
  <c r="C308" i="56"/>
  <c r="C309" i="56"/>
  <c r="C310" i="56"/>
  <c r="C311" i="56"/>
  <c r="C312" i="56"/>
  <c r="C313" i="56"/>
  <c r="C314" i="56"/>
  <c r="C315" i="56"/>
  <c r="C316" i="56"/>
  <c r="C317" i="56"/>
  <c r="C318" i="56"/>
  <c r="C319" i="56"/>
  <c r="C320" i="56"/>
  <c r="C321" i="56"/>
  <c r="C322" i="56"/>
  <c r="C323" i="56"/>
  <c r="C324" i="56"/>
  <c r="C325" i="56"/>
  <c r="C326" i="56"/>
  <c r="C327" i="56"/>
  <c r="C328" i="56"/>
  <c r="C329" i="56"/>
  <c r="C330" i="56"/>
  <c r="C331" i="56"/>
  <c r="C332" i="56"/>
  <c r="C333" i="56"/>
  <c r="C334" i="56"/>
  <c r="C335" i="56"/>
  <c r="C336" i="56"/>
  <c r="C337" i="56"/>
  <c r="C338" i="56"/>
  <c r="C339" i="56"/>
  <c r="C340" i="56"/>
  <c r="C341" i="56"/>
  <c r="C342" i="56"/>
  <c r="C343" i="56"/>
  <c r="C344" i="56"/>
  <c r="C345" i="56"/>
  <c r="C346" i="56"/>
  <c r="C347" i="56"/>
  <c r="C348" i="56"/>
  <c r="C349" i="56"/>
  <c r="C350" i="56"/>
  <c r="C351" i="56"/>
  <c r="C352" i="56"/>
  <c r="C353" i="56"/>
  <c r="C354" i="56"/>
  <c r="C355" i="56"/>
  <c r="C356" i="56"/>
  <c r="C357" i="56"/>
  <c r="C358" i="56"/>
  <c r="C359" i="56"/>
  <c r="C360" i="56"/>
  <c r="C361" i="56"/>
  <c r="C362" i="56"/>
  <c r="C363" i="56"/>
  <c r="C364" i="56"/>
  <c r="C365" i="56"/>
  <c r="C366" i="56"/>
  <c r="C367" i="56"/>
  <c r="C368" i="56"/>
  <c r="C369" i="56"/>
  <c r="C370" i="56"/>
  <c r="C371" i="56"/>
  <c r="C372" i="56"/>
  <c r="C373" i="56"/>
  <c r="C374" i="56"/>
  <c r="C375" i="56"/>
  <c r="C376" i="56"/>
  <c r="C377" i="56"/>
  <c r="C378" i="56"/>
  <c r="C379" i="56"/>
  <c r="C380" i="56"/>
  <c r="C381" i="56"/>
  <c r="C382" i="56"/>
  <c r="C383" i="56"/>
  <c r="C384" i="56"/>
  <c r="C385" i="56"/>
  <c r="C386" i="56"/>
  <c r="C387" i="56"/>
  <c r="C388" i="56"/>
  <c r="C389" i="56"/>
  <c r="C390" i="56"/>
  <c r="C391" i="56"/>
  <c r="C392" i="56"/>
  <c r="C393" i="56"/>
  <c r="C394" i="56"/>
  <c r="C395" i="56"/>
  <c r="C396" i="56"/>
  <c r="C397" i="56"/>
  <c r="C398" i="56"/>
  <c r="C399" i="56"/>
  <c r="C400" i="56"/>
  <c r="C401" i="56"/>
  <c r="C402" i="56"/>
  <c r="C403" i="56"/>
  <c r="C404" i="56"/>
  <c r="C405" i="56"/>
  <c r="C406" i="56"/>
  <c r="C407" i="56"/>
  <c r="C408" i="56"/>
  <c r="C409" i="56"/>
  <c r="C410" i="56"/>
  <c r="C411" i="56"/>
  <c r="C412" i="56"/>
  <c r="C413" i="56"/>
  <c r="C414" i="56"/>
  <c r="C415" i="56"/>
  <c r="C416" i="56"/>
  <c r="C417" i="56"/>
  <c r="C418" i="56"/>
  <c r="C419" i="56"/>
  <c r="C420" i="56"/>
  <c r="C421" i="56"/>
  <c r="C422" i="56"/>
  <c r="C423" i="56"/>
  <c r="C424" i="56"/>
  <c r="C425" i="56"/>
  <c r="C426" i="56"/>
  <c r="C427" i="56"/>
  <c r="C428" i="56"/>
  <c r="C429" i="56"/>
  <c r="C430" i="56"/>
  <c r="C431" i="56"/>
  <c r="C432" i="56"/>
  <c r="C433" i="56"/>
  <c r="C434" i="56"/>
  <c r="C435" i="56"/>
  <c r="C436" i="56"/>
  <c r="C437" i="56"/>
  <c r="C438" i="56"/>
  <c r="C439" i="56"/>
  <c r="C440" i="56"/>
  <c r="C441" i="56"/>
  <c r="C442" i="56"/>
  <c r="C443" i="56"/>
  <c r="C444" i="56"/>
  <c r="C445" i="56"/>
  <c r="C446" i="56"/>
  <c r="C447" i="56"/>
  <c r="C448" i="56"/>
  <c r="C449" i="56"/>
  <c r="C450" i="56"/>
  <c r="C451" i="56"/>
  <c r="C452" i="56"/>
  <c r="C453" i="56"/>
  <c r="C454" i="56"/>
  <c r="C455" i="56"/>
  <c r="C456" i="56"/>
  <c r="C457" i="56"/>
  <c r="C458" i="56"/>
  <c r="C459" i="56"/>
  <c r="C460" i="56"/>
  <c r="C461" i="56"/>
  <c r="C462" i="56"/>
  <c r="C463" i="56"/>
  <c r="C464" i="56"/>
  <c r="C465" i="56"/>
  <c r="C466" i="56"/>
  <c r="C467" i="56"/>
  <c r="C468" i="56"/>
  <c r="C469" i="56"/>
  <c r="C470" i="56"/>
  <c r="C471" i="56"/>
  <c r="C472" i="56"/>
  <c r="C473" i="56"/>
  <c r="C474" i="56"/>
  <c r="C475" i="56"/>
  <c r="C476" i="56"/>
  <c r="C477" i="56"/>
  <c r="C478" i="56"/>
  <c r="C479" i="56"/>
  <c r="C480" i="56"/>
  <c r="C481" i="56"/>
  <c r="C482" i="56"/>
  <c r="C483" i="56"/>
  <c r="C484" i="56"/>
  <c r="C485" i="56"/>
  <c r="C486" i="56"/>
  <c r="C487" i="56"/>
  <c r="C488" i="56"/>
  <c r="C489" i="56"/>
  <c r="C490" i="56"/>
  <c r="C491" i="56"/>
  <c r="C492" i="56"/>
  <c r="C493" i="56"/>
  <c r="C494" i="56"/>
  <c r="C495" i="56"/>
  <c r="C496" i="56"/>
  <c r="C497" i="56"/>
  <c r="C498" i="56"/>
  <c r="C499" i="56"/>
  <c r="C500" i="56"/>
  <c r="C501" i="56"/>
  <c r="C502" i="56"/>
  <c r="C503" i="56"/>
  <c r="C504" i="56"/>
  <c r="C505" i="56"/>
  <c r="C506" i="56"/>
  <c r="C507" i="56"/>
  <c r="C508" i="56"/>
  <c r="C509" i="56"/>
  <c r="C510" i="56"/>
  <c r="C511" i="56"/>
  <c r="C512" i="56"/>
  <c r="C513" i="56"/>
  <c r="C514" i="56"/>
  <c r="C515" i="56"/>
  <c r="C516" i="56"/>
  <c r="C517" i="56"/>
  <c r="C518" i="56"/>
  <c r="C519" i="56"/>
  <c r="C520" i="56"/>
  <c r="C521" i="56"/>
  <c r="C522" i="56"/>
  <c r="C523" i="56"/>
  <c r="C524" i="56"/>
  <c r="C525" i="56"/>
  <c r="C526" i="56"/>
  <c r="C527" i="56"/>
  <c r="C528" i="56"/>
  <c r="C529" i="56"/>
  <c r="C530" i="56"/>
  <c r="C531" i="56"/>
  <c r="C532" i="56"/>
  <c r="C533" i="56"/>
  <c r="C534" i="56"/>
  <c r="C535" i="56"/>
  <c r="C536" i="56"/>
  <c r="C537" i="56"/>
  <c r="C538" i="56"/>
  <c r="C539" i="56"/>
  <c r="C540" i="56"/>
  <c r="C541" i="56"/>
  <c r="C542" i="56"/>
  <c r="C543" i="56"/>
  <c r="C544" i="56"/>
  <c r="C545" i="56"/>
  <c r="C546" i="56"/>
  <c r="C547" i="56"/>
  <c r="C548" i="56"/>
  <c r="C549" i="56"/>
  <c r="C550" i="56"/>
  <c r="C551" i="56"/>
  <c r="C552" i="56"/>
  <c r="C553" i="56"/>
  <c r="C554" i="56"/>
  <c r="C555" i="56"/>
  <c r="C556" i="56"/>
  <c r="C557" i="56"/>
  <c r="C558" i="56"/>
  <c r="C559" i="56"/>
  <c r="C560" i="56"/>
  <c r="C561" i="56"/>
  <c r="C562" i="56"/>
  <c r="C563" i="56"/>
  <c r="C564" i="56"/>
  <c r="C565" i="56"/>
  <c r="C566" i="56"/>
  <c r="C567" i="56"/>
  <c r="C568" i="56"/>
  <c r="C569" i="56"/>
  <c r="C570" i="56"/>
  <c r="C571" i="56"/>
  <c r="C572" i="56"/>
  <c r="C573" i="56"/>
  <c r="C574" i="56"/>
  <c r="C575" i="56"/>
  <c r="C576" i="56"/>
  <c r="C577" i="56"/>
  <c r="C578" i="56"/>
  <c r="C579" i="56"/>
  <c r="C580" i="56"/>
  <c r="C581" i="56"/>
  <c r="C582" i="56"/>
  <c r="C583" i="56"/>
  <c r="C584" i="56"/>
  <c r="C585" i="56"/>
  <c r="C586" i="56"/>
  <c r="C587" i="56"/>
  <c r="C588" i="56"/>
  <c r="C589" i="56"/>
  <c r="C590" i="56"/>
  <c r="C591" i="56"/>
  <c r="C592" i="56"/>
  <c r="C593" i="56"/>
  <c r="C594" i="56"/>
  <c r="C595" i="56"/>
  <c r="C596" i="56"/>
  <c r="C597" i="56"/>
  <c r="C598" i="56"/>
  <c r="C599" i="56"/>
  <c r="C600" i="56"/>
  <c r="C601" i="56"/>
  <c r="C602" i="56"/>
  <c r="C603" i="56"/>
  <c r="C604" i="56"/>
  <c r="C605" i="56"/>
  <c r="C606" i="56"/>
  <c r="C607" i="56"/>
  <c r="C608" i="56"/>
  <c r="C609" i="56"/>
  <c r="C610" i="56"/>
  <c r="C611" i="56"/>
  <c r="C612" i="56"/>
  <c r="C613" i="56"/>
  <c r="C614" i="56"/>
  <c r="C615" i="56"/>
  <c r="C616" i="56"/>
  <c r="C617" i="56"/>
  <c r="C618" i="56"/>
  <c r="C619" i="56"/>
  <c r="C620" i="56"/>
  <c r="C621" i="56"/>
  <c r="C622" i="56"/>
  <c r="C623" i="56"/>
  <c r="C624" i="56"/>
  <c r="C625" i="56"/>
  <c r="C626" i="56"/>
  <c r="C627" i="56"/>
  <c r="C628" i="56"/>
  <c r="C629" i="56"/>
  <c r="C630" i="56"/>
  <c r="C631" i="56"/>
  <c r="C632" i="56"/>
  <c r="C633" i="56"/>
  <c r="C634" i="56"/>
  <c r="C635" i="56"/>
  <c r="C636" i="56"/>
  <c r="C637" i="56"/>
  <c r="C638" i="56"/>
  <c r="C639" i="56"/>
  <c r="C640" i="56"/>
  <c r="C641" i="56"/>
  <c r="C642" i="56"/>
  <c r="C643" i="56"/>
  <c r="C644" i="56"/>
  <c r="C645" i="56"/>
  <c r="C646" i="56"/>
  <c r="C647" i="56"/>
  <c r="C648" i="56"/>
  <c r="C649" i="56"/>
  <c r="C650" i="56"/>
  <c r="C651" i="56"/>
  <c r="C652" i="56"/>
  <c r="C653" i="56"/>
  <c r="C654" i="56"/>
  <c r="C655" i="56"/>
  <c r="C656" i="56"/>
  <c r="C657" i="56"/>
  <c r="C658" i="56"/>
  <c r="C659" i="56"/>
  <c r="C660" i="56"/>
  <c r="C661" i="56"/>
  <c r="C662" i="56"/>
  <c r="C663" i="56"/>
  <c r="C664" i="56"/>
  <c r="C665" i="56"/>
  <c r="C666" i="56"/>
  <c r="C667" i="56"/>
  <c r="C668" i="56"/>
  <c r="C669" i="56"/>
  <c r="C670" i="56"/>
  <c r="C671" i="56"/>
  <c r="C672" i="56"/>
  <c r="C673" i="56"/>
  <c r="C674" i="56"/>
  <c r="C675" i="56"/>
  <c r="C676" i="56"/>
  <c r="C677" i="56"/>
  <c r="C678" i="56"/>
  <c r="C679" i="56"/>
  <c r="C680" i="56"/>
  <c r="C681" i="56"/>
  <c r="C682" i="56"/>
  <c r="C683" i="56"/>
  <c r="C684" i="56"/>
  <c r="C685" i="56"/>
  <c r="C686" i="56"/>
  <c r="C687" i="56"/>
  <c r="C688" i="56"/>
  <c r="C689" i="56"/>
  <c r="C690" i="56"/>
  <c r="C691" i="56"/>
  <c r="C692" i="56"/>
  <c r="C693" i="56"/>
  <c r="C694" i="56"/>
  <c r="C695" i="56"/>
  <c r="C696" i="56"/>
  <c r="C697" i="56"/>
  <c r="C698" i="56"/>
  <c r="C699" i="56"/>
  <c r="C700" i="56"/>
  <c r="C701" i="56"/>
  <c r="C702" i="56"/>
  <c r="C703" i="56"/>
  <c r="C704" i="56"/>
  <c r="C705" i="56"/>
  <c r="C706" i="56"/>
  <c r="C707" i="56"/>
  <c r="C708" i="56"/>
  <c r="C709" i="56"/>
  <c r="C710" i="56"/>
  <c r="C711" i="56"/>
  <c r="C712" i="56"/>
  <c r="C713" i="56"/>
  <c r="C714" i="56"/>
  <c r="C715" i="56"/>
  <c r="C716" i="56"/>
  <c r="C717" i="56"/>
  <c r="C718" i="56"/>
  <c r="C719" i="56"/>
  <c r="C720" i="56"/>
  <c r="C721" i="56"/>
  <c r="C722" i="56"/>
  <c r="C723" i="56"/>
  <c r="C724" i="56"/>
  <c r="C725" i="56"/>
  <c r="C726" i="56"/>
  <c r="C727" i="56"/>
  <c r="C728" i="56"/>
  <c r="C729" i="56"/>
  <c r="C730" i="56"/>
  <c r="C731" i="56"/>
  <c r="C732" i="56"/>
  <c r="C733" i="56"/>
  <c r="C734" i="56"/>
  <c r="C735" i="56"/>
  <c r="C736" i="56"/>
  <c r="C737" i="56"/>
  <c r="C738" i="56"/>
  <c r="C739" i="56"/>
  <c r="C740" i="56"/>
  <c r="C741" i="56"/>
  <c r="C742" i="56"/>
  <c r="C743" i="56"/>
  <c r="C744" i="56"/>
  <c r="C745" i="56"/>
  <c r="C746" i="56"/>
  <c r="C747" i="56"/>
  <c r="C748" i="56"/>
  <c r="C749" i="56"/>
  <c r="C750" i="56"/>
  <c r="C751" i="56"/>
  <c r="C752" i="56"/>
  <c r="C753" i="56"/>
  <c r="C754" i="56"/>
  <c r="C755" i="56"/>
  <c r="C756" i="56"/>
  <c r="C757" i="56"/>
  <c r="C758" i="56"/>
  <c r="C759" i="56"/>
  <c r="C760" i="56"/>
  <c r="C761" i="56"/>
  <c r="C762" i="56"/>
  <c r="C763" i="56"/>
  <c r="C764" i="56"/>
  <c r="C765" i="56"/>
  <c r="C766" i="56"/>
  <c r="C767" i="56"/>
  <c r="C768" i="56"/>
  <c r="C769" i="56"/>
  <c r="C770" i="56"/>
  <c r="C771" i="56"/>
  <c r="C772" i="56"/>
  <c r="C773" i="56"/>
  <c r="C774" i="56"/>
  <c r="C775" i="56"/>
  <c r="C776" i="56"/>
  <c r="C777" i="56"/>
  <c r="C778" i="56"/>
  <c r="C779" i="56"/>
  <c r="C780" i="56"/>
  <c r="C781" i="56"/>
  <c r="C782" i="56"/>
  <c r="C783" i="56"/>
  <c r="C784" i="56"/>
  <c r="C785" i="56"/>
  <c r="C786" i="56"/>
  <c r="C787" i="56"/>
  <c r="C788" i="56"/>
  <c r="C789" i="56"/>
  <c r="C790" i="56"/>
  <c r="C791" i="56"/>
  <c r="C792" i="56"/>
  <c r="C793" i="56"/>
  <c r="C794" i="56"/>
  <c r="C795" i="56"/>
  <c r="C796" i="56"/>
  <c r="C797" i="56"/>
  <c r="C798" i="56"/>
  <c r="C799" i="56"/>
  <c r="C800" i="56"/>
  <c r="C801" i="56"/>
  <c r="C802" i="56"/>
  <c r="C803" i="56"/>
  <c r="C804" i="56"/>
  <c r="C805" i="56"/>
  <c r="C806" i="56"/>
  <c r="C807" i="56"/>
  <c r="C808" i="56"/>
  <c r="C809" i="56"/>
  <c r="C810" i="56"/>
  <c r="C811" i="56"/>
  <c r="C812" i="56"/>
  <c r="C813" i="56"/>
  <c r="C814" i="56"/>
  <c r="C815" i="56"/>
  <c r="C816" i="56"/>
  <c r="C817" i="56"/>
  <c r="C818" i="56"/>
  <c r="C819" i="56"/>
  <c r="C820" i="56"/>
  <c r="C821" i="56"/>
  <c r="C822" i="56"/>
  <c r="C823" i="56"/>
  <c r="C824" i="56"/>
  <c r="C825" i="56"/>
  <c r="C826" i="56"/>
  <c r="C827" i="56"/>
  <c r="C828" i="56"/>
  <c r="C829" i="56"/>
  <c r="C830" i="56"/>
  <c r="C831" i="56"/>
  <c r="C832" i="56"/>
  <c r="C833" i="56"/>
  <c r="C834" i="56"/>
  <c r="C835" i="56"/>
  <c r="C836" i="56"/>
  <c r="C837" i="56"/>
  <c r="C838" i="56"/>
  <c r="C839" i="56"/>
  <c r="C840" i="56"/>
  <c r="C841" i="56"/>
  <c r="C842" i="56"/>
  <c r="C843" i="56"/>
  <c r="C844" i="56"/>
  <c r="C845" i="56"/>
  <c r="C846" i="56"/>
  <c r="C847" i="56"/>
  <c r="C848" i="56"/>
  <c r="C849" i="56"/>
  <c r="C850" i="56"/>
  <c r="C851" i="56"/>
  <c r="C852" i="56"/>
  <c r="C853" i="56"/>
  <c r="C854" i="56"/>
  <c r="C855" i="56"/>
  <c r="C856" i="56"/>
  <c r="C857" i="56"/>
  <c r="C858" i="56"/>
  <c r="C859" i="56"/>
  <c r="C860" i="56"/>
  <c r="C861" i="56"/>
  <c r="C862" i="56"/>
  <c r="C863" i="56"/>
  <c r="C864" i="56"/>
  <c r="C865" i="56"/>
  <c r="C866" i="56"/>
  <c r="C867" i="56"/>
  <c r="C868" i="56"/>
  <c r="C869" i="56"/>
  <c r="C870" i="56"/>
  <c r="C871" i="56"/>
  <c r="C872" i="56"/>
  <c r="C873" i="56"/>
  <c r="C874" i="56"/>
  <c r="C875" i="56"/>
  <c r="C876" i="56"/>
  <c r="C877" i="56"/>
  <c r="C878" i="56"/>
  <c r="C879" i="56"/>
  <c r="C880" i="56"/>
  <c r="C881" i="56"/>
  <c r="C882" i="56"/>
  <c r="C883" i="56"/>
  <c r="C884" i="56"/>
  <c r="C885" i="56"/>
  <c r="C886" i="56"/>
  <c r="C887" i="56"/>
  <c r="C888" i="56"/>
  <c r="C889" i="56"/>
  <c r="C890" i="56"/>
  <c r="C891" i="56"/>
  <c r="C892" i="56"/>
  <c r="C893" i="56"/>
  <c r="C894" i="56"/>
  <c r="C895" i="56"/>
  <c r="C896" i="56"/>
  <c r="C897" i="56"/>
  <c r="C898" i="56"/>
  <c r="C899" i="56"/>
  <c r="C900" i="56"/>
  <c r="C901" i="56"/>
  <c r="C902" i="56"/>
  <c r="C903" i="56"/>
  <c r="C904" i="56"/>
  <c r="C905" i="56"/>
  <c r="C906" i="56"/>
  <c r="C907" i="56"/>
  <c r="C908" i="56"/>
  <c r="C909" i="56"/>
  <c r="C910" i="56"/>
  <c r="C911" i="56"/>
  <c r="C1" i="56"/>
  <c r="E82" i="56" l="1"/>
  <c r="E163" i="56"/>
  <c r="F163" i="56" s="1"/>
  <c r="E155" i="56"/>
  <c r="E143" i="56"/>
  <c r="E139" i="56"/>
  <c r="E119" i="56"/>
  <c r="E99" i="56"/>
  <c r="F99" i="56" s="1"/>
  <c r="E83" i="56"/>
  <c r="F83" i="56" s="1"/>
  <c r="E53" i="56"/>
  <c r="E28" i="56"/>
  <c r="E19" i="56"/>
  <c r="E6" i="56"/>
  <c r="F6" i="56" s="1"/>
  <c r="E2" i="56"/>
  <c r="F2" i="56" s="1"/>
  <c r="E198" i="56"/>
  <c r="E182" i="56"/>
  <c r="F182" i="56" s="1"/>
  <c r="E178" i="56"/>
  <c r="E166" i="56"/>
  <c r="E162" i="56"/>
  <c r="E158" i="56"/>
  <c r="E154" i="56"/>
  <c r="E142" i="56"/>
  <c r="E138" i="56"/>
  <c r="E122" i="56"/>
  <c r="F122" i="56" s="1"/>
  <c r="E118" i="56"/>
  <c r="F118" i="56" s="1"/>
  <c r="E102" i="56"/>
  <c r="E86" i="56"/>
  <c r="E27" i="56"/>
  <c r="E18" i="56"/>
  <c r="F18" i="56" s="1"/>
  <c r="E197" i="56"/>
  <c r="E181" i="56"/>
  <c r="E177" i="56"/>
  <c r="E161" i="56"/>
  <c r="E153" i="56"/>
  <c r="E137" i="56"/>
  <c r="E117" i="56"/>
  <c r="E105" i="56"/>
  <c r="E101" i="56"/>
  <c r="E81" i="56"/>
  <c r="E73" i="56"/>
  <c r="E69" i="56"/>
  <c r="E31" i="56"/>
  <c r="E17" i="56"/>
  <c r="E8" i="56"/>
  <c r="F8" i="56" s="1"/>
  <c r="E4" i="56"/>
  <c r="F4" i="56" s="1"/>
  <c r="E70" i="56"/>
  <c r="E176" i="56"/>
  <c r="E156" i="56"/>
  <c r="F156" i="56" s="1"/>
  <c r="E120" i="56"/>
  <c r="F120" i="56" s="1"/>
  <c r="E104" i="56"/>
  <c r="E100" i="56"/>
  <c r="E84" i="56"/>
  <c r="E68" i="56"/>
  <c r="F68" i="56" s="1"/>
  <c r="E55" i="56"/>
  <c r="E20" i="56"/>
  <c r="E16" i="56"/>
  <c r="F16" i="56" s="1"/>
  <c r="E7" i="56"/>
  <c r="F7" i="56" s="1"/>
  <c r="E3" i="56"/>
  <c r="F3" i="56" s="1"/>
  <c r="E909" i="56"/>
  <c r="F909" i="56" s="1"/>
  <c r="E905" i="56"/>
  <c r="F905" i="56" s="1"/>
  <c r="E849" i="56"/>
  <c r="F849" i="56" s="1"/>
  <c r="E793" i="56"/>
  <c r="E741" i="56"/>
  <c r="F741" i="56" s="1"/>
  <c r="E677" i="56"/>
  <c r="F677" i="56" s="1"/>
  <c r="E653" i="56"/>
  <c r="F653" i="56" s="1"/>
  <c r="E633" i="56"/>
  <c r="F633" i="56" s="1"/>
  <c r="E625" i="56"/>
  <c r="F625" i="56" s="1"/>
  <c r="E601" i="56"/>
  <c r="F601" i="56" s="1"/>
  <c r="E585" i="56"/>
  <c r="F585" i="56" s="1"/>
  <c r="E581" i="56"/>
  <c r="F581" i="56" s="1"/>
  <c r="E557" i="56"/>
  <c r="F557" i="56" s="1"/>
  <c r="E553" i="56"/>
  <c r="E513" i="56"/>
  <c r="F513" i="56" s="1"/>
  <c r="E509" i="56"/>
  <c r="F509" i="56" s="1"/>
  <c r="E449" i="56"/>
  <c r="F449" i="56" s="1"/>
  <c r="E437" i="56"/>
  <c r="F437" i="56" s="1"/>
  <c r="E433" i="56"/>
  <c r="F433" i="56" s="1"/>
  <c r="E429" i="56"/>
  <c r="E361" i="56"/>
  <c r="E357" i="56"/>
  <c r="F357" i="56" s="1"/>
  <c r="E353" i="56"/>
  <c r="F353" i="56" s="1"/>
  <c r="E349" i="56"/>
  <c r="F349" i="56" s="1"/>
  <c r="E345" i="56"/>
  <c r="F345" i="56" s="1"/>
  <c r="E337" i="56"/>
  <c r="F337" i="56" s="1"/>
  <c r="E333" i="56"/>
  <c r="E325" i="56"/>
  <c r="F325" i="56" s="1"/>
  <c r="E321" i="56"/>
  <c r="F321" i="56" s="1"/>
  <c r="E309" i="56"/>
  <c r="F309" i="56" s="1"/>
  <c r="E297" i="56"/>
  <c r="F297" i="56" s="1"/>
  <c r="E285" i="56"/>
  <c r="F285" i="56" s="1"/>
  <c r="E281" i="56"/>
  <c r="F281" i="56" s="1"/>
  <c r="E277" i="56"/>
  <c r="F277" i="56" s="1"/>
  <c r="E273" i="56"/>
  <c r="F273" i="56" s="1"/>
  <c r="E269" i="56"/>
  <c r="E257" i="56"/>
  <c r="F257" i="56" s="1"/>
  <c r="E253" i="56"/>
  <c r="F253" i="56" s="1"/>
  <c r="E249" i="56"/>
  <c r="F249" i="56" s="1"/>
  <c r="E245" i="56"/>
  <c r="E225" i="56"/>
  <c r="F225" i="56" s="1"/>
  <c r="E217" i="56"/>
  <c r="F217" i="56" s="1"/>
  <c r="E213" i="56"/>
  <c r="F213" i="56" s="1"/>
  <c r="E300" i="56"/>
  <c r="F300" i="56" s="1"/>
  <c r="E268" i="56"/>
  <c r="F268" i="56" s="1"/>
  <c r="E244" i="56"/>
  <c r="F244" i="56" s="1"/>
  <c r="E228" i="56"/>
  <c r="F228" i="56" s="1"/>
  <c r="E200" i="56"/>
  <c r="F200" i="56" s="1"/>
  <c r="E1" i="56"/>
  <c r="F1" i="56" s="1"/>
  <c r="E896" i="56"/>
  <c r="F896" i="56" s="1"/>
  <c r="E856" i="56"/>
  <c r="F856" i="56" s="1"/>
  <c r="E824" i="56"/>
  <c r="F824" i="56" s="1"/>
  <c r="E792" i="56"/>
  <c r="F792" i="56" s="1"/>
  <c r="E752" i="56"/>
  <c r="F752" i="56" s="1"/>
  <c r="E736" i="56"/>
  <c r="F736" i="56" s="1"/>
  <c r="E660" i="56"/>
  <c r="F660" i="56" s="1"/>
  <c r="E652" i="56"/>
  <c r="F652" i="56" s="1"/>
  <c r="E640" i="56"/>
  <c r="F640" i="56" s="1"/>
  <c r="E636" i="56"/>
  <c r="F636" i="56" s="1"/>
  <c r="E624" i="56"/>
  <c r="F624" i="56" s="1"/>
  <c r="E600" i="56"/>
  <c r="E584" i="56"/>
  <c r="E572" i="56"/>
  <c r="F572" i="56" s="1"/>
  <c r="E568" i="56"/>
  <c r="F568" i="56" s="1"/>
  <c r="E560" i="56"/>
  <c r="F560" i="56" s="1"/>
  <c r="E556" i="56"/>
  <c r="F556" i="56" s="1"/>
  <c r="E552" i="56"/>
  <c r="F552" i="56" s="1"/>
  <c r="E508" i="56"/>
  <c r="F508" i="56" s="1"/>
  <c r="E472" i="56"/>
  <c r="F472" i="56" s="1"/>
  <c r="E452" i="56"/>
  <c r="F452" i="56" s="1"/>
  <c r="E448" i="56"/>
  <c r="E440" i="56"/>
  <c r="F440" i="56" s="1"/>
  <c r="E432" i="56"/>
  <c r="F432" i="56" s="1"/>
  <c r="E428" i="56"/>
  <c r="F428" i="56" s="1"/>
  <c r="E408" i="56"/>
  <c r="F408" i="56" s="1"/>
  <c r="E372" i="56"/>
  <c r="F372" i="56" s="1"/>
  <c r="E364" i="56"/>
  <c r="F364" i="56" s="1"/>
  <c r="E360" i="56"/>
  <c r="F360" i="56" s="1"/>
  <c r="E356" i="56"/>
  <c r="F356" i="56" s="1"/>
  <c r="E344" i="56"/>
  <c r="F344" i="56" s="1"/>
  <c r="E336" i="56"/>
  <c r="F336" i="56" s="1"/>
  <c r="E332" i="56"/>
  <c r="F332" i="56" s="1"/>
  <c r="E320" i="56"/>
  <c r="F320" i="56" s="1"/>
  <c r="E312" i="56"/>
  <c r="F312" i="56" s="1"/>
  <c r="E288" i="56"/>
  <c r="F288" i="56" s="1"/>
  <c r="E276" i="56"/>
  <c r="F276" i="56" s="1"/>
  <c r="E272" i="56"/>
  <c r="F272" i="56" s="1"/>
  <c r="E252" i="56"/>
  <c r="F252" i="56" s="1"/>
  <c r="E248" i="56"/>
  <c r="F248" i="56" s="1"/>
  <c r="E212" i="56"/>
  <c r="F212" i="56" s="1"/>
  <c r="E323" i="56"/>
  <c r="F323" i="56" s="1"/>
  <c r="E315" i="56"/>
  <c r="F315" i="56" s="1"/>
  <c r="E291" i="56"/>
  <c r="F291" i="56" s="1"/>
  <c r="E279" i="56"/>
  <c r="F279" i="56" s="1"/>
  <c r="E255" i="56"/>
  <c r="F255" i="56" s="1"/>
  <c r="E791" i="56"/>
  <c r="F791" i="56" s="1"/>
  <c r="E787" i="56"/>
  <c r="F787" i="56" s="1"/>
  <c r="E783" i="56"/>
  <c r="F783" i="56" s="1"/>
  <c r="E771" i="56"/>
  <c r="F771" i="56" s="1"/>
  <c r="E767" i="56"/>
  <c r="F767" i="56" s="1"/>
  <c r="E707" i="56"/>
  <c r="F707" i="56" s="1"/>
  <c r="E663" i="56"/>
  <c r="F663" i="56" s="1"/>
  <c r="E659" i="56"/>
  <c r="F659" i="56" s="1"/>
  <c r="E651" i="56"/>
  <c r="F651" i="56" s="1"/>
  <c r="E639" i="56"/>
  <c r="F639" i="56" s="1"/>
  <c r="E635" i="56"/>
  <c r="E599" i="56"/>
  <c r="F599" i="56" s="1"/>
  <c r="E583" i="56"/>
  <c r="F583" i="56" s="1"/>
  <c r="E567" i="56"/>
  <c r="F567" i="56" s="1"/>
  <c r="E563" i="56"/>
  <c r="F563" i="56" s="1"/>
  <c r="E559" i="56"/>
  <c r="F559" i="56" s="1"/>
  <c r="E551" i="56"/>
  <c r="F551" i="56" s="1"/>
  <c r="E511" i="56"/>
  <c r="F511" i="56" s="1"/>
  <c r="E447" i="56"/>
  <c r="F447" i="56" s="1"/>
  <c r="E443" i="56"/>
  <c r="F443" i="56" s="1"/>
  <c r="E439" i="56"/>
  <c r="E427" i="56"/>
  <c r="F427" i="56" s="1"/>
  <c r="E359" i="56"/>
  <c r="F359" i="56" s="1"/>
  <c r="E347" i="56"/>
  <c r="F347" i="56" s="1"/>
  <c r="E331" i="56"/>
  <c r="F331" i="56" s="1"/>
  <c r="E311" i="56"/>
  <c r="E303" i="56"/>
  <c r="F303" i="56" s="1"/>
  <c r="E299" i="56"/>
  <c r="E287" i="56"/>
  <c r="E267" i="56"/>
  <c r="F267" i="56" s="1"/>
  <c r="E243" i="56"/>
  <c r="F243" i="56" s="1"/>
  <c r="E231" i="56"/>
  <c r="F231" i="56" s="1"/>
  <c r="E227" i="56"/>
  <c r="E215" i="56"/>
  <c r="F215" i="56" s="1"/>
  <c r="E203" i="56"/>
  <c r="F203" i="56" s="1"/>
  <c r="E199" i="56"/>
  <c r="E179" i="56"/>
  <c r="F179" i="56" s="1"/>
  <c r="E167" i="56"/>
  <c r="F167" i="56" s="1"/>
  <c r="E910" i="56"/>
  <c r="F910" i="56" s="1"/>
  <c r="E842" i="56"/>
  <c r="F842" i="56" s="1"/>
  <c r="E834" i="56"/>
  <c r="F834" i="56" s="1"/>
  <c r="E822" i="56"/>
  <c r="F822" i="56" s="1"/>
  <c r="E794" i="56"/>
  <c r="F794" i="56" s="1"/>
  <c r="E774" i="56"/>
  <c r="F774" i="56" s="1"/>
  <c r="E730" i="56"/>
  <c r="F730" i="56" s="1"/>
  <c r="E722" i="56"/>
  <c r="F722" i="56" s="1"/>
  <c r="E706" i="56"/>
  <c r="F706" i="56" s="1"/>
  <c r="E662" i="56"/>
  <c r="F662" i="56" s="1"/>
  <c r="E638" i="56"/>
  <c r="F638" i="56" s="1"/>
  <c r="E634" i="56"/>
  <c r="F634" i="56" s="1"/>
  <c r="E626" i="56"/>
  <c r="F626" i="56" s="1"/>
  <c r="E598" i="56"/>
  <c r="F598" i="56" s="1"/>
  <c r="E582" i="56"/>
  <c r="F582" i="56" s="1"/>
  <c r="E562" i="56"/>
  <c r="F562" i="56" s="1"/>
  <c r="E558" i="56"/>
  <c r="E554" i="56"/>
  <c r="F554" i="56" s="1"/>
  <c r="E550" i="56"/>
  <c r="F550" i="56" s="1"/>
  <c r="E514" i="56"/>
  <c r="F514" i="56" s="1"/>
  <c r="E510" i="56"/>
  <c r="E490" i="56"/>
  <c r="F490" i="56" s="1"/>
  <c r="E454" i="56"/>
  <c r="F454" i="56" s="1"/>
  <c r="E446" i="56"/>
  <c r="F446" i="56" s="1"/>
  <c r="E442" i="56"/>
  <c r="F442" i="56" s="1"/>
  <c r="E438" i="56"/>
  <c r="F438" i="56" s="1"/>
  <c r="E430" i="56"/>
  <c r="F430" i="56" s="1"/>
  <c r="E426" i="56"/>
  <c r="F426" i="56" s="1"/>
  <c r="E390" i="56"/>
  <c r="F390" i="56" s="1"/>
  <c r="E370" i="56"/>
  <c r="F370" i="56" s="1"/>
  <c r="E362" i="56"/>
  <c r="F362" i="56" s="1"/>
  <c r="E354" i="56"/>
  <c r="F354" i="56" s="1"/>
  <c r="E350" i="56"/>
  <c r="F350" i="56" s="1"/>
  <c r="E346" i="56"/>
  <c r="E334" i="56"/>
  <c r="F334" i="56" s="1"/>
  <c r="E326" i="56"/>
  <c r="F326" i="56" s="1"/>
  <c r="E322" i="56"/>
  <c r="F322" i="56" s="1"/>
  <c r="E314" i="56"/>
  <c r="F314" i="56" s="1"/>
  <c r="E310" i="56"/>
  <c r="F310" i="56" s="1"/>
  <c r="E302" i="56"/>
  <c r="F302" i="56" s="1"/>
  <c r="E298" i="56"/>
  <c r="F298" i="56" s="1"/>
  <c r="E290" i="56"/>
  <c r="F290" i="56" s="1"/>
  <c r="E286" i="56"/>
  <c r="F286" i="56" s="1"/>
  <c r="E282" i="56"/>
  <c r="F282" i="56" s="1"/>
  <c r="E278" i="56"/>
  <c r="E270" i="56"/>
  <c r="F270" i="56" s="1"/>
  <c r="E258" i="56"/>
  <c r="F258" i="56" s="1"/>
  <c r="E254" i="56"/>
  <c r="E246" i="56"/>
  <c r="F246" i="56" s="1"/>
  <c r="E230" i="56"/>
  <c r="F230" i="56" s="1"/>
  <c r="E226" i="56"/>
  <c r="F226" i="56" s="1"/>
  <c r="E218" i="56"/>
  <c r="F218" i="56" s="1"/>
  <c r="E214" i="56"/>
  <c r="E202" i="56"/>
  <c r="F202" i="56" s="1"/>
  <c r="F197" i="56"/>
  <c r="F181" i="56"/>
  <c r="F177" i="56"/>
  <c r="F161" i="56"/>
  <c r="F153" i="56"/>
  <c r="F137" i="56"/>
  <c r="F117" i="56"/>
  <c r="F105" i="56"/>
  <c r="F101" i="56"/>
  <c r="F81" i="56"/>
  <c r="F73" i="56"/>
  <c r="F69" i="56"/>
  <c r="F53" i="56"/>
  <c r="F28" i="56"/>
  <c r="E54" i="56"/>
  <c r="F176" i="56"/>
  <c r="F104" i="56"/>
  <c r="F100" i="56"/>
  <c r="F84" i="56"/>
  <c r="F27" i="56"/>
  <c r="E164" i="56"/>
  <c r="F164" i="56" s="1"/>
  <c r="E140" i="56"/>
  <c r="F140" i="56" s="1"/>
  <c r="E10" i="56"/>
  <c r="F10" i="56" s="1"/>
  <c r="F159" i="56"/>
  <c r="F143" i="56"/>
  <c r="F123" i="56"/>
  <c r="F119" i="56"/>
  <c r="F87" i="56"/>
  <c r="F31" i="56"/>
  <c r="F17" i="56"/>
  <c r="F198" i="56"/>
  <c r="F166" i="56"/>
  <c r="F162" i="56"/>
  <c r="F158" i="56"/>
  <c r="F154" i="56"/>
  <c r="F142" i="56"/>
  <c r="F138" i="56"/>
  <c r="F102" i="56"/>
  <c r="F86" i="56"/>
  <c r="F82" i="56"/>
  <c r="F71" i="56"/>
  <c r="F55" i="56"/>
  <c r="F29" i="56"/>
  <c r="F20" i="56"/>
  <c r="E906" i="56"/>
  <c r="F906" i="56" s="1"/>
  <c r="E902" i="56"/>
  <c r="F902" i="56" s="1"/>
  <c r="E898" i="56"/>
  <c r="F898" i="56" s="1"/>
  <c r="E894" i="56"/>
  <c r="F894" i="56" s="1"/>
  <c r="E890" i="56"/>
  <c r="F890" i="56" s="1"/>
  <c r="E886" i="56"/>
  <c r="F886" i="56" s="1"/>
  <c r="E882" i="56"/>
  <c r="F882" i="56" s="1"/>
  <c r="E878" i="56"/>
  <c r="F878" i="56" s="1"/>
  <c r="E874" i="56"/>
  <c r="F874" i="56" s="1"/>
  <c r="E870" i="56"/>
  <c r="F870" i="56" s="1"/>
  <c r="E866" i="56"/>
  <c r="F866" i="56" s="1"/>
  <c r="E862" i="56"/>
  <c r="F862" i="56" s="1"/>
  <c r="E858" i="56"/>
  <c r="F858" i="56" s="1"/>
  <c r="E854" i="56"/>
  <c r="F854" i="56" s="1"/>
  <c r="E850" i="56"/>
  <c r="F850" i="56" s="1"/>
  <c r="E846" i="56"/>
  <c r="F846" i="56" s="1"/>
  <c r="E838" i="56"/>
  <c r="F838" i="56" s="1"/>
  <c r="E830" i="56"/>
  <c r="F830" i="56" s="1"/>
  <c r="E826" i="56"/>
  <c r="F826" i="56" s="1"/>
  <c r="E818" i="56"/>
  <c r="F818" i="56" s="1"/>
  <c r="E814" i="56"/>
  <c r="F814" i="56" s="1"/>
  <c r="E810" i="56"/>
  <c r="F810" i="56" s="1"/>
  <c r="E806" i="56"/>
  <c r="F806" i="56" s="1"/>
  <c r="E802" i="56"/>
  <c r="F802" i="56" s="1"/>
  <c r="E798" i="56"/>
  <c r="F798" i="56" s="1"/>
  <c r="E790" i="56"/>
  <c r="F790" i="56" s="1"/>
  <c r="E786" i="56"/>
  <c r="F786" i="56" s="1"/>
  <c r="E782" i="56"/>
  <c r="F782" i="56" s="1"/>
  <c r="E778" i="56"/>
  <c r="F778" i="56" s="1"/>
  <c r="E770" i="56"/>
  <c r="F770" i="56" s="1"/>
  <c r="E766" i="56"/>
  <c r="F766" i="56" s="1"/>
  <c r="E762" i="56"/>
  <c r="F762" i="56" s="1"/>
  <c r="E758" i="56"/>
  <c r="F758" i="56" s="1"/>
  <c r="E754" i="56"/>
  <c r="F754" i="56" s="1"/>
  <c r="E750" i="56"/>
  <c r="F750" i="56" s="1"/>
  <c r="E746" i="56"/>
  <c r="F746" i="56" s="1"/>
  <c r="E742" i="56"/>
  <c r="F742" i="56" s="1"/>
  <c r="E738" i="56"/>
  <c r="F738" i="56" s="1"/>
  <c r="E734" i="56"/>
  <c r="F734" i="56" s="1"/>
  <c r="E726" i="56"/>
  <c r="F726" i="56" s="1"/>
  <c r="E718" i="56"/>
  <c r="F718" i="56" s="1"/>
  <c r="E714" i="56"/>
  <c r="F714" i="56" s="1"/>
  <c r="E710" i="56"/>
  <c r="F710" i="56" s="1"/>
  <c r="E702" i="56"/>
  <c r="F702" i="56" s="1"/>
  <c r="E698" i="56"/>
  <c r="F698" i="56" s="1"/>
  <c r="E694" i="56"/>
  <c r="F694" i="56" s="1"/>
  <c r="E690" i="56"/>
  <c r="F690" i="56" s="1"/>
  <c r="E686" i="56"/>
  <c r="F686" i="56" s="1"/>
  <c r="E682" i="56"/>
  <c r="F682" i="56" s="1"/>
  <c r="E678" i="56"/>
  <c r="F678" i="56" s="1"/>
  <c r="E674" i="56"/>
  <c r="F674" i="56" s="1"/>
  <c r="E670" i="56"/>
  <c r="F670" i="56" s="1"/>
  <c r="E666" i="56"/>
  <c r="F666" i="56" s="1"/>
  <c r="E658" i="56"/>
  <c r="F658" i="56" s="1"/>
  <c r="E654" i="56"/>
  <c r="F654" i="56" s="1"/>
  <c r="E650" i="56"/>
  <c r="F650" i="56" s="1"/>
  <c r="E646" i="56"/>
  <c r="F646" i="56" s="1"/>
  <c r="E642" i="56"/>
  <c r="F642" i="56" s="1"/>
  <c r="E630" i="56"/>
  <c r="F630" i="56" s="1"/>
  <c r="E622" i="56"/>
  <c r="F622" i="56" s="1"/>
  <c r="E618" i="56"/>
  <c r="F618" i="56" s="1"/>
  <c r="E614" i="56"/>
  <c r="F614" i="56" s="1"/>
  <c r="E610" i="56"/>
  <c r="F610" i="56" s="1"/>
  <c r="E606" i="56"/>
  <c r="F606" i="56" s="1"/>
  <c r="E602" i="56"/>
  <c r="F602" i="56" s="1"/>
  <c r="E594" i="56"/>
  <c r="F594" i="56" s="1"/>
  <c r="E590" i="56"/>
  <c r="F590" i="56" s="1"/>
  <c r="E586" i="56"/>
  <c r="F586" i="56" s="1"/>
  <c r="E578" i="56"/>
  <c r="F578" i="56" s="1"/>
  <c r="E574" i="56"/>
  <c r="F574" i="56" s="1"/>
  <c r="E570" i="56"/>
  <c r="F570" i="56" s="1"/>
  <c r="E566" i="56"/>
  <c r="F566" i="56" s="1"/>
  <c r="E546" i="56"/>
  <c r="F546" i="56" s="1"/>
  <c r="E542" i="56"/>
  <c r="F542" i="56" s="1"/>
  <c r="E538" i="56"/>
  <c r="F538" i="56" s="1"/>
  <c r="E534" i="56"/>
  <c r="F534" i="56" s="1"/>
  <c r="E530" i="56"/>
  <c r="F530" i="56" s="1"/>
  <c r="E526" i="56"/>
  <c r="F526" i="56" s="1"/>
  <c r="E522" i="56"/>
  <c r="F522" i="56" s="1"/>
  <c r="E518" i="56"/>
  <c r="F518" i="56" s="1"/>
  <c r="E506" i="56"/>
  <c r="F506" i="56" s="1"/>
  <c r="E502" i="56"/>
  <c r="F502" i="56" s="1"/>
  <c r="E498" i="56"/>
  <c r="F498" i="56" s="1"/>
  <c r="E494" i="56"/>
  <c r="F494" i="56" s="1"/>
  <c r="E486" i="56"/>
  <c r="F486" i="56" s="1"/>
  <c r="E482" i="56"/>
  <c r="F482" i="56" s="1"/>
  <c r="E478" i="56"/>
  <c r="F478" i="56" s="1"/>
  <c r="E474" i="56"/>
  <c r="F474" i="56" s="1"/>
  <c r="E470" i="56"/>
  <c r="F470" i="56" s="1"/>
  <c r="E466" i="56"/>
  <c r="F466" i="56" s="1"/>
  <c r="E901" i="56"/>
  <c r="F901" i="56" s="1"/>
  <c r="E897" i="56"/>
  <c r="F897" i="56" s="1"/>
  <c r="E893" i="56"/>
  <c r="F893" i="56" s="1"/>
  <c r="E889" i="56"/>
  <c r="F889" i="56" s="1"/>
  <c r="E885" i="56"/>
  <c r="F885" i="56" s="1"/>
  <c r="E881" i="56"/>
  <c r="F881" i="56" s="1"/>
  <c r="E877" i="56"/>
  <c r="F877" i="56" s="1"/>
  <c r="E873" i="56"/>
  <c r="F873" i="56" s="1"/>
  <c r="E869" i="56"/>
  <c r="F869" i="56" s="1"/>
  <c r="E865" i="56"/>
  <c r="F865" i="56" s="1"/>
  <c r="E861" i="56"/>
  <c r="F861" i="56" s="1"/>
  <c r="E857" i="56"/>
  <c r="F857" i="56" s="1"/>
  <c r="E853" i="56"/>
  <c r="F853" i="56" s="1"/>
  <c r="E845" i="56"/>
  <c r="F845" i="56" s="1"/>
  <c r="E841" i="56"/>
  <c r="F841" i="56" s="1"/>
  <c r="E837" i="56"/>
  <c r="F837" i="56" s="1"/>
  <c r="E833" i="56"/>
  <c r="F833" i="56" s="1"/>
  <c r="E829" i="56"/>
  <c r="F829" i="56" s="1"/>
  <c r="E825" i="56"/>
  <c r="F825" i="56" s="1"/>
  <c r="E821" i="56"/>
  <c r="F821" i="56" s="1"/>
  <c r="E817" i="56"/>
  <c r="F817" i="56" s="1"/>
  <c r="E813" i="56"/>
  <c r="F813" i="56" s="1"/>
  <c r="E809" i="56"/>
  <c r="F809" i="56" s="1"/>
  <c r="E805" i="56"/>
  <c r="F805" i="56" s="1"/>
  <c r="E801" i="56"/>
  <c r="F801" i="56" s="1"/>
  <c r="E797" i="56"/>
  <c r="F797" i="56" s="1"/>
  <c r="E789" i="56"/>
  <c r="F789" i="56" s="1"/>
  <c r="E785" i="56"/>
  <c r="F785" i="56" s="1"/>
  <c r="E781" i="56"/>
  <c r="F781" i="56" s="1"/>
  <c r="E777" i="56"/>
  <c r="F777" i="56" s="1"/>
  <c r="E773" i="56"/>
  <c r="F773" i="56" s="1"/>
  <c r="E769" i="56"/>
  <c r="F769" i="56" s="1"/>
  <c r="E765" i="56"/>
  <c r="F765" i="56" s="1"/>
  <c r="E761" i="56"/>
  <c r="F761" i="56" s="1"/>
  <c r="E757" i="56"/>
  <c r="F757" i="56" s="1"/>
  <c r="E753" i="56"/>
  <c r="F753" i="56" s="1"/>
  <c r="E749" i="56"/>
  <c r="F749" i="56" s="1"/>
  <c r="E745" i="56"/>
  <c r="F745" i="56" s="1"/>
  <c r="E737" i="56"/>
  <c r="F737" i="56" s="1"/>
  <c r="E733" i="56"/>
  <c r="F733" i="56" s="1"/>
  <c r="E729" i="56"/>
  <c r="F729" i="56" s="1"/>
  <c r="E725" i="56"/>
  <c r="F725" i="56" s="1"/>
  <c r="E721" i="56"/>
  <c r="F721" i="56" s="1"/>
  <c r="E717" i="56"/>
  <c r="F717" i="56" s="1"/>
  <c r="E713" i="56"/>
  <c r="F713" i="56" s="1"/>
  <c r="E709" i="56"/>
  <c r="F709" i="56" s="1"/>
  <c r="E705" i="56"/>
  <c r="F705" i="56" s="1"/>
  <c r="E701" i="56"/>
  <c r="F701" i="56" s="1"/>
  <c r="E697" i="56"/>
  <c r="F697" i="56" s="1"/>
  <c r="E693" i="56"/>
  <c r="F693" i="56" s="1"/>
  <c r="E689" i="56"/>
  <c r="F689" i="56" s="1"/>
  <c r="E685" i="56"/>
  <c r="F685" i="56" s="1"/>
  <c r="E681" i="56"/>
  <c r="F681" i="56" s="1"/>
  <c r="E673" i="56"/>
  <c r="F673" i="56" s="1"/>
  <c r="E669" i="56"/>
  <c r="F669" i="56" s="1"/>
  <c r="E665" i="56"/>
  <c r="F665" i="56" s="1"/>
  <c r="E661" i="56"/>
  <c r="F661" i="56" s="1"/>
  <c r="E657" i="56"/>
  <c r="F657" i="56" s="1"/>
  <c r="E649" i="56"/>
  <c r="F649" i="56" s="1"/>
  <c r="E645" i="56"/>
  <c r="F645" i="56" s="1"/>
  <c r="E641" i="56"/>
  <c r="F641" i="56" s="1"/>
  <c r="E637" i="56"/>
  <c r="F637" i="56" s="1"/>
  <c r="E629" i="56"/>
  <c r="F629" i="56" s="1"/>
  <c r="E621" i="56"/>
  <c r="F621" i="56" s="1"/>
  <c r="E617" i="56"/>
  <c r="F617" i="56" s="1"/>
  <c r="E613" i="56"/>
  <c r="F613" i="56" s="1"/>
  <c r="E609" i="56"/>
  <c r="F609" i="56" s="1"/>
  <c r="E605" i="56"/>
  <c r="F605" i="56" s="1"/>
  <c r="E597" i="56"/>
  <c r="F597" i="56" s="1"/>
  <c r="E593" i="56"/>
  <c r="F593" i="56" s="1"/>
  <c r="E589" i="56"/>
  <c r="F589" i="56" s="1"/>
  <c r="E577" i="56"/>
  <c r="F577" i="56" s="1"/>
  <c r="E573" i="56"/>
  <c r="F573" i="56" s="1"/>
  <c r="E569" i="56"/>
  <c r="F569" i="56" s="1"/>
  <c r="E565" i="56"/>
  <c r="F565" i="56" s="1"/>
  <c r="E561" i="56"/>
  <c r="F561" i="56" s="1"/>
  <c r="E549" i="56"/>
  <c r="F549" i="56" s="1"/>
  <c r="E545" i="56"/>
  <c r="F545" i="56" s="1"/>
  <c r="E541" i="56"/>
  <c r="F541" i="56" s="1"/>
  <c r="E537" i="56"/>
  <c r="F537" i="56" s="1"/>
  <c r="E533" i="56"/>
  <c r="F533" i="56" s="1"/>
  <c r="E529" i="56"/>
  <c r="F529" i="56" s="1"/>
  <c r="E525" i="56"/>
  <c r="F525" i="56" s="1"/>
  <c r="E521" i="56"/>
  <c r="F521" i="56" s="1"/>
  <c r="E517" i="56"/>
  <c r="F517" i="56" s="1"/>
  <c r="E505" i="56"/>
  <c r="F505" i="56" s="1"/>
  <c r="E501" i="56"/>
  <c r="F501" i="56" s="1"/>
  <c r="E497" i="56"/>
  <c r="F497" i="56" s="1"/>
  <c r="E493" i="56"/>
  <c r="F493" i="56" s="1"/>
  <c r="E489" i="56"/>
  <c r="F489" i="56" s="1"/>
  <c r="E485" i="56"/>
  <c r="F485" i="56" s="1"/>
  <c r="E481" i="56"/>
  <c r="F481" i="56" s="1"/>
  <c r="E477" i="56"/>
  <c r="F477" i="56" s="1"/>
  <c r="E473" i="56"/>
  <c r="F473" i="56" s="1"/>
  <c r="E469" i="56"/>
  <c r="F469" i="56" s="1"/>
  <c r="E465" i="56"/>
  <c r="F465" i="56" s="1"/>
  <c r="E461" i="56"/>
  <c r="F461" i="56" s="1"/>
  <c r="E457" i="56"/>
  <c r="F457" i="56" s="1"/>
  <c r="E453" i="56"/>
  <c r="F453" i="56" s="1"/>
  <c r="E445" i="56"/>
  <c r="F445" i="56" s="1"/>
  <c r="E441" i="56"/>
  <c r="F441" i="56" s="1"/>
  <c r="E425" i="56"/>
  <c r="F425" i="56" s="1"/>
  <c r="E421" i="56"/>
  <c r="F421" i="56" s="1"/>
  <c r="E908" i="56"/>
  <c r="F908" i="56" s="1"/>
  <c r="E904" i="56"/>
  <c r="F904" i="56" s="1"/>
  <c r="E900" i="56"/>
  <c r="F900" i="56" s="1"/>
  <c r="E892" i="56"/>
  <c r="F892" i="56" s="1"/>
  <c r="E888" i="56"/>
  <c r="F888" i="56" s="1"/>
  <c r="E884" i="56"/>
  <c r="F884" i="56" s="1"/>
  <c r="E880" i="56"/>
  <c r="F880" i="56" s="1"/>
  <c r="E876" i="56"/>
  <c r="F876" i="56" s="1"/>
  <c r="E872" i="56"/>
  <c r="F872" i="56" s="1"/>
  <c r="E868" i="56"/>
  <c r="F868" i="56" s="1"/>
  <c r="E864" i="56"/>
  <c r="F864" i="56" s="1"/>
  <c r="E860" i="56"/>
  <c r="F860" i="56" s="1"/>
  <c r="E852" i="56"/>
  <c r="F852" i="56" s="1"/>
  <c r="E848" i="56"/>
  <c r="F848" i="56" s="1"/>
  <c r="E844" i="56"/>
  <c r="F844" i="56" s="1"/>
  <c r="E840" i="56"/>
  <c r="F840" i="56" s="1"/>
  <c r="E836" i="56"/>
  <c r="F836" i="56" s="1"/>
  <c r="E832" i="56"/>
  <c r="F832" i="56" s="1"/>
  <c r="E828" i="56"/>
  <c r="F828" i="56" s="1"/>
  <c r="E820" i="56"/>
  <c r="F820" i="56" s="1"/>
  <c r="E816" i="56"/>
  <c r="F816" i="56" s="1"/>
  <c r="E812" i="56"/>
  <c r="F812" i="56" s="1"/>
  <c r="E808" i="56"/>
  <c r="F808" i="56" s="1"/>
  <c r="E804" i="56"/>
  <c r="F804" i="56" s="1"/>
  <c r="E800" i="56"/>
  <c r="F800" i="56" s="1"/>
  <c r="E796" i="56"/>
  <c r="F796" i="56" s="1"/>
  <c r="E788" i="56"/>
  <c r="F788" i="56" s="1"/>
  <c r="E784" i="56"/>
  <c r="F784" i="56" s="1"/>
  <c r="E780" i="56"/>
  <c r="F780" i="56" s="1"/>
  <c r="E776" i="56"/>
  <c r="F776" i="56" s="1"/>
  <c r="E772" i="56"/>
  <c r="F772" i="56" s="1"/>
  <c r="E768" i="56"/>
  <c r="F768" i="56" s="1"/>
  <c r="E764" i="56"/>
  <c r="F764" i="56" s="1"/>
  <c r="E760" i="56"/>
  <c r="F760" i="56" s="1"/>
  <c r="E756" i="56"/>
  <c r="F756" i="56" s="1"/>
  <c r="E748" i="56"/>
  <c r="F748" i="56" s="1"/>
  <c r="E744" i="56"/>
  <c r="F744" i="56" s="1"/>
  <c r="E740" i="56"/>
  <c r="F740" i="56" s="1"/>
  <c r="E732" i="56"/>
  <c r="F732" i="56" s="1"/>
  <c r="E728" i="56"/>
  <c r="F728" i="56" s="1"/>
  <c r="E724" i="56"/>
  <c r="F724" i="56" s="1"/>
  <c r="E720" i="56"/>
  <c r="F720" i="56" s="1"/>
  <c r="E716" i="56"/>
  <c r="F716" i="56" s="1"/>
  <c r="E712" i="56"/>
  <c r="F712" i="56" s="1"/>
  <c r="E708" i="56"/>
  <c r="F708" i="56" s="1"/>
  <c r="E704" i="56"/>
  <c r="F704" i="56" s="1"/>
  <c r="E700" i="56"/>
  <c r="F700" i="56" s="1"/>
  <c r="E696" i="56"/>
  <c r="F696" i="56" s="1"/>
  <c r="E692" i="56"/>
  <c r="F692" i="56" s="1"/>
  <c r="E688" i="56"/>
  <c r="F688" i="56" s="1"/>
  <c r="E684" i="56"/>
  <c r="F684" i="56" s="1"/>
  <c r="E680" i="56"/>
  <c r="F680" i="56" s="1"/>
  <c r="E676" i="56"/>
  <c r="F676" i="56" s="1"/>
  <c r="E672" i="56"/>
  <c r="F672" i="56" s="1"/>
  <c r="E668" i="56"/>
  <c r="F668" i="56" s="1"/>
  <c r="E664" i="56"/>
  <c r="F664" i="56" s="1"/>
  <c r="E656" i="56"/>
  <c r="F656" i="56" s="1"/>
  <c r="E648" i="56"/>
  <c r="F648" i="56" s="1"/>
  <c r="E644" i="56"/>
  <c r="F644" i="56" s="1"/>
  <c r="E632" i="56"/>
  <c r="F632" i="56" s="1"/>
  <c r="E628" i="56"/>
  <c r="F628" i="56" s="1"/>
  <c r="E620" i="56"/>
  <c r="F620" i="56" s="1"/>
  <c r="E616" i="56"/>
  <c r="F616" i="56" s="1"/>
  <c r="E911" i="56"/>
  <c r="F911" i="56" s="1"/>
  <c r="E907" i="56"/>
  <c r="F907" i="56" s="1"/>
  <c r="E903" i="56"/>
  <c r="F903" i="56" s="1"/>
  <c r="E899" i="56"/>
  <c r="F899" i="56" s="1"/>
  <c r="E895" i="56"/>
  <c r="F895" i="56" s="1"/>
  <c r="E891" i="56"/>
  <c r="F891" i="56" s="1"/>
  <c r="E887" i="56"/>
  <c r="F887" i="56" s="1"/>
  <c r="E883" i="56"/>
  <c r="F883" i="56" s="1"/>
  <c r="E879" i="56"/>
  <c r="F879" i="56" s="1"/>
  <c r="E875" i="56"/>
  <c r="F875" i="56" s="1"/>
  <c r="E871" i="56"/>
  <c r="F871" i="56" s="1"/>
  <c r="E867" i="56"/>
  <c r="F867" i="56" s="1"/>
  <c r="E863" i="56"/>
  <c r="F863" i="56" s="1"/>
  <c r="E859" i="56"/>
  <c r="F859" i="56" s="1"/>
  <c r="E855" i="56"/>
  <c r="F855" i="56" s="1"/>
  <c r="E851" i="56"/>
  <c r="F851" i="56" s="1"/>
  <c r="E847" i="56"/>
  <c r="F847" i="56" s="1"/>
  <c r="E843" i="56"/>
  <c r="F843" i="56" s="1"/>
  <c r="E839" i="56"/>
  <c r="F839" i="56" s="1"/>
  <c r="E835" i="56"/>
  <c r="F835" i="56" s="1"/>
  <c r="E831" i="56"/>
  <c r="F831" i="56" s="1"/>
  <c r="E827" i="56"/>
  <c r="F827" i="56" s="1"/>
  <c r="E823" i="56"/>
  <c r="F823" i="56" s="1"/>
  <c r="E819" i="56"/>
  <c r="F819" i="56" s="1"/>
  <c r="E815" i="56"/>
  <c r="F815" i="56" s="1"/>
  <c r="E811" i="56"/>
  <c r="F811" i="56" s="1"/>
  <c r="E807" i="56"/>
  <c r="F807" i="56" s="1"/>
  <c r="E803" i="56"/>
  <c r="F803" i="56" s="1"/>
  <c r="E799" i="56"/>
  <c r="F799" i="56" s="1"/>
  <c r="E795" i="56"/>
  <c r="F795" i="56" s="1"/>
  <c r="E779" i="56"/>
  <c r="F779" i="56" s="1"/>
  <c r="E775" i="56"/>
  <c r="F775" i="56" s="1"/>
  <c r="E763" i="56"/>
  <c r="F763" i="56" s="1"/>
  <c r="E759" i="56"/>
  <c r="F759" i="56" s="1"/>
  <c r="E755" i="56"/>
  <c r="F755" i="56" s="1"/>
  <c r="E751" i="56"/>
  <c r="F751" i="56" s="1"/>
  <c r="E747" i="56"/>
  <c r="F747" i="56" s="1"/>
  <c r="E743" i="56"/>
  <c r="F743" i="56" s="1"/>
  <c r="E739" i="56"/>
  <c r="F739" i="56" s="1"/>
  <c r="E735" i="56"/>
  <c r="F735" i="56" s="1"/>
  <c r="E731" i="56"/>
  <c r="F731" i="56" s="1"/>
  <c r="E727" i="56"/>
  <c r="F727" i="56" s="1"/>
  <c r="E723" i="56"/>
  <c r="F723" i="56" s="1"/>
  <c r="E719" i="56"/>
  <c r="F719" i="56" s="1"/>
  <c r="E715" i="56"/>
  <c r="F715" i="56" s="1"/>
  <c r="E711" i="56"/>
  <c r="F711" i="56" s="1"/>
  <c r="E703" i="56"/>
  <c r="F703" i="56" s="1"/>
  <c r="E699" i="56"/>
  <c r="F699" i="56" s="1"/>
  <c r="E695" i="56"/>
  <c r="F695" i="56" s="1"/>
  <c r="E691" i="56"/>
  <c r="F691" i="56" s="1"/>
  <c r="E687" i="56"/>
  <c r="F687" i="56" s="1"/>
  <c r="E683" i="56"/>
  <c r="F683" i="56" s="1"/>
  <c r="E679" i="56"/>
  <c r="F679" i="56" s="1"/>
  <c r="E675" i="56"/>
  <c r="F675" i="56" s="1"/>
  <c r="E671" i="56"/>
  <c r="F671" i="56" s="1"/>
  <c r="E667" i="56"/>
  <c r="F667" i="56" s="1"/>
  <c r="E655" i="56"/>
  <c r="F655" i="56" s="1"/>
  <c r="E647" i="56"/>
  <c r="F647" i="56" s="1"/>
  <c r="E643" i="56"/>
  <c r="F643" i="56" s="1"/>
  <c r="E631" i="56"/>
  <c r="F631" i="56" s="1"/>
  <c r="E627" i="56"/>
  <c r="F627" i="56" s="1"/>
  <c r="E623" i="56"/>
  <c r="F623" i="56" s="1"/>
  <c r="E619" i="56"/>
  <c r="F619" i="56" s="1"/>
  <c r="E615" i="56"/>
  <c r="F615" i="56" s="1"/>
  <c r="E611" i="56"/>
  <c r="F611" i="56" s="1"/>
  <c r="E607" i="56"/>
  <c r="F607" i="56" s="1"/>
  <c r="E603" i="56"/>
  <c r="F603" i="56" s="1"/>
  <c r="E595" i="56"/>
  <c r="F595" i="56" s="1"/>
  <c r="E591" i="56"/>
  <c r="F591" i="56" s="1"/>
  <c r="E587" i="56"/>
  <c r="F587" i="56" s="1"/>
  <c r="E579" i="56"/>
  <c r="F579" i="56" s="1"/>
  <c r="E575" i="56"/>
  <c r="F575" i="56" s="1"/>
  <c r="E571" i="56"/>
  <c r="F571" i="56" s="1"/>
  <c r="E555" i="56"/>
  <c r="F555" i="56" s="1"/>
  <c r="E547" i="56"/>
  <c r="F547" i="56" s="1"/>
  <c r="E543" i="56"/>
  <c r="F543" i="56" s="1"/>
  <c r="E539" i="56"/>
  <c r="F539" i="56" s="1"/>
  <c r="E535" i="56"/>
  <c r="F535" i="56" s="1"/>
  <c r="E531" i="56"/>
  <c r="F531" i="56" s="1"/>
  <c r="E527" i="56"/>
  <c r="F527" i="56" s="1"/>
  <c r="E523" i="56"/>
  <c r="F523" i="56" s="1"/>
  <c r="E519" i="56"/>
  <c r="F519" i="56" s="1"/>
  <c r="E515" i="56"/>
  <c r="F515" i="56" s="1"/>
  <c r="E507" i="56"/>
  <c r="F507" i="56" s="1"/>
  <c r="E503" i="56"/>
  <c r="F503" i="56" s="1"/>
  <c r="E499" i="56"/>
  <c r="F499" i="56" s="1"/>
  <c r="E495" i="56"/>
  <c r="F495" i="56" s="1"/>
  <c r="E491" i="56"/>
  <c r="F491" i="56" s="1"/>
  <c r="E487" i="56"/>
  <c r="F487" i="56" s="1"/>
  <c r="E483" i="56"/>
  <c r="F483" i="56" s="1"/>
  <c r="E479" i="56"/>
  <c r="F479" i="56" s="1"/>
  <c r="E475" i="56"/>
  <c r="F475" i="56" s="1"/>
  <c r="E471" i="56"/>
  <c r="F471" i="56" s="1"/>
  <c r="E467" i="56"/>
  <c r="F467" i="56" s="1"/>
  <c r="E463" i="56"/>
  <c r="F463" i="56" s="1"/>
  <c r="E459" i="56"/>
  <c r="F459" i="56" s="1"/>
  <c r="E455" i="56"/>
  <c r="F455" i="56" s="1"/>
  <c r="E451" i="56"/>
  <c r="F451" i="56" s="1"/>
  <c r="E435" i="56"/>
  <c r="F435" i="56" s="1"/>
  <c r="E431" i="56"/>
  <c r="F431" i="56" s="1"/>
  <c r="E423" i="56"/>
  <c r="F423" i="56" s="1"/>
  <c r="E419" i="56"/>
  <c r="F419" i="56" s="1"/>
  <c r="E415" i="56"/>
  <c r="F415" i="56" s="1"/>
  <c r="E411" i="56"/>
  <c r="F411" i="56" s="1"/>
  <c r="E407" i="56"/>
  <c r="F407" i="56" s="1"/>
  <c r="E403" i="56"/>
  <c r="F403" i="56" s="1"/>
  <c r="E399" i="56"/>
  <c r="F399" i="56" s="1"/>
  <c r="E395" i="56"/>
  <c r="F395" i="56" s="1"/>
  <c r="E391" i="56"/>
  <c r="F391" i="56" s="1"/>
  <c r="E387" i="56"/>
  <c r="F387" i="56" s="1"/>
  <c r="E383" i="56"/>
  <c r="F383" i="56" s="1"/>
  <c r="E379" i="56"/>
  <c r="F379" i="56" s="1"/>
  <c r="E375" i="56"/>
  <c r="F375" i="56" s="1"/>
  <c r="E371" i="56"/>
  <c r="F371" i="56" s="1"/>
  <c r="E367" i="56"/>
  <c r="F367" i="56" s="1"/>
  <c r="E363" i="56"/>
  <c r="F363" i="56" s="1"/>
  <c r="E355" i="56"/>
  <c r="F355" i="56" s="1"/>
  <c r="E351" i="56"/>
  <c r="F351" i="56" s="1"/>
  <c r="E343" i="56"/>
  <c r="F343" i="56" s="1"/>
  <c r="E339" i="56"/>
  <c r="F339" i="56" s="1"/>
  <c r="E335" i="56"/>
  <c r="F335" i="56" s="1"/>
  <c r="E327" i="56"/>
  <c r="F327" i="56" s="1"/>
  <c r="E319" i="56"/>
  <c r="F319" i="56" s="1"/>
  <c r="E307" i="56"/>
  <c r="F307" i="56" s="1"/>
  <c r="E295" i="56"/>
  <c r="F295" i="56" s="1"/>
  <c r="E283" i="56"/>
  <c r="F283" i="56" s="1"/>
  <c r="E275" i="56"/>
  <c r="F275" i="56" s="1"/>
  <c r="E271" i="56"/>
  <c r="F271" i="56" s="1"/>
  <c r="E263" i="56"/>
  <c r="F263" i="56" s="1"/>
  <c r="E259" i="56"/>
  <c r="F259" i="56" s="1"/>
  <c r="E251" i="56"/>
  <c r="F251" i="56" s="1"/>
  <c r="E247" i="56"/>
  <c r="F247" i="56" s="1"/>
  <c r="E239" i="56"/>
  <c r="F239" i="56" s="1"/>
  <c r="E235" i="56"/>
  <c r="F235" i="56" s="1"/>
  <c r="E223" i="56"/>
  <c r="F223" i="56" s="1"/>
  <c r="E219" i="56"/>
  <c r="F219" i="56" s="1"/>
  <c r="E211" i="56"/>
  <c r="F211" i="56" s="1"/>
  <c r="E207" i="56"/>
  <c r="F207" i="56" s="1"/>
  <c r="E195" i="56"/>
  <c r="F195" i="56" s="1"/>
  <c r="E191" i="56"/>
  <c r="F191" i="56" s="1"/>
  <c r="E187" i="56"/>
  <c r="F187" i="56" s="1"/>
  <c r="E183" i="56"/>
  <c r="F183" i="56" s="1"/>
  <c r="E175" i="56"/>
  <c r="F175" i="56" s="1"/>
  <c r="E171" i="56"/>
  <c r="F171" i="56" s="1"/>
  <c r="E151" i="56"/>
  <c r="F151" i="56" s="1"/>
  <c r="E147" i="56"/>
  <c r="F147" i="56" s="1"/>
  <c r="E135" i="56"/>
  <c r="F135" i="56" s="1"/>
  <c r="E131" i="56"/>
  <c r="F131" i="56" s="1"/>
  <c r="E127" i="56"/>
  <c r="F127" i="56" s="1"/>
  <c r="E115" i="56"/>
  <c r="F115" i="56" s="1"/>
  <c r="E111" i="56"/>
  <c r="F111" i="56" s="1"/>
  <c r="E107" i="56"/>
  <c r="F107" i="56" s="1"/>
  <c r="E103" i="56"/>
  <c r="F103" i="56" s="1"/>
  <c r="E95" i="56"/>
  <c r="F95" i="56" s="1"/>
  <c r="E91" i="56"/>
  <c r="F91" i="56" s="1"/>
  <c r="E79" i="56"/>
  <c r="F79" i="56" s="1"/>
  <c r="E75" i="56"/>
  <c r="F75" i="56" s="1"/>
  <c r="E72" i="56"/>
  <c r="F72" i="56" s="1"/>
  <c r="E64" i="56"/>
  <c r="F64" i="56" s="1"/>
  <c r="E60" i="56"/>
  <c r="F60" i="56" s="1"/>
  <c r="E49" i="56"/>
  <c r="F49" i="56" s="1"/>
  <c r="E45" i="56"/>
  <c r="F45" i="56" s="1"/>
  <c r="E41" i="56"/>
  <c r="F41" i="56" s="1"/>
  <c r="E37" i="56"/>
  <c r="F37" i="56" s="1"/>
  <c r="E33" i="56"/>
  <c r="F33" i="56" s="1"/>
  <c r="E25" i="56"/>
  <c r="F25" i="56" s="1"/>
  <c r="E12" i="56"/>
  <c r="F12" i="56" s="1"/>
  <c r="E462" i="56"/>
  <c r="F462" i="56" s="1"/>
  <c r="E458" i="56"/>
  <c r="F458" i="56" s="1"/>
  <c r="E450" i="56"/>
  <c r="F450" i="56" s="1"/>
  <c r="E434" i="56"/>
  <c r="F434" i="56" s="1"/>
  <c r="E422" i="56"/>
  <c r="F422" i="56" s="1"/>
  <c r="E418" i="56"/>
  <c r="F418" i="56" s="1"/>
  <c r="E414" i="56"/>
  <c r="F414" i="56" s="1"/>
  <c r="E410" i="56"/>
  <c r="F410" i="56" s="1"/>
  <c r="E406" i="56"/>
  <c r="F406" i="56" s="1"/>
  <c r="E402" i="56"/>
  <c r="F402" i="56" s="1"/>
  <c r="E398" i="56"/>
  <c r="F398" i="56" s="1"/>
  <c r="E394" i="56"/>
  <c r="F394" i="56" s="1"/>
  <c r="E386" i="56"/>
  <c r="F386" i="56" s="1"/>
  <c r="E382" i="56"/>
  <c r="F382" i="56" s="1"/>
  <c r="E378" i="56"/>
  <c r="F378" i="56" s="1"/>
  <c r="E374" i="56"/>
  <c r="F374" i="56" s="1"/>
  <c r="E366" i="56"/>
  <c r="F366" i="56" s="1"/>
  <c r="E358" i="56"/>
  <c r="F358" i="56" s="1"/>
  <c r="E342" i="56"/>
  <c r="F342" i="56" s="1"/>
  <c r="E338" i="56"/>
  <c r="F338" i="56" s="1"/>
  <c r="E330" i="56"/>
  <c r="F330" i="56" s="1"/>
  <c r="E318" i="56"/>
  <c r="F318" i="56" s="1"/>
  <c r="E306" i="56"/>
  <c r="F306" i="56" s="1"/>
  <c r="E294" i="56"/>
  <c r="F294" i="56" s="1"/>
  <c r="E274" i="56"/>
  <c r="F274" i="56" s="1"/>
  <c r="E266" i="56"/>
  <c r="F266" i="56" s="1"/>
  <c r="E262" i="56"/>
  <c r="F262" i="56" s="1"/>
  <c r="E250" i="56"/>
  <c r="F250" i="56" s="1"/>
  <c r="E242" i="56"/>
  <c r="F242" i="56" s="1"/>
  <c r="E238" i="56"/>
  <c r="F238" i="56" s="1"/>
  <c r="E234" i="56"/>
  <c r="F234" i="56" s="1"/>
  <c r="E222" i="56"/>
  <c r="F222" i="56" s="1"/>
  <c r="E210" i="56"/>
  <c r="F210" i="56" s="1"/>
  <c r="E206" i="56"/>
  <c r="F206" i="56" s="1"/>
  <c r="E194" i="56"/>
  <c r="F194" i="56" s="1"/>
  <c r="E190" i="56"/>
  <c r="F190" i="56" s="1"/>
  <c r="E186" i="56"/>
  <c r="F186" i="56" s="1"/>
  <c r="E174" i="56"/>
  <c r="F174" i="56" s="1"/>
  <c r="E170" i="56"/>
  <c r="F170" i="56" s="1"/>
  <c r="E150" i="56"/>
  <c r="F150" i="56" s="1"/>
  <c r="E146" i="56"/>
  <c r="F146" i="56" s="1"/>
  <c r="E134" i="56"/>
  <c r="F134" i="56" s="1"/>
  <c r="E130" i="56"/>
  <c r="F130" i="56" s="1"/>
  <c r="E126" i="56"/>
  <c r="F126" i="56" s="1"/>
  <c r="E114" i="56"/>
  <c r="F114" i="56" s="1"/>
  <c r="E110" i="56"/>
  <c r="F110" i="56" s="1"/>
  <c r="E106" i="56"/>
  <c r="F106" i="56" s="1"/>
  <c r="E98" i="56"/>
  <c r="F98" i="56" s="1"/>
  <c r="E94" i="56"/>
  <c r="F94" i="56" s="1"/>
  <c r="E90" i="56"/>
  <c r="F90" i="56" s="1"/>
  <c r="E78" i="56"/>
  <c r="F78" i="56" s="1"/>
  <c r="E74" i="56"/>
  <c r="F74" i="56" s="1"/>
  <c r="E67" i="56"/>
  <c r="F67" i="56" s="1"/>
  <c r="E63" i="56"/>
  <c r="F63" i="56" s="1"/>
  <c r="E59" i="56"/>
  <c r="F59" i="56" s="1"/>
  <c r="E56" i="56"/>
  <c r="F56" i="56" s="1"/>
  <c r="E52" i="56"/>
  <c r="F52" i="56" s="1"/>
  <c r="E48" i="56"/>
  <c r="F48" i="56" s="1"/>
  <c r="E44" i="56"/>
  <c r="F44" i="56" s="1"/>
  <c r="E40" i="56"/>
  <c r="F40" i="56" s="1"/>
  <c r="E36" i="56"/>
  <c r="F36" i="56" s="1"/>
  <c r="E32" i="56"/>
  <c r="F32" i="56" s="1"/>
  <c r="E24" i="56"/>
  <c r="F24" i="56" s="1"/>
  <c r="E15" i="56"/>
  <c r="F15" i="56" s="1"/>
  <c r="E11" i="56"/>
  <c r="F11" i="56" s="1"/>
  <c r="E417" i="56"/>
  <c r="F417" i="56" s="1"/>
  <c r="E413" i="56"/>
  <c r="F413" i="56" s="1"/>
  <c r="E409" i="56"/>
  <c r="F409" i="56" s="1"/>
  <c r="E405" i="56"/>
  <c r="F405" i="56" s="1"/>
  <c r="E401" i="56"/>
  <c r="F401" i="56" s="1"/>
  <c r="E397" i="56"/>
  <c r="F397" i="56" s="1"/>
  <c r="E393" i="56"/>
  <c r="F393" i="56" s="1"/>
  <c r="E389" i="56"/>
  <c r="F389" i="56" s="1"/>
  <c r="E385" i="56"/>
  <c r="F385" i="56" s="1"/>
  <c r="E381" i="56"/>
  <c r="F381" i="56" s="1"/>
  <c r="E377" i="56"/>
  <c r="F377" i="56" s="1"/>
  <c r="E373" i="56"/>
  <c r="F373" i="56" s="1"/>
  <c r="E369" i="56"/>
  <c r="F369" i="56" s="1"/>
  <c r="E365" i="56"/>
  <c r="F365" i="56" s="1"/>
  <c r="E341" i="56"/>
  <c r="F341" i="56" s="1"/>
  <c r="E329" i="56"/>
  <c r="F329" i="56" s="1"/>
  <c r="E317" i="56"/>
  <c r="F317" i="56" s="1"/>
  <c r="E313" i="56"/>
  <c r="F313" i="56" s="1"/>
  <c r="E305" i="56"/>
  <c r="F305" i="56" s="1"/>
  <c r="E301" i="56"/>
  <c r="F301" i="56" s="1"/>
  <c r="E293" i="56"/>
  <c r="F293" i="56" s="1"/>
  <c r="E289" i="56"/>
  <c r="F289" i="56" s="1"/>
  <c r="E265" i="56"/>
  <c r="F265" i="56" s="1"/>
  <c r="E261" i="56"/>
  <c r="F261" i="56" s="1"/>
  <c r="E241" i="56"/>
  <c r="F241" i="56" s="1"/>
  <c r="E237" i="56"/>
  <c r="F237" i="56" s="1"/>
  <c r="E233" i="56"/>
  <c r="F233" i="56" s="1"/>
  <c r="E229" i="56"/>
  <c r="F229" i="56" s="1"/>
  <c r="E221" i="56"/>
  <c r="F221" i="56" s="1"/>
  <c r="E209" i="56"/>
  <c r="F209" i="56" s="1"/>
  <c r="E205" i="56"/>
  <c r="F205" i="56" s="1"/>
  <c r="E201" i="56"/>
  <c r="F201" i="56" s="1"/>
  <c r="E193" i="56"/>
  <c r="F193" i="56" s="1"/>
  <c r="E189" i="56"/>
  <c r="F189" i="56" s="1"/>
  <c r="E185" i="56"/>
  <c r="F185" i="56" s="1"/>
  <c r="E173" i="56"/>
  <c r="F173" i="56" s="1"/>
  <c r="E169" i="56"/>
  <c r="F169" i="56" s="1"/>
  <c r="E165" i="56"/>
  <c r="F165" i="56" s="1"/>
  <c r="E157" i="56"/>
  <c r="F157" i="56" s="1"/>
  <c r="E149" i="56"/>
  <c r="F149" i="56" s="1"/>
  <c r="E145" i="56"/>
  <c r="F145" i="56" s="1"/>
  <c r="E141" i="56"/>
  <c r="F141" i="56" s="1"/>
  <c r="E133" i="56"/>
  <c r="F133" i="56" s="1"/>
  <c r="E129" i="56"/>
  <c r="F129" i="56" s="1"/>
  <c r="E125" i="56"/>
  <c r="F125" i="56" s="1"/>
  <c r="E121" i="56"/>
  <c r="F121" i="56" s="1"/>
  <c r="E113" i="56"/>
  <c r="F113" i="56" s="1"/>
  <c r="E109" i="56"/>
  <c r="F109" i="56" s="1"/>
  <c r="E97" i="56"/>
  <c r="F97" i="56" s="1"/>
  <c r="E93" i="56"/>
  <c r="F93" i="56" s="1"/>
  <c r="E89" i="56"/>
  <c r="F89" i="56" s="1"/>
  <c r="E85" i="56"/>
  <c r="F85" i="56" s="1"/>
  <c r="E77" i="56"/>
  <c r="F77" i="56" s="1"/>
  <c r="E66" i="56"/>
  <c r="F66" i="56" s="1"/>
  <c r="E62" i="56"/>
  <c r="F62" i="56" s="1"/>
  <c r="E58" i="56"/>
  <c r="F58" i="56" s="1"/>
  <c r="E51" i="56"/>
  <c r="F51" i="56" s="1"/>
  <c r="E47" i="56"/>
  <c r="F47" i="56" s="1"/>
  <c r="E43" i="56"/>
  <c r="F43" i="56" s="1"/>
  <c r="E39" i="56"/>
  <c r="F39" i="56" s="1"/>
  <c r="E35" i="56"/>
  <c r="F35" i="56" s="1"/>
  <c r="E23" i="56"/>
  <c r="F23" i="56" s="1"/>
  <c r="E14" i="56"/>
  <c r="F14" i="56" s="1"/>
  <c r="E612" i="56"/>
  <c r="F612" i="56" s="1"/>
  <c r="E608" i="56"/>
  <c r="F608" i="56" s="1"/>
  <c r="E604" i="56"/>
  <c r="F604" i="56" s="1"/>
  <c r="E596" i="56"/>
  <c r="F596" i="56" s="1"/>
  <c r="E592" i="56"/>
  <c r="F592" i="56" s="1"/>
  <c r="E588" i="56"/>
  <c r="F588" i="56" s="1"/>
  <c r="E580" i="56"/>
  <c r="F580" i="56" s="1"/>
  <c r="E576" i="56"/>
  <c r="F576" i="56" s="1"/>
  <c r="E564" i="56"/>
  <c r="F564" i="56" s="1"/>
  <c r="E548" i="56"/>
  <c r="F548" i="56" s="1"/>
  <c r="E544" i="56"/>
  <c r="F544" i="56" s="1"/>
  <c r="E540" i="56"/>
  <c r="F540" i="56" s="1"/>
  <c r="E536" i="56"/>
  <c r="F536" i="56" s="1"/>
  <c r="E532" i="56"/>
  <c r="F532" i="56" s="1"/>
  <c r="E528" i="56"/>
  <c r="F528" i="56" s="1"/>
  <c r="E524" i="56"/>
  <c r="F524" i="56" s="1"/>
  <c r="E520" i="56"/>
  <c r="F520" i="56" s="1"/>
  <c r="E516" i="56"/>
  <c r="F516" i="56" s="1"/>
  <c r="E512" i="56"/>
  <c r="F512" i="56" s="1"/>
  <c r="E504" i="56"/>
  <c r="F504" i="56" s="1"/>
  <c r="E500" i="56"/>
  <c r="F500" i="56" s="1"/>
  <c r="E496" i="56"/>
  <c r="F496" i="56" s="1"/>
  <c r="E492" i="56"/>
  <c r="F492" i="56" s="1"/>
  <c r="E488" i="56"/>
  <c r="F488" i="56" s="1"/>
  <c r="E484" i="56"/>
  <c r="F484" i="56" s="1"/>
  <c r="E480" i="56"/>
  <c r="F480" i="56" s="1"/>
  <c r="E476" i="56"/>
  <c r="F476" i="56" s="1"/>
  <c r="E468" i="56"/>
  <c r="F468" i="56" s="1"/>
  <c r="E464" i="56"/>
  <c r="F464" i="56" s="1"/>
  <c r="E460" i="56"/>
  <c r="F460" i="56" s="1"/>
  <c r="E456" i="56"/>
  <c r="F456" i="56" s="1"/>
  <c r="E444" i="56"/>
  <c r="F444" i="56" s="1"/>
  <c r="E436" i="56"/>
  <c r="F436" i="56" s="1"/>
  <c r="E424" i="56"/>
  <c r="F424" i="56" s="1"/>
  <c r="E420" i="56"/>
  <c r="F420" i="56" s="1"/>
  <c r="E416" i="56"/>
  <c r="F416" i="56" s="1"/>
  <c r="E412" i="56"/>
  <c r="F412" i="56" s="1"/>
  <c r="E404" i="56"/>
  <c r="F404" i="56" s="1"/>
  <c r="E400" i="56"/>
  <c r="F400" i="56" s="1"/>
  <c r="E396" i="56"/>
  <c r="F396" i="56" s="1"/>
  <c r="E392" i="56"/>
  <c r="F392" i="56" s="1"/>
  <c r="E388" i="56"/>
  <c r="F388" i="56" s="1"/>
  <c r="E384" i="56"/>
  <c r="F384" i="56" s="1"/>
  <c r="E380" i="56"/>
  <c r="F380" i="56" s="1"/>
  <c r="E376" i="56"/>
  <c r="F376" i="56" s="1"/>
  <c r="E368" i="56"/>
  <c r="F368" i="56" s="1"/>
  <c r="E352" i="56"/>
  <c r="F352" i="56" s="1"/>
  <c r="E348" i="56"/>
  <c r="F348" i="56" s="1"/>
  <c r="E340" i="56"/>
  <c r="F340" i="56" s="1"/>
  <c r="E328" i="56"/>
  <c r="F328" i="56" s="1"/>
  <c r="E324" i="56"/>
  <c r="F324" i="56" s="1"/>
  <c r="E316" i="56"/>
  <c r="F316" i="56" s="1"/>
  <c r="E308" i="56"/>
  <c r="F308" i="56" s="1"/>
  <c r="E304" i="56"/>
  <c r="F304" i="56" s="1"/>
  <c r="E296" i="56"/>
  <c r="F296" i="56" s="1"/>
  <c r="E292" i="56"/>
  <c r="F292" i="56" s="1"/>
  <c r="E284" i="56"/>
  <c r="F284" i="56" s="1"/>
  <c r="E280" i="56"/>
  <c r="F280" i="56" s="1"/>
  <c r="E264" i="56"/>
  <c r="F264" i="56" s="1"/>
  <c r="E260" i="56"/>
  <c r="F260" i="56" s="1"/>
  <c r="E256" i="56"/>
  <c r="F256" i="56" s="1"/>
  <c r="E240" i="56"/>
  <c r="F240" i="56" s="1"/>
  <c r="E236" i="56"/>
  <c r="F236" i="56" s="1"/>
  <c r="E232" i="56"/>
  <c r="F232" i="56" s="1"/>
  <c r="E224" i="56"/>
  <c r="F224" i="56" s="1"/>
  <c r="E220" i="56"/>
  <c r="F220" i="56" s="1"/>
  <c r="E216" i="56"/>
  <c r="F216" i="56" s="1"/>
  <c r="E208" i="56"/>
  <c r="F208" i="56" s="1"/>
  <c r="E204" i="56"/>
  <c r="F204" i="56" s="1"/>
  <c r="E196" i="56"/>
  <c r="F196" i="56" s="1"/>
  <c r="E192" i="56"/>
  <c r="F192" i="56" s="1"/>
  <c r="E188" i="56"/>
  <c r="F188" i="56" s="1"/>
  <c r="E184" i="56"/>
  <c r="F184" i="56" s="1"/>
  <c r="E180" i="56"/>
  <c r="F180" i="56" s="1"/>
  <c r="E172" i="56"/>
  <c r="F172" i="56" s="1"/>
  <c r="E168" i="56"/>
  <c r="F168" i="56" s="1"/>
  <c r="E160" i="56"/>
  <c r="F160" i="56" s="1"/>
  <c r="E152" i="56"/>
  <c r="F152" i="56" s="1"/>
  <c r="E148" i="56"/>
  <c r="F148" i="56" s="1"/>
  <c r="E144" i="56"/>
  <c r="F144" i="56" s="1"/>
  <c r="E136" i="56"/>
  <c r="F136" i="56" s="1"/>
  <c r="E132" i="56"/>
  <c r="F132" i="56" s="1"/>
  <c r="E128" i="56"/>
  <c r="F128" i="56" s="1"/>
  <c r="E124" i="56"/>
  <c r="F124" i="56" s="1"/>
  <c r="E116" i="56"/>
  <c r="F116" i="56" s="1"/>
  <c r="E112" i="56"/>
  <c r="F112" i="56" s="1"/>
  <c r="E108" i="56"/>
  <c r="F108" i="56" s="1"/>
  <c r="E96" i="56"/>
  <c r="F96" i="56" s="1"/>
  <c r="E92" i="56"/>
  <c r="F92" i="56" s="1"/>
  <c r="E88" i="56"/>
  <c r="F88" i="56" s="1"/>
  <c r="E80" i="56"/>
  <c r="F80" i="56" s="1"/>
  <c r="E76" i="56"/>
  <c r="F76" i="56" s="1"/>
  <c r="E65" i="56"/>
  <c r="F65" i="56" s="1"/>
  <c r="E61" i="56"/>
  <c r="F61" i="56" s="1"/>
  <c r="E50" i="56"/>
  <c r="F50" i="56" s="1"/>
  <c r="E46" i="56"/>
  <c r="F46" i="56" s="1"/>
  <c r="E42" i="56"/>
  <c r="F42" i="56" s="1"/>
  <c r="E38" i="56"/>
  <c r="F38" i="56" s="1"/>
  <c r="E34" i="56"/>
  <c r="F34" i="56" s="1"/>
  <c r="E26" i="56"/>
  <c r="F26" i="56" s="1"/>
  <c r="E21" i="56"/>
  <c r="F21" i="56" s="1"/>
  <c r="E13" i="56"/>
  <c r="F13" i="56" s="1"/>
  <c r="G133" i="54"/>
  <c r="D121" i="54"/>
  <c r="D122" i="54" s="1"/>
  <c r="D123" i="54" s="1"/>
  <c r="D124" i="54" s="1"/>
  <c r="D125" i="54" s="1"/>
  <c r="D126" i="54" s="1"/>
  <c r="D127" i="54" s="1"/>
  <c r="D128" i="54" s="1"/>
  <c r="D129" i="54" s="1"/>
  <c r="D130" i="54" s="1"/>
  <c r="D131" i="54" s="1"/>
  <c r="D132" i="54" s="1"/>
  <c r="D133" i="54" s="1"/>
  <c r="D134" i="54" s="1"/>
  <c r="G117" i="54"/>
  <c r="D116" i="54"/>
  <c r="D117" i="54" s="1"/>
  <c r="G114" i="54"/>
  <c r="G91" i="54"/>
  <c r="G75" i="54"/>
  <c r="G41" i="54"/>
  <c r="D3" i="54"/>
  <c r="D4" i="54" s="1"/>
  <c r="D5" i="54" s="1"/>
  <c r="D6" i="54" s="1"/>
  <c r="D7" i="54" s="1"/>
  <c r="D8" i="54" s="1"/>
  <c r="D9" i="54" s="1"/>
  <c r="D10" i="54" s="1"/>
  <c r="D11" i="54" s="1"/>
  <c r="D12" i="54" s="1"/>
  <c r="D13" i="54" s="1"/>
  <c r="D14" i="54" s="1"/>
  <c r="D15" i="54" s="1"/>
  <c r="D16" i="54" s="1"/>
  <c r="D17" i="54" s="1"/>
  <c r="D18" i="54" s="1"/>
  <c r="D19" i="54" s="1"/>
  <c r="D20" i="54" s="1"/>
  <c r="D21" i="54" s="1"/>
  <c r="D22" i="54" s="1"/>
  <c r="D23" i="54" s="1"/>
  <c r="D24" i="54" s="1"/>
  <c r="D25" i="54" s="1"/>
  <c r="D26" i="54" s="1"/>
  <c r="D27" i="54" s="1"/>
  <c r="D28" i="54" s="1"/>
  <c r="D29" i="54" s="1"/>
  <c r="D30" i="54" s="1"/>
  <c r="D31" i="54" s="1"/>
  <c r="D32" i="54" s="1"/>
  <c r="D33" i="54" s="1"/>
  <c r="D34" i="54" s="1"/>
  <c r="D35" i="54" s="1"/>
  <c r="D36" i="54" s="1"/>
  <c r="D37" i="54" s="1"/>
  <c r="D38" i="54" s="1"/>
  <c r="D39" i="54" s="1"/>
  <c r="D40" i="54" s="1"/>
  <c r="D41" i="54" s="1"/>
  <c r="D42" i="54" s="1"/>
  <c r="D43" i="54" s="1"/>
  <c r="D44" i="54" s="1"/>
  <c r="D45" i="54" s="1"/>
  <c r="D46" i="54" s="1"/>
  <c r="D47" i="54" s="1"/>
  <c r="D48" i="54" s="1"/>
  <c r="D49" i="54" s="1"/>
  <c r="D50" i="54" s="1"/>
  <c r="D51" i="54" s="1"/>
  <c r="D52" i="54" s="1"/>
  <c r="D53" i="54" s="1"/>
  <c r="D54" i="54" s="1"/>
  <c r="D55" i="54" s="1"/>
  <c r="D56" i="54" s="1"/>
  <c r="D57" i="54" s="1"/>
  <c r="D58" i="54" s="1"/>
  <c r="D59" i="54" s="1"/>
  <c r="D60" i="54" s="1"/>
  <c r="D61" i="54" s="1"/>
  <c r="D62" i="54" s="1"/>
  <c r="D63" i="54" s="1"/>
  <c r="D64" i="54" s="1"/>
  <c r="D65" i="54" s="1"/>
  <c r="D66" i="54" s="1"/>
  <c r="D67" i="54" s="1"/>
  <c r="D68" i="54" s="1"/>
  <c r="D69" i="54" s="1"/>
  <c r="D70" i="54" s="1"/>
  <c r="D71" i="54" s="1"/>
  <c r="D72" i="54" s="1"/>
  <c r="D73" i="54" s="1"/>
  <c r="D74" i="54" s="1"/>
  <c r="D75" i="54" s="1"/>
  <c r="D76" i="54" s="1"/>
  <c r="D77" i="54" s="1"/>
  <c r="D78" i="54" s="1"/>
  <c r="D79" i="54" s="1"/>
  <c r="D80" i="54" s="1"/>
  <c r="D81" i="54" s="1"/>
  <c r="D82" i="54" s="1"/>
  <c r="D83" i="54" s="1"/>
  <c r="D84" i="54" s="1"/>
  <c r="D85" i="54" s="1"/>
  <c r="D86" i="54" s="1"/>
  <c r="D87" i="54" s="1"/>
  <c r="D88" i="54" s="1"/>
  <c r="D89" i="54" s="1"/>
  <c r="D90" i="54" s="1"/>
  <c r="D91" i="54" s="1"/>
  <c r="H114" i="54" l="1"/>
  <c r="G118" i="54"/>
  <c r="D3" i="45"/>
  <c r="B3" i="45" s="1"/>
  <c r="D4" i="45"/>
  <c r="B4" i="45" s="1"/>
  <c r="D5" i="45"/>
  <c r="B5" i="45" s="1"/>
  <c r="D6" i="45"/>
  <c r="B6" i="45" s="1"/>
  <c r="D7" i="45"/>
  <c r="B7" i="45" s="1"/>
  <c r="D8" i="45"/>
  <c r="B8" i="45" s="1"/>
  <c r="D9" i="45"/>
  <c r="B9" i="45" s="1"/>
  <c r="D10" i="45"/>
  <c r="B10" i="45" s="1"/>
  <c r="D11" i="45"/>
  <c r="B11" i="45" s="1"/>
  <c r="D12" i="45"/>
  <c r="B12" i="45" s="1"/>
  <c r="D13" i="45"/>
  <c r="B13" i="45" s="1"/>
  <c r="D14" i="45"/>
  <c r="B14" i="45" s="1"/>
  <c r="D15" i="45"/>
  <c r="B15" i="45" s="1"/>
  <c r="D16" i="45"/>
  <c r="B16" i="45" s="1"/>
  <c r="D17" i="45"/>
  <c r="B17" i="45" s="1"/>
  <c r="D18" i="45"/>
  <c r="B18" i="45" s="1"/>
  <c r="D19" i="45"/>
  <c r="B19" i="45" s="1"/>
  <c r="D20" i="45"/>
  <c r="B20" i="45" s="1"/>
  <c r="D21" i="45"/>
  <c r="B21" i="45" s="1"/>
  <c r="D22" i="45"/>
  <c r="B22" i="45" s="1"/>
  <c r="D23" i="45"/>
  <c r="B23" i="45" s="1"/>
  <c r="D24" i="45"/>
  <c r="B24" i="45" s="1"/>
  <c r="D25" i="45"/>
  <c r="B25" i="45" s="1"/>
  <c r="D26" i="45"/>
  <c r="B26" i="45" s="1"/>
  <c r="D27" i="45"/>
  <c r="B27" i="45" s="1"/>
  <c r="D28" i="45"/>
  <c r="B28" i="45" s="1"/>
  <c r="D29" i="45"/>
  <c r="B29" i="45" s="1"/>
  <c r="D30" i="45"/>
  <c r="B30" i="45" s="1"/>
  <c r="D31" i="45"/>
  <c r="B31" i="45" s="1"/>
  <c r="D32" i="45"/>
  <c r="B32" i="45" s="1"/>
  <c r="D33" i="45"/>
  <c r="B33" i="45" s="1"/>
  <c r="D34" i="45"/>
  <c r="B34" i="45" s="1"/>
  <c r="D35" i="45"/>
  <c r="B35" i="45" s="1"/>
  <c r="D36" i="45"/>
  <c r="B36" i="45" s="1"/>
  <c r="D37" i="45"/>
  <c r="B37" i="45" s="1"/>
  <c r="D38" i="45"/>
  <c r="B38" i="45" s="1"/>
  <c r="D39" i="45"/>
  <c r="B39" i="45" s="1"/>
  <c r="D40" i="45"/>
  <c r="B40" i="45" s="1"/>
  <c r="D41" i="45"/>
  <c r="B41" i="45" s="1"/>
  <c r="D42" i="45"/>
  <c r="B42" i="45" s="1"/>
  <c r="D43" i="45"/>
  <c r="B43" i="45" s="1"/>
  <c r="D44" i="45"/>
  <c r="B44" i="45" s="1"/>
  <c r="D45" i="45"/>
  <c r="B45" i="45" s="1"/>
  <c r="D46" i="45"/>
  <c r="B46" i="45" s="1"/>
  <c r="D47" i="45"/>
  <c r="B47" i="45" s="1"/>
  <c r="D48" i="45"/>
  <c r="B48" i="45" s="1"/>
  <c r="D49" i="45"/>
  <c r="B49" i="45" s="1"/>
  <c r="D50" i="45"/>
  <c r="B50" i="45" s="1"/>
  <c r="D51" i="45"/>
  <c r="B51" i="45" s="1"/>
  <c r="D52" i="45"/>
  <c r="B52" i="45" s="1"/>
  <c r="D53" i="45"/>
  <c r="B53" i="45" s="1"/>
  <c r="D54" i="45"/>
  <c r="B54" i="45" s="1"/>
  <c r="D55" i="45"/>
  <c r="B55" i="45" s="1"/>
  <c r="D56" i="45"/>
  <c r="B56" i="45" s="1"/>
  <c r="D57" i="45"/>
  <c r="B57" i="45" s="1"/>
  <c r="D58" i="45"/>
  <c r="B58" i="45" s="1"/>
  <c r="D59" i="45"/>
  <c r="B59" i="45" s="1"/>
  <c r="D60" i="45"/>
  <c r="B60" i="45" s="1"/>
  <c r="D61" i="45"/>
  <c r="B61" i="45" s="1"/>
  <c r="D62" i="45"/>
  <c r="B62" i="45" s="1"/>
  <c r="D63" i="45"/>
  <c r="B63" i="45" s="1"/>
  <c r="D64" i="45"/>
  <c r="B64" i="45" s="1"/>
  <c r="D65" i="45"/>
  <c r="B65" i="45" s="1"/>
  <c r="D66" i="45"/>
  <c r="B66" i="45" s="1"/>
  <c r="D67" i="45"/>
  <c r="B67" i="45" s="1"/>
  <c r="D68" i="45"/>
  <c r="B68" i="45" s="1"/>
  <c r="D69" i="45"/>
  <c r="B69" i="45" s="1"/>
  <c r="D70" i="45"/>
  <c r="B70" i="45" s="1"/>
  <c r="D71" i="45"/>
  <c r="B71" i="45" s="1"/>
  <c r="D72" i="45"/>
  <c r="B72" i="45" s="1"/>
  <c r="D73" i="45"/>
  <c r="B73" i="45" s="1"/>
  <c r="D74" i="45"/>
  <c r="B74" i="45" s="1"/>
  <c r="D75" i="45"/>
  <c r="B75" i="45" s="1"/>
  <c r="D76" i="45"/>
  <c r="B76" i="45" s="1"/>
  <c r="D77" i="45"/>
  <c r="B77" i="45" s="1"/>
  <c r="D78" i="45"/>
  <c r="B78" i="45" s="1"/>
  <c r="D79" i="45"/>
  <c r="B79" i="45" s="1"/>
  <c r="D80" i="45"/>
  <c r="B80" i="45" s="1"/>
  <c r="D81" i="45"/>
  <c r="B81" i="45" s="1"/>
  <c r="D82" i="45"/>
  <c r="B82" i="45" s="1"/>
  <c r="D83" i="45"/>
  <c r="B83" i="45" s="1"/>
  <c r="D84" i="45"/>
  <c r="B84" i="45" s="1"/>
  <c r="D85" i="45"/>
  <c r="B85" i="45" s="1"/>
  <c r="D86" i="45"/>
  <c r="B86" i="45" s="1"/>
  <c r="D87" i="45"/>
  <c r="B87" i="45" s="1"/>
  <c r="D88" i="45"/>
  <c r="B88" i="45" s="1"/>
  <c r="D89" i="45"/>
  <c r="B89" i="45" s="1"/>
  <c r="D90" i="45"/>
  <c r="B90" i="45" s="1"/>
  <c r="D91" i="45"/>
  <c r="B91" i="45" s="1"/>
  <c r="D92" i="45"/>
  <c r="B92" i="45" s="1"/>
  <c r="D93" i="45"/>
  <c r="B93" i="45" s="1"/>
  <c r="D94" i="45"/>
  <c r="B94" i="45" s="1"/>
  <c r="D95" i="45"/>
  <c r="B95" i="45" s="1"/>
  <c r="D96" i="45"/>
  <c r="B96" i="45" s="1"/>
  <c r="D97" i="45"/>
  <c r="B97" i="45" s="1"/>
  <c r="D98" i="45"/>
  <c r="B98" i="45" s="1"/>
  <c r="D99" i="45"/>
  <c r="B99" i="45" s="1"/>
  <c r="D100" i="45"/>
  <c r="B100" i="45" s="1"/>
  <c r="D101" i="45"/>
  <c r="B101" i="45" s="1"/>
  <c r="D102" i="45"/>
  <c r="B102" i="45" s="1"/>
  <c r="D103" i="45"/>
  <c r="B103" i="45" s="1"/>
  <c r="D104" i="45"/>
  <c r="B104" i="45" s="1"/>
  <c r="D105" i="45"/>
  <c r="B105" i="45" s="1"/>
  <c r="D106" i="45"/>
  <c r="B106" i="45" s="1"/>
  <c r="D107" i="45"/>
  <c r="B107" i="45" s="1"/>
  <c r="D108" i="45"/>
  <c r="B108" i="45" s="1"/>
  <c r="D109" i="45"/>
  <c r="B109" i="45" s="1"/>
  <c r="D110" i="45"/>
  <c r="B110" i="45" s="1"/>
  <c r="D111" i="45"/>
  <c r="B111" i="45" s="1"/>
  <c r="D112" i="45"/>
  <c r="B112" i="45" s="1"/>
  <c r="D113" i="45"/>
  <c r="B113" i="45" s="1"/>
  <c r="D114" i="45"/>
  <c r="B114" i="45" s="1"/>
  <c r="D115" i="45"/>
  <c r="B115" i="45" s="1"/>
  <c r="D116" i="45"/>
  <c r="B116" i="45" s="1"/>
  <c r="D117" i="45"/>
  <c r="B117" i="45" s="1"/>
  <c r="D118" i="45"/>
  <c r="B118" i="45" s="1"/>
  <c r="D119" i="45"/>
  <c r="B119" i="45" s="1"/>
  <c r="D120" i="45"/>
  <c r="B120" i="45" s="1"/>
  <c r="D121" i="45"/>
  <c r="B121" i="45" s="1"/>
  <c r="D122" i="45"/>
  <c r="B122" i="45" s="1"/>
  <c r="D123" i="45"/>
  <c r="B123" i="45" s="1"/>
  <c r="D124" i="45"/>
  <c r="B124" i="45" s="1"/>
  <c r="D125" i="45"/>
  <c r="B125" i="45" s="1"/>
  <c r="D126" i="45"/>
  <c r="B126" i="45" s="1"/>
  <c r="D127" i="45"/>
  <c r="B127" i="45" s="1"/>
  <c r="D128" i="45"/>
  <c r="B128" i="45" s="1"/>
  <c r="D129" i="45"/>
  <c r="B129" i="45" s="1"/>
  <c r="D130" i="45"/>
  <c r="B130" i="45" s="1"/>
  <c r="D131" i="45"/>
  <c r="B131" i="45" s="1"/>
  <c r="D132" i="45"/>
  <c r="B132" i="45" s="1"/>
  <c r="D133" i="45"/>
  <c r="B133" i="45" s="1"/>
  <c r="D134" i="45"/>
  <c r="B134" i="45" s="1"/>
  <c r="D135" i="45"/>
  <c r="B135" i="45" s="1"/>
  <c r="D136" i="45"/>
  <c r="B136" i="45" s="1"/>
  <c r="D137" i="45"/>
  <c r="B137" i="45" s="1"/>
  <c r="D138" i="45"/>
  <c r="B138" i="45" s="1"/>
  <c r="D139" i="45"/>
  <c r="B139" i="45" s="1"/>
  <c r="D140" i="45"/>
  <c r="B140" i="45" s="1"/>
  <c r="D141" i="45"/>
  <c r="B141" i="45" s="1"/>
  <c r="D142" i="45"/>
  <c r="B142" i="45" s="1"/>
  <c r="D143" i="45"/>
  <c r="B143" i="45" s="1"/>
  <c r="D144" i="45"/>
  <c r="B144" i="45" s="1"/>
  <c r="D145" i="45"/>
  <c r="B145" i="45" s="1"/>
  <c r="D146" i="45"/>
  <c r="B146" i="45" s="1"/>
  <c r="D147" i="45"/>
  <c r="B147" i="45" s="1"/>
  <c r="D148" i="45"/>
  <c r="B148" i="45" s="1"/>
  <c r="D149" i="45"/>
  <c r="B149" i="45" s="1"/>
  <c r="D150" i="45"/>
  <c r="B150" i="45" s="1"/>
  <c r="D151" i="45"/>
  <c r="B151" i="45" s="1"/>
  <c r="D152" i="45"/>
  <c r="B152" i="45" s="1"/>
  <c r="D153" i="45"/>
  <c r="B153" i="45" s="1"/>
  <c r="D154" i="45"/>
  <c r="B154" i="45" s="1"/>
  <c r="D155" i="45"/>
  <c r="B155" i="45" s="1"/>
  <c r="D156" i="45"/>
  <c r="B156" i="45" s="1"/>
  <c r="D157" i="45"/>
  <c r="B157" i="45" s="1"/>
  <c r="D158" i="45"/>
  <c r="B158" i="45" s="1"/>
  <c r="D159" i="45"/>
  <c r="B159" i="45" s="1"/>
  <c r="D160" i="45"/>
  <c r="B160" i="45" s="1"/>
  <c r="D161" i="45"/>
  <c r="B161" i="45" s="1"/>
  <c r="D162" i="45"/>
  <c r="B162" i="45" s="1"/>
  <c r="D163" i="45"/>
  <c r="B163" i="45" s="1"/>
  <c r="D164" i="45"/>
  <c r="B164" i="45" s="1"/>
  <c r="D165" i="45"/>
  <c r="B165" i="45" s="1"/>
  <c r="D166" i="45"/>
  <c r="B166" i="45" s="1"/>
  <c r="D167" i="45"/>
  <c r="B167" i="45" s="1"/>
  <c r="D168" i="45"/>
  <c r="B168" i="45" s="1"/>
  <c r="D169" i="45"/>
  <c r="B169" i="45" s="1"/>
  <c r="D170" i="45"/>
  <c r="B170" i="45" s="1"/>
  <c r="D171" i="45"/>
  <c r="B171" i="45" s="1"/>
  <c r="D172" i="45"/>
  <c r="B172" i="45" s="1"/>
  <c r="D173" i="45"/>
  <c r="B173" i="45" s="1"/>
  <c r="D174" i="45"/>
  <c r="B174" i="45" s="1"/>
  <c r="D175" i="45"/>
  <c r="B175" i="45" s="1"/>
  <c r="D176" i="45"/>
  <c r="B176" i="45" s="1"/>
  <c r="D177" i="45"/>
  <c r="B177" i="45" s="1"/>
  <c r="D178" i="45"/>
  <c r="B178" i="45" s="1"/>
  <c r="D179" i="45"/>
  <c r="B179" i="45" s="1"/>
  <c r="D180" i="45"/>
  <c r="B180" i="45" s="1"/>
  <c r="D181" i="45"/>
  <c r="B181" i="45" s="1"/>
  <c r="D182" i="45"/>
  <c r="B182" i="45" s="1"/>
  <c r="D183" i="45"/>
  <c r="B183" i="45" s="1"/>
  <c r="D184" i="45"/>
  <c r="B184" i="45" s="1"/>
  <c r="D185" i="45"/>
  <c r="B185" i="45" s="1"/>
  <c r="D186" i="45"/>
  <c r="B186" i="45" s="1"/>
  <c r="D187" i="45"/>
  <c r="B187" i="45" s="1"/>
  <c r="D188" i="45"/>
  <c r="B188" i="45" s="1"/>
  <c r="D189" i="45"/>
  <c r="B189" i="45" s="1"/>
  <c r="D190" i="45"/>
  <c r="B190" i="45" s="1"/>
  <c r="D191" i="45"/>
  <c r="B191" i="45" s="1"/>
  <c r="D192" i="45"/>
  <c r="B192" i="45" s="1"/>
  <c r="D193" i="45"/>
  <c r="B193" i="45" s="1"/>
  <c r="D194" i="45"/>
  <c r="B194" i="45" s="1"/>
  <c r="D195" i="45"/>
  <c r="B195" i="45" s="1"/>
  <c r="D196" i="45"/>
  <c r="B196" i="45" s="1"/>
  <c r="D197" i="45"/>
  <c r="B197" i="45" s="1"/>
  <c r="D198" i="45"/>
  <c r="B198" i="45" s="1"/>
  <c r="D199" i="45"/>
  <c r="B199" i="45" s="1"/>
  <c r="D200" i="45"/>
  <c r="B200" i="45" s="1"/>
  <c r="D201" i="45"/>
  <c r="B201" i="45" s="1"/>
  <c r="D202" i="45"/>
  <c r="B202" i="45" s="1"/>
  <c r="D203" i="45"/>
  <c r="B203" i="45" s="1"/>
  <c r="D204" i="45"/>
  <c r="B204" i="45" s="1"/>
  <c r="D205" i="45"/>
  <c r="B205" i="45" s="1"/>
  <c r="D206" i="45"/>
  <c r="B206" i="45" s="1"/>
  <c r="D207" i="45"/>
  <c r="B207" i="45" s="1"/>
  <c r="D208" i="45"/>
  <c r="B208" i="45" s="1"/>
  <c r="D209" i="45"/>
  <c r="B209" i="45" s="1"/>
  <c r="D210" i="45"/>
  <c r="B210" i="45" s="1"/>
  <c r="D211" i="45"/>
  <c r="B211" i="45" s="1"/>
  <c r="D212" i="45"/>
  <c r="B212" i="45" s="1"/>
  <c r="D213" i="45"/>
  <c r="B213" i="45" s="1"/>
  <c r="D214" i="45"/>
  <c r="B214" i="45" s="1"/>
  <c r="D215" i="45"/>
  <c r="B215" i="45" s="1"/>
  <c r="D216" i="45"/>
  <c r="B216" i="45" s="1"/>
  <c r="D217" i="45"/>
  <c r="B217" i="45" s="1"/>
  <c r="D218" i="45"/>
  <c r="B218" i="45" s="1"/>
  <c r="D219" i="45"/>
  <c r="B219" i="45" s="1"/>
  <c r="D220" i="45"/>
  <c r="B220" i="45" s="1"/>
  <c r="D221" i="45"/>
  <c r="B221" i="45" s="1"/>
  <c r="D222" i="45"/>
  <c r="B222" i="45" s="1"/>
  <c r="D223" i="45"/>
  <c r="B223" i="45" s="1"/>
  <c r="D224" i="45"/>
  <c r="B224" i="45" s="1"/>
  <c r="D225" i="45"/>
  <c r="B225" i="45" s="1"/>
  <c r="D226" i="45"/>
  <c r="B226" i="45" s="1"/>
  <c r="D227" i="45"/>
  <c r="B227" i="45" s="1"/>
  <c r="D228" i="45"/>
  <c r="B228" i="45" s="1"/>
  <c r="D229" i="45"/>
  <c r="B229" i="45" s="1"/>
  <c r="D230" i="45"/>
  <c r="B230" i="45" s="1"/>
  <c r="D231" i="45"/>
  <c r="B231" i="45" s="1"/>
  <c r="D232" i="45"/>
  <c r="B232" i="45" s="1"/>
  <c r="D233" i="45"/>
  <c r="B233" i="45" s="1"/>
  <c r="D234" i="45"/>
  <c r="B234" i="45" s="1"/>
  <c r="D235" i="45"/>
  <c r="B235" i="45" s="1"/>
  <c r="D236" i="45"/>
  <c r="B236" i="45" s="1"/>
  <c r="D237" i="45"/>
  <c r="B237" i="45" s="1"/>
  <c r="D238" i="45"/>
  <c r="B238" i="45" s="1"/>
  <c r="D239" i="45"/>
  <c r="B239" i="45" s="1"/>
  <c r="D240" i="45"/>
  <c r="B240" i="45" s="1"/>
  <c r="D241" i="45"/>
  <c r="B241" i="45" s="1"/>
  <c r="D242" i="45"/>
  <c r="B242" i="45" s="1"/>
  <c r="D243" i="45"/>
  <c r="B243" i="45" s="1"/>
  <c r="D244" i="45"/>
  <c r="B244" i="45" s="1"/>
  <c r="D245" i="45"/>
  <c r="B245" i="45" s="1"/>
  <c r="D246" i="45"/>
  <c r="B246" i="45" s="1"/>
  <c r="D247" i="45"/>
  <c r="B247" i="45" s="1"/>
  <c r="D248" i="45"/>
  <c r="B248" i="45" s="1"/>
  <c r="D249" i="45"/>
  <c r="B249" i="45" s="1"/>
  <c r="D250" i="45"/>
  <c r="B250" i="45" s="1"/>
  <c r="D251" i="45"/>
  <c r="B251" i="45" s="1"/>
  <c r="D252" i="45"/>
  <c r="B252" i="45" s="1"/>
  <c r="D253" i="45"/>
  <c r="B253" i="45" s="1"/>
  <c r="D254" i="45"/>
  <c r="B254" i="45" s="1"/>
  <c r="D255" i="45"/>
  <c r="B255" i="45" s="1"/>
  <c r="D256" i="45"/>
  <c r="B256" i="45" s="1"/>
  <c r="D257" i="45"/>
  <c r="B257" i="45" s="1"/>
  <c r="D258" i="45"/>
  <c r="B258" i="45" s="1"/>
  <c r="D259" i="45"/>
  <c r="B259" i="45" s="1"/>
  <c r="D260" i="45"/>
  <c r="B260" i="45" s="1"/>
  <c r="D261" i="45"/>
  <c r="B261" i="45" s="1"/>
  <c r="D262" i="45"/>
  <c r="B262" i="45" s="1"/>
  <c r="D263" i="45"/>
  <c r="B263" i="45" s="1"/>
  <c r="D264" i="45"/>
  <c r="B264" i="45" s="1"/>
  <c r="D265" i="45"/>
  <c r="B265" i="45" s="1"/>
  <c r="D266" i="45"/>
  <c r="B266" i="45" s="1"/>
  <c r="D267" i="45"/>
  <c r="B267" i="45" s="1"/>
  <c r="D268" i="45"/>
  <c r="B268" i="45" s="1"/>
  <c r="D269" i="45"/>
  <c r="B269" i="45" s="1"/>
  <c r="D270" i="45"/>
  <c r="B270" i="45" s="1"/>
  <c r="D271" i="45"/>
  <c r="B271" i="45" s="1"/>
  <c r="D272" i="45"/>
  <c r="B272" i="45" s="1"/>
  <c r="D273" i="45"/>
  <c r="B273" i="45" s="1"/>
  <c r="D274" i="45"/>
  <c r="B274" i="45" s="1"/>
  <c r="D275" i="45"/>
  <c r="B275" i="45" s="1"/>
  <c r="D276" i="45"/>
  <c r="B276" i="45" s="1"/>
  <c r="D277" i="45"/>
  <c r="B277" i="45" s="1"/>
  <c r="D278" i="45"/>
  <c r="B278" i="45" s="1"/>
  <c r="D279" i="45"/>
  <c r="B279" i="45" s="1"/>
  <c r="D280" i="45"/>
  <c r="B280" i="45" s="1"/>
  <c r="D281" i="45"/>
  <c r="B281" i="45" s="1"/>
  <c r="D282" i="45"/>
  <c r="B282" i="45" s="1"/>
  <c r="D283" i="45"/>
  <c r="B283" i="45" s="1"/>
  <c r="D284" i="45"/>
  <c r="B284" i="45" s="1"/>
  <c r="D285" i="45"/>
  <c r="B285" i="45" s="1"/>
  <c r="D286" i="45"/>
  <c r="B286" i="45" s="1"/>
  <c r="D287" i="45"/>
  <c r="B287" i="45" s="1"/>
  <c r="D288" i="45"/>
  <c r="B288" i="45" s="1"/>
  <c r="D289" i="45"/>
  <c r="B289" i="45" s="1"/>
  <c r="D290" i="45"/>
  <c r="B290" i="45" s="1"/>
  <c r="D291" i="45"/>
  <c r="B291" i="45" s="1"/>
  <c r="D292" i="45"/>
  <c r="B292" i="45" s="1"/>
  <c r="D293" i="45"/>
  <c r="B293" i="45" s="1"/>
  <c r="D294" i="45"/>
  <c r="B294" i="45" s="1"/>
  <c r="D295" i="45"/>
  <c r="B295" i="45" s="1"/>
  <c r="D296" i="45"/>
  <c r="B296" i="45" s="1"/>
  <c r="D297" i="45"/>
  <c r="B297" i="45" s="1"/>
  <c r="D298" i="45"/>
  <c r="B298" i="45" s="1"/>
  <c r="D299" i="45"/>
  <c r="B299" i="45" s="1"/>
  <c r="D300" i="45"/>
  <c r="B300" i="45" s="1"/>
  <c r="D301" i="45"/>
  <c r="B301" i="45" s="1"/>
  <c r="D302" i="45"/>
  <c r="B302" i="45" s="1"/>
  <c r="D303" i="45"/>
  <c r="B303" i="45" s="1"/>
  <c r="D304" i="45"/>
  <c r="B304" i="45" s="1"/>
  <c r="D305" i="45"/>
  <c r="B305" i="45" s="1"/>
  <c r="D306" i="45"/>
  <c r="B306" i="45" s="1"/>
  <c r="D307" i="45"/>
  <c r="B307" i="45" s="1"/>
  <c r="D308" i="45"/>
  <c r="B308" i="45" s="1"/>
  <c r="D309" i="45"/>
  <c r="B309" i="45" s="1"/>
  <c r="D310" i="45"/>
  <c r="B310" i="45" s="1"/>
  <c r="D311" i="45"/>
  <c r="B311" i="45" s="1"/>
  <c r="D312" i="45"/>
  <c r="B312" i="45" s="1"/>
  <c r="D313" i="45"/>
  <c r="B313" i="45" s="1"/>
  <c r="D314" i="45"/>
  <c r="B314" i="45" s="1"/>
  <c r="D315" i="45"/>
  <c r="B315" i="45" s="1"/>
  <c r="D316" i="45"/>
  <c r="B316" i="45" s="1"/>
  <c r="D317" i="45"/>
  <c r="B317" i="45" s="1"/>
  <c r="D318" i="45"/>
  <c r="B318" i="45" s="1"/>
  <c r="D319" i="45"/>
  <c r="B319" i="45" s="1"/>
  <c r="D320" i="45"/>
  <c r="B320" i="45" s="1"/>
  <c r="D321" i="45"/>
  <c r="B321" i="45" s="1"/>
  <c r="D322" i="45"/>
  <c r="B322" i="45" s="1"/>
  <c r="D323" i="45"/>
  <c r="B323" i="45" s="1"/>
  <c r="D324" i="45"/>
  <c r="B324" i="45" s="1"/>
  <c r="D325" i="45"/>
  <c r="B325" i="45" s="1"/>
  <c r="D326" i="45"/>
  <c r="B326" i="45" s="1"/>
  <c r="D327" i="45"/>
  <c r="B327" i="45" s="1"/>
  <c r="D328" i="45"/>
  <c r="B328" i="45" s="1"/>
  <c r="D329" i="45"/>
  <c r="B329" i="45" s="1"/>
  <c r="D330" i="45"/>
  <c r="B330" i="45" s="1"/>
  <c r="D331" i="45"/>
  <c r="B331" i="45" s="1"/>
  <c r="D332" i="45"/>
  <c r="B332" i="45" s="1"/>
  <c r="D333" i="45"/>
  <c r="B333" i="45" s="1"/>
  <c r="D334" i="45"/>
  <c r="B334" i="45" s="1"/>
  <c r="D335" i="45"/>
  <c r="B335" i="45" s="1"/>
  <c r="D336" i="45"/>
  <c r="B336" i="45" s="1"/>
  <c r="D337" i="45"/>
  <c r="B337" i="45" s="1"/>
  <c r="D338" i="45"/>
  <c r="B338" i="45" s="1"/>
  <c r="D339" i="45"/>
  <c r="B339" i="45" s="1"/>
  <c r="D340" i="45"/>
  <c r="B340" i="45" s="1"/>
  <c r="D341" i="45"/>
  <c r="B341" i="45" s="1"/>
  <c r="D342" i="45"/>
  <c r="B342" i="45" s="1"/>
  <c r="D343" i="45"/>
  <c r="B343" i="45" s="1"/>
  <c r="D344" i="45"/>
  <c r="B344" i="45" s="1"/>
  <c r="D345" i="45"/>
  <c r="B345" i="45" s="1"/>
  <c r="D346" i="45"/>
  <c r="B346" i="45" s="1"/>
  <c r="D347" i="45"/>
  <c r="B347" i="45" s="1"/>
  <c r="D348" i="45"/>
  <c r="B348" i="45" s="1"/>
  <c r="D349" i="45"/>
  <c r="B349" i="45" s="1"/>
  <c r="D350" i="45"/>
  <c r="B350" i="45" s="1"/>
  <c r="D351" i="45"/>
  <c r="B351" i="45" s="1"/>
  <c r="D352" i="45"/>
  <c r="B352" i="45" s="1"/>
  <c r="D353" i="45"/>
  <c r="B353" i="45" s="1"/>
  <c r="D354" i="45"/>
  <c r="B354" i="45" s="1"/>
  <c r="D355" i="45"/>
  <c r="B355" i="45" s="1"/>
  <c r="D356" i="45"/>
  <c r="B356" i="45" s="1"/>
  <c r="D357" i="45"/>
  <c r="B357" i="45" s="1"/>
  <c r="D358" i="45"/>
  <c r="B358" i="45" s="1"/>
  <c r="D359" i="45"/>
  <c r="B359" i="45" s="1"/>
  <c r="D360" i="45"/>
  <c r="B360" i="45" s="1"/>
  <c r="D361" i="45"/>
  <c r="B361" i="45" s="1"/>
  <c r="D362" i="45"/>
  <c r="B362" i="45" s="1"/>
  <c r="D363" i="45"/>
  <c r="B363" i="45" s="1"/>
  <c r="D364" i="45"/>
  <c r="B364" i="45" s="1"/>
  <c r="D365" i="45"/>
  <c r="B365" i="45" s="1"/>
  <c r="D366" i="45"/>
  <c r="B366" i="45" s="1"/>
  <c r="D367" i="45"/>
  <c r="B367" i="45" s="1"/>
  <c r="D368" i="45"/>
  <c r="B368" i="45" s="1"/>
  <c r="D369" i="45"/>
  <c r="B369" i="45" s="1"/>
  <c r="D370" i="45"/>
  <c r="B370" i="45" s="1"/>
  <c r="D371" i="45"/>
  <c r="B371" i="45" s="1"/>
  <c r="D372" i="45"/>
  <c r="B372" i="45" s="1"/>
  <c r="D373" i="45"/>
  <c r="B373" i="45" s="1"/>
  <c r="D374" i="45"/>
  <c r="B374" i="45" s="1"/>
  <c r="D375" i="45"/>
  <c r="B375" i="45" s="1"/>
  <c r="D376" i="45"/>
  <c r="B376" i="45" s="1"/>
  <c r="D377" i="45"/>
  <c r="B377" i="45" s="1"/>
  <c r="D378" i="45"/>
  <c r="B378" i="45" s="1"/>
  <c r="D379" i="45"/>
  <c r="B379" i="45" s="1"/>
  <c r="D380" i="45"/>
  <c r="B380" i="45" s="1"/>
  <c r="D381" i="45"/>
  <c r="B381" i="45" s="1"/>
  <c r="D382" i="45"/>
  <c r="B382" i="45" s="1"/>
  <c r="D383" i="45"/>
  <c r="B383" i="45" s="1"/>
  <c r="D384" i="45"/>
  <c r="B384" i="45" s="1"/>
  <c r="D385" i="45"/>
  <c r="B385" i="45" s="1"/>
  <c r="D386" i="45"/>
  <c r="B386" i="45" s="1"/>
  <c r="D387" i="45"/>
  <c r="B387" i="45" s="1"/>
  <c r="D388" i="45"/>
  <c r="B388" i="45" s="1"/>
  <c r="D389" i="45"/>
  <c r="B389" i="45" s="1"/>
  <c r="D390" i="45"/>
  <c r="B390" i="45" s="1"/>
  <c r="D391" i="45"/>
  <c r="B391" i="45" s="1"/>
  <c r="D392" i="45"/>
  <c r="B392" i="45" s="1"/>
  <c r="D393" i="45"/>
  <c r="B393" i="45" s="1"/>
  <c r="D394" i="45"/>
  <c r="B394" i="45" s="1"/>
  <c r="D395" i="45"/>
  <c r="B395" i="45" s="1"/>
  <c r="D396" i="45"/>
  <c r="B396" i="45" s="1"/>
  <c r="D397" i="45"/>
  <c r="B397" i="45" s="1"/>
  <c r="D398" i="45"/>
  <c r="B398" i="45" s="1"/>
  <c r="D399" i="45"/>
  <c r="B399" i="45" s="1"/>
  <c r="D400" i="45"/>
  <c r="B400" i="45" s="1"/>
  <c r="D401" i="45"/>
  <c r="B401" i="45" s="1"/>
  <c r="D402" i="45"/>
  <c r="B402" i="45" s="1"/>
  <c r="D403" i="45"/>
  <c r="B403" i="45" s="1"/>
  <c r="D404" i="45"/>
  <c r="B404" i="45" s="1"/>
  <c r="D405" i="45"/>
  <c r="B405" i="45" s="1"/>
  <c r="D406" i="45"/>
  <c r="B406" i="45" s="1"/>
  <c r="D407" i="45"/>
  <c r="B407" i="45" s="1"/>
  <c r="D408" i="45"/>
  <c r="B408" i="45" s="1"/>
  <c r="D409" i="45"/>
  <c r="B409" i="45" s="1"/>
  <c r="D410" i="45"/>
  <c r="B410" i="45" s="1"/>
  <c r="D411" i="45"/>
  <c r="B411" i="45" s="1"/>
  <c r="D412" i="45"/>
  <c r="B412" i="45" s="1"/>
  <c r="D413" i="45"/>
  <c r="B413" i="45" s="1"/>
  <c r="D414" i="45"/>
  <c r="B414" i="45" s="1"/>
  <c r="D415" i="45"/>
  <c r="B415" i="45" s="1"/>
  <c r="D416" i="45"/>
  <c r="B416" i="45" s="1"/>
  <c r="D417" i="45"/>
  <c r="B417" i="45" s="1"/>
  <c r="D418" i="45"/>
  <c r="B418" i="45" s="1"/>
  <c r="D419" i="45"/>
  <c r="B419" i="45" s="1"/>
  <c r="D420" i="45"/>
  <c r="B420" i="45" s="1"/>
  <c r="D421" i="45"/>
  <c r="B421" i="45" s="1"/>
  <c r="D422" i="45"/>
  <c r="B422" i="45" s="1"/>
  <c r="D423" i="45"/>
  <c r="B423" i="45" s="1"/>
  <c r="D424" i="45"/>
  <c r="B424" i="45" s="1"/>
  <c r="D425" i="45"/>
  <c r="B425" i="45" s="1"/>
  <c r="D426" i="45"/>
  <c r="B426" i="45" s="1"/>
  <c r="D427" i="45"/>
  <c r="B427" i="45" s="1"/>
  <c r="D428" i="45"/>
  <c r="B428" i="45" s="1"/>
  <c r="D429" i="45"/>
  <c r="B429" i="45" s="1"/>
  <c r="D430" i="45"/>
  <c r="B430" i="45" s="1"/>
  <c r="D431" i="45"/>
  <c r="B431" i="45" s="1"/>
  <c r="D432" i="45"/>
  <c r="B432" i="45" s="1"/>
  <c r="D433" i="45"/>
  <c r="B433" i="45" s="1"/>
  <c r="D434" i="45"/>
  <c r="B434" i="45" s="1"/>
  <c r="D435" i="45"/>
  <c r="B435" i="45" s="1"/>
  <c r="D436" i="45"/>
  <c r="B436" i="45" s="1"/>
  <c r="D437" i="45"/>
  <c r="B437" i="45" s="1"/>
  <c r="D438" i="45"/>
  <c r="B438" i="45" s="1"/>
  <c r="D439" i="45"/>
  <c r="B439" i="45" s="1"/>
  <c r="D440" i="45"/>
  <c r="B440" i="45" s="1"/>
  <c r="D441" i="45"/>
  <c r="B441" i="45" s="1"/>
  <c r="D442" i="45"/>
  <c r="B442" i="45" s="1"/>
  <c r="D443" i="45"/>
  <c r="B443" i="45" s="1"/>
  <c r="D444" i="45"/>
  <c r="B444" i="45" s="1"/>
  <c r="D445" i="45"/>
  <c r="B445" i="45" s="1"/>
  <c r="D446" i="45"/>
  <c r="B446" i="45" s="1"/>
  <c r="D447" i="45"/>
  <c r="B447" i="45" s="1"/>
  <c r="D448" i="45"/>
  <c r="B448" i="45" s="1"/>
  <c r="D449" i="45"/>
  <c r="B449" i="45" s="1"/>
  <c r="D450" i="45"/>
  <c r="B450" i="45" s="1"/>
  <c r="D451" i="45"/>
  <c r="B451" i="45" s="1"/>
  <c r="D452" i="45"/>
  <c r="B452" i="45" s="1"/>
  <c r="D453" i="45"/>
  <c r="B453" i="45" s="1"/>
  <c r="D454" i="45"/>
  <c r="B454" i="45" s="1"/>
  <c r="D455" i="45"/>
  <c r="B455" i="45" s="1"/>
  <c r="D456" i="45"/>
  <c r="B456" i="45" s="1"/>
  <c r="D457" i="45"/>
  <c r="B457" i="45" s="1"/>
  <c r="D458" i="45"/>
  <c r="B458" i="45" s="1"/>
  <c r="D459" i="45"/>
  <c r="B459" i="45" s="1"/>
  <c r="D460" i="45"/>
  <c r="B460" i="45" s="1"/>
  <c r="D461" i="45"/>
  <c r="B461" i="45" s="1"/>
  <c r="D462" i="45"/>
  <c r="B462" i="45" s="1"/>
  <c r="D463" i="45"/>
  <c r="B463" i="45" s="1"/>
  <c r="D464" i="45"/>
  <c r="B464" i="45" s="1"/>
  <c r="D465" i="45"/>
  <c r="B465" i="45" s="1"/>
  <c r="D466" i="45"/>
  <c r="B466" i="45" s="1"/>
  <c r="D467" i="45"/>
  <c r="B467" i="45" s="1"/>
  <c r="D468" i="45"/>
  <c r="B468" i="45" s="1"/>
  <c r="D469" i="45"/>
  <c r="B469" i="45" s="1"/>
  <c r="D470" i="45"/>
  <c r="B470" i="45" s="1"/>
  <c r="D471" i="45"/>
  <c r="B471" i="45" s="1"/>
  <c r="D472" i="45"/>
  <c r="B472" i="45" s="1"/>
  <c r="D473" i="45"/>
  <c r="B473" i="45" s="1"/>
  <c r="D474" i="45"/>
  <c r="B474" i="45" s="1"/>
  <c r="D475" i="45"/>
  <c r="B475" i="45" s="1"/>
  <c r="D476" i="45"/>
  <c r="B476" i="45" s="1"/>
  <c r="D477" i="45"/>
  <c r="B477" i="45" s="1"/>
  <c r="D478" i="45"/>
  <c r="B478" i="45" s="1"/>
  <c r="D479" i="45"/>
  <c r="B479" i="45" s="1"/>
  <c r="D480" i="45"/>
  <c r="B480" i="45" s="1"/>
  <c r="D481" i="45"/>
  <c r="B481" i="45" s="1"/>
  <c r="D482" i="45"/>
  <c r="B482" i="45" s="1"/>
  <c r="D483" i="45"/>
  <c r="B483" i="45" s="1"/>
  <c r="D484" i="45"/>
  <c r="B484" i="45" s="1"/>
  <c r="D485" i="45"/>
  <c r="B485" i="45" s="1"/>
  <c r="D486" i="45"/>
  <c r="B486" i="45" s="1"/>
  <c r="D487" i="45"/>
  <c r="B487" i="45" s="1"/>
  <c r="D488" i="45"/>
  <c r="B488" i="45" s="1"/>
  <c r="D489" i="45"/>
  <c r="B489" i="45" s="1"/>
  <c r="D490" i="45"/>
  <c r="B490" i="45" s="1"/>
  <c r="D491" i="45"/>
  <c r="B491" i="45" s="1"/>
  <c r="D492" i="45"/>
  <c r="B492" i="45" s="1"/>
  <c r="D493" i="45"/>
  <c r="B493" i="45" s="1"/>
  <c r="D494" i="45"/>
  <c r="B494" i="45" s="1"/>
  <c r="D495" i="45"/>
  <c r="B495" i="45" s="1"/>
  <c r="D496" i="45"/>
  <c r="B496" i="45" s="1"/>
  <c r="D497" i="45"/>
  <c r="B497" i="45" s="1"/>
  <c r="D498" i="45"/>
  <c r="B498" i="45" s="1"/>
  <c r="D499" i="45"/>
  <c r="B499" i="45" s="1"/>
  <c r="D500" i="45"/>
  <c r="B500" i="45" s="1"/>
  <c r="D501" i="45"/>
  <c r="B501" i="45" s="1"/>
  <c r="D502" i="45"/>
  <c r="B502" i="45" s="1"/>
  <c r="D503" i="45"/>
  <c r="B503" i="45" s="1"/>
  <c r="D504" i="45"/>
  <c r="B504" i="45" s="1"/>
  <c r="D505" i="45"/>
  <c r="B505" i="45" s="1"/>
  <c r="D506" i="45"/>
  <c r="B506" i="45" s="1"/>
  <c r="D507" i="45"/>
  <c r="B507" i="45" s="1"/>
  <c r="D508" i="45"/>
  <c r="B508" i="45" s="1"/>
  <c r="D509" i="45"/>
  <c r="B509" i="45" s="1"/>
  <c r="D510" i="45"/>
  <c r="B510" i="45" s="1"/>
  <c r="D511" i="45"/>
  <c r="B511" i="45" s="1"/>
  <c r="D512" i="45"/>
  <c r="B512" i="45" s="1"/>
  <c r="D513" i="45"/>
  <c r="B513" i="45" s="1"/>
  <c r="D514" i="45"/>
  <c r="B514" i="45" s="1"/>
  <c r="D515" i="45"/>
  <c r="B515" i="45" s="1"/>
  <c r="D516" i="45"/>
  <c r="B516" i="45" s="1"/>
  <c r="D517" i="45"/>
  <c r="B517" i="45" s="1"/>
  <c r="D518" i="45"/>
  <c r="B518" i="45" s="1"/>
  <c r="D519" i="45"/>
  <c r="B519" i="45" s="1"/>
  <c r="D520" i="45"/>
  <c r="B520" i="45" s="1"/>
  <c r="D521" i="45"/>
  <c r="B521" i="45" s="1"/>
  <c r="D522" i="45"/>
  <c r="B522" i="45" s="1"/>
  <c r="D523" i="45"/>
  <c r="B523" i="45" s="1"/>
  <c r="D524" i="45"/>
  <c r="B524" i="45" s="1"/>
  <c r="D525" i="45"/>
  <c r="B525" i="45" s="1"/>
  <c r="D526" i="45"/>
  <c r="B526" i="45" s="1"/>
  <c r="D527" i="45"/>
  <c r="B527" i="45" s="1"/>
  <c r="D528" i="45"/>
  <c r="B528" i="45" s="1"/>
  <c r="D529" i="45"/>
  <c r="B529" i="45" s="1"/>
  <c r="D530" i="45"/>
  <c r="B530" i="45" s="1"/>
  <c r="D531" i="45"/>
  <c r="B531" i="45" s="1"/>
  <c r="D532" i="45"/>
  <c r="B532" i="45" s="1"/>
  <c r="D533" i="45"/>
  <c r="B533" i="45" s="1"/>
  <c r="D534" i="45"/>
  <c r="B534" i="45" s="1"/>
  <c r="D535" i="45"/>
  <c r="B535" i="45" s="1"/>
  <c r="D536" i="45"/>
  <c r="B536" i="45" s="1"/>
  <c r="D537" i="45"/>
  <c r="B537" i="45" s="1"/>
  <c r="D538" i="45"/>
  <c r="B538" i="45" s="1"/>
  <c r="D539" i="45"/>
  <c r="B539" i="45" s="1"/>
  <c r="D540" i="45"/>
  <c r="B540" i="45" s="1"/>
  <c r="D541" i="45"/>
  <c r="B541" i="45" s="1"/>
  <c r="D542" i="45"/>
  <c r="B542" i="45" s="1"/>
  <c r="D543" i="45"/>
  <c r="B543" i="45" s="1"/>
  <c r="D544" i="45"/>
  <c r="B544" i="45" s="1"/>
  <c r="D545" i="45"/>
  <c r="B545" i="45" s="1"/>
  <c r="D546" i="45"/>
  <c r="B546" i="45" s="1"/>
  <c r="D547" i="45"/>
  <c r="B547" i="45" s="1"/>
  <c r="D548" i="45"/>
  <c r="B548" i="45" s="1"/>
  <c r="D549" i="45"/>
  <c r="B549" i="45" s="1"/>
  <c r="D550" i="45"/>
  <c r="B550" i="45" s="1"/>
  <c r="D551" i="45"/>
  <c r="B551" i="45" s="1"/>
  <c r="D552" i="45"/>
  <c r="B552" i="45" s="1"/>
  <c r="D553" i="45"/>
  <c r="B553" i="45" s="1"/>
  <c r="D554" i="45"/>
  <c r="B554" i="45" s="1"/>
  <c r="D555" i="45"/>
  <c r="B555" i="45" s="1"/>
  <c r="D556" i="45"/>
  <c r="B556" i="45" s="1"/>
  <c r="D557" i="45"/>
  <c r="B557" i="45" s="1"/>
  <c r="D558" i="45"/>
  <c r="B558" i="45" s="1"/>
  <c r="D559" i="45"/>
  <c r="B559" i="45" s="1"/>
  <c r="D560" i="45"/>
  <c r="B560" i="45" s="1"/>
  <c r="D561" i="45"/>
  <c r="B561" i="45" s="1"/>
  <c r="D562" i="45"/>
  <c r="B562" i="45" s="1"/>
  <c r="D563" i="45"/>
  <c r="B563" i="45" s="1"/>
  <c r="D564" i="45"/>
  <c r="B564" i="45" s="1"/>
  <c r="D565" i="45"/>
  <c r="B565" i="45" s="1"/>
  <c r="D566" i="45"/>
  <c r="B566" i="45" s="1"/>
  <c r="D567" i="45"/>
  <c r="B567" i="45" s="1"/>
  <c r="D568" i="45"/>
  <c r="B568" i="45" s="1"/>
  <c r="D569" i="45"/>
  <c r="B569" i="45" s="1"/>
  <c r="D570" i="45"/>
  <c r="B570" i="45" s="1"/>
  <c r="D571" i="45"/>
  <c r="B571" i="45" s="1"/>
  <c r="D572" i="45"/>
  <c r="B572" i="45" s="1"/>
  <c r="D573" i="45"/>
  <c r="B573" i="45" s="1"/>
  <c r="D574" i="45"/>
  <c r="B574" i="45" s="1"/>
  <c r="D575" i="45"/>
  <c r="B575" i="45" s="1"/>
  <c r="D576" i="45"/>
  <c r="B576" i="45" s="1"/>
  <c r="D577" i="45"/>
  <c r="B577" i="45" s="1"/>
  <c r="D578" i="45"/>
  <c r="B578" i="45" s="1"/>
  <c r="D579" i="45"/>
  <c r="B579" i="45" s="1"/>
  <c r="D580" i="45"/>
  <c r="B580" i="45" s="1"/>
  <c r="D581" i="45"/>
  <c r="B581" i="45" s="1"/>
  <c r="D582" i="45"/>
  <c r="B582" i="45" s="1"/>
  <c r="D583" i="45"/>
  <c r="B583" i="45" s="1"/>
  <c r="D584" i="45"/>
  <c r="B584" i="45" s="1"/>
  <c r="D585" i="45"/>
  <c r="B585" i="45" s="1"/>
  <c r="D586" i="45"/>
  <c r="B586" i="45" s="1"/>
  <c r="D587" i="45"/>
  <c r="B587" i="45" s="1"/>
  <c r="D588" i="45"/>
  <c r="B588" i="45" s="1"/>
  <c r="D589" i="45"/>
  <c r="B589" i="45" s="1"/>
  <c r="D590" i="45"/>
  <c r="B590" i="45" s="1"/>
  <c r="D591" i="45"/>
  <c r="B591" i="45" s="1"/>
  <c r="D592" i="45"/>
  <c r="B592" i="45" s="1"/>
  <c r="D593" i="45"/>
  <c r="B593" i="45" s="1"/>
  <c r="D594" i="45"/>
  <c r="B594" i="45" s="1"/>
  <c r="D595" i="45"/>
  <c r="B595" i="45" s="1"/>
  <c r="D596" i="45"/>
  <c r="B596" i="45" s="1"/>
  <c r="D597" i="45"/>
  <c r="B597" i="45" s="1"/>
  <c r="D598" i="45"/>
  <c r="B598" i="45" s="1"/>
  <c r="D599" i="45"/>
  <c r="B599" i="45" s="1"/>
  <c r="D600" i="45"/>
  <c r="B600" i="45" s="1"/>
  <c r="D601" i="45"/>
  <c r="B601" i="45" s="1"/>
  <c r="D602" i="45"/>
  <c r="B602" i="45" s="1"/>
  <c r="D603" i="45"/>
  <c r="B603" i="45" s="1"/>
  <c r="D604" i="45"/>
  <c r="B604" i="45" s="1"/>
  <c r="D605" i="45"/>
  <c r="B605" i="45" s="1"/>
  <c r="D606" i="45"/>
  <c r="B606" i="45" s="1"/>
  <c r="D607" i="45"/>
  <c r="B607" i="45" s="1"/>
  <c r="D608" i="45"/>
  <c r="B608" i="45" s="1"/>
  <c r="D609" i="45"/>
  <c r="B609" i="45" s="1"/>
  <c r="D610" i="45"/>
  <c r="B610" i="45" s="1"/>
  <c r="D611" i="45"/>
  <c r="B611" i="45" s="1"/>
  <c r="D612" i="45"/>
  <c r="B612" i="45" s="1"/>
  <c r="D613" i="45"/>
  <c r="B613" i="45" s="1"/>
  <c r="D614" i="45"/>
  <c r="B614" i="45" s="1"/>
  <c r="D615" i="45"/>
  <c r="B615" i="45" s="1"/>
  <c r="D616" i="45"/>
  <c r="B616" i="45" s="1"/>
  <c r="D617" i="45"/>
  <c r="B617" i="45" s="1"/>
  <c r="D618" i="45"/>
  <c r="B618" i="45" s="1"/>
  <c r="D619" i="45"/>
  <c r="B619" i="45" s="1"/>
  <c r="D620" i="45"/>
  <c r="B620" i="45" s="1"/>
  <c r="D621" i="45"/>
  <c r="B621" i="45" s="1"/>
  <c r="D622" i="45"/>
  <c r="B622" i="45" s="1"/>
  <c r="D623" i="45"/>
  <c r="B623" i="45" s="1"/>
  <c r="D624" i="45"/>
  <c r="B624" i="45" s="1"/>
  <c r="D625" i="45"/>
  <c r="B625" i="45" s="1"/>
  <c r="D626" i="45"/>
  <c r="B626" i="45" s="1"/>
  <c r="D627" i="45"/>
  <c r="B627" i="45" s="1"/>
  <c r="D628" i="45"/>
  <c r="B628" i="45" s="1"/>
  <c r="D629" i="45"/>
  <c r="B629" i="45" s="1"/>
  <c r="D630" i="45"/>
  <c r="B630" i="45" s="1"/>
  <c r="D631" i="45"/>
  <c r="B631" i="45" s="1"/>
  <c r="D632" i="45"/>
  <c r="B632" i="45" s="1"/>
  <c r="D633" i="45"/>
  <c r="B633" i="45" s="1"/>
  <c r="D634" i="45"/>
  <c r="B634" i="45" s="1"/>
  <c r="D635" i="45"/>
  <c r="B635" i="45" s="1"/>
  <c r="D636" i="45"/>
  <c r="B636" i="45" s="1"/>
  <c r="D637" i="45"/>
  <c r="B637" i="45" s="1"/>
  <c r="D638" i="45"/>
  <c r="B638" i="45" s="1"/>
  <c r="D639" i="45"/>
  <c r="B639" i="45" s="1"/>
  <c r="D640" i="45"/>
  <c r="B640" i="45" s="1"/>
  <c r="D641" i="45"/>
  <c r="B641" i="45" s="1"/>
  <c r="D642" i="45"/>
  <c r="B642" i="45" s="1"/>
  <c r="D643" i="45"/>
  <c r="B643" i="45" s="1"/>
  <c r="D644" i="45"/>
  <c r="B644" i="45" s="1"/>
  <c r="D645" i="45"/>
  <c r="B645" i="45" s="1"/>
  <c r="D646" i="45"/>
  <c r="B646" i="45" s="1"/>
  <c r="D647" i="45"/>
  <c r="B647" i="45" s="1"/>
  <c r="D648" i="45"/>
  <c r="B648" i="45" s="1"/>
  <c r="D649" i="45"/>
  <c r="B649" i="45" s="1"/>
  <c r="D650" i="45"/>
  <c r="B650" i="45" s="1"/>
  <c r="D651" i="45"/>
  <c r="B651" i="45" s="1"/>
  <c r="D652" i="45"/>
  <c r="B652" i="45" s="1"/>
  <c r="D653" i="45"/>
  <c r="B653" i="45" s="1"/>
  <c r="D654" i="45"/>
  <c r="B654" i="45" s="1"/>
  <c r="D655" i="45"/>
  <c r="B655" i="45" s="1"/>
  <c r="D656" i="45"/>
  <c r="B656" i="45" s="1"/>
  <c r="D657" i="45"/>
  <c r="B657" i="45" s="1"/>
  <c r="D658" i="45"/>
  <c r="B658" i="45" s="1"/>
  <c r="D659" i="45"/>
  <c r="B659" i="45" s="1"/>
  <c r="D660" i="45"/>
  <c r="B660" i="45" s="1"/>
  <c r="D661" i="45"/>
  <c r="B661" i="45" s="1"/>
  <c r="D662" i="45"/>
  <c r="B662" i="45" s="1"/>
  <c r="D663" i="45"/>
  <c r="B663" i="45" s="1"/>
  <c r="D664" i="45"/>
  <c r="B664" i="45" s="1"/>
  <c r="D665" i="45"/>
  <c r="B665" i="45" s="1"/>
  <c r="D666" i="45"/>
  <c r="B666" i="45" s="1"/>
  <c r="D667" i="45"/>
  <c r="B667" i="45" s="1"/>
  <c r="D668" i="45"/>
  <c r="B668" i="45" s="1"/>
  <c r="D669" i="45"/>
  <c r="B669" i="45" s="1"/>
  <c r="D670" i="45"/>
  <c r="B670" i="45" s="1"/>
  <c r="D671" i="45"/>
  <c r="B671" i="45" s="1"/>
  <c r="D672" i="45"/>
  <c r="B672" i="45" s="1"/>
  <c r="D673" i="45"/>
  <c r="B673" i="45" s="1"/>
  <c r="D674" i="45"/>
  <c r="B674" i="45" s="1"/>
  <c r="D675" i="45"/>
  <c r="B675" i="45" s="1"/>
  <c r="D676" i="45"/>
  <c r="B676" i="45" s="1"/>
  <c r="D677" i="45"/>
  <c r="B677" i="45" s="1"/>
  <c r="D678" i="45"/>
  <c r="B678" i="45" s="1"/>
  <c r="D679" i="45"/>
  <c r="B679" i="45" s="1"/>
  <c r="D680" i="45"/>
  <c r="B680" i="45" s="1"/>
  <c r="D681" i="45"/>
  <c r="B681" i="45" s="1"/>
  <c r="D682" i="45"/>
  <c r="B682" i="45" s="1"/>
  <c r="D683" i="45"/>
  <c r="B683" i="45" s="1"/>
  <c r="D684" i="45"/>
  <c r="B684" i="45" s="1"/>
  <c r="D685" i="45"/>
  <c r="B685" i="45" s="1"/>
  <c r="D686" i="45"/>
  <c r="B686" i="45" s="1"/>
  <c r="D687" i="45"/>
  <c r="B687" i="45" s="1"/>
  <c r="D688" i="45"/>
  <c r="B688" i="45" s="1"/>
  <c r="D689" i="45"/>
  <c r="B689" i="45" s="1"/>
  <c r="D690" i="45"/>
  <c r="B690" i="45" s="1"/>
  <c r="D691" i="45"/>
  <c r="B691" i="45" s="1"/>
  <c r="D692" i="45"/>
  <c r="B692" i="45" s="1"/>
  <c r="D693" i="45"/>
  <c r="B693" i="45" s="1"/>
  <c r="D694" i="45"/>
  <c r="B694" i="45" s="1"/>
  <c r="D695" i="45"/>
  <c r="B695" i="45" s="1"/>
  <c r="D696" i="45"/>
  <c r="B696" i="45" s="1"/>
  <c r="D697" i="45"/>
  <c r="B697" i="45" s="1"/>
  <c r="D698" i="45"/>
  <c r="B698" i="45" s="1"/>
  <c r="D699" i="45"/>
  <c r="B699" i="45" s="1"/>
  <c r="D700" i="45"/>
  <c r="B700" i="45" s="1"/>
  <c r="D701" i="45"/>
  <c r="B701" i="45" s="1"/>
  <c r="D702" i="45"/>
  <c r="B702" i="45" s="1"/>
  <c r="D703" i="45"/>
  <c r="B703" i="45" s="1"/>
  <c r="D704" i="45"/>
  <c r="B704" i="45" s="1"/>
  <c r="D705" i="45"/>
  <c r="B705" i="45" s="1"/>
  <c r="D706" i="45"/>
  <c r="B706" i="45" s="1"/>
  <c r="D707" i="45"/>
  <c r="B707" i="45" s="1"/>
  <c r="D708" i="45"/>
  <c r="B708" i="45" s="1"/>
  <c r="D709" i="45"/>
  <c r="B709" i="45" s="1"/>
  <c r="D710" i="45"/>
  <c r="B710" i="45" s="1"/>
  <c r="D711" i="45"/>
  <c r="B711" i="45" s="1"/>
  <c r="D712" i="45"/>
  <c r="B712" i="45" s="1"/>
  <c r="D713" i="45"/>
  <c r="B713" i="45" s="1"/>
  <c r="D714" i="45"/>
  <c r="B714" i="45" s="1"/>
  <c r="D715" i="45"/>
  <c r="B715" i="45" s="1"/>
  <c r="D716" i="45"/>
  <c r="B716" i="45" s="1"/>
  <c r="D717" i="45"/>
  <c r="B717" i="45" s="1"/>
  <c r="D718" i="45"/>
  <c r="B718" i="45" s="1"/>
  <c r="D719" i="45"/>
  <c r="B719" i="45" s="1"/>
  <c r="D720" i="45"/>
  <c r="B720" i="45" s="1"/>
  <c r="D721" i="45"/>
  <c r="B721" i="45" s="1"/>
  <c r="D722" i="45"/>
  <c r="B722" i="45" s="1"/>
  <c r="D723" i="45"/>
  <c r="B723" i="45" s="1"/>
  <c r="D724" i="45"/>
  <c r="B724" i="45" s="1"/>
  <c r="D725" i="45"/>
  <c r="B725" i="45" s="1"/>
  <c r="D726" i="45"/>
  <c r="B726" i="45" s="1"/>
  <c r="D727" i="45"/>
  <c r="B727" i="45" s="1"/>
  <c r="D728" i="45"/>
  <c r="B728" i="45" s="1"/>
  <c r="D729" i="45"/>
  <c r="B729" i="45" s="1"/>
  <c r="D730" i="45"/>
  <c r="B730" i="45" s="1"/>
  <c r="D731" i="45"/>
  <c r="B731" i="45" s="1"/>
  <c r="D732" i="45"/>
  <c r="B732" i="45" s="1"/>
  <c r="D733" i="45"/>
  <c r="B733" i="45" s="1"/>
  <c r="D734" i="45"/>
  <c r="B734" i="45" s="1"/>
  <c r="D735" i="45"/>
  <c r="B735" i="45" s="1"/>
  <c r="D736" i="45"/>
  <c r="B736" i="45" s="1"/>
  <c r="D737" i="45"/>
  <c r="B737" i="45" s="1"/>
  <c r="D738" i="45"/>
  <c r="B738" i="45" s="1"/>
  <c r="D739" i="45"/>
  <c r="B739" i="45" s="1"/>
  <c r="D740" i="45"/>
  <c r="B740" i="45" s="1"/>
  <c r="D741" i="45"/>
  <c r="B741" i="45" s="1"/>
  <c r="D742" i="45"/>
  <c r="B742" i="45" s="1"/>
  <c r="D743" i="45"/>
  <c r="B743" i="45" s="1"/>
  <c r="D744" i="45"/>
  <c r="B744" i="45" s="1"/>
  <c r="D745" i="45"/>
  <c r="B745" i="45" s="1"/>
  <c r="D746" i="45"/>
  <c r="B746" i="45" s="1"/>
  <c r="D747" i="45"/>
  <c r="B747" i="45" s="1"/>
  <c r="D748" i="45"/>
  <c r="B748" i="45" s="1"/>
  <c r="D749" i="45"/>
  <c r="B749" i="45" s="1"/>
  <c r="D750" i="45"/>
  <c r="B750" i="45" s="1"/>
  <c r="D751" i="45"/>
  <c r="B751" i="45" s="1"/>
  <c r="D752" i="45"/>
  <c r="B752" i="45" s="1"/>
  <c r="D753" i="45"/>
  <c r="B753" i="45" s="1"/>
  <c r="D754" i="45"/>
  <c r="B754" i="45" s="1"/>
  <c r="D755" i="45"/>
  <c r="B755" i="45" s="1"/>
  <c r="D756" i="45"/>
  <c r="B756" i="45" s="1"/>
  <c r="D757" i="45"/>
  <c r="B757" i="45" s="1"/>
  <c r="D758" i="45"/>
  <c r="B758" i="45" s="1"/>
  <c r="D759" i="45"/>
  <c r="B759" i="45" s="1"/>
  <c r="D760" i="45"/>
  <c r="B760" i="45" s="1"/>
  <c r="D761" i="45"/>
  <c r="B761" i="45" s="1"/>
  <c r="D762" i="45"/>
  <c r="B762" i="45" s="1"/>
  <c r="D763" i="45"/>
  <c r="B763" i="45" s="1"/>
  <c r="D764" i="45"/>
  <c r="B764" i="45" s="1"/>
  <c r="D765" i="45"/>
  <c r="B765" i="45" s="1"/>
  <c r="D766" i="45"/>
  <c r="B766" i="45" s="1"/>
  <c r="D767" i="45"/>
  <c r="B767" i="45" s="1"/>
  <c r="D768" i="45"/>
  <c r="B768" i="45" s="1"/>
  <c r="D769" i="45"/>
  <c r="B769" i="45" s="1"/>
  <c r="D770" i="45"/>
  <c r="B770" i="45" s="1"/>
  <c r="D771" i="45"/>
  <c r="B771" i="45" s="1"/>
  <c r="D772" i="45"/>
  <c r="B772" i="45" s="1"/>
  <c r="D773" i="45"/>
  <c r="B773" i="45" s="1"/>
  <c r="D774" i="45"/>
  <c r="B774" i="45" s="1"/>
  <c r="D775" i="45"/>
  <c r="B775" i="45" s="1"/>
  <c r="D776" i="45"/>
  <c r="B776" i="45" s="1"/>
  <c r="D777" i="45"/>
  <c r="B777" i="45" s="1"/>
  <c r="D778" i="45"/>
  <c r="B778" i="45" s="1"/>
  <c r="D779" i="45"/>
  <c r="B779" i="45" s="1"/>
  <c r="D780" i="45"/>
  <c r="B780" i="45" s="1"/>
  <c r="D781" i="45"/>
  <c r="B781" i="45" s="1"/>
  <c r="D782" i="45"/>
  <c r="B782" i="45" s="1"/>
  <c r="D783" i="45"/>
  <c r="B783" i="45" s="1"/>
  <c r="D784" i="45"/>
  <c r="B784" i="45" s="1"/>
  <c r="D785" i="45"/>
  <c r="B785" i="45" s="1"/>
  <c r="D786" i="45"/>
  <c r="B786" i="45" s="1"/>
  <c r="D787" i="45"/>
  <c r="B787" i="45" s="1"/>
  <c r="D788" i="45"/>
  <c r="B788" i="45" s="1"/>
  <c r="D789" i="45"/>
  <c r="B789" i="45" s="1"/>
  <c r="D790" i="45"/>
  <c r="B790" i="45" s="1"/>
  <c r="D791" i="45"/>
  <c r="B791" i="45" s="1"/>
  <c r="D792" i="45"/>
  <c r="B792" i="45" s="1"/>
  <c r="D793" i="45"/>
  <c r="B793" i="45" s="1"/>
  <c r="D794" i="45"/>
  <c r="B794" i="45" s="1"/>
  <c r="D795" i="45"/>
  <c r="B795" i="45" s="1"/>
  <c r="D796" i="45"/>
  <c r="B796" i="45" s="1"/>
  <c r="D797" i="45"/>
  <c r="B797" i="45" s="1"/>
  <c r="D798" i="45"/>
  <c r="B798" i="45" s="1"/>
  <c r="D799" i="45"/>
  <c r="B799" i="45" s="1"/>
  <c r="D800" i="45"/>
  <c r="B800" i="45" s="1"/>
  <c r="D801" i="45"/>
  <c r="B801" i="45" s="1"/>
  <c r="D802" i="45"/>
  <c r="B802" i="45" s="1"/>
  <c r="D803" i="45"/>
  <c r="B803" i="45" s="1"/>
  <c r="D804" i="45"/>
  <c r="B804" i="45" s="1"/>
  <c r="D805" i="45"/>
  <c r="B805" i="45" s="1"/>
  <c r="D806" i="45"/>
  <c r="B806" i="45" s="1"/>
  <c r="D807" i="45"/>
  <c r="B807" i="45" s="1"/>
  <c r="D808" i="45"/>
  <c r="B808" i="45" s="1"/>
  <c r="D809" i="45"/>
  <c r="B809" i="45" s="1"/>
  <c r="D810" i="45"/>
  <c r="B810" i="45" s="1"/>
  <c r="D811" i="45"/>
  <c r="B811" i="45" s="1"/>
  <c r="D812" i="45"/>
  <c r="B812" i="45" s="1"/>
  <c r="D813" i="45"/>
  <c r="B813" i="45" s="1"/>
  <c r="D814" i="45"/>
  <c r="B814" i="45" s="1"/>
  <c r="D815" i="45"/>
  <c r="B815" i="45" s="1"/>
  <c r="D816" i="45"/>
  <c r="B816" i="45" s="1"/>
  <c r="D817" i="45"/>
  <c r="B817" i="45" s="1"/>
  <c r="D818" i="45"/>
  <c r="B818" i="45" s="1"/>
  <c r="D819" i="45"/>
  <c r="B819" i="45" s="1"/>
  <c r="D820" i="45"/>
  <c r="B820" i="45" s="1"/>
  <c r="D821" i="45"/>
  <c r="B821" i="45" s="1"/>
  <c r="D822" i="45"/>
  <c r="B822" i="45" s="1"/>
  <c r="D823" i="45"/>
  <c r="B823" i="45" s="1"/>
  <c r="D824" i="45"/>
  <c r="B824" i="45" s="1"/>
  <c r="D825" i="45"/>
  <c r="B825" i="45" s="1"/>
  <c r="D826" i="45"/>
  <c r="B826" i="45" s="1"/>
  <c r="D827" i="45"/>
  <c r="B827" i="45" s="1"/>
  <c r="D828" i="45"/>
  <c r="B828" i="45" s="1"/>
  <c r="D829" i="45"/>
  <c r="B829" i="45" s="1"/>
  <c r="D830" i="45"/>
  <c r="B830" i="45" s="1"/>
  <c r="D831" i="45"/>
  <c r="B831" i="45" s="1"/>
  <c r="D832" i="45"/>
  <c r="B832" i="45" s="1"/>
  <c r="D833" i="45"/>
  <c r="B833" i="45" s="1"/>
  <c r="D834" i="45"/>
  <c r="B834" i="45" s="1"/>
  <c r="D835" i="45"/>
  <c r="B835" i="45" s="1"/>
  <c r="D836" i="45"/>
  <c r="B836" i="45" s="1"/>
  <c r="D837" i="45"/>
  <c r="B837" i="45" s="1"/>
  <c r="D838" i="45"/>
  <c r="B838" i="45" s="1"/>
  <c r="D839" i="45"/>
  <c r="B839" i="45" s="1"/>
  <c r="D840" i="45"/>
  <c r="B840" i="45" s="1"/>
  <c r="D841" i="45"/>
  <c r="B841" i="45" s="1"/>
  <c r="D842" i="45"/>
  <c r="B842" i="45" s="1"/>
  <c r="D843" i="45"/>
  <c r="B843" i="45" s="1"/>
  <c r="D844" i="45"/>
  <c r="B844" i="45" s="1"/>
  <c r="D845" i="45"/>
  <c r="B845" i="45" s="1"/>
  <c r="D846" i="45"/>
  <c r="B846" i="45" s="1"/>
  <c r="D847" i="45"/>
  <c r="B847" i="45" s="1"/>
  <c r="D848" i="45"/>
  <c r="B848" i="45" s="1"/>
  <c r="D849" i="45"/>
  <c r="B849" i="45" s="1"/>
  <c r="D850" i="45"/>
  <c r="B850" i="45" s="1"/>
  <c r="D851" i="45"/>
  <c r="B851" i="45" s="1"/>
  <c r="D852" i="45"/>
  <c r="B852" i="45" s="1"/>
  <c r="D853" i="45"/>
  <c r="B853" i="45" s="1"/>
  <c r="D854" i="45"/>
  <c r="B854" i="45" s="1"/>
  <c r="D855" i="45"/>
  <c r="B855" i="45" s="1"/>
  <c r="D856" i="45"/>
  <c r="B856" i="45" s="1"/>
  <c r="D857" i="45"/>
  <c r="B857" i="45" s="1"/>
  <c r="D858" i="45"/>
  <c r="B858" i="45" s="1"/>
  <c r="D859" i="45"/>
  <c r="B859" i="45" s="1"/>
  <c r="D860" i="45"/>
  <c r="B860" i="45" s="1"/>
  <c r="D861" i="45"/>
  <c r="B861" i="45" s="1"/>
  <c r="D862" i="45"/>
  <c r="B862" i="45" s="1"/>
  <c r="D863" i="45"/>
  <c r="B863" i="45" s="1"/>
  <c r="D864" i="45"/>
  <c r="B864" i="45" s="1"/>
  <c r="D865" i="45"/>
  <c r="B865" i="45" s="1"/>
  <c r="D866" i="45"/>
  <c r="B866" i="45" s="1"/>
  <c r="D867" i="45"/>
  <c r="B867" i="45" s="1"/>
  <c r="D868" i="45"/>
  <c r="B868" i="45" s="1"/>
  <c r="D869" i="45"/>
  <c r="B869" i="45" s="1"/>
  <c r="D870" i="45"/>
  <c r="B870" i="45" s="1"/>
  <c r="D871" i="45"/>
  <c r="B871" i="45" s="1"/>
  <c r="D872" i="45"/>
  <c r="B872" i="45" s="1"/>
  <c r="D873" i="45"/>
  <c r="B873" i="45" s="1"/>
  <c r="D874" i="45"/>
  <c r="B874" i="45" s="1"/>
  <c r="D875" i="45"/>
  <c r="B875" i="45" s="1"/>
  <c r="D876" i="45"/>
  <c r="B876" i="45" s="1"/>
  <c r="D877" i="45"/>
  <c r="B877" i="45" s="1"/>
  <c r="D878" i="45"/>
  <c r="B878" i="45" s="1"/>
  <c r="D879" i="45"/>
  <c r="B879" i="45" s="1"/>
  <c r="D880" i="45"/>
  <c r="B880" i="45" s="1"/>
  <c r="D881" i="45"/>
  <c r="B881" i="45" s="1"/>
  <c r="D882" i="45"/>
  <c r="B882" i="45" s="1"/>
  <c r="D883" i="45"/>
  <c r="B883" i="45" s="1"/>
  <c r="D884" i="45"/>
  <c r="B884" i="45" s="1"/>
  <c r="D885" i="45"/>
  <c r="B885" i="45" s="1"/>
  <c r="D886" i="45"/>
  <c r="B886" i="45" s="1"/>
  <c r="D887" i="45"/>
  <c r="B887" i="45" s="1"/>
  <c r="D888" i="45"/>
  <c r="B888" i="45" s="1"/>
  <c r="D889" i="45"/>
  <c r="B889" i="45" s="1"/>
  <c r="D890" i="45"/>
  <c r="B890" i="45" s="1"/>
  <c r="D891" i="45"/>
  <c r="B891" i="45" s="1"/>
  <c r="D892" i="45"/>
  <c r="B892" i="45" s="1"/>
  <c r="D893" i="45"/>
  <c r="B893" i="45" s="1"/>
  <c r="D894" i="45"/>
  <c r="B894" i="45" s="1"/>
  <c r="D895" i="45"/>
  <c r="B895" i="45" s="1"/>
  <c r="D896" i="45"/>
  <c r="B896" i="45" s="1"/>
  <c r="D897" i="45"/>
  <c r="B897" i="45" s="1"/>
  <c r="D898" i="45"/>
  <c r="B898" i="45" s="1"/>
  <c r="D899" i="45"/>
  <c r="B899" i="45" s="1"/>
  <c r="D900" i="45"/>
  <c r="B900" i="45" s="1"/>
  <c r="D901" i="45"/>
  <c r="B901" i="45" s="1"/>
  <c r="D902" i="45"/>
  <c r="B902" i="45" s="1"/>
  <c r="D903" i="45"/>
  <c r="B903" i="45" s="1"/>
  <c r="D904" i="45"/>
  <c r="B904" i="45" s="1"/>
  <c r="D905" i="45"/>
  <c r="B905" i="45" s="1"/>
  <c r="D906" i="45"/>
  <c r="B906" i="45" s="1"/>
  <c r="D907" i="45"/>
  <c r="B907" i="45" s="1"/>
  <c r="D908" i="45"/>
  <c r="B908" i="45" s="1"/>
  <c r="D909" i="45"/>
  <c r="B909" i="45" s="1"/>
  <c r="D910" i="45"/>
  <c r="B910" i="45" s="1"/>
  <c r="D911" i="45"/>
  <c r="B911" i="45" s="1"/>
  <c r="D912" i="45"/>
  <c r="B912" i="45" s="1"/>
  <c r="D913" i="45"/>
  <c r="B913" i="45" s="1"/>
  <c r="D914" i="45"/>
  <c r="B914" i="45" s="1"/>
  <c r="D915" i="45"/>
  <c r="B915" i="45" s="1"/>
  <c r="D916" i="45"/>
  <c r="B916" i="45" s="1"/>
  <c r="D917" i="45"/>
  <c r="B917" i="45" s="1"/>
  <c r="D918" i="45"/>
  <c r="B918" i="45" s="1"/>
  <c r="D919" i="45"/>
  <c r="B919" i="45" s="1"/>
  <c r="D920" i="45"/>
  <c r="B920" i="45" s="1"/>
  <c r="D921" i="45"/>
  <c r="B921" i="45" s="1"/>
  <c r="D922" i="45"/>
  <c r="B922" i="45" s="1"/>
  <c r="D923" i="45"/>
  <c r="B923" i="45" s="1"/>
  <c r="D924" i="45"/>
  <c r="B924" i="45" s="1"/>
  <c r="D925" i="45"/>
  <c r="B925" i="45" s="1"/>
  <c r="D926" i="45"/>
  <c r="B926" i="45" s="1"/>
  <c r="D927" i="45"/>
  <c r="B927" i="45" s="1"/>
  <c r="D928" i="45"/>
  <c r="B928" i="45" s="1"/>
  <c r="D929" i="45"/>
  <c r="B929" i="45" s="1"/>
  <c r="D930" i="45"/>
  <c r="B930" i="45" s="1"/>
  <c r="D931" i="45"/>
  <c r="B931" i="45" s="1"/>
  <c r="D932" i="45"/>
  <c r="B932" i="45" s="1"/>
  <c r="D933" i="45"/>
  <c r="B933" i="45" s="1"/>
  <c r="D934" i="45"/>
  <c r="B934" i="45" s="1"/>
  <c r="D935" i="45"/>
  <c r="B935" i="45" s="1"/>
  <c r="D936" i="45"/>
  <c r="B936" i="45" s="1"/>
  <c r="D937" i="45"/>
  <c r="B937" i="45" s="1"/>
  <c r="D938" i="45"/>
  <c r="B938" i="45" s="1"/>
  <c r="D939" i="45"/>
  <c r="B939" i="45" s="1"/>
  <c r="D940" i="45"/>
  <c r="B940" i="45" s="1"/>
  <c r="D941" i="45"/>
  <c r="B941" i="45" s="1"/>
  <c r="D942" i="45"/>
  <c r="B942" i="45" s="1"/>
  <c r="D943" i="45"/>
  <c r="B943" i="45" s="1"/>
  <c r="D944" i="45"/>
  <c r="B944" i="45" s="1"/>
  <c r="D945" i="45"/>
  <c r="B945" i="45" s="1"/>
  <c r="D946" i="45"/>
  <c r="B946" i="45" s="1"/>
  <c r="D947" i="45"/>
  <c r="B947" i="45" s="1"/>
  <c r="D948" i="45"/>
  <c r="B948" i="45" s="1"/>
  <c r="D949" i="45"/>
  <c r="B949" i="45" s="1"/>
  <c r="D950" i="45"/>
  <c r="B950" i="45" s="1"/>
  <c r="D951" i="45"/>
  <c r="B951" i="45" s="1"/>
  <c r="D952" i="45"/>
  <c r="B952" i="45" s="1"/>
  <c r="D953" i="45"/>
  <c r="B953" i="45" s="1"/>
  <c r="D954" i="45"/>
  <c r="B954" i="45" s="1"/>
  <c r="D955" i="45"/>
  <c r="B955" i="45" s="1"/>
  <c r="D956" i="45"/>
  <c r="B956" i="45" s="1"/>
  <c r="D957" i="45"/>
  <c r="B957" i="45" s="1"/>
  <c r="D958" i="45"/>
  <c r="B958" i="45" s="1"/>
  <c r="D959" i="45"/>
  <c r="B959" i="45" s="1"/>
  <c r="D960" i="45"/>
  <c r="B960" i="45" s="1"/>
  <c r="D961" i="45"/>
  <c r="B961" i="45" s="1"/>
  <c r="D962" i="45"/>
  <c r="B962" i="45" s="1"/>
  <c r="D963" i="45"/>
  <c r="B963" i="45" s="1"/>
  <c r="D964" i="45"/>
  <c r="B964" i="45" s="1"/>
  <c r="D965" i="45"/>
  <c r="B965" i="45" s="1"/>
  <c r="D966" i="45"/>
  <c r="B966" i="45" s="1"/>
  <c r="D967" i="45"/>
  <c r="B967" i="45" s="1"/>
  <c r="D968" i="45"/>
  <c r="B968" i="45" s="1"/>
  <c r="D969" i="45"/>
  <c r="B969" i="45" s="1"/>
  <c r="D970" i="45"/>
  <c r="B970" i="45" s="1"/>
  <c r="D971" i="45"/>
  <c r="B971" i="45" s="1"/>
  <c r="D972" i="45"/>
  <c r="B972" i="45" s="1"/>
  <c r="D973" i="45"/>
  <c r="B973" i="45" s="1"/>
  <c r="D974" i="45"/>
  <c r="B974" i="45" s="1"/>
  <c r="D975" i="45"/>
  <c r="B975" i="45" s="1"/>
  <c r="D976" i="45"/>
  <c r="B976" i="45" s="1"/>
  <c r="D977" i="45"/>
  <c r="B977" i="45" s="1"/>
  <c r="D978" i="45"/>
  <c r="B978" i="45" s="1"/>
  <c r="D979" i="45"/>
  <c r="B979" i="45" s="1"/>
  <c r="D980" i="45"/>
  <c r="B980" i="45" s="1"/>
  <c r="D981" i="45"/>
  <c r="B981" i="45" s="1"/>
  <c r="D982" i="45"/>
  <c r="B982" i="45" s="1"/>
  <c r="D983" i="45"/>
  <c r="B983" i="45" s="1"/>
  <c r="D984" i="45"/>
  <c r="B984" i="45" s="1"/>
  <c r="D985" i="45"/>
  <c r="B985" i="45" s="1"/>
  <c r="D986" i="45"/>
  <c r="B986" i="45" s="1"/>
  <c r="D987" i="45"/>
  <c r="B987" i="45" s="1"/>
  <c r="D988" i="45"/>
  <c r="B988" i="45" s="1"/>
  <c r="D989" i="45"/>
  <c r="B989" i="45" s="1"/>
  <c r="D990" i="45"/>
  <c r="B990" i="45" s="1"/>
  <c r="D991" i="45"/>
  <c r="B991" i="45" s="1"/>
  <c r="D992" i="45"/>
  <c r="B992" i="45" s="1"/>
  <c r="D993" i="45"/>
  <c r="B993" i="45" s="1"/>
  <c r="D994" i="45"/>
  <c r="B994" i="45" s="1"/>
  <c r="D995" i="45"/>
  <c r="B995" i="45" s="1"/>
  <c r="D996" i="45"/>
  <c r="B996" i="45" s="1"/>
  <c r="D997" i="45"/>
  <c r="B997" i="45" s="1"/>
  <c r="D998" i="45"/>
  <c r="B998" i="45" s="1"/>
  <c r="D999" i="45"/>
  <c r="B999" i="45" s="1"/>
  <c r="D1000" i="45"/>
  <c r="B1000" i="45" s="1"/>
  <c r="D1001" i="45"/>
  <c r="B1001" i="45" s="1"/>
  <c r="D1002" i="45"/>
  <c r="B1002" i="45" s="1"/>
  <c r="D1003" i="45"/>
  <c r="B1003" i="45" s="1"/>
  <c r="D1004" i="45"/>
  <c r="B1004" i="45" s="1"/>
  <c r="D1005" i="45"/>
  <c r="B1005" i="45" s="1"/>
  <c r="D1006" i="45"/>
  <c r="B1006" i="45" s="1"/>
  <c r="D1007" i="45"/>
  <c r="B1007" i="45" s="1"/>
  <c r="D1008" i="45"/>
  <c r="B1008" i="45" s="1"/>
  <c r="D1009" i="45"/>
  <c r="B1009" i="45" s="1"/>
  <c r="D1010" i="45"/>
  <c r="B1010" i="45" s="1"/>
  <c r="D1011" i="45"/>
  <c r="B1011" i="45" s="1"/>
  <c r="D1012" i="45"/>
  <c r="B1012" i="45" s="1"/>
  <c r="D1013" i="45"/>
  <c r="B1013" i="45" s="1"/>
  <c r="D1014" i="45"/>
  <c r="B1014" i="45" s="1"/>
  <c r="D1015" i="45"/>
  <c r="B1015" i="45" s="1"/>
  <c r="D1016" i="45"/>
  <c r="B1016" i="45" s="1"/>
  <c r="D1017" i="45"/>
  <c r="B1017" i="45" s="1"/>
  <c r="D1018" i="45"/>
  <c r="B1018" i="45" s="1"/>
  <c r="D1019" i="45"/>
  <c r="B1019" i="45" s="1"/>
  <c r="D1020" i="45"/>
  <c r="B1020" i="45" s="1"/>
  <c r="D1021" i="45"/>
  <c r="B1021" i="45" s="1"/>
  <c r="D1022" i="45"/>
  <c r="B1022" i="45" s="1"/>
  <c r="D1023" i="45"/>
  <c r="B1023" i="45" s="1"/>
  <c r="D1024" i="45"/>
  <c r="B1024" i="45" s="1"/>
  <c r="D1025" i="45"/>
  <c r="B1025" i="45" s="1"/>
  <c r="D1026" i="45"/>
  <c r="B1026" i="45" s="1"/>
  <c r="D1027" i="45"/>
  <c r="B1027" i="45" s="1"/>
  <c r="D1028" i="45"/>
  <c r="B1028" i="45" s="1"/>
  <c r="D1029" i="45"/>
  <c r="B1029" i="45" s="1"/>
  <c r="D1030" i="45"/>
  <c r="B1030" i="45" s="1"/>
  <c r="D1031" i="45"/>
  <c r="B1031" i="45" s="1"/>
  <c r="D1032" i="45"/>
  <c r="B1032" i="45" s="1"/>
  <c r="D1033" i="45"/>
  <c r="B1033" i="45" s="1"/>
  <c r="D1034" i="45"/>
  <c r="B1034" i="45" s="1"/>
  <c r="D1035" i="45"/>
  <c r="B1035" i="45" s="1"/>
  <c r="D1036" i="45"/>
  <c r="B1036" i="45" s="1"/>
  <c r="D1037" i="45"/>
  <c r="B1037" i="45" s="1"/>
  <c r="D1038" i="45"/>
  <c r="B1038" i="45" s="1"/>
  <c r="D1039" i="45"/>
  <c r="B1039" i="45" s="1"/>
  <c r="D1040" i="45"/>
  <c r="B1040" i="45" s="1"/>
  <c r="D1041" i="45"/>
  <c r="B1041" i="45" s="1"/>
  <c r="D1042" i="45"/>
  <c r="B1042" i="45" s="1"/>
  <c r="D1043" i="45"/>
  <c r="B1043" i="45" s="1"/>
  <c r="D1044" i="45"/>
  <c r="B1044" i="45" s="1"/>
  <c r="D1045" i="45"/>
  <c r="B1045" i="45" s="1"/>
  <c r="D1046" i="45"/>
  <c r="B1046" i="45" s="1"/>
  <c r="D1047" i="45"/>
  <c r="B1047" i="45" s="1"/>
  <c r="D1048" i="45"/>
  <c r="B1048" i="45" s="1"/>
  <c r="D1049" i="45"/>
  <c r="B1049" i="45" s="1"/>
  <c r="D1050" i="45"/>
  <c r="B1050" i="45" s="1"/>
  <c r="D1051" i="45"/>
  <c r="B1051" i="45" s="1"/>
  <c r="D1052" i="45"/>
  <c r="B1052" i="45" s="1"/>
  <c r="D1053" i="45"/>
  <c r="B1053" i="45" s="1"/>
  <c r="D1054" i="45"/>
  <c r="B1054" i="45" s="1"/>
  <c r="D1055" i="45"/>
  <c r="B1055" i="45" s="1"/>
  <c r="D1056" i="45"/>
  <c r="B1056" i="45" s="1"/>
  <c r="D1057" i="45"/>
  <c r="B1057" i="45" s="1"/>
  <c r="D1058" i="45"/>
  <c r="B1058" i="45" s="1"/>
  <c r="D1059" i="45"/>
  <c r="B1059" i="45" s="1"/>
  <c r="D1060" i="45"/>
  <c r="B1060" i="45" s="1"/>
  <c r="D1061" i="45"/>
  <c r="B1061" i="45" s="1"/>
  <c r="D1062" i="45"/>
  <c r="B1062" i="45" s="1"/>
  <c r="D1063" i="45"/>
  <c r="B1063" i="45" s="1"/>
  <c r="D1064" i="45"/>
  <c r="B1064" i="45" s="1"/>
  <c r="D1065" i="45"/>
  <c r="B1065" i="45" s="1"/>
  <c r="D1066" i="45"/>
  <c r="B1066" i="45" s="1"/>
  <c r="D1067" i="45"/>
  <c r="B1067" i="45" s="1"/>
  <c r="D1068" i="45"/>
  <c r="B1068" i="45" s="1"/>
  <c r="D1069" i="45"/>
  <c r="B1069" i="45" s="1"/>
  <c r="D1070" i="45"/>
  <c r="B1070" i="45" s="1"/>
  <c r="D1071" i="45"/>
  <c r="B1071" i="45" s="1"/>
  <c r="D1072" i="45"/>
  <c r="B1072" i="45" s="1"/>
  <c r="D1073" i="45"/>
  <c r="B1073" i="45" s="1"/>
  <c r="D1074" i="45"/>
  <c r="B1074" i="45" s="1"/>
  <c r="D1075" i="45"/>
  <c r="B1075" i="45" s="1"/>
  <c r="D1076" i="45"/>
  <c r="B1076" i="45" s="1"/>
  <c r="D1077" i="45"/>
  <c r="B1077" i="45" s="1"/>
  <c r="D1078" i="45"/>
  <c r="B1078" i="45" s="1"/>
  <c r="D1079" i="45"/>
  <c r="B1079" i="45" s="1"/>
  <c r="D1080" i="45"/>
  <c r="B1080" i="45" s="1"/>
  <c r="D1081" i="45"/>
  <c r="B1081" i="45" s="1"/>
  <c r="D1082" i="45"/>
  <c r="B1082" i="45" s="1"/>
  <c r="D1083" i="45"/>
  <c r="B1083" i="45" s="1"/>
  <c r="D1084" i="45"/>
  <c r="B1084" i="45" s="1"/>
  <c r="D1085" i="45"/>
  <c r="B1085" i="45" s="1"/>
  <c r="D1086" i="45"/>
  <c r="B1086" i="45" s="1"/>
  <c r="D1087" i="45"/>
  <c r="B1087" i="45" s="1"/>
  <c r="D1088" i="45"/>
  <c r="B1088" i="45" s="1"/>
  <c r="D1089" i="45"/>
  <c r="B1089" i="45" s="1"/>
  <c r="D1090" i="45"/>
  <c r="B1090" i="45" s="1"/>
  <c r="D1091" i="45"/>
  <c r="B1091" i="45" s="1"/>
  <c r="D1092" i="45"/>
  <c r="B1092" i="45" s="1"/>
  <c r="D1093" i="45"/>
  <c r="B1093" i="45" s="1"/>
  <c r="D1094" i="45"/>
  <c r="B1094" i="45" s="1"/>
  <c r="D1095" i="45"/>
  <c r="B1095" i="45" s="1"/>
  <c r="D1096" i="45"/>
  <c r="B1096" i="45" s="1"/>
  <c r="D1097" i="45"/>
  <c r="B1097" i="45" s="1"/>
  <c r="D1098" i="45"/>
  <c r="B1098" i="45" s="1"/>
  <c r="D1099" i="45"/>
  <c r="B1099" i="45" s="1"/>
  <c r="D1100" i="45"/>
  <c r="B1100" i="45" s="1"/>
  <c r="D1101" i="45"/>
  <c r="B1101" i="45" s="1"/>
  <c r="D1102" i="45"/>
  <c r="B1102" i="45" s="1"/>
  <c r="D1103" i="45"/>
  <c r="B1103" i="45" s="1"/>
  <c r="D1104" i="45"/>
  <c r="B1104" i="45" s="1"/>
  <c r="D1105" i="45"/>
  <c r="B1105" i="45" s="1"/>
  <c r="D1106" i="45"/>
  <c r="B1106" i="45" s="1"/>
  <c r="D1107" i="45"/>
  <c r="B1107" i="45" s="1"/>
  <c r="D1108" i="45"/>
  <c r="B1108" i="45" s="1"/>
  <c r="D1109" i="45"/>
  <c r="B1109" i="45" s="1"/>
  <c r="D1110" i="45"/>
  <c r="B1110" i="45" s="1"/>
  <c r="D1111" i="45"/>
  <c r="B1111" i="45" s="1"/>
  <c r="D1112" i="45"/>
  <c r="B1112" i="45" s="1"/>
  <c r="D1113" i="45"/>
  <c r="B1113" i="45" s="1"/>
  <c r="D1114" i="45"/>
  <c r="B1114" i="45" s="1"/>
  <c r="D1115" i="45"/>
  <c r="B1115" i="45" s="1"/>
  <c r="D1116" i="45"/>
  <c r="B1116" i="45" s="1"/>
  <c r="D1117" i="45"/>
  <c r="B1117" i="45" s="1"/>
  <c r="D1118" i="45"/>
  <c r="B1118" i="45" s="1"/>
  <c r="D1119" i="45"/>
  <c r="B1119" i="45" s="1"/>
  <c r="D1120" i="45"/>
  <c r="B1120" i="45" s="1"/>
  <c r="D1121" i="45"/>
  <c r="B1121" i="45" s="1"/>
  <c r="D1122" i="45"/>
  <c r="B1122" i="45" s="1"/>
  <c r="D1123" i="45"/>
  <c r="B1123" i="45" s="1"/>
  <c r="D1124" i="45"/>
  <c r="B1124" i="45" s="1"/>
  <c r="D1125" i="45"/>
  <c r="B1125" i="45" s="1"/>
  <c r="D1126" i="45"/>
  <c r="B1126" i="45" s="1"/>
  <c r="D1127" i="45"/>
  <c r="B1127" i="45" s="1"/>
  <c r="D1128" i="45"/>
  <c r="B1128" i="45" s="1"/>
  <c r="D1129" i="45"/>
  <c r="B1129" i="45" s="1"/>
  <c r="D1130" i="45"/>
  <c r="B1130" i="45" s="1"/>
  <c r="D1131" i="45"/>
  <c r="B1131" i="45" s="1"/>
  <c r="D1132" i="45"/>
  <c r="B1132" i="45" s="1"/>
  <c r="D1133" i="45"/>
  <c r="B1133" i="45" s="1"/>
  <c r="D1134" i="45"/>
  <c r="B1134" i="45" s="1"/>
  <c r="D1135" i="45"/>
  <c r="B1135" i="45" s="1"/>
  <c r="D1136" i="45"/>
  <c r="B1136" i="45" s="1"/>
  <c r="D1137" i="45"/>
  <c r="B1137" i="45" s="1"/>
  <c r="D1138" i="45"/>
  <c r="B1138" i="45" s="1"/>
  <c r="D1139" i="45"/>
  <c r="B1139" i="45" s="1"/>
  <c r="D1140" i="45"/>
  <c r="B1140" i="45" s="1"/>
  <c r="D1141" i="45"/>
  <c r="B1141" i="45" s="1"/>
  <c r="D1142" i="45"/>
  <c r="B1142" i="45" s="1"/>
  <c r="D1143" i="45"/>
  <c r="B1143" i="45" s="1"/>
  <c r="D1144" i="45"/>
  <c r="B1144" i="45" s="1"/>
  <c r="D1145" i="45"/>
  <c r="B1145" i="45" s="1"/>
  <c r="D1146" i="45"/>
  <c r="B1146" i="45" s="1"/>
  <c r="D1147" i="45"/>
  <c r="B1147" i="45" s="1"/>
  <c r="D1148" i="45"/>
  <c r="B1148" i="45" s="1"/>
  <c r="D1149" i="45"/>
  <c r="B1149" i="45" s="1"/>
  <c r="D1150" i="45"/>
  <c r="B1150" i="45" s="1"/>
  <c r="D1151" i="45"/>
  <c r="B1151" i="45" s="1"/>
  <c r="D1152" i="45"/>
  <c r="B1152" i="45" s="1"/>
  <c r="D1153" i="45"/>
  <c r="B1153" i="45" s="1"/>
  <c r="D1154" i="45"/>
  <c r="B1154" i="45" s="1"/>
  <c r="D1155" i="45"/>
  <c r="B1155" i="45" s="1"/>
  <c r="D1156" i="45"/>
  <c r="B1156" i="45" s="1"/>
  <c r="D1157" i="45"/>
  <c r="B1157" i="45" s="1"/>
  <c r="D1158" i="45"/>
  <c r="B1158" i="45" s="1"/>
  <c r="D1159" i="45"/>
  <c r="B1159" i="45" s="1"/>
  <c r="D1160" i="45"/>
  <c r="B1160" i="45" s="1"/>
  <c r="D1161" i="45"/>
  <c r="B1161" i="45" s="1"/>
  <c r="D1162" i="45"/>
  <c r="B1162" i="45" s="1"/>
  <c r="D1163" i="45"/>
  <c r="B1163" i="45" s="1"/>
  <c r="D1164" i="45"/>
  <c r="B1164" i="45" s="1"/>
  <c r="D1165" i="45"/>
  <c r="B1165" i="45" s="1"/>
  <c r="D1166" i="45"/>
  <c r="B1166" i="45" s="1"/>
  <c r="D1167" i="45"/>
  <c r="B1167" i="45" s="1"/>
  <c r="D1168" i="45"/>
  <c r="B1168" i="45" s="1"/>
  <c r="D1169" i="45"/>
  <c r="B1169" i="45" s="1"/>
  <c r="D1170" i="45"/>
  <c r="B1170" i="45" s="1"/>
  <c r="D1171" i="45"/>
  <c r="B1171" i="45" s="1"/>
  <c r="D1172" i="45"/>
  <c r="B1172" i="45" s="1"/>
  <c r="D1173" i="45"/>
  <c r="B1173" i="45" s="1"/>
  <c r="D1174" i="45"/>
  <c r="B1174" i="45" s="1"/>
  <c r="D1175" i="45"/>
  <c r="B1175" i="45" s="1"/>
  <c r="D1176" i="45"/>
  <c r="B1176" i="45" s="1"/>
  <c r="D1177" i="45"/>
  <c r="B1177" i="45" s="1"/>
  <c r="D1178" i="45"/>
  <c r="B1178" i="45" s="1"/>
  <c r="D1179" i="45"/>
  <c r="B1179" i="45" s="1"/>
  <c r="D1180" i="45"/>
  <c r="B1180" i="45" s="1"/>
  <c r="D1181" i="45"/>
  <c r="B1181" i="45" s="1"/>
  <c r="D1182" i="45"/>
  <c r="B1182" i="45" s="1"/>
  <c r="D1183" i="45"/>
  <c r="B1183" i="45" s="1"/>
  <c r="D1184" i="45"/>
  <c r="B1184" i="45" s="1"/>
  <c r="D1185" i="45"/>
  <c r="B1185" i="45" s="1"/>
  <c r="D1186" i="45"/>
  <c r="B1186" i="45" s="1"/>
  <c r="D1187" i="45"/>
  <c r="B1187" i="45" s="1"/>
  <c r="D1188" i="45"/>
  <c r="B1188" i="45" s="1"/>
  <c r="D1189" i="45"/>
  <c r="B1189" i="45" s="1"/>
  <c r="D1190" i="45"/>
  <c r="B1190" i="45" s="1"/>
  <c r="D1191" i="45"/>
  <c r="B1191" i="45" s="1"/>
  <c r="D1192" i="45"/>
  <c r="B1192" i="45" s="1"/>
  <c r="D1193" i="45"/>
  <c r="B1193" i="45" s="1"/>
  <c r="D1194" i="45"/>
  <c r="B1194" i="45" s="1"/>
  <c r="D1195" i="45"/>
  <c r="B1195" i="45" s="1"/>
  <c r="D1196" i="45"/>
  <c r="B1196" i="45" s="1"/>
  <c r="D1197" i="45"/>
  <c r="B1197" i="45" s="1"/>
  <c r="D1198" i="45"/>
  <c r="B1198" i="45" s="1"/>
  <c r="D1199" i="45"/>
  <c r="B1199" i="45" s="1"/>
  <c r="D1200" i="45"/>
  <c r="B1200" i="45" s="1"/>
  <c r="D1201" i="45"/>
  <c r="B1201" i="45" s="1"/>
  <c r="D1202" i="45"/>
  <c r="B1202" i="45" s="1"/>
  <c r="D1203" i="45"/>
  <c r="B1203" i="45" s="1"/>
  <c r="D1204" i="45"/>
  <c r="B1204" i="45" s="1"/>
  <c r="D1205" i="45"/>
  <c r="B1205" i="45" s="1"/>
  <c r="D1206" i="45"/>
  <c r="B1206" i="45" s="1"/>
  <c r="D1207" i="45"/>
  <c r="B1207" i="45" s="1"/>
  <c r="D1208" i="45"/>
  <c r="B1208" i="45" s="1"/>
  <c r="D1209" i="45"/>
  <c r="B1209" i="45" s="1"/>
  <c r="D1210" i="45"/>
  <c r="B1210" i="45" s="1"/>
  <c r="D1211" i="45"/>
  <c r="B1211" i="45" s="1"/>
  <c r="D1212" i="45"/>
  <c r="B1212" i="45" s="1"/>
  <c r="D1213" i="45"/>
  <c r="B1213" i="45" s="1"/>
  <c r="D1214" i="45"/>
  <c r="B1214" i="45" s="1"/>
  <c r="D1215" i="45"/>
  <c r="B1215" i="45" s="1"/>
  <c r="D1216" i="45"/>
  <c r="B1216" i="45" s="1"/>
  <c r="D1217" i="45"/>
  <c r="B1217" i="45" s="1"/>
  <c r="D1218" i="45"/>
  <c r="B1218" i="45" s="1"/>
  <c r="D1219" i="45"/>
  <c r="B1219" i="45" s="1"/>
  <c r="D1220" i="45"/>
  <c r="B1220" i="45" s="1"/>
  <c r="D1221" i="45"/>
  <c r="B1221" i="45" s="1"/>
  <c r="D1222" i="45"/>
  <c r="B1222" i="45" s="1"/>
  <c r="D1223" i="45"/>
  <c r="B1223" i="45" s="1"/>
  <c r="D1224" i="45"/>
  <c r="B1224" i="45" s="1"/>
  <c r="D1225" i="45"/>
  <c r="B1225" i="45" s="1"/>
  <c r="D1226" i="45"/>
  <c r="B1226" i="45" s="1"/>
  <c r="D1227" i="45"/>
  <c r="B1227" i="45" s="1"/>
  <c r="D1228" i="45"/>
  <c r="B1228" i="45" s="1"/>
  <c r="D1229" i="45"/>
  <c r="B1229" i="45" s="1"/>
  <c r="D1230" i="45"/>
  <c r="B1230" i="45" s="1"/>
  <c r="D1231" i="45"/>
  <c r="B1231" i="45" s="1"/>
  <c r="D1232" i="45"/>
  <c r="B1232" i="45" s="1"/>
  <c r="D1233" i="45"/>
  <c r="B1233" i="45" s="1"/>
  <c r="D1234" i="45"/>
  <c r="B1234" i="45" s="1"/>
  <c r="D1235" i="45"/>
  <c r="B1235" i="45" s="1"/>
  <c r="D1236" i="45"/>
  <c r="B1236" i="45" s="1"/>
  <c r="D1237" i="45"/>
  <c r="B1237" i="45" s="1"/>
  <c r="D1238" i="45"/>
  <c r="B1238" i="45" s="1"/>
  <c r="D1239" i="45"/>
  <c r="B1239" i="45" s="1"/>
  <c r="D1240" i="45"/>
  <c r="B1240" i="45" s="1"/>
  <c r="D1241" i="45"/>
  <c r="B1241" i="45" s="1"/>
  <c r="D1242" i="45"/>
  <c r="B1242" i="45" s="1"/>
  <c r="D1243" i="45"/>
  <c r="B1243" i="45" s="1"/>
  <c r="D1244" i="45"/>
  <c r="B1244" i="45" s="1"/>
  <c r="D1245" i="45"/>
  <c r="B1245" i="45" s="1"/>
  <c r="D1246" i="45"/>
  <c r="B1246" i="45" s="1"/>
  <c r="D1247" i="45"/>
  <c r="B1247" i="45" s="1"/>
  <c r="D1248" i="45"/>
  <c r="B1248" i="45" s="1"/>
  <c r="D1249" i="45"/>
  <c r="B1249" i="45" s="1"/>
  <c r="D1250" i="45"/>
  <c r="B1250" i="45" s="1"/>
  <c r="D1251" i="45"/>
  <c r="B1251" i="45" s="1"/>
  <c r="D1252" i="45"/>
  <c r="B1252" i="45" s="1"/>
  <c r="D1253" i="45"/>
  <c r="B1253" i="45" s="1"/>
  <c r="D1254" i="45"/>
  <c r="B1254" i="45" s="1"/>
  <c r="D1255" i="45"/>
  <c r="B1255" i="45" s="1"/>
  <c r="D1256" i="45"/>
  <c r="B1256" i="45" s="1"/>
  <c r="D1257" i="45"/>
  <c r="B1257" i="45" s="1"/>
  <c r="D1258" i="45"/>
  <c r="B1258" i="45" s="1"/>
  <c r="D1259" i="45"/>
  <c r="B1259" i="45" s="1"/>
  <c r="D1260" i="45"/>
  <c r="B1260" i="45" s="1"/>
  <c r="D1261" i="45"/>
  <c r="B1261" i="45" s="1"/>
  <c r="D1262" i="45"/>
  <c r="B1262" i="45" s="1"/>
  <c r="D1263" i="45"/>
  <c r="B1263" i="45" s="1"/>
  <c r="D1264" i="45"/>
  <c r="B1264" i="45" s="1"/>
  <c r="D1265" i="45"/>
  <c r="B1265" i="45" s="1"/>
  <c r="D1266" i="45"/>
  <c r="B1266" i="45" s="1"/>
  <c r="D1267" i="45"/>
  <c r="B1267" i="45" s="1"/>
  <c r="D1268" i="45"/>
  <c r="B1268" i="45" s="1"/>
  <c r="D1269" i="45"/>
  <c r="B1269" i="45" s="1"/>
  <c r="D1270" i="45"/>
  <c r="B1270" i="45" s="1"/>
  <c r="D1271" i="45"/>
  <c r="B1271" i="45" s="1"/>
  <c r="D1272" i="45"/>
  <c r="B1272" i="45" s="1"/>
  <c r="D1273" i="45"/>
  <c r="B1273" i="45" s="1"/>
  <c r="D1274" i="45"/>
  <c r="B1274" i="45" s="1"/>
  <c r="D1275" i="45"/>
  <c r="B1275" i="45" s="1"/>
  <c r="D1276" i="45"/>
  <c r="B1276" i="45" s="1"/>
  <c r="D1277" i="45"/>
  <c r="B1277" i="45" s="1"/>
  <c r="D1278" i="45"/>
  <c r="B1278" i="45" s="1"/>
  <c r="D1279" i="45"/>
  <c r="B1279" i="45" s="1"/>
  <c r="D1280" i="45"/>
  <c r="B1280" i="45" s="1"/>
  <c r="D1281" i="45"/>
  <c r="B1281" i="45" s="1"/>
  <c r="D1282" i="45"/>
  <c r="B1282" i="45" s="1"/>
  <c r="D1283" i="45"/>
  <c r="B1283" i="45" s="1"/>
  <c r="D1284" i="45"/>
  <c r="B1284" i="45" s="1"/>
  <c r="D1285" i="45"/>
  <c r="B1285" i="45" s="1"/>
  <c r="D1286" i="45"/>
  <c r="B1286" i="45" s="1"/>
  <c r="D1287" i="45"/>
  <c r="B1287" i="45" s="1"/>
  <c r="D1288" i="45"/>
  <c r="B1288" i="45" s="1"/>
  <c r="D1289" i="45"/>
  <c r="B1289" i="45" s="1"/>
  <c r="D1290" i="45"/>
  <c r="B1290" i="45" s="1"/>
  <c r="D1291" i="45"/>
  <c r="B1291" i="45" s="1"/>
  <c r="D1292" i="45"/>
  <c r="B1292" i="45" s="1"/>
  <c r="D1293" i="45"/>
  <c r="B1293" i="45" s="1"/>
  <c r="D1294" i="45"/>
  <c r="B1294" i="45" s="1"/>
  <c r="D1295" i="45"/>
  <c r="B1295" i="45" s="1"/>
  <c r="D1296" i="45"/>
  <c r="B1296" i="45" s="1"/>
  <c r="D1297" i="45"/>
  <c r="B1297" i="45" s="1"/>
  <c r="D1298" i="45"/>
  <c r="B1298" i="45" s="1"/>
  <c r="D1299" i="45"/>
  <c r="B1299" i="45" s="1"/>
  <c r="D1300" i="45"/>
  <c r="B1300" i="45" s="1"/>
  <c r="D1301" i="45"/>
  <c r="B1301" i="45" s="1"/>
  <c r="D1302" i="45"/>
  <c r="B1302" i="45" s="1"/>
  <c r="D1303" i="45"/>
  <c r="B1303" i="45" s="1"/>
  <c r="D1304" i="45"/>
  <c r="B1304" i="45" s="1"/>
  <c r="D1305" i="45"/>
  <c r="B1305" i="45" s="1"/>
  <c r="D1306" i="45"/>
  <c r="B1306" i="45" s="1"/>
  <c r="D1307" i="45"/>
  <c r="B1307" i="45" s="1"/>
  <c r="D1308" i="45"/>
  <c r="B1308" i="45" s="1"/>
  <c r="D1309" i="45"/>
  <c r="B1309" i="45" s="1"/>
  <c r="D1310" i="45"/>
  <c r="B1310" i="45" s="1"/>
  <c r="D1311" i="45"/>
  <c r="B1311" i="45" s="1"/>
  <c r="D1312" i="45"/>
  <c r="B1312" i="45" s="1"/>
  <c r="D1313" i="45"/>
  <c r="B1313" i="45" s="1"/>
  <c r="D1314" i="45"/>
  <c r="B1314" i="45" s="1"/>
  <c r="D1315" i="45"/>
  <c r="B1315" i="45" s="1"/>
  <c r="D1316" i="45"/>
  <c r="B1316" i="45" s="1"/>
  <c r="D1317" i="45"/>
  <c r="B1317" i="45" s="1"/>
  <c r="D1318" i="45"/>
  <c r="B1318" i="45" s="1"/>
  <c r="D1319" i="45"/>
  <c r="B1319" i="45" s="1"/>
  <c r="D1320" i="45"/>
  <c r="B1320" i="45" s="1"/>
  <c r="D1321" i="45"/>
  <c r="B1321" i="45" s="1"/>
  <c r="D1322" i="45"/>
  <c r="B1322" i="45" s="1"/>
  <c r="D1323" i="45"/>
  <c r="B1323" i="45" s="1"/>
  <c r="D1324" i="45"/>
  <c r="B1324" i="45" s="1"/>
  <c r="D1325" i="45"/>
  <c r="B1325" i="45" s="1"/>
  <c r="D1326" i="45"/>
  <c r="B1326" i="45" s="1"/>
  <c r="D1327" i="45"/>
  <c r="B1327" i="45" s="1"/>
  <c r="D1328" i="45"/>
  <c r="B1328" i="45" s="1"/>
  <c r="D1329" i="45"/>
  <c r="B1329" i="45" s="1"/>
  <c r="D1330" i="45"/>
  <c r="B1330" i="45" s="1"/>
  <c r="D1331" i="45"/>
  <c r="B1331" i="45" s="1"/>
  <c r="D1332" i="45"/>
  <c r="B1332" i="45" s="1"/>
  <c r="D1333" i="45"/>
  <c r="B1333" i="45" s="1"/>
  <c r="D1334" i="45"/>
  <c r="B1334" i="45" s="1"/>
  <c r="D1335" i="45"/>
  <c r="B1335" i="45" s="1"/>
  <c r="D1336" i="45"/>
  <c r="B1336" i="45" s="1"/>
  <c r="D1337" i="45"/>
  <c r="B1337" i="45" s="1"/>
  <c r="D1338" i="45"/>
  <c r="B1338" i="45" s="1"/>
  <c r="D1339" i="45"/>
  <c r="B1339" i="45" s="1"/>
  <c r="D1340" i="45"/>
  <c r="B1340" i="45" s="1"/>
  <c r="D1341" i="45"/>
  <c r="B1341" i="45" s="1"/>
  <c r="D1342" i="45"/>
  <c r="B1342" i="45" s="1"/>
  <c r="D1343" i="45"/>
  <c r="B1343" i="45" s="1"/>
  <c r="D1344" i="45"/>
  <c r="B1344" i="45" s="1"/>
  <c r="D1345" i="45"/>
  <c r="B1345" i="45" s="1"/>
  <c r="D1346" i="45"/>
  <c r="B1346" i="45" s="1"/>
  <c r="D1347" i="45"/>
  <c r="B1347" i="45" s="1"/>
  <c r="D1348" i="45"/>
  <c r="B1348" i="45" s="1"/>
  <c r="D1349" i="45"/>
  <c r="B1349" i="45" s="1"/>
  <c r="D1350" i="45"/>
  <c r="B1350" i="45" s="1"/>
  <c r="D1351" i="45"/>
  <c r="B1351" i="45" s="1"/>
  <c r="D1352" i="45"/>
  <c r="B1352" i="45" s="1"/>
  <c r="D1353" i="45"/>
  <c r="B1353" i="45" s="1"/>
  <c r="D1354" i="45"/>
  <c r="B1354" i="45" s="1"/>
  <c r="D1355" i="45"/>
  <c r="B1355" i="45" s="1"/>
  <c r="D1356" i="45"/>
  <c r="B1356" i="45" s="1"/>
  <c r="D1357" i="45"/>
  <c r="B1357" i="45" s="1"/>
  <c r="D1358" i="45"/>
  <c r="B1358" i="45" s="1"/>
  <c r="D1359" i="45"/>
  <c r="B1359" i="45" s="1"/>
  <c r="D1360" i="45"/>
  <c r="B1360" i="45" s="1"/>
  <c r="D1361" i="45"/>
  <c r="B1361" i="45" s="1"/>
  <c r="D1362" i="45"/>
  <c r="B1362" i="45" s="1"/>
  <c r="D1363" i="45"/>
  <c r="B1363" i="45" s="1"/>
  <c r="D1364" i="45"/>
  <c r="B1364" i="45" s="1"/>
  <c r="D1365" i="45"/>
  <c r="B1365" i="45" s="1"/>
  <c r="D1366" i="45"/>
  <c r="B1366" i="45" s="1"/>
  <c r="D1367" i="45"/>
  <c r="B1367" i="45" s="1"/>
  <c r="D1368" i="45"/>
  <c r="B1368" i="45" s="1"/>
  <c r="D1369" i="45"/>
  <c r="B1369" i="45" s="1"/>
  <c r="D1370" i="45"/>
  <c r="B1370" i="45" s="1"/>
  <c r="D1371" i="45"/>
  <c r="B1371" i="45" s="1"/>
  <c r="D1372" i="45"/>
  <c r="B1372" i="45" s="1"/>
  <c r="D1373" i="45"/>
  <c r="B1373" i="45" s="1"/>
  <c r="D1374" i="45"/>
  <c r="B1374" i="45" s="1"/>
  <c r="D1375" i="45"/>
  <c r="B1375" i="45" s="1"/>
  <c r="D1376" i="45"/>
  <c r="B1376" i="45" s="1"/>
  <c r="D1377" i="45"/>
  <c r="B1377" i="45" s="1"/>
  <c r="D1378" i="45"/>
  <c r="B1378" i="45" s="1"/>
  <c r="D1379" i="45"/>
  <c r="B1379" i="45" s="1"/>
  <c r="D1380" i="45"/>
  <c r="B1380" i="45" s="1"/>
  <c r="D1381" i="45"/>
  <c r="B1381" i="45" s="1"/>
  <c r="D1382" i="45"/>
  <c r="B1382" i="45" s="1"/>
  <c r="D1383" i="45"/>
  <c r="B1383" i="45" s="1"/>
  <c r="D1384" i="45"/>
  <c r="B1384" i="45" s="1"/>
  <c r="D1385" i="45"/>
  <c r="B1385" i="45" s="1"/>
  <c r="D1386" i="45"/>
  <c r="B1386" i="45" s="1"/>
  <c r="D1387" i="45"/>
  <c r="B1387" i="45" s="1"/>
  <c r="D1388" i="45"/>
  <c r="B1388" i="45" s="1"/>
  <c r="D1389" i="45"/>
  <c r="B1389" i="45" s="1"/>
  <c r="D1390" i="45"/>
  <c r="B1390" i="45" s="1"/>
  <c r="D1391" i="45"/>
  <c r="B1391" i="45" s="1"/>
  <c r="D1392" i="45"/>
  <c r="B1392" i="45" s="1"/>
  <c r="D1393" i="45"/>
  <c r="B1393" i="45" s="1"/>
  <c r="D1394" i="45"/>
  <c r="B1394" i="45" s="1"/>
  <c r="D1395" i="45"/>
  <c r="B1395" i="45" s="1"/>
  <c r="D1396" i="45"/>
  <c r="B1396" i="45" s="1"/>
  <c r="D1397" i="45"/>
  <c r="B1397" i="45" s="1"/>
  <c r="D1398" i="45"/>
  <c r="B1398" i="45" s="1"/>
  <c r="D1399" i="45"/>
  <c r="B1399" i="45" s="1"/>
  <c r="D1400" i="45"/>
  <c r="B1400" i="45" s="1"/>
  <c r="D1401" i="45"/>
  <c r="B1401" i="45" s="1"/>
  <c r="D1402" i="45"/>
  <c r="B1402" i="45" s="1"/>
  <c r="D1403" i="45"/>
  <c r="B1403" i="45" s="1"/>
  <c r="D1404" i="45"/>
  <c r="B1404" i="45" s="1"/>
  <c r="D1405" i="45"/>
  <c r="B1405" i="45" s="1"/>
  <c r="D1406" i="45"/>
  <c r="B1406" i="45" s="1"/>
  <c r="D1407" i="45"/>
  <c r="B1407" i="45" s="1"/>
  <c r="D1408" i="45"/>
  <c r="B1408" i="45" s="1"/>
  <c r="D1409" i="45"/>
  <c r="B1409" i="45" s="1"/>
  <c r="D1410" i="45"/>
  <c r="B1410" i="45" s="1"/>
  <c r="D1411" i="45"/>
  <c r="B1411" i="45" s="1"/>
  <c r="D1412" i="45"/>
  <c r="B1412" i="45" s="1"/>
  <c r="D1413" i="45"/>
  <c r="B1413" i="45" s="1"/>
  <c r="D1414" i="45"/>
  <c r="B1414" i="45" s="1"/>
  <c r="D1415" i="45"/>
  <c r="B1415" i="45" s="1"/>
  <c r="D1416" i="45"/>
  <c r="B1416" i="45" s="1"/>
  <c r="D1417" i="45"/>
  <c r="B1417" i="45" s="1"/>
  <c r="D1418" i="45"/>
  <c r="B1418" i="45" s="1"/>
  <c r="D1419" i="45"/>
  <c r="B1419" i="45" s="1"/>
  <c r="D1420" i="45"/>
  <c r="B1420" i="45" s="1"/>
  <c r="D1421" i="45"/>
  <c r="B1421" i="45" s="1"/>
  <c r="D1422" i="45"/>
  <c r="B1422" i="45" s="1"/>
  <c r="D1423" i="45"/>
  <c r="B1423" i="45" s="1"/>
  <c r="D1424" i="45"/>
  <c r="B1424" i="45" s="1"/>
  <c r="D1425" i="45"/>
  <c r="B1425" i="45" s="1"/>
  <c r="D1426" i="45"/>
  <c r="B1426" i="45" s="1"/>
  <c r="D1427" i="45"/>
  <c r="B1427" i="45" s="1"/>
  <c r="D1428" i="45"/>
  <c r="B1428" i="45" s="1"/>
  <c r="D2" i="45"/>
  <c r="B2" i="45" s="1"/>
  <c r="D3" i="51" l="1"/>
  <c r="D4" i="51" s="1"/>
  <c r="D5" i="51" s="1"/>
  <c r="D6" i="51" s="1"/>
  <c r="D7" i="51" s="1"/>
  <c r="D8" i="51" s="1"/>
  <c r="D9" i="51" s="1"/>
  <c r="D10" i="51" s="1"/>
  <c r="D11" i="51" s="1"/>
  <c r="D12" i="51" s="1"/>
  <c r="D13" i="51" s="1"/>
  <c r="D14" i="51" s="1"/>
  <c r="D15" i="51" s="1"/>
  <c r="D16" i="51" s="1"/>
  <c r="D17" i="51" s="1"/>
  <c r="D18" i="51" s="1"/>
  <c r="D19" i="51" s="1"/>
  <c r="D20" i="51" s="1"/>
  <c r="D21" i="51" s="1"/>
  <c r="D22" i="51" s="1"/>
  <c r="D23" i="51" s="1"/>
  <c r="D24" i="51" s="1"/>
  <c r="D25" i="51" s="1"/>
  <c r="D26" i="51" s="1"/>
  <c r="D27" i="51" s="1"/>
  <c r="D28" i="51" s="1"/>
  <c r="D29" i="51" s="1"/>
  <c r="D30" i="51" s="1"/>
  <c r="D31" i="51" s="1"/>
  <c r="D32" i="51" s="1"/>
  <c r="D33" i="51" s="1"/>
  <c r="D34" i="51" s="1"/>
  <c r="D35" i="51" s="1"/>
  <c r="D36" i="51" s="1"/>
  <c r="D37" i="51" s="1"/>
  <c r="D38" i="51" s="1"/>
  <c r="D39" i="51" s="1"/>
  <c r="D40" i="51" s="1"/>
  <c r="D41" i="51" s="1"/>
  <c r="D42" i="51" s="1"/>
  <c r="D43" i="51" s="1"/>
  <c r="D44" i="51" s="1"/>
  <c r="D45" i="51" s="1"/>
  <c r="D46" i="51" s="1"/>
  <c r="D47" i="51" s="1"/>
  <c r="D48" i="51" s="1"/>
  <c r="D49" i="51" s="1"/>
  <c r="D50" i="51" s="1"/>
  <c r="D51" i="51" s="1"/>
  <c r="D52" i="51" s="1"/>
  <c r="D53" i="51" s="1"/>
  <c r="D54" i="51" s="1"/>
  <c r="D55" i="51" s="1"/>
  <c r="D56" i="51" s="1"/>
  <c r="D57" i="51" s="1"/>
  <c r="D58" i="51" s="1"/>
  <c r="D59" i="51" s="1"/>
  <c r="D60" i="51" s="1"/>
  <c r="D61" i="51" s="1"/>
  <c r="D62" i="51" s="1"/>
  <c r="D63" i="51" s="1"/>
  <c r="D64" i="51" s="1"/>
  <c r="D65" i="51" s="1"/>
  <c r="D66" i="51" s="1"/>
  <c r="D67" i="51" s="1"/>
  <c r="D68" i="51" s="1"/>
  <c r="D69" i="51" s="1"/>
  <c r="D70" i="51" s="1"/>
  <c r="D71" i="51" s="1"/>
  <c r="D72" i="51" s="1"/>
  <c r="D73" i="51" s="1"/>
  <c r="D74" i="51" s="1"/>
  <c r="D75" i="51" s="1"/>
  <c r="D76" i="51" s="1"/>
  <c r="D77" i="51" s="1"/>
  <c r="D78" i="51" s="1"/>
  <c r="D79" i="51" s="1"/>
  <c r="D80" i="51" s="1"/>
  <c r="D81" i="51" s="1"/>
  <c r="D82" i="51" s="1"/>
  <c r="D83" i="51" s="1"/>
  <c r="D84" i="51" s="1"/>
  <c r="D85" i="51" s="1"/>
  <c r="D86" i="51" s="1"/>
  <c r="D87" i="51" s="1"/>
  <c r="D88" i="51" s="1"/>
  <c r="D89" i="51" s="1"/>
  <c r="D90" i="51" s="1"/>
  <c r="D91" i="51" s="1"/>
  <c r="D92" i="51" s="1"/>
  <c r="D93" i="51" s="1"/>
  <c r="D94" i="51" s="1"/>
  <c r="D95" i="51" s="1"/>
  <c r="D96" i="51" s="1"/>
  <c r="D97" i="51" s="1"/>
  <c r="D98" i="51" s="1"/>
  <c r="D99" i="51" s="1"/>
  <c r="D100" i="51" s="1"/>
  <c r="D101" i="51" s="1"/>
  <c r="D102" i="51" s="1"/>
  <c r="D103" i="51" s="1"/>
  <c r="D104" i="51" s="1"/>
  <c r="D105" i="51" s="1"/>
  <c r="D106" i="51" s="1"/>
  <c r="D107" i="51" s="1"/>
  <c r="D108" i="51" s="1"/>
  <c r="D109" i="51" s="1"/>
  <c r="D110" i="51" s="1"/>
  <c r="D111" i="51" s="1"/>
  <c r="D112" i="51" s="1"/>
  <c r="G41" i="51"/>
  <c r="G75" i="51"/>
  <c r="G124" i="51"/>
  <c r="H124" i="51" s="1"/>
  <c r="D126" i="51"/>
  <c r="D127" i="51" s="1"/>
  <c r="G127" i="51"/>
  <c r="D131" i="51"/>
  <c r="D132" i="51" s="1"/>
  <c r="D133" i="51" s="1"/>
  <c r="D134" i="51" s="1"/>
  <c r="D135" i="51" s="1"/>
  <c r="D136" i="51" s="1"/>
  <c r="D137" i="51" s="1"/>
  <c r="D138" i="51" s="1"/>
  <c r="D139" i="51" s="1"/>
  <c r="D140" i="51" s="1"/>
  <c r="D141" i="51" s="1"/>
  <c r="D142" i="51" s="1"/>
  <c r="D143" i="51" s="1"/>
  <c r="D144" i="51" s="1"/>
  <c r="G143" i="51"/>
  <c r="AQ73" i="50"/>
  <c r="AQ72" i="50"/>
  <c r="AQ71" i="50"/>
  <c r="AQ70" i="50"/>
  <c r="AQ69" i="50"/>
  <c r="AQ68" i="50"/>
  <c r="AS67" i="50"/>
  <c r="AQ67" i="50"/>
  <c r="AS66" i="50"/>
  <c r="AQ66" i="50"/>
  <c r="AS65" i="50"/>
  <c r="AQ65" i="50"/>
  <c r="AS64" i="50"/>
  <c r="AQ64" i="50"/>
  <c r="AS63" i="50"/>
  <c r="AQ63" i="50"/>
  <c r="AS62" i="50"/>
  <c r="AQ62" i="50"/>
  <c r="AS60" i="50"/>
  <c r="AQ60" i="50"/>
  <c r="AQ59" i="50"/>
  <c r="AS58" i="50"/>
  <c r="AQ58" i="50"/>
  <c r="AS57" i="50"/>
  <c r="AQ57" i="50"/>
  <c r="AS55" i="50"/>
  <c r="AQ55" i="50"/>
  <c r="AS54" i="50"/>
  <c r="AQ54" i="50"/>
  <c r="AS53" i="50"/>
  <c r="AQ53" i="50"/>
  <c r="AS52" i="50"/>
  <c r="AQ52" i="50"/>
  <c r="AS51" i="50"/>
  <c r="AQ51" i="50"/>
  <c r="AS50" i="50"/>
  <c r="AQ50" i="50"/>
  <c r="AS49" i="50"/>
  <c r="AQ49" i="50"/>
  <c r="AS48" i="50"/>
  <c r="AQ48" i="50"/>
  <c r="AS46" i="50"/>
  <c r="AQ46" i="50"/>
  <c r="AS45" i="50"/>
  <c r="AQ45" i="50"/>
  <c r="AS44" i="50"/>
  <c r="AQ44" i="50"/>
  <c r="AS43" i="50"/>
  <c r="AQ43" i="50"/>
  <c r="AS42" i="50"/>
  <c r="AS41" i="50"/>
  <c r="AQ41" i="50"/>
  <c r="AS40" i="50"/>
  <c r="AQ40" i="50"/>
  <c r="AS39" i="50"/>
  <c r="AS38" i="50"/>
  <c r="AS37" i="50"/>
  <c r="AS36" i="50"/>
  <c r="AS35" i="50"/>
  <c r="AS34" i="50"/>
  <c r="AS33" i="50"/>
  <c r="AS32" i="50"/>
  <c r="AS31" i="50"/>
  <c r="AS30" i="50"/>
  <c r="AS29" i="50"/>
  <c r="AS28" i="50"/>
  <c r="AS27" i="50"/>
  <c r="AS26" i="50"/>
  <c r="AS25" i="50"/>
  <c r="AS24" i="50"/>
  <c r="AS23" i="50"/>
  <c r="AS22" i="50"/>
  <c r="AS21" i="50"/>
  <c r="AS20" i="50"/>
  <c r="AS19" i="50"/>
  <c r="AS18" i="50"/>
  <c r="AS17" i="50"/>
  <c r="AS16" i="50"/>
  <c r="AS15" i="50"/>
  <c r="AS14" i="50"/>
  <c r="AS13" i="50"/>
  <c r="AS12" i="50"/>
  <c r="AS11" i="50"/>
  <c r="AS10" i="50"/>
  <c r="AS9" i="50"/>
  <c r="A215" i="49"/>
  <c r="A216" i="49" s="1"/>
  <c r="A217" i="49" s="1"/>
  <c r="A208" i="49"/>
  <c r="A209" i="49" s="1"/>
  <c r="A210" i="49" s="1"/>
  <c r="A211" i="49" s="1"/>
  <c r="A212" i="49" s="1"/>
  <c r="A195" i="49"/>
  <c r="A196" i="49" s="1"/>
  <c r="A197" i="49" s="1"/>
  <c r="A198" i="49" s="1"/>
  <c r="A199" i="49" s="1"/>
  <c r="A186" i="49"/>
  <c r="A187" i="49" s="1"/>
  <c r="A188" i="49" s="1"/>
  <c r="A189" i="49" s="1"/>
  <c r="A190" i="49" s="1"/>
  <c r="A191" i="49" s="1"/>
  <c r="A192" i="49" s="1"/>
  <c r="A152" i="49"/>
  <c r="A153" i="49" s="1"/>
  <c r="A154" i="49" s="1"/>
  <c r="A155" i="49" s="1"/>
  <c r="A156" i="49" s="1"/>
  <c r="A157" i="49" s="1"/>
  <c r="A158" i="49" s="1"/>
  <c r="A143" i="49"/>
  <c r="A144" i="49" s="1"/>
  <c r="A145" i="49" s="1"/>
  <c r="A146" i="49" s="1"/>
  <c r="A147" i="49" s="1"/>
  <c r="A148" i="49" s="1"/>
  <c r="A149" i="49" s="1"/>
  <c r="A136" i="49"/>
  <c r="A137" i="49" s="1"/>
  <c r="A138" i="49" s="1"/>
  <c r="A139" i="49" s="1"/>
  <c r="A140" i="49" s="1"/>
  <c r="G130" i="49"/>
  <c r="G131" i="49" s="1"/>
  <c r="G132" i="49" s="1"/>
  <c r="G133" i="49" s="1"/>
  <c r="A130" i="49"/>
  <c r="A131" i="49" s="1"/>
  <c r="A132" i="49" s="1"/>
  <c r="A133" i="49" s="1"/>
  <c r="G118" i="49"/>
  <c r="G119" i="49" s="1"/>
  <c r="G120" i="49" s="1"/>
  <c r="G121" i="49" s="1"/>
  <c r="G122" i="49" s="1"/>
  <c r="G123" i="49" s="1"/>
  <c r="G124" i="49" s="1"/>
  <c r="G125" i="49" s="1"/>
  <c r="G126" i="49" s="1"/>
  <c r="G127" i="49" s="1"/>
  <c r="A118" i="49"/>
  <c r="A119" i="49" s="1"/>
  <c r="A120" i="49" s="1"/>
  <c r="A121" i="49" s="1"/>
  <c r="A122" i="49" s="1"/>
  <c r="A123" i="49" s="1"/>
  <c r="A124" i="49" s="1"/>
  <c r="A125" i="49" s="1"/>
  <c r="A126" i="49" s="1"/>
  <c r="A127" i="49" s="1"/>
  <c r="G100" i="49"/>
  <c r="G101" i="49" s="1"/>
  <c r="G102" i="49" s="1"/>
  <c r="G103" i="49" s="1"/>
  <c r="G104" i="49" s="1"/>
  <c r="G105" i="49" s="1"/>
  <c r="G106" i="49" s="1"/>
  <c r="G107" i="49" s="1"/>
  <c r="G108" i="49" s="1"/>
  <c r="G109" i="49" s="1"/>
  <c r="G110" i="49" s="1"/>
  <c r="G111" i="49" s="1"/>
  <c r="G112" i="49" s="1"/>
  <c r="A100" i="49"/>
  <c r="A101" i="49" s="1"/>
  <c r="A102" i="49" s="1"/>
  <c r="A103" i="49" s="1"/>
  <c r="A104" i="49" s="1"/>
  <c r="A105" i="49" s="1"/>
  <c r="A106" i="49" s="1"/>
  <c r="A107" i="49" s="1"/>
  <c r="A108" i="49" s="1"/>
  <c r="A109" i="49" s="1"/>
  <c r="A110" i="49" s="1"/>
  <c r="A111" i="49" s="1"/>
  <c r="A112" i="49" s="1"/>
  <c r="G91" i="49"/>
  <c r="G92" i="49" s="1"/>
  <c r="G93" i="49" s="1"/>
  <c r="G94" i="49" s="1"/>
  <c r="G95" i="49" s="1"/>
  <c r="G96" i="49" s="1"/>
  <c r="G97" i="49" s="1"/>
  <c r="A91" i="49"/>
  <c r="A92" i="49" s="1"/>
  <c r="A93" i="49" s="1"/>
  <c r="A94" i="49" s="1"/>
  <c r="A95" i="49" s="1"/>
  <c r="A96" i="49" s="1"/>
  <c r="A97" i="49" s="1"/>
  <c r="G83" i="49"/>
  <c r="G84" i="49" s="1"/>
  <c r="G85" i="49" s="1"/>
  <c r="G86" i="49" s="1"/>
  <c r="G87" i="49" s="1"/>
  <c r="G88" i="49" s="1"/>
  <c r="G82" i="49"/>
  <c r="A82" i="49"/>
  <c r="A83" i="49" s="1"/>
  <c r="A84" i="49" s="1"/>
  <c r="A85" i="49" s="1"/>
  <c r="A86" i="49" s="1"/>
  <c r="A87" i="49" s="1"/>
  <c r="A88" i="49" s="1"/>
  <c r="G76" i="49"/>
  <c r="G77" i="49" s="1"/>
  <c r="G78" i="49" s="1"/>
  <c r="G79" i="49" s="1"/>
  <c r="A76" i="49"/>
  <c r="A77" i="49" s="1"/>
  <c r="A78" i="49" s="1"/>
  <c r="A79" i="49" s="1"/>
  <c r="A3" i="49"/>
  <c r="A4" i="49" s="1"/>
  <c r="A5" i="49" s="1"/>
  <c r="A6" i="49" s="1"/>
  <c r="A8" i="49" s="1"/>
  <c r="A10" i="49" s="1"/>
  <c r="A11" i="49" s="1"/>
  <c r="A12" i="49" s="1"/>
  <c r="A13" i="49" s="1"/>
  <c r="A9" i="48"/>
  <c r="A10" i="48" s="1"/>
  <c r="A11" i="48" s="1"/>
  <c r="A12" i="48" s="1"/>
  <c r="A13" i="48" s="1"/>
  <c r="A54" i="48"/>
  <c r="A55" i="48" s="1"/>
  <c r="A56" i="48" s="1"/>
  <c r="A57" i="48" s="1"/>
  <c r="A58" i="48" s="1"/>
  <c r="A59" i="48" s="1"/>
  <c r="A60" i="48" s="1"/>
  <c r="A61" i="48" s="1"/>
  <c r="A62" i="48" s="1"/>
  <c r="A63" i="48" s="1"/>
  <c r="A64" i="48" s="1"/>
  <c r="A65" i="48" s="1"/>
  <c r="A66" i="48" s="1"/>
  <c r="A80" i="48"/>
  <c r="A81" i="48" s="1"/>
  <c r="A85" i="48"/>
  <c r="A86" i="48"/>
  <c r="A87" i="48" s="1"/>
  <c r="A88" i="48" s="1"/>
  <c r="A89" i="48" s="1"/>
  <c r="A90" i="48" s="1"/>
  <c r="A91" i="48" s="1"/>
  <c r="A92" i="48" s="1"/>
  <c r="A93" i="48" s="1"/>
  <c r="A94" i="48" s="1"/>
  <c r="A95" i="48" s="1"/>
  <c r="A96" i="48" s="1"/>
  <c r="A97" i="48" s="1"/>
  <c r="A98" i="48" s="1"/>
  <c r="A99" i="48" s="1"/>
  <c r="A100" i="48" s="1"/>
  <c r="A101" i="48" s="1"/>
  <c r="A102" i="48" s="1"/>
  <c r="A103" i="48" s="1"/>
  <c r="A104" i="48" s="1"/>
  <c r="A105" i="48" s="1"/>
  <c r="A106" i="48" s="1"/>
  <c r="A107" i="48" s="1"/>
  <c r="A108" i="48" s="1"/>
  <c r="A109" i="48" s="1"/>
  <c r="A110" i="48" s="1"/>
  <c r="A111" i="48" s="1"/>
  <c r="A112" i="48" s="1"/>
  <c r="A113" i="48" s="1"/>
  <c r="A114" i="48" s="1"/>
  <c r="A115" i="48" s="1"/>
  <c r="A116" i="48" s="1"/>
  <c r="A117" i="48" s="1"/>
  <c r="A118" i="48" s="1"/>
  <c r="A119" i="48" s="1"/>
  <c r="A120" i="48" s="1"/>
  <c r="A121" i="48" s="1"/>
  <c r="A122" i="48" s="1"/>
  <c r="A123" i="48" s="1"/>
  <c r="A124" i="48" s="1"/>
  <c r="A125" i="48" s="1"/>
  <c r="A126" i="48" s="1"/>
  <c r="A127" i="48" s="1"/>
  <c r="A128" i="48" s="1"/>
  <c r="A129" i="48" s="1"/>
  <c r="A130" i="48" s="1"/>
  <c r="A131" i="48" s="1"/>
  <c r="A132" i="48" s="1"/>
  <c r="A267" i="48"/>
  <c r="A268" i="48"/>
  <c r="A269" i="48" s="1"/>
  <c r="A270" i="48" s="1"/>
  <c r="A271" i="48" s="1"/>
  <c r="A272" i="48" s="1"/>
  <c r="A273" i="48" s="1"/>
  <c r="A274" i="48" s="1"/>
  <c r="A275" i="48" s="1"/>
  <c r="A276" i="48" s="1"/>
  <c r="A277" i="48" s="1"/>
  <c r="A278" i="48" s="1"/>
  <c r="A279" i="48" s="1"/>
  <c r="A280" i="48" s="1"/>
  <c r="A281" i="48" s="1"/>
  <c r="A282" i="48" s="1"/>
  <c r="A283" i="48" s="1"/>
  <c r="A284" i="48" s="1"/>
  <c r="A285" i="48" s="1"/>
  <c r="A286" i="48" s="1"/>
  <c r="A287" i="48" s="1"/>
  <c r="A288" i="48" s="1"/>
  <c r="A289" i="48" s="1"/>
  <c r="A290" i="48" s="1"/>
  <c r="A291" i="48" s="1"/>
  <c r="A292" i="48" s="1"/>
  <c r="A293" i="48" s="1"/>
  <c r="A294" i="48" s="1"/>
  <c r="A295" i="48" s="1"/>
  <c r="A296" i="48" s="1"/>
  <c r="A297" i="48" s="1"/>
  <c r="A298" i="48" s="1"/>
  <c r="A299" i="48" s="1"/>
  <c r="A300" i="48" s="1"/>
  <c r="A301" i="48" s="1"/>
  <c r="A302" i="48" s="1"/>
  <c r="A303" i="48" s="1"/>
  <c r="A304" i="48" s="1"/>
  <c r="A305" i="48" s="1"/>
  <c r="A306" i="48" s="1"/>
  <c r="A320" i="48"/>
  <c r="A321" i="48" s="1"/>
  <c r="A322" i="48" s="1"/>
  <c r="A323" i="48" s="1"/>
  <c r="A324" i="48" s="1"/>
  <c r="A325" i="48" s="1"/>
  <c r="A326" i="48" s="1"/>
  <c r="A327" i="48" s="1"/>
  <c r="A328" i="48" s="1"/>
  <c r="A329" i="48" s="1"/>
  <c r="A330" i="48" s="1"/>
  <c r="A331" i="48" s="1"/>
  <c r="A332" i="48" s="1"/>
  <c r="A333" i="48" s="1"/>
  <c r="A334" i="48" s="1"/>
  <c r="A335" i="48" s="1"/>
  <c r="A336" i="48" s="1"/>
  <c r="A337" i="48" s="1"/>
  <c r="A338" i="48" s="1"/>
  <c r="A339" i="48" s="1"/>
  <c r="A340" i="48" s="1"/>
  <c r="A341" i="48" s="1"/>
  <c r="A342" i="48" s="1"/>
  <c r="A343" i="48" s="1"/>
  <c r="A344" i="48" s="1"/>
  <c r="A345" i="48" s="1"/>
  <c r="A346" i="48" s="1"/>
  <c r="A347" i="48" s="1"/>
  <c r="A348" i="48" s="1"/>
  <c r="A349" i="48" s="1"/>
  <c r="A350" i="48" s="1"/>
  <c r="A351" i="48" s="1"/>
  <c r="A352" i="48" s="1"/>
  <c r="A353" i="48" s="1"/>
  <c r="A354" i="48" s="1"/>
  <c r="A355" i="48" s="1"/>
  <c r="A423" i="48"/>
  <c r="A424" i="48" s="1"/>
  <c r="A425" i="48" s="1"/>
  <c r="A426" i="48" s="1"/>
  <c r="A427" i="48" s="1"/>
  <c r="A428" i="48" s="1"/>
  <c r="A429" i="48" s="1"/>
  <c r="A430" i="48" s="1"/>
  <c r="A431" i="48" s="1"/>
  <c r="A432" i="48" s="1"/>
  <c r="A433" i="48" s="1"/>
  <c r="A434" i="48" s="1"/>
  <c r="A435" i="48" s="1"/>
  <c r="A436" i="48" s="1"/>
  <c r="A437" i="48" s="1"/>
  <c r="A438" i="48" s="1"/>
  <c r="A439" i="48" s="1"/>
  <c r="A440" i="48" s="1"/>
  <c r="A441" i="48" s="1"/>
  <c r="A442" i="48" s="1"/>
  <c r="A443" i="48" s="1"/>
  <c r="A444" i="48" s="1"/>
  <c r="A445" i="48" s="1"/>
  <c r="A446" i="48" s="1"/>
  <c r="A447" i="48" s="1"/>
  <c r="A448" i="48" s="1"/>
  <c r="A449" i="48" s="1"/>
  <c r="A450" i="48" s="1"/>
  <c r="A451" i="48" s="1"/>
  <c r="A452" i="48" s="1"/>
  <c r="A453" i="48" s="1"/>
  <c r="A454" i="48" s="1"/>
  <c r="A455" i="48" s="1"/>
  <c r="A456" i="48" s="1"/>
  <c r="A457" i="48" s="1"/>
  <c r="A458" i="48" s="1"/>
  <c r="A459" i="48" s="1"/>
  <c r="A460" i="48" s="1"/>
  <c r="A461" i="48" s="1"/>
  <c r="A462" i="48" s="1"/>
  <c r="A463" i="48" s="1"/>
  <c r="A464" i="48" s="1"/>
  <c r="H28" i="47"/>
  <c r="H27" i="47"/>
  <c r="H26" i="47"/>
  <c r="H25" i="47"/>
  <c r="H24" i="47"/>
  <c r="H23" i="47"/>
  <c r="H22" i="47"/>
  <c r="H21" i="47"/>
  <c r="H20" i="47"/>
  <c r="H19" i="47"/>
  <c r="H18" i="47"/>
  <c r="H17" i="47"/>
  <c r="B14" i="47"/>
  <c r="B13" i="47"/>
  <c r="B11" i="47"/>
  <c r="F4" i="47"/>
  <c r="BP1" i="46"/>
  <c r="BO1" i="46"/>
  <c r="BN1" i="46"/>
  <c r="BM1" i="46"/>
  <c r="BJ1" i="46"/>
  <c r="BI1" i="46"/>
  <c r="BH1" i="46"/>
  <c r="BG1" i="46"/>
  <c r="BF1" i="46"/>
  <c r="BE1" i="46"/>
  <c r="BD1" i="46"/>
  <c r="BC1" i="46"/>
  <c r="BA1" i="46"/>
  <c r="AZ1" i="46"/>
  <c r="AY1" i="46"/>
  <c r="AX1" i="46"/>
  <c r="AV1" i="46"/>
  <c r="AU1" i="46"/>
  <c r="AT1" i="46"/>
  <c r="AS1" i="46"/>
  <c r="AR1" i="46"/>
  <c r="AQ1" i="46"/>
  <c r="AM1" i="46"/>
  <c r="AL1" i="46"/>
  <c r="AK1" i="46"/>
  <c r="AJ1" i="46"/>
  <c r="AI1" i="46"/>
  <c r="AH1" i="46"/>
  <c r="AG1" i="46"/>
  <c r="AF1" i="46"/>
  <c r="AD1" i="46"/>
  <c r="AC1" i="46"/>
  <c r="AB1" i="46"/>
  <c r="Z1" i="46"/>
  <c r="Y1" i="46"/>
  <c r="W1" i="46"/>
  <c r="V1" i="46"/>
  <c r="U1" i="46"/>
  <c r="S1" i="46"/>
  <c r="Q1" i="46"/>
  <c r="P1" i="46"/>
  <c r="N1" i="46"/>
  <c r="M1" i="46"/>
  <c r="L1" i="46"/>
  <c r="K1" i="46"/>
  <c r="J1" i="46"/>
  <c r="I1" i="46"/>
  <c r="H1" i="46"/>
  <c r="G1" i="46"/>
  <c r="F1" i="46"/>
  <c r="D1" i="46"/>
  <c r="G128" i="51" l="1"/>
  <c r="AT72" i="1"/>
  <c r="AT71" i="1"/>
  <c r="AT70" i="1"/>
  <c r="AT69" i="1"/>
  <c r="AT68" i="1"/>
  <c r="AT67" i="1"/>
  <c r="AV66" i="1"/>
  <c r="AT66" i="1"/>
  <c r="AV65" i="1"/>
  <c r="AT65" i="1"/>
  <c r="AV64" i="1"/>
  <c r="AT64" i="1"/>
  <c r="AV63" i="1"/>
  <c r="AT63" i="1"/>
  <c r="AV62" i="1"/>
  <c r="AT62" i="1"/>
  <c r="AV61" i="1"/>
  <c r="AT61" i="1"/>
  <c r="AV59" i="1"/>
  <c r="AT59" i="1"/>
  <c r="AT58" i="1"/>
  <c r="AV57" i="1"/>
  <c r="AT57" i="1"/>
  <c r="AV56" i="1"/>
  <c r="AT56" i="1"/>
  <c r="AV54" i="1"/>
  <c r="AT54" i="1"/>
  <c r="AV53" i="1"/>
  <c r="AT53" i="1"/>
  <c r="AV52" i="1"/>
  <c r="AT52" i="1"/>
  <c r="AV51" i="1"/>
  <c r="AT51" i="1"/>
  <c r="AV50" i="1"/>
  <c r="AT50" i="1"/>
  <c r="AV49" i="1"/>
  <c r="AT49" i="1"/>
  <c r="AV48" i="1"/>
  <c r="AT48" i="1"/>
  <c r="AV47" i="1"/>
  <c r="AT47" i="1"/>
  <c r="AV46" i="1"/>
  <c r="AT46" i="1"/>
  <c r="AV45" i="1"/>
  <c r="AT45" i="1"/>
  <c r="AV44" i="1"/>
  <c r="AT44" i="1"/>
  <c r="AV43" i="1"/>
  <c r="AT43" i="1"/>
  <c r="AV42" i="1"/>
  <c r="AT42" i="1"/>
  <c r="AV41" i="1"/>
  <c r="AT41" i="1"/>
  <c r="AV40" i="1"/>
  <c r="AT40" i="1"/>
  <c r="AV39" i="1"/>
  <c r="AV38" i="1"/>
  <c r="AV37" i="1"/>
  <c r="AV36" i="1"/>
  <c r="AV35" i="1"/>
  <c r="AV34" i="1"/>
  <c r="AV33" i="1"/>
  <c r="AV32" i="1"/>
  <c r="AV31" i="1"/>
  <c r="AV30" i="1"/>
  <c r="AV29" i="1"/>
  <c r="AV28" i="1"/>
  <c r="AV27" i="1"/>
  <c r="AV26" i="1"/>
  <c r="AV25" i="1"/>
  <c r="AV24" i="1"/>
  <c r="AV23" i="1"/>
  <c r="AV22" i="1"/>
  <c r="AV21" i="1"/>
  <c r="AV20" i="1"/>
  <c r="AV19" i="1"/>
  <c r="AV18" i="1"/>
  <c r="AV17" i="1"/>
  <c r="AV16" i="1"/>
  <c r="AV15" i="1"/>
  <c r="AV14" i="1"/>
  <c r="AV13" i="1"/>
  <c r="AV12" i="1"/>
  <c r="AV11" i="1"/>
  <c r="AV10" i="1"/>
  <c r="AV9" i="1"/>
  <c r="G85" i="3" l="1"/>
  <c r="N87" i="11" l="1"/>
  <c r="G123" i="3" l="1"/>
  <c r="D111" i="3"/>
  <c r="D112" i="3" s="1"/>
  <c r="D113" i="3" s="1"/>
  <c r="D114" i="3" s="1"/>
  <c r="D115" i="3" s="1"/>
  <c r="D116" i="3" s="1"/>
  <c r="D117" i="3" s="1"/>
  <c r="D118" i="3" s="1"/>
  <c r="D119" i="3" s="1"/>
  <c r="D120" i="3" s="1"/>
  <c r="D121" i="3" s="1"/>
  <c r="D122" i="3" s="1"/>
  <c r="D123" i="3" s="1"/>
  <c r="D124" i="3" s="1"/>
  <c r="G107" i="3"/>
  <c r="G103" i="3" l="1"/>
  <c r="T2" i="12" l="1"/>
  <c r="T3" i="12" s="1"/>
  <c r="T4" i="12" s="1"/>
  <c r="T5" i="12" s="1"/>
  <c r="T6" i="12" s="1"/>
  <c r="T7" i="12" s="1"/>
  <c r="T8" i="12" s="1"/>
  <c r="T9" i="12" s="1"/>
  <c r="T10" i="12" s="1"/>
  <c r="T11" i="12" s="1"/>
  <c r="T12" i="12" s="1"/>
  <c r="T13" i="12" s="1"/>
  <c r="T14" i="12" s="1"/>
  <c r="T15" i="12" s="1"/>
  <c r="T16" i="12" s="1"/>
  <c r="T17" i="12" s="1"/>
  <c r="T18" i="12" s="1"/>
  <c r="T19" i="12" s="1"/>
  <c r="T20" i="12" s="1"/>
  <c r="T21" i="12" s="1"/>
  <c r="T22" i="12" s="1"/>
  <c r="T23" i="12" s="1"/>
  <c r="T24" i="12" s="1"/>
  <c r="T25" i="12" s="1"/>
  <c r="T26" i="12" s="1"/>
  <c r="T27" i="12" s="1"/>
  <c r="T28" i="12" s="1"/>
  <c r="T29" i="12" s="1"/>
  <c r="T30" i="12" s="1"/>
  <c r="T31" i="12" s="1"/>
  <c r="T32" i="12" s="1"/>
  <c r="T33" i="12" l="1"/>
  <c r="T34" i="12" s="1"/>
  <c r="T35" i="12" s="1"/>
  <c r="T36" i="12" s="1"/>
  <c r="T37" i="12" s="1"/>
  <c r="T38" i="12" s="1"/>
  <c r="T39" i="12" s="1"/>
  <c r="T40" i="12" s="1"/>
  <c r="T41" i="12" s="1"/>
  <c r="T42" i="12" s="1"/>
  <c r="T43" i="12" s="1"/>
  <c r="T44" i="12" s="1"/>
  <c r="T45" i="12" s="1"/>
  <c r="T46" i="12" s="1"/>
  <c r="T47" i="12" s="1"/>
  <c r="T48" i="12" s="1"/>
  <c r="T49" i="12" s="1"/>
  <c r="T50" i="12" s="1"/>
  <c r="T51" i="12" s="1"/>
  <c r="T52" i="12" s="1"/>
  <c r="T53" i="12" s="1"/>
  <c r="T54" i="12" s="1"/>
  <c r="T55" i="12" s="1"/>
  <c r="T56" i="12" s="1"/>
  <c r="T57" i="12" s="1"/>
  <c r="T58" i="12" s="1"/>
  <c r="T59" i="12" s="1"/>
  <c r="T60" i="12" s="1"/>
  <c r="T61" i="12" s="1"/>
  <c r="T62" i="12" s="1"/>
  <c r="T63" i="12" s="1"/>
  <c r="T64" i="12" s="1"/>
  <c r="T65" i="12" s="1"/>
  <c r="T66" i="12" s="1"/>
  <c r="T67" i="12" s="1"/>
  <c r="T68" i="12" s="1"/>
  <c r="T69" i="12" s="1"/>
  <c r="T70" i="12" s="1"/>
  <c r="T71" i="12" s="1"/>
  <c r="T72" i="12" s="1"/>
  <c r="T73" i="12" s="1"/>
  <c r="T74" i="12" s="1"/>
  <c r="T75" i="12" s="1"/>
  <c r="T76" i="12" s="1"/>
  <c r="T77" i="12" s="1"/>
  <c r="T78" i="12" s="1"/>
  <c r="T79" i="12" s="1"/>
  <c r="T80" i="12" s="1"/>
  <c r="T81" i="12" s="1"/>
  <c r="T82" i="12" s="1"/>
  <c r="T83" i="12" s="1"/>
  <c r="T84" i="12" s="1"/>
  <c r="T85" i="12" s="1"/>
  <c r="T86" i="12" s="1"/>
  <c r="T87" i="12" s="1"/>
  <c r="T88" i="12" s="1"/>
  <c r="T89" i="12" s="1"/>
  <c r="T90" i="12" s="1"/>
  <c r="T91" i="12" s="1"/>
  <c r="T92" i="12" s="1"/>
  <c r="T93" i="12" s="1"/>
  <c r="T94" i="12" s="1"/>
  <c r="T95" i="12" s="1"/>
  <c r="T96" i="12" s="1"/>
  <c r="T97" i="12" s="1"/>
  <c r="T98" i="12" s="1"/>
  <c r="T99" i="12" s="1"/>
  <c r="T100" i="12" s="1"/>
  <c r="T101" i="12" s="1"/>
  <c r="T102" i="12" s="1"/>
  <c r="T103" i="12" s="1"/>
  <c r="T104" i="12" s="1"/>
  <c r="T105" i="12" s="1"/>
  <c r="T106" i="12" s="1"/>
  <c r="T107" i="12" s="1"/>
  <c r="T108" i="12" s="1"/>
  <c r="T109" i="12" s="1"/>
  <c r="T110" i="12" s="1"/>
  <c r="T111" i="12" s="1"/>
  <c r="T112" i="12" s="1"/>
  <c r="T113" i="12" s="1"/>
  <c r="T114" i="12" s="1"/>
  <c r="T115" i="12" s="1"/>
  <c r="T116" i="12" s="1"/>
  <c r="T117" i="12" s="1"/>
  <c r="T118" i="12" s="1"/>
  <c r="T119" i="12" s="1"/>
  <c r="T120" i="12" s="1"/>
  <c r="T121" i="12" s="1"/>
  <c r="T122" i="12" s="1"/>
  <c r="T123" i="12" s="1"/>
  <c r="T124" i="12" s="1"/>
  <c r="T125" i="12" s="1"/>
  <c r="T126" i="12" s="1"/>
  <c r="T127" i="12" s="1"/>
  <c r="T128" i="12" s="1"/>
  <c r="T129" i="12" s="1"/>
  <c r="T130" i="12" s="1"/>
  <c r="A6" i="5" l="1"/>
  <c r="A7" i="5"/>
  <c r="A8" i="5"/>
  <c r="A9" i="5"/>
  <c r="A10" i="5"/>
  <c r="A11" i="5"/>
  <c r="A12" i="5"/>
  <c r="A13" i="5"/>
  <c r="A14" i="5"/>
  <c r="A15" i="5"/>
  <c r="A17" i="5"/>
  <c r="A18" i="5"/>
  <c r="A19" i="5"/>
  <c r="A20" i="5"/>
  <c r="A21" i="5"/>
  <c r="A22" i="5"/>
  <c r="A23" i="5"/>
  <c r="A24" i="5"/>
  <c r="A25" i="5"/>
  <c r="A27" i="5"/>
  <c r="A28" i="5"/>
  <c r="A29" i="5"/>
  <c r="A30" i="5"/>
  <c r="A32" i="5"/>
  <c r="A33" i="5"/>
  <c r="A34" i="5"/>
  <c r="A35" i="5"/>
  <c r="A36" i="5"/>
  <c r="A37" i="5"/>
  <c r="A38" i="5"/>
  <c r="A39" i="5"/>
  <c r="A40" i="5"/>
  <c r="A41" i="5"/>
  <c r="A42" i="5"/>
  <c r="A43" i="5"/>
  <c r="A44" i="5"/>
  <c r="A45" i="5"/>
  <c r="A5" i="5"/>
  <c r="D3" i="3" l="1"/>
  <c r="D4" i="3" s="1"/>
  <c r="D5" i="3" s="1"/>
  <c r="D6" i="3" s="1"/>
  <c r="D7" i="3" s="1"/>
  <c r="D8" i="3" s="1"/>
  <c r="D9" i="3" s="1"/>
  <c r="D10" i="3" l="1"/>
  <c r="D11" i="3" s="1"/>
  <c r="D12" i="3" s="1"/>
  <c r="D13" i="3" s="1"/>
  <c r="D14" i="3" s="1"/>
  <c r="D15" i="3" s="1"/>
  <c r="D16" i="3" s="1"/>
  <c r="D17" i="3" s="1"/>
  <c r="D18" i="3" s="1"/>
  <c r="D19" i="3" s="1"/>
  <c r="D20" i="3" s="1"/>
  <c r="D21" i="3" s="1"/>
  <c r="D22" i="3" s="1"/>
  <c r="D23" i="3" s="1"/>
  <c r="D24" i="3" s="1"/>
  <c r="D25" i="3" s="1"/>
  <c r="D26" i="3" s="1"/>
  <c r="D27" i="3" s="1"/>
  <c r="D28" i="3" s="1"/>
  <c r="D29" i="3" s="1"/>
  <c r="D30" i="3" s="1"/>
  <c r="D31" i="3" s="1"/>
  <c r="D32" i="3" s="1"/>
  <c r="D33" i="3" s="1"/>
  <c r="D34" i="3" s="1"/>
  <c r="D35" i="3" s="1"/>
  <c r="D36" i="3" s="1"/>
  <c r="D37" i="3" s="1"/>
  <c r="D38" i="3" s="1"/>
  <c r="D39" i="3" s="1"/>
  <c r="D40" i="3" s="1"/>
  <c r="D41" i="3" s="1"/>
  <c r="D42" i="3" s="1"/>
  <c r="D43" i="3" s="1"/>
  <c r="D44" i="3" s="1"/>
  <c r="D45" i="3" s="1"/>
  <c r="D46" i="3" s="1"/>
  <c r="D47" i="3" s="1"/>
  <c r="D48" i="3" s="1"/>
  <c r="D49" i="3" s="1"/>
  <c r="D50" i="3" s="1"/>
  <c r="D51" i="3" s="1"/>
  <c r="D52" i="3" s="1"/>
  <c r="D53" i="3" s="1"/>
  <c r="D54" i="3" s="1"/>
  <c r="D55" i="3" s="1"/>
  <c r="D56" i="3" s="1"/>
  <c r="D57" i="3" s="1"/>
  <c r="D58" i="3" s="1"/>
  <c r="D59" i="3" s="1"/>
  <c r="D60" i="3" s="1"/>
  <c r="D61" i="3" s="1"/>
  <c r="D62" i="3" s="1"/>
  <c r="D63" i="3" s="1"/>
  <c r="D64" i="3" s="1"/>
  <c r="D65" i="3" s="1"/>
  <c r="D66" i="3" s="1"/>
  <c r="D67" i="3" s="1"/>
  <c r="D68" i="3" l="1"/>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G75" i="3"/>
  <c r="G41" i="3"/>
  <c r="G108" i="3" s="1"/>
  <c r="I103"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Benjamin GIRAUD</author>
  </authors>
  <commentList>
    <comment ref="W4" authorId="0" shapeId="0" xr:uid="{00000000-0006-0000-1200-000001000000}">
      <text>
        <r>
          <rPr>
            <b/>
            <sz val="9"/>
            <color indexed="81"/>
            <rFont val="Tahoma"/>
            <family val="2"/>
          </rPr>
          <t>Benjamin GIRAUD:</t>
        </r>
        <r>
          <rPr>
            <sz val="9"/>
            <color indexed="81"/>
            <rFont val="Tahoma"/>
            <family val="2"/>
          </rPr>
          <t xml:space="preserve">
values 1 and 2 are available for international interchange
values 5 and 6 are available for interchange only in the country of issue, although specific bilateral agreements may override this restriction.
value 7 is not available for general interchange, although specific bilateral agreements may override this restriction.</t>
        </r>
      </text>
    </comment>
    <comment ref="X4" authorId="0" shapeId="0" xr:uid="{00000000-0006-0000-1200-000002000000}">
      <text>
        <r>
          <rPr>
            <b/>
            <sz val="9"/>
            <color indexed="81"/>
            <rFont val="Tahoma"/>
            <family val="2"/>
          </rPr>
          <t>Benjamin GIRAUD:</t>
        </r>
        <r>
          <rPr>
            <sz val="9"/>
            <color indexed="81"/>
            <rFont val="Tahoma"/>
            <family val="2"/>
          </rPr>
          <t xml:space="preserve">
values 2 and 6 indicate that the card contains an integrated circuit and that the financial transaction should be processed from the integrated circuit, if feasible.</t>
        </r>
      </text>
    </comment>
    <comment ref="Z4" authorId="0" shapeId="0" xr:uid="{00000000-0006-0000-1200-000003000000}">
      <text>
        <r>
          <rPr>
            <b/>
            <sz val="9"/>
            <color indexed="81"/>
            <rFont val="Tahoma"/>
            <family val="2"/>
          </rPr>
          <t>Benjamin GIRAUD:</t>
        </r>
        <r>
          <rPr>
            <sz val="9"/>
            <color indexed="81"/>
            <rFont val="Tahoma"/>
            <family val="2"/>
          </rPr>
          <t xml:space="preserve">
value 0 requires that transactions are authorized according to the requirements specified in the merchant
agreement and/or the card scheme’s established rules governing acceptance at the particular point of sale
values 2 and 4 require that transactions are processed online and approved by the issuer or the issuer’s
processing agent</t>
        </r>
      </text>
    </comment>
    <comment ref="AC4" authorId="0" shapeId="0" xr:uid="{00000000-0006-0000-1200-000004000000}">
      <text>
        <r>
          <rPr>
            <b/>
            <sz val="9"/>
            <color indexed="81"/>
            <rFont val="Tahoma"/>
            <family val="2"/>
          </rPr>
          <t>Benjamin GIRAUD:</t>
        </r>
        <r>
          <rPr>
            <sz val="9"/>
            <color indexed="81"/>
            <rFont val="Tahoma"/>
            <family val="2"/>
          </rPr>
          <t xml:space="preserve">
values 6 and 7 require merchants to follow the rules in their merchant agreements and/or the card scheme’s established rules if the PIN pad is inoperable, or in the case where the PIN prompt was given but the PIN was not supplied by
the cardholder.</t>
        </r>
      </text>
    </comment>
  </commentList>
</comments>
</file>

<file path=xl/sharedStrings.xml><?xml version="1.0" encoding="utf-8"?>
<sst xmlns="http://schemas.openxmlformats.org/spreadsheetml/2006/main" count="44692" uniqueCount="20360">
  <si>
    <t>AUTORISATION</t>
  </si>
  <si>
    <t>REDRESSEMENT</t>
  </si>
  <si>
    <t>A</t>
  </si>
  <si>
    <t>B</t>
  </si>
  <si>
    <t>C</t>
  </si>
  <si>
    <t>AR</t>
  </si>
  <si>
    <t>CR</t>
  </si>
  <si>
    <t>C(1)</t>
  </si>
  <si>
    <t>X</t>
  </si>
  <si>
    <t>XQ</t>
  </si>
  <si>
    <t>XQI</t>
  </si>
  <si>
    <t>C(117)</t>
  </si>
  <si>
    <t>.</t>
  </si>
  <si>
    <t>XS</t>
  </si>
  <si>
    <t>FS</t>
  </si>
  <si>
    <t>FQ</t>
  </si>
  <si>
    <t>CQI(104)</t>
  </si>
  <si>
    <t>C(84)</t>
  </si>
  <si>
    <t>CQ(84)</t>
  </si>
  <si>
    <t>CQ(9)</t>
  </si>
  <si>
    <t>C(7)</t>
  </si>
  <si>
    <t>C(21)</t>
  </si>
  <si>
    <t>C(12)</t>
  </si>
  <si>
    <t>C(128)</t>
  </si>
  <si>
    <t>F</t>
  </si>
  <si>
    <t>C(79)</t>
  </si>
  <si>
    <t>CRI(116)</t>
  </si>
  <si>
    <t>C(10)</t>
  </si>
  <si>
    <t>CRI(10)</t>
  </si>
  <si>
    <t>FQI</t>
  </si>
  <si>
    <t>C(2)</t>
  </si>
  <si>
    <t>AA</t>
  </si>
  <si>
    <t>C(69)</t>
  </si>
  <si>
    <t>C(106)</t>
  </si>
  <si>
    <t xml:space="preserve">AB </t>
  </si>
  <si>
    <t xml:space="preserve">AC </t>
  </si>
  <si>
    <t xml:space="preserve">AF </t>
  </si>
  <si>
    <t xml:space="preserve">BB </t>
  </si>
  <si>
    <t xml:space="preserve">BC </t>
  </si>
  <si>
    <t xml:space="preserve">CA </t>
  </si>
  <si>
    <t xml:space="preserve">CB </t>
  </si>
  <si>
    <t>C(63)</t>
  </si>
  <si>
    <t>C(47)</t>
  </si>
  <si>
    <t>CQ(47)</t>
  </si>
  <si>
    <t>C(3)</t>
  </si>
  <si>
    <t>A0</t>
  </si>
  <si>
    <t>C(118)</t>
  </si>
  <si>
    <t>C(115)</t>
  </si>
  <si>
    <t>C(48)</t>
  </si>
  <si>
    <t>C(24)</t>
  </si>
  <si>
    <t>C(104)</t>
  </si>
  <si>
    <t>009C</t>
  </si>
  <si>
    <t>5F24</t>
  </si>
  <si>
    <t>9F06</t>
  </si>
  <si>
    <t>9F10</t>
  </si>
  <si>
    <t>9F26</t>
  </si>
  <si>
    <t>9F27</t>
  </si>
  <si>
    <t>9F33</t>
  </si>
  <si>
    <t>C(101)</t>
  </si>
  <si>
    <t>9F34</t>
  </si>
  <si>
    <t>C(29)</t>
  </si>
  <si>
    <t>9F35</t>
  </si>
  <si>
    <t>9F36</t>
  </si>
  <si>
    <t>9F37</t>
  </si>
  <si>
    <t>9F66</t>
  </si>
  <si>
    <t>9F6B</t>
  </si>
  <si>
    <t>9F7C</t>
  </si>
  <si>
    <t>DF68</t>
  </si>
  <si>
    <t>DF80</t>
  </si>
  <si>
    <t>C(127)</t>
  </si>
  <si>
    <t>DF81</t>
  </si>
  <si>
    <t>C(49)</t>
  </si>
  <si>
    <t>DF85</t>
  </si>
  <si>
    <t>DF86</t>
  </si>
  <si>
    <t>FF00</t>
  </si>
  <si>
    <t>9F0A</t>
  </si>
  <si>
    <t>CQ(95)</t>
  </si>
  <si>
    <t>C(22)</t>
  </si>
  <si>
    <t>020B</t>
  </si>
  <si>
    <t>C(94)</t>
  </si>
  <si>
    <t>0084</t>
  </si>
  <si>
    <t>0100</t>
  </si>
  <si>
    <t>0101</t>
  </si>
  <si>
    <t>0102</t>
  </si>
  <si>
    <t>0200</t>
  </si>
  <si>
    <t>0201</t>
  </si>
  <si>
    <t>0202</t>
  </si>
  <si>
    <t>0203</t>
  </si>
  <si>
    <t>0204</t>
  </si>
  <si>
    <t>0205</t>
  </si>
  <si>
    <t>0207</t>
  </si>
  <si>
    <t>0215</t>
  </si>
  <si>
    <t>0417</t>
  </si>
  <si>
    <t>0418</t>
  </si>
  <si>
    <t>0800</t>
  </si>
  <si>
    <t>0805</t>
  </si>
  <si>
    <t>01</t>
  </si>
  <si>
    <t>03</t>
  </si>
  <si>
    <t>003</t>
  </si>
  <si>
    <t>0056</t>
  </si>
  <si>
    <t>0057</t>
  </si>
  <si>
    <t>0071</t>
  </si>
  <si>
    <t>0072</t>
  </si>
  <si>
    <t>0082</t>
  </si>
  <si>
    <t>0091</t>
  </si>
  <si>
    <t>0095</t>
  </si>
  <si>
    <t>TELECOLLECTE</t>
  </si>
  <si>
    <t>DF5B</t>
  </si>
  <si>
    <t>DF5C</t>
  </si>
  <si>
    <t>DF96</t>
  </si>
  <si>
    <t>DF97</t>
  </si>
  <si>
    <t>08</t>
  </si>
  <si>
    <t>04</t>
  </si>
  <si>
    <t>05</t>
  </si>
  <si>
    <t>07</t>
  </si>
  <si>
    <t>10</t>
  </si>
  <si>
    <t>24</t>
  </si>
  <si>
    <t>26</t>
  </si>
  <si>
    <t>30</t>
  </si>
  <si>
    <t>32</t>
  </si>
  <si>
    <t>95</t>
  </si>
  <si>
    <t>0409</t>
  </si>
  <si>
    <t>0410</t>
  </si>
  <si>
    <t>0411</t>
  </si>
  <si>
    <t>0412</t>
  </si>
  <si>
    <t>0413</t>
  </si>
  <si>
    <t>0414</t>
  </si>
  <si>
    <t>0415</t>
  </si>
  <si>
    <t>0416</t>
  </si>
  <si>
    <t>0603</t>
  </si>
  <si>
    <t>0809</t>
  </si>
  <si>
    <t>FF0D</t>
  </si>
  <si>
    <t>FF0E</t>
  </si>
  <si>
    <t>FF0F</t>
  </si>
  <si>
    <t>FF47</t>
  </si>
  <si>
    <t>FF48</t>
  </si>
  <si>
    <t>FF49</t>
  </si>
  <si>
    <t>FF50</t>
  </si>
  <si>
    <t>DF93</t>
  </si>
  <si>
    <t>FF81</t>
  </si>
  <si>
    <t>0001</t>
  </si>
  <si>
    <t>0002</t>
  </si>
  <si>
    <t>0003</t>
  </si>
  <si>
    <t>0004</t>
  </si>
  <si>
    <t>C(88)</t>
  </si>
  <si>
    <t>C(28)</t>
  </si>
  <si>
    <t>C(25)</t>
  </si>
  <si>
    <t>C(15)</t>
  </si>
  <si>
    <t>C(152)</t>
  </si>
  <si>
    <t>C(16)</t>
  </si>
  <si>
    <t>C(51)</t>
  </si>
  <si>
    <t>C(58)</t>
  </si>
  <si>
    <t>C(59)</t>
  </si>
  <si>
    <t>C(17)</t>
  </si>
  <si>
    <t>C(14)</t>
  </si>
  <si>
    <t>C(19)</t>
  </si>
  <si>
    <t>C(18)</t>
  </si>
  <si>
    <t>C(93)</t>
  </si>
  <si>
    <t>C(151)</t>
  </si>
  <si>
    <t>C(77)</t>
  </si>
  <si>
    <t>C(6)</t>
  </si>
  <si>
    <t>C(92)</t>
  </si>
  <si>
    <t>C(76)</t>
  </si>
  <si>
    <t>C(107)</t>
  </si>
  <si>
    <t>C(133)</t>
  </si>
  <si>
    <t>C(8)</t>
  </si>
  <si>
    <t>C(11)</t>
  </si>
  <si>
    <t>C(82)</t>
  </si>
  <si>
    <t>C(83)</t>
  </si>
  <si>
    <t>C(110)</t>
  </si>
  <si>
    <t>C(134)</t>
  </si>
  <si>
    <t>C(146)</t>
  </si>
  <si>
    <t>C(147)</t>
  </si>
  <si>
    <t>C(111)</t>
  </si>
  <si>
    <t>C(144)</t>
  </si>
  <si>
    <t>C(81)</t>
  </si>
  <si>
    <t>C(109)</t>
  </si>
  <si>
    <t>C(145)</t>
  </si>
  <si>
    <t>C(102)</t>
  </si>
  <si>
    <t>C(103)</t>
  </si>
  <si>
    <t>C(96)</t>
  </si>
  <si>
    <t>C(97)</t>
  </si>
  <si>
    <t>C(91)</t>
  </si>
  <si>
    <t>C(26)</t>
  </si>
  <si>
    <t>D</t>
  </si>
  <si>
    <t>E</t>
  </si>
  <si>
    <t>AH</t>
  </si>
  <si>
    <t>02</t>
  </si>
  <si>
    <t>09</t>
  </si>
  <si>
    <t>74</t>
  </si>
  <si>
    <t>76</t>
  </si>
  <si>
    <t>77</t>
  </si>
  <si>
    <t>86</t>
  </si>
  <si>
    <t>88</t>
  </si>
  <si>
    <t>89</t>
  </si>
  <si>
    <t>50</t>
  </si>
  <si>
    <t>06</t>
  </si>
  <si>
    <t>C(23)</t>
  </si>
  <si>
    <t>C(32)</t>
  </si>
  <si>
    <t>DEBUT</t>
  </si>
  <si>
    <t>FIN</t>
  </si>
  <si>
    <t>008E</t>
  </si>
  <si>
    <t>009A</t>
  </si>
  <si>
    <t>5F25</t>
  </si>
  <si>
    <t>9F02</t>
  </si>
  <si>
    <t>9F07</t>
  </si>
  <si>
    <t>9F0D</t>
  </si>
  <si>
    <t>9F0E</t>
  </si>
  <si>
    <t>9F0F</t>
  </si>
  <si>
    <t>DF70</t>
  </si>
  <si>
    <t>DF73</t>
  </si>
  <si>
    <t>SANS CONTACT</t>
  </si>
  <si>
    <t>CONTACT</t>
  </si>
  <si>
    <t>0146/0246/0446</t>
  </si>
  <si>
    <t>0256</t>
  </si>
  <si>
    <t>0306</t>
  </si>
  <si>
    <t>0316</t>
  </si>
  <si>
    <t>0246</t>
  </si>
  <si>
    <t>0446</t>
  </si>
  <si>
    <t>0146</t>
  </si>
  <si>
    <t>0506</t>
  </si>
  <si>
    <t>0516</t>
  </si>
  <si>
    <t>DELTA_TRS_E_CB55_FACILITATEUR</t>
  </si>
  <si>
    <t>DELTA_TRS_E_CB55_IND_SELECT</t>
  </si>
  <si>
    <t>DELTA_TRS_E_CB55_MARQUE_CHOISIE</t>
  </si>
  <si>
    <t>DELTA_TRS_SUPPORT</t>
  </si>
  <si>
    <t>DELTA_TRS_PAN</t>
  </si>
  <si>
    <t>DELTA_TRS_OPERAS</t>
  </si>
  <si>
    <t>DELTA_TRS_MONTANT</t>
  </si>
  <si>
    <t>DELTA_TRS_E_MPREDEF</t>
  </si>
  <si>
    <t>DELTA_TRS_SEQUENCE</t>
  </si>
  <si>
    <t>DELTA_TRS_HEURE_TRS</t>
  </si>
  <si>
    <t>DELTA_TRS_CMPISO</t>
  </si>
  <si>
    <t>DELTA_TRS_AUTO</t>
  </si>
  <si>
    <t>DELTA_TRS_MOTIF</t>
  </si>
  <si>
    <t>1 obligatoire si un des champs 65 à 128 est renseigné</t>
  </si>
  <si>
    <t>2 voir liste des types</t>
  </si>
  <si>
    <t>3 Obligatoire si disponible</t>
  </si>
  <si>
    <t>7 obligatoire si l'accepteur ne peut recevoir : "Autorisation, réponse d'identification" de 6 caractères</t>
  </si>
  <si>
    <t>9 obligatoire si présent dans demande, absent sinon</t>
  </si>
  <si>
    <t>10 obligatoire si autorisation accordée, facultatif sinon</t>
  </si>
  <si>
    <t>11 obligatoire si transaction via centre d'appels</t>
  </si>
  <si>
    <t>12 obligatoirement absent</t>
  </si>
  <si>
    <t>21 Obligatoire si intermédiaire(s) entre accepteur et acquéreur, absent sinon</t>
  </si>
  <si>
    <t>22 obligatoire pour système grappé / concentré, absent sinon</t>
  </si>
  <si>
    <t>24 obligatoire si transaction en mode EMV ou sans contact en mode EMV et fourni par émetteur, absent sinon</t>
  </si>
  <si>
    <t>29 obligatoire si disponible, absent sinon</t>
  </si>
  <si>
    <t>47 obligatoire si pré-autorisation</t>
  </si>
  <si>
    <t>48 Obligatoire si disponible pour une transaction sans contact</t>
  </si>
  <si>
    <t>49 Obligatoire pour une transaction sans contact, absent sinon</t>
  </si>
  <si>
    <t>63 obligatoire si la donnée a été fournie au système (téléparamétrage), absent sinon</t>
  </si>
  <si>
    <t>69 obligatoire si "code réponse"=30, facultatif si "code réponse"=12, 13 ou 20, absent sinon</t>
  </si>
  <si>
    <t>79 obligatoire dans la réponse si présent dans la question (valeur identique à la question) ou si géré par l'acquéreur, absent sinon</t>
  </si>
  <si>
    <t>84 Obligatoire si présent dans l'application carte, absent sinon</t>
  </si>
  <si>
    <t>94 Obligatoire pour une transaction de transfert de fonds</t>
  </si>
  <si>
    <t>95 obligatoire si champ 13 présent, absent sinon</t>
  </si>
  <si>
    <t>101 Obligatoire pour une transaction sans contact ou si pré-autorisation</t>
  </si>
  <si>
    <t>104 Obligatoire si présent dans la demande initiale</t>
  </si>
  <si>
    <t>106 Obligatoire si code réponse = 30, facultatif sinon</t>
  </si>
  <si>
    <t>115 Obligatoire en cas d'autorisation partielle</t>
  </si>
  <si>
    <t>116 Obligatoire si présent dans la réponse initiale</t>
  </si>
  <si>
    <t>117 Obligatoire si capacité de gérer le redressement</t>
  </si>
  <si>
    <t>118 Obligatoire si au moins un des types de montants suivants est présent</t>
  </si>
  <si>
    <t>127 Obligatoire pour une transaction en contact, obligatoire si disponible pour une transaction sans contact</t>
  </si>
  <si>
    <t>128 Obligatoire pour une transaction en contact, obligatoirement absent pour une transaction sans contact</t>
  </si>
  <si>
    <t xml:space="preserve">10 </t>
  </si>
  <si>
    <t xml:space="preserve">11 </t>
  </si>
  <si>
    <t xml:space="preserve">12 </t>
  </si>
  <si>
    <t xml:space="preserve">21 </t>
  </si>
  <si>
    <t xml:space="preserve">22 </t>
  </si>
  <si>
    <t xml:space="preserve">24 </t>
  </si>
  <si>
    <t xml:space="preserve">29 </t>
  </si>
  <si>
    <t xml:space="preserve">47 </t>
  </si>
  <si>
    <t xml:space="preserve">48 </t>
  </si>
  <si>
    <t xml:space="preserve">49 </t>
  </si>
  <si>
    <t xml:space="preserve">63 </t>
  </si>
  <si>
    <t xml:space="preserve">69 </t>
  </si>
  <si>
    <t xml:space="preserve">79 </t>
  </si>
  <si>
    <t xml:space="preserve">84 </t>
  </si>
  <si>
    <t xml:space="preserve">94 </t>
  </si>
  <si>
    <t xml:space="preserve">95 </t>
  </si>
  <si>
    <t>101</t>
  </si>
  <si>
    <t>104</t>
  </si>
  <si>
    <t>106</t>
  </si>
  <si>
    <t>115</t>
  </si>
  <si>
    <t>116</t>
  </si>
  <si>
    <t>117</t>
  </si>
  <si>
    <t>118</t>
  </si>
  <si>
    <t>127</t>
  </si>
  <si>
    <t>128</t>
  </si>
  <si>
    <t>b 8</t>
  </si>
  <si>
    <t>n 6</t>
  </si>
  <si>
    <t>n 12</t>
  </si>
  <si>
    <t>n 4</t>
  </si>
  <si>
    <t>n 3</t>
  </si>
  <si>
    <t>ans 15</t>
  </si>
  <si>
    <t>n 1</t>
  </si>
  <si>
    <t>b 2</t>
  </si>
  <si>
    <t>n 2</t>
  </si>
  <si>
    <t>an 2</t>
  </si>
  <si>
    <t>DELTA_TRS_ILOT</t>
  </si>
  <si>
    <t>DELTA_TRS_POSTE</t>
  </si>
  <si>
    <t>DELTA_TRS_SOUS_APPLI</t>
  </si>
  <si>
    <t>DELTA_TRS_IDPA</t>
  </si>
  <si>
    <t>DELTA_TRS_TOP_INDIC</t>
  </si>
  <si>
    <t>DELTA_TRS_DATE_TRS</t>
  </si>
  <si>
    <t>DELTA_TRS_TYPE</t>
  </si>
  <si>
    <t>DELTA_TRS_AUDIT_INI</t>
  </si>
  <si>
    <t>DELTA_TRS_HEURE_INI</t>
  </si>
  <si>
    <t>DELTA_TRS_DATE_INI</t>
  </si>
  <si>
    <t>DELTA_TRS_MODE</t>
  </si>
  <si>
    <t>DELTA_TRS_MAUTO</t>
  </si>
  <si>
    <t>DELTA_TRS_MCV_1</t>
  </si>
  <si>
    <t>DELTA_TRS_DCV_1</t>
  </si>
  <si>
    <t>DELTA_TRS_MCV_2</t>
  </si>
  <si>
    <t>DELTA_TRS_DCV_2</t>
  </si>
  <si>
    <t>DELTA_TRS_FORCAGE</t>
  </si>
  <si>
    <t>DELTA_TRS_REPONSE</t>
  </si>
  <si>
    <t>DELTA_TRS_CMPLRP</t>
  </si>
  <si>
    <t>DELTA_TRS_FACT</t>
  </si>
  <si>
    <t>DELTA_TRS_UTILIS</t>
  </si>
  <si>
    <t>DELTA_TRS_SECUR_E</t>
  </si>
  <si>
    <t>DELTA_TRS_SECUR_A</t>
  </si>
  <si>
    <t>DELTA_TRS_DATE_GMT</t>
  </si>
  <si>
    <t>DELTA_TRS_HEURE_GMT</t>
  </si>
  <si>
    <t>DELTA_TRS_DIFFERED</t>
  </si>
  <si>
    <t>DELTA_TRS_E_MONNAIE_CAM</t>
  </si>
  <si>
    <t>DELTA_TRS_E_SEQ_PAN</t>
  </si>
  <si>
    <t>DELTA_TRS_E_DATE_DEB</t>
  </si>
  <si>
    <t>DELTA_TRS_E_DATE_FIN</t>
  </si>
  <si>
    <t>DELTA_TRS_E_AID</t>
  </si>
  <si>
    <t>DELTA_TRS_E_AIP</t>
  </si>
  <si>
    <t>DELTA_TRS_E_ATC</t>
  </si>
  <si>
    <t>DELTA_TRS_E_AUC</t>
  </si>
  <si>
    <t>DELTA_TRS_E_CRYPTO_INFO_1</t>
  </si>
  <si>
    <t>DELTA_TRS_E_CRYPTO_INFO_2</t>
  </si>
  <si>
    <t>DELTA_TRS_E_ISSUER_DATA</t>
  </si>
  <si>
    <t>DELTA_TRS_E_TVR</t>
  </si>
  <si>
    <t>DELTA_TRS_E_ALEAN</t>
  </si>
  <si>
    <t>DELTA_TRS_E_TAC_DENIAL</t>
  </si>
  <si>
    <t>DELTA_TRS_E_TAC_ONLINE</t>
  </si>
  <si>
    <t>DELTA_TRS_E_TAC_DEFAULT</t>
  </si>
  <si>
    <t>DELTA_TRS_E_IAC_DENIAL</t>
  </si>
  <si>
    <t>DELTA_TRS_E_IAC_ONLINE</t>
  </si>
  <si>
    <t>DELTA_TRS_E_IAC_DEFAULT</t>
  </si>
  <si>
    <t>DELTA_TRS_E_CVS</t>
  </si>
  <si>
    <t>DELTA_TRS_E_CVR</t>
  </si>
  <si>
    <t>DELTA_TRS_E_TCAPAB</t>
  </si>
  <si>
    <t>DELTA_TRS_E_CVML</t>
  </si>
  <si>
    <t>DELTA_TRS_E_SCR_BEFORE</t>
  </si>
  <si>
    <t>DELTA_TRS_E_SCR_AFTER</t>
  </si>
  <si>
    <t>DELTA_TRS_E_SCR_RESULTS</t>
  </si>
  <si>
    <t>DELTA_TRS_E_LABEL</t>
  </si>
  <si>
    <t>DELTA_TRS_E_RESULT</t>
  </si>
  <si>
    <t>DELTA_TRS_E_MPORTEUR</t>
  </si>
  <si>
    <t>DELTA_TRS_E_AUTH_CMPL</t>
  </si>
  <si>
    <t>DELTA_TRS_E_CVV</t>
  </si>
  <si>
    <t>DELTA_TRS_E_NUM_MON_CAISSE</t>
  </si>
  <si>
    <t>DELTA_TRS_SECURITY_KEY_LABEL</t>
  </si>
  <si>
    <t>DELTA_TRS_SECURITY_MODULE</t>
  </si>
  <si>
    <t>DELTA_TRS_SECURITY_SECURED_PAN</t>
  </si>
  <si>
    <t>DELTA_TRS_E_CB55_DONNEES_RESEAU</t>
  </si>
  <si>
    <t>DELTA_TRS_E_CB55_DEDICATED_FILE_NAME</t>
  </si>
  <si>
    <t>DELTA_TRS_E_CB55_TYPE_TICKET</t>
  </si>
  <si>
    <t>DELTA_TRS_E_CB55_ADR_COMMERCANT</t>
  </si>
  <si>
    <t>Ilot</t>
  </si>
  <si>
    <t>Station</t>
  </si>
  <si>
    <t>SousAppli</t>
  </si>
  <si>
    <t>Sequence</t>
  </si>
  <si>
    <t>Flags</t>
  </si>
  <si>
    <t>Heure Locale</t>
  </si>
  <si>
    <t>Date  Locale</t>
  </si>
  <si>
    <t>No de Porteur</t>
  </si>
  <si>
    <t>Type Trs</t>
  </si>
  <si>
    <t>Montant de la transaction dans la monnaie transaction</t>
  </si>
  <si>
    <t>Montant de la transaction autorisee dans la monnaie transaction</t>
  </si>
  <si>
    <t>Montant de la transaction dans la monnaie de reference 1</t>
  </si>
  <si>
    <t>Montant de la transaction dans la monnaie de reference 2</t>
  </si>
  <si>
    <t>Monnaie</t>
  </si>
  <si>
    <t>indicateur de forcage</t>
  </si>
  <si>
    <t>Motif de l'appel au centre d'autorisation</t>
  </si>
  <si>
    <t>Response du centre d'autorisation</t>
  </si>
  <si>
    <t>Reponse numero du centre d'autorisation</t>
  </si>
  <si>
    <t>Response du centre d'autorisation Complement</t>
  </si>
  <si>
    <t>Certificat Acquereur</t>
  </si>
  <si>
    <t>Heure GMT de la transaction</t>
  </si>
  <si>
    <t>Date  GMT de la transaction</t>
  </si>
  <si>
    <t>Code Monnaie Application CAM</t>
  </si>
  <si>
    <t>Numero de sequence du PAN</t>
  </si>
  <si>
    <t>Date Debut de Validite</t>
  </si>
  <si>
    <t>Date Fin de Validite</t>
  </si>
  <si>
    <t>AID Selectionne</t>
  </si>
  <si>
    <t>AIP</t>
  </si>
  <si>
    <t>ATC</t>
  </si>
  <si>
    <t>AUC</t>
  </si>
  <si>
    <t>Donnees emetteur</t>
  </si>
  <si>
    <t>TVR</t>
  </si>
  <si>
    <t>TAC Denial</t>
  </si>
  <si>
    <t>TAC Online</t>
  </si>
  <si>
    <t>TAC Default</t>
  </si>
  <si>
    <t>IAC Denial</t>
  </si>
  <si>
    <t>IAC Online</t>
  </si>
  <si>
    <t>IAC Default</t>
  </si>
  <si>
    <t>CVMSubmit</t>
  </si>
  <si>
    <t>CVMResult</t>
  </si>
  <si>
    <t>CVM List</t>
  </si>
  <si>
    <t>Nb Script before</t>
  </si>
  <si>
    <t>Additional terminal capabilities</t>
  </si>
  <si>
    <t xml:space="preserve">Nb Script after </t>
  </si>
  <si>
    <t>Script result</t>
  </si>
  <si>
    <t>MONTANT CUMULE</t>
  </si>
  <si>
    <t>Champ 44 complementaires</t>
  </si>
  <si>
    <t>Numero de transaction monetique caisse</t>
  </si>
  <si>
    <t>Informations de sécurités</t>
  </si>
  <si>
    <t>DELTA_TRS_E_ISO2_EQU</t>
  </si>
  <si>
    <t>DELTA_TRS_SPECIF</t>
  </si>
  <si>
    <t>DELTA_TRS_SECURITY_TYPE</t>
  </si>
  <si>
    <t>T_MPE_ONLINE_ONLY</t>
  </si>
  <si>
    <t>21</t>
  </si>
  <si>
    <t>T_MPE_OFFLINE_WITH_ONLINE_CAP</t>
  </si>
  <si>
    <t>22</t>
  </si>
  <si>
    <t>T_MPE_OFFLINE_ONLY</t>
  </si>
  <si>
    <t>23</t>
  </si>
  <si>
    <t>T_MPA_ONLINE_ONLY</t>
  </si>
  <si>
    <t>T_MPA_OFFLINE_WITH_ONLINE_CAP</t>
  </si>
  <si>
    <t>25</t>
  </si>
  <si>
    <t>T_MPA_OFFLINE_ONLY</t>
  </si>
  <si>
    <t>données cartes propriétaires assignées par EMV</t>
  </si>
  <si>
    <t>Dedicated File Name</t>
  </si>
  <si>
    <t>MT1_PISTE</t>
  </si>
  <si>
    <t xml:space="preserve">Données équivalentes à la piste ISO1 lues en mode sans contact </t>
  </si>
  <si>
    <t>DELTA_TRS_E_ISO1</t>
  </si>
  <si>
    <t>MT1_PUCE</t>
  </si>
  <si>
    <t>MT1_MANUELLE</t>
  </si>
  <si>
    <t>MT1_INCIDENT_PISTE</t>
  </si>
  <si>
    <t>OOPS_TE</t>
  </si>
  <si>
    <t>Type de Paiement</t>
  </si>
  <si>
    <t>Type d'extension</t>
  </si>
  <si>
    <t>Type de realisation</t>
  </si>
  <si>
    <t>Type Operations</t>
  </si>
  <si>
    <t>Type d'application</t>
  </si>
  <si>
    <t>Type de Support</t>
  </si>
  <si>
    <t>OOPS_TP</t>
  </si>
  <si>
    <t>OOPS_TR</t>
  </si>
  <si>
    <t>OOPS_TA</t>
  </si>
  <si>
    <t>OOPS_TS</t>
  </si>
  <si>
    <t>OOPS_TO</t>
  </si>
  <si>
    <t>OPERAS_DEBIT</t>
  </si>
  <si>
    <t>OPERAS_CREDIT</t>
  </si>
  <si>
    <t>OPERAS_ANNUL</t>
  </si>
  <si>
    <t>OPERAS_NON_ABOUTIE</t>
  </si>
  <si>
    <t>OPERAS_PREAUTO_0</t>
  </si>
  <si>
    <t>OPERAS_ANN_CRE</t>
  </si>
  <si>
    <t>OPERAS_TICK_LOT</t>
  </si>
  <si>
    <t>OPERAS_ALERTE</t>
  </si>
  <si>
    <t>OPERAS_NON_FINANCE</t>
  </si>
  <si>
    <t>OPERAS_EXPRESS_LOAD</t>
  </si>
  <si>
    <t>OPERAS_LOAD</t>
  </si>
  <si>
    <t>OPERAS_FAILED_EXPRESS_LOAD</t>
  </si>
  <si>
    <t>OPERAS_FAILED_LOAD</t>
  </si>
  <si>
    <t>OPERAS_DAY_ENDING</t>
  </si>
  <si>
    <t>OPERAS_CLOSING</t>
  </si>
  <si>
    <t>OPERAS_STATION</t>
  </si>
  <si>
    <t>OPERAS_DAY</t>
  </si>
  <si>
    <t>OPERAS_NAMOS</t>
  </si>
  <si>
    <t>OPERAS_IDENTIFICATION</t>
  </si>
  <si>
    <t>OPERAS_SALES</t>
  </si>
  <si>
    <t>OPERAS_MPE</t>
  </si>
  <si>
    <t>OPERAS_MPE_MODE_DEGRADE</t>
  </si>
  <si>
    <t>OPERAS_MPE_MODE_DEGRADE_ACK</t>
  </si>
  <si>
    <t>OPERAS_MPE_MODE_DEGRADE_RUF1</t>
  </si>
  <si>
    <t>OPERAS_MPE_MODE_DEGRADE_RUF2</t>
  </si>
  <si>
    <t>OPERAS_VAD_1</t>
  </si>
  <si>
    <t>OPERAS_VAD_2</t>
  </si>
  <si>
    <t>OPERAS_MPA_1</t>
  </si>
  <si>
    <t>OPERAS_MPA_2</t>
  </si>
  <si>
    <t>OPERAS_MPA_22</t>
  </si>
  <si>
    <t>OPERAS_QCASH</t>
  </si>
  <si>
    <t>OPERAS_TT_OL</t>
  </si>
  <si>
    <t>OPERAS_NO_APP</t>
  </si>
  <si>
    <t>OPERAS_B0</t>
  </si>
  <si>
    <t>OPERAS_PAB0</t>
  </si>
  <si>
    <t>OPERAS_EMV</t>
  </si>
  <si>
    <t>OPERAS_PAEMV</t>
  </si>
  <si>
    <t>OPERAS_EMV_1</t>
  </si>
  <si>
    <t>OPERAS_CONECS</t>
  </si>
  <si>
    <t>3E</t>
  </si>
  <si>
    <t>OPERAS_TRD4COINS</t>
  </si>
  <si>
    <t>3F</t>
  </si>
  <si>
    <t>OPERAS_AMEX_EMV</t>
  </si>
  <si>
    <t>OPERAS_PRIV1</t>
  </si>
  <si>
    <t>OPERAS_TRD4COINS_CLS_B12V3</t>
  </si>
  <si>
    <t>4C</t>
  </si>
  <si>
    <t>OPERAS_TRD4COINS_CLS_B12V2_1</t>
  </si>
  <si>
    <t>4D</t>
  </si>
  <si>
    <t>OPERAS_CONECS_CLS_B12V3</t>
  </si>
  <si>
    <t>4E</t>
  </si>
  <si>
    <t>OPERAS_CLS_B12V2_1</t>
  </si>
  <si>
    <t>OPERAS_CLS_B12V3</t>
  </si>
  <si>
    <t>OPERAS_VT</t>
  </si>
  <si>
    <t>OPERAS_MNO</t>
  </si>
  <si>
    <t>OPERAS_WT_COF</t>
  </si>
  <si>
    <t>OPERAS_WT_AMEX</t>
  </si>
  <si>
    <t>OPERAS_WT_DINERS</t>
  </si>
  <si>
    <t>OPERAS_WT_CET</t>
  </si>
  <si>
    <t>OPERAS_WT_CHQ</t>
  </si>
  <si>
    <t>OPERAS_CHQ</t>
  </si>
  <si>
    <t>OPERAS_CET</t>
  </si>
  <si>
    <t>OPERAS_ACC</t>
  </si>
  <si>
    <t>OPERAS_AMEX</t>
  </si>
  <si>
    <t>OPERAS_FLEETCARDS</t>
  </si>
  <si>
    <t>OPERAS_MAESTRO</t>
  </si>
  <si>
    <t>OPERAS_LOYALTY</t>
  </si>
  <si>
    <t>OPERAS_SOF</t>
  </si>
  <si>
    <t>OPERAS_CU</t>
  </si>
  <si>
    <t>B0</t>
  </si>
  <si>
    <t>OPERAS_COF</t>
  </si>
  <si>
    <t>C0</t>
  </si>
  <si>
    <t>OPERAS_ACT</t>
  </si>
  <si>
    <t>OPERAS_COFI</t>
  </si>
  <si>
    <t>OPERAS_GR</t>
  </si>
  <si>
    <t>OPERAS_EUR</t>
  </si>
  <si>
    <t>OPERAS_DKO</t>
  </si>
  <si>
    <t>OPERAS_DKN</t>
  </si>
  <si>
    <t>OPERAS_UTA</t>
  </si>
  <si>
    <t>OPERAS_AME</t>
  </si>
  <si>
    <t>OPERAS_LOMO</t>
  </si>
  <si>
    <t>8A</t>
  </si>
  <si>
    <t>OPERAS_DINE</t>
  </si>
  <si>
    <t>OPERAS_FIDE</t>
  </si>
  <si>
    <t>OPERAS_CAISSE</t>
  </si>
  <si>
    <t>OPERAS_DIN</t>
  </si>
  <si>
    <t>D0</t>
  </si>
  <si>
    <t>OPERAS_PRIV2</t>
  </si>
  <si>
    <t>E0</t>
  </si>
  <si>
    <t>OPERAS_FIN</t>
  </si>
  <si>
    <t>F0</t>
  </si>
  <si>
    <t>OPERAS_SP_CAJAM</t>
  </si>
  <si>
    <t>F1</t>
  </si>
  <si>
    <t>OPERAS_SP_CAIXA</t>
  </si>
  <si>
    <t>F2</t>
  </si>
  <si>
    <t>OPERAS_SP_AMEX</t>
  </si>
  <si>
    <t>F7</t>
  </si>
  <si>
    <t>OPERAS_APP_OK</t>
  </si>
  <si>
    <t>OPERAS_MAN_APP</t>
  </si>
  <si>
    <t>OPERAS_FOR_APP_1</t>
  </si>
  <si>
    <t>OPERAS_FOR_APP_2</t>
  </si>
  <si>
    <t>OPERAS_FOR_APP_3</t>
  </si>
  <si>
    <t>OPERAS_FOR_APP_4</t>
  </si>
  <si>
    <t>OPERAS_APP_KO_0</t>
  </si>
  <si>
    <t>OPERAS_APP_KO_1</t>
  </si>
  <si>
    <t>OPERAS_APP_KO_2</t>
  </si>
  <si>
    <t>OPERAS_APP_KO_3</t>
  </si>
  <si>
    <t>OPERAS_APP_KO_4</t>
  </si>
  <si>
    <t>OPERAS_ISO2</t>
  </si>
  <si>
    <t>OPERAS_CAM</t>
  </si>
  <si>
    <t>OPERAS_MAN</t>
  </si>
  <si>
    <t>OPERAS_CAM_ISO2</t>
  </si>
  <si>
    <t>OPERAS_CONTACTLESS</t>
  </si>
  <si>
    <t>OPERAS_CMC7</t>
  </si>
  <si>
    <t>OPERAS_EAN</t>
  </si>
  <si>
    <t>OPERAS_SPAIN</t>
  </si>
  <si>
    <t>98</t>
  </si>
  <si>
    <t>99</t>
  </si>
  <si>
    <t>00</t>
  </si>
  <si>
    <t>62</t>
  </si>
  <si>
    <t>63</t>
  </si>
  <si>
    <t>65</t>
  </si>
  <si>
    <t>66</t>
  </si>
  <si>
    <t>68</t>
  </si>
  <si>
    <t>69</t>
  </si>
  <si>
    <t>70</t>
  </si>
  <si>
    <t>71</t>
  </si>
  <si>
    <t>72</t>
  </si>
  <si>
    <t>73</t>
  </si>
  <si>
    <t>11</t>
  </si>
  <si>
    <t>13</t>
  </si>
  <si>
    <t>14</t>
  </si>
  <si>
    <t>16</t>
  </si>
  <si>
    <t>12</t>
  </si>
  <si>
    <t>15</t>
  </si>
  <si>
    <t>60</t>
  </si>
  <si>
    <t>61</t>
  </si>
  <si>
    <t>20</t>
  </si>
  <si>
    <t>31</t>
  </si>
  <si>
    <t>33</t>
  </si>
  <si>
    <t>34</t>
  </si>
  <si>
    <t>Type Terminal</t>
  </si>
  <si>
    <t>3 obligatoire si présent dans l'application carte EMV, absent sinon</t>
  </si>
  <si>
    <t>6 obligatoire si traitement en mode EMV (contact ou sans contact), absent sinon</t>
  </si>
  <si>
    <t>7 obligatoire si traitement en mode EMV (contact ou sans contact), si la donnée est disponible et réclamée en télécollecte par téléparamétrage, absent sinon</t>
  </si>
  <si>
    <t>8 obligatoire si traitement microcircuit, absent sinon</t>
  </si>
  <si>
    <t>11 obligatoire si traitement EMV et présence de script dans la réponse à la demande d'autorisation, absent sinon</t>
  </si>
  <si>
    <t>14 obligatoire si transaction pré-autorisée, no-show ou paiement récurrent,absent sinon</t>
  </si>
  <si>
    <t>15 obligatoire si autorisation accordée, facultatif si non accordée, absent si pas d'autorisation</t>
  </si>
  <si>
    <t>16 obligatoire si une valeur a été retournée dans réponse à demande d'autorisation, absent sinon</t>
  </si>
  <si>
    <t>17 obligatoire s'il y a eu une demande d'autorisation ou forçage avant ou après demande d'autorisation, absent sinon</t>
  </si>
  <si>
    <t>18 obligatoire si transaction pré-autorisée, absent sinon</t>
  </si>
  <si>
    <t>19 obligatoire si la demande d'autorisation a été réalisée à une date-heure différente de la transaction, absent sinon</t>
  </si>
  <si>
    <t>22 obligatoire s'il y a eu réponse à une demande d'autorisation, absent sinon</t>
  </si>
  <si>
    <t>23 facultatif si champ 39=1004</t>
  </si>
  <si>
    <t>25 obligatoire si traitement piste ISO2, absent sinon</t>
  </si>
  <si>
    <t>26 obligatoire pour une transaction sans contact en mode puce, absent sinon</t>
  </si>
  <si>
    <t>28 obligatoire si traitement VAD, absent sinon</t>
  </si>
  <si>
    <t>29 obligatoire si traitement sans contact en mode piste, absent sinon</t>
  </si>
  <si>
    <t>32 obligatoire si de telles transactions sont présentes dans la remise, absent sinon</t>
  </si>
  <si>
    <t>45 obligatoire dans le cadre d'un message 0446, absent sinon</t>
  </si>
  <si>
    <t>51 obligatoire si architecture du système d'acceptation est de type 'répartie', absent sinon</t>
  </si>
  <si>
    <t>58 obligatoire si disponible, absent sinon</t>
  </si>
  <si>
    <t>59 obligatoire si disponible</t>
  </si>
  <si>
    <t>76 obligatoire si disponible pour traitement en mode EMV (contact ou sans contact), absent sinon</t>
  </si>
  <si>
    <t>79 obligatoirement absent</t>
  </si>
  <si>
    <t>81 obligatoire si transaction sur réseaux ouverts, absent sinon</t>
  </si>
  <si>
    <t>82 obligatoire si disponible et si champ 58/FF47 = 20</t>
  </si>
  <si>
    <t>83 obligatoire si champ 58/FF47 = 20</t>
  </si>
  <si>
    <t>88 obligatoire si arrêt de transfert demandé, absent sinon</t>
  </si>
  <si>
    <t>91 obligatoire si traitement sans contact en mode EMV et si une autorisation partielle a été accordée, absent sinon</t>
  </si>
  <si>
    <t>92 obligatoire si traitement EMV pour paiements agrégés, absent sinon</t>
  </si>
  <si>
    <t>93 obligatoire si transaction de transferts de fonds</t>
  </si>
  <si>
    <t>94 obligatoire si traitement sans contact en mode piste et si disponible, absent sinon</t>
  </si>
  <si>
    <t>96 obligatoire si champ 58 type DF93 présent</t>
  </si>
  <si>
    <t>97 obligatoire si champ 58 type DF93 présent et disponible</t>
  </si>
  <si>
    <t>101 obligatoire si au moins un des types de montants suivants est présent</t>
  </si>
  <si>
    <t>102 obligatoire si montant non connu à l'avance (montant estimé)</t>
  </si>
  <si>
    <t>103 obligatoire si montant en contre valeur</t>
  </si>
  <si>
    <t>104 obligatoire si montant non connu à l'avance (montant paramétré)</t>
  </si>
  <si>
    <t>105 obligatoire si une autorisation partielle a été accordée pour un montant connu à l'avance</t>
  </si>
  <si>
    <t>106 obligatoire si une autorisation partielle a été accordée pour un montant non connu à l'avance</t>
  </si>
  <si>
    <t>107 obligatoire si traitement EMV et si une autorisation partielle a été accordée ou si transaction EMV pour paiements agrégés, absent sinon</t>
  </si>
  <si>
    <t>110 obligatoire si utilisation d'un portefeuille numérique et si champ 58 type 0415 présent</t>
  </si>
  <si>
    <t>111 obligatoire pour une transaction V.me</t>
  </si>
  <si>
    <t>133 obligatoire si disponible pour une transaction piste, absent sinon</t>
  </si>
  <si>
    <t>134 obligatoire si utilisation d'un portefeuille numérique et si champ 58 type 0418 absent</t>
  </si>
  <si>
    <t>144 obligatoire si le type d'édition du ticket est saisi par le porteur</t>
  </si>
  <si>
    <t>145 obligatoire si disponible dans le cadre d'un message 0146, absent sinon</t>
  </si>
  <si>
    <t>146 obligatoire si disponible pour un portefeuille numérique et si champ 58 type 0418 présent, absent sinon</t>
  </si>
  <si>
    <t>147 obligatoire si utilisation d'un portefeuille numérique et si champ 58 type 0415 absent, absent sinon</t>
  </si>
  <si>
    <t>151 Obligatoire si fournie dans la réponse à la demande d'autorisation</t>
  </si>
  <si>
    <t>152 Obligatoire si disponible et si facilitateur de paiement</t>
  </si>
  <si>
    <t>77 obligatoire si montant en contre valeur ou montant non connu à l'avance ou autorisation partielle, obligatoire pour une facture de clôture</t>
  </si>
  <si>
    <t>109 obligatoire pour toute transaction 'VADS authentifiée avec preuve ou tentative d'authentification certifiée, obligatoire si disponible lorsqu'un wallet est utilisé, absent sinon</t>
  </si>
  <si>
    <t>TAG</t>
  </si>
  <si>
    <t>D10</t>
  </si>
  <si>
    <t xml:space="preserve">   </t>
  </si>
  <si>
    <t>Longueur</t>
  </si>
  <si>
    <t>1 Octet</t>
  </si>
  <si>
    <t>…</t>
  </si>
  <si>
    <t xml:space="preserve">Identifiant </t>
  </si>
  <si>
    <t>2 Octets</t>
  </si>
  <si>
    <t>DCB</t>
  </si>
  <si>
    <t>binaire</t>
  </si>
  <si>
    <t>8 Octets</t>
  </si>
  <si>
    <t>bitmap 1</t>
  </si>
  <si>
    <t>bitmap 2</t>
  </si>
  <si>
    <t>autres</t>
  </si>
  <si>
    <t>Champ</t>
  </si>
  <si>
    <t>Longeur Fixe</t>
  </si>
  <si>
    <t>Longueur Variable</t>
  </si>
  <si>
    <t>ASCII</t>
  </si>
  <si>
    <t>Type</t>
  </si>
  <si>
    <t>autres…x</t>
  </si>
  <si>
    <t>autres x</t>
  </si>
  <si>
    <t>x/2 Octets</t>
  </si>
  <si>
    <t>x Octets</t>
  </si>
  <si>
    <t>Valeur</t>
  </si>
  <si>
    <t>TLV</t>
  </si>
  <si>
    <t>MESSAGE</t>
  </si>
  <si>
    <t>TLV1</t>
  </si>
  <si>
    <t>TLVi</t>
  </si>
  <si>
    <t>Structure</t>
  </si>
  <si>
    <t xml:space="preserve">  "n 4",</t>
  </si>
  <si>
    <t xml:space="preserve">  "b 64",</t>
  </si>
  <si>
    <t xml:space="preserve">  "n.. 19",</t>
  </si>
  <si>
    <t xml:space="preserve">  "n 6",</t>
  </si>
  <si>
    <t xml:space="preserve">  "n 12",</t>
  </si>
  <si>
    <t xml:space="preserve">  "n 10",</t>
  </si>
  <si>
    <t xml:space="preserve">  "n 8",</t>
  </si>
  <si>
    <t xml:space="preserve">  "n 3",</t>
  </si>
  <si>
    <t xml:space="preserve">  "n 2",</t>
  </si>
  <si>
    <t xml:space="preserve">  "n 1",</t>
  </si>
  <si>
    <t xml:space="preserve">  "x+n 8",</t>
  </si>
  <si>
    <t xml:space="preserve">  "n.. 11",</t>
  </si>
  <si>
    <t xml:space="preserve">  "ns.. 28",</t>
  </si>
  <si>
    <t xml:space="preserve">  "z.. 37",</t>
  </si>
  <si>
    <t xml:space="preserve">  "z.. 104",</t>
  </si>
  <si>
    <t xml:space="preserve">  "an 12",</t>
  </si>
  <si>
    <t xml:space="preserve">  "an 6",</t>
  </si>
  <si>
    <t xml:space="preserve">  "an 2",</t>
  </si>
  <si>
    <t xml:space="preserve">  "an 3",</t>
  </si>
  <si>
    <t xml:space="preserve">  "ans 8",</t>
  </si>
  <si>
    <t xml:space="preserve">  "ans 15",</t>
  </si>
  <si>
    <t xml:space="preserve">  "ans 40",</t>
  </si>
  <si>
    <t xml:space="preserve">  "ans.. 25",</t>
  </si>
  <si>
    <t xml:space="preserve">  "ans.. 76",</t>
  </si>
  <si>
    <t xml:space="preserve">  "ans.. 255",</t>
  </si>
  <si>
    <t xml:space="preserve">  "n 16",</t>
  </si>
  <si>
    <t xml:space="preserve">  "an.. 120",</t>
  </si>
  <si>
    <t xml:space="preserve">  "ans.. 1",</t>
  </si>
  <si>
    <t xml:space="preserve">  "ans.. 3",</t>
  </si>
  <si>
    <t xml:space="preserve">  "b 64"</t>
  </si>
  <si>
    <t xml:space="preserve">  "n 18",</t>
  </si>
  <si>
    <t xml:space="preserve">  "n 14",</t>
  </si>
  <si>
    <t xml:space="preserve">  "ansb.. 65535",</t>
  </si>
  <si>
    <t xml:space="preserve">  "n 42",</t>
  </si>
  <si>
    <t xml:space="preserve">  "b.. 999",</t>
  </si>
  <si>
    <t xml:space="preserve">  "ans.. 17",</t>
  </si>
  <si>
    <t xml:space="preserve">  "ans.. 28",</t>
  </si>
  <si>
    <t xml:space="preserve">  "ans.. 999",</t>
  </si>
  <si>
    <t xml:space="preserve">  "b 8",</t>
  </si>
  <si>
    <t>RepCB2A_A</t>
  </si>
  <si>
    <t>b,n</t>
  </si>
  <si>
    <t>38 obligatoire si géré par système acquéreur et si type DF04 renseigné, absent sinon</t>
  </si>
  <si>
    <t>39 facultatif si type DF08 renseigné, absent sinon</t>
  </si>
  <si>
    <t>41 facultatif si les paramètres d'appel de télécommunication téléchargement enveloppe 1 sont renseignés, absent sinon</t>
  </si>
  <si>
    <t>43 facultatif si type DF16 renseigné, absent sinon</t>
  </si>
  <si>
    <t>55 un seul type peut être présent</t>
  </si>
  <si>
    <t>61 obligatoire si champ 24 = 671 ou 672,absent sinon.</t>
  </si>
  <si>
    <t>62 Obligatoire si champ 24 = 670, absent sinon</t>
  </si>
  <si>
    <t>63 obligatoire si champ 24 = 672, absent sinon</t>
  </si>
  <si>
    <t>64 obligatoire si champ 24 = 671, absent sinon</t>
  </si>
  <si>
    <t>66 obligatoire si disponible et champ 24 = 672</t>
  </si>
  <si>
    <t>68 facultatif suite à un message 0614 avec champ 24 = 671</t>
  </si>
  <si>
    <t>69 obligatoire si disponible et champ 24 = 671</t>
  </si>
  <si>
    <t>71 obligatoire lorsqu'un calcul d'élément de vérification de sceau est demandé par le système acquéreur</t>
  </si>
  <si>
    <t>72 obligatoire lors du dernier acquittement de fichier si un sceau est demandé, absent sinon</t>
  </si>
  <si>
    <t>75 facultatif si type DF0C renseigné, absent sinon</t>
  </si>
  <si>
    <t>84 obligatoire si type DF04 renseigné, absent sinon</t>
  </si>
  <si>
    <t>86 obligatoire suite à un message 0614 avec champ 24 = 672, absent sinon</t>
  </si>
  <si>
    <t>87 Obligatoire suite à un message 0614 avec champ 24 = 672 si géré par le système acquéreur , absent sinon</t>
  </si>
  <si>
    <t>95 obligatoire si type DF87 renseigné, absent sinon</t>
  </si>
  <si>
    <t>120 obligatoire si les paramètres d'appel de télécommunication téléchargement enveloppe 2 sont renseignés, absent sinon</t>
  </si>
  <si>
    <t>123 obligatoire si champ 24 = 671, absent sinon</t>
  </si>
  <si>
    <t>127 au moins un type présent si le type DF43 est renseigné, absent sinon</t>
  </si>
  <si>
    <t>129 obligatoire si champ 24 = 672 pour une application sans contact, absent sinon</t>
  </si>
  <si>
    <t>130 un seul type peut être présent, présent seulement pour une application sans contact</t>
  </si>
  <si>
    <t>135 obligatoire si disponible et si champ 24 = 671 ou 672, absent sinon</t>
  </si>
  <si>
    <t>136 facultatif si type DF43 des paramètres de téléchargement de l'enveloppe 1 est renseigné, absent sinon</t>
  </si>
  <si>
    <t>150 Facultatif si type DF43 est présent, absent sinon</t>
  </si>
  <si>
    <t>C(61)</t>
  </si>
  <si>
    <t>C(62)</t>
  </si>
  <si>
    <t>C(86)</t>
  </si>
  <si>
    <t>C(66)</t>
  </si>
  <si>
    <t>C(87)</t>
  </si>
  <si>
    <t>C(135)</t>
  </si>
  <si>
    <t>C(64)</t>
  </si>
  <si>
    <t>C(123)</t>
  </si>
  <si>
    <t>C(129)</t>
  </si>
  <si>
    <t>C(68)</t>
  </si>
  <si>
    <t>0604</t>
  </si>
  <si>
    <t>0614</t>
  </si>
  <si>
    <t>0644</t>
  </si>
  <si>
    <t>0654</t>
  </si>
  <si>
    <t>0360</t>
  </si>
  <si>
    <t>0370</t>
  </si>
  <si>
    <t>27</t>
  </si>
  <si>
    <t>39</t>
  </si>
  <si>
    <t>44</t>
  </si>
  <si>
    <t>58</t>
  </si>
  <si>
    <t>DF30</t>
  </si>
  <si>
    <t>DF31</t>
  </si>
  <si>
    <t>C(72)</t>
  </si>
  <si>
    <t>DF32</t>
  </si>
  <si>
    <t>DF01</t>
  </si>
  <si>
    <t>C(55)</t>
  </si>
  <si>
    <t>DF02</t>
  </si>
  <si>
    <t>DF03</t>
  </si>
  <si>
    <t>DF04</t>
  </si>
  <si>
    <t>DF05</t>
  </si>
  <si>
    <t>DF06</t>
  </si>
  <si>
    <t>DF07</t>
  </si>
  <si>
    <t>DF08</t>
  </si>
  <si>
    <t>DF09</t>
  </si>
  <si>
    <t>DF0B</t>
  </si>
  <si>
    <t>DF0C</t>
  </si>
  <si>
    <t>DF16</t>
  </si>
  <si>
    <t>DF17</t>
  </si>
  <si>
    <t>DF18</t>
  </si>
  <si>
    <t>DF19</t>
  </si>
  <si>
    <t>F(55)</t>
  </si>
  <si>
    <t>DF1A</t>
  </si>
  <si>
    <t>DF1B</t>
  </si>
  <si>
    <t>DF1D</t>
  </si>
  <si>
    <t>DF1E</t>
  </si>
  <si>
    <t>DF1F</t>
  </si>
  <si>
    <t>DF20</t>
  </si>
  <si>
    <t>C(38)</t>
  </si>
  <si>
    <t>DF21</t>
  </si>
  <si>
    <t>DF22</t>
  </si>
  <si>
    <t>DF23</t>
  </si>
  <si>
    <t>DF24</t>
  </si>
  <si>
    <t>C(39)</t>
  </si>
  <si>
    <t>DF26</t>
  </si>
  <si>
    <t>C(75)</t>
  </si>
  <si>
    <t>DF27</t>
  </si>
  <si>
    <t>DF28</t>
  </si>
  <si>
    <t>DF2A</t>
  </si>
  <si>
    <t>DF2B</t>
  </si>
  <si>
    <t>DF2C</t>
  </si>
  <si>
    <t>C(41)</t>
  </si>
  <si>
    <t>DF2D</t>
  </si>
  <si>
    <t>DF2F</t>
  </si>
  <si>
    <t>C(43)</t>
  </si>
  <si>
    <t>DF3A</t>
  </si>
  <si>
    <t>DF41</t>
  </si>
  <si>
    <t>DF43</t>
  </si>
  <si>
    <t>DF44</t>
  </si>
  <si>
    <t>DF45</t>
  </si>
  <si>
    <t>DF46</t>
  </si>
  <si>
    <t>DF47</t>
  </si>
  <si>
    <t>DF48</t>
  </si>
  <si>
    <t>DF49</t>
  </si>
  <si>
    <t>DF87</t>
  </si>
  <si>
    <t>DF88</t>
  </si>
  <si>
    <t>C(95)</t>
  </si>
  <si>
    <t>DF89</t>
  </si>
  <si>
    <t>DF8A</t>
  </si>
  <si>
    <t>DF8B</t>
  </si>
  <si>
    <t>C(130)</t>
  </si>
  <si>
    <t>DF90</t>
  </si>
  <si>
    <t>1</t>
  </si>
  <si>
    <t>C(71)</t>
  </si>
  <si>
    <t>C(120)</t>
  </si>
  <si>
    <t>C(136)</t>
  </si>
  <si>
    <t>C(150)</t>
  </si>
  <si>
    <t/>
  </si>
  <si>
    <t>DF50</t>
  </si>
  <si>
    <t>DF52</t>
  </si>
  <si>
    <t>DF54</t>
  </si>
  <si>
    <t>DF55</t>
  </si>
  <si>
    <t>DF56</t>
  </si>
  <si>
    <t>DF58</t>
  </si>
  <si>
    <t>DF5E</t>
  </si>
  <si>
    <t>DF60</t>
  </si>
  <si>
    <t>DF66</t>
  </si>
  <si>
    <t>DF67</t>
  </si>
  <si>
    <t>DF92</t>
  </si>
  <si>
    <t>DF94</t>
  </si>
  <si>
    <t xml:space="preserve">58  </t>
  </si>
  <si>
    <t xml:space="preserve">AA </t>
  </si>
  <si>
    <t>TELEPARAMETRAGE</t>
  </si>
  <si>
    <t>FONCTIONEL</t>
  </si>
  <si>
    <t>PARAMETRAGE</t>
  </si>
  <si>
    <t>Présence deuxième bitmap</t>
  </si>
  <si>
    <t>Numéro de porteur</t>
  </si>
  <si>
    <t>Code de traitement</t>
  </si>
  <si>
    <t>Montant de la transaction</t>
  </si>
  <si>
    <t>Date et heure de transmission</t>
  </si>
  <si>
    <t>Numéro d'audit</t>
  </si>
  <si>
    <t>Heure locale de la transaction</t>
  </si>
  <si>
    <t>Date locale de la transaction</t>
  </si>
  <si>
    <t xml:space="preserve">Date d'expiration </t>
  </si>
  <si>
    <t>Code activité de l'accepteur</t>
  </si>
  <si>
    <t xml:space="preserve">Code capacité du point d'acceptation </t>
  </si>
  <si>
    <t>Mode de lecture du système d'acceptation</t>
  </si>
  <si>
    <t>Numéro séquentiel de la carte</t>
  </si>
  <si>
    <t>Code fonction</t>
  </si>
  <si>
    <t>Contrôle transfert Accepteur-Acquéreur</t>
  </si>
  <si>
    <t>Longueur du numéro d'autorisation</t>
  </si>
  <si>
    <t>Données à imprimer/afficher</t>
  </si>
  <si>
    <t>Identification de l'organisme acquéreur</t>
  </si>
  <si>
    <t>Identification de l'organisme transmetteur</t>
  </si>
  <si>
    <t>Piste ISO 2</t>
  </si>
  <si>
    <t>Numéro de référence d'archivage</t>
  </si>
  <si>
    <t xml:space="preserve">Autorisation, réponse d'identification </t>
  </si>
  <si>
    <t xml:space="preserve">Code service </t>
  </si>
  <si>
    <t>Nom et adresse de l'accepteur de carte</t>
  </si>
  <si>
    <t>Données complémentaires de réponse</t>
  </si>
  <si>
    <t>Configuration du Système et des Points d'Acceptation</t>
  </si>
  <si>
    <t>Données complémentaires nationales</t>
  </si>
  <si>
    <t>Données liées aux cartes à microcircuit</t>
  </si>
  <si>
    <t>Code monnaie de la transaction</t>
  </si>
  <si>
    <t>Code monnaie ou devise de la consolidation</t>
  </si>
  <si>
    <t>Informations liées à la sécurité</t>
  </si>
  <si>
    <t>Montants supplémentaires</t>
  </si>
  <si>
    <t>Données additionnelles</t>
  </si>
  <si>
    <t>Réservé national</t>
  </si>
  <si>
    <t>Données nationales</t>
  </si>
  <si>
    <t>Données transférées</t>
  </si>
  <si>
    <t xml:space="preserve">Gestion transfert (sens Acquéreur - Accepteur) </t>
  </si>
  <si>
    <t xml:space="preserve">Gestion transfert (sens Accepteur- Acquéreur) </t>
  </si>
  <si>
    <t xml:space="preserve">Code consolidation </t>
  </si>
  <si>
    <t>Données transferts de fonds</t>
  </si>
  <si>
    <t>Montant de remplacement</t>
  </si>
  <si>
    <t xml:space="preserve">Elements de donnees originaux </t>
  </si>
  <si>
    <t>Montant total des transactions de débit annulées</t>
  </si>
  <si>
    <t xml:space="preserve">Montant total des transactions de débit </t>
  </si>
  <si>
    <t xml:space="preserve">Montant total des transactions de crédit </t>
  </si>
  <si>
    <t xml:space="preserve">Nombre de transactions de débit annulées </t>
  </si>
  <si>
    <t>Nombre de transactions de débit</t>
  </si>
  <si>
    <t>Nombre de transactions de crédit</t>
  </si>
  <si>
    <t>Impression et affichage pour l'accepteur</t>
  </si>
  <si>
    <t>Affichage pour l'accepteur uniquement</t>
  </si>
  <si>
    <t>Impression pour l'accepteur uniquement</t>
  </si>
  <si>
    <t xml:space="preserve">Impression et affichage </t>
  </si>
  <si>
    <t xml:space="preserve">Affichage </t>
  </si>
  <si>
    <t xml:space="preserve">Impression </t>
  </si>
  <si>
    <t>Champ erroné</t>
  </si>
  <si>
    <t>Erreur de sécurité</t>
  </si>
  <si>
    <t>Conversion de champ</t>
  </si>
  <si>
    <t>Code activation service</t>
  </si>
  <si>
    <t xml:space="preserve">Numéro de téléphone </t>
  </si>
  <si>
    <t>Message à destination de l'initiateur de la transaction</t>
  </si>
  <si>
    <t>Informations relatives au traitement du CVV/CVC</t>
  </si>
  <si>
    <t xml:space="preserve">Informations relatives au contrôle du cryptogramme </t>
  </si>
  <si>
    <t>Code gestion de transfert</t>
  </si>
  <si>
    <t>Numéro logique du point d'acceptation</t>
  </si>
  <si>
    <t xml:space="preserve">IDPA (IDentification du Point d'Acceptation) </t>
  </si>
  <si>
    <t xml:space="preserve">Informations sur le point d'acceptation </t>
  </si>
  <si>
    <t xml:space="preserve"> Niveau d'agrément PCI PED</t>
  </si>
  <si>
    <t>Type d'architecture du système d'acceptation</t>
  </si>
  <si>
    <t>Statut de l'application</t>
  </si>
  <si>
    <t xml:space="preserve">Compléments de données de référence du système d'acceptation </t>
  </si>
  <si>
    <t>Complément de données de référence du point d'acceptation</t>
  </si>
  <si>
    <t>Paramètres de l'état fonctionnel</t>
  </si>
  <si>
    <t>IDSA (IDentification du Système d'Acceptation)</t>
  </si>
  <si>
    <t>Données de référence du système d'acceptation</t>
  </si>
  <si>
    <t xml:space="preserve">Données de référence du point d'acceptation </t>
  </si>
  <si>
    <t xml:space="preserve">Kernel ID </t>
  </si>
  <si>
    <t>Complément d'information du numéro de série</t>
  </si>
  <si>
    <t xml:space="preserve">Données de réseau </t>
  </si>
  <si>
    <t>Informations sur le point d'acceptation</t>
  </si>
  <si>
    <t>Capacité additionnelle de lecture de carte</t>
  </si>
  <si>
    <t xml:space="preserve">Type de site </t>
  </si>
  <si>
    <t xml:space="preserve">SIRET </t>
  </si>
  <si>
    <t xml:space="preserve">Environnement réglementaire / technique de la transaction </t>
  </si>
  <si>
    <t>Type de site</t>
  </si>
  <si>
    <t>Année de la transaction</t>
  </si>
  <si>
    <t>Type de facture/procédure</t>
  </si>
  <si>
    <t xml:space="preserve">Date et heure locale de la demande d'autorisation </t>
  </si>
  <si>
    <t xml:space="preserve">Code forçage d'une transaction en autorisation </t>
  </si>
  <si>
    <t>Numéro de la transaction généré par le système d'acceptation</t>
  </si>
  <si>
    <t>Nombre de transactions non abouties d'une remise</t>
  </si>
  <si>
    <t>Montant d'origine</t>
  </si>
  <si>
    <t>Montant d'autorisation</t>
  </si>
  <si>
    <t xml:space="preserve">Montant d'un transaction en contre valeur </t>
  </si>
  <si>
    <t xml:space="preserve">Montant estimé </t>
  </si>
  <si>
    <t xml:space="preserve">Paramètres de la monnaie ou devise </t>
  </si>
  <si>
    <t>Paramètres messages porteur</t>
  </si>
  <si>
    <t>Paramètres messages accepteur</t>
  </si>
  <si>
    <t>Paramètres accepteur</t>
  </si>
  <si>
    <t xml:space="preserve">Paramètres d'édition du ticket porteur </t>
  </si>
  <si>
    <t>Paramètres d'édition du ticket compte-rendu</t>
  </si>
  <si>
    <t>Paramètres applicatifs</t>
  </si>
  <si>
    <t>Paramètres d'appel</t>
  </si>
  <si>
    <t>Paramètres d'horodatage GMT</t>
  </si>
  <si>
    <t xml:space="preserve">Paramètres autre monnaie ou devise </t>
  </si>
  <si>
    <t xml:space="preserve">Paramètres risque acquéreur / Code numérique de la monnaie ou devise </t>
  </si>
  <si>
    <t>Paramètres liste des clés publiques d'authentification EMV</t>
  </si>
  <si>
    <t>Paramètres liste des AID EMV</t>
  </si>
  <si>
    <t xml:space="preserve">Liste des TAC EMV </t>
  </si>
  <si>
    <t>Liste des données spécifiques par AID</t>
  </si>
  <si>
    <t>DOL EMV par défaut pour une application carte EMV</t>
  </si>
  <si>
    <t xml:space="preserve">Paramètres d'appel aléatoire EMV </t>
  </si>
  <si>
    <t>Paramètres liste de contrôle des numéros de carte porteur</t>
  </si>
  <si>
    <t>Paramètres liste des BIN agréés CB</t>
  </si>
  <si>
    <t>Liste des données complémentaires EMV pour télécollecte</t>
  </si>
  <si>
    <t>Paramètres accepteur / Mode facturation télécom</t>
  </si>
  <si>
    <t xml:space="preserve">Paramètres accepteur / Code activation mode appelé </t>
  </si>
  <si>
    <t>Paramètres accepteur / SIRET</t>
  </si>
  <si>
    <t>Paramètres accepteur / Type de site</t>
  </si>
  <si>
    <t>Paramètres d'appel / Fonctionnement</t>
  </si>
  <si>
    <t>Paramètres risque acquéreur / Montant minimum accepté</t>
  </si>
  <si>
    <t>Paramètres risque acquéreur / Montant maximum accepté</t>
  </si>
  <si>
    <t>Paramètres risque acquéreur / Montant utilisé de double authentification porteur</t>
  </si>
  <si>
    <t xml:space="preserve">Paramètres risque acquéreur / Valeur du service commercial </t>
  </si>
  <si>
    <t>Paramètres risque acquéreur / Montant d'autorisation</t>
  </si>
  <si>
    <t>Paramètres liste clés publiques d'authentification EMV / Modulo clé RSA</t>
  </si>
  <si>
    <t>Paramètres risque acquéreur / Montant maximum accepté pour une carte étrangère sur un automate</t>
  </si>
  <si>
    <t>Paramètres de télécommunication acquéreur</t>
  </si>
  <si>
    <t>Paramètres d'appel télécommunication</t>
  </si>
  <si>
    <t xml:space="preserve">Paramètres de téléchargement enveloppe 2 </t>
  </si>
  <si>
    <t xml:space="preserve">Identifiant pseudo-session étendu de l'accepteur de carte </t>
  </si>
  <si>
    <t>Données appel récurrent</t>
  </si>
  <si>
    <t xml:space="preserve">Activations techniques </t>
  </si>
  <si>
    <t>Libellé du réseau d'acceptation .</t>
  </si>
  <si>
    <t>Produits carte désactivés</t>
  </si>
  <si>
    <t>Paramètres identifiants spécifiques au paiement sans contact</t>
  </si>
  <si>
    <t>Paramètres montants spécifiques au paiement sans contact</t>
  </si>
  <si>
    <t>Paramètres données complémentaires au paiement sans contact</t>
  </si>
  <si>
    <t>Liste des TAC pour le paiement sans contact .</t>
  </si>
  <si>
    <t>Paramètres Dynamic Reader Limits pour le paiement sans contact</t>
  </si>
  <si>
    <t xml:space="preserve">Activation fonctions </t>
  </si>
  <si>
    <t xml:space="preserve">Année de la transaction </t>
  </si>
  <si>
    <t>Environnement règlementaire et technique de la transaction</t>
  </si>
  <si>
    <t xml:space="preserve">Numéro de contrat accepteur </t>
  </si>
  <si>
    <t xml:space="preserve">Numéro logique du système d'acceptation </t>
  </si>
  <si>
    <t xml:space="preserve">Code pays du système d'acceptation </t>
  </si>
  <si>
    <t>Montant cumulé par porteur</t>
  </si>
  <si>
    <t xml:space="preserve">Donnees additionnelles portefeuilles numeriques </t>
  </si>
  <si>
    <t>Identifiant wallet</t>
  </si>
  <si>
    <t xml:space="preserve">Type de facture / procédure </t>
  </si>
  <si>
    <t xml:space="preserve">Services optionnels supportés (Domaine accepteur) </t>
  </si>
  <si>
    <t xml:space="preserve">Données facilitateur de paiement </t>
  </si>
  <si>
    <t>Indicateur sélection application</t>
  </si>
  <si>
    <t xml:space="preserve">Marque choisie </t>
  </si>
  <si>
    <t xml:space="preserve">Adresse commerçant final </t>
  </si>
  <si>
    <t>Données équivalentes à la piste ISO1 lues en mode sans contact</t>
  </si>
  <si>
    <t>Track 2 equivalent data</t>
  </si>
  <si>
    <t xml:space="preserve">Issuer Script Template1 </t>
  </si>
  <si>
    <t>Issuer Script Template2</t>
  </si>
  <si>
    <t xml:space="preserve">Application Interchange Profile (AIP) </t>
  </si>
  <si>
    <t xml:space="preserve">Issuer Authentication Data </t>
  </si>
  <si>
    <t>Terminal Verification Results (TVR)</t>
  </si>
  <si>
    <t xml:space="preserve">Transaction type </t>
  </si>
  <si>
    <t xml:space="preserve">Application expiration date </t>
  </si>
  <si>
    <t>Application Identifier (AID)</t>
  </si>
  <si>
    <t>Issuer application data</t>
  </si>
  <si>
    <t xml:space="preserve">Application Cryptogram </t>
  </si>
  <si>
    <t xml:space="preserve">Terminal capabilities </t>
  </si>
  <si>
    <t>Cardholder Verification Method Results</t>
  </si>
  <si>
    <t xml:space="preserve">Terminal type </t>
  </si>
  <si>
    <t xml:space="preserve">Application Transaction Counter (ATC) </t>
  </si>
  <si>
    <t xml:space="preserve">Unpredictable Number </t>
  </si>
  <si>
    <t>Terminal transaction qualifiers (TTQ)</t>
  </si>
  <si>
    <t>Données équivalentes à la piste ISO2 lues en mode sans contact</t>
  </si>
  <si>
    <t xml:space="preserve">Customer Exclusive Data (CED) </t>
  </si>
  <si>
    <t>Kernel ID utilisé</t>
  </si>
  <si>
    <t>Type d'application carte</t>
  </si>
  <si>
    <t>Résultat du traitement terminal (RTT)</t>
  </si>
  <si>
    <t xml:space="preserve">Dispositif sans contact </t>
  </si>
  <si>
    <t xml:space="preserve">Issuer script results </t>
  </si>
  <si>
    <t xml:space="preserve">CVM list (Cardholder Verification Method list) </t>
  </si>
  <si>
    <t>Terminal transaction date</t>
  </si>
  <si>
    <t xml:space="preserve">Application effective date </t>
  </si>
  <si>
    <t>Application usage control</t>
  </si>
  <si>
    <t>Issuer action code default</t>
  </si>
  <si>
    <t xml:space="preserve">Issuer action code denial </t>
  </si>
  <si>
    <t>Issuer action code on-line</t>
  </si>
  <si>
    <t xml:space="preserve">Résultats des vérifications de l'applicatif CB effectués par le système d'acceptation </t>
  </si>
  <si>
    <t xml:space="preserve">Indicateur sélection application </t>
  </si>
  <si>
    <t>Informations relatives au traitement du cryptogramme commerce électronique</t>
  </si>
  <si>
    <t>Méthode d'authentification porteur utilisée par l'émetteur</t>
  </si>
  <si>
    <t>Méthode de calcul du cryptogramme de commerce électronique</t>
  </si>
  <si>
    <t>Résultat de l'utilisation de l'architecture de paiement à distance sécurisé</t>
  </si>
  <si>
    <t xml:space="preserve">Mode de sécurisation de la transaction modifié </t>
  </si>
  <si>
    <t xml:space="preserve">Données complémentaires de commerce électronique </t>
  </si>
  <si>
    <t>Dénomination du portefeuille numérique</t>
  </si>
  <si>
    <t>Indicateur de commerce électronique</t>
  </si>
  <si>
    <t xml:space="preserve">Données additionnelles portefeuilles numériques </t>
  </si>
  <si>
    <t>Agent Unique ID</t>
  </si>
  <si>
    <t>Type d'édition du ticket porteur</t>
  </si>
  <si>
    <t xml:space="preserve">CVM results (Cardholder Verification Method results) </t>
  </si>
  <si>
    <t>Unpredictable number terminal</t>
  </si>
  <si>
    <t xml:space="preserve">Terminal Transaction Qualifiers (TTQ) </t>
  </si>
  <si>
    <t>Résultat du Traitement Terminal (RTT)</t>
  </si>
  <si>
    <t xml:space="preserve">Kernel ID utilisé </t>
  </si>
  <si>
    <t>Terminal action code default</t>
  </si>
  <si>
    <t>Terminal action code denial</t>
  </si>
  <si>
    <t xml:space="preserve">Terminal action code on-line </t>
  </si>
  <si>
    <t xml:space="preserve">Type de sécurisation de transaction de commerce électronique </t>
  </si>
  <si>
    <t xml:space="preserve">Identifiant transaction fourni par l'accepteur </t>
  </si>
  <si>
    <t xml:space="preserve">Cryptogramme de commerce électronique </t>
  </si>
  <si>
    <t>Données d'origine de la transaction</t>
  </si>
  <si>
    <t xml:space="preserve">Identifiant du type d'application à l'origine de la transaction de transfert de fonds </t>
  </si>
  <si>
    <t>10 approuvée partiellement</t>
  </si>
  <si>
    <t>00  transaction approuvée ou traitée avec succès</t>
  </si>
  <si>
    <t>02 contacter l’émetteur de carte</t>
  </si>
  <si>
    <t>03 accepteur invalide</t>
  </si>
  <si>
    <t>04 conserver la carte</t>
  </si>
  <si>
    <t>05 ne pas honorer</t>
  </si>
  <si>
    <t>07 conserver la carte, conditions spéciales</t>
  </si>
  <si>
    <t>08 approuver après identification</t>
  </si>
  <si>
    <t>12 transaction invalide</t>
  </si>
  <si>
    <t>13 montant invalide</t>
  </si>
  <si>
    <t>14 numéro de porteur invalide</t>
  </si>
  <si>
    <t>17 annulation client</t>
  </si>
  <si>
    <t>20 réponse erronée (erreur dans le domaine serveur)</t>
  </si>
  <si>
    <t>21 transaction non éxécutée</t>
  </si>
  <si>
    <t>25 impossible de localiser l’enregistrement dans le fichier</t>
  </si>
  <si>
    <t>30 erreur de format</t>
  </si>
  <si>
    <t>31 identifiant de l’organisme acquéreur inconnu</t>
  </si>
  <si>
    <t>32 transaction partiellement réalisée</t>
  </si>
  <si>
    <t>33 date de validité de la carte dépassée</t>
  </si>
  <si>
    <t>34 suspicion de fraude</t>
  </si>
  <si>
    <t>41 carte perdue</t>
  </si>
  <si>
    <t>43 carte volée</t>
  </si>
  <si>
    <t>51 provision insuffisante ou crédit dépassé</t>
  </si>
  <si>
    <t>54 date de validité de la carte dépassée</t>
  </si>
  <si>
    <t>56 carte absente du fichier</t>
  </si>
  <si>
    <t>57 transaction non permise à ce porteur</t>
  </si>
  <si>
    <t>%/2 Octets</t>
  </si>
  <si>
    <t>n %</t>
  </si>
  <si>
    <t>n..%</t>
  </si>
  <si>
    <t>CD</t>
  </si>
  <si>
    <t>PTE 1 / Elément de contrôle d'accès au système acquéreur de téléchargement</t>
  </si>
  <si>
    <t>PTE 1 / Référence du logiciel à télécharge</t>
  </si>
  <si>
    <t>Dernière date/heure de mise en oeuvre des différents services</t>
  </si>
  <si>
    <t>Byte 1</t>
  </si>
  <si>
    <t>b8</t>
  </si>
  <si>
    <t>b7</t>
  </si>
  <si>
    <t>b6</t>
  </si>
  <si>
    <t>b5</t>
  </si>
  <si>
    <t>b4</t>
  </si>
  <si>
    <t>b3</t>
  </si>
  <si>
    <t>b2</t>
  </si>
  <si>
    <t>b1</t>
  </si>
  <si>
    <t>Meaning</t>
  </si>
  <si>
    <t>Offline data processing was not performed</t>
  </si>
  <si>
    <t>SDA failed</t>
  </si>
  <si>
    <t>ICC data missing</t>
  </si>
  <si>
    <t>Card number appears on hotlist</t>
  </si>
  <si>
    <t>DDA failed</t>
  </si>
  <si>
    <t>CDA failed</t>
  </si>
  <si>
    <t>RFU</t>
  </si>
  <si>
    <t>Byte 2</t>
  </si>
  <si>
    <t>Card and terminal have different application versions</t>
  </si>
  <si>
    <t>Expired application</t>
  </si>
  <si>
    <t>Application not yet effective</t>
  </si>
  <si>
    <t>Requested service not allowed for card product</t>
  </si>
  <si>
    <t>New card</t>
  </si>
  <si>
    <t>Byte 3</t>
  </si>
  <si>
    <t>Cardholder verification was not successful</t>
  </si>
  <si>
    <t>Unrecognised CVM</t>
  </si>
  <si>
    <t>PIN try limit exceeded</t>
  </si>
  <si>
    <t>PIN entry required, but no PIN pad present or not working</t>
  </si>
  <si>
    <t>PIN entry required, PIN pad present, but PIN was not entered</t>
  </si>
  <si>
    <t>On-line PIN entered</t>
  </si>
  <si>
    <t>Byte 4</t>
  </si>
  <si>
    <t>Transaction exceeds floor limit</t>
  </si>
  <si>
    <t>Lower consecutive offline limit exceeded</t>
  </si>
  <si>
    <t>Upper consecutive offline limit exceeded</t>
  </si>
  <si>
    <t>Transaction selected randomly of on-line processing</t>
  </si>
  <si>
    <t>Merchant forced transaction on-line</t>
  </si>
  <si>
    <t>Byte 5</t>
  </si>
  <si>
    <t>Default TDOL Used</t>
  </si>
  <si>
    <t>Issuer authentication failed</t>
  </si>
  <si>
    <t>Script processing failed before final Generate AC</t>
  </si>
  <si>
    <t>Script processing failed after final Generate AC</t>
  </si>
  <si>
    <t>Terminal verification results (TVR)</t>
  </si>
  <si>
    <t xml:space="preserve">The TVR is a series of bits set by the terminal reading an EMV card, based on logical tests (for example has the card expired). </t>
  </si>
  <si>
    <t>This data object is used in the terminal's decision whether to accept, decline or go on-line for a payment transaction. File : apb_236</t>
  </si>
  <si>
    <t>Champ1</t>
  </si>
  <si>
    <t>Champi</t>
  </si>
  <si>
    <t>AC</t>
  </si>
  <si>
    <t>37</t>
  </si>
  <si>
    <t>56</t>
  </si>
  <si>
    <t>C(45)</t>
  </si>
  <si>
    <t>54</t>
  </si>
  <si>
    <t>57</t>
  </si>
  <si>
    <t>59</t>
  </si>
  <si>
    <t>Montant autorisé</t>
  </si>
  <si>
    <t>C(105)</t>
  </si>
  <si>
    <t>80</t>
  </si>
  <si>
    <t>000001</t>
  </si>
  <si>
    <t xml:space="preserve">  </t>
  </si>
  <si>
    <t>000332</t>
  </si>
  <si>
    <t>a0000258</t>
  </si>
  <si>
    <t>000</t>
  </si>
  <si>
    <t>160728</t>
  </si>
  <si>
    <t>151425</t>
  </si>
  <si>
    <t xml:space="preserve">1412901EEEEEEEEEEEEEF                   </t>
  </si>
  <si>
    <t xml:space="preserve">497010******2532    </t>
  </si>
  <si>
    <t>2</t>
  </si>
  <si>
    <t>105011</t>
  </si>
  <si>
    <t>000000005009</t>
  </si>
  <si>
    <t>000000005010</t>
  </si>
  <si>
    <t>000000032863</t>
  </si>
  <si>
    <t>250</t>
  </si>
  <si>
    <t>978</t>
  </si>
  <si>
    <t>4</t>
  </si>
  <si>
    <t>1001000001000000000001000000000000000000000000000000000000000000000000000000000000000000000000000000</t>
  </si>
  <si>
    <t xml:space="preserve">486949      </t>
  </si>
  <si>
    <t xml:space="preserve">10                           </t>
  </si>
  <si>
    <t>000001000027</t>
  </si>
  <si>
    <t xml:space="preserve">                           </t>
  </si>
  <si>
    <t xml:space="preserve">            </t>
  </si>
  <si>
    <t xml:space="preserve">21172e92e1c4a20c    </t>
  </si>
  <si>
    <t xml:space="preserve">592ebf0234f523d4    </t>
  </si>
  <si>
    <t xml:space="preserve">      </t>
  </si>
  <si>
    <t>191231</t>
  </si>
  <si>
    <t>040101</t>
  </si>
  <si>
    <t>0</t>
  </si>
  <si>
    <t>151445</t>
  </si>
  <si>
    <t xml:space="preserve">a0000000421010                  </t>
  </si>
  <si>
    <t>5c00</t>
  </si>
  <si>
    <t>ab00</t>
  </si>
  <si>
    <t>40</t>
  </si>
  <si>
    <t xml:space="preserve">06011a03900000                                                  </t>
  </si>
  <si>
    <t>4200009040</t>
  </si>
  <si>
    <t>D75B9300</t>
  </si>
  <si>
    <t>0070f80070</t>
  </si>
  <si>
    <t>f870fcf870</t>
  </si>
  <si>
    <t>f870fca870</t>
  </si>
  <si>
    <t>0000000000</t>
  </si>
  <si>
    <t>42</t>
  </si>
  <si>
    <t xml:space="preserve">00000000000000001f031f031f03                      </t>
  </si>
  <si>
    <t>60B8C8</t>
  </si>
  <si>
    <t>1f0302</t>
  </si>
  <si>
    <t xml:space="preserve">                                                                                                    </t>
  </si>
  <si>
    <t>000000010020</t>
  </si>
  <si>
    <t xml:space="preserve">                                                                                                </t>
  </si>
  <si>
    <t>0199</t>
  </si>
  <si>
    <t xml:space="preserve">carte1_CB       </t>
  </si>
  <si>
    <t xml:space="preserve">                                        </t>
  </si>
  <si>
    <t>Ì</t>
  </si>
  <si>
    <t xml:space="preserve">0                                                                                                                                                                                                                                                                                                                                                                                                                  </t>
  </si>
  <si>
    <t xml:space="preserve">                                                  </t>
  </si>
  <si>
    <t xml:space="preserve">a0000000421010  </t>
  </si>
  <si>
    <t xml:space="preserve">          </t>
  </si>
  <si>
    <t xml:space="preserve"> </t>
  </si>
  <si>
    <t xml:space="preserve"> 1234561234123456123412ICIJE</t>
  </si>
  <si>
    <t>XX</t>
  </si>
  <si>
    <t xml:space="preserve">CO                                      </t>
  </si>
  <si>
    <t xml:space="preserve">                                                                                                X                                                                                                                                                                                       5c20343aebe9718c52bb6137c3aebc2247e838f69fd106151b2a9e9239e2b35e</t>
  </si>
  <si>
    <t>EXEMPLE</t>
  </si>
  <si>
    <t>W00_0000</t>
  </si>
  <si>
    <t>WPAF</t>
  </si>
  <si>
    <t>3</t>
  </si>
  <si>
    <t>5</t>
  </si>
  <si>
    <t>6</t>
  </si>
  <si>
    <t>7</t>
  </si>
  <si>
    <t>8</t>
  </si>
  <si>
    <t>9</t>
  </si>
  <si>
    <t>C22_3_RSV_NAT_1</t>
  </si>
  <si>
    <t>C22_3_MICROCIRCUIT</t>
  </si>
  <si>
    <t>C22_3_SAI_MAN</t>
  </si>
  <si>
    <t>C22_3_INC_CAM</t>
  </si>
  <si>
    <t>C22_3_INCONNU</t>
  </si>
  <si>
    <t>C22_3_RSV_PRV</t>
  </si>
  <si>
    <t>91</t>
  </si>
  <si>
    <t>81</t>
  </si>
  <si>
    <t>Non</t>
  </si>
  <si>
    <t>Oui</t>
  </si>
  <si>
    <t>Champ 22</t>
  </si>
  <si>
    <t>Champ 23</t>
  </si>
  <si>
    <t>58 transaction interdite au terminal</t>
  </si>
  <si>
    <t>59 suspicion de fraude</t>
  </si>
  <si>
    <t>60 l’accepteur de carte doit contacter l’acquéreur</t>
  </si>
  <si>
    <t>61 montant de retrait hors limite</t>
  </si>
  <si>
    <t>63 règles de sécurité non respectées</t>
  </si>
  <si>
    <t>68 réponse non parvenue ou reçue trop tard</t>
  </si>
  <si>
    <t>90 arrêt momentané du système</t>
  </si>
  <si>
    <t>91 émetteur de cartes inaccessible</t>
  </si>
  <si>
    <t>94 demande dupliquée</t>
  </si>
  <si>
    <t>96 mauvais fonctionnement du système</t>
  </si>
  <si>
    <t>97 échéance de la temporisation de surveillance globale</t>
  </si>
  <si>
    <t>98 serveur indisponible routage réseau</t>
  </si>
  <si>
    <t>Terminal status indicator (TSI)</t>
  </si>
  <si>
    <t>Card risk management was performed</t>
  </si>
  <si>
    <t>Issuer authentication was performed</t>
  </si>
  <si>
    <t>Terminal risk management was performed</t>
  </si>
  <si>
    <t>Script processing was performed</t>
  </si>
  <si>
    <t xml:space="preserve"> Processing options Data Object  (PDOL)</t>
  </si>
  <si>
    <t>First terminal and card validate each other, then card holder validates him/herself to card, then card validates itself to issuing bank, then the issuing bank validates itself to card.</t>
  </si>
  <si>
    <t>Any of the above may fail and issuing bank has the option to take the risk to complete or fail the transaction.</t>
  </si>
  <si>
    <t>Application version number</t>
  </si>
  <si>
    <t>Both the card and the terminal have an application version number. This number is prescribed by the payment scheme (for example Visa).</t>
  </si>
  <si>
    <t>If the card does not have an application version number, the terminal assumes the numbers match</t>
  </si>
  <si>
    <t>If the numbers match the transaction continues as usual</t>
  </si>
  <si>
    <t>If the numbers do not match the ‘ICC and terminal have different application versions’ bit in the TVR is set to 1</t>
  </si>
  <si>
    <t>Read application data</t>
  </si>
  <si>
    <t>After the AFL is returned the terminal issues one or more Read Record commands. Each read record command requests one record from the card.</t>
  </si>
  <si>
    <t>The fourth byte indicates which records will be included in the data authentication process. In our example: “0E 01 03 02”, this means that record 1 and 2 will be used.</t>
  </si>
  <si>
    <t>The “data authentication” step does not have to be performed immediately after the “read application data” step. It only has to be performed between the “read application data” step and the “terminal action analysis” step.</t>
  </si>
  <si>
    <t>The AIP was retrieved during the “initiate application” step. The AIP indicates which type of Offline Data Authentication (ODA) the card supports.</t>
  </si>
  <si>
    <t>There are three types of ODA:</t>
  </si>
  <si>
    <t>Combined Dynamic Data Authentication (CDA)</t>
  </si>
  <si>
    <t>Dynamic Data Authentication (DDA)</t>
  </si>
  <si>
    <t>Static Data Authentication (SDA)</t>
  </si>
  <si>
    <t>The type of ODA performed depends on the types supported by both the card and the terminal.</t>
  </si>
  <si>
    <t>If both support CDA, CDA will be performed.</t>
  </si>
  <si>
    <t>If both support DDA and one or both do not support CDA; DDA is performed.</t>
  </si>
  <si>
    <t>If authentication fails one of the following bits in the TVR is set to 1:</t>
  </si>
  <si>
    <t>CDA failed bit,</t>
  </si>
  <si>
    <t>SDA failed bit</t>
  </si>
  <si>
    <t>Once ODA has been performed, the ‘Offline data authentication was performed’ bit in the TSI is set to 1.</t>
  </si>
  <si>
    <t>Processing restrictions</t>
  </si>
  <si>
    <t>Sometimes a card may be restricted for use in a specific country, or for a specific service. Or a card may be expired, or outdated.</t>
  </si>
  <si>
    <t>During the “processing restrictions” step the terminal checks three thing:</t>
  </si>
  <si>
    <t>Whether the application version on the card is the same as on the terminal</t>
  </si>
  <si>
    <t>Whether the type of transaction is allowed</t>
  </si>
  <si>
    <t>And whether the card is valid and not expired</t>
  </si>
  <si>
    <t>Initiate application</t>
  </si>
  <si>
    <t>During this step the terminal sets the Transaction Status Information (TSI) and Terminal Verification Results (TVR) bit arrays to all zeros.</t>
  </si>
  <si>
    <t>Which EMV functionality does the card support?</t>
  </si>
  <si>
    <t>Where does it keep all the information needed to use the functionality?</t>
  </si>
  <si>
    <t>The terminal checks whether the transaction it is processing is allowed by the AUC or not.</t>
  </si>
  <si>
    <t>If it is not allowed the ‘Requested service not allowed for card product’ bit in the TVR is set to 1.</t>
  </si>
  <si>
    <t>Application Effective/Expiration Dates Checking</t>
  </si>
  <si>
    <t>Sometimes a card is issued that is not valid yet at the moment of issuing. This can be set on the card in the Application Effective Date record.</t>
  </si>
  <si>
    <t>Applications will have an expiration date. The card gives the Application Expiration Date to the terminal during the “read application data” step. If this date is in the future, the transaction continues normally. Otherwise the ‘Expired Application’ bit in the TVR is set to 1.</t>
  </si>
  <si>
    <t>Cardholder verification</t>
  </si>
  <si>
    <t>EMV includes:</t>
  </si>
  <si>
    <t>Online PIN</t>
  </si>
  <si>
    <t>Offline Enciphered PIN</t>
  </si>
  <si>
    <t>Offline Plaintext PIN</t>
  </si>
  <si>
    <t>Signature</t>
  </si>
  <si>
    <t>No-CVM</t>
  </si>
  <si>
    <t>Explaining how a CVM is selected and how each CVM method works is a question on its own. The most important take away here is that some manner of CVM is performed, and the results of the CVM processing will set a number of bits in the TVR and TSI.</t>
  </si>
  <si>
    <t>Depending on the results of the CVM processing the following bits may be set to 1 in the TVR:</t>
  </si>
  <si>
    <t>Unrecognized CVM</t>
  </si>
  <si>
    <t>PIN Try Limit exceeded</t>
  </si>
  <si>
    <t>PIN entry required and PIN pad not present or not working</t>
  </si>
  <si>
    <t>Online PIN entered</t>
  </si>
  <si>
    <t>If the “cardholder verification” step was run, the “Cardholder verification was performed” bit in the TSI will be set to 1.</t>
  </si>
  <si>
    <t>Terminal risk management</t>
  </si>
  <si>
    <t>The goal of terminal risk management is to protect the payment system from fraud. The risk of fraud is smaller when the terminal requests online approval from the issuer for a transaction. To determine whether the transaction should go online, the terminal checks three things:</t>
  </si>
  <si>
    <t>If the transaction is above the offline floor limit</t>
  </si>
  <si>
    <t>Whether it wants to randomly select this transaction to go online</t>
  </si>
  <si>
    <t>Or if the card has not had an online authorization in a while</t>
  </si>
  <si>
    <t>Once this step has been performed the ‘Terminal risk management was performed’ bit in the TSI is set to 1.</t>
  </si>
  <si>
    <t>Floor limit checking</t>
  </si>
  <si>
    <t>If the value of the transaction is above the floor limit set in the terminal the “Transaction exceeds floor limit” bit in the TVR is set to 1.</t>
  </si>
  <si>
    <t>Random transaction selection</t>
  </si>
  <si>
    <t>A terminal may randomly select a transaction. If the transaction is selected the ‘Transaction selected randomly for online processing’ bit in the TVR will be set to 1.</t>
  </si>
  <si>
    <t>Velocity checking</t>
  </si>
  <si>
    <t>If the LCOL and UCOL have been provided to the terminal, it must do velocity checking.</t>
  </si>
  <si>
    <t>The ATC is a counter that is incremented by 1 every time a transaction is performed. The Last Online ATC Register is set to the value of the ATC when a transaction has been online. The difference between them is the number of transactions that have been performed offline.</t>
  </si>
  <si>
    <t>If the difference is higher than the LCOL</t>
  </si>
  <si>
    <t>The ‘Lower consecutive limit exceeded’ bit in the TVR is set to 1</t>
  </si>
  <si>
    <t>If the difference is also higher than the UCOL</t>
  </si>
  <si>
    <t>The ‘Upper consecutive limit exceeded’ bit in the TVR is also set to 1</t>
  </si>
  <si>
    <t>If the Last Online ATC Register is 0</t>
  </si>
  <si>
    <t>The “New card” bit in the TVR will be set to 1</t>
  </si>
  <si>
    <t>Terminal action analysis</t>
  </si>
  <si>
    <t>Up until now several bits on the TVR have been set. This was done so the terminal can use the TVR to make a decision about which action to take.</t>
  </si>
  <si>
    <t>Whether to decline the transaction, complete it offline, or complete it online.</t>
  </si>
  <si>
    <t>This is only a preliminary decision. The terminal has to ask the card for confirmation of its decision. The card may change the decision during the “card action analysis” step.</t>
  </si>
  <si>
    <t>Both the terminal and the card have settings that determine the action to take based on the TVR.</t>
  </si>
  <si>
    <t>The settings on the card are called Issuer Action Codes (IAC). The settings on the terminal are called Terminal Action Codes (TAC).</t>
  </si>
  <si>
    <t>There are three IACs and three TACs:</t>
  </si>
  <si>
    <t>TAC/IAC Denial</t>
  </si>
  <si>
    <t>TAC/IAC Online</t>
  </si>
  <si>
    <t>TAC/IAC Default</t>
  </si>
  <si>
    <t>Just like the TVR these action codes are 5-byte bit arrays.</t>
  </si>
  <si>
    <t>Denial action codes</t>
  </si>
  <si>
    <t>The first step in “terminal action analysis” is to “add up” the TAC and IAC codes. For example:</t>
  </si>
  <si>
    <t>IAC:      00110011 00000000 00000000 00000000 00000000</t>
  </si>
  <si>
    <t>TAC:     01010101 00000000 00000000 00000000 00000000</t>
  </si>
  <si>
    <t>Result:  01110111 00000000 00000000 00000000 00000000</t>
  </si>
  <si>
    <t>This is called an OR operation.</t>
  </si>
  <si>
    <t>Let’s assume this the denial action code.</t>
  </si>
  <si>
    <t>The denial result is then compared with the TVR. If any bits match, the terminal will request to decline the transaction. For example:</t>
  </si>
  <si>
    <r>
      <t>Result: 011</t>
    </r>
    <r>
      <rPr>
        <b/>
        <i/>
        <sz val="11"/>
        <color rgb="FF333333"/>
        <rFont val="Calibri"/>
        <family val="2"/>
        <scheme val="minor"/>
      </rPr>
      <t>1</t>
    </r>
    <r>
      <rPr>
        <sz val="11"/>
        <color rgb="FF333333"/>
        <rFont val="Calibri"/>
        <family val="2"/>
        <scheme val="minor"/>
      </rPr>
      <t>0111 00000000 00000000 00000000 00000000</t>
    </r>
  </si>
  <si>
    <r>
      <t>TVR:    100</t>
    </r>
    <r>
      <rPr>
        <b/>
        <i/>
        <sz val="11"/>
        <color rgb="FF333333"/>
        <rFont val="Calibri"/>
        <family val="2"/>
        <scheme val="minor"/>
      </rPr>
      <t>1</t>
    </r>
    <r>
      <rPr>
        <sz val="11"/>
        <color rgb="FF333333"/>
        <rFont val="Calibri"/>
        <family val="2"/>
        <scheme val="minor"/>
      </rPr>
      <t>0000 00000000 00000000 00000000 00000000</t>
    </r>
  </si>
  <si>
    <t>As we can see in the example, a bit between the denial action codes and the TVR matches. This means the terminal will decline the transaction.</t>
  </si>
  <si>
    <t>If there is no match between the TVR and the denial action codes, the terminal will compare the Online action codes and the TVR.</t>
  </si>
  <si>
    <t>If there is a match between the online action codes and the TVR the terminal will request to approve the transaction online.</t>
  </si>
  <si>
    <t>If there is no match between the online action codes and the TVR the terminal will request to approve the transaction offline.</t>
  </si>
  <si>
    <t>Default action codes</t>
  </si>
  <si>
    <t>If the terminal wants to approve the transaction online, but is unable to, the terminal will check the default action codes and TVR.</t>
  </si>
  <si>
    <t>If there is a match between the action codes and the TVR the terminal will request to decline the transaction.</t>
  </si>
  <si>
    <t>If there is no match, the terminal will request to approve the transaction offline.</t>
  </si>
  <si>
    <t>Generate Application Cryptogram</t>
  </si>
  <si>
    <t>Regardless of the decision taken by the terminal, it has to request confirmation from the card. And the card may disagree with the terminal.</t>
  </si>
  <si>
    <t>The terminal requests confirmation by using the GENERATE APPLICATION CRYPTOGRAM (generate AC) command. In this command it will request to either: decline, approve offline or approve online.</t>
  </si>
  <si>
    <t>Together with this request the terminal will provide the card with the required data for the “card action analysis” step.</t>
  </si>
  <si>
    <t>Card action analysis</t>
  </si>
  <si>
    <t>During this step the card may perform its own risk management checks. How the card performs risk management is outside the scope of EMV. The card only has to communicate the results of its decision. This result is communicated using a cryptogram.</t>
  </si>
  <si>
    <t>The card will generate one of three possible cryptograms:</t>
  </si>
  <si>
    <t>What’s a cryptogram?</t>
  </si>
  <si>
    <t>A cryptogram is cryptographic hash of some transaction related data. Only the card and the issuer know the keys used to generate the cryptogram.</t>
  </si>
  <si>
    <t>Why do we need a cryptogram?</t>
  </si>
  <si>
    <t>The cryptogram contains the card’s decision on what to do with the transaction: approve, request online approval, or decline. It cannot be faked.</t>
  </si>
  <si>
    <t>So the issuer uses the cryptogram and the data therein to confirm that the card is authentic and that the proper risk management has been performed.</t>
  </si>
  <si>
    <t>If the card generates a TC, the acquirer needs to provide the cryptogram to the Issuer in order to capture the funds of the transaction.</t>
  </si>
  <si>
    <t>Offline/Online decision</t>
  </si>
  <si>
    <t>If the terminal received an ARQC the terminal will request authorization from the issuer. If the terminal received a TC or AAC the transaction is now finished with an offline authorization or offline decline.</t>
  </si>
  <si>
    <t>Online processing &amp; Issuer authentication</t>
  </si>
  <si>
    <t>The processing by the issuer is outside the scope of EMV. But it is expected that the issuer authenticates the card by validating the ARQC cryptogram.</t>
  </si>
  <si>
    <t>The issuer should perform its own risk management and check if the cardholder has sufficient credit or funds.</t>
  </si>
  <si>
    <t>The issuer will respond with either an approval or decline code. The issuer may also generate a response cryptogram using data known to the card. The card can use this data to verify that the response received is really from the issuer.</t>
  </si>
  <si>
    <t>Once issuer authentication has been performed the “Issuer authentication was performed” bit in the TSI is set to 1.</t>
  </si>
  <si>
    <t>Issuer script processing</t>
  </si>
  <si>
    <t>In some cases the issuer may want to update some data on the card. This can be done using issuer script processing.</t>
  </si>
  <si>
    <t>In response to the authorization request the issuer may reply with issuer scripts to be executed on the card. These will be executed either right before or right after the second generate AC command. This will depend on settings in the issuer script.</t>
  </si>
  <si>
    <t>If issuer scripts were processed the terminal will set the “Script processing was performed” bit in the TSI to1.</t>
  </si>
  <si>
    <t>If issuer script processing fails:</t>
  </si>
  <si>
    <t>If the issuer script processing fails before the second generate AC command</t>
  </si>
  <si>
    <t>The “Script processing failed before final GENERATE AC” bit in TVR will be set to 1.</t>
  </si>
  <si>
    <t>If the issuer script processing fails after the second generate AC command</t>
  </si>
  <si>
    <t>The “Script processing failed after final GENERATE AC” bit in TVR will be set to 1.</t>
  </si>
  <si>
    <t>Completion</t>
  </si>
  <si>
    <t>If the transaction went online for approval and a response was received the terminal will request a final transaction cryptogram using the GENERATE AC command for a second time.</t>
  </si>
  <si>
    <t>In this case the card can only respond with a TC or AAC. The TC is required to capture the funds from the issuer.</t>
  </si>
  <si>
    <t>Application selection</t>
  </si>
  <si>
    <t>Glossary</t>
  </si>
  <si>
    <t>Abbreviation</t>
  </si>
  <si>
    <t>Explanation</t>
  </si>
  <si>
    <t>Action Codes</t>
  </si>
  <si>
    <t>Answer To Reset</t>
  </si>
  <si>
    <t>ATR</t>
  </si>
  <si>
    <t>Application Cryptogram</t>
  </si>
  <si>
    <t>The Application Cryptogram is generated by the card during Card Action Analysis. This cryptogram is sent to the card issuer in online authorization and clearing messages, and can be verified by the issuer to confirm the legitimacy of the transaction. There are 3 different types of application cryptogram that can be generated by the card, and the type is indicated in the Cryptogram Information Data.</t>
  </si>
  <si>
    <t>Application Authentication Cryptogram</t>
  </si>
  <si>
    <t>AAC</t>
  </si>
  <si>
    <t>An AAC is a type of Application Cryptogram that is generated whenever a card declines a transaction during Card Action Analysis.</t>
  </si>
  <si>
    <t>Application File Locator</t>
  </si>
  <si>
    <t>AFL</t>
  </si>
  <si>
    <t>Application Identifier</t>
  </si>
  <si>
    <t>AID</t>
  </si>
  <si>
    <t>An AID is used to uniquely identify each EMV application that a terminal supports, and every AID has an associated card scheme and parameters relating to how the application needs to be processed. A terminal may contain any number of such applications, and the list of each supported AID is used during Candidate List Creation to generate a list of applications that are mutually supported by both the terminal and the card.</t>
  </si>
  <si>
    <t>Application Interchange Profile</t>
  </si>
  <si>
    <t>The AIP indicates which processing steps (e.g. cardholder verification, data authentication) are supported and which should be applied to the current transaction.</t>
  </si>
  <si>
    <t>Application Protocol Data Unit</t>
  </si>
  <si>
    <t>APDU</t>
  </si>
  <si>
    <t>An APDU is a data unit transferred between the terminal and card. Any exchange of data is started by the terminal sending a Command-APDU, to which the card will reply with a Response-APDU. Every EMV transaction will consist of multiple APDU exchanges to read the data from the card and perform the necessary processing steps.</t>
  </si>
  <si>
    <t>Application Selection</t>
  </si>
  <si>
    <t>Application selection is performed after the candidate list has been created and the application to use has been chosen.</t>
  </si>
  <si>
    <t>The terminal must select the application on the card, so that the card can supply the correct data records for the transaction. Following successful completion of this step, the terminal proceeds to read application data.</t>
  </si>
  <si>
    <t>Application Selection Indicator</t>
  </si>
  <si>
    <t>ASI</t>
  </si>
  <si>
    <t>Each AID supported in the terminal has an associated Application Selection Indicator. During candidate list creation, if the AID matches an application on the card but the card's application name is longer than that of the AID, the terminal may only add the application to the candidate list if the Application Selection Indicator is set for that AID.</t>
  </si>
  <si>
    <t>Application Usage Control</t>
  </si>
  <si>
    <t>Authorization Response Code</t>
  </si>
  <si>
    <t>ARC</t>
  </si>
  <si>
    <t>The ARC is a value that is returned from the card issuer during online processing, or is generated by the terminal in the event that the terminal makes a decision as to the final transaction outcome during Terminal Action Analysis. The value of the ARC indicates to the card whether the transaction was authorized or declined, and which entity made that decision. The card may still choose to override this result during Card Action Analysis.</t>
  </si>
  <si>
    <t>Authorization Response Cryptogram</t>
  </si>
  <si>
    <t>ARPC</t>
  </si>
  <si>
    <t>An ARPC is a cryptogram that is generated by the card issuer during online processing, in response to an ARQC generated by the card.</t>
  </si>
  <si>
    <t>Authorization Request Cryptogram</t>
  </si>
  <si>
    <t>ARQC</t>
  </si>
  <si>
    <t>An ARQC is a type of Application Cryptogram that is generated whenever the card requests online authorization during Card Action Analysis.</t>
  </si>
  <si>
    <t>Basic Encoding Rules - Tag Length Value</t>
  </si>
  <si>
    <t>BER-TLV, TLV</t>
  </si>
  <si>
    <t>Most data processed during an EMV transaction is encoded according to BER-TLV, as defined in the international standard ISO/IEC 8825-1. Each TLV data object consists of:</t>
  </si>
  <si>
    <t>A tag, which is used to uniquely identify the data object from the list of tags defined in EMV. All tags currently defined in the EMV specification are encoded over either 1 or 2 bytes (although cards may also contain proprietary data objects that can theoretically be longer).</t>
  </si>
  <si>
    <t>A length, which is used to indicate the length of data associated with the tag.</t>
  </si>
  <si>
    <t>A value, which contains the data associated with the tag.</t>
  </si>
  <si>
    <t>Candidate List Creation</t>
  </si>
  <si>
    <t>The terminal has a list containing the Application Identifier (AID) of every EMV application that it is configured to support, and the terminal must generate a candidate list of applications that are supported by both the terminal and card. The terminal may attempt to obtain a directory listing of all card applications from the card's PSE. If this is not supported or fails to find a match, the terminal must iterate through its AID list asking the card whether it supports each individual AID.</t>
  </si>
  <si>
    <t>Following successful completion of this step, the terminal proceeds to perform application selection.</t>
  </si>
  <si>
    <t>Card Action Analysis</t>
  </si>
  <si>
    <t>During Card Action Analysis, the terminal will issue a command to the card requesting that it generates an Application Cryptogram for the transaction. Based upon the type of cryptogram requested by the terminal, and the result of any additional risk analysis that the card chooses to perform, the card will decide what type of cryptogram to generate, subject to certain logic rules (e.g. the card is not permitted to request offline acceptance of the transaction if the terminal requested an online authorization).</t>
  </si>
  <si>
    <t>If the card decides to authorize or decline the transaction then the terminal will proceed directly to transaction completion.</t>
  </si>
  <si>
    <t>Card Detection and Reset</t>
  </si>
  <si>
    <t>Card detection and reset needs to be performed by the card interface functions specific to the hardware device being used. When a card is reset, it will respond with an Answer To Reset (ATR) that specifies how the terminal must interface with the card.</t>
  </si>
  <si>
    <t>Following successful completion of this step, the terminal proceeds to perform candidate list creation.</t>
  </si>
  <si>
    <t>Card Risk Management Data Object List</t>
  </si>
  <si>
    <t>CDOL</t>
  </si>
  <si>
    <t>A CDOL is a list of data that the card requires during Card Action Analysis, and there are 2 different CDOL that may be required during the course of a transaction. CDOL1 is used during the first card action analysis, and if a second card action analysis is required then CDOL2 is used.</t>
  </si>
  <si>
    <t>The terminal uses the DOL processing rules to format the requested data and then sends it to the card in the Generate Application Cryptogram requests.</t>
  </si>
  <si>
    <t>Cardholder Verification</t>
  </si>
  <si>
    <t>Cardholder verification checks that the person using the card is the cardholder. The card contains a list of cardholder verification methods that it supports, and the conditions under which they should be applied. The terminal must navigate through this list and attempt the first method it finds for which the condition is met. If a method fails, the terminal must check whether additional methods are allowed.</t>
  </si>
  <si>
    <t>For example, a list might contain:</t>
  </si>
  <si>
    <t>Online enciphered PIN [if unattended cash], Offline plain-text PIN [if supported], signature [always].</t>
  </si>
  <si>
    <t>Cardholder Verification Method</t>
  </si>
  <si>
    <t>CVM</t>
  </si>
  <si>
    <t>A CVM is a means of checking that the user of a card is the genuine cardholder and, during Cardholder Verification, the terminal will determine which CVM (if any) is required for the transaction. Common methods of cardholder verification include signature checking, and PIN entry.</t>
  </si>
  <si>
    <t>Certification Authority Public Key</t>
  </si>
  <si>
    <t>CAPK</t>
  </si>
  <si>
    <t>In order to support Data Authentication or Offline enciphered PIN , the terminal must store a collection of public keys for each RID . When required, the card will supply a CAPK index which is used to identify which of these keys should be used for that transaction.</t>
  </si>
  <si>
    <t>"Chip and Pin"</t>
  </si>
  <si>
    <t>"Chip and PIN" is a marketing term used to describe the process of credit and debit card transactions using EMV-compliant microprocessor "chip" cards at a payment terminal and requiring the cardholder's PIN to be entered for verification.</t>
  </si>
  <si>
    <t>Combined DDA and Application Cryptogram Generation</t>
  </si>
  <si>
    <t>CDA</t>
  </si>
  <si>
    <t>Combined DDA and Application Cryptogram Generation.</t>
  </si>
  <si>
    <t>Command - Application Protocol Data Unit</t>
  </si>
  <si>
    <t>C-APDU</t>
  </si>
  <si>
    <t>A C-APDU is an APDU that is sent from the terminal to the card whenever the terminal needs to communicate with the card.</t>
  </si>
  <si>
    <t>Contactless Symbol (Contactless Only)</t>
  </si>
  <si>
    <t>The contactless symbol is the EMVCo-defined symbol displayed on contactless readers at the centre of the landing zone to indicate to cardholders where they should tap their card. </t>
  </si>
  <si>
    <t>Contactless Indicator (Contactless Only)</t>
  </si>
  <si>
    <t>The contactless indicator is the EMVCo-defined symbol on a contactless card, to indicate that the card supports contactless payments. </t>
  </si>
  <si>
    <t>Contactless Path (Contactless Only)</t>
  </si>
  <si>
    <t>This is the mode in which a VCPS transaction is processed, and will be either qVSDC or MSD-Mode depending upon the capabilities of the reader and the card.</t>
  </si>
  <si>
    <t>Cryptogram Information Data</t>
  </si>
  <si>
    <t>CID</t>
  </si>
  <si>
    <t>The Cryptogram Information Data contains the type of Application Cryptogram generated by the card during the Card Action Analysis stage. In addition, the card may also return a reason or advice code (e.g. service not allowed, or issuer authentication failed) to allow the terminal to perform any additional processing that may be required.</t>
  </si>
  <si>
    <t>There are 3 type of cryptogram that can be generated by the card:</t>
  </si>
  <si>
    <t>Data Authentication</t>
  </si>
  <si>
    <t>DA</t>
  </si>
  <si>
    <t>If both the terminal and the card support CDA then CDA should be used. If CDA is not supported but DDA is, then DDA should be used. If neither CDA nor DDA is supported but SDA is, then SDA should be used.</t>
  </si>
  <si>
    <t>Data Object List</t>
  </si>
  <si>
    <t>DOL</t>
  </si>
  <si>
    <t>Discover Zip (Contactless Only)</t>
  </si>
  <si>
    <t>Discover ZIP is the specification for performing MSD-Mode contactless transactions for Discover cards.</t>
  </si>
  <si>
    <t>Dynamic Data Authentication</t>
  </si>
  <si>
    <t>DDA</t>
  </si>
  <si>
    <t>Dynamic Data Authentication of card and terminal data to verify that the card application and data are genuine.</t>
  </si>
  <si>
    <t>Dynamic Data Authentication Data Object List</t>
  </si>
  <si>
    <t>DDOL</t>
  </si>
  <si>
    <t>The DDOL is a list of data that the card requires if the DDA method is used during Data Authentication, and the terminal may also store a default DDOL that can be used if the DDOL is not present in the data from the card.</t>
  </si>
  <si>
    <t>The terminal uses the DOL processing rules to format the requested data and then sends it to the card in the Internal Authenticate command.</t>
  </si>
  <si>
    <t>EMV</t>
  </si>
  <si>
    <t>EMV are the international industry standards that define the rules for processing chip cards, originally named after the 3 organisations (Europay, MasterCard and Visa) that produced the specifications. The EMV standards and associated compliance processes are now managed by EMVCo. EMV is a registered trademark or trademark of EMVCo LLC in the United States and other countries.</t>
  </si>
  <si>
    <t>EMV Mode (Contactless Only)</t>
  </si>
  <si>
    <t>An EMV mode transaction is a contactless payment, designed for markets that support the necessary infrastructure and protocols to meet all the EMV transaction data requirements.</t>
  </si>
  <si>
    <t>EMV Level 1</t>
  </si>
  <si>
    <t>EMVL1</t>
  </si>
  <si>
    <t>EMV Level 1 covers the electrical and physical interfaces, and the transmission of data, between the terminal and the card. There is an extensive EMVCo defined level 1 approval process, which requires every card reader to have completed laboratory type approval before they can be used to perform EMV transactions. EMVCo also require this approval to be renewed at defined intervals to retain compliance.</t>
  </si>
  <si>
    <t>EMV Level 2</t>
  </si>
  <si>
    <t>EMVL2</t>
  </si>
  <si>
    <t>EMV Level 2 covers the set of functions that provide all the necessary processing logic and data that is required to select and process a card application in order to perform an EMV transaction.</t>
  </si>
  <si>
    <t>There is an extensive EMVCo defined level 2 approval process, which requires every EMV Kernel to have completed laboratory type approval before they can be used to perform EMV transactions. EMVCo also require this approval to be renewed at defined intervals to retain compliance.</t>
  </si>
  <si>
    <t>EMVCo</t>
  </si>
  <si>
    <t>EMVCo (www.emvco.com), which is jointly owned by American Express, Discover, JCB, MasterCard, UnionPay and Visa - manage the EMV® standards and associated compliance processes.</t>
  </si>
  <si>
    <t>Entry Point (Contactless Only)</t>
  </si>
  <si>
    <t>Entry Point is the common reader processing that determines the supported applications on a contactless card by analysing the card’s PPSE to find the reader combinations that are mutually supported by the card and the reader. Once a reader combination has been chosen, the processing continues according to the card scheme rules associated with the Kernel ID.</t>
  </si>
  <si>
    <t>ExpressPay (Contactless Only)</t>
  </si>
  <si>
    <t>Fast Dynamic Data Authentication (Contactless Only)</t>
  </si>
  <si>
    <t>fDDA</t>
  </si>
  <si>
    <t>fDDA is an optimised form of Data Authentication that is performed during qVSDC transaction to allow the reader to obtain DDA related data from the card but to perform the cryptographic calculations after the card has been removed from the RF field. </t>
  </si>
  <si>
    <t>Hardware Application Layer</t>
  </si>
  <si>
    <t>HAL</t>
  </si>
  <si>
    <t>In computers, a hardware abstraction layer (HAL) is a layer of programming that allows a computer operating system to interact with a hardware device at a general or abstract level rather than at a detailed hardware level.</t>
  </si>
  <si>
    <t>Integrated Circuit Card</t>
  </si>
  <si>
    <t>ICC</t>
  </si>
  <si>
    <t>An ICC is a card that contains a microprocessor chip. This chip can be used to perform EMV transactions on a payment terminal, and such a card is commonly referred to as a "Chip and PIN" card.</t>
  </si>
  <si>
    <t>Issuer Action Codes</t>
  </si>
  <si>
    <t>IAC</t>
  </si>
  <si>
    <t>A set of action codes supplied by the card application and used during Terminal Action Analysis.</t>
  </si>
  <si>
    <t>Issuer Script</t>
  </si>
  <si>
    <t>Sequence of Command-APDUs that the host sends to the terminal during online processing. These commands may be used for operations such as unblocking the PIN on a card, and the terminal must send each of these commands unaltered to the card. The issuer script results should then be reported to the acquirer in the clearing messages.</t>
  </si>
  <si>
    <t>Interface Device</t>
  </si>
  <si>
    <t>IFD</t>
  </si>
  <si>
    <t>The IFD is the hardware part of a terminal that is used to physically read a chip card during an EMV transaction.</t>
  </si>
  <si>
    <t>Kernel</t>
  </si>
  <si>
    <t>An EMV Kernel is a set of functions that provides all the necessary processing logic and data that is required to perform an EMV contact or contactless transaction. The Kernel will be called from the terminal's payment application and the Kernel will utilise the IFD to perform the necessary data exchanges with the card.</t>
  </si>
  <si>
    <t>Kernel Identifier (Contactless Only)</t>
  </si>
  <si>
    <t>Kernel ID</t>
  </si>
  <si>
    <t>The Kernel Identifier is used to uniquely identify each of the card scheme kernels that may be supported by the reader and card.</t>
  </si>
  <si>
    <t>Landing Zone (Contactless Only)</t>
  </si>
  <si>
    <t>The Landing Zone is the area on a contactless reader, indicted by the contactless symbol, at the centre of the RF field. </t>
  </si>
  <si>
    <t>Magnetic Stripe Data Mode (Contactless Only)</t>
  </si>
  <si>
    <t>MSD-Mode</t>
  </si>
  <si>
    <t>An MSD transaction is a Contactless payment that is processed using either Track 2 Equivalent Data or Track 1 data, designed primarily for use with cards or terminals in markets that do not support EMV Mode data.</t>
  </si>
  <si>
    <t>MasterCard Contactless (Contactless Only)</t>
  </si>
  <si>
    <t>Offline enciphered PIN</t>
  </si>
  <si>
    <t>A CVM that verifies the cardholder's PIN by encrypting the entered PIN before sending it to the card. Terminals that support Offline enciphered PIN must also support the less secure Offline plain-text PIN method.</t>
  </si>
  <si>
    <t>Offline plain-text PIN</t>
  </si>
  <si>
    <t>A CVM that verifies the cardholder's PIN by sending the unencrypted PIN to the card. This is commonly used by cards that can not support the more secure Offline enciphered PIN.</t>
  </si>
  <si>
    <t>Terminals that support Offline plain-text PIN must also support the Offline enciphered PIN method.</t>
  </si>
  <si>
    <t>Online enciphered PIN</t>
  </si>
  <si>
    <t>A CVM that verifies the cardholder's PIN by encrypting the entered PIN before sending it online to the card issuer.</t>
  </si>
  <si>
    <t>Online Offline Decision</t>
  </si>
  <si>
    <t>The terminal must perform the action that the card requested during card action analysis by either performing online processing or proceeding directly to transaction completion.</t>
  </si>
  <si>
    <t>Online Processing</t>
  </si>
  <si>
    <t>Online processing enables the card issuer to analyse the transaction details and then decide whether it wishes to authorise or reject the transaction. This allows the issuer to check the account status and apply criteria based upon acceptable limits of risk defined by the card issuer, the payment scheme and the acquirer. If no valid response is received from the host (e.g. due to communications failure) then the terminal is required to perform additional Terminal Action Analysis to manage the increased level of risk, and this will result in the terminal informing the card that it proposes to either accept or decline the transaction locally.</t>
  </si>
  <si>
    <t>The result of the online processing (or communications failure processing) will be used as an input during the second card action analysis.</t>
  </si>
  <si>
    <t>Payment Card Industry PIN Entry Devices</t>
  </si>
  <si>
    <t>PCI-PED</t>
  </si>
  <si>
    <t>Requirements specified by the PCI Security Standards Council (www.pcisecuritystandards.org), which cover the security of PIN Entry Devices.</t>
  </si>
  <si>
    <t>Payment System Environment</t>
  </si>
  <si>
    <t>PSE</t>
  </si>
  <si>
    <t>The PSE is an optional mechanism for the card to store a directory structure that holds records containing a number of applications that are available on the card. When present, it is used during Candidate List Creation.</t>
  </si>
  <si>
    <t>Personal Identification Number</t>
  </si>
  <si>
    <t>PIN</t>
  </si>
  <si>
    <t>A secret number of between 4 and 12 digits that are known only by the cardholder and may be used during cardholder verification to confirm that the user of the card is the cardholder. The methods of PIN verification supported by EMV are Offline plain-text PIN, Offline enciphered PIN, and Online enciphered PIN.</t>
  </si>
  <si>
    <t>PIN Entry Device</t>
  </si>
  <si>
    <t>PED</t>
  </si>
  <si>
    <t>Device used by the cardholder to enter their PIN during cardholder verification, which may be integrated into the payment terminal or be a separate device. There are many industry mandates that cover the security of such devices, such as PCI-PED.</t>
  </si>
  <si>
    <t>Proximity Payment System Environment (Contactless Only)</t>
  </si>
  <si>
    <t>PPSE</t>
  </si>
  <si>
    <t>The PPSE on a contactless card contains the list of all card applications supported by the contactless interface, and is returned from the card in response to the reader issuing a SELECT command for the PPSE.</t>
  </si>
  <si>
    <t>Primary Account Number</t>
  </si>
  <si>
    <t>PAN</t>
  </si>
  <si>
    <t>The number found on every payment card that is linked to the cardholder's account and is used to identify where the transaction funds should be transferred to or from.</t>
  </si>
  <si>
    <t>Processing Options Data Object List</t>
  </si>
  <si>
    <t>PDOL</t>
  </si>
  <si>
    <t>The PDOL is a list of data from the terminal that is required by the card at the beginning of the Read Application Data stage. The terminal uses the DOL processing rules to format the requested data and then sends it to the card in the Get Processing Options request.</t>
  </si>
  <si>
    <t>Processing Restrictions</t>
  </si>
  <si>
    <t>Processing restrictions allow the terminal to determine the compatibility of the applications on the card and terminal. This involves checking if their Application Version Numbers match, if the card application is expired or pre-valid, and whether the Application Usage Control (AUC) permits the current transaction to be performed.</t>
  </si>
  <si>
    <t>Proprietary Application Identifier Extension</t>
  </si>
  <si>
    <t>PIX</t>
  </si>
  <si>
    <t>The PIX is an optional, variable length, suffix that may be allocated by card schemes to differentiate between multiple applications (e.g. credit and debit applications) provided by that scheme. The value of any PIX is proprietary for each scheme, and if present is appended to the RID to create the AID of each application.</t>
  </si>
  <si>
    <t>quick Visa Smart Debit/Credit (Contactless Only)</t>
  </si>
  <si>
    <t>qVSDC</t>
  </si>
  <si>
    <t>Radio Frequency Field (Contactless Only)</t>
  </si>
  <si>
    <t>RF Field</t>
  </si>
  <si>
    <t>The RF Field is the 3-dimensional space projecting from the landing zone on the contactless reader in which contactless cards can be detected and processed. It is also known as the contactless field or contactless interface.</t>
  </si>
  <si>
    <t>Read Application Data</t>
  </si>
  <si>
    <t>Following successful completion of this step, the terminal has sufficient data to proceed with the transaction processing, and may then perform data authentication, cardholder verification, processing restrictions and terminal risk management in any order.</t>
  </si>
  <si>
    <t>Reader Combination (Contactless Only)</t>
  </si>
  <si>
    <t>The reader combination is the combination of AID and Kernel ID that identifies a specific contactless card scheme’s application.</t>
  </si>
  <si>
    <t>Registered Application Provider Identifier</t>
  </si>
  <si>
    <t>RID</t>
  </si>
  <si>
    <t>The RID is a fixed length unique identifier allocated to each card scheme to identify EMV applications provided by that scheme. The schemes may then suffix this with an optional PIX to further differentiate between multiple products supported by the scheme, and together they form the AID.</t>
  </si>
  <si>
    <t>Response - Application Protocol Data Unit</t>
  </si>
  <si>
    <t>R-APDU</t>
  </si>
  <si>
    <t>An R-APDU is an APDU that is sent from the card to the terminal in response to a C-APDU received from the terminal.</t>
  </si>
  <si>
    <t>Static Data Authentication</t>
  </si>
  <si>
    <t>SDA</t>
  </si>
  <si>
    <t>Static Data Authentication of the card data (e.g. account number and expiry date) to verify that it has not been modified.</t>
  </si>
  <si>
    <t>Status Bytes</t>
  </si>
  <si>
    <t>SW1 SW2</t>
  </si>
  <si>
    <t>The last 2 bytes of the R-APDU at the end of every APDU exchange between the terminal and the card will contain 2 status bytes, SW1 and SW2, which are used by the card to indicate the result of the processing to the terminal.</t>
  </si>
  <si>
    <t>Terminal Action Analysis</t>
  </si>
  <si>
    <t>Following completion of data authentication, cardholder verification, processing restrictions and terminal risk management, the terminal will analysis the results of that processing and this will result in the terminal informing the card that it proposes to either seek online authorisation of the transaction, or to complete it offline by accepting or declining the transaction locally. This is achieved by comparing the TVR against the Denial and Online IAC and TAC, and triggers the appropriate action if any bits match. In the event of multiple matches, the denial action codes take precedence.</t>
  </si>
  <si>
    <t>If the terminal is unable to go online then further terminal action analysis will be performed, with the TVR being compared against the Default IAC and TAC, and triggering the declining of the transaction if any bits match.</t>
  </si>
  <si>
    <t>The outcome of terminal action analysis is used as an input during card action analysis.</t>
  </si>
  <si>
    <t>Terminal Action Codes</t>
  </si>
  <si>
    <t>TAC</t>
  </si>
  <si>
    <t>A set of action codes stored by the terminal for each supported AID and used during Terminal Action Analysis.</t>
  </si>
  <si>
    <t>Terminal Risk Management</t>
  </si>
  <si>
    <t>To safeguard against fraudulent use, the terminal will manage the level of risk by requiring certain transactions to be authorized online that would otherwise have been authorised locally.</t>
  </si>
  <si>
    <t>This involves comparing the transaction amount against floor limits, and detecting when the number of consecutive offline transactions on a card has reached a defined limit. In addition, offline-capable terminals will also randomly select certain transactions to go online.</t>
  </si>
  <si>
    <t>Terminal Verification Results</t>
  </si>
  <si>
    <t>The TVR is a collection of indicators that the terminal will set to show what incidents have occurred whilst processing the current transaction (e.g. card is expired, cardholder verification has failed, or online floor limits have been exceeded). Together with the TSI, this information enables the card and the host to manage risk and determine the correct outcome for the transaction.</t>
  </si>
  <si>
    <t>Track 1 data (Contactless Only)</t>
  </si>
  <si>
    <t>The track 1 data (or more accurately, the track 1 equivalent data) is data that is formatted similarly to the data that would typically be found on the track 1 of a magnetic stripe card, and may be generated by a contactless reader or provided by a contactless card for an MSD-Mode transaction.</t>
  </si>
  <si>
    <t>A Magnetic stripe transaction is typically processed using only the track 2 data from the card, containing the card number and validity dates. Although EMV transactions have significantly more data and functions to process, the chip will normally provide the equivalent data to that which would be found on the magnetic stripe, and this can then be used in the authorisation and clearing messages with the acquirer in the same way as for magnetic stripe transactions.</t>
  </si>
  <si>
    <t>Transaction Certificate</t>
  </si>
  <si>
    <t>TC</t>
  </si>
  <si>
    <t>TDOL</t>
  </si>
  <si>
    <t>The TDOL is a list of data that the terminal must use as the input when it needs to calculate a transaction cryptogram hash, and the terminal may also store a default TDOL that can be used if the TDOL is not present in the data from the card. The terminal uses the DOL processing rules to format the requested data, but this is only required if the transaction cryptogram hash is required by either of the CDOL.</t>
  </si>
  <si>
    <t>Transaction Completed</t>
  </si>
  <si>
    <t>When the Card Action Analysis (and any online processing, if required) has been completed, the card may be removed. If the transaction has been authorized then payment can be submitted for settlement and any goods or services can be provided.</t>
  </si>
  <si>
    <t>Transaction Status Information</t>
  </si>
  <si>
    <t>TSI</t>
  </si>
  <si>
    <t>The TSI is a collection of indicators that the terminal will set to show what processing steps have been performed on the current transaction (e.g. Cardholder Verification, Data Authentication). Together with the TVR, this information enables the card and the host to manage risk and determine the correct outcome for the transaction.</t>
  </si>
  <si>
    <t>Terminal Transaction Qualifiers (Contactless Only)</t>
  </si>
  <si>
    <t>TTQ</t>
  </si>
  <si>
    <t>The TTQ is a collection of indicators that the terminal will set to show the reader capabilities, requirements, and preferences to the card. The TTQ is only supported by certain card schemes and is only used for contactless transactions.</t>
  </si>
  <si>
    <t>Visa Contactless Payment Specification (Contactless Only)</t>
  </si>
  <si>
    <t>VCPS</t>
  </si>
  <si>
    <t>Longueur*</t>
  </si>
  <si>
    <t>* longueur = nbr octets</t>
  </si>
  <si>
    <t>SDA selected</t>
  </si>
  <si>
    <t>Date de la transaction initiale en cas dannulation ou cloture</t>
  </si>
  <si>
    <t>Heure de la transaction initiale en cas dannulation ou cloture</t>
  </si>
  <si>
    <t>DELTA_TRS_E_CB55_PIN_ABORT</t>
  </si>
  <si>
    <t xml:space="preserve">DELTA_TRS_E_CB55_IND_MPOS      </t>
  </si>
  <si>
    <t xml:space="preserve">DELTA_TRS_E_CB55_DEST_TICKET  </t>
  </si>
  <si>
    <t>MT5_NON_SPECIFIE</t>
  </si>
  <si>
    <t>MT5_PROXIMITE</t>
  </si>
  <si>
    <t>MT5_PROX_OPTIMIZED_FLOW</t>
  </si>
  <si>
    <t>MT5_VAD_NS</t>
  </si>
  <si>
    <t>MT5_VAD_TEL</t>
  </si>
  <si>
    <t>MT5_VAD_COR</t>
  </si>
  <si>
    <t>MT5_TLP_NS</t>
  </si>
  <si>
    <t>MT5_TLP_RESO</t>
  </si>
  <si>
    <t>MT5_MPA_NS</t>
  </si>
  <si>
    <t>MT5_MPA_CLA1</t>
  </si>
  <si>
    <t>MT5_MPA_CLA21</t>
  </si>
  <si>
    <t>MT5_MPA_CLA22</t>
  </si>
  <si>
    <t>MT5_MPA_SEQ1</t>
  </si>
  <si>
    <t>MT5_MPA_SST1</t>
  </si>
  <si>
    <t>MT5_MPA_SST21</t>
  </si>
  <si>
    <t>MT5_MPA_SST22</t>
  </si>
  <si>
    <t>MT5_MPA_SEQ2</t>
  </si>
  <si>
    <t>MT5_MPA_LAT1</t>
  </si>
  <si>
    <t>MT5_MPA_LAT21</t>
  </si>
  <si>
    <t>MT5_MPA_LAT22</t>
  </si>
  <si>
    <t>MT5_MPA_SEQ3</t>
  </si>
  <si>
    <t>MT5_MPA_LOC</t>
  </si>
  <si>
    <t>MT5_QUASI_CASH</t>
  </si>
  <si>
    <t>MT5_MPE_OL</t>
  </si>
  <si>
    <t>MT5_LOCATION</t>
  </si>
  <si>
    <t>Type de paiement</t>
  </si>
  <si>
    <t>(1,4)</t>
  </si>
  <si>
    <t>Spécifient les fonctions définissant les conditions de refus d’une transaction au niveau d’une application.</t>
  </si>
  <si>
    <t>Spécifient les fonctions de gestion générale d’une transaction, au niveau Noyau, pour une application.</t>
  </si>
  <si>
    <t xml:space="preserve">spécifie les fonctions de gestion du paiement [TMP] et les spécificités liées à cette application. </t>
  </si>
  <si>
    <t>4A</t>
  </si>
  <si>
    <t>5A</t>
  </si>
  <si>
    <t>Standard</t>
  </si>
  <si>
    <t>(1,5) de faible a elever</t>
  </si>
  <si>
    <t>Manuelle</t>
  </si>
  <si>
    <t>Piste ISO2</t>
  </si>
  <si>
    <t>Puce Asynchrone</t>
  </si>
  <si>
    <t>Puce Synchrone</t>
  </si>
  <si>
    <t>Piste CMC7</t>
  </si>
  <si>
    <t>Code barre</t>
  </si>
  <si>
    <t>Sans contact</t>
  </si>
  <si>
    <t>(0,5)</t>
  </si>
  <si>
    <t>S1</t>
  </si>
  <si>
    <t>Sélection application par AID (pour carte à puce)</t>
  </si>
  <si>
    <t>S2</t>
  </si>
  <si>
    <t>Sélection application par BIN (pour carte à piste)</t>
  </si>
  <si>
    <t>S3</t>
  </si>
  <si>
    <t>Sélection application par piste CMC7 (pour chèque)</t>
  </si>
  <si>
    <t>S4</t>
  </si>
  <si>
    <t>Sélection application par contrôle plafond (pour MONEO)</t>
  </si>
  <si>
    <t>S5</t>
  </si>
  <si>
    <t>- Application EMV MPE ON US OFF US (apps. Secondaires: 2A, 2B,..) :</t>
  </si>
  <si>
    <t>Selection par bin lu par une autre application (en cas de retour dans le GAP)</t>
  </si>
  <si>
    <t>S6</t>
  </si>
  <si>
    <t>Spécifique application PEM : Contrôle d’acceptabilité des montants par rapport aux plafonds définis dans le fichier cor_d756.wp.</t>
  </si>
  <si>
    <t>S7</t>
  </si>
  <si>
    <t>Contrôle le montant de la transaction par rapport aux montants min et max d’une  application (défini dans le fichier apr_d767.wp). Si ces plafonds sont dépassés l’application n’est pas sélectionnée.</t>
  </si>
  <si>
    <t>S8</t>
  </si>
  <si>
    <t>Contrôle l'acceptabilité de la carte après retour dans le GAP</t>
  </si>
  <si>
    <t>S9</t>
  </si>
  <si>
    <t>Vérifie juste le TA envoyé dans la requête au TA du contexte</t>
  </si>
  <si>
    <t>S10</t>
  </si>
  <si>
    <t xml:space="preserve">Spécifique pour l’application CB PASS : Sélection carte PASS/CPU puce </t>
  </si>
  <si>
    <t>S11</t>
  </si>
  <si>
    <t xml:space="preserve">Désactive la sélection de l’application en cas de retour dans GAP (l’application elle-même effectue un contrôle d’éligibilité) </t>
  </si>
  <si>
    <t>S12</t>
  </si>
  <si>
    <t>Force systématiquement la sélection de l’application</t>
  </si>
  <si>
    <t>S13</t>
  </si>
  <si>
    <t>Ajoute la liste de BIN de l'application à la requête du  client  afin que l'application élue revienne au GAP si  le BIN de la carte fait partie de la liste d'une autre  application</t>
  </si>
  <si>
    <t>S14</t>
  </si>
  <si>
    <t>Liste de fonctions de sélection d'applications privatives EMV</t>
  </si>
  <si>
    <t>Sélection Cofinoga EMV</t>
  </si>
  <si>
    <t xml:space="preserve">Sélection PASS contactless </t>
  </si>
  <si>
    <t>Sélection Accord EMV</t>
  </si>
  <si>
    <t xml:space="preserve">Sélection FuelPos PASS </t>
  </si>
  <si>
    <t>Sélection CETNCB (réservé pour l’application 49)</t>
  </si>
  <si>
    <t>Récupération des informations privatives stockées dans l’apb de l’application carte interne(mode GL)</t>
  </si>
  <si>
    <t>S15</t>
  </si>
  <si>
    <t>Sélection CeTNCB</t>
  </si>
  <si>
    <t>S16</t>
  </si>
  <si>
    <t>R.U.F</t>
  </si>
  <si>
    <t xml:space="preserve">Envoie demande ‘identification + authentification’ (pour carte à puce) </t>
  </si>
  <si>
    <t>Réception demande ‘identification + authentification’ (pour carte à puce)</t>
  </si>
  <si>
    <t>Demande de validation sur le BIN, dans la table des BIN (pour carte à puce)</t>
  </si>
  <si>
    <t>Demande de validation de la clé de LUHN (pour carte à puce et piste ISO2)</t>
  </si>
  <si>
    <t>Demande de validation sur le Code Service (pour carte à puce et piste ISO2)</t>
  </si>
  <si>
    <t>Demande de validation Date de Début de validité (pour carte à puce)</t>
  </si>
  <si>
    <t>Demande de validation Date de Fin de validité (pour carte à puce et piste ISO2)</t>
  </si>
  <si>
    <t xml:space="preserve">Demande de validation du Type de transaction, DEBIT, CREDIT, ANNULATION,… (pour tout type de techno.) </t>
  </si>
  <si>
    <t>Demande de validation de la Monnaie de la transaction (pour tout type de techno.)</t>
  </si>
  <si>
    <t>Demande de validation sur Liste d’opposition (pour carte à puce et piste ISO2)</t>
  </si>
  <si>
    <t>Demande de validation de la clé LRMC (pour piste CMC7)</t>
  </si>
  <si>
    <t>Demande de validation sur Listes d’oppositions (pour piste CMC7)</t>
  </si>
  <si>
    <t>Possibilité de basculement sur paiement CB si erreur MONEO, carte Mixte uniquement  (pour carte à puce MONEO)</t>
  </si>
  <si>
    <t>Contrôle la longueur du PAN en fonction de l'enregistrement de la table des bins correspondant au PAN sélectionné. Les longueurs min et max du PAN sont paramétrées dans le fichier apb_d236.wp</t>
  </si>
  <si>
    <t>Contrôle que le code service de la piste ISO2 est présent dans l'enregistrement de la table des bins correspondant au PAN sélectionné.</t>
  </si>
  <si>
    <t>Préparation pour retour au GAP. A corréler avec le Profil 1 S11. Pour la gestion des cartes privatives sur base EMV</t>
  </si>
  <si>
    <t>Retourne le nombre d’opérations Non-abouties liées à ce porteur (pour carte à puce et piste ISO2)</t>
  </si>
  <si>
    <t>Retourne le cumul global du nombre d’opérations effectuées par ce porteur (pour carte à puce et piste ISO2)</t>
  </si>
  <si>
    <t>Retourne le cumul pour cet îlot du nombre d’opérations effectuées par ce porteur (pour carte à puce et piste ISO2)</t>
  </si>
  <si>
    <t>Gestion de l’authentification de carte type B0’</t>
  </si>
  <si>
    <t>Retourne le cumul global, dans les fichiers TRS clôt, du nombre d’opérations effectuées par ce porteur. Sous 10 jours maximums (pour carte à puce et piste ISO2)</t>
  </si>
  <si>
    <t>Retourne le nombre d’opérations forcées, sans autorisation automatique,  effectuées par ce porteur (pour carte à puce et piste ISO2)</t>
  </si>
  <si>
    <t>Retourne le cumul global du nombre d’opérations CHEQUE effectuées par ce porteur (pour piste CMC7)</t>
  </si>
  <si>
    <t>Retourne le cumul pour cet îlot du nombre d’opérations CHEQUE effectuées par ce porteur (pour piste CMC7)</t>
  </si>
  <si>
    <t xml:space="preserve">Retourne le cumul global du nombre de DEBIT pour cette application </t>
  </si>
  <si>
    <t>E1</t>
  </si>
  <si>
    <t>Niveau</t>
  </si>
  <si>
    <t>E2</t>
  </si>
  <si>
    <t>Type de profil associé à ce niveau</t>
  </si>
  <si>
    <t>E3</t>
  </si>
  <si>
    <t>Technologie de lecture</t>
  </si>
  <si>
    <t>E4</t>
  </si>
  <si>
    <t>Indice de priorité lié à la technologie définie en E3</t>
  </si>
  <si>
    <t>U1</t>
  </si>
  <si>
    <t>U2</t>
  </si>
  <si>
    <t>U3</t>
  </si>
  <si>
    <t>Mode de gestion de Ticket TRS aboutie</t>
  </si>
  <si>
    <t>Pas de ticket</t>
  </si>
  <si>
    <t>Ticket Porteur</t>
  </si>
  <si>
    <t>Ticket Commerçant</t>
  </si>
  <si>
    <t>Ticket Port. + Com.</t>
  </si>
  <si>
    <t>U4</t>
  </si>
  <si>
    <t>Mode de gestion de Ticket TRS Non aboutie</t>
  </si>
  <si>
    <t>Ticket Porteur+Com.</t>
  </si>
  <si>
    <t>U5</t>
  </si>
  <si>
    <t>de MPE</t>
  </si>
  <si>
    <t>Sous type de VAD</t>
  </si>
  <si>
    <t>Sous type de MPA</t>
  </si>
  <si>
    <t>U6</t>
  </si>
  <si>
    <t>Enchaînement automatique vers centre autorisation de secours si échec sur centre principal</t>
  </si>
  <si>
    <t>Pas d’enchaînement</t>
  </si>
  <si>
    <t>Enchaînement auto.</t>
  </si>
  <si>
    <t>U7</t>
  </si>
  <si>
    <t xml:space="preserve">Type de lecture carte commerçant pour l’accès aux paramètres de l’application </t>
  </si>
  <si>
    <t>Pas de lecture</t>
  </si>
  <si>
    <t>Saisie manuelle</t>
  </si>
  <si>
    <t>Lecture automatique</t>
  </si>
  <si>
    <t>U8</t>
  </si>
  <si>
    <t>Fermeture fichier(s) TRS si date création différente de date du jour.</t>
  </si>
  <si>
    <t>Fermeture de tous les fichiers TRS quelle que soit leur date de création</t>
  </si>
  <si>
    <t>A noter : si valeur 1 ou 2, de toute façon fermeture par le TLC.</t>
  </si>
  <si>
    <t>U9</t>
  </si>
  <si>
    <t>Création d’une Nouvelle Session (fichier TRS) au changement de date</t>
  </si>
  <si>
    <t>Pas de Création</t>
  </si>
  <si>
    <t>Création</t>
  </si>
  <si>
    <t>Pas de fermeture à minuit</t>
  </si>
  <si>
    <t>U10</t>
  </si>
  <si>
    <t>Conserver les infos PAD après un Téléparamétrage (ne prend pas celles envoyées par la trame de téléparamétrage)</t>
  </si>
  <si>
    <t>Conserve les informations du type de PAD et de numéro de téléphone</t>
  </si>
  <si>
    <t xml:space="preserve">Conserve l’information du type de PAD </t>
  </si>
  <si>
    <t>U11</t>
  </si>
  <si>
    <t xml:space="preserve">- Application chèque : </t>
  </si>
  <si>
    <t>Gestion des Lots de remises Chèque</t>
  </si>
  <si>
    <t xml:space="preserve">- Applications  Accord piste/accord EMV : </t>
  </si>
  <si>
    <t>Formatage des totaux détaillés par type de carte sur le ticket de rapport de télécollecte</t>
  </si>
  <si>
    <t xml:space="preserve">- Applications SOFINCO, COFINOGA  ISO2: </t>
  </si>
  <si>
    <t>Formatage des totaux détaillés par libellé et option sur le ticket de rapport de télécollecte</t>
  </si>
  <si>
    <t xml:space="preserve">Applications PASS_ISO2, NT_PASS_ISO2, PASS_EMV, NT_PASS_EMV,  PASS_CONTACTLESS: </t>
  </si>
  <si>
    <t>Formatage des totaux détaillés par option sur le ticket de rapport de télécollecte</t>
  </si>
  <si>
    <t>- Application CETELEM :</t>
  </si>
  <si>
    <t>Type de protocole</t>
  </si>
  <si>
    <t>- Applications EMV utilisant le protocole standard CB2A (20, 21, 22, 23, 24, 25, 26, 28, 29, 2A, 2B, 2D, 30, 31, 34, 39, 3A) :</t>
  </si>
  <si>
    <t>Activation B13 + B14 dans la première init / téléparamétrage</t>
  </si>
  <si>
    <t>Autre</t>
  </si>
  <si>
    <t>CETDIS</t>
  </si>
  <si>
    <t>CETNCB</t>
  </si>
  <si>
    <t>Désactivé</t>
  </si>
  <si>
    <t xml:space="preserve">B13 Activé </t>
  </si>
  <si>
    <t>B14 Activé</t>
  </si>
  <si>
    <t>U12</t>
  </si>
  <si>
    <t>SAM</t>
  </si>
  <si>
    <t>U13</t>
  </si>
  <si>
    <t>Affichage par menus graphiques lors de la sélection de choix de langue au porteur.</t>
  </si>
  <si>
    <r>
      <t>Si mode echo activé, saisie sur le pinpad avec déplacement dans le menu avec la touche COR.</t>
    </r>
    <r>
      <rPr>
        <sz val="11"/>
        <color rgb="FF1F497D"/>
        <rFont val="Calibri"/>
        <family val="2"/>
        <scheme val="minor"/>
      </rPr>
      <t xml:space="preserve"> </t>
    </r>
  </si>
  <si>
    <t>Si mode echo activé, saisie sur l’application de vente en mode graphique</t>
  </si>
  <si>
    <t>U14</t>
  </si>
  <si>
    <t>Réponse à une requête POS de Flashs-Infos (ce paramètre dépend essentiellement du type d’intégration)</t>
  </si>
  <si>
    <t>Ce profil est toujours présent car il est utilisé par le GAP.</t>
  </si>
  <si>
    <t>Rép. en requ./réponse</t>
  </si>
  <si>
    <t>Rép. en notification</t>
  </si>
  <si>
    <t>U15</t>
  </si>
  <si>
    <t>Simulation Télécollecte (ce paramètre dépend du type d’intégration, pour les grands remettants effectuant eux-mêmes la télécollecte)</t>
  </si>
  <si>
    <t>Télécollecte normale</t>
  </si>
  <si>
    <t>Simulation de télécollecte</t>
  </si>
  <si>
    <t>Grand Remettant Leroy Merlin</t>
  </si>
  <si>
    <t>Grand Remettant La Poste / JC Decaux</t>
  </si>
  <si>
    <t>Simulation de télécollecte SNCF</t>
  </si>
  <si>
    <t>U16</t>
  </si>
  <si>
    <t>Désactivation de la mise à l’heure automatique par le centre acquéreur</t>
  </si>
  <si>
    <t>Indique si l'application ou le noyau doit emettre le flash-info de sélection de l'application (IASEL). Si ce paramètre est à 1 l'appelant (noyau ou application) doit envoyer le flash-info de selection de l'application.</t>
  </si>
  <si>
    <t>Champ 38</t>
  </si>
  <si>
    <t>Type de transfert de fonds</t>
  </si>
  <si>
    <t>Champ 37</t>
  </si>
  <si>
    <r>
      <t xml:space="preserve">… </t>
    </r>
    <r>
      <rPr>
        <i/>
        <sz val="11"/>
        <color rgb="FFFF0000"/>
        <rFont val="Calibri"/>
        <family val="2"/>
        <scheme val="minor"/>
      </rPr>
      <t>à voir</t>
    </r>
  </si>
  <si>
    <r>
      <t xml:space="preserve">Une dernière ligne définie les profils fonctionnels </t>
    </r>
    <r>
      <rPr>
        <b/>
        <sz val="11"/>
        <color theme="1"/>
        <rFont val="Calibri"/>
        <family val="2"/>
        <scheme val="minor"/>
      </rPr>
      <t>universels</t>
    </r>
    <r>
      <rPr>
        <sz val="11"/>
        <color theme="1"/>
        <rFont val="Calibri"/>
        <family val="2"/>
        <scheme val="minor"/>
      </rPr>
      <t xml:space="preserve"> liés à cette application (</t>
    </r>
    <r>
      <rPr>
        <b/>
        <sz val="11"/>
        <color theme="1"/>
        <rFont val="Calibri"/>
        <family val="2"/>
        <scheme val="minor"/>
      </rPr>
      <t>U1</t>
    </r>
    <r>
      <rPr>
        <sz val="11"/>
        <color theme="1"/>
        <rFont val="Calibri"/>
        <family val="2"/>
        <scheme val="minor"/>
      </rPr>
      <t xml:space="preserve"> </t>
    </r>
    <r>
      <rPr>
        <sz val="11"/>
        <color theme="1"/>
        <rFont val="Wingdings"/>
        <charset val="2"/>
      </rPr>
      <t>à</t>
    </r>
    <r>
      <rPr>
        <sz val="11"/>
        <color theme="1"/>
        <rFont val="Calibri"/>
        <family val="2"/>
        <scheme val="minor"/>
      </rPr>
      <t xml:space="preserve"> </t>
    </r>
    <r>
      <rPr>
        <b/>
        <sz val="11"/>
        <color theme="1"/>
        <rFont val="Calibri"/>
        <family val="2"/>
        <scheme val="minor"/>
      </rPr>
      <t>U16</t>
    </r>
    <r>
      <rPr>
        <sz val="11"/>
        <color theme="1"/>
        <rFont val="Calibri"/>
        <family val="2"/>
        <scheme val="minor"/>
      </rPr>
      <t>), celle-ci débute toujours par un entête codé ‘</t>
    </r>
    <r>
      <rPr>
        <b/>
        <sz val="11"/>
        <color theme="1"/>
        <rFont val="Calibri"/>
        <family val="2"/>
        <scheme val="minor"/>
      </rPr>
      <t>4A00</t>
    </r>
    <r>
      <rPr>
        <sz val="11"/>
        <color theme="1"/>
        <rFont val="Calibri"/>
        <family val="2"/>
        <scheme val="minor"/>
      </rPr>
      <t>’.</t>
    </r>
  </si>
  <si>
    <r>
      <t>Le 5</t>
    </r>
    <r>
      <rPr>
        <vertAlign val="superscript"/>
        <sz val="11"/>
        <color theme="1"/>
        <rFont val="Calibri"/>
        <family val="2"/>
        <scheme val="minor"/>
      </rPr>
      <t>ème</t>
    </r>
    <r>
      <rPr>
        <sz val="11"/>
        <color theme="1"/>
        <rFont val="Calibri"/>
        <family val="2"/>
        <scheme val="minor"/>
      </rPr>
      <t xml:space="preserve"> Niveau (</t>
    </r>
    <r>
      <rPr>
        <b/>
        <sz val="11"/>
        <color theme="1"/>
        <rFont val="Calibri"/>
        <family val="2"/>
        <scheme val="minor"/>
      </rPr>
      <t>E1</t>
    </r>
    <r>
      <rPr>
        <sz val="11"/>
        <color theme="1"/>
        <rFont val="Calibri"/>
        <family val="2"/>
        <scheme val="minor"/>
      </rPr>
      <t xml:space="preserve">) = </t>
    </r>
    <r>
      <rPr>
        <b/>
        <sz val="11"/>
        <color theme="1"/>
        <rFont val="Calibri"/>
        <family val="2"/>
        <scheme val="minor"/>
      </rPr>
      <t>5</t>
    </r>
    <r>
      <rPr>
        <sz val="11"/>
        <color theme="1"/>
        <rFont val="Calibri"/>
        <family val="2"/>
        <scheme val="minor"/>
      </rPr>
      <t>, propre à chaque application, spécifie les fonctions de gestion du paiement [GAP/TMP] et les spécificités liées à cette application. Il débute toujours par un entête codé ‘5</t>
    </r>
    <r>
      <rPr>
        <b/>
        <sz val="11"/>
        <color theme="1"/>
        <rFont val="Calibri"/>
        <family val="2"/>
        <scheme val="minor"/>
      </rPr>
      <t>A00</t>
    </r>
    <r>
      <rPr>
        <sz val="11"/>
        <color theme="1"/>
        <rFont val="Calibri"/>
        <family val="2"/>
        <scheme val="minor"/>
      </rPr>
      <t>’.</t>
    </r>
  </si>
  <si>
    <t>Présence d’un accepteur (caissière)</t>
  </si>
  <si>
    <t>Présence d’un porteur</t>
  </si>
  <si>
    <t xml:space="preserve">PROFILS UNIVERSELS NIVEAU 5A </t>
  </si>
  <si>
    <t xml:space="preserve"> PROFILS UNIVERSELS NIVEAU 4A </t>
  </si>
  <si>
    <t>PROFILS FONCTIONNELS NIVEAU 3</t>
  </si>
  <si>
    <t>Fermeture de la Session (fichier TRS) par la Télécollecte par le GAP Pas de fermeture (requête de clôture {CD}cb explicite venant de l’intégration obligatoire)</t>
  </si>
  <si>
    <t>VPD</t>
  </si>
  <si>
    <t>Type de la transaction</t>
  </si>
  <si>
    <t xml:space="preserve"> DELTA_APP_VALMAX      </t>
  </si>
  <si>
    <t xml:space="preserve"> DELTA_APP_LNGMIN      </t>
  </si>
  <si>
    <t xml:space="preserve"> DELTA_APP_LNGMAX  </t>
  </si>
  <si>
    <t xml:space="preserve"> DELTA_APP_TIMEOUT</t>
  </si>
  <si>
    <t xml:space="preserve"> DELTA_APP_CODEPAYS </t>
  </si>
  <si>
    <t xml:space="preserve"> DELTA_APP_NODEV </t>
  </si>
  <si>
    <t xml:space="preserve"> DELTA_APP_LANGUE </t>
  </si>
  <si>
    <t xml:space="preserve"> DELTA_APP_FORCE  </t>
  </si>
  <si>
    <t xml:space="preserve"> DELTA_APP_AUTO   </t>
  </si>
  <si>
    <t xml:space="preserve"> DELTA_APP_PREAUTO  </t>
  </si>
  <si>
    <t xml:space="preserve"> DELTA_APP_PROLONG </t>
  </si>
  <si>
    <t xml:space="preserve"> DELTA_APP_COMPLEM </t>
  </si>
  <si>
    <t xml:space="preserve"> DELTA_APP_NOSHOW  </t>
  </si>
  <si>
    <t xml:space="preserve"> DELTA_APP_FEEL   </t>
  </si>
  <si>
    <t xml:space="preserve"> DELTA_APP_TRANSAC           </t>
  </si>
  <si>
    <t xml:space="preserve">Duree de validite maximum d'une carte porteur  </t>
  </si>
  <si>
    <t xml:space="preserve">Longueur minimum d'un numero de carte porteur </t>
  </si>
  <si>
    <t xml:space="preserve">Longueur maximum d'un numero de carte porteur </t>
  </si>
  <si>
    <t xml:space="preserve">Temporisation de saisie du code confidentiel   </t>
  </si>
  <si>
    <t xml:space="preserve">Code pays du systeme d'acceptation </t>
  </si>
  <si>
    <t>Mode de traitement pour une monnaie ou devise application carte non supportee</t>
  </si>
  <si>
    <t xml:space="preserve">Code langue                </t>
  </si>
  <si>
    <t>Type de declenchement de la demande d'autorisation</t>
  </si>
  <si>
    <t>Code activation facture pre-autorisee</t>
  </si>
  <si>
    <t>Code activation facture pre-autorisee de prolongation</t>
  </si>
  <si>
    <t>Code activation facture complementaire</t>
  </si>
  <si>
    <t>Code activation facture no-show</t>
  </si>
  <si>
    <t>RPO</t>
  </si>
  <si>
    <t>-</t>
  </si>
  <si>
    <t>Raison D'appel</t>
  </si>
  <si>
    <t>Pré-autorisation</t>
  </si>
  <si>
    <t>(1)(5)</t>
  </si>
  <si>
    <t>(1)</t>
  </si>
  <si>
    <t>(5)</t>
  </si>
  <si>
    <t>(2)</t>
  </si>
  <si>
    <t>(3)</t>
  </si>
  <si>
    <t>(6)</t>
  </si>
  <si>
    <t>(4)</t>
  </si>
  <si>
    <t>15 Emetteur de carte inconnu</t>
  </si>
  <si>
    <t>38 Nombre d’essais de code confidentiel dépassé</t>
  </si>
  <si>
    <t>Autorisation accordée</t>
  </si>
  <si>
    <t>Autorisation refusée avec forçage possible</t>
  </si>
  <si>
    <t>Appel phonie et si Indicateur ‘Activation appel phonie’ est positionné à ‘autorisé’</t>
  </si>
  <si>
    <t>Autorisation refusée sans forçage possible</t>
  </si>
  <si>
    <t>Analyse des TAC default et IAC default</t>
  </si>
  <si>
    <t>Automates EMV</t>
  </si>
  <si>
    <t>Automate EMV</t>
  </si>
  <si>
    <t>Magstripe</t>
  </si>
  <si>
    <t>Automate Magstripe</t>
  </si>
  <si>
    <t>Automate Piste</t>
  </si>
  <si>
    <t>Proximité piste</t>
  </si>
  <si>
    <t>Proximite puce EMV</t>
  </si>
  <si>
    <t>Distance</t>
  </si>
  <si>
    <t>AR_PHONIE</t>
  </si>
  <si>
    <t>AR_REFUS</t>
  </si>
  <si>
    <t>AR_ALERTE</t>
  </si>
  <si>
    <t>AR_1</t>
  </si>
  <si>
    <t>AR_REFUS_FORCE</t>
  </si>
  <si>
    <t>AR_ACCORD</t>
  </si>
  <si>
    <t>CB2A 1.5.0 Octobre 2015 (maj Bulletin mai 2016)</t>
  </si>
  <si>
    <t>Tout</t>
  </si>
  <si>
    <t>CB2A</t>
  </si>
  <si>
    <t>Champ 55-9F36</t>
  </si>
  <si>
    <t>Champ 59-0207</t>
  </si>
  <si>
    <t>Autorisation interdite ( refusee dans le cas d'un redressement)</t>
  </si>
  <si>
    <t xml:space="preserve">OPERAS_PREAUTO_1 </t>
  </si>
  <si>
    <t>0110</t>
  </si>
  <si>
    <t>0400</t>
  </si>
  <si>
    <t xml:space="preserve">EMV </t>
  </si>
  <si>
    <t>PISTE</t>
  </si>
  <si>
    <t>REPONSE POSITIVE OBLIGATOIRE</t>
  </si>
  <si>
    <t>If the card has an Application Effective Date and it is after the current date, the ‘Application not yet effective’ bit in the TVR is set to 1. Otherwise nothing is set.</t>
  </si>
  <si>
    <t>5 Octets</t>
  </si>
  <si>
    <t>SFI</t>
  </si>
  <si>
    <t>4 Octets</t>
  </si>
  <si>
    <t>The AFL is a list of application data records SFI present on the card, and the terminal will use the AFL to Read Application Data from the card. The AFL will also indicate which, if any, of the data records should be used by the terminal as part of the input to the data authentication process.</t>
  </si>
  <si>
    <t>ODA</t>
  </si>
  <si>
    <t>Offline Data Authentification</t>
  </si>
  <si>
    <r>
      <t>1508 :</t>
    </r>
    <r>
      <rPr>
        <sz val="11"/>
        <color theme="1"/>
        <rFont val="Calibri"/>
        <family val="2"/>
        <scheme val="minor"/>
      </rPr>
      <t xml:space="preserve"> "on-line" forcé par le terminal</t>
    </r>
  </si>
  <si>
    <r>
      <t>1656 :</t>
    </r>
    <r>
      <rPr>
        <sz val="11"/>
        <color theme="1"/>
        <rFont val="Calibri"/>
        <family val="2"/>
        <scheme val="minor"/>
      </rPr>
      <t xml:space="preserve"> Forcé par l'émetteur (contrôle de flux)</t>
    </r>
  </si>
  <si>
    <r>
      <t>1663 :</t>
    </r>
    <r>
      <rPr>
        <sz val="11"/>
        <color theme="1"/>
        <rFont val="Calibri"/>
        <family val="2"/>
        <scheme val="minor"/>
      </rPr>
      <t xml:space="preserve"> BIN refusé</t>
    </r>
  </si>
  <si>
    <r>
      <t>1512 :</t>
    </r>
    <r>
      <rPr>
        <sz val="11"/>
        <color theme="1"/>
        <rFont val="Calibri"/>
        <family val="2"/>
        <scheme val="minor"/>
      </rPr>
      <t xml:space="preserve"> BIN interdit</t>
    </r>
  </si>
  <si>
    <r>
      <t>1513 :</t>
    </r>
    <r>
      <rPr>
        <sz val="11"/>
        <color theme="1"/>
        <rFont val="Calibri"/>
        <family val="2"/>
        <scheme val="minor"/>
      </rPr>
      <t xml:space="preserve"> Carte interdite</t>
    </r>
  </si>
  <si>
    <r>
      <t>1659 :</t>
    </r>
    <r>
      <rPr>
        <sz val="11"/>
        <color theme="1"/>
        <rFont val="Calibri"/>
        <family val="2"/>
        <scheme val="minor"/>
      </rPr>
      <t xml:space="preserve"> Carte refusée</t>
    </r>
  </si>
  <si>
    <r>
      <t>1508 :</t>
    </r>
    <r>
      <rPr>
        <sz val="11"/>
        <color theme="1"/>
        <rFont val="Calibri"/>
        <family val="2"/>
        <scheme val="minor"/>
      </rPr>
      <t xml:space="preserve"> "on-line" forcé par le terminal </t>
    </r>
  </si>
  <si>
    <r>
      <t>1510 :</t>
    </r>
    <r>
      <rPr>
        <sz val="11"/>
        <color theme="1"/>
        <rFont val="Calibri"/>
        <family val="2"/>
        <scheme val="minor"/>
      </rPr>
      <t xml:space="preserve"> Dépassement seuil d'appel </t>
    </r>
  </si>
  <si>
    <r>
      <t>1657 :</t>
    </r>
    <r>
      <rPr>
        <sz val="11"/>
        <color theme="1"/>
        <rFont val="Calibri"/>
        <family val="2"/>
        <scheme val="minor"/>
      </rPr>
      <t xml:space="preserve"> Monnaie étrangère</t>
    </r>
  </si>
  <si>
    <r>
      <t>1652 :</t>
    </r>
    <r>
      <rPr>
        <sz val="11"/>
        <color theme="1"/>
        <rFont val="Calibri"/>
        <family val="2"/>
        <scheme val="minor"/>
      </rPr>
      <t xml:space="preserve"> BIN surveillé</t>
    </r>
  </si>
  <si>
    <r>
      <t>1653 :</t>
    </r>
    <r>
      <rPr>
        <sz val="11"/>
        <color theme="1"/>
        <rFont val="Calibri"/>
        <family val="2"/>
        <scheme val="minor"/>
      </rPr>
      <t xml:space="preserve"> BIN inconnu</t>
    </r>
  </si>
  <si>
    <r>
      <t>1651 :</t>
    </r>
    <r>
      <rPr>
        <sz val="11"/>
        <color theme="1"/>
        <rFont val="Calibri"/>
        <family val="2"/>
        <scheme val="minor"/>
      </rPr>
      <t xml:space="preserve"> Cumul/porteur/application</t>
    </r>
  </si>
  <si>
    <r>
      <t>1503 :</t>
    </r>
    <r>
      <rPr>
        <sz val="11"/>
        <color theme="1"/>
        <rFont val="Calibri"/>
        <family val="2"/>
        <scheme val="minor"/>
      </rPr>
      <t xml:space="preserve"> Déclenchement aléatoire par terminal</t>
    </r>
  </si>
  <si>
    <r>
      <t>1506 :</t>
    </r>
    <r>
      <rPr>
        <sz val="11"/>
        <color theme="1"/>
        <rFont val="Calibri"/>
        <family val="2"/>
        <scheme val="minor"/>
      </rPr>
      <t xml:space="preserve"> "on-line" forcé par l'accepteur de carte</t>
    </r>
  </si>
  <si>
    <r>
      <t>1660 :</t>
    </r>
    <r>
      <rPr>
        <sz val="11"/>
        <color theme="1"/>
        <rFont val="Calibri"/>
        <family val="2"/>
        <scheme val="minor"/>
      </rPr>
      <t xml:space="preserve"> Appel suite à un ARQC émis par la carte</t>
    </r>
  </si>
  <si>
    <r>
      <t>1660 :</t>
    </r>
    <r>
      <rPr>
        <sz val="11"/>
        <color theme="1"/>
        <rFont val="Calibri"/>
        <family val="2"/>
        <scheme val="minor"/>
      </rPr>
      <t xml:space="preserve"> Appel suite à un AARC émis par la carte</t>
    </r>
  </si>
  <si>
    <t>The TSI is a series of bits set by the terminal reading an EMV card, based on where the transaction is in the process</t>
  </si>
  <si>
    <t xml:space="preserve"> - Montant Minimum  D188  [130]</t>
  </si>
  <si>
    <t xml:space="preserve">DELTA_TRS_E_FEEL </t>
  </si>
  <si>
    <t>LGE_TRS_MAX_GENERIQUE_CHILDREN_FIELDS</t>
  </si>
  <si>
    <t>DELTA_TRS_CB55</t>
  </si>
  <si>
    <t>22-08/08:59:38,938]:** INFO. **  START TMP ################################</t>
  </si>
  <si>
    <t>[22-08/08:59:38,939]:** INFO. ** [PID      : 6808 ]</t>
  </si>
  <si>
    <t>[22-08/08:59:38,939]:** INFO. ** [APP_NAME : APPLICATION EMV ]</t>
  </si>
  <si>
    <t>[22-08/08:59:38,939]:** INFO. ** [VERSION  : 0.0.0.0 ]</t>
  </si>
  <si>
    <t>[22-08/08:59:38,940]:** INFO. ** [TA_RRRR  : 20_0000 ]</t>
  </si>
  <si>
    <t>[22-08/08:59:38,940]:** INFO. ** [nnn-aammjj-hhmmss: 086-160822-075933 ]</t>
  </si>
  <si>
    <t>[22-08/08:59:38,941]:** INFO. ** [controlResult : 00 ]</t>
  </si>
  <si>
    <t>[22-08/08:59:38,941]:** INFO. ** B13 bulletin : 1</t>
  </si>
  <si>
    <t>[22-08/08:59:38,978]:** INFO. ** Application Select:a0000000421010</t>
  </si>
  <si>
    <t>[22-08/08:59:38,983]:@@ DEBUG @@ SELECT APP [a0000000421010]</t>
  </si>
  <si>
    <t>[22-08/08:59:39,065]:** INFO. ** Application Select a0000000421010 : OK</t>
  </si>
  <si>
    <t>[22-08/08:59:39,066]:@@ DEBUG @@ GPO</t>
  </si>
  <si>
    <t>[22-08/08:59:39,292]:** INFO. ** Get Processing Options a0000000421010 : OK</t>
  </si>
  <si>
    <t>[22-08/08:59:39,525]:** INFO. ** Read record a0000000421010 : OK</t>
  </si>
  <si>
    <t>[22-08/08:59:39,742]:** INFO. ** Read record a0000000421010 : OK</t>
  </si>
  <si>
    <t>[22-08/08:59:39,978]:** INFO. ** Read record a0000000421010 : OK</t>
  </si>
  <si>
    <t>[22-08/08:59:40,185]:** INFO. ** Read record a0000000421010 : OK</t>
  </si>
  <si>
    <t>[22-08/08:59:40,435]:** INFO. ** Read record a0000000421010 : OK</t>
  </si>
  <si>
    <t>[22-08/08:59:40,644]:** INFO. ** Read record a0000000421010 : OK</t>
  </si>
  <si>
    <t>[22-08/08:59:40,878]:** INFO. ** Read record a0000000421010 : OK</t>
  </si>
  <si>
    <t>[22-08/08:59:40,878]:@@ DEBUG @@ Cad_CheckCamAuth: TCAP=[60B8C8]</t>
  </si>
  <si>
    <t>[22-08/08:59:40,879]:** INFO. ** AUTH_GetIssuerPublicKey</t>
  </si>
  <si>
    <t>[22-08/08:59:40,879]:** INFO. ** Authentication: RID=a000000042 index=10</t>
  </si>
  <si>
    <t>[22-08/08:59:40,880]:&lt;&lt; WARN. &gt;&gt; AUTH_GetIssuerPublicKey:: clef absente</t>
  </si>
  <si>
    <t>[22-08/08:59:40,880]:&lt;&lt; WARN. &gt;&gt; AUTH_AuthentificationStatique step 1</t>
  </si>
  <si>
    <t>[22-08/08:59:40,881]:** INFO. ** CardInformation: 497010******2532</t>
  </si>
  <si>
    <t>[22-08/08:59:40,882]:** INFO. ** [S_INHERIT_CTX] [0200000000:0000]</t>
  </si>
  <si>
    <t>[22-08/08:59:40,882]:** INFO. ** TVR: 0200000000</t>
  </si>
  <si>
    <t>[22-08/08:59:40,883]:** INFO. ** TSI: 0000</t>
  </si>
  <si>
    <t>[22-08/08:59:40,883]:** INFO. ** [Result:ACCEPTED] [Status:ACCEPTED]</t>
  </si>
  <si>
    <t>[22-08/08:59:40,881]:** INFO. ** [Context_3_NON_ACHIEVED] Controle liste des  TNAs desactive</t>
  </si>
  <si>
    <t>[22-08/08:59:40,882]:** INFO. ** - Static Data Authentication selected, SDA</t>
  </si>
  <si>
    <t>Application Interchange Profile (AIP)</t>
  </si>
  <si>
    <t>SDA supported</t>
  </si>
  <si>
    <t>Cardholder verification is supported</t>
  </si>
  <si>
    <t>Terminal risk management is to be performed</t>
  </si>
  <si>
    <t>DDA supported</t>
  </si>
  <si>
    <t>CDA supported</t>
  </si>
  <si>
    <t>Reserved for use by the EMV Contactless Specifications</t>
  </si>
  <si>
    <t>Application Usage Control (AUC)</t>
  </si>
  <si>
    <t>Valid for domestic cash transactions</t>
  </si>
  <si>
    <t>Valid for international cash transactions</t>
  </si>
  <si>
    <t>Valid for domestic goods</t>
  </si>
  <si>
    <t>Valid for international goods</t>
  </si>
  <si>
    <t>Valid for domestic services</t>
  </si>
  <si>
    <t>Valid for international services</t>
  </si>
  <si>
    <t>Valid at ATMs</t>
  </si>
  <si>
    <t>Valid at terminals other than ATMs</t>
  </si>
  <si>
    <t>Domestic cashback allowed</t>
  </si>
  <si>
    <t>International cashback allowed</t>
  </si>
  <si>
    <t>[22-08/10:02:22,981]:** INFO. ** [S_CHK_AMOUNT] [0200000000:0000]</t>
  </si>
  <si>
    <t>[22-08/10:02:22,981]:** INFO. ** [Result:ACCEPTED] [Status:ACCEPTED]</t>
  </si>
  <si>
    <t>[22-08/10:02:22,981]:&lt;&lt; WARN. &gt;&gt; Cad_CheckCamAuth: Auth. stat. echouee</t>
  </si>
  <si>
    <t>[22-08/10:02:22,982]:** INFO. ** Cad_CheckCamAuth: 10</t>
  </si>
  <si>
    <t>[22-08/10:02:22,982]:** INFO. ** Cad_CheckCamAuth: 03</t>
  </si>
  <si>
    <t>[22-08/10:02:22,983]:** INFO. ** Application methode: 1</t>
  </si>
  <si>
    <t>[22-08/10:02:22,983]:** INFO. ** [S_CHK_CARD_DATA] [4200000000:c000]</t>
  </si>
  <si>
    <t>[22-08/10:02:22,983]:** INFO. ** TVR: 4200000000</t>
  </si>
  <si>
    <t>[22-08/10:02:22,984]:** INFO. ** - Static Data Authentication selected</t>
  </si>
  <si>
    <t>[22-08/10:02:22,984]:** INFO. ** - Static data authentication failed</t>
  </si>
  <si>
    <t>[22-08/10:02:22,985]:** INFO. ** TSI: c000</t>
  </si>
  <si>
    <t>[22-08/10:02:22,985]:** INFO. ** - Cardholder verification was performed</t>
  </si>
  <si>
    <t>[22-08/10:02:22,986]:** INFO. ** - Offline data authentication was performed</t>
  </si>
  <si>
    <t>[22-08/10:02:22,986]:** INFO. ** [Result:WATCHED] [Status:ACCEPTED]</t>
  </si>
  <si>
    <t>[22-08/10:02:22,986]:EMILIE : next checkCardData</t>
  </si>
  <si>
    <t>[22-08/10:02:25,922]:** INFO. ** [S_CHK_ACC] [4200008000:c800]</t>
  </si>
  <si>
    <t>[22-08/10:02:25,922]:** INFO. ** TVR: 4200008000</t>
  </si>
  <si>
    <t>[22-08/10:02:25,923]:** INFO. ** - Static Data Authentication selected</t>
  </si>
  <si>
    <t>[22-08/10:02:25,923]:** INFO. ** - Static data authentication failed</t>
  </si>
  <si>
    <t>[22-08/10:02:25,923]:** INFO. ** - Transaction exceeds floor limit</t>
  </si>
  <si>
    <t>[22-08/10:02:25,924]:** INFO. ** TSI: c800</t>
  </si>
  <si>
    <t>[22-08/10:02:25,924]:** INFO. ** - Terminal risk management was perfomed</t>
  </si>
  <si>
    <t>[22-08/10:02:25,924]:** INFO. ** - Cardholder verification was performed</t>
  </si>
  <si>
    <t>[22-08/10:02:25,925]:** INFO. ** - Offline data authentication was performed</t>
  </si>
  <si>
    <t>[22-08/10:02:25,925]:** INFO. ** [Result:WATCHED] [Status:ACCEPTED]</t>
  </si>
  <si>
    <t>[22-08/10:02:25,925]:&lt;&lt; WARN. &gt;&gt; Debit_CheckBinLevel: Surveille</t>
  </si>
  <si>
    <t>[22-08/10:02:25,926]:** INFO. ** [S_CHK_DEBIT] [4200008000:c800]</t>
  </si>
  <si>
    <t>[22-08/10:02:25,926]:** INFO. ** [Result:WATCHED] [Status:ACCEPTED]</t>
  </si>
  <si>
    <t>[22-08/10:02:25,927]:** INFO. ** [IAC DENIAL=0000000000]</t>
  </si>
  <si>
    <t>[22-08/10:02:25,927]:** INFO. ** [TAC DENIAL=0000000000]</t>
  </si>
  <si>
    <t>[22-08/10:02:25,927]:** INFO. ** [IAC ONLINE=0000000000]</t>
  </si>
  <si>
    <t>[22-08/10:02:25,928]:** INFO. ** [TAC ONLINE=fffff0800f]</t>
  </si>
  <si>
    <t>[22-08/10:02:25,928]:** INFO. ** [S_CHK_ACTION] [4200008000:c800]</t>
  </si>
  <si>
    <t>[22-08/10:02:25,928]:** INFO. ** [Result:WATCHED] [Status:WATCHED]</t>
  </si>
  <si>
    <t>[22-08/10:02:25,935]:@@ DEBUG @@ PRESENT CRYPTO</t>
  </si>
  <si>
    <t>[22-08/10:02:26,091]:** INFO. **  GetLPPActionResult : 400 0</t>
  </si>
  <si>
    <t>[22-08/10:02:26,091]:** INFO. ** Cab_CheckGenerate_ARQC : ARQC ou AAR</t>
  </si>
  <si>
    <t>[22-08/10:02:26,091]:** INFO. ** [S_CARD_BEFORE] [4200008000:e800]</t>
  </si>
  <si>
    <t>[22-08/10:02:26,092]:** INFO. ** TSI: e800</t>
  </si>
  <si>
    <t>[22-08/10:02:26,092]:** INFO. ** - Terminal risk management was perfomed</t>
  </si>
  <si>
    <t>[22-08/10:02:26,093]:** INFO. ** - Card risk management was performed</t>
  </si>
  <si>
    <t>[22-08/10:02:26,093]:** INFO. ** - Cardholder verification was performed</t>
  </si>
  <si>
    <t>[22-08/10:02:26,093]:** INFO. ** - Offline data authentication was performed</t>
  </si>
  <si>
    <t>[22-08/10:02:26,094]:** INFO. ** [Result:WATCHED] [Status:WATCHED]</t>
  </si>
  <si>
    <t>[22-08/10:02:26,094]:** INFO. ** [TAC ONLINE=fffff0800f]</t>
  </si>
  <si>
    <t>[22-08/10:02:26,094]:** INFO. ** [S_AUTH_CALL] [4200008000:e800]</t>
  </si>
  <si>
    <t>[22-08/10:02:26,095]:** INFO. ** [Result:WATCHED] [Status:WATCHED]</t>
  </si>
  <si>
    <t>[22-08/10:02:26,095]:** INFO. **  STOP TMP APPLICATION EMV #################</t>
  </si>
  <si>
    <t>[22-08/10:02:33,699]:** INFO. ** [PID      : 3900 ]</t>
  </si>
  <si>
    <t>[22-08/10:02:33,699]:** INFO. ** [APP_NAME : APPLICATION EMV ]</t>
  </si>
  <si>
    <t>[22-08/10:02:33,700]:** INFO. ** [TA_RRRR  : 20_0000 ]</t>
  </si>
  <si>
    <t>[22-08/10:02:33,700]:** INFO. ** [nnn-aammjj-hhmmss: 086-160822-090215 ]</t>
  </si>
  <si>
    <t>[22-08/10:02:33,701]:** INFO. ** [controlResult : 11 ]</t>
  </si>
  <si>
    <t>[22-08/10:02:33,701]:** INFO. ** B13 bulletin : 1</t>
  </si>
  <si>
    <t>[22-08/10:02:33,734]:** INFO. ** [S_AUTH_BACK] [4200008000:e800]</t>
  </si>
  <si>
    <t>[22-08/10:02:33,734]:** INFO. ** TVR: 4200008000</t>
  </si>
  <si>
    <t>[22-08/10:02:33,735]:** INFO. ** - Static Data Authentication selected</t>
  </si>
  <si>
    <t>[22-08/10:02:33,735]:** INFO. ** - Static data authentication failed</t>
  </si>
  <si>
    <t>[22-08/10:02:33,735]:** INFO. ** - Transaction exceeds floor limit</t>
  </si>
  <si>
    <t>[22-08/10:02:33,736]:** INFO. ** TSI: e800</t>
  </si>
  <si>
    <t>[22-08/10:02:33,736]:** INFO. ** - Terminal risk management was perfomed</t>
  </si>
  <si>
    <t>[22-08/10:02:33,737]:** INFO. ** - Card risk management was performed</t>
  </si>
  <si>
    <t>[22-08/10:02:33,737]:** INFO. ** - Cardholder verification was performed</t>
  </si>
  <si>
    <t>[22-08/10:02:33,737]:** INFO. ** - Offline data authentication was performed</t>
  </si>
  <si>
    <t>[22-08/10:02:33,738]:** INFO. ** [Result:NOT CHECKED] [Status:WATCHED]</t>
  </si>
  <si>
    <t xml:space="preserve"> - Montant autorise D1000 [591]</t>
  </si>
  <si>
    <t xml:space="preserve"> - Montant Maximum  D878  [10000]</t>
  </si>
  <si>
    <t>[22-08/10:02:33,742]:** INFO. ** [CheckAuthorizedAmount] Montant correct</t>
  </si>
  <si>
    <t>[22-08/10:02:37,898]:** INFO. ** [S_AUTH_BACK] [4200008000:e800]</t>
  </si>
  <si>
    <t>[22-08/10:02:37,898]:** INFO. ** [Result:ACCEPTED] [Status:ACCEPTED]</t>
  </si>
  <si>
    <t>[22-08/10:02:37,905]:@@ DEBUG @@ EXTERNAL AUTH</t>
  </si>
  <si>
    <t>[22-08/10:02:37,970]:@@ DEBUG @@ PAD_StepNoScript : Arret script sur erreur</t>
  </si>
  <si>
    <t>[22-08/10:02:37,971]:** INFO. **  GetLPPActionResult : 800 20</t>
  </si>
  <si>
    <t>[22-08/10:02:37,971]:&lt;&lt; WARN. &gt;&gt; Caa_CheckExternalAuth : Echouee</t>
  </si>
  <si>
    <t>[22-08/10:02:37,972]:** INFO. ** [S_CARD_AFTER] [4200008040:f800]</t>
  </si>
  <si>
    <t>[22-08/10:02:37,973]:** INFO. ** TVR: 4200008040</t>
  </si>
  <si>
    <t>[22-08/10:02:37,973]:** INFO. ** - Static Data Authentication selected</t>
  </si>
  <si>
    <t>[22-08/10:02:37,974]:** INFO. ** - Static data authentication failed</t>
  </si>
  <si>
    <t>[22-08/10:02:37,974]:** INFO. ** - Transaction exceeds floor limit</t>
  </si>
  <si>
    <t>[22-08/10:02:37,975]:** INFO. ** - Issuer authentication was unsuccessful</t>
  </si>
  <si>
    <t>[22-08/10:02:37,975]:** INFO. ** TSI: f800</t>
  </si>
  <si>
    <t>[22-08/10:02:37,975]:** INFO. ** - Terminal risk management was perfomed</t>
  </si>
  <si>
    <t>[22-08/10:02:37,976]:** INFO. ** - Issuer authentication was performed</t>
  </si>
  <si>
    <t>[22-08/10:02:37,977]:** INFO. ** - Card risk management was performed</t>
  </si>
  <si>
    <t>[22-08/10:02:37,977]:** INFO. ** - Cardholder verification was performed</t>
  </si>
  <si>
    <t>[22-08/10:02:37,977]:** INFO. ** - Offline data authentication was performed</t>
  </si>
  <si>
    <t>[22-08/10:02:37,978]:** INFO. ** [Result:REFUSED] [Status:ACCEPTED]</t>
  </si>
  <si>
    <t>[22-08/10:02:37,981]:@@ DEBUG @@ PRESENT CRYPTO</t>
  </si>
  <si>
    <t>[22-08/10:02:38,231]:** INFO. **  GetLPPActionResult : 2000 0</t>
  </si>
  <si>
    <t>[22-08/10:02:38,232]:** INFO. ** [S_CARD_AFTER] [4200008040:f800]</t>
  </si>
  <si>
    <t>[22-08/10:02:38,233]:** INFO. ** [Result:ACCEPTED] [Status:ACCEPTED]</t>
  </si>
  <si>
    <t>[22-08/10:02:38,233]:** INFO. ** [S_TRS_RES] [4200008040:f800]</t>
  </si>
  <si>
    <t>[22-08/10:02:38,234]:** INFO. ** [Result:ACCEPTED] [Status:ACCEPTED]</t>
  </si>
  <si>
    <t>[22-08/10:02:39,570]:** INFO. ** [S_TRS_ACK] [4200008040:f800]</t>
  </si>
  <si>
    <t>[22-08/10:02:39,571]:** INFO. ** [Result:ACCEPTED] [Status:ACCEPTED]</t>
  </si>
  <si>
    <t>[22-08/10:02:39,572]:** INFO. ** [S_TRS_END] [4200008040:f800]</t>
  </si>
  <si>
    <t>[22-08/10:02:39,572]:** INFO. ** [Result:NOT CHECKED] [Status:ACCEPTED]</t>
  </si>
  <si>
    <t>[22-08/10:02:39,851]:** INFO. ** [S_TRS_END] [4200008040:f800]</t>
  </si>
  <si>
    <t>[22-08/10:02:39,852]:** INFO. ** [Result:ACCEPTED] [Status:ACCEPTED]</t>
  </si>
  <si>
    <t>[22-08/10:02:39,855]:** INFO. ** [NUM AUTO : 690135 ]</t>
  </si>
  <si>
    <t>[22-08/10:02:39,856]:** INFO. ** [CODE REP : 10 ]</t>
  </si>
  <si>
    <t>[22-08/10:02:39,856]:** INFO. **  STOP TMP APPLICATION EMV #################</t>
  </si>
  <si>
    <t>[22-08/10:02:25,921]:** INFO. ** Rac_CheckAcceptCeil: Montant superieur au seuil (1000)</t>
  </si>
  <si>
    <t>[22-08/10:02:39,750]:** INFO. ** Transaction backup: X|software|1.D321224390 4L.LSK.3.100|</t>
  </si>
  <si>
    <t>[22-08/10:02:39,811]:** INFO. ** [&lt;-C:\From_Tim\SWIM_B12V3\W20_0000\WPAF\hic_01.wp][659][fb2e]</t>
  </si>
  <si>
    <t>[22-08/10:02:38,235]:** INFO. ** Due to CB5.5 activation, CB5.5 truncation method fixed firmly.</t>
  </si>
  <si>
    <t>[22-08/10:02:38,232]:** INFO. ** Step_CardAfter : AuthAnswerSubmit = 1, S_AUTH_BACK = A, DataReasonCode = 1</t>
  </si>
  <si>
    <t>[22-08/10:02:37,972]:** INFO. ** Step_CardAfter : AuthAnswerSubmit = 1, S_AUTH_BACK = A, DataReasonCode = 1</t>
  </si>
  <si>
    <t>[22-08/10:02:33,701]:** INFO. ** [ReadTagAndSetClientPartialAmount] Autorisation partielle Caisse ON</t>
  </si>
  <si>
    <t>[22-08/10:02:37,897]:-- ERROR -- ISAP_GetDatumResult: Output buffer too smalL</t>
  </si>
  <si>
    <t>[22-08/10:02:33,742]:** INFO. ** [Step_AuthBack] decimalFormat -&gt; %10ld.%02lD</t>
  </si>
  <si>
    <t>[22-08/10:02:33,744]:** INFO. ** [Step_AuthBack] Message Caisse:        MONTANT: 5.91POURSUITE TRANSAC. ?</t>
  </si>
  <si>
    <t>[22-08/10:02:37,896]:&lt;&lt; WARN. &gt;&gt; JWN_V_ReseauScanf: deprecated format %B and %b use %D or %d instead</t>
  </si>
  <si>
    <t>[22-08/08:59:38,942]:** INFO. ** [ReadTagAndSetClientPartialAmount] Autorisation partielle Caisse ON</t>
  </si>
  <si>
    <t>[22-08/08:59:38,980]:** INFO. ** [Inhc_GetTrsAudit] Methode de gestion des transactions par poste</t>
  </si>
  <si>
    <t>[22-08/08:59:38,982]:!! WARN. !! [Step_Inherit] Bulletin 14 activer sur solution autre que ADM 2.2</t>
  </si>
  <si>
    <t xml:space="preserve"> STOP TMP</t>
  </si>
  <si>
    <t>START MPE</t>
  </si>
  <si>
    <t>STOP MPE</t>
  </si>
  <si>
    <t>START TMP</t>
  </si>
  <si>
    <t>The second and third bytes are the first and last record to read. Imagine an AFL entry: “0E 01 03 02”. notation in EMV)</t>
  </si>
  <si>
    <r>
      <t xml:space="preserve">To answer this question the terminal issues the </t>
    </r>
    <r>
      <rPr>
        <b/>
        <sz val="11"/>
        <color rgb="FFFF0000"/>
        <rFont val="Calibri"/>
        <family val="2"/>
        <scheme val="minor"/>
      </rPr>
      <t>Get Processing Options (GPO)</t>
    </r>
    <r>
      <rPr>
        <sz val="11"/>
        <color rgb="FF333333"/>
        <rFont val="Calibri"/>
        <family val="2"/>
        <scheme val="minor"/>
      </rPr>
      <t xml:space="preserve"> command. </t>
    </r>
  </si>
  <si>
    <r>
      <t xml:space="preserve">The </t>
    </r>
    <r>
      <rPr>
        <sz val="11"/>
        <color rgb="FFFF0000"/>
        <rFont val="Calibri"/>
        <family val="2"/>
        <scheme val="minor"/>
      </rPr>
      <t>AIP is a 2-byte bit array</t>
    </r>
    <r>
      <rPr>
        <sz val="11"/>
        <color rgb="FF333333"/>
        <rFont val="Calibri"/>
        <family val="2"/>
        <scheme val="minor"/>
      </rPr>
      <t xml:space="preserve"> that indicates the types of functions supported by the card. </t>
    </r>
  </si>
  <si>
    <r>
      <t xml:space="preserve">And the </t>
    </r>
    <r>
      <rPr>
        <sz val="11"/>
        <color rgb="FFFF0000"/>
        <rFont val="Calibri"/>
        <family val="2"/>
        <scheme val="minor"/>
      </rPr>
      <t xml:space="preserve">AFL </t>
    </r>
    <r>
      <rPr>
        <sz val="11"/>
        <color theme="1"/>
        <rFont val="Calibri"/>
        <family val="2"/>
        <scheme val="minor"/>
      </rPr>
      <t>is essentially a ‘list’ of records the terminal should read from the card in order to use these functions.</t>
    </r>
  </si>
  <si>
    <t xml:space="preserve">The TSI is a 2-byte bit array that records when a particular step or process has been executed. The TVR is a 5-byte bit array that records the results of risk checks. </t>
  </si>
  <si>
    <t>Both of these checklists start as arrays of bits set to 0. Depending on how the transaction progresses, some bits will be set to 1.During the conversation between the card and the terminal, the terminal will check off</t>
  </si>
  <si>
    <t xml:space="preserve">An EMV card may contain multiple (payment) applications. During the first step the card is powered up and an application is selected. Once an application is selected the card will respond with a Processing options Data Object List (PDOL). </t>
  </si>
  <si>
    <t>certain items on its TVR checklist in to make sure it doesn’t do something stupid like accept a fraudulent payment. At the same time the terminal will check off items on its TSI checklist to keep track of where the transaction is in the process.</t>
  </si>
  <si>
    <t>This bit array will be used to determine how to proceed with the transaction during the “terminal action analysis” step. Now the terminal needs to determine two things:</t>
  </si>
  <si>
    <t>FICHIER TRACE</t>
  </si>
  <si>
    <t>DIAGRAMME</t>
  </si>
  <si>
    <t>EMV transaction explanation</t>
  </si>
  <si>
    <t>DDA failed bit</t>
  </si>
  <si>
    <r>
      <t xml:space="preserve">[22-08/08:59:40,879]:@@ DEBUG @@ Cad_CheckCamAuth: </t>
    </r>
    <r>
      <rPr>
        <b/>
        <sz val="11"/>
        <color rgb="FFFF0000"/>
        <rFont val="Calibri"/>
        <family val="2"/>
        <scheme val="minor"/>
      </rPr>
      <t>AIP</t>
    </r>
    <r>
      <rPr>
        <sz val="11"/>
        <color theme="1" tint="0.249977111117893"/>
        <rFont val="Calibri"/>
        <family val="2"/>
        <scheme val="minor"/>
      </rPr>
      <t>=[5c00]</t>
    </r>
  </si>
  <si>
    <r>
      <t xml:space="preserve">The </t>
    </r>
    <r>
      <rPr>
        <sz val="11"/>
        <color rgb="FFFF0000"/>
        <rFont val="Calibri"/>
        <family val="2"/>
        <scheme val="minor"/>
      </rPr>
      <t>AUC</t>
    </r>
    <r>
      <rPr>
        <sz val="11"/>
        <color theme="1"/>
        <rFont val="Calibri"/>
        <family val="2"/>
        <scheme val="minor"/>
      </rPr>
      <t xml:space="preserve"> is a 2-byte bit array that tells the terminal whether the card: Is valid for domestic cash transaction, Is valid for international cash transaction, … </t>
    </r>
  </si>
  <si>
    <r>
      <t xml:space="preserve">During the “read application data” step the card will have received an Application Usage Control </t>
    </r>
    <r>
      <rPr>
        <b/>
        <sz val="11"/>
        <color rgb="FFFF0000"/>
        <rFont val="Calibri"/>
        <family val="2"/>
        <scheme val="minor"/>
      </rPr>
      <t>(AUC)</t>
    </r>
    <r>
      <rPr>
        <sz val="11"/>
        <color rgb="FF333333"/>
        <rFont val="Calibri"/>
        <family val="2"/>
        <scheme val="minor"/>
      </rPr>
      <t xml:space="preserve"> record. </t>
    </r>
  </si>
  <si>
    <t>N3</t>
  </si>
  <si>
    <t>N12</t>
  </si>
  <si>
    <t>N2</t>
  </si>
  <si>
    <t>N6</t>
  </si>
  <si>
    <t>N1</t>
  </si>
  <si>
    <t>[23-08/17:13:15,935]:** INFO. **  START TMP ################################</t>
  </si>
  <si>
    <t>[23-08/17:13:15,936]:** INFO. ** [PID      : 9380 ]</t>
  </si>
  <si>
    <t>[23-08/17:13:15,936]:** INFO. ** [APP_NAME : APPLICATION EMV ]</t>
  </si>
  <si>
    <t>[23-08/17:13:15,936]:** INFO. ** [VERSION  : 0.0.0.0 ]</t>
  </si>
  <si>
    <t>[23-08/17:13:15,937]:** INFO. ** [TA_RRRR  : 20_0000 ]</t>
  </si>
  <si>
    <t>[23-08/17:13:15,938]:** INFO. ** [nnn-aammjj-hhmmss: 087-160823-161310 ]</t>
  </si>
  <si>
    <t>[23-08/17:13:15,938]:** INFO. ** [controlResult : 00 ]</t>
  </si>
  <si>
    <t>[23-08/17:13:15,939]:** INFO. ** B13 bulletin : 1</t>
  </si>
  <si>
    <t>[23-08/17:13:15,975]:** INFO. ** Application Select:a0000000421010</t>
  </si>
  <si>
    <t>[23-08/17:13:15,980]:@@ DEBUG @@ SELECT APP [a0000000421010]</t>
  </si>
  <si>
    <t>[23-08/17:13:16,092]:** INFO. ** Application Select a0000000421010 : OK</t>
  </si>
  <si>
    <t>[23-08/17:13:16,093]:@@ DEBUG @@ GPO</t>
  </si>
  <si>
    <t>[23-08/17:13:16,317]:** INFO. ** Get Processing Options a0000000421010 : OK</t>
  </si>
  <si>
    <t>[23-08/17:13:16,715]:** INFO. ** Read record a0000000421010 : OK</t>
  </si>
  <si>
    <t>[23-08/17:13:17,036]:** INFO. ** Read record a0000000421010 : OK</t>
  </si>
  <si>
    <t>[23-08/17:13:17,605]:** INFO. ** Read record a0000000421010 : OK</t>
  </si>
  <si>
    <t>[23-08/17:13:18,434]:** INFO. ** Read record a0000000421010 : OK</t>
  </si>
  <si>
    <t>[23-08/17:13:18,497]:** INFO. ** Read record a0000000421010 : OK</t>
  </si>
  <si>
    <t>[23-08/17:13:18,504]:@@ DEBUG @@ Cad_CheckCamAuth: TCAP=[60B8C8]</t>
  </si>
  <si>
    <t>[23-08/17:13:18,505]:** INFO. ** AUTH_GetIssuerPublicKey</t>
  </si>
  <si>
    <t>[23-08/17:13:18,506]:** INFO. ** Authentication: RID=a000000042 index=86</t>
  </si>
  <si>
    <t>[23-08/17:13:18,507]:** INFO. ** AUTH_GetIccPublicKey</t>
  </si>
  <si>
    <t>[23-08/17:13:18,508]:** INFO. ** CardInformation: 507100******9706</t>
  </si>
  <si>
    <t>[23-08/17:13:18,509]:** INFO. ** [S_INHERIT_CTX] [0000000000:0000]</t>
  </si>
  <si>
    <t>[23-08/17:13:18,510]:** INFO. ** TVR: 0000000000</t>
  </si>
  <si>
    <t>[23-08/17:13:18,510]:** INFO. ** TSI: 0000</t>
  </si>
  <si>
    <t>[23-08/17:13:18,511]:** INFO. ** [Result:ACCEPTED] [Status:ACCEPTED]</t>
  </si>
  <si>
    <t>[23-08/17:13:18,511]:** INFO. ** [S_CHK_AMOUNT] [0000000000:0000]</t>
  </si>
  <si>
    <t>[23-08/17:13:18,512]:** INFO. ** [Result:ACCEPTED] [Status:ACCEPTED]</t>
  </si>
  <si>
    <t>[23-08/17:13:18,512]:** INFO. ** Authentication: OK</t>
  </si>
  <si>
    <t>[23-08/17:13:18,513]:** INFO. ** CheckVer: Ver. SA &lt; Ver. CAM: 0001 0003</t>
  </si>
  <si>
    <t>[23-08/17:13:18,514]:** INFO. ** Application methode: 2</t>
  </si>
  <si>
    <t>[23-08/17:13:18,514]:** INFO. ** [S_CHK_CARD_DATA] [0080000000:c000]</t>
  </si>
  <si>
    <t>[23-08/17:13:18,515]:** INFO. ** TVR: 0080000000</t>
  </si>
  <si>
    <t>[23-08/17:13:18,515]:** INFO. ** TSI: c000</t>
  </si>
  <si>
    <t>[23-08/17:13:18,516]:** INFO. ** - Cardholder verification was performed</t>
  </si>
  <si>
    <t>[23-08/17:13:18,516]:** INFO. ** - Offline data authentication was performed</t>
  </si>
  <si>
    <t>[23-08/17:13:18,517]:** INFO. ** [Result:WATCHED] [Status:ACCEPTED]</t>
  </si>
  <si>
    <t>[23-08/17:13:18,589]:** INFO. ** [S_CHK_ACC] [0080008000:c800]</t>
  </si>
  <si>
    <t>[23-08/17:13:18,606]:** INFO. ** TVR: 0080008000</t>
  </si>
  <si>
    <t>[23-08/17:13:18,631]:** INFO. ** - Transaction exceeds floor limit</t>
  </si>
  <si>
    <t>[23-08/17:13:18,631]:** INFO. ** TSI: c800</t>
  </si>
  <si>
    <t>[23-08/17:13:18,632]:** INFO. ** - Terminal risk management was perfomed</t>
  </si>
  <si>
    <t>[23-08/17:13:18,632]:** INFO. ** - Cardholder verification was performed</t>
  </si>
  <si>
    <t>[23-08/17:13:18,633]:** INFO. ** - Offline data authentication was performed</t>
  </si>
  <si>
    <t>[23-08/17:13:18,634]:** INFO. ** [Result:WATCHED] [Status:ACCEPTED]</t>
  </si>
  <si>
    <t>[23-08/17:13:18,635]:** INFO. ** [S_CHK_DEBIT] [0080008000:c800]</t>
  </si>
  <si>
    <t>[23-08/17:13:18,636]:** INFO. ** [Result:ACCEPTED] [Status:ACCEPTED]</t>
  </si>
  <si>
    <t>[23-08/17:13:18,637]:@@ DEBUG @@ GET COUNTER</t>
  </si>
  <si>
    <t>[23-08/17:13:18,706]:@@ DEBUG @@ Pin Try Counter = 3</t>
  </si>
  <si>
    <t>[23-08/17:13:18,763]:@@ DEBUG @@ AUTH_PAD_Send_COMPLETE_PIN</t>
  </si>
  <si>
    <t>[23-08/17:13:18,777]:@@ DEBUG @@ VERIFY PIN</t>
  </si>
  <si>
    <t>[23-08/17:13:18,791]:@@ DEBUG @@ PLAINTEXT</t>
  </si>
  <si>
    <t>[23-08/17:13:24,126]:** INFO. **  GetLPPActionResult : 20 0</t>
  </si>
  <si>
    <t>[23-08/17:13:24,126]:** INFO. **  GetLPPActionResult : 100000 0</t>
  </si>
  <si>
    <t>[23-08/17:13:24,127]:** INFO. ** [IAC DENIAL=0010d80000]</t>
  </si>
  <si>
    <t>[23-08/17:13:24,127]:** INFO. ** [TAC DENIAL=0000000000]</t>
  </si>
  <si>
    <t>[23-08/17:13:24,128]:** INFO. ** [IAC ONLINE=fc682498f0]</t>
  </si>
  <si>
    <t>[23-08/17:13:24,128]:** INFO. ** [S_CHK_ACTION] [0080008000:c800]</t>
  </si>
  <si>
    <t>[23-08/17:13:24,129]:** INFO. ** [Result:WATCHED] [Status:WATCHED]</t>
  </si>
  <si>
    <t>[23-08/17:13:24,130]:@@ DEBUG @@ PRESENT CRYPTO</t>
  </si>
  <si>
    <t>[23-08/17:13:24,949]:** INFO. **  GetLPPActionResult : 400 0</t>
  </si>
  <si>
    <t>[23-08/17:13:24,950]:** INFO ** AUTH_ControleAuthentification &gt;&gt;&gt;&gt;&gt;&gt;&gt;</t>
  </si>
  <si>
    <t>[23-08/17:13:24,951]:** INFO. ** Cab_CheckGenerate_ARQC : ARQC ou AAR</t>
  </si>
  <si>
    <t>[23-08/17:13:24,952]:** INFO. ** [S_CARD_BEFORE] [0080008000:e800]</t>
  </si>
  <si>
    <t>[23-08/17:13:24,952]:** INFO. ** TSI: e800</t>
  </si>
  <si>
    <t>[23-08/17:13:24,953]:** INFO. ** - Terminal risk management was perfomed</t>
  </si>
  <si>
    <t>[23-08/17:13:24,953]:** INFO. ** - Card risk management was performed</t>
  </si>
  <si>
    <t>[23-08/17:13:24,954]:** INFO. ** - Cardholder verification was performed</t>
  </si>
  <si>
    <t>[23-08/17:13:24,954]:** INFO. ** - Offline data authentication was performed</t>
  </si>
  <si>
    <t>[23-08/17:13:24,955]:** INFO. ** [Result:WATCHED] [Status:WATCHED]</t>
  </si>
  <si>
    <t>[23-08/17:13:24,955]:** INFO. ** [IAC ONLINE=fc682498f0]</t>
  </si>
  <si>
    <t>[23-08/17:13:24,956]:** INFO. ** [S_AUTH_CALL] [0080008000:e800]</t>
  </si>
  <si>
    <t>[23-08/17:13:24,956]:** INFO. ** [Result:WATCHED] [Status:WATCHED]</t>
  </si>
  <si>
    <t>[23-08/17:13:24,959]:** INFO. **  STOP TMP APPLICATION EMV #################</t>
  </si>
  <si>
    <t>[23-08/17:13:32,382]:** INFO. **  START TMP ################################</t>
  </si>
  <si>
    <t>[23-08/17:13:32,382]:** INFO. ** [PID      : 10060 ]</t>
  </si>
  <si>
    <t>[23-08/17:13:32,383]:** INFO. ** [APP_NAME : APPLICATION EMV ]</t>
  </si>
  <si>
    <t>[23-08/17:13:32,383]:** INFO. ** [TA_RRRR  : 20_0000 ]</t>
  </si>
  <si>
    <t>[23-08/17:13:32,384]:** INFO. ** [nnn-aammjj-hhmmss: 087-160823-161310 ]</t>
  </si>
  <si>
    <t>[23-08/17:13:32,384]:** INFO. ** [controlResult : 11 ]</t>
  </si>
  <si>
    <t>[23-08/17:13:32,385]:** INFO. ** B13 bulletin : 1</t>
  </si>
  <si>
    <t>[23-08/17:13:32,418]:** INFO. ** [S_AUTH_BACK] [0080008000:e800]</t>
  </si>
  <si>
    <t>[23-08/17:13:32,419]:** INFO. ** TVR: 0080008000</t>
  </si>
  <si>
    <t>[23-08/17:13:32,420]:** INFO. ** - Transaction exceeds floor limit</t>
  </si>
  <si>
    <t>[23-08/17:13:32,420]:** INFO. ** TSI: e800</t>
  </si>
  <si>
    <t>[23-08/17:13:32,420]:** INFO. ** - Terminal risk management was perfomed</t>
  </si>
  <si>
    <t>[23-08/17:13:32,421]:** INFO. ** - Card risk management was performed</t>
  </si>
  <si>
    <t>[23-08/17:13:32,422]:** INFO. ** - Cardholder verification was performed</t>
  </si>
  <si>
    <t>[23-08/17:13:32,422]:** INFO. ** - Offline data authentication was performed</t>
  </si>
  <si>
    <t>[23-08/17:13:32,422]:** INFO. ** [Result:NOT CHECKED] [Status:WATCHED]</t>
  </si>
  <si>
    <t xml:space="preserve"> - Montant autorise D1000 [88809]</t>
  </si>
  <si>
    <t xml:space="preserve"> - Montant Maximum  D878  [88810]</t>
  </si>
  <si>
    <t>[23-08/17:13:32,427]:** INFO. ** [CheckAuthorizedAmount] Montant correct</t>
  </si>
  <si>
    <t>[23-08/17:13:36,463]:** INFO. ** [S_AUTH_BACK] [0080008000:e800]</t>
  </si>
  <si>
    <t>[23-08/17:13:36,464]:** INFO. ** [Result:ACCEPTED] [Status:ACCEPTED]</t>
  </si>
  <si>
    <t>[23-08/17:13:36,471]:@@ DEBUG @@ EXTERNAL AUTH</t>
  </si>
  <si>
    <t>[23-08/17:13:36,557]:@@ DEBUG @@ PAD_StepNoScript : Arret script sur erreur</t>
  </si>
  <si>
    <t>[23-08/17:13:36,558]:** INFO. **  GetLPPActionResult : 800 20</t>
  </si>
  <si>
    <t>[23-08/17:13:36,558]:&lt;&lt; WARN. &gt;&gt; Caa_CheckExternalAuth : Echouee</t>
  </si>
  <si>
    <t>[23-08/17:13:36,559]:** INFO. ** [S_CARD_AFTER] [0080008040:f800]</t>
  </si>
  <si>
    <t>[23-08/17:13:36,560]:** INFO. ** TVR: 0080008040</t>
  </si>
  <si>
    <t>[23-08/17:13:36,560]:** INFO. ** - Transaction exceeds floor limit</t>
  </si>
  <si>
    <t>[23-08/17:13:36,561]:** INFO. ** - Issuer authentication was unsuccessful</t>
  </si>
  <si>
    <t>[23-08/17:13:36,561]:** INFO. ** TSI: f800</t>
  </si>
  <si>
    <t>[23-08/17:13:36,562]:** INFO. ** - Terminal risk management was perfomed</t>
  </si>
  <si>
    <t>[23-08/17:13:36,562]:** INFO. ** - Issuer authentication was performed</t>
  </si>
  <si>
    <t>[23-08/17:13:36,563]:** INFO. ** - Card risk management was performed</t>
  </si>
  <si>
    <t>[23-08/17:13:36,563]:** INFO. ** - Cardholder verification was performed</t>
  </si>
  <si>
    <t>[23-08/17:13:36,563]:** INFO. ** - Offline data authentication was performed</t>
  </si>
  <si>
    <t>[23-08/17:13:36,564]:** INFO. ** [Result:REFUSED] [Status:ACCEPTED]</t>
  </si>
  <si>
    <t>[23-08/17:13:36,565]:@@ DEBUG @@ PRESENT CRYPTO</t>
  </si>
  <si>
    <t>[23-08/17:13:36,969]:** INFO. **  GetLPPActionResult : 2000 0</t>
  </si>
  <si>
    <t>[23-08/17:13:36,970]:** INFO. ** Cab_CheckGenerate_TC : TNA forcee par SA</t>
  </si>
  <si>
    <t>[23-08/17:13:36,970]:** INFO. ** [IAC ONLINE=fc682498f0]</t>
  </si>
  <si>
    <t>[23-08/17:13:40,141]:&lt;&lt; WARN. &gt;&gt; Call_UserInterfaceConfirm: DEFAUT RESP MODE</t>
  </si>
  <si>
    <t>[23-08/17:13:42,833]:** INFO. ** Forcage valide</t>
  </si>
  <si>
    <t>[23-08/17:13:42,834]:** INFO. ** [S_CARD_AFTER] [0080008040:f800]</t>
  </si>
  <si>
    <t>[23-08/17:13:42,835]:** INFO. ** [Result:HANDLED] [Status:HANDLED]</t>
  </si>
  <si>
    <t>[23-08/17:13:42,835]:** INFO. ** [S_TRS_RES] [0080008040:f800]</t>
  </si>
  <si>
    <t>[23-08/17:13:42,836]:** INFO. ** [Result:ACCEPTED] [Status:ACCEPTED]</t>
  </si>
  <si>
    <t>[23-08/17:13:44,169]:** INFO. ** [S_TRS_ACK] [0080008040:f800]</t>
  </si>
  <si>
    <t>[23-08/17:13:44,170]:** INFO. ** [Result:ACCEPTED] [Status:ACCEPTED]</t>
  </si>
  <si>
    <t>[23-08/17:13:44,171]:** INFO. ** [S_TRS_END] [0080008040:f800]</t>
  </si>
  <si>
    <t>[23-08/17:13:44,172]:** INFO. ** [Result:NOT CHECKED] [Status:ACCEPTED]</t>
  </si>
  <si>
    <t>[23-08/17:13:44,621]:&lt;&lt; WARN. &gt;&gt; REDRESSEMENT: AAC_ON_TC</t>
  </si>
  <si>
    <t>[23-08/17:13:44,621]:** INFO. ** [vSetAuthReasonB14] DataReasonCode (6)</t>
  </si>
  <si>
    <t>[23-08/17:13:44,622]:** INFO. ** [NUM AUTO : 495168 ]</t>
  </si>
  <si>
    <t>[23-08/17:13:44,623]:** INFO. ** [CODE REP : 10 ]</t>
  </si>
  <si>
    <t>[23-08/17:13:44,623]:** INFO. **  STOP TMP APPLICATION EMV #################</t>
  </si>
  <si>
    <t>[23-08/17:13:15,940]:** INFO. ** [ReadTagAndSetClientPartialAmount] Autorisation partielle Caisse ON</t>
  </si>
  <si>
    <t>[23-08/17:13:15,976]:** INFO. ** [Inhc_GetTrsAudit] Methode de gestion des transactions par poste</t>
  </si>
  <si>
    <t>[23-08/17:13:15,979]:!! WARN. !! [Step_Inherit] Bulletin 14 activer sur solution autre que ADM 2.2</t>
  </si>
  <si>
    <t>[23-08/17:13:18,509]:** INFO. ** [Context_3_NON_ACHIEVED] Controle liste des  TNAs desactive</t>
  </si>
  <si>
    <t>[23-08/17:13:18,515]:** INFO. ** - ICC and terminal have different application versions</t>
  </si>
  <si>
    <t>[23-08/17:13:18,526]:** INFO. ** Rac_CheckAcceptCeil: Montant superieur au seuil (1000)</t>
  </si>
  <si>
    <t>[23-08/17:13:18,621]:** INFO. ** - ICC and terminal have different application versions</t>
  </si>
  <si>
    <t>FICHIER TRACE (CARTE AVEC CODE)</t>
  </si>
  <si>
    <t>[23-08/17:13:24,951]:** INFO ** AUTH_ControleAuthentification data [06000a03a488020a020000000129cb6f04a5]</t>
  </si>
  <si>
    <t>[23-08/17:13:32,386]:** INFO. ** [ReadTagAndSetClientPartialAmount] Autorisation partielle Caisse ON</t>
  </si>
  <si>
    <t>[23-08/17:13:32,419]:** INFO. ** - ICC and terminal have different application versions</t>
  </si>
  <si>
    <t>[23-08/17:13:32,428]:&lt;&lt; WARN. &gt;&gt; [Step_AuthBack]: Montant superieur a max affichage standalone :88809</t>
  </si>
  <si>
    <t>[23-08/17:13:32,429]:** INFO. ** [Step_AuthBack] Message Caisse:      MONTANT: 888.09POURSUITE TRANSAC. ?</t>
  </si>
  <si>
    <t>[23-08/17:13:36,462]:&lt;&lt; WARN. &gt;&gt; JWN_V_ReseauScanf: deprecated format %B and  %b use %D or %d instead</t>
  </si>
  <si>
    <t>[23-08/17:13:36,463]:-- ERROR -- ISAP_GetDatumResult: Output buffer too small</t>
  </si>
  <si>
    <t>[23-08/17:13:32,428]:** INFO. ** [Step_AuthBack] decimalFormat -&gt; %10ld.%02ld</t>
  </si>
  <si>
    <t>[23-08/17:13:36,559]:** INFO. ** Step_CardAfter : AuthAnswerSubmit = 1, S_AUTH_BACK = A, DataReasonCode = 1</t>
  </si>
  <si>
    <t>[23-08/17:13:36,560]:** INFO. ** - ICC and terminal have different application versions</t>
  </si>
  <si>
    <t>[23-08/17:13:42,826]:&lt;&lt; WARN. &gt;&gt; JWN_V_ReseauScanf: deprecated format %B and  %b use %D or %d instead</t>
  </si>
  <si>
    <t>[23-08/17:13:42,834]:** INFO. ** Step_CardAfter : AuthAnswerSubmit = 1, S_AUTH_BACK = A, DataReasonCode = 6</t>
  </si>
  <si>
    <t>[23-08/17:13:42,837]:** INFO. ** Due to CB5.5 activation, CB5.5 truncation method fixed firmly.</t>
  </si>
  <si>
    <t>[23-08/17:13:44,341]:** INFO. ** Transaction backup: X|software|1.D3212243904L.LSK.3.100|</t>
  </si>
  <si>
    <t>[23-08/17:13:44,622]:** INFO. ** [Debit_CheckRedressement] Redressement necessaire</t>
  </si>
  <si>
    <t>[22-08/10:02:33,699]:** INFO. ** START TMP ################################</t>
  </si>
  <si>
    <t>CVR</t>
  </si>
  <si>
    <t>Card Verification Results</t>
  </si>
  <si>
    <r>
      <t xml:space="preserve">[22-08/10:02:22,982]:** INFO. ** </t>
    </r>
    <r>
      <rPr>
        <b/>
        <sz val="11"/>
        <color rgb="FFFF0000"/>
        <rFont val="Calibri"/>
        <family val="2"/>
        <scheme val="minor"/>
      </rPr>
      <t>CVM</t>
    </r>
    <r>
      <rPr>
        <sz val="11"/>
        <color theme="1" tint="0.249977111117893"/>
        <rFont val="Calibri"/>
        <family val="2"/>
        <scheme val="minor"/>
      </rPr>
      <t xml:space="preserve"> List: 00000000000000001f031f031f03</t>
    </r>
  </si>
  <si>
    <r>
      <t xml:space="preserve">[23-08/17:13:18,513]:** INFO. ** </t>
    </r>
    <r>
      <rPr>
        <b/>
        <sz val="11"/>
        <color rgb="FFFF0000"/>
        <rFont val="Calibri"/>
        <family val="2"/>
        <scheme val="minor"/>
      </rPr>
      <t>CVM</t>
    </r>
    <r>
      <rPr>
        <sz val="11"/>
        <color theme="1" tint="0.249977111117893"/>
        <rFont val="Calibri"/>
        <family val="2"/>
        <scheme val="minor"/>
      </rPr>
      <t xml:space="preserve"> List: 0000000000000000420101030203</t>
    </r>
  </si>
  <si>
    <r>
      <t xml:space="preserve">[23-08/17:13:18,505]:@@ DEBUG @@ Cad_CheckCamAuth: </t>
    </r>
    <r>
      <rPr>
        <b/>
        <sz val="11"/>
        <color rgb="FFFF0000"/>
        <rFont val="Calibri"/>
        <family val="2"/>
        <scheme val="minor"/>
      </rPr>
      <t>AIP</t>
    </r>
    <r>
      <rPr>
        <sz val="11"/>
        <color theme="1" tint="0.249977111117893"/>
        <rFont val="Calibri"/>
        <family val="2"/>
        <scheme val="minor"/>
      </rPr>
      <t>=[3d00]</t>
    </r>
  </si>
  <si>
    <t>TLV Tag Length Value</t>
  </si>
  <si>
    <t>The ATR is the response from the card when it is reset during Card Detection and Reset, and specifies how the terminal must interface with the card, including which transmission protocol will be used to send and receive APDU between the terminal and the card. The ATR from the card determines which transmission protocol is used for APDU exchanges.</t>
  </si>
  <si>
    <t>Montant Minimum</t>
  </si>
  <si>
    <t>Montant Maximum</t>
  </si>
  <si>
    <t>Montant pré-défini utilisé pour les automates de classe 2</t>
  </si>
  <si>
    <t>Montant au-delà duquel une double authentification du porteur doit être réalisée</t>
  </si>
  <si>
    <t>Montant au-delà duquel une autorisation doit être demandée</t>
  </si>
  <si>
    <t>Coefficient intervenant dans le calcul de l’appel aléatoire</t>
  </si>
  <si>
    <t>Indique si pour un AID donné l’accepteur peut forcer ou non la transaction</t>
  </si>
  <si>
    <t>Niveau de priorité de sélection par le système d’acceptation d’une application</t>
  </si>
  <si>
    <t>RID de l’application EMV</t>
  </si>
  <si>
    <t>Longueur du modulo de la clé RSA publique</t>
  </si>
  <si>
    <t>Code Monnaie</t>
  </si>
  <si>
    <t>PIX de l’application EMV. Extension propriétaire de l’émetteur d’application</t>
  </si>
  <si>
    <t>Valeur du service commercial : montant permettant d’éviter une distribution de biens ou de services dont le montant serait trop faible</t>
  </si>
  <si>
    <t>RUF</t>
  </si>
  <si>
    <t>Précise les types de transactions q’une application doit gérer : Debit, Credit, Debit-Credit</t>
  </si>
  <si>
    <t xml:space="preserve">Spécifie la durée maximum d’une carte porteur à piste ISO2 (en année) : AA: </t>
  </si>
  <si>
    <t>Longueur en deçà de laquelle un numéro porteur n’est pas valide selon la norme en vigueur (ISO 7813)</t>
  </si>
  <si>
    <t>Temporisation entre chaque saisie d’un caractère du code confidentiel porteur au-delà duquel la transaction est annulée (sec)</t>
  </si>
  <si>
    <t>Code pays du système d’acceptation (norme ISO 3166) (Terminal Country Code – 9F1A)</t>
  </si>
  <si>
    <t>AN1</t>
  </si>
  <si>
    <t>Activation d’un profil fonctionnel particulier, renseigné à «   »  = profil par défaut</t>
  </si>
  <si>
    <t>Indique l’indice de satisfaction pour une techno donnée</t>
  </si>
  <si>
    <t>N19</t>
  </si>
  <si>
    <t>Code langue géré par l’application pour affichage des messages à destination du porteur (norme ISO 639)</t>
  </si>
  <si>
    <t>Permet à l’acquéreur d’activer les factures pré-autorisées parmi les procédures de pré-autorisation</t>
  </si>
  <si>
    <t>Permet à l’acquéreur d’activer les factures pré-autorisées de prolongation parmi les procédures de pré-autorisation (4DBC pour amex)</t>
  </si>
  <si>
    <t>Permet à l’acquéreur d’activer les factures complémentaires parmi les procédures de pré-autorisation</t>
  </si>
  <si>
    <t>Permet à l’acquéreur d’activer les factures no-show parmi les procédures de pré-autorisation</t>
  </si>
  <si>
    <t>Configure le mode de déclenchement de la demande d’autorisation : Manuel, Automatique</t>
  </si>
  <si>
    <t>Traitement à suivre lorsque la monnaie ou devise de l’application carte n’est pas reconnue par le système d’acceptation : Demande d'autorisation, poursuite offline, abandon de la transaction</t>
  </si>
  <si>
    <t>Début de plage BINs</t>
  </si>
  <si>
    <t>Fin de plage BINs</t>
  </si>
  <si>
    <t>0 : aucun test sur la longueur du bin, 1 : test sur la longueur du bin a realiser sur cette plage avec les donnees qui suivent</t>
  </si>
  <si>
    <t>epv_d787.wp</t>
  </si>
  <si>
    <t>Précise le montant inter-bancaire utilisé pour effectuer une demande d’autorisation lorsque le montant réel de la transaction ne peut pas être estimé</t>
  </si>
  <si>
    <t>Montant au-delà duquel une transaction avec une carte étrangère est refusée</t>
  </si>
  <si>
    <t>AN512</t>
  </si>
  <si>
    <t>AN256</t>
  </si>
  <si>
    <t>N4</t>
  </si>
  <si>
    <t>AN6</t>
  </si>
  <si>
    <t>AN16</t>
  </si>
  <si>
    <t>AN10</t>
  </si>
  <si>
    <t>ANS2</t>
  </si>
  <si>
    <t>ANS4</t>
  </si>
  <si>
    <t>ANS22</t>
  </si>
  <si>
    <t>N120</t>
  </si>
  <si>
    <t>AN30</t>
  </si>
  <si>
    <t>30 code service possible (3 caracteres) separes par des blancs</t>
  </si>
  <si>
    <t>0 : aucun test sur le code service 1 : test sur le code service</t>
  </si>
  <si>
    <t>Longueur max du PAN pour cette plage de bin</t>
  </si>
  <si>
    <t>Longueur min du PAN pour cette plage de bin</t>
  </si>
  <si>
    <t>Bulletin mai 2016</t>
  </si>
  <si>
    <t>Version 1,5,0 Oct 2016</t>
  </si>
  <si>
    <t>C:\D\QVCS\Projects\CB5.5\EMV_C++\APPLI\EMV\SOURCES\TLC\</t>
  </si>
  <si>
    <t>Serveur</t>
  </si>
  <si>
    <t>Client</t>
  </si>
  <si>
    <t>Vendor</t>
  </si>
  <si>
    <t>Country</t>
  </si>
  <si>
    <t>Name</t>
  </si>
  <si>
    <t>Description</t>
  </si>
  <si>
    <t>315041592E5359532E4444463031</t>
  </si>
  <si>
    <t>Visa International</t>
  </si>
  <si>
    <t>United States</t>
  </si>
  <si>
    <t>Visa Payment System Environment - PSE (1PAY.SYS.DDF01)</t>
  </si>
  <si>
    <t>325041592E5359532E4444463031</t>
  </si>
  <si>
    <t>Visa Proximity Payment System Environment - PPSE (2PAY.SYS.DDF01)</t>
  </si>
  <si>
    <t>Visa payWave for Mobile</t>
  </si>
  <si>
    <t>44464D46412E44466172653234313031</t>
  </si>
  <si>
    <t>DeviceFidelity</t>
  </si>
  <si>
    <t>DeviceFidelity In2Pay DFare applet</t>
  </si>
  <si>
    <t>http://www.nfcworld.com/2010/11/24/35207/devicefidelity-adds-nfc-support-for-android-and-mifare/</t>
  </si>
  <si>
    <t>A00000000101</t>
  </si>
  <si>
    <t>PBS Danmønt A/S</t>
  </si>
  <si>
    <t>Denmark</t>
  </si>
  <si>
    <t>MUSCLE Card Applet</t>
  </si>
  <si>
    <t>(Unlicensed use of this RID. Proposal to use A000000323 instead)</t>
  </si>
  <si>
    <t>A000000003000000</t>
  </si>
  <si>
    <t>(VISA) Card Manager</t>
  </si>
  <si>
    <t>Used by most GP2.1.1 cards / Oberthur OP201 cards. Visa Proprietary Card Manager AID for OpenPlatform cards (visa.openplatform).</t>
  </si>
  <si>
    <t>GP</t>
  </si>
  <si>
    <t>A00000000300037561</t>
  </si>
  <si>
    <t>Bonuscard</t>
  </si>
  <si>
    <t>A00000000305076010</t>
  </si>
  <si>
    <t>VISA ELO Credit</t>
  </si>
  <si>
    <t>A0000000031010</t>
  </si>
  <si>
    <t>VISA Debit/Credit (Classic)</t>
  </si>
  <si>
    <t>Standard/Gold VISA credit card</t>
  </si>
  <si>
    <t>A000000003101001</t>
  </si>
  <si>
    <t>VISA Credit</t>
  </si>
  <si>
    <t>A000000003101002</t>
  </si>
  <si>
    <t>VISA Debit</t>
  </si>
  <si>
    <t>A0000000032010</t>
  </si>
  <si>
    <t>VISA Electron</t>
  </si>
  <si>
    <t>VISA Electron (Debit)</t>
  </si>
  <si>
    <t>A0000000032020</t>
  </si>
  <si>
    <t>VISA</t>
  </si>
  <si>
    <t>V PAY</t>
  </si>
  <si>
    <t>A0000000033010</t>
  </si>
  <si>
    <t>VISA Interlink</t>
  </si>
  <si>
    <t>A0000000034010</t>
  </si>
  <si>
    <t>VISA Specific</t>
  </si>
  <si>
    <t>Visa Specific</t>
  </si>
  <si>
    <t>A0000000035010</t>
  </si>
  <si>
    <t>A000000003534441</t>
  </si>
  <si>
    <t>Schlumberger Security Domain</t>
  </si>
  <si>
    <t>A0000000035350</t>
  </si>
  <si>
    <t>Security Domain</t>
  </si>
  <si>
    <t>OCS Oberthur Card System Security Domain Package AID / VGP Card Manager (for ISD and ASD)</t>
  </si>
  <si>
    <t>A000000003535041</t>
  </si>
  <si>
    <t>OCS Oberthur Card System Security Domain Applet AID / VGP Card Manager (for ISD and ASD)</t>
  </si>
  <si>
    <t>A0000000036010</t>
  </si>
  <si>
    <t>Domestic Visa Cash Stored Value</t>
  </si>
  <si>
    <t>A0000000036020</t>
  </si>
  <si>
    <t>International Visa Cash Stored Value</t>
  </si>
  <si>
    <t>A0000000038002</t>
  </si>
  <si>
    <t>VISA Auth dynamic passcode authentication (DPA). Used by Barclays/HBOS</t>
  </si>
  <si>
    <t>A0000000038010</t>
  </si>
  <si>
    <t>VISA Plus</t>
  </si>
  <si>
    <t>VISA plus</t>
  </si>
  <si>
    <t>A0000000039010</t>
  </si>
  <si>
    <t>VISA Loyalty</t>
  </si>
  <si>
    <t>A000000003999910</t>
  </si>
  <si>
    <t>VISA Proprietary ATM</t>
  </si>
  <si>
    <t>A0000000040000</t>
  </si>
  <si>
    <t>Mastercard International</t>
  </si>
  <si>
    <t>MasterCard Card Manager</t>
  </si>
  <si>
    <t>A00000000401</t>
  </si>
  <si>
    <t>MasterCard PayPass</t>
  </si>
  <si>
    <t>AEPM (Association Européenne Payez Mobile)</t>
  </si>
  <si>
    <t>A0000000041010</t>
  </si>
  <si>
    <t>MasterCard Credit</t>
  </si>
  <si>
    <t>Standard MasterCard</t>
  </si>
  <si>
    <t>A00000000410101213</t>
  </si>
  <si>
    <t>A00000000410101215</t>
  </si>
  <si>
    <t>A0000000041010BB5449435301</t>
  </si>
  <si>
    <t>[UNKNOWN]</t>
  </si>
  <si>
    <t>Some co-branded card?</t>
  </si>
  <si>
    <t>A0000000042010</t>
  </si>
  <si>
    <t>MasterCard Specific</t>
  </si>
  <si>
    <t>A0000000042203</t>
  </si>
  <si>
    <t>MasterCard U.S. Maestro</t>
  </si>
  <si>
    <t>A0000000043010</t>
  </si>
  <si>
    <t>A0000000043060</t>
  </si>
  <si>
    <t>Maestro (Debit)</t>
  </si>
  <si>
    <t>Maestro (Debit) Card</t>
  </si>
  <si>
    <t>A000000004306001</t>
  </si>
  <si>
    <t>A0000000044010</t>
  </si>
  <si>
    <t>A0000000045010</t>
  </si>
  <si>
    <t>A0000000045555</t>
  </si>
  <si>
    <t>APDULogger</t>
  </si>
  <si>
    <t>AID on Cirrus Test Card</t>
  </si>
  <si>
    <t>A0000000046000</t>
  </si>
  <si>
    <t>Cirrus</t>
  </si>
  <si>
    <t>Mastercard Cirrus (Interbank Network) ATM card only</t>
  </si>
  <si>
    <t>A0000000048002</t>
  </si>
  <si>
    <t>SecureCode Auth EMV-CAP</t>
  </si>
  <si>
    <t>Chip Authentication Protocol (CAP). Works with NatWest or SecureCode Aut</t>
  </si>
  <si>
    <t>A0000000049999</t>
  </si>
  <si>
    <t>MasterCard PayPass??</t>
  </si>
  <si>
    <t>A0000000050001</t>
  </si>
  <si>
    <t>Switch Card Services Ltd.</t>
  </si>
  <si>
    <t>United Kingdom</t>
  </si>
  <si>
    <t>Maestro UK</t>
  </si>
  <si>
    <t>UK Domestic Maestro - Switch (debit card)</t>
  </si>
  <si>
    <t>A0000000050002</t>
  </si>
  <si>
    <t>Solo</t>
  </si>
  <si>
    <t>A0000000090001FF44FF1289</t>
  </si>
  <si>
    <t>ETSI</t>
  </si>
  <si>
    <t>France</t>
  </si>
  <si>
    <t>Orange</t>
  </si>
  <si>
    <t>Orange UK</t>
  </si>
  <si>
    <t>A0000000101030</t>
  </si>
  <si>
    <t>Europay International</t>
  </si>
  <si>
    <t>Belgium</t>
  </si>
  <si>
    <t>Maestro-CH</t>
  </si>
  <si>
    <t>A00000001800</t>
  </si>
  <si>
    <t>GEMPLUS</t>
  </si>
  <si>
    <t>Gemplus ?</t>
  </si>
  <si>
    <t>A0000000181001</t>
  </si>
  <si>
    <t>com.gemplus.javacard.util packages</t>
  </si>
  <si>
    <t>A000000018434D</t>
  </si>
  <si>
    <t>Gemplus card manager</t>
  </si>
  <si>
    <t>434D = CM (ascii). Security domain for some GCX/GXP cards (GemXpresso Pro) (Gemalto)</t>
  </si>
  <si>
    <t>A000000018434D00</t>
  </si>
  <si>
    <t>Gemplus Security Domain</t>
  </si>
  <si>
    <t>(Gemalto)</t>
  </si>
  <si>
    <t>A00000002401</t>
  </si>
  <si>
    <t>Midland Bank Plc</t>
  </si>
  <si>
    <t>Self Service</t>
  </si>
  <si>
    <t>A000000025</t>
  </si>
  <si>
    <t>American Express</t>
  </si>
  <si>
    <t>A0000000250000</t>
  </si>
  <si>
    <t>American Express (Credit/Debit)</t>
  </si>
  <si>
    <t>A00000002501</t>
  </si>
  <si>
    <t>AEIPS-compliant (A-E contact EMV) payment application</t>
  </si>
  <si>
    <t>A000000025010104</t>
  </si>
  <si>
    <t>A000000025010402</t>
  </si>
  <si>
    <t>A000000025010701</t>
  </si>
  <si>
    <t>ExpressPay</t>
  </si>
  <si>
    <t>A000000025010801</t>
  </si>
  <si>
    <t>A0000000291010</t>
  </si>
  <si>
    <t>LINK Interchange Network Ltd</t>
  </si>
  <si>
    <t>Link / American Express</t>
  </si>
  <si>
    <t>A00000002945087510100000</t>
  </si>
  <si>
    <t>CO-OP</t>
  </si>
  <si>
    <t>A00000002949034010100001</t>
  </si>
  <si>
    <t>HSBC</t>
  </si>
  <si>
    <t>A00000002949282010100000</t>
  </si>
  <si>
    <t>Barclay</t>
  </si>
  <si>
    <t>A000000029564182</t>
  </si>
  <si>
    <t>HAFX</t>
  </si>
  <si>
    <t>A00000003029057000AD13100101FF</t>
  </si>
  <si>
    <t>Schlumberger Industries Identif d'Encarteur PR050</t>
  </si>
  <si>
    <t>BelPIC (Belgian Personal Identity Card) JavaCard Applet</t>
  </si>
  <si>
    <t>Schlumberger (Gemalto) RID</t>
  </si>
  <si>
    <t>A0000000308000000000280101</t>
  </si>
  <si>
    <t>Gemalto .NET Card AID</t>
  </si>
  <si>
    <t>A0000000421010</t>
  </si>
  <si>
    <t>Groupement des Cartes Bancaires "CB"</t>
  </si>
  <si>
    <t>Cartes Bancaire EMV Card</t>
  </si>
  <si>
    <t>Groupement des Cartes Bancaires (France)</t>
  </si>
  <si>
    <t>A0000000422010</t>
  </si>
  <si>
    <t>A0000000423010</t>
  </si>
  <si>
    <t>A0000000424010</t>
  </si>
  <si>
    <t>A0000000425010</t>
  </si>
  <si>
    <t>A00000005945430100</t>
  </si>
  <si>
    <t>Zentraler Kreditausschuss (ZKA)</t>
  </si>
  <si>
    <t>Germany</t>
  </si>
  <si>
    <t>Girocard Electronic Cash</t>
  </si>
  <si>
    <t>A000000063504B43532D3135</t>
  </si>
  <si>
    <t>RSA Laboratories</t>
  </si>
  <si>
    <t>PKCS-15</t>
  </si>
  <si>
    <t>RSA PKCS-15 PKI application (Predecessor to ISO7816-15) / ID-card in Finland</t>
  </si>
  <si>
    <t>A0000000635741502D57494D</t>
  </si>
  <si>
    <t>WAP-WIM</t>
  </si>
  <si>
    <t>WAP (Wireless Application Protocol) Identity Module / Wireless Identification Module</t>
  </si>
  <si>
    <t>A00000006510</t>
  </si>
  <si>
    <t>Japan</t>
  </si>
  <si>
    <t>JCB</t>
  </si>
  <si>
    <t>Japan Credit Bureau</t>
  </si>
  <si>
    <t>A0000000651010</t>
  </si>
  <si>
    <t>JCB J Smart Credit</t>
  </si>
  <si>
    <t>A00000006900</t>
  </si>
  <si>
    <t>Société Européenne de Monnaie Electronique SEME</t>
  </si>
  <si>
    <t>Moneo</t>
  </si>
  <si>
    <t>A000000077010000021000000000003B</t>
  </si>
  <si>
    <t>Oberthur Technologies</t>
  </si>
  <si>
    <t>Visa AEPN</t>
  </si>
  <si>
    <t>A0000000790100</t>
  </si>
  <si>
    <t>Activcard Europe S.A.</t>
  </si>
  <si>
    <t>CACv2 PKI ID</t>
  </si>
  <si>
    <t>Identity Key</t>
  </si>
  <si>
    <t>A0000000790101</t>
  </si>
  <si>
    <t>CACv2 PKI Sign</t>
  </si>
  <si>
    <t>Digital Signature Key</t>
  </si>
  <si>
    <t>A0000000790102</t>
  </si>
  <si>
    <t>CACv2 PKI Enc</t>
  </si>
  <si>
    <t>Key Management Key</t>
  </si>
  <si>
    <t>A00000007901F0</t>
  </si>
  <si>
    <t>CACv1 PKI Identity Key</t>
  </si>
  <si>
    <t>Re-directs to CACv2 PKI Identity key</t>
  </si>
  <si>
    <t>A00000007901F1</t>
  </si>
  <si>
    <t>CACv1 PKI Digital Signature Key</t>
  </si>
  <si>
    <t>Re-directs to CACv2 Digital Signature key</t>
  </si>
  <si>
    <t>A00000007901F2</t>
  </si>
  <si>
    <t>CACv1 PKI Key Management Key</t>
  </si>
  <si>
    <t>Re-directs to CACv2 Key Management key</t>
  </si>
  <si>
    <t>A0000000790200</t>
  </si>
  <si>
    <t>CACv2 DoD Person</t>
  </si>
  <si>
    <t>DoD Demographic</t>
  </si>
  <si>
    <t>A0000000790201</t>
  </si>
  <si>
    <t>CACv2 DoD Personnel</t>
  </si>
  <si>
    <t>A00000007902FB</t>
  </si>
  <si>
    <t>CACv1 BC</t>
  </si>
  <si>
    <t>General Configuration</t>
  </si>
  <si>
    <t>A00000007902FD</t>
  </si>
  <si>
    <t>PKI Certificate Attributes</t>
  </si>
  <si>
    <t>A00000007902FE</t>
  </si>
  <si>
    <t>PKI Cert</t>
  </si>
  <si>
    <t>A0000000790300</t>
  </si>
  <si>
    <t>CACv2 Access Control Applet</t>
  </si>
  <si>
    <t>CAC PIN / ID PIN Management Applet</t>
  </si>
  <si>
    <t>A0000000791201</t>
  </si>
  <si>
    <t>CAC JDM</t>
  </si>
  <si>
    <t>Joint Data Model. BCAdmin</t>
  </si>
  <si>
    <t>A0000000791202</t>
  </si>
  <si>
    <t>Joint Data Model. BCMedical</t>
  </si>
  <si>
    <t>A0000000871002FF49FF0589</t>
  </si>
  <si>
    <t>Third Generation Partnership Project (3GPP)</t>
  </si>
  <si>
    <t>Telenor USIM</t>
  </si>
  <si>
    <t>USIM</t>
  </si>
  <si>
    <t>A00000008810200105C100</t>
  </si>
  <si>
    <t>Buypass AS</t>
  </si>
  <si>
    <t>Norway</t>
  </si>
  <si>
    <t>BuyPass BIDA</t>
  </si>
  <si>
    <t>Used by norwegian public betting company Norsk-Tipping?</t>
  </si>
  <si>
    <t>BuyPass</t>
  </si>
  <si>
    <t>A000000088102201034221</t>
  </si>
  <si>
    <t>BuyPass BEID (BuyPass Electronic ID?)</t>
  </si>
  <si>
    <t>A000000088102201034321</t>
  </si>
  <si>
    <t>A0000000960200</t>
  </si>
  <si>
    <t>Sa Proton World International N.V.</t>
  </si>
  <si>
    <t>Proton World International Security Domain</t>
  </si>
  <si>
    <t>A000000098</t>
  </si>
  <si>
    <t>Visa USA</t>
  </si>
  <si>
    <t>Debit Card</t>
  </si>
  <si>
    <t>Bank of America Debit Card</t>
  </si>
  <si>
    <t>A0000000980840</t>
  </si>
  <si>
    <t>Visa Common Debit</t>
  </si>
  <si>
    <t>A0000000980848</t>
  </si>
  <si>
    <t>Schwab Bank Debit Card</t>
  </si>
  <si>
    <t>A0000001110101</t>
  </si>
  <si>
    <t>Die Post Postfinance</t>
  </si>
  <si>
    <t>Switzerland</t>
  </si>
  <si>
    <t>Postcard</t>
  </si>
  <si>
    <t>A0000001160300</t>
  </si>
  <si>
    <t>GSA - TFCS</t>
  </si>
  <si>
    <t>PIV CHUID</t>
  </si>
  <si>
    <t>CHUID</t>
  </si>
  <si>
    <t>A0000001166010</t>
  </si>
  <si>
    <t>PIV Fingerprints</t>
  </si>
  <si>
    <t>Fingerprints</t>
  </si>
  <si>
    <t>A0000001166030</t>
  </si>
  <si>
    <t>PIV Facial Image</t>
  </si>
  <si>
    <t>Facial Image</t>
  </si>
  <si>
    <t>A0000001169000</t>
  </si>
  <si>
    <t>PIV Security Object</t>
  </si>
  <si>
    <t>Security Object</t>
  </si>
  <si>
    <t>A000000116A001</t>
  </si>
  <si>
    <t>PIV Authentication Key</t>
  </si>
  <si>
    <t>A000000116DB00</t>
  </si>
  <si>
    <t>CCC</t>
  </si>
  <si>
    <t>Card Capability Container</t>
  </si>
  <si>
    <t>A000000118010000</t>
  </si>
  <si>
    <t>Austria Card</t>
  </si>
  <si>
    <t>Austria</t>
  </si>
  <si>
    <t>DF_Verkehr</t>
  </si>
  <si>
    <t>Domestic Loyalty Program (Version 1.3)</t>
  </si>
  <si>
    <t>A000000118020000</t>
  </si>
  <si>
    <t>DF_Partner</t>
  </si>
  <si>
    <t>A000000118030000</t>
  </si>
  <si>
    <t>DF_Schülerdaten</t>
  </si>
  <si>
    <t>A000000118040000</t>
  </si>
  <si>
    <t>DF_KEP_SIG</t>
  </si>
  <si>
    <t>Domestic Loyalty Program (Version 1.32)</t>
  </si>
  <si>
    <t>A0000001184543</t>
  </si>
  <si>
    <t>Digital Signature (SSCA)</t>
  </si>
  <si>
    <t>Digital Signature Application</t>
  </si>
  <si>
    <t>A000000118454E</t>
  </si>
  <si>
    <t>Encryption Application</t>
  </si>
  <si>
    <t>Encryption Application (Version 1.10)</t>
  </si>
  <si>
    <t>A0000001211010</t>
  </si>
  <si>
    <t>PBS Danmark A/S</t>
  </si>
  <si>
    <t>Dankort (VISA GEM Vision)</t>
  </si>
  <si>
    <t>Danish domestic debit card</t>
  </si>
  <si>
    <t>A0000001320001</t>
  </si>
  <si>
    <t>Java Card Forum</t>
  </si>
  <si>
    <t>org.javacardforum.javacard.biometry</t>
  </si>
  <si>
    <t>A0000001408001</t>
  </si>
  <si>
    <t>TDS TODOS DATA SYSTEM AB</t>
  </si>
  <si>
    <t>Sweden</t>
  </si>
  <si>
    <t>eCode</t>
  </si>
  <si>
    <t>A0000001410001</t>
  </si>
  <si>
    <t>Associazione Bancaria Italiana</t>
  </si>
  <si>
    <t>Italy</t>
  </si>
  <si>
    <t>PagoBANCOMAT</t>
  </si>
  <si>
    <t>CoGeBan Consorzio BANCOMAT (Italian domestic debit card)</t>
  </si>
  <si>
    <t>A0000001510000</t>
  </si>
  <si>
    <t>Global Platform Security Domain AID</t>
  </si>
  <si>
    <t>GP Card Manager</t>
  </si>
  <si>
    <t>A00000015153504341534400</t>
  </si>
  <si>
    <t>CASD_AID</t>
  </si>
  <si>
    <t>SPCASD</t>
  </si>
  <si>
    <t>A0000001523010</t>
  </si>
  <si>
    <t>Diners Club International Ltd.</t>
  </si>
  <si>
    <t>Discover</t>
  </si>
  <si>
    <t>Discover Card</t>
  </si>
  <si>
    <t>A0000001524010</t>
  </si>
  <si>
    <t>Discover Debit Common Card</t>
  </si>
  <si>
    <t>A0000001544442</t>
  </si>
  <si>
    <t>Banrisul - Banco do Estado do Rio Grande do SUL - S.A.</t>
  </si>
  <si>
    <t>Brazil</t>
  </si>
  <si>
    <t>Banricompras Debito</t>
  </si>
  <si>
    <t>Banrisul (Brazil)</t>
  </si>
  <si>
    <t>A0000001570010</t>
  </si>
  <si>
    <t>Zühlke Engineering AG</t>
  </si>
  <si>
    <t>AMEX</t>
  </si>
  <si>
    <t>A0000001570020</t>
  </si>
  <si>
    <t>MasterCard</t>
  </si>
  <si>
    <t>A0000001570021</t>
  </si>
  <si>
    <t>Maestro</t>
  </si>
  <si>
    <t>A0000001570022</t>
  </si>
  <si>
    <t>A0000001570023</t>
  </si>
  <si>
    <t>CASH</t>
  </si>
  <si>
    <t>A0000001570030</t>
  </si>
  <si>
    <t>A0000001570031</t>
  </si>
  <si>
    <t>A0000001570040</t>
  </si>
  <si>
    <t>A0000001570050</t>
  </si>
  <si>
    <t>A0000001570051</t>
  </si>
  <si>
    <t>A0000001570100</t>
  </si>
  <si>
    <t>MCard</t>
  </si>
  <si>
    <t>A0000001570104</t>
  </si>
  <si>
    <t>MyOne</t>
  </si>
  <si>
    <t>A0000001570109</t>
  </si>
  <si>
    <t>Mediamarkt Card</t>
  </si>
  <si>
    <t>A000000157010A</t>
  </si>
  <si>
    <t>Gift Card</t>
  </si>
  <si>
    <t>A000000157010B</t>
  </si>
  <si>
    <t>A000000157010C</t>
  </si>
  <si>
    <t>WIRCard</t>
  </si>
  <si>
    <t>A000000157010D</t>
  </si>
  <si>
    <t>Power Card</t>
  </si>
  <si>
    <t>A0000001574443</t>
  </si>
  <si>
    <t>DINERS CLUB</t>
  </si>
  <si>
    <t>A0000001574444</t>
  </si>
  <si>
    <t>Supercard Plus</t>
  </si>
  <si>
    <t>A000000167413000FF</t>
  </si>
  <si>
    <t>IBM</t>
  </si>
  <si>
    <t>JCOP Identify Applet</t>
  </si>
  <si>
    <t>identify in JCOP-tools returns eg 27 34 01 2E 00 00 00 00 4E 58 37 35 31 41 00 03 28 62 B3 6A 82</t>
  </si>
  <si>
    <t>JCOP</t>
  </si>
  <si>
    <t>A000000167413001</t>
  </si>
  <si>
    <t>FIPS 140-2</t>
  </si>
  <si>
    <t>?</t>
  </si>
  <si>
    <t>A000000172950001</t>
  </si>
  <si>
    <t>Financial Information Service Co. Ltd.</t>
  </si>
  <si>
    <t>Taiwan</t>
  </si>
  <si>
    <t>BAROC Financial Application Taiwan</t>
  </si>
  <si>
    <t>The Bankers Association of the Republic of China</t>
  </si>
  <si>
    <t>A000000177504B43532D3135</t>
  </si>
  <si>
    <t>Ministère de L'Intérieur</t>
  </si>
  <si>
    <t>BelPIC (Belgian Personal Identity Card)</t>
  </si>
  <si>
    <t>A0000001850002</t>
  </si>
  <si>
    <t>Post Office Limited</t>
  </si>
  <si>
    <t>UK Post Office Account card</t>
  </si>
  <si>
    <t>A0000001884443</t>
  </si>
  <si>
    <t>Diners Club Switzerland Ltd</t>
  </si>
  <si>
    <t>A0000002040000</t>
  </si>
  <si>
    <t>Association for Payment Clearing Services</t>
  </si>
  <si>
    <t>A0000002281010</t>
  </si>
  <si>
    <t>Saudi Arabian Monetary Agency (SAMA)</t>
  </si>
  <si>
    <t>Kingdom of Saudi Arabia</t>
  </si>
  <si>
    <t>SPAN (M/Chip)</t>
  </si>
  <si>
    <t>SPAN2 (Saudi Payments Network) - Saudi Arabia domestic credit/debit card (Saudi Arabia Monetary Agency)</t>
  </si>
  <si>
    <t>A0000002282010</t>
  </si>
  <si>
    <t>SPAN (VIS)</t>
  </si>
  <si>
    <t>A00000022820101010</t>
  </si>
  <si>
    <t>SPAN</t>
  </si>
  <si>
    <t>A0000002471001</t>
  </si>
  <si>
    <t>ISO JTC1/SC17/WG3</t>
  </si>
  <si>
    <t>Machine Readable Travel Documents (MRTD)</t>
  </si>
  <si>
    <t>Electronic (Biometric) Passport. Issuer stored data application (The last three digits of the PIX shall be used to denote future version levels.)</t>
  </si>
  <si>
    <t>MRTD</t>
  </si>
  <si>
    <t>A0000002472001</t>
  </si>
  <si>
    <t>A0000002771010</t>
  </si>
  <si>
    <t>Interac Association</t>
  </si>
  <si>
    <t>Canada</t>
  </si>
  <si>
    <t>INTERAC</t>
  </si>
  <si>
    <t>Canadian domestic credit/debit card</t>
  </si>
  <si>
    <t>A00000030600000000000000</t>
  </si>
  <si>
    <t>PS/SC Workgroup</t>
  </si>
  <si>
    <t>PC/SC Initial access data AID</t>
  </si>
  <si>
    <t>Possibly not an application...</t>
  </si>
  <si>
    <t>A000000308000010000100</t>
  </si>
  <si>
    <t>National Institute of Standards and Technology</t>
  </si>
  <si>
    <t>Personal Identity Verification (PIV) / ID-ONE PIV BIO</t>
  </si>
  <si>
    <t>PIV End Point Applet. Last 2 bytes designate version?</t>
  </si>
  <si>
    <t>A00000031510100528</t>
  </si>
  <si>
    <t>Currence Holding/PIN BV</t>
  </si>
  <si>
    <t>The Netherlands</t>
  </si>
  <si>
    <t>Currence PuC</t>
  </si>
  <si>
    <t>A0000003156020</t>
  </si>
  <si>
    <t>Chipknip</t>
  </si>
  <si>
    <t>A00000032301</t>
  </si>
  <si>
    <t>Identity Alliance</t>
  </si>
  <si>
    <t>MUSCLE Applet Package</t>
  </si>
  <si>
    <t>http://osdir.com/ml/lib.muscle/2005-12/msg00066.html</t>
  </si>
  <si>
    <t>A0000003230101</t>
  </si>
  <si>
    <t>MUSCLE Applet Instance</t>
  </si>
  <si>
    <t>A0000003241010</t>
  </si>
  <si>
    <t>Discover Financial Services LLC</t>
  </si>
  <si>
    <t>Discover Expresspay (ZIP)</t>
  </si>
  <si>
    <t>A000000333010101</t>
  </si>
  <si>
    <t>China Unionpay Co. Ltd</t>
  </si>
  <si>
    <t>China</t>
  </si>
  <si>
    <t>UnionPay Debit</t>
  </si>
  <si>
    <t>A000000333010102</t>
  </si>
  <si>
    <t>UnionPay Credit</t>
  </si>
  <si>
    <t>A000000333010103</t>
  </si>
  <si>
    <t>UnionPay Quasi Credit</t>
  </si>
  <si>
    <t>A000000333010106</t>
  </si>
  <si>
    <t>UnionPay Electronic Cash</t>
  </si>
  <si>
    <t>A0000003591010</t>
  </si>
  <si>
    <t>Euro Alliance of Payment Schemes s.c.r.l. - EAPS</t>
  </si>
  <si>
    <t>Unknown</t>
  </si>
  <si>
    <t>A0000003591010028001</t>
  </si>
  <si>
    <t>Girocard EAPS</t>
  </si>
  <si>
    <t>ZKA (Germany)</t>
  </si>
  <si>
    <t>A00000035910100380</t>
  </si>
  <si>
    <t>A0000003660001</t>
  </si>
  <si>
    <t>Poste Italiane S.P.A</t>
  </si>
  <si>
    <t>Postamat</t>
  </si>
  <si>
    <t>A0000003660002</t>
  </si>
  <si>
    <t>Postamat VISA</t>
  </si>
  <si>
    <t>A0000003710001</t>
  </si>
  <si>
    <t>Interswitch Limited</t>
  </si>
  <si>
    <t>Nigeria</t>
  </si>
  <si>
    <t>InterSwitch Verve Card</t>
  </si>
  <si>
    <t>Nigerian local switch company</t>
  </si>
  <si>
    <t>A0000003964D66344D0002</t>
  </si>
  <si>
    <t>NXP Semiconductors Germany GmbH</t>
  </si>
  <si>
    <t>MIFARE4MOBILE</t>
  </si>
  <si>
    <t>NXP Mf4M</t>
  </si>
  <si>
    <t>A00000039742544659</t>
  </si>
  <si>
    <t>Microsoft Corporation</t>
  </si>
  <si>
    <t>Microsoft IDMP AID</t>
  </si>
  <si>
    <t>Identity Device With Microsoft Generic Profile application. 2 bytes can be added at the end. This byte must be set to the IDMP specification revision number which is currently 0x01. The second byte (yy) is reserved for use by the card application.</t>
  </si>
  <si>
    <t>A0000003974349445F0100</t>
  </si>
  <si>
    <t>Microsoft PNP AID</t>
  </si>
  <si>
    <t>MS Plug and Play</t>
  </si>
  <si>
    <t>A0000004271010</t>
  </si>
  <si>
    <t>Unibanco (Hipercard)</t>
  </si>
  <si>
    <t>Hiperchip</t>
  </si>
  <si>
    <t>A0000004320001</t>
  </si>
  <si>
    <t>ПРО100</t>
  </si>
  <si>
    <t>Russia</t>
  </si>
  <si>
    <t>Universal Electronic Card</t>
  </si>
  <si>
    <t>A0000004391010</t>
  </si>
  <si>
    <t>ACCEL/Exchange</t>
  </si>
  <si>
    <t>Exchange ATM card</t>
  </si>
  <si>
    <t>The Exchange Network ATM Network</t>
  </si>
  <si>
    <t>A0000004540010</t>
  </si>
  <si>
    <t>eTranzact</t>
  </si>
  <si>
    <t>Etranzact Genesis Card</t>
  </si>
  <si>
    <t>A0000004540011</t>
  </si>
  <si>
    <t>Etranzact Genesis Card 2</t>
  </si>
  <si>
    <t>A0000004762010</t>
  </si>
  <si>
    <t>Google</t>
  </si>
  <si>
    <t>GOOGLE_CONTROLLER_AID</t>
  </si>
  <si>
    <t>GOOGLE_LOCKET_AID</t>
  </si>
  <si>
    <t>A0000004763030</t>
  </si>
  <si>
    <t>GOOGLE_MIFARE_MANAGER_AID</t>
  </si>
  <si>
    <t>A0000004766C</t>
  </si>
  <si>
    <t>GOOGLE_PAYMENT_AID</t>
  </si>
  <si>
    <t>A000000476A010</t>
  </si>
  <si>
    <t>GSD_MANAGER_AID</t>
  </si>
  <si>
    <t>A000000476A110</t>
  </si>
  <si>
    <t>A000000485</t>
  </si>
  <si>
    <t>Softcard SmartTap</t>
  </si>
  <si>
    <t>A0000005241010</t>
  </si>
  <si>
    <t>RuPay</t>
  </si>
  <si>
    <t>India</t>
  </si>
  <si>
    <t>RuPay (India)</t>
  </si>
  <si>
    <t>A0000005271002</t>
  </si>
  <si>
    <t>Yubico</t>
  </si>
  <si>
    <t>Yubikey NEO U2F Demo applet</t>
  </si>
  <si>
    <t>Universal 2-Factor Proof-of-concept/Demo</t>
  </si>
  <si>
    <t>YKNEO</t>
  </si>
  <si>
    <t>A000000527200101</t>
  </si>
  <si>
    <t>Yubikey NEO Yubikey2 applet interface</t>
  </si>
  <si>
    <t>Javacard Applet AID</t>
  </si>
  <si>
    <t>A000000527210101</t>
  </si>
  <si>
    <t>Yubikey NEO OATH Applet</t>
  </si>
  <si>
    <t>A0000005591010FFFFFFFF8900000100</t>
  </si>
  <si>
    <t>GSMA (GSM Association)</t>
  </si>
  <si>
    <t>ISD-R Application. Used as TAR.</t>
  </si>
  <si>
    <t>A0000005591010FFFFFFFF8900000200</t>
  </si>
  <si>
    <t>ECASD Application. Used as TAR.</t>
  </si>
  <si>
    <t>A0000005591010FFFFFFFF8900000D00</t>
  </si>
  <si>
    <t>ISD-P Executable Load File.</t>
  </si>
  <si>
    <t>A0000005591010FFFFFFFF8900000E00</t>
  </si>
  <si>
    <t>ISD-P Executable Module.</t>
  </si>
  <si>
    <t>A0000005591010FFFFFFFF8900000F00</t>
  </si>
  <si>
    <t>Reserved value for the Profile's ISD-P</t>
  </si>
  <si>
    <t>A0000005591010FFFFFFFF8900001000</t>
  </si>
  <si>
    <t>A0000006200620</t>
  </si>
  <si>
    <t>Debit Network Alliance (DNA)</t>
  </si>
  <si>
    <t>Common U.S. Debit</t>
  </si>
  <si>
    <t>B012345678</t>
  </si>
  <si>
    <t>MasterCard International</t>
  </si>
  <si>
    <t>Maestro TEST</t>
  </si>
  <si>
    <t>Used for development</t>
  </si>
  <si>
    <t>D040000001000002</t>
  </si>
  <si>
    <t>Paylife</t>
  </si>
  <si>
    <t>Paylife Quick (IEP). Preloaded Electronic Purse</t>
  </si>
  <si>
    <t>Domestic Payment System (Version 2.1)</t>
  </si>
  <si>
    <t>D040000002000002</t>
  </si>
  <si>
    <t>D040000003000002</t>
  </si>
  <si>
    <t>POS</t>
  </si>
  <si>
    <t>D040000004000002</t>
  </si>
  <si>
    <t>ATM</t>
  </si>
  <si>
    <t>D04000000B000002</t>
  </si>
  <si>
    <t>Retail</t>
  </si>
  <si>
    <t>Domestic Loyalty Program (Version 2.1)</t>
  </si>
  <si>
    <t>D04000000C000002</t>
  </si>
  <si>
    <t>Bank_Data</t>
  </si>
  <si>
    <t>D04000000D000002</t>
  </si>
  <si>
    <t>Shopping</t>
  </si>
  <si>
    <t>D040000013000001</t>
  </si>
  <si>
    <t>DF_UNI_Kepler1</t>
  </si>
  <si>
    <t>Domestic Loyalty Program (Version 2.0)</t>
  </si>
  <si>
    <t>DF_Schüler1</t>
  </si>
  <si>
    <t>D040000013000002</t>
  </si>
  <si>
    <t>DF_UNI_Kepler2</t>
  </si>
  <si>
    <t>DF_Schüler2</t>
  </si>
  <si>
    <t>D040000014000001</t>
  </si>
  <si>
    <t>DF_Mensa</t>
  </si>
  <si>
    <t>D040000015000001</t>
  </si>
  <si>
    <t>DF_UNI_Ausweis</t>
  </si>
  <si>
    <t>DF_Ausweis</t>
  </si>
  <si>
    <t>D0400000190001</t>
  </si>
  <si>
    <t>EMV ATM Maestro</t>
  </si>
  <si>
    <t>Domestic EMV Application (Version 2.1)</t>
  </si>
  <si>
    <t>D0400000190002</t>
  </si>
  <si>
    <t>EMV POS Maestro</t>
  </si>
  <si>
    <t>D0400000190003</t>
  </si>
  <si>
    <t>EMV ATM MasterCard</t>
  </si>
  <si>
    <t>D0400000190004</t>
  </si>
  <si>
    <t>EMV POS MasterCard</t>
  </si>
  <si>
    <t>D0400000190010</t>
  </si>
  <si>
    <t>Digital ID</t>
  </si>
  <si>
    <t>D276000005</t>
  </si>
  <si>
    <t>Giesecke&amp;Devrient</t>
  </si>
  <si>
    <t>Giesecke &amp; Devrient</t>
  </si>
  <si>
    <t>D276000005AA040360010410</t>
  </si>
  <si>
    <t>G D App Nokia 6212</t>
  </si>
  <si>
    <t>D276000005AA0503E00401</t>
  </si>
  <si>
    <t>D276000005AA0503E00501</t>
  </si>
  <si>
    <t>D276000005AA0503E0050101</t>
  </si>
  <si>
    <t>D276000005AB0503E0040101</t>
  </si>
  <si>
    <t>D27600002200000001</t>
  </si>
  <si>
    <t>IBM Laboratories</t>
  </si>
  <si>
    <t>SCT LOYALTY</t>
  </si>
  <si>
    <t>IBM Test card from the book 'Smart Card Application Development Using Java'</t>
  </si>
  <si>
    <t>D27600002200000002</t>
  </si>
  <si>
    <t>BUSINESS CARD</t>
  </si>
  <si>
    <t>D27600002200000060</t>
  </si>
  <si>
    <t>PKCS#11 Token</t>
  </si>
  <si>
    <t>D276000025</t>
  </si>
  <si>
    <t>ZKA</t>
  </si>
  <si>
    <t>Girocard</t>
  </si>
  <si>
    <t>Girocard (Geldkarte) in Germany</t>
  </si>
  <si>
    <t>D27600002545410100</t>
  </si>
  <si>
    <t>D27600002545500100</t>
  </si>
  <si>
    <t>ZKA Girocard (Geldkarte) (Germany)</t>
  </si>
  <si>
    <t>D27600002547410100</t>
  </si>
  <si>
    <t>Girocard ATM</t>
  </si>
  <si>
    <t>D276000060</t>
  </si>
  <si>
    <t>Wolfgang Rankl</t>
  </si>
  <si>
    <t>D2760000850100</t>
  </si>
  <si>
    <t>NXP Semiconductors / NFC Forum</t>
  </si>
  <si>
    <t>NDEF Tag Application / Mifare DESFire Tag Application</t>
  </si>
  <si>
    <t>NFC Forum Type 4 Tag</t>
  </si>
  <si>
    <t>D2760000850101</t>
  </si>
  <si>
    <t>NDEF Tag Application</t>
  </si>
  <si>
    <t>NFC Tag type 4 tag</t>
  </si>
  <si>
    <t>D276000118</t>
  </si>
  <si>
    <t>Giesecke&amp;Devrient Java Card Telecommunikation</t>
  </si>
  <si>
    <t>D2760001180101</t>
  </si>
  <si>
    <t>Giesecke &amp;amp</t>
  </si>
  <si>
    <t>Devrient Test Applet?</t>
  </si>
  <si>
    <t>D27600012401</t>
  </si>
  <si>
    <t>fsfEurope</t>
  </si>
  <si>
    <t>OpenPGP Card</t>
  </si>
  <si>
    <t>For selection when not knowing the exact full AID</t>
  </si>
  <si>
    <t>OpenPGP</t>
  </si>
  <si>
    <t>D276000124010101FFFF000000010000</t>
  </si>
  <si>
    <t>Version 1</t>
  </si>
  <si>
    <t>D2760001240102000000000000010000</t>
  </si>
  <si>
    <t>Version 2</t>
  </si>
  <si>
    <t>D27600012402</t>
  </si>
  <si>
    <t>SmartChess</t>
  </si>
  <si>
    <t>http://smartchess.de/englisch/SmartChess_1.0.pdf</t>
  </si>
  <si>
    <t>D2760001240200010000000000000000</t>
  </si>
  <si>
    <t>D4100000011010</t>
  </si>
  <si>
    <t>Republic of Korea</t>
  </si>
  <si>
    <t>D5280050218002</t>
  </si>
  <si>
    <t>(Netherlands)</t>
  </si>
  <si>
    <t>D5780000021010</t>
  </si>
  <si>
    <t>Bankaxept</t>
  </si>
  <si>
    <t>Norwegian domestic debit card</t>
  </si>
  <si>
    <t>D7560000010101</t>
  </si>
  <si>
    <t>Swiss Travel Fund (Reka)</t>
  </si>
  <si>
    <t>Reka Card</t>
  </si>
  <si>
    <t>prepaid functional debit card</t>
  </si>
  <si>
    <t>D7560000300101</t>
  </si>
  <si>
    <t>M Budget</t>
  </si>
  <si>
    <t>E80704007F00070302</t>
  </si>
  <si>
    <t>nPA</t>
  </si>
  <si>
    <t>German eID</t>
  </si>
  <si>
    <t>E82881C11702</t>
  </si>
  <si>
    <t>AlphaCard application</t>
  </si>
  <si>
    <t>E828BD080F</t>
  </si>
  <si>
    <t>ISO-7816-15 EF.DIR</t>
  </si>
  <si>
    <t>Iso adoption of PKCS-15</t>
  </si>
  <si>
    <t>F0000000030001</t>
  </si>
  <si>
    <t>BRADESCO</t>
  </si>
  <si>
    <t>Brazilian Bank Banco Bradesco</t>
  </si>
  <si>
    <t>Application selection: by full DF name</t>
  </si>
  <si>
    <t>Application selection: by partial DF name</t>
  </si>
  <si>
    <t>BER-TLV data objects available in EF.DIR</t>
  </si>
  <si>
    <t>BER-TLV data objects available in EF.ATR</t>
  </si>
  <si>
    <t>EF.DIR and EF.ATR access services: by READ BINARY command</t>
  </si>
  <si>
    <t>EF.DIR and EF.ATR access services: by GET DATA command</t>
  </si>
  <si>
    <t>EF.DIR and EF.ATR access services: by GET RECORD(s) command</t>
  </si>
  <si>
    <t>EF.DIR and EF.ATR access services: RFU</t>
  </si>
  <si>
    <t>DF selection by full DF name</t>
  </si>
  <si>
    <t>DF selection by partial DF name</t>
  </si>
  <si>
    <t>DF selection by path</t>
  </si>
  <si>
    <t>DF selection by file identifier</t>
  </si>
  <si>
    <t>Implicit DF selection</t>
  </si>
  <si>
    <t>Short EF identifier supported</t>
  </si>
  <si>
    <t>Record number supported</t>
  </si>
  <si>
    <t>Record identifier supported</t>
  </si>
  <si>
    <t>epk_d782.wp</t>
  </si>
  <si>
    <t>DELTA_TRS_E_CB55_DATE_TRANSM</t>
  </si>
  <si>
    <t>DELTA_TRS_E_CB55_HEURE_TRANSM</t>
  </si>
  <si>
    <t>120</t>
  </si>
  <si>
    <t>CA001000.SPO</t>
  </si>
  <si>
    <t>CDA failed (Combined data authentification failed)</t>
  </si>
  <si>
    <t>19</t>
  </si>
  <si>
    <t>512</t>
  </si>
  <si>
    <t>256</t>
  </si>
  <si>
    <t>FICHIER TRACE CARTE CONTACTLESS</t>
  </si>
  <si>
    <r>
      <t>During the “Read application data” step the AFL indicated which records would be used in</t>
    </r>
    <r>
      <rPr>
        <b/>
        <sz val="11"/>
        <color rgb="FFFF0000"/>
        <rFont val="Calibri"/>
        <family val="2"/>
        <scheme val="minor"/>
      </rPr>
      <t xml:space="preserve"> ODA</t>
    </r>
    <r>
      <rPr>
        <sz val="11"/>
        <color rgb="FF333333"/>
        <rFont val="Calibri"/>
        <family val="2"/>
        <scheme val="minor"/>
      </rPr>
      <t xml:space="preserve"> (offline data authentification). The terminal, using one of the three types of ODA, authenticates this data.</t>
    </r>
  </si>
  <si>
    <t>PRF_ACTIVE_1</t>
  </si>
  <si>
    <t>PRF_ACTIVE_16</t>
  </si>
  <si>
    <t>Identifie le type d’action </t>
  </si>
  <si>
    <t>Type Saisie (Mode de lecture du numero porteur)</t>
  </si>
  <si>
    <t>Mode de Validation (pos = 1 (0 client present, 1 client absent, 2 VPC ou telepaiement) pos 2 = type saisie, pos 3 = code confidentiel saisie ou pas)</t>
  </si>
  <si>
    <t>Champ 2</t>
  </si>
  <si>
    <t>Champ 59-0100</t>
  </si>
  <si>
    <t>Champ 59-0102</t>
  </si>
  <si>
    <t>Champ 59-0204</t>
  </si>
  <si>
    <t>ANS10</t>
  </si>
  <si>
    <t>If both the card and terminal do not support any of the ODA types, the ‘Offline data processing was not performed’ bit in the TVR is set to 1.</t>
  </si>
  <si>
    <r>
      <t xml:space="preserve">EMV offers additional tools for the cardholder to prove that he or she is the rightful holder of the card. These tools are called Cardholder Verification Methods </t>
    </r>
    <r>
      <rPr>
        <b/>
        <sz val="11"/>
        <color rgb="FF333333"/>
        <rFont val="Calibri"/>
        <family val="2"/>
        <scheme val="minor"/>
      </rPr>
      <t>(</t>
    </r>
    <r>
      <rPr>
        <b/>
        <sz val="11"/>
        <color rgb="FFFF0000"/>
        <rFont val="Calibri"/>
        <family val="2"/>
        <scheme val="minor"/>
      </rPr>
      <t>CVM</t>
    </r>
    <r>
      <rPr>
        <b/>
        <sz val="11"/>
        <color rgb="FF333333"/>
        <rFont val="Calibri"/>
        <family val="2"/>
        <scheme val="minor"/>
      </rPr>
      <t>)</t>
    </r>
  </si>
  <si>
    <r>
      <t xml:space="preserve">If a card has not been online in a while this may indicate fraudulent usage. In order to combat this, a card may have a Lower Consecutive Offline Limit </t>
    </r>
    <r>
      <rPr>
        <b/>
        <sz val="11"/>
        <color rgb="FFFF0000"/>
        <rFont val="Calibri"/>
        <family val="2"/>
        <scheme val="minor"/>
      </rPr>
      <t>(LCOL)</t>
    </r>
    <r>
      <rPr>
        <b/>
        <sz val="11"/>
        <color rgb="FF333333"/>
        <rFont val="Calibri"/>
        <family val="2"/>
        <scheme val="minor"/>
      </rPr>
      <t xml:space="preserve"> </t>
    </r>
    <r>
      <rPr>
        <sz val="11"/>
        <color rgb="FF333333"/>
        <rFont val="Calibri"/>
        <family val="2"/>
        <scheme val="minor"/>
      </rPr>
      <t>and a Upper Consecutive Offline Limit</t>
    </r>
    <r>
      <rPr>
        <b/>
        <sz val="11"/>
        <color rgb="FF333333"/>
        <rFont val="Calibri"/>
        <family val="2"/>
        <scheme val="minor"/>
      </rPr>
      <t xml:space="preserve"> </t>
    </r>
    <r>
      <rPr>
        <b/>
        <sz val="11"/>
        <color rgb="FFFF0000"/>
        <rFont val="Calibri"/>
        <family val="2"/>
        <scheme val="minor"/>
      </rPr>
      <t>(UCOL</t>
    </r>
    <r>
      <rPr>
        <sz val="11"/>
        <color rgb="FFFF0000"/>
        <rFont val="Calibri"/>
        <family val="2"/>
        <scheme val="minor"/>
      </rPr>
      <t>)</t>
    </r>
    <r>
      <rPr>
        <sz val="11"/>
        <color rgb="FF333333"/>
        <rFont val="Calibri"/>
        <family val="2"/>
        <scheme val="minor"/>
      </rPr>
      <t xml:space="preserve"> set.</t>
    </r>
  </si>
  <si>
    <r>
      <t xml:space="preserve">The terminal will first request the Application Transaction Counter </t>
    </r>
    <r>
      <rPr>
        <b/>
        <sz val="11"/>
        <color rgb="FFFF0000"/>
        <rFont val="Calibri"/>
        <family val="2"/>
        <scheme val="minor"/>
      </rPr>
      <t>(ATC)</t>
    </r>
    <r>
      <rPr>
        <sz val="11"/>
        <color rgb="FF333333"/>
        <rFont val="Calibri"/>
        <family val="2"/>
        <scheme val="minor"/>
      </rPr>
      <t xml:space="preserve"> and</t>
    </r>
    <r>
      <rPr>
        <b/>
        <sz val="11"/>
        <color rgb="FF333333"/>
        <rFont val="Calibri"/>
        <family val="2"/>
        <scheme val="minor"/>
      </rPr>
      <t xml:space="preserve"> the</t>
    </r>
    <r>
      <rPr>
        <sz val="11"/>
        <color rgb="FFFF0000"/>
        <rFont val="Calibri"/>
        <family val="2"/>
        <scheme val="minor"/>
      </rPr>
      <t xml:space="preserve"> Last Online ATC Register</t>
    </r>
    <r>
      <rPr>
        <sz val="11"/>
        <color rgb="FF333333"/>
        <rFont val="Calibri"/>
        <family val="2"/>
        <scheme val="minor"/>
      </rPr>
      <t xml:space="preserve"> using the GET DATA command.</t>
    </r>
  </si>
  <si>
    <t>Offline Data authentication</t>
  </si>
  <si>
    <r>
      <t xml:space="preserve">This step starts when the terminal issues its first </t>
    </r>
    <r>
      <rPr>
        <b/>
        <sz val="11"/>
        <color rgb="FF333333"/>
        <rFont val="Calibri"/>
        <family val="2"/>
        <scheme val="minor"/>
      </rPr>
      <t>GENERATE APPLICATION CRYPTOGRAM</t>
    </r>
    <r>
      <rPr>
        <sz val="11"/>
        <color rgb="FF333333"/>
        <rFont val="Calibri"/>
        <family val="2"/>
        <scheme val="minor"/>
      </rPr>
      <t xml:space="preserve"> </t>
    </r>
    <r>
      <rPr>
        <b/>
        <sz val="11"/>
        <color rgb="FFFF0000"/>
        <rFont val="Calibri"/>
        <family val="2"/>
        <scheme val="minor"/>
      </rPr>
      <t>(generate AC</t>
    </r>
    <r>
      <rPr>
        <sz val="11"/>
        <color rgb="FF333333"/>
        <rFont val="Calibri"/>
        <family val="2"/>
        <scheme val="minor"/>
      </rPr>
      <t>) command to the card.</t>
    </r>
  </si>
  <si>
    <t>Identification Site Accepteur pour une application</t>
  </si>
  <si>
    <t>chemin traces</t>
  </si>
  <si>
    <t>Devise</t>
  </si>
  <si>
    <t>Poste</t>
  </si>
  <si>
    <t>Fichier Trace Client</t>
  </si>
  <si>
    <t>Champ 39</t>
  </si>
  <si>
    <r>
      <t xml:space="preserve">Indique si l’accepteur peut forcer une transaction avant ou après le déclenchement de la demande d’autorisation : Active, Desactive  </t>
    </r>
    <r>
      <rPr>
        <b/>
        <sz val="11"/>
        <color rgb="FFFFFF00"/>
        <rFont val="Calibri"/>
        <family val="2"/>
        <scheme val="minor"/>
      </rPr>
      <t>(bit inverse)</t>
    </r>
  </si>
  <si>
    <t xml:space="preserve"> TECHNO_KBD                </t>
  </si>
  <si>
    <t xml:space="preserve"> TECHNO_ISO1               </t>
  </si>
  <si>
    <t xml:space="preserve"> TECHNO_CAM_SYNC           </t>
  </si>
  <si>
    <t xml:space="preserve"> TECHNO_CAM_ASYNC          </t>
  </si>
  <si>
    <t xml:space="preserve"> TECHNO_ISO3               </t>
  </si>
  <si>
    <t xml:space="preserve"> TECHNO_ISO2               </t>
  </si>
  <si>
    <t xml:space="preserve"> TECHNO_SAM                </t>
  </si>
  <si>
    <t xml:space="preserve"> TECHNO_CMC7               </t>
  </si>
  <si>
    <t xml:space="preserve"> TECHNO_INCIDENT_PUCE      </t>
  </si>
  <si>
    <t xml:space="preserve"> TECHNO_EAN                </t>
  </si>
  <si>
    <t xml:space="preserve"> TECHNO_CONTACTLESS        </t>
  </si>
  <si>
    <t>Technologie</t>
  </si>
  <si>
    <t>/*******************************************************************************</t>
  </si>
  <si>
    <t>********************************************************************************</t>
  </si>
  <si>
    <t>** FONCTION: Is_There_A_RPO --&gt; Returne un flag qui indique si il y motif d'appel</t>
  </si>
  <si>
    <t>**                              avec Reponse Positive Obligatoire ou pas</t>
  </si>
  <si>
    <t>**                              Les bits de la TVR sont testes separemment</t>
  </si>
  <si>
    <t>**                              pour pouvoir en rajouter un facilement</t>
  </si>
  <si>
    <t>**</t>
  </si>
  <si>
    <t>** APPEL   :</t>
  </si>
  <si>
    <t>** RETOUR  : 1 : RPO</t>
  </si>
  <si>
    <t>**           0 : Pas de RPO</t>
  </si>
  <si>
    <t>*******************************************************************************/</t>
  </si>
  <si>
    <t>int Emv::Is_There_A_RPO( unsigned char TVRChecking ) {</t>
  </si>
  <si>
    <t xml:space="preserve">    unsigned char MyTVR1;        /* --&gt; Un octet de la TVR                       */</t>
  </si>
  <si>
    <t xml:space="preserve">    unsigned char MyTVR2;        /* --&gt; Un octet de la TVR                       */</t>
  </si>
  <si>
    <t xml:space="preserve">    unsigned char MyTVR3;        /* --&gt; Un octet de la TVR                       */</t>
  </si>
  <si>
    <t xml:space="preserve">    unsigned char MyTVR4;        /* --&gt; Un octet de la TVR                       */</t>
  </si>
  <si>
    <t xml:space="preserve">    if ( TVRChecking != 0 ) {</t>
  </si>
  <si>
    <t xml:space="preserve">        if ( ( TVR_GetHexValue( MyPOT, TVR_1, &amp;MyTVR1 ) != 1 )</t>
  </si>
  <si>
    <t xml:space="preserve">                || ( TVR_GetHexValue( MyPOT, TVR_2, &amp;MyTVR2 ) != 1 )</t>
  </si>
  <si>
    <t xml:space="preserve">                || ( TVR_GetHexValue( MyPOT, TVR_3, &amp;MyTVR3 ) != 1 )</t>
  </si>
  <si>
    <t xml:space="preserve">                || ( TVR_GetHexValue( MyPOT, TVR_4, &amp;MyTVR4 ) != 1 ) ) {</t>
  </si>
  <si>
    <t xml:space="preserve">            /* -----&gt; Contexte incoherent ------------------------------------------- */</t>
  </si>
  <si>
    <t xml:space="preserve">            return( -1 );</t>
  </si>
  <si>
    <t xml:space="preserve">            /* &lt;----- Contexte incoherent ------------------------------------------- */</t>
  </si>
  <si>
    <t xml:space="preserve">        }</t>
  </si>
  <si>
    <t xml:space="preserve">        /* Il faut verifier que le motif est positionne et que le bit de la TVR correspondant</t>
  </si>
  <si>
    <t xml:space="preserve">           est un de ceux entrainant l'appel */</t>
  </si>
  <si>
    <t xml:space="preserve">        /* Bin inconnu */</t>
  </si>
  <si>
    <t xml:space="preserve">        /* Bin surveille */</t>
  </si>
  <si>
    <t xml:space="preserve">        /* Carte surveillee */</t>
  </si>
  <si>
    <t xml:space="preserve">        if (</t>
  </si>
  <si>
    <t xml:space="preserve">            ( MyTVR4 &amp; TVR_4_ACCEPT_FLOOR_LIMIT )</t>
  </si>
  <si>
    <t xml:space="preserve">            &amp;&amp;</t>
  </si>
  <si>
    <t xml:space="preserve">            ( U_Online_IAC_TAC_Analyse_TVRbit( MyPOT, TVR_4, TVR_4_ACCEPT_FLOOR_LIMIT ) )</t>
  </si>
  <si>
    <t xml:space="preserve">            ( ( ( MyPOT-&gt;X1_TMP ).AuthReason[DELTA_BIN_I] == '1' )</t>
  </si>
  <si>
    <t xml:space="preserve">              || ( ( MyPOT-&gt;X1_TMP ).AuthReason[DELTA_BIN_S] == '1' )</t>
  </si>
  <si>
    <t xml:space="preserve">              || ( ( MyPOT-&gt;X1_TMP ).AuthReason[DELTA_LS_S] == '1' )</t>
  </si>
  <si>
    <t xml:space="preserve">            )</t>
  </si>
  <si>
    <t xml:space="preserve">        ) {</t>
  </si>
  <si>
    <t xml:space="preserve">            return( 1 );</t>
  </si>
  <si>
    <t xml:space="preserve">        /* Bin interdit */</t>
  </si>
  <si>
    <t xml:space="preserve">        /* Bin refuse */</t>
  </si>
  <si>
    <t xml:space="preserve">        /* Carte interdite */</t>
  </si>
  <si>
    <t xml:space="preserve">        /* Carte refusee */</t>
  </si>
  <si>
    <t xml:space="preserve">            ( MyTVR1 &amp; TVR_1_LS_CARD )</t>
  </si>
  <si>
    <t xml:space="preserve">            ( U_Online_IAC_TAC_Analyse_TVRbit( MyPOT, TVR_1, TVR_1_LS_CARD ) )</t>
  </si>
  <si>
    <t xml:space="preserve">            ( ( ( MyPOT-&gt;X1_TMP ).AuthReason[DELTA_BIN_X] == '1' )</t>
  </si>
  <si>
    <t xml:space="preserve">              || ( ( MyPOT-&gt;X1_TMP ).AuthReason[DELTA_BIN_REFUSE] == '1' )</t>
  </si>
  <si>
    <t xml:space="preserve">              || ( ( MyPOT-&gt;X1_TMP ).AuthReason[DELTA_LS_X] == '1' )</t>
  </si>
  <si>
    <t xml:space="preserve">              || ( ( MyPOT-&gt;X1_TMP ).AuthReason[DELTA_LS_R] == '1' )</t>
  </si>
  <si>
    <t xml:space="preserve">        /* Comme le motif ("1508" motif par defaut) n'est pas encore positionne pour ces bits de la TVR,</t>
  </si>
  <si>
    <t xml:space="preserve">           il ne faut pas le tester */</t>
  </si>
  <si>
    <t xml:space="preserve">        /* Authentification non effectuee */</t>
  </si>
  <si>
    <t xml:space="preserve">        /* Authentification statique echouee */</t>
  </si>
  <si>
    <t xml:space="preserve">        /* Authentification dynamique echouee */</t>
  </si>
  <si>
    <t xml:space="preserve">        /* Authentification combinee echouee */</t>
  </si>
  <si>
    <t xml:space="preserve">        if(</t>
  </si>
  <si>
    <t xml:space="preserve">            ( ( MyTVR1 &amp; TVR_1_OFF_DATA_STATIC_AUTH_NOT_REALISED )</t>
  </si>
  <si>
    <t xml:space="preserve">              &amp;&amp; ( U_Online_IAC_TAC_Analyse_TVRbit( MyPOT, TVR_1, TVR_1_OFF_DATA_STATIC_AUTH_NOT_REALISED ) ) )</t>
  </si>
  <si>
    <t xml:space="preserve">            ||</t>
  </si>
  <si>
    <t xml:space="preserve">            ( ( MyTVR1 &amp; TVR_1_OFF_DATA_STATIC_AUTH_FAILED )</t>
  </si>
  <si>
    <t xml:space="preserve">              &amp;&amp; ( U_Online_IAC_TAC_Analyse_TVRbit( MyPOT, TVR_1, TVR_1_OFF_DATA_STATIC_AUTH_FAILED ) ) )</t>
  </si>
  <si>
    <t xml:space="preserve">            ( ( MyTVR1 &amp; TVR_1_OFF_DATA_DYNAMIC_AUTH_FAILED )</t>
  </si>
  <si>
    <t xml:space="preserve">              &amp;&amp; ( U_Online_IAC_TAC_Analyse_TVRbit( MyPOT, TVR_1, TVR_1_OFF_DATA_DYNAMIC_AUTH_FAILED ) ) )</t>
  </si>
  <si>
    <t xml:space="preserve">            ( ( MyTVR1 &amp; TVR_1_OFF_DATA_COMBINED_AUTH_FAILED )</t>
  </si>
  <si>
    <t xml:space="preserve">              &amp;&amp; ( U_Online_IAC_TAC_Analyse_TVRbit( MyPOT, TVR_1, TVR_1_OFF_DATA_COMBINED_AUTH_FAILED ) ) )</t>
  </si>
  <si>
    <t xml:space="preserve">        /* Idem mais j'avais oublie...oups */</t>
  </si>
  <si>
    <t xml:space="preserve">        /* Echec Authentification Porteur*/</t>
  </si>
  <si>
    <t xml:space="preserve">        /* Nbre d Essais Pin Code depasse*/</t>
  </si>
  <si>
    <t xml:space="preserve">        /* Code Non Saisi ca Pin Pad HS*/</t>
  </si>
  <si>
    <t xml:space="preserve">        /* Code Non Saisi, Non Presente*/</t>
  </si>
  <si>
    <t xml:space="preserve">        /* Application Carte Expiree */</t>
  </si>
  <si>
    <t xml:space="preserve">        /* Application Carte Non Encore en Service */</t>
  </si>
  <si>
    <t xml:space="preserve">        /* Service non Supporte par Application Carte */</t>
  </si>
  <si>
    <t xml:space="preserve">            ( ( MyTVR3 &amp; TVR_3_CVM_FAILED ) &amp;&amp; ( U_Online_IAC_TAC_Analyse_TVRbit( MyPOT, TVR_3, TVR_3_CVM_FAILED ) ) )</t>
  </si>
  <si>
    <t xml:space="preserve">            ( ( MyTVR3 &amp; TVR_3_CVM_TOO_MUCH_PIN ) &amp;&amp; ( U_Online_IAC_TAC_Analyse_TVRbit( MyPOT, TVR_3, TVR_3_CVM_TOO_MUCH_PIN ) ) )</t>
  </si>
  <si>
    <t xml:space="preserve">            ( ( MyTVR3 &amp; TVR_3_CVM_PIN_PAD_WRONG ) &amp;&amp; ( U_Online_IAC_TAC_Analyse_TVRbit( MyPOT, TVR_3, TVR_3_CVM_PIN_PAD_WRONG ) ) )</t>
  </si>
  <si>
    <t xml:space="preserve">            ( ( MyTVR3 &amp; TVR_3_CVM_PIN_NOT_REALISED ) &amp;&amp; ( U_Online_IAC_TAC_Analyse_TVRbit( MyPOT, TVR_3, TVR_3_CVM_PIN_NOT_REALISED ) ) )</t>
  </si>
  <si>
    <t xml:space="preserve">            ( ( MyTVR2 &amp; TVR_2_CARD_APPLI_OBSOLETE ) &amp;&amp; ( U_Online_IAC_TAC_Analyse_TVRbit( MyPOT, TVR_2, TVR_2_CARD_APPLI_OBSOLETE ) ) )</t>
  </si>
  <si>
    <t xml:space="preserve">            ( ( MyTVR2 &amp; TVR_2_CARD_APPLI_NOT_YET ) &amp;&amp; ( U_Online_IAC_TAC_Analyse_TVRbit( MyPOT, TVR_2, TVR_2_CARD_APPLI_NOT_YET ) ) )</t>
  </si>
  <si>
    <t xml:space="preserve">            ( ( MyTVR2 &amp; TVR_2_CARD_SERVICE_REFUSED ) &amp;&amp; ( U_Online_IAC_TAC_Analyse_TVRbit( MyPOT, TVR_2, TVR_2_CARD_SERVICE_REFUSED ) ) )</t>
  </si>
  <si>
    <t xml:space="preserve">        return ( 0 );</t>
  </si>
  <si>
    <t xml:space="preserve">    } else {</t>
  </si>
  <si>
    <t xml:space="preserve">        if ( ( ( MyPOT-&gt;X1_TMP ).AuthReason[DELTA_BIN_I] == '1' )</t>
  </si>
  <si>
    <t xml:space="preserve">                || ( ( MyPOT-&gt;X1_TMP ).AuthReason[DELTA_BIN_S] == '1' )</t>
  </si>
  <si>
    <t xml:space="preserve">                || ( ( MyPOT-&gt;X1_TMP ).AuthReason[DELTA_LS_S] == '1' )</t>
  </si>
  <si>
    <t xml:space="preserve">           ) {</t>
  </si>
  <si>
    <t xml:space="preserve">        if ( ( ( MyPOT-&gt;X1_TMP ).AuthReason[DELTA_BIN_X] == '1' )</t>
  </si>
  <si>
    <t xml:space="preserve">                || ( ( MyPOT-&gt;X1_TMP ).AuthReason[DELTA_BIN_REFUSE] == '1' )</t>
  </si>
  <si>
    <t xml:space="preserve">                || ( ( MyPOT-&gt;X1_TMP ).AuthReason[DELTA_LS_X] == '1' )</t>
  </si>
  <si>
    <t xml:space="preserve">                || ( ( MyPOT-&gt;X1_TMP ).AuthReason[DELTA_LS_R] == '1' )</t>
  </si>
  <si>
    <t xml:space="preserve">           )</t>
  </si>
  <si>
    <t xml:space="preserve">        {</t>
  </si>
  <si>
    <t xml:space="preserve">    }</t>
  </si>
  <si>
    <t>}</t>
  </si>
  <si>
    <t>DELTA_APPEL_ALEATOIRE</t>
  </si>
  <si>
    <t>DELTA_APPEL_USER</t>
  </si>
  <si>
    <t>DELTA_BIN_REFUSE</t>
  </si>
  <si>
    <t>DELTA_TERM_ARQC</t>
  </si>
  <si>
    <t>DELTA_CODE_SERVICE</t>
  </si>
  <si>
    <t>DELTA_MONTANT_SEUIL</t>
  </si>
  <si>
    <t>DELTA_TNA_R</t>
  </si>
  <si>
    <t>DELTA_BIN_X</t>
  </si>
  <si>
    <t>DELTA_LS_X</t>
  </si>
  <si>
    <t>DELTA_COMMERCE_FLUX</t>
  </si>
  <si>
    <t>DELTA_BIN_S</t>
  </si>
  <si>
    <t>DELTA_BIN_I</t>
  </si>
  <si>
    <t>DELTA_LS_S</t>
  </si>
  <si>
    <t>DELTA_TNA_X</t>
  </si>
  <si>
    <t>DELTA_CARTE_FLUX</t>
  </si>
  <si>
    <t>DELTA_TRS_DEVISE</t>
  </si>
  <si>
    <t>DELTA_CARTE_DEVISE</t>
  </si>
  <si>
    <t>DELTA_LS_R</t>
  </si>
  <si>
    <t>DELTA_CARTE_ARQC</t>
  </si>
  <si>
    <t>DELTA_CARTE_AAR</t>
  </si>
  <si>
    <t>DELTA_SUSP_FRAUDE</t>
  </si>
  <si>
    <t>DELTA_PRE_AUTO</t>
  </si>
  <si>
    <t>DELTA_PRE_AUTO_ESTIM</t>
  </si>
  <si>
    <t>DELTA_ABANDON_PCLAVIER</t>
  </si>
  <si>
    <t>DELTA_PA_INDISPONIBLE</t>
  </si>
  <si>
    <t>DELTA_REFUS_TEMPO</t>
  </si>
  <si>
    <t>DELTA_REFUS_TERMINAL</t>
  </si>
  <si>
    <t>DELTA_REFUS_CARTE</t>
  </si>
  <si>
    <t>DELTA_REFUS_PORT_TERM</t>
  </si>
  <si>
    <t>DELTA_ANNULATION_COMMERCANT</t>
  </si>
  <si>
    <t>DELTA_CODE_VERIF_ONLINE</t>
  </si>
  <si>
    <t>*Appel Aleatoire *</t>
  </si>
  <si>
    <t>*Appel Provoque par Utilisateur*</t>
  </si>
  <si>
    <t>* Bin refuse *</t>
  </si>
  <si>
    <t>*Demande Appel Initiative Terminal*</t>
  </si>
  <si>
    <t>*Code Service *</t>
  </si>
  <si>
    <t>*Montant Transaction Excede Seuil*</t>
  </si>
  <si>
    <t>*Carte refusée dans la liste des transactions non abouties*</t>
  </si>
  <si>
    <t>*Bin Interdit*</t>
  </si>
  <si>
    <t>*Carte Interdite en LS*</t>
  </si>
  <si>
    <t>*Depassement Cumul Carte Porteur Sur Commerce*</t>
  </si>
  <si>
    <t>*Bin Surveille*</t>
  </si>
  <si>
    <t>*Bin Inconnu*</t>
  </si>
  <si>
    <t>*Carte Surveille en LS*</t>
  </si>
  <si>
    <t>*Carte interdite dans la liste des transactions non abouties*</t>
  </si>
  <si>
    <t>*Plafond Carte*</t>
  </si>
  <si>
    <t>*Devise Etrangere Transaction *</t>
  </si>
  <si>
    <t>*Devise Carte Inconnue*</t>
  </si>
  <si>
    <t>*Carte Refusee en LS*</t>
  </si>
  <si>
    <t>*Demande Appel Initiative Carte*</t>
  </si>
  <si>
    <t>*AAR (Application Autorisation Referral) demandée par la carte (phonie)*</t>
  </si>
  <si>
    <t>*Soupcons du commercant *</t>
  </si>
  <si>
    <t>*Pre_Auto*</t>
  </si>
  <si>
    <t>*Pre_Auto Montante Estime*</t>
  </si>
  <si>
    <t>*Code confidentiel saisi pour vérification online *</t>
  </si>
  <si>
    <t>PROFILS FONCTIONNELS NIVEAU 1</t>
  </si>
  <si>
    <t>PROFILS FONCTIONNELS NIVEAU 2</t>
  </si>
  <si>
    <t>Transaction</t>
  </si>
  <si>
    <t>Fichier Transaction</t>
  </si>
  <si>
    <t>Champ 55-9F0A</t>
  </si>
  <si>
    <t>Champ 55-0084</t>
  </si>
  <si>
    <t>DELTA_TRS_E_CB55_FLAG_OFFLINE</t>
  </si>
  <si>
    <t>DELTA_TRS_E_CB55_COUNTER_OFFLINE</t>
  </si>
  <si>
    <t>* Touche abandon clavier B14 *</t>
  </si>
  <si>
    <t>*  Appareil de l'accepteur de carte incapable d'effectuer la transaction B14 *</t>
  </si>
  <si>
    <t>* Tempo dépassé B14 *</t>
  </si>
  <si>
    <t>* Décision Terminal B14 *</t>
  </si>
  <si>
    <t>* Décision Carte B14 *</t>
  </si>
  <si>
    <t>* Décision porteur ou terminal B14 *</t>
  </si>
  <si>
    <t>* Decision commercant (annulation de la transaction apres une transaction aboutie) *</t>
  </si>
  <si>
    <t>1503</t>
  </si>
  <si>
    <t>1506</t>
  </si>
  <si>
    <t>1507</t>
  </si>
  <si>
    <t>1508</t>
  </si>
  <si>
    <t>1509</t>
  </si>
  <si>
    <t>1510</t>
  </si>
  <si>
    <t>1511</t>
  </si>
  <si>
    <t>1512</t>
  </si>
  <si>
    <t>1513</t>
  </si>
  <si>
    <t>1651</t>
  </si>
  <si>
    <t>1652</t>
  </si>
  <si>
    <t>1653</t>
  </si>
  <si>
    <t>1654</t>
  </si>
  <si>
    <t>1655</t>
  </si>
  <si>
    <t>1656</t>
  </si>
  <si>
    <t>1657</t>
  </si>
  <si>
    <t>1658</t>
  </si>
  <si>
    <t>1659</t>
  </si>
  <si>
    <t>1660</t>
  </si>
  <si>
    <t>1663</t>
  </si>
  <si>
    <t>1664</t>
  </si>
  <si>
    <t>1665</t>
  </si>
  <si>
    <t>1671</t>
  </si>
  <si>
    <t>1672</t>
  </si>
  <si>
    <t>4000</t>
  </si>
  <si>
    <t>4007</t>
  </si>
  <si>
    <t>4200</t>
  </si>
  <si>
    <t>4201</t>
  </si>
  <si>
    <t>4202</t>
  </si>
  <si>
    <t>4203</t>
  </si>
  <si>
    <t>4204</t>
  </si>
  <si>
    <t>4351-4499</t>
  </si>
  <si>
    <t>Déclenchement aléatoire par terminal</t>
  </si>
  <si>
    <t>« on-line » forcé par l’accepteur de carte</t>
  </si>
  <si>
    <t>« on-line » forcé par le dispositif d’acceptation de carte pour MAJ</t>
  </si>
  <si>
    <t>« on-line » forcé par le terminal</t>
  </si>
  <si>
    <t>« on-line » forcé par l’émetteur de carte (code service)</t>
  </si>
  <si>
    <t>Dépassement seuil d’appel</t>
  </si>
  <si>
    <t>Soupçons du commerçant</t>
  </si>
  <si>
    <t>BIN interdit</t>
  </si>
  <si>
    <t>Carte interdite</t>
  </si>
  <si>
    <t>Cumul/porteur/application</t>
  </si>
  <si>
    <t>BIN surveillé</t>
  </si>
  <si>
    <t>BIN inconnu</t>
  </si>
  <si>
    <t>N° surveillé</t>
  </si>
  <si>
    <t>Demande de pré-autorisation</t>
  </si>
  <si>
    <t>Forcé par l’émetteur (contrôle de flux)</t>
  </si>
  <si>
    <t>Monnaie étrangère</t>
  </si>
  <si>
    <t>Code monnaie ou devise de la transaction inconnu</t>
  </si>
  <si>
    <t>Carte refusée</t>
  </si>
  <si>
    <t>Appel suite à un ARQC émis par la carte</t>
  </si>
  <si>
    <t>Strictement on-line</t>
  </si>
  <si>
    <t>Off-line avec des capacités on-line</t>
  </si>
  <si>
    <t>Transaction puce sans contact utilisant les données piste</t>
  </si>
  <si>
    <t>Carte en mode SDA</t>
  </si>
  <si>
    <t>Annulation par le client</t>
  </si>
  <si>
    <t>Appareil de l’accepteur de carte incapable d’effectuer la transaction</t>
  </si>
  <si>
    <t>Décision porteur</t>
  </si>
  <si>
    <t>Décision terminal</t>
  </si>
  <si>
    <t>Décision carte</t>
  </si>
  <si>
    <t>Décision porteur ou terminal</t>
  </si>
  <si>
    <t>Décision accepteur</t>
  </si>
  <si>
    <t>1776-1999</t>
  </si>
  <si>
    <t>Réservé privé</t>
  </si>
  <si>
    <r>
      <t>Forcage autorise pour application</t>
    </r>
    <r>
      <rPr>
        <b/>
        <sz val="11"/>
        <color rgb="FFFFFF00"/>
        <rFont val="Calibri"/>
        <family val="2"/>
        <scheme val="minor"/>
      </rPr>
      <t xml:space="preserve"> (bit inverse)</t>
    </r>
  </si>
  <si>
    <r>
      <t>At several key stages of a transaction, the card requires data to be supplied from the terminal. Each of these stages has a specific DOL which is a list containing one or more pairs of tags and lengths (both encoded according to </t>
    </r>
    <r>
      <rPr>
        <b/>
        <sz val="11"/>
        <color rgb="FFFF0000"/>
        <rFont val="Calibri"/>
        <family val="2"/>
        <scheme val="minor"/>
      </rPr>
      <t>BER-TLV</t>
    </r>
    <r>
      <rPr>
        <sz val="11"/>
        <color theme="1"/>
        <rFont val="Calibri"/>
        <family val="2"/>
        <scheme val="minor"/>
      </rPr>
      <t> rules) but not values. When required, the terminal will process this list in order, appending each of the requested values (without tags or lengths) into a buffer which it will then send to the card. The card can then extract the value of each of these tags by using the DOL.</t>
    </r>
  </si>
  <si>
    <t>CODE RETOUR 39 (ARC)</t>
  </si>
  <si>
    <t>ATR in regular expression form</t>
  </si>
  <si>
    <t>3B 02 14 50</t>
  </si>
  <si>
    <t>Schlumberger Multiflex 3k</t>
  </si>
  <si>
    <t>3B 02 53 01</t>
  </si>
  <si>
    <t>Gemplus GemClub Memo</t>
  </si>
  <si>
    <t>SuperShop clubcard</t>
  </si>
  <si>
    <t>3B 04 00 00 00 00</t>
  </si>
  <si>
    <t>Laundromat payment card</t>
  </si>
  <si>
    <t>Spanish ID ("DNIe: Documento Nacional de Identidad electrónico).</t>
  </si>
  <si>
    <t>http://www.dnie.es/</t>
  </si>
  <si>
    <t>3B 04 07 3C 85 92</t>
  </si>
  <si>
    <t>OLD Spanish Prepaid phone cards (pesetas) provided by Telefonica</t>
  </si>
  <si>
    <t>3B 04 07 3C 85 9A</t>
  </si>
  <si>
    <t>3B 04 07 3C 89 10</t>
  </si>
  <si>
    <t>3B 04 07 3C 89 18</t>
  </si>
  <si>
    <t>3B 04 07 3C 89 92</t>
  </si>
  <si>
    <t>3B 04 07 3C 89 9A</t>
  </si>
  <si>
    <t>3B 04 07 3C 8C 10</t>
  </si>
  <si>
    <t>3B 04 09 9C 2B 83</t>
  </si>
  <si>
    <t>T.P.G. - CART@BONUS 20CHF (Transport)</t>
  </si>
  <si>
    <t>http://www.tpg.ch/fr/titres-de-transport/moyens-de-paiement/carte-prepayee-cartabonus.php</t>
  </si>
  <si>
    <t>3B 04 17 3C CC E0</t>
  </si>
  <si>
    <t>prepaid payphone card, issued by Telefónica Comunicaciones Públicas (http://www.cabitel.es)</t>
  </si>
  <si>
    <t>3B 04 2A FF 32 00</t>
  </si>
  <si>
    <t>Mac Gray Intelligent Laundry Systems laundry card</t>
  </si>
  <si>
    <t>3B 04 41 11 77 81</t>
  </si>
  <si>
    <t>Sample Mifare DESFire contactless smartcard from Phillips</t>
  </si>
  <si>
    <t>3B 04 41 11 77 B1</t>
  </si>
  <si>
    <t>IBM JCOP 30 contactless</t>
  </si>
  <si>
    <t>3B 04 49 32 43 2E</t>
  </si>
  <si>
    <t>German Health Insurance Card</t>
  </si>
  <si>
    <t>"LogCard" from concept2.com (a indoor rower manufacturer)</t>
  </si>
  <si>
    <t>I2C card</t>
  </si>
  <si>
    <t>3B 04 92 23 10 91</t>
  </si>
  <si>
    <t>Siemens SLE 4432/42 card</t>
  </si>
  <si>
    <t>3B 04 99 FF FF 90</t>
  </si>
  <si>
    <t>Madrid prepaid parkimeters parking card</t>
  </si>
  <si>
    <t>3B 04 9C FF 21 43</t>
  </si>
  <si>
    <t>Hercules laundry stored value card</t>
  </si>
  <si>
    <t>3B 04 A2 13 10 91</t>
  </si>
  <si>
    <t>PM2P Chipkarte SLE 4442, Code FFFFFF</t>
  </si>
  <si>
    <t>Bahn BKK (Deutsche Bahn AG - Insurance Company)</t>
  </si>
  <si>
    <t>NH Hotels World fidelization card</t>
  </si>
  <si>
    <t>Miele Professional card for paying washing machine</t>
  </si>
  <si>
    <t>3B 04 C9 D0 F1 40</t>
  </si>
  <si>
    <t>Cuban prepaid phone card provided by ETECSA</t>
  </si>
  <si>
    <t>3B 04 C9 D5 FD 20</t>
  </si>
  <si>
    <t>Bell Canada LaPuce card - prepaid phone card (Telecommunication)</t>
  </si>
  <si>
    <t>3B 04 FF FF FF FF</t>
  </si>
  <si>
    <t>Identity card Universidad del Pais Vasco / Euskal Herriko Unibertsitatea www.ehu.es</t>
  </si>
  <si>
    <t>3B 05 00 03 36 66 AE</t>
  </si>
  <si>
    <t>HID (eID)</t>
  </si>
  <si>
    <t>3B 05 68 01 01 02 05</t>
  </si>
  <si>
    <t>Certinomis card (electronic certificates)</t>
  </si>
  <si>
    <t>Schlumberger Cryptoflex ActivCard</t>
  </si>
  <si>
    <t>3B 05 80 73 F7 01 C0</t>
  </si>
  <si>
    <t>(Shenzhen, China) Mingwah Aohan eKey, eID</t>
  </si>
  <si>
    <t>http://en.mwcard.com/index.php?option=com_k2&amp;view=item&amp;layout=item&amp;id=79&amp;Itemid=439</t>
  </si>
  <si>
    <t>3B 06 00 00 04 2E CF 4C</t>
  </si>
  <si>
    <t>HID 1346 ProxKey III</t>
  </si>
  <si>
    <t>http://www.hidglobal.com/products/cards-and-credentials/hid-proximity/1346</t>
  </si>
  <si>
    <t>3B 06 00 10 01 D6 C5 46</t>
  </si>
  <si>
    <t>HID ProxKey II FOB</t>
  </si>
  <si>
    <t>http://www.hidglobal.com/documents/proxkey_ds_en.pdf</t>
  </si>
  <si>
    <t>3B 06 01 02 10 .. .. ..</t>
  </si>
  <si>
    <t>ISOProx II Card:</t>
  </si>
  <si>
    <t>3B 06 A2 13 10 91 90 00</t>
  </si>
  <si>
    <t>C3P2K SAMPLE CARD (C3PO, S.L)</t>
  </si>
  <si>
    <t>3B 07 55 4E 4B 4E 4F 57 4E</t>
  </si>
  <si>
    <t>US DOD Smart Card</t>
  </si>
  <si>
    <t>3B 09 41 04 11 DD 82 2F 00 00 88</t>
  </si>
  <si>
    <t>1k contactless Mifare</t>
  </si>
  <si>
    <t>3B 0A 20 62 0C 01 4F 53 45 99 14 AA</t>
  </si>
  <si>
    <t>GSM-SIM BEN (1800MHz)</t>
  </si>
  <si>
    <t>3B 0A 21 00 26 07 4F 53 45 98 08 F8</t>
  </si>
  <si>
    <t>ORGA test systems GSM phase 2+ test SIM.</t>
  </si>
  <si>
    <t>3B 0E BC E1 CA AF C2 DF BC AD BC D3 C3 DC BF A8</t>
  </si>
  <si>
    <t>German "Versichertenkarte" Healthcare card</t>
  </si>
  <si>
    <t>3B 0F 00 65 46 53 05 16 05 71 DF 00 00 00 45 50 53</t>
  </si>
  <si>
    <t>Feitian ePass3000, Feitian formatted</t>
  </si>
  <si>
    <t>3B 0F 00 65 46 53 05 16 05 71 DF 00 00 00 80 6A 82</t>
  </si>
  <si>
    <t>Feitian ePass3000, OpenSC formatted</t>
  </si>
  <si>
    <t>3B 0F 00 65 46 53 05 30 05 71 DF 00 00 00 80 6A 82</t>
  </si>
  <si>
    <t>Fetian epass3000</t>
  </si>
  <si>
    <t>3B 0F 80 22 15 E1 5A 00 20 00 30 21 03 31 21 03 00</t>
  </si>
  <si>
    <t>RSA SecurID SID800 token</t>
  </si>
  <si>
    <t>3B 0F 80 6A 16 32 46 49 53 45 53 8C E0 FF 07 90 00</t>
  </si>
  <si>
    <t>GSM-SIM Sonera (from 1998)</t>
  </si>
  <si>
    <t>3B 0F FF C1 B5 CC 72 CA 00 00 ..</t>
  </si>
  <si>
    <t>Mifare Std 1K</t>
  </si>
  <si>
    <t>3B 15 11 12 CA 07 00 DB</t>
  </si>
  <si>
    <t>Tricolor TV center card (Pay TV)</t>
  </si>
  <si>
    <t>3B 15 11 12 CA 07 11 CA</t>
  </si>
  <si>
    <t>DRE Crypt (Pay TV)</t>
  </si>
  <si>
    <t>3B 15 11 12 CA 07 14 CF</t>
  </si>
  <si>
    <t>PlatformaHD (Russia) DRE Crypt 4AE1:14</t>
  </si>
  <si>
    <t>3B 15 13 80 53 41 52 03</t>
  </si>
  <si>
    <t>Eutron CryptoIdentity (ATMEL AT903232C - 6464C Cryptographic</t>
  </si>
  <si>
    <t>processors, 64KB EEPROM, RSA 2048)</t>
  </si>
  <si>
    <t>3B 15 18 2E 00 5C 00 01</t>
  </si>
  <si>
    <t>China Unicom 64k OTA</t>
  </si>
  <si>
    <t>3B 15 94 C3 02 08 16 01</t>
  </si>
  <si>
    <t>GSM-SIM EMT (Estonia)</t>
  </si>
  <si>
    <t>3B 16 18 AF 01 02 02 02 00</t>
  </si>
  <si>
    <t>SIM Virgin Mobile (Australia)</t>
  </si>
  <si>
    <t>3B 16 94 D0 01 76 0D 2A 00</t>
  </si>
  <si>
    <t>Peruvian GSM SIM</t>
  </si>
  <si>
    <t>3B 16 94 D0 01 7B 2C 0E 00</t>
  </si>
  <si>
    <t>SIM tunisiana</t>
  </si>
  <si>
    <t>3B 16 95 D0 00 45 F7 01 00</t>
  </si>
  <si>
    <t>Telefónica O2 Czech Republic, a.s. - O2 sim card - 173285 / SIM64ND.GO0</t>
  </si>
  <si>
    <t>http://www.o2.cz</t>
  </si>
  <si>
    <t>3B 16 96 41 73 74 72 69 64</t>
  </si>
  <si>
    <t>Gemalto .NET v2.0</t>
  </si>
  <si>
    <t>3B 16 96 41 73 74 72 69 64 3B 02 14 50</t>
  </si>
  <si>
    <t>Gemalto IDPrime v2+ .NET</t>
  </si>
  <si>
    <t>3B 16 96 BA 00 0E 02 0A 03</t>
  </si>
  <si>
    <t>Vietel (Telecommunication)</t>
  </si>
  <si>
    <t>3B 16 96 D0 00 D4 07 2C 00</t>
  </si>
  <si>
    <t>Vodafone India Postpaid / Local Operator 3G</t>
  </si>
  <si>
    <t>3B 17 11 80 65 AF 03 42 00 D8</t>
  </si>
  <si>
    <t>TELE2 SPB SIM Russia</t>
  </si>
  <si>
    <t>3B 17 13 9C 12 02 01 01 07 40</t>
  </si>
  <si>
    <t>Schlumberger Cyberflex Access Developer 32k</t>
  </si>
  <si>
    <t>3B 17 94 18 01 01 01 01 41 93</t>
  </si>
  <si>
    <t>T-Mobile SIM card</t>
  </si>
  <si>
    <t>3B 17 94 18 01 01 02 01 41 49</t>
  </si>
  <si>
    <t>white SFR SIM card</t>
  </si>
  <si>
    <t>3B 17 94 18 01 01 09 01 41 53</t>
  </si>
  <si>
    <t>Old Spanish Telefónica Movistar GSM SIM card</t>
  </si>
  <si>
    <t>3B 17 94 18 02 01 25 01 41 93</t>
  </si>
  <si>
    <t>AT&amp;T Wireless GSM SIM Card</t>
  </si>
  <si>
    <t>3B 17 94 20 01 01 0A 02 41 43</t>
  </si>
  <si>
    <t>KPN SIM card</t>
  </si>
  <si>
    <t>3B 17 94 20 05 01 10 01 41 FF</t>
  </si>
  <si>
    <t>CLARO SIM card (ex CTI Movil)</t>
  </si>
  <si>
    <t>3B 17 94 80 65 D0 01 6C F2 BE</t>
  </si>
  <si>
    <t>CMCC sim cards with TD-SCDMA support</t>
  </si>
  <si>
    <t>3B 17 94 80 65 D0 01 8B F2 08</t>
  </si>
  <si>
    <t>China SIM card</t>
  </si>
  <si>
    <t>3B 17 94 89 01 02 01 02 41 87</t>
  </si>
  <si>
    <t>Vodafone/Omnitel 16K GSM SIM</t>
  </si>
  <si>
    <t>3B 18 94 53 0D 06 77 24 07 FF 02</t>
  </si>
  <si>
    <t>GSM SIM Tele2 Estonia, prepaid (Telecommunication)</t>
  </si>
  <si>
    <t>3B 19 14 55 90 01 01 01 00 05 08 B0</t>
  </si>
  <si>
    <t>Schlumberger Multiflex 8k</t>
  </si>
  <si>
    <t>3B 19 14 55 90 01 02 01 00 05 04 B0</t>
  </si>
  <si>
    <t>Schlumberger Multiflex 4k</t>
  </si>
  <si>
    <t>3B 19 14 59 01 01 0F 01 00 05 08 B0</t>
  </si>
  <si>
    <t>3B 19 94 31 02 05 10 45 98 01 02 4E</t>
  </si>
  <si>
    <t>3B 1B 94 80 69 06 02 22 11 00 80 08 00 00</t>
  </si>
  <si>
    <t>eID</t>
  </si>
  <si>
    <t>3B 1B 94 80 69 07 05 21 11 00 80 00 00 00</t>
  </si>
  <si>
    <t>Aircel SIM (Telecommunication)</t>
  </si>
  <si>
    <t>3B 1B 96 05 43 43 32 52 53 05 12 10 90 00</t>
  </si>
  <si>
    <t>ChipCity CC32RS512 factory boot loader</t>
  </si>
  <si>
    <t>(this is a flash based CPU card with a factory-default bootloader)</t>
  </si>
  <si>
    <t>3B 1C 94 43 48 49 50 44 52 49 56 45 30 30 31</t>
  </si>
  <si>
    <t>SCM Chipdrive MyKey MasterKey 24k</t>
  </si>
  <si>
    <t>3B 1F 11 00 67 42 41 46 49 53 45 53 52 66 FF 81 90 00</t>
  </si>
  <si>
    <t>Finnish student id card</t>
  </si>
  <si>
    <t>3B 1F 11 00 67 80 42 46 49 53 45 10 52 66 FF 81 90 00</t>
  </si>
  <si>
    <t>Nokia branded SC (Setec)</t>
  </si>
  <si>
    <t>3B 1F 11 00 6A 01 38 46 49 53 45 10 8C 02 FF 07 90 00</t>
  </si>
  <si>
    <t>GSM-SIM Saunalahti (from 2004)</t>
  </si>
  <si>
    <t>Finnish cell phone operator "Sonera" SIM card (from 2002)</t>
  </si>
  <si>
    <t>3B 1F 11 00 6A 31 36 46 49 53 45 13 8C 02 FF 07 90 00</t>
  </si>
  <si>
    <t>GSM-SIM card - Telenor Mobil - http://www.telenor.com/</t>
  </si>
  <si>
    <t>3B 1F 11 00 6A 31 38 46 49 53 45 13 8C 02 FF 07 90 00</t>
  </si>
  <si>
    <t>Latvian GSM operator TELE2 (SIM)</t>
  </si>
  <si>
    <t>3B 1F 11 80 6A 16 32 46 49 53 45 15 8C E6 FF 07 90 00</t>
  </si>
  <si>
    <t>GSM SIM card - Tele2 Estonia - http://www.tele2.ee</t>
  </si>
  <si>
    <t>3B 1F 11 80 6A 32 37 46 49 53 45 12 8C 00 FF 07 90 00</t>
  </si>
  <si>
    <t>Setec Test card, SetCOS 3.7.2, rel 1.3</t>
  </si>
  <si>
    <t>3B 1F 11 80 6A 32 37 46 49 53 45 12 8C 02 FF 07 90 00</t>
  </si>
  <si>
    <t>GSM-SIM DNA Finland (from 2001)</t>
  </si>
  <si>
    <t>3B 1F 11 80 6A 80 34 46 49 53 45 53 94 00 FF 07 .. ..</t>
  </si>
  <si>
    <t>Setec SetCos 3.4</t>
  </si>
  <si>
    <t>3B 1F 11 80 6A 80 34 46 49 53 45 53 94 36 FF 07 90 00</t>
  </si>
  <si>
    <t>SetCOS 3.4.0c</t>
  </si>
  <si>
    <t>RSA SecurID 3100</t>
  </si>
  <si>
    <t>3B 1F 94 00 6A 01 38 46 49 53 45 10 8C 02 FF 07 90 00</t>
  </si>
  <si>
    <t>3B 1F 94 80 31 00 73 12 21 13 57 4A 33 05 30 32 34 00</t>
  </si>
  <si>
    <t>Tron - MVNO Malaysia SIM Card (Giesecke &amp; Devrient SIM)</t>
  </si>
  <si>
    <t>http://www.tron.my</t>
  </si>
  <si>
    <t>3B 1F 94 80 6A 16 32 46 49 53 45 15 8C E6 FF 07 90 00</t>
  </si>
  <si>
    <t>GSM-SIM Sonera (from 2002)</t>
  </si>
  <si>
    <t>3B 1F 95 80 31 00 73 12 21 13 57 4A 33 0E 19 32 33 00</t>
  </si>
  <si>
    <t>Latvian GSM Operator BITE</t>
  </si>
  <si>
    <t>3B 23 00 00 36 41 81</t>
  </si>
  <si>
    <t>Schlumberger Payflex 4k SAM</t>
  </si>
  <si>
    <t>3B 23 00 35 11 80</t>
  </si>
  <si>
    <t>Schlumberger Payflex 1k User</t>
  </si>
  <si>
    <t>3B 23 00 35 11 81</t>
  </si>
  <si>
    <t>Schlumberger Payflex 1k SAM</t>
  </si>
  <si>
    <t>3B 23 00 35 13 80</t>
  </si>
  <si>
    <t>Schlumberger Cyberflex Access Campus</t>
  </si>
  <si>
    <t>3B 23 00 35 13 FF</t>
  </si>
  <si>
    <t>Schlumberger MicroPayflex</t>
  </si>
  <si>
    <t>3B 23 00 35 41 80</t>
  </si>
  <si>
    <t>PayflexHID (idenfitied by Sun Ray Services)</t>
  </si>
  <si>
    <t>3B 24 00 .. .. .. 45</t>
  </si>
  <si>
    <t>Conax</t>
  </si>
  <si>
    <t>3B 24 00 30 42 30 30</t>
  </si>
  <si>
    <t>ComHem Digital-TV smartcard (Sweden)</t>
  </si>
  <si>
    <t>TNK Telewizja Na Kartę (Poland) - Conditional access system : Conax (Norway)</t>
  </si>
  <si>
    <t>http://telewizjanakarte.pl/</t>
  </si>
  <si>
    <t>3B 24 00 80 72 94 43</t>
  </si>
  <si>
    <t>MPCOS-3DES 64K \ EMV Filter (Gemplus)</t>
  </si>
  <si>
    <t>3B 26 00 00 26 40 00 90 00</t>
  </si>
  <si>
    <t>Schlumberger, purse?</t>
  </si>
  <si>
    <t>3B 26 00 11 01 6D 03</t>
  </si>
  <si>
    <t>OLD CajaMadrid Visa Cash, ID card for Universidad Autónoma de Madrid, Madrid (about 1998)</t>
  </si>
  <si>
    <t>3B 26 00 11 04 5C 03 90 00</t>
  </si>
  <si>
    <t>Caixa Abierta (Barcelona, Spain) Cash/Visa Electron</t>
  </si>
  <si>
    <t>3B 26 00 11 06 23 03 90 00</t>
  </si>
  <si>
    <t>Tarjeta de la Seguridad Social (Spanish Social Insurance Card)</t>
  </si>
  <si>
    <t>3B 26 00 24 06 01 00 00 80</t>
  </si>
  <si>
    <t>old KPN NetBox card</t>
  </si>
  <si>
    <t>3B 26 00 31 08 6C 03 90 00</t>
  </si>
  <si>
    <t>VISA ELECTRON from Caixa Catalunya bank card (www.caixacatalunya.es) for students in UPC university of Barcelona (Spain) (www.upc.es)</t>
  </si>
  <si>
    <t>3B 26 00 31 1A 45 03 90 00</t>
  </si>
  <si>
    <t>Tajeta Sanitaria Individual (Spanish Insurance Card)</t>
  </si>
  <si>
    <t>from the "Junta de Andalucia(Consejeria de Salud)"</t>
  </si>
  <si>
    <t>3B 27 00 80 65 A2 .. 01 01 37</t>
  </si>
  <si>
    <t>Gemplus GemSAFE Smart Card (4K)</t>
  </si>
  <si>
    <t>3B 27 00 80 65 A2 00 01 01 37</t>
  </si>
  <si>
    <t>Gemplus GemSAFE Card CSP v1.0</t>
  </si>
  <si>
    <t>3B 27 00 80 65 A2 02 02 82 37</t>
  </si>
  <si>
    <t>Gemplus GPK2000s</t>
  </si>
  <si>
    <t>3B 27 00 80 65 A2 02 03 82 37</t>
  </si>
  <si>
    <t>Gemplus GPK2000sp</t>
  </si>
  <si>
    <t>3B 27 00 80 65 A2 04 01 01 37</t>
  </si>
  <si>
    <t>Gemplus GPK4000s</t>
  </si>
  <si>
    <t>3B 27 00 80 65 A2 05 01 01 37</t>
  </si>
  <si>
    <t>Gemplus GPK4000sp</t>
  </si>
  <si>
    <t>3B 27 00 80 65 A2 06 01 01 37</t>
  </si>
  <si>
    <t>GPK 4000, RSA 512 bits Sign, Unwrap 40 bits</t>
  </si>
  <si>
    <t>3B 27 00 80 65 A2 0C 01 01 37</t>
  </si>
  <si>
    <t>Gemplus GPK4000</t>
  </si>
  <si>
    <t>3B 27 00 80 65 A2 8C 3B 27 00</t>
  </si>
  <si>
    <t>GPK 4000, RSA 1024 bits Sign, Unwrap 256 bits</t>
  </si>
  <si>
    <t>3B 29 00 24 93 01 00 00 00 00 01 A9</t>
  </si>
  <si>
    <t>Telephone chipcard for the Vienna University of Technology</t>
  </si>
  <si>
    <t>http://nic.tuwien.ac.at/telefonie/chipkarte/</t>
  </si>
  <si>
    <t>3B 29 00 80 72 A4 45 64 00 00 D0 15</t>
  </si>
  <si>
    <t>Moeda Electronica Bradesco (Gemplus MPCOS?) (Brasilia)</t>
  </si>
  <si>
    <t>3B 29 00 80 72 A4 45 64 00 FF 00 10</t>
  </si>
  <si>
    <t>MPCOS-3DES 8K (Gemplus)</t>
  </si>
  <si>
    <t>MBNA Europe Platinum Plus Mastercard</t>
  </si>
  <si>
    <t>MasterCard Card - Worldcard - Yapıkredi / Turkey</t>
  </si>
  <si>
    <t>Portugal BPI Visa Electron</t>
  </si>
  <si>
    <t>UCFIN (Italy) "UniCreditCard Free" or "Plus" (VISA or MasterCard) credit card</t>
  </si>
  <si>
    <t>3B 2A 00 80 65 A0 58 04 01 62 72 D6 43</t>
  </si>
  <si>
    <t>Gemplus GemCombiXplore MPCOS Pro</t>
  </si>
  <si>
    <t>3B 2A 00 80 65 A2 01 .. .. .. 72 D6 41</t>
  </si>
  <si>
    <t>Gemplus MPCOS EMV 1 Byte sectors</t>
  </si>
  <si>
    <t>3B 2A 00 80 65 A2 01 .. .. .. 72 D6 43</t>
  </si>
  <si>
    <t>Gemplus MPCOS EMV 4 Byte sectors</t>
  </si>
  <si>
    <t>3B 2A 00 80 65 A2 01 00 00 00 72 D6 41</t>
  </si>
  <si>
    <t>MPCOS_EMV_1B</t>
  </si>
  <si>
    <t>3B 2A 00 80 65 A2 01 00 00 00 72 D6 43</t>
  </si>
  <si>
    <t>MPCOS_EMV_4B</t>
  </si>
  <si>
    <t>3B 2A 00 80 65 A2 01 01 01 3C 72 D6 43</t>
  </si>
  <si>
    <t>Estonian bank "SEB" (VISA Electron)</t>
  </si>
  <si>
    <t>3B 2A 00 80 65 A2 01 01 01 3D 72 D6 43</t>
  </si>
  <si>
    <t>GEMPLUS Logico Secure SmartCard for Citrix Metaframe</t>
  </si>
  <si>
    <t>PTTPost Easy Stamp</t>
  </si>
  <si>
    <t>Hungarian student card</t>
  </si>
  <si>
    <t>3B 2A 00 80 65 A2 01 02 01 31 72 D6 43</t>
  </si>
  <si>
    <t>MPCOS-EMV 64K Functional Sample</t>
  </si>
  <si>
    <t>3B 2F 00 80 69 10 80 00 01 A1 0A 01 01 59 83 0E 90 00</t>
  </si>
  <si>
    <t>Belgium Dexia (Axion) Bank Card</t>
  </si>
  <si>
    <t>Proton/Bancontact Mister Cash/Maestro</t>
  </si>
  <si>
    <t>3B 2F 00 80 69 AF 03 07 06 68 00 00 0A 0E 83 06</t>
  </si>
  <si>
    <t>GSM SIM MobilCom (Gemplus)</t>
  </si>
  <si>
    <t>3B 2F 00 80 69 AF 03 07 06 68 00 00 0A 0E 83 06 9F 16</t>
  </si>
  <si>
    <t>MobilCom-Karte</t>
  </si>
  <si>
    <t>3B 2F 00 80 69 AF 03 07 06 68 00 05 0A 0E 83 3E 9F 16</t>
  </si>
  <si>
    <t>KPN @ Mobile SIM card</t>
  </si>
  <si>
    <t>3B 32 15 00 06 80</t>
  </si>
  <si>
    <t>3B 32 15 00 06 95</t>
  </si>
  <si>
    <t>Schlumberger Multiflex 8k DES</t>
  </si>
  <si>
    <t>3B 34 00 00 30 42 30 30</t>
  </si>
  <si>
    <t>Conax card: T-Home Hungary</t>
  </si>
  <si>
    <t>3B 34 94 00 30 42 30 30</t>
  </si>
  <si>
    <t>Conax card: ComHem sweden</t>
  </si>
  <si>
    <t>3B 37 11 00 46 4C 4F 4D 41 90 00</t>
  </si>
  <si>
    <t>SLE 4428</t>
  </si>
  <si>
    <t>3B 37 13 00 80 62 11 04 82 90 00</t>
  </si>
  <si>
    <t>Swiss UBS Maestro/CASH Bank Card</t>
  </si>
  <si>
    <t>3B 37 13 00 80 62 21 13 82 90 00</t>
  </si>
  <si>
    <t>3B 3B .. 00 80 6. A[F,E] 03 0[C,D] .. .. 83 .. 90 00</t>
  </si>
  <si>
    <t>GemXplore Xpresso V3</t>
  </si>
  <si>
    <t>3B 3B 11 00 67 AF 10 30 07 00 C0 33 33 90 00</t>
  </si>
  <si>
    <t>Mobicarte Orange</t>
  </si>
  <si>
    <t>3B 3B 11 00 6A 38 20 00 00 27 A0 33 33 90 00</t>
  </si>
  <si>
    <t>Spanish Carrefour Móvil SIM card</t>
  </si>
  <si>
    <t>3B 3B 11 00 80 65 AF 03 0C 01 6F 83 0F 90 00</t>
  </si>
  <si>
    <t>Gemplus GemX{plore,presso} V3-B1</t>
  </si>
  <si>
    <t>3B 3B 11 00 80 69 AF 03 0C 01 6F 83 0[0,1] 90 00</t>
  </si>
  <si>
    <t>GemXplore'Xpresso V3 64K</t>
  </si>
  <si>
    <t>3B 3B 11 00 91 41 10 10 10 5B A0 00 33 90 00</t>
  </si>
  <si>
    <t>Pannon SIM card (Hungary)</t>
  </si>
  <si>
    <t>3B 3B 94 00 00 64 05 3E 03 0F 31 80 0E 90 00</t>
  </si>
  <si>
    <t>Slovenian national health insurance card</t>
  </si>
  <si>
    <t>3B 3B 94 00 4F 34 10 20 01 0. .0 33 33 90 00</t>
  </si>
  <si>
    <t>Wind (Italy) GSM SIM card</t>
  </si>
  <si>
    <t>3B 3B 94 00 67 37 10 00 00 39 60 33 33 90 00</t>
  </si>
  <si>
    <t>Avea GSM / Turkey</t>
  </si>
  <si>
    <t>3B 3B 94 00 69 3C 10 30 01 3E 40 33 00 90 00</t>
  </si>
  <si>
    <t>UK Vodafone GSM SIM</t>
  </si>
  <si>
    <t>3B 3B 94 00 6A 38 20 00 00 00 A0 33 33 90 00</t>
  </si>
  <si>
    <t>Croatia VIPNet Mobile Operator (Telecommunication)</t>
  </si>
  <si>
    <t>3B 3B 94 00 6A 38 20 00 00 09 E0 33 33 90 00</t>
  </si>
  <si>
    <t>virgin mobile (french) SIM card</t>
  </si>
  <si>
    <t>3B 3B 94 00 80 65 32 13 04 03 30 83 81 90 00</t>
  </si>
  <si>
    <t>SIM cards by the austrian cell phone provider A1</t>
  </si>
  <si>
    <t>3B 3B 94 00 80 65 AF 03 0D 01 74 83 0F 90 00</t>
  </si>
  <si>
    <t>Gemplus GemXplore Xpresso V3 B1P</t>
  </si>
  <si>
    <t>Mobistar SIM - Belgium (Gemplus)</t>
  </si>
  <si>
    <t>3B 3B 94 00 9B 44 20 10 4D 04 20 00 33 90 00</t>
  </si>
  <si>
    <t>SIM card for 063 network of Telekom Srbije, the Serbian state-owned telephone company.</t>
  </si>
  <si>
    <t>3B 3B 94 00 9B 44 20 10 4D 05 00 00 33 90 00</t>
  </si>
  <si>
    <t>SIM card for 066 network Telekom Srbije, the Serbian state-owned telephone company.</t>
  </si>
  <si>
    <t>3B 3B 94 00 A6 39 90 00 00 00 21 83 83 90 00</t>
  </si>
  <si>
    <t>meteor ireland http://www.meteor.ie</t>
  </si>
  <si>
    <t>3B 3B 95 00 91 38 11 20 01 00 80 33 33 90 00</t>
  </si>
  <si>
    <t>GSM SIM of WIND Italian mobile company</t>
  </si>
  <si>
    <t>3B 3B 96 00 07 52 51 00 00 A8 FD 33 33 90 00</t>
  </si>
  <si>
    <t>Movistar Costa Rica SIM card</t>
  </si>
  <si>
    <t>3B 3B 96 00 40 22 51 00 00 42 00 33 33 90 00</t>
  </si>
  <si>
    <t>Wind (Italy) 128K GSM SIM card</t>
  </si>
  <si>
    <t>3B 3B 96 00 40 54 01 00 00 0A C0 33 33 90 00</t>
  </si>
  <si>
    <t>Wind (Italy) 64K prepaid GSM SIM card</t>
  </si>
  <si>
    <t>3B 3B 96 00 A7 4C 90 00 00 90 AC 33 33 90 00</t>
  </si>
  <si>
    <t>Brazilian TIM GSM SIM</t>
  </si>
  <si>
    <t>3B 3C 11 00 40 AF 13 F3 12 00 06 87 83 80 90 00</t>
  </si>
  <si>
    <t>SIM GSM Orange Fr</t>
  </si>
  <si>
    <t>3B 3C 11 00 42 AF 20 A3 20 07 00 22 83 82 90 00</t>
  </si>
  <si>
    <t>Orange Mobicarte (SIM card old generation)</t>
  </si>
  <si>
    <t>3B 3C 94 00 42 31 11 A2 12 02 09 51 83 80 90 00</t>
  </si>
  <si>
    <t>Omnitel IT 16K GSM SIM card</t>
  </si>
  <si>
    <t>3B 3C 94 00 4B 31 25 A2 10 13 14 47 83 83 90 00</t>
  </si>
  <si>
    <t>GSM SFR</t>
  </si>
  <si>
    <t>3B 3C 94 00 4C 31 25 A7 20 1B 00 15 83 83 90 00</t>
  </si>
  <si>
    <t>GSM-SIM (900MHz) card of the carrier vodafone for their cellular</t>
  </si>
  <si>
    <t>network (phase 2+ with 3V)</t>
  </si>
  <si>
    <t>3B 3C 94 00 63 31 12 F0 00 00 46 40 83 83 90 00</t>
  </si>
  <si>
    <t>Old russian "beeline" sim</t>
  </si>
  <si>
    <t>3B 3D 94 00 01 0F 00 36 00 00 86 60 18 04 00 01 07</t>
  </si>
  <si>
    <t>Vodafone GSM / Turkey</t>
  </si>
  <si>
    <t>3B 3D 94 00 23 18 02 56 00 00 86 60 5B 1B 00 00 0F</t>
  </si>
  <si>
    <t>GSM SIM, TMN (Moche prepaid, Portugal)</t>
  </si>
  <si>
    <t>3B 3D 94 00 24 0E 00 96 00 00 86 60 31 B5 00 06 07</t>
  </si>
  <si>
    <t>GSM SIM Tele2 Estonia; 2008</t>
  </si>
  <si>
    <t>3B 3D 94 00 44 4D 54 11 00 06 06 17 62 11 00 30 00</t>
  </si>
  <si>
    <t>China Unicom SIM card</t>
  </si>
  <si>
    <t>3B 3D 95 00 80 67 AF 03 0F 01 7C 06 0E 83 3E 9F 16</t>
  </si>
  <si>
    <t>(Sprint) Nextel USA iDEN SIM card</t>
  </si>
  <si>
    <t>http://www.sprint.com/index_n.html?brand=Nextel</t>
  </si>
  <si>
    <t>3B 3E 94 00 80 31 00 73 FE 21 13 62 00 31 83 81 90 00</t>
  </si>
  <si>
    <t>Vodafone (Italy) 64kB GSM SIM card</t>
  </si>
  <si>
    <t>3B 3F 11 00 6F AF 65 03 12 01 80 73 32 21 1B 83 0F 90 00</t>
  </si>
  <si>
    <t>GSM SIM card Orange J2RE postpaid</t>
  </si>
  <si>
    <t>3B 3F 11 00 80 12 00 91 31 C0 64 0E 01 13 12 72 F7 41 05</t>
  </si>
  <si>
    <t>SCOSTA (transport)</t>
  </si>
  <si>
    <t>3B 3F 11 00 80 69 AF 03 37 00 12 00 00 00 0E 83 18 9F 16</t>
  </si>
  <si>
    <t>Reliance SIM (Prepaid), Telecommunication</t>
  </si>
  <si>
    <t>3B 3F 94 00 80 65 AF 03 12 01 6F 73 32 21 1B 83 0F 90 00</t>
  </si>
  <si>
    <t>GSM SIM Card (GEMPLUS), issued by Orange Switzerland (Prepaid)</t>
  </si>
  <si>
    <t>Italian Vodafone 64k SIM</t>
  </si>
  <si>
    <t>GSM SIM T-Mobile NL</t>
  </si>
  <si>
    <t>3B 3F 94 00 80 65 AF 03 12 01 79 73 32 21 00 83 0F 90 00</t>
  </si>
  <si>
    <t>O2 (UK) SIM</t>
  </si>
  <si>
    <t>3B 3F 94 00 80 65 AF 03 12 01 79 73 32 21 1B 83 0F 90 00</t>
  </si>
  <si>
    <t>UK O2 GSM SIM (2G Online Prepay Maldives)</t>
  </si>
  <si>
    <t>Tesco Mobile (UK) SIM</t>
  </si>
  <si>
    <t>3B 3F 94 00 80 69 AF 03 07 06 67 00 00 0A 0E 83 3E 9F 16</t>
  </si>
  <si>
    <t>SFR SIM card (red Gemplus Répertoire)</t>
  </si>
  <si>
    <t>3B 3F 94 00 80 69 AF 03 07 06 67 09 97 0A 0E 83 3E 9F 16</t>
  </si>
  <si>
    <t>BASE SIM - Belgium (Gemplus)</t>
  </si>
  <si>
    <t>3B 3F 94 00 80 69 AF 03 07 06 68 00 85 0A 0E 83 3E 9F 16</t>
  </si>
  <si>
    <t>3B 3F 94 00 80 69 AF 03 0F 02 80 FF FF 06 0E 83 3E 9F 16</t>
  </si>
  <si>
    <t>GSM-SIM Telefonica Movistar, prepaid (Spain)</t>
  </si>
  <si>
    <t>3B 3F 94 00 80 69 AF 03 0F 07 A4 00 00 06 0E 83 3E 9F 16</t>
  </si>
  <si>
    <t>SIM Card PRO from the austrian telecom "A1"</t>
  </si>
  <si>
    <t>3B 3F 95 00 80 65 AF 03 12 01 6F 73 32 21 1B 83 00 90 00</t>
  </si>
  <si>
    <t>Gemplus GemXpresso PRO 64 PK SIM</t>
  </si>
  <si>
    <t>3B 3F 95 00 80 65 AF 03 12 01 6F 73 32 21 1B 83 0F 90 00</t>
  </si>
  <si>
    <t>Vodafone Italia SIM 64K</t>
  </si>
  <si>
    <t>3B 3F 95 00 80 65 AF 03 12 01 79 73 32 21 00 83 0F 90 00</t>
  </si>
  <si>
    <t>GSM SIM Orange NL</t>
  </si>
  <si>
    <t>3B 3F 95 00 80 65 AF 03 14 01 8A 73 32 21 1B 83 0F 90 00</t>
  </si>
  <si>
    <t>SIM Vodafone 64k</t>
  </si>
  <si>
    <t>3B 3F 95 00 80 69 AF 03 0F 02 80 FF FF 06 0E 83 3E 9F 16</t>
  </si>
  <si>
    <t>UK Virgin Mobile GSM SIM</t>
  </si>
  <si>
    <t>3B 3F 95 00 80 69 AF 03 0F 06 A3 FF FF 06 0E 83 3E 9F 16</t>
  </si>
  <si>
    <t>SIMYO SIM card (KPN)</t>
  </si>
  <si>
    <t>3B 3F 96 00 80 69 AF 03 3D 00 C6 00 00 00 0E 83 1E 9F 16</t>
  </si>
  <si>
    <t>GSM SIM card of the Austrian provider A1</t>
  </si>
  <si>
    <t>3B 57 18 02 93 02 01 01 01 90 00</t>
  </si>
  <si>
    <t>Easyflex FastOS 2.0 / Schlumberger</t>
  </si>
  <si>
    <t>3B 5B 96 00 00 31 C0 64 C6 FC 10 00 01 90 00</t>
  </si>
  <si>
    <t>Banking card (Oberthur C.S. 06 18710-04-10)</t>
  </si>
  <si>
    <t>3B 5B 96 00 00 31 C0 64 C7 FC 10 00 01 90 00</t>
  </si>
  <si>
    <t>EBanking card (Oberthur C.S. 03 1146821)</t>
  </si>
  <si>
    <t>3B 5E 11 FF 45 73 74 45 49 44 20 76 65 72 20 31 2E 30</t>
  </si>
  <si>
    <t>Estonian Identity Card (EstEID v1.0 2006 warm)</t>
  </si>
  <si>
    <t>3B 5F 95 00 80 73 00 01 00 59 43 4C 5A 1B 00 11 40 90 00</t>
  </si>
  <si>
    <t>SCM Chipdrive MyKey SC</t>
  </si>
  <si>
    <t>3B 5F 95 00 80 73 00 01 00 59 43 4C 5A 1C 00 11 40 90 00</t>
  </si>
  <si>
    <t>CardLogic CLXSU256KF5</t>
  </si>
  <si>
    <t>3B 63 00 00 36 41 80</t>
  </si>
  <si>
    <t>Schlumberger Payflex 4k User</t>
  </si>
  <si>
    <t>3B 64 .. FF 80 62 .. A2</t>
  </si>
  <si>
    <t>JCOP20</t>
  </si>
  <si>
    <t>3B 64 00 00 80 62 0. 51</t>
  </si>
  <si>
    <t>Setec SetCOS 5.1.0 EMV</t>
  </si>
  <si>
    <t>3B 64 00 FF 80 62 02 A2</t>
  </si>
  <si>
    <t>VISA credit card (Nordea bank)</t>
  </si>
  <si>
    <t>3B 65 00 00 20 63 CB 47 00</t>
  </si>
  <si>
    <t>Orga SmartyPlus DATA STORE issued by MORPHO CARDS PERU</t>
  </si>
  <si>
    <t>3B 65 00 00 20 63 CB 63 00</t>
  </si>
  <si>
    <t>Bank card from Societe Générale (Oberthur)</t>
  </si>
  <si>
    <t>3B 65 00 00 20 63 CB 64 80</t>
  </si>
  <si>
    <t>MasterCard from La Banque Postale</t>
  </si>
  <si>
    <t>3B 65 00 00 20 63 CB 66 00</t>
  </si>
  <si>
    <t>Boursorama banque VISA (bank)</t>
  </si>
  <si>
    <t>3B 65 00 00 20 63 CB 66 80</t>
  </si>
  <si>
    <t>Crédit Agricole (french bank) MasterCard</t>
  </si>
  <si>
    <t>3B 65 00 00 20 63 CB 68 00</t>
  </si>
  <si>
    <t>VISA credit card (Skandiabanken)</t>
  </si>
  <si>
    <t>VISA credit card (Banque Populaire)</t>
  </si>
  <si>
    <t>Banque Postale card (bank)</t>
  </si>
  <si>
    <t>Société Générale (visa / jazz)</t>
  </si>
  <si>
    <t>HSBC Business VISA</t>
  </si>
  <si>
    <t>3B 65 00 00 20 63 CB 68 00 26</t>
  </si>
  <si>
    <t>VISA Société Générale - Oberthur CS</t>
  </si>
  <si>
    <t>3B 65 00 00 20 63 CB 68 80</t>
  </si>
  <si>
    <t>Capital One MasterCard Platinum</t>
  </si>
  <si>
    <t>3B 65 00 00 20 63 CB 6A 00</t>
  </si>
  <si>
    <t>CB Visa La Banque Postale (Gemalto)</t>
  </si>
  <si>
    <t>CB Visa BNP Paribas (France)</t>
  </si>
  <si>
    <t>3B 65 00 00 20 63 CB 6A 80</t>
  </si>
  <si>
    <t>Mastercard EMV Debit Card</t>
  </si>
  <si>
    <t>Crédit Agricole (french bank) Gold Mastercard</t>
  </si>
  <si>
    <t>3B 65 00 00 20 63 CB 6B 80</t>
  </si>
  <si>
    <t>Crédit Agricole (french bank) Mastercard</t>
  </si>
  <si>
    <t>3B 65 00 00 20 63 CB A0 00</t>
  </si>
  <si>
    <t>CB Visa Banque Populaire (France)</t>
  </si>
  <si>
    <t>3B 65 00 00 20 63 CB A0 80</t>
  </si>
  <si>
    <t>Carrefour, MasterCard credit card, Pass Banque, Oberthur</t>
  </si>
  <si>
    <t>3B 65 00 00 20 63 CB A1 00</t>
  </si>
  <si>
    <t>AIB Visa Debit Card, manufcatured by Oberthur</t>
  </si>
  <si>
    <t>3B 65 00 00 20 63 CB A1 80</t>
  </si>
  <si>
    <t>bpaid: bpost prepaid Mastercard</t>
  </si>
  <si>
    <t>http://www.bpost.be/site/fr/residential/finance/bpaid/index.html</t>
  </si>
  <si>
    <t>3B 65 00 00 20 63 CB A3 00</t>
  </si>
  <si>
    <t>BNP VISA CARD</t>
  </si>
  <si>
    <t>3B 65 00 00 20 63 CB A3 20</t>
  </si>
  <si>
    <t>MasterCard Crédit Agricole Anjou-Maine (type Sociétaire)</t>
  </si>
  <si>
    <t>3B 65 00 00 20 63 CB A3 A0</t>
  </si>
  <si>
    <t>VISA card from Banque Populaire</t>
  </si>
  <si>
    <t>3B 65 00 00 20 63 CB A7 20</t>
  </si>
  <si>
    <t>ING Direct (French Bank) Gold MasterCard</t>
  </si>
  <si>
    <t>3B 65 00 00 20 63 CB A8 A0</t>
  </si>
  <si>
    <t>HSBC VISA Card</t>
  </si>
  <si>
    <t>3B 65 00 00 20 63 CB AB 80</t>
  </si>
  <si>
    <t>Portugal Caixa Geral de Depósitos Mastercard "Caixa Classic"</t>
  </si>
  <si>
    <t>3B 65 00 00 29 05 01 02 01</t>
  </si>
  <si>
    <t>ActivCard (Schlumberger) CyberFlex 64K V1 SM 2.1</t>
  </si>
  <si>
    <t>3B 65 00 00 41 56 49 4F 4E</t>
  </si>
  <si>
    <t>RBC (Royal Bank of Canada) Avion Visa</t>
  </si>
  <si>
    <t>3B 65 00 00 43 04 6C 90 00</t>
  </si>
  <si>
    <t>Carte Bancaire (French banking card) (hot reset)</t>
  </si>
  <si>
    <t>3B 65 00 00 58 01 01 00 80</t>
  </si>
  <si>
    <t>RBS Advanta Platinum Reserve Master Card</t>
  </si>
  <si>
    <t>UK Lloyds TSB Visa Debit (issued 2003, Gemplus)</t>
  </si>
  <si>
    <t>3B 65 00 00 9C 02 02 01 02</t>
  </si>
  <si>
    <t>Dectel CI692</t>
  </si>
  <si>
    <t>3B 65 00 00 9C 02 02 07 02</t>
  </si>
  <si>
    <t>US Department of Defense, TEST Common Access Card (CAC)</t>
  </si>
  <si>
    <t>Schlumberger Cyberflex Access #2</t>
  </si>
  <si>
    <t>Axalto Cyberflex Access 32K V2</t>
  </si>
  <si>
    <t>Sun Microsystems employee card</t>
  </si>
  <si>
    <t>3B 65 00 00 9C 1[0,1] 01 01 03</t>
  </si>
  <si>
    <t>Schlumberger Cyberflex Palmera</t>
  </si>
  <si>
    <t>3B 65 00 00 D0 00 37 00 80</t>
  </si>
  <si>
    <t>Visa Debit card issued by National Bank of Dubai</t>
  </si>
  <si>
    <t>3B 66 00 00 00 9C 11 01 01 03</t>
  </si>
  <si>
    <t>Axalto Cyberflex Access 32K V4 SM 1.3</t>
  </si>
  <si>
    <t>3B 66 00 00 00 9C 11 01 03 01</t>
  </si>
  <si>
    <t>Axalto Cyberflex Access 64K V1 Bio SM 3.1</t>
  </si>
  <si>
    <t>3B 66 00 00 05 12 01 01 01 B1</t>
  </si>
  <si>
    <t>Lyon1 student card (Moneo compatible)</t>
  </si>
  <si>
    <t>3B 66 00 00 31 4B 01 01 00 80</t>
  </si>
  <si>
    <t>3B 66 00 00 32 D0 00 30 02 01</t>
  </si>
  <si>
    <t>Kazakhstan Kazkom Onlinebank (Homebank) PKI client key-card</t>
  </si>
  <si>
    <t>(https://www.homebank.kz/)</t>
  </si>
  <si>
    <t>3B 66 00 00 66 44 01 01 03 B1</t>
  </si>
  <si>
    <t>Carte etudiant Paris 1 moneo BNP Paribas france (Oberthur)</t>
  </si>
  <si>
    <t>Carte Monéo Caise d'épargne Crouse de Lyon</t>
  </si>
  <si>
    <t>3B 66 00 00 90 D1 02 01 10 B1</t>
  </si>
  <si>
    <t>Moneo card (e-purse)</t>
  </si>
  <si>
    <t>3B 66 00 00 90 D1 02 01 10 B1 3B 02 14 50</t>
  </si>
  <si>
    <t>Card "Bordeaux Ma Ville" (yellow)</t>
  </si>
  <si>
    <t>http://www.bordeaux.fr/ebx/portals/ebx.portal?_nfpb=true&amp;_pageLabel=pgPresStand8&amp;classofcontent=presentationStandard&amp;id=57733</t>
  </si>
  <si>
    <t>3B 66 00 00 90 D1 02 01 20 B1</t>
  </si>
  <si>
    <t>3B 66 00 00 90 D1 02 01 40 B1</t>
  </si>
  <si>
    <t>Student card from Paris Diderot University (with Moneo)</t>
  </si>
  <si>
    <t>3B 66 00 00 90 D1 02 01 52 B1</t>
  </si>
  <si>
    <t>Pass Campus Alsace, a mix of a student card, a transport card (Badgeo) and a Moneo</t>
  </si>
  <si>
    <t>http://www.passcampus-alsace.fr/</t>
  </si>
  <si>
    <t>http://www.cts-strasbourg.fr/Tarifs/Carte%C3%A0puceBadgeo/tabid/598/language/fr-FR/Default.aspx</t>
  </si>
  <si>
    <t>3B 66 00 00 D0 00 47 44 00 80</t>
  </si>
  <si>
    <t>VISA credit card (RBC Royal Bank)</t>
  </si>
  <si>
    <t>3B 66 00 FF 4A 43 4F 50 30 33</t>
  </si>
  <si>
    <t>IBM JCOP 30</t>
  </si>
  <si>
    <t>3B 66 00 FF 4A 43 4F 50 32 31</t>
  </si>
  <si>
    <t>JCOP 21</t>
  </si>
  <si>
    <t>3B 66 00 FF 4A 43 4F 50 33 30</t>
  </si>
  <si>
    <t>JCOP30 "OP-DI 16k VISA v2 (JCOP30) ORGA"</t>
  </si>
  <si>
    <t>3B 67 00 00 00 00 00 00 00 90 00</t>
  </si>
  <si>
    <t>Axa Bank (Belgium) Mastercard Gold / Axa Bank Belgium</t>
  </si>
  <si>
    <t>MisterCash &amp; Proton card</t>
  </si>
  <si>
    <t>VISA Card (emitted by Bank Card Company - Belgium)</t>
  </si>
  <si>
    <t>3B 67 00 00 00 00 20 00 00 90 00</t>
  </si>
  <si>
    <t>BankID card from Sparebank1</t>
  </si>
  <si>
    <t>3B 67 00 00 00 31 80 71 86 90 00</t>
  </si>
  <si>
    <t>Swiss ZKB-Bancomat-Card</t>
  </si>
  <si>
    <t>3B 67 00 00 29 20 00 6F 78 90 00</t>
  </si>
  <si>
    <t>ING (previously Postbank Chippas) (chipknip) Netherlands</t>
  </si>
  <si>
    <t>Rabobank bankcard (dutch)</t>
  </si>
  <si>
    <t>ASN Bank debit card</t>
  </si>
  <si>
    <t>SNS Bank debit card</t>
  </si>
  <si>
    <t>ABN-AMRO Maestro</t>
  </si>
  <si>
    <t>3B 67 00 00 29 20 00 6F 78 9A 00</t>
  </si>
  <si>
    <t>ABN AMRO wereldpas</t>
  </si>
  <si>
    <t>3B 67 00 00 2A 20 00 41 78 90 00</t>
  </si>
  <si>
    <t>Prepaid Chipknip Netherlands</t>
  </si>
  <si>
    <t>3B 67 00 00 2D 20 16 01 78 90 00</t>
  </si>
  <si>
    <t>CNAMTS and CPAM SSO card (French Health Insurance)</t>
  </si>
  <si>
    <t>3B 67 00 00 2D 20 36 00 78 90 00</t>
  </si>
  <si>
    <t>Swedish cashcard, http://www.ida.liu.se/~TDDB31/Cashcard.pdf</t>
  </si>
  <si>
    <t>Bank Card (ING - Belgium)</t>
  </si>
  <si>
    <t>Schiphol Group Privium biometric card (Amsterdam Airport entry system)</t>
  </si>
  <si>
    <t>3B 67 00 00 73 20 00 6C .. 90 00</t>
  </si>
  <si>
    <t>Malaysia Citizen Identity Card (MyKad)</t>
  </si>
  <si>
    <t>http://www.jpn.gov.my/en/identitycard</t>
  </si>
  <si>
    <t>3B 67 00 00 7C 20 40 34 2B 90 00</t>
  </si>
  <si>
    <t>Swedbank Visa card</t>
  </si>
  <si>
    <t>3B 67 00 00 7D 20 40 34 3B 90 00</t>
  </si>
  <si>
    <t>Nordea Visa Sweden</t>
  </si>
  <si>
    <t>3B 67 00 00 80 62 21 13 82 90 00</t>
  </si>
  <si>
    <t>UBS MAESTRO CARD (Bank)</t>
  </si>
  <si>
    <t>3B 67 00 00 85 20 36 30 78 90 00</t>
  </si>
  <si>
    <t>Belgium Fortis Bank</t>
  </si>
  <si>
    <t>Belgium Keytrade Bank</t>
  </si>
  <si>
    <t>Belgium Post Bank</t>
  </si>
  <si>
    <t>3B 67 00 00 85 22 16 31 78 90 00</t>
  </si>
  <si>
    <t>Swiss UBS Ebanking Chipcard</t>
  </si>
  <si>
    <t>3B 67 00 00 85 22 16 31 78 9F 00</t>
  </si>
  <si>
    <t>UBS Token Card (bank)</t>
  </si>
  <si>
    <t>3B 67 00 00 9C 10 01 01 03 FF 07</t>
  </si>
  <si>
    <t>Schlumberger Cyberflex Palmera Protect</t>
  </si>
  <si>
    <t>3B 67 00 00 A5 20 40 10 1F 90 00</t>
  </si>
  <si>
    <t>Swedish eLegitimation (eID) from Nordea Bank http://www.elegitimation.se/</t>
  </si>
  <si>
    <t>3B 67 00 00 A6 40 40 00 09 90 00</t>
  </si>
  <si>
    <t>Visa card issued by Norway bank DNBNor; VISA Classic - Landkreditt Bank (Norway); VISA Classic - Nordea Bank (Norway); VISA Gold - Nordea Bank (Norway)</t>
  </si>
  <si>
    <t>3B 67 00 00 A8 10 42 20 1F 90 00</t>
  </si>
  <si>
    <t>MyKad- Identification Card for Malaysians</t>
  </si>
  <si>
    <t>http://en.wikipedia.org/wiki/MyKad</t>
  </si>
  <si>
    <t>3B 67 00 00 AB 40 40 26 09 90 00</t>
  </si>
  <si>
    <t>Swedish VISA credit card (Volvofinans)</t>
  </si>
  <si>
    <t>3B 67 00 00 AB 40 40 27 0B 90 00</t>
  </si>
  <si>
    <t>Sparebanken Vest, Norway (spv.no). Visa credit card and national</t>
  </si>
  <si>
    <t>debit card [BankAxept] + Gemalto Todos authentication</t>
  </si>
  <si>
    <t>3B 67 00 00 B1 40 40 33 0B 90 00</t>
  </si>
  <si>
    <t>Sparebank1 VISA card, Norway</t>
  </si>
  <si>
    <t>www.sparebank1.no</t>
  </si>
  <si>
    <t>3B 67 00 00 B3 40 40 00 3B 90 00</t>
  </si>
  <si>
    <t>Handelsbanken BankID card (Swedish bank authentication issued 2011)</t>
  </si>
  <si>
    <t>3B 67 00 00 B4 40 40 25 0B 90 00</t>
  </si>
  <si>
    <t>Electronic meal check</t>
  </si>
  <si>
    <t>3B 67 00 00 C1 30 40 01 0B 90 00</t>
  </si>
  <si>
    <t>MC/Maestro card issued by Czech's "Ceskoslovenska obchodni banka"</t>
  </si>
  <si>
    <t>3B 67 00 00 C4 30 40 01 0B 90 00</t>
  </si>
  <si>
    <t>MasterCard issued by Czech's "Ceskoslovenska obchodni banka"</t>
  </si>
  <si>
    <t>Swedish Maestro bank card (Handelsbanken)</t>
  </si>
  <si>
    <t>3B 67 00 00 C5 30 40 01 0B 90 00</t>
  </si>
  <si>
    <t>Banking card (Oberthur C.S. 03 1027069)</t>
  </si>
  <si>
    <t>3B 67 00 FF C5 00 00 FF FF FF FF 5D</t>
  </si>
  <si>
    <t>Alice Tv italia (Pay TV)</t>
  </si>
  <si>
    <t>3B 67 25 00 29 20 00 6F 78 90 00</t>
  </si>
  <si>
    <t>Albert Heijn klantenkaart (loyalty card)</t>
  </si>
  <si>
    <t>Rabopas (Rabobank)</t>
  </si>
  <si>
    <t>3B 67 25 00 2A 20 00 4[0,5] 68 90 00</t>
  </si>
  <si>
    <t>Swedish cashcard (proton)</t>
  </si>
  <si>
    <t>3B 67 25 00 62 24 33 03 ..</t>
  </si>
  <si>
    <t>Bull TB1000 ? (SAM for ATM in Luxemburg)</t>
  </si>
  <si>
    <t>3B 68 00 00 00 73 C8 40 00 00 90 00</t>
  </si>
  <si>
    <t>Barclaycard Visa Wave &amp; Pay - Chip I/F</t>
  </si>
  <si>
    <t>3B 68 00 00 00 73 C8 40 10 00 90 00</t>
  </si>
  <si>
    <t>Icelandic Banking scheme Issued by the Ministry of Treasure in Iceland</t>
  </si>
  <si>
    <t>http://www.islandsrot.is/</t>
  </si>
  <si>
    <t>3B 68 00 00 00 73 C8 40 11 00 90 00</t>
  </si>
  <si>
    <t>Woolworths Everyday Money prepaid Mastercard</t>
  </si>
  <si>
    <t>Nordea Bank Norway Visa + national debet card [BankAxept]</t>
  </si>
  <si>
    <t>VISA Classic - Nordlandsbanken (Norway)</t>
  </si>
  <si>
    <t>3B 68 00 00 00 73 C8 40 12 00 90 00</t>
  </si>
  <si>
    <t>Brazilian "e-CPF" card</t>
  </si>
  <si>
    <t>3B 68 00 00 00 73 C8 40 13 00 90 00</t>
  </si>
  <si>
    <t>MASTERCARD issued by MLP (Marschollek, Lautenschläger and Partner)</t>
  </si>
  <si>
    <t>G&amp;D 12696-GDM-10/11 DEBIT CARD issued by BANCO DE CREDITO DEL PERU</t>
  </si>
  <si>
    <t>3B 68 00 00 01 02 10 96 00 00 90 00</t>
  </si>
  <si>
    <t>Italian BancoPostaClick Postamat Card (Poste Italiane) -</t>
  </si>
  <si>
    <t>MasterCard debit card</t>
  </si>
  <si>
    <t>mbna PLATINUM MasterCard</t>
  </si>
  <si>
    <t>Flash (Banca Fideuram) Italy prepaid Mastercard</t>
  </si>
  <si>
    <t>3B 68 00 00 56 53 44 43 4C 43 31 30</t>
  </si>
  <si>
    <t>VISA (Estonian), made by www.trueb.ch</t>
  </si>
  <si>
    <t>Latvian bank "Latvijas Krajbanka" (VISA Electron)</t>
  </si>
  <si>
    <t>3B 68 00 00 80 62 00 3C 83 00 90 00</t>
  </si>
  <si>
    <t>Italian PostePay prepaid VISA-Electron</t>
  </si>
  <si>
    <t>PagoBancomat (Debtcard) Maestro - Intesa Sanpaolo Bank / Italy</t>
  </si>
  <si>
    <t>3B 68 00 00 80 62 00 45 83 00 90 00</t>
  </si>
  <si>
    <t>MasterCard - Intesa Sanpaolo Bank / Italy</t>
  </si>
  <si>
    <t>3B 68 00 00 80 66 45 46 01 38 18 03</t>
  </si>
  <si>
    <t>FNMT WG108k</t>
  </si>
  <si>
    <t>3B 68 00 00 80 66 57 59 01 00 08 03</t>
  </si>
  <si>
    <t>Spanish ULPGC student id card (http://www.ulpgc.es/)</t>
  </si>
  <si>
    <t>E-Money capability</t>
  </si>
  <si>
    <t>Alliance With La Caja de Canarias Bank</t>
  </si>
  <si>
    <t>Manufactured by GyD IBÉRICA (http://www.gi-de.com)</t>
  </si>
  <si>
    <t>3B 68 00 00 80 66 A2 06 01 01 64 00</t>
  </si>
  <si>
    <t>Visa card issued by Czech's "Komercni banka" (Gemplus brand on chip)</t>
  </si>
  <si>
    <t>3B 68 00 00 80 66 A2 06 02 01 32 0E</t>
  </si>
  <si>
    <t>Gemplus GemClub 1K</t>
  </si>
  <si>
    <t>3B 68 00 00 9D 03 02 01 01 56 49 53</t>
  </si>
  <si>
    <t>Visa Card - SberBank / Russia</t>
  </si>
  <si>
    <t>3B 68 00 00 9D 08 01 02 01 56 49 53</t>
  </si>
  <si>
    <t>Visa Card - bonus - DenizBank / Turkey</t>
  </si>
  <si>
    <t>3B 68 00 00 9D 08 01 03 01 4F 54 53</t>
  </si>
  <si>
    <t>MasterCard Card - bonus - Garanti Bank / Turkey</t>
  </si>
  <si>
    <t>3B 68 00 00 9D 08 01 03 01 56 49 53</t>
  </si>
  <si>
    <t>MasterCard Card - bonus plus (paypass) - Garanti Bank / Turkey</t>
  </si>
  <si>
    <t>3B 68 00 00 9D 08 01 05 01 56 49 53</t>
  </si>
  <si>
    <t>MasterCard Card - CartaSi (Italian Credit Card)</t>
  </si>
  <si>
    <t>3B 68 00 00 A1 02 02 01 01 56 49 53</t>
  </si>
  <si>
    <t>UK NatWest Business MasterCard</t>
  </si>
  <si>
    <t>UK Barclaycard VISA</t>
  </si>
  <si>
    <t>UK NatWest Platinum MasterCard</t>
  </si>
  <si>
    <t>Visa Card - DenizBank / Turkey</t>
  </si>
  <si>
    <t>3B 68 00 00 FF 29 23 00 07 68 90 00</t>
  </si>
  <si>
    <t>Politecnico di Milano student card</t>
  </si>
  <si>
    <t>"Le Chiavi della Città" SienaCard MINIpay Card</t>
  </si>
  <si>
    <t>3B 68 00 FF 00 73 C8 40 00 00 90 00</t>
  </si>
  <si>
    <t>Visa credit card for Bank of Taiwan</t>
  </si>
  <si>
    <t>CommSec Debit MasterCard (Australia)</t>
  </si>
  <si>
    <t>3B 68 00 FF 56 43 41 52 44 6E 73 73</t>
  </si>
  <si>
    <t>NSSVirtual Smart Card for qemu</t>
  </si>
  <si>
    <t>3B 69 00 00 24 94 01 00 00 00 00 01 A9</t>
  </si>
  <si>
    <t>Kazakhstan Helios gas station debit card (http://helios.kz/)</t>
  </si>
  <si>
    <t>3B 69 00 00 24 94 01 02 01 00 01 01 A9</t>
  </si>
  <si>
    <t>Chipcard from SUN to be used in SunRay's</t>
  </si>
  <si>
    <t>370-4328-01 (31091)</t>
  </si>
  <si>
    <t>3B 69 00 00 24 94 01 03 01 00 01 00 A9</t>
  </si>
  <si>
    <t>Schlumberger MicroPayflex S card</t>
  </si>
  <si>
    <t>3B 69 00 00 4A 43 4F 50 33 31 56 32 32</t>
  </si>
  <si>
    <t>Visa Europe Sample Card / Axalto</t>
  </si>
  <si>
    <t>3B 69 00 00 50 01 01 04 01 00 01 01 A9</t>
  </si>
  <si>
    <t>Sample card given to all attendees of the CTST 2004 SmartCard Conference</t>
  </si>
  <si>
    <t>3B 69 00 00 55 4B 54 20 56 31 2E 30 00</t>
  </si>
  <si>
    <t>PostFinance Card Direct (Swiss Post)</t>
  </si>
  <si>
    <t>3B 69 00 00 56 49 53 5F 49 4E 46 20 06</t>
  </si>
  <si>
    <t>VISA credit card (Ceska Sporitelna)</t>
  </si>
  <si>
    <t>Maestro credit card (Ceska Sporitelna)</t>
  </si>
  <si>
    <t>3B 69 00 00 80 31 E0 55 42 45 52 47 53</t>
  </si>
  <si>
    <t>Banrisul Bank</t>
  </si>
  <si>
    <t>3B 69 00 00 AC 04 00 00 04 B1 8C 61 21</t>
  </si>
  <si>
    <t>Student card for Université numérique Paris Île-de-France</t>
  </si>
  <si>
    <t>http://unpidf.univ-paris1.fr/la-carte-multiservice-etudiant-de-paris-et-d-ile-de-france-1775.kjsp?RH=unr-carte&amp;RF=unr-carte</t>
  </si>
  <si>
    <t>3B 69 00 FF 00 64 4A 10 04 32 05 90 00</t>
  </si>
  <si>
    <t>NXP JCOP 20 V2.1 16K</t>
  </si>
  <si>
    <t>3B 69 00 FF 32 33 32 43 53 43 53 33 36</t>
  </si>
  <si>
    <t>CSCS smart card. Must be read using CSCS go smart software.</t>
  </si>
  <si>
    <t>https://download.cscsreader.co.uk/</t>
  </si>
  <si>
    <t>3B 69 00 FF 4A 43 4F 50 33 31 56 32 32</t>
  </si>
  <si>
    <t>JCOP 31 v22 72K - S/C I/F</t>
  </si>
  <si>
    <t>3B 69 00 FF 53 6D 40 72 74 43 61 66 65</t>
  </si>
  <si>
    <t>G&amp;D (Giesecke&amp;Devrient) Sm@rtCafé</t>
  </si>
  <si>
    <t>3B 6A 00 00 80 31 C0 A1 02 03 01 32 81 16</t>
  </si>
  <si>
    <t>Lloyds TSB Visa Credit/Debit Card</t>
  </si>
  <si>
    <t>3B 6A 00 00 80 65 A2 01 01 01 3D 72 D6 43</t>
  </si>
  <si>
    <t>GemSafe Xpresso 16k</t>
  </si>
  <si>
    <t>3B 6A 00 00 80 65 A2 01 03 01 8D 72 D6 43</t>
  </si>
  <si>
    <t>American Express Blue Card</t>
  </si>
  <si>
    <t>3B 6A 00 00 80 66 A1 09 02 01 63 0E 90 00</t>
  </si>
  <si>
    <t>Danish Visa/Dankort</t>
  </si>
  <si>
    <t>UK MBNA MasterCard</t>
  </si>
  <si>
    <t>Visa Card - Worldcard - YapıKredi / Turkey</t>
  </si>
  <si>
    <t>VISA - Lloyds TSB DEBIT</t>
  </si>
  <si>
    <t>UK Halifax Visa Debit</t>
  </si>
  <si>
    <t>3B 6A 00 00 80 66 A2 0A 01 01 8B 0E 90 00</t>
  </si>
  <si>
    <t>CAP-EMV demo card</t>
  </si>
  <si>
    <t>3B 6A 00 FF 41 42 43 44 32 45 46 47 48 49</t>
  </si>
  <si>
    <t>Austria card - JCOP 31/36K</t>
  </si>
  <si>
    <t>3B 6B .. FF 80 62 .. A2 56 46 69 6E 45 49 44</t>
  </si>
  <si>
    <t>JCOP20 v2.x</t>
  </si>
  <si>
    <t>3B 6B 00 00 00 31 80 64 2D A0 02 0C 8C 61 27</t>
  </si>
  <si>
    <t>SmartEMV prototype</t>
  </si>
  <si>
    <t>3B 6B 00 00 00 31 80 64 43 B0 02 00 8C 61 27</t>
  </si>
  <si>
    <t>Bull Odyssey 1.2 (Javacard 2.0)</t>
  </si>
  <si>
    <t>3B 6B 00 00 00 31 C0 64 A9 EC 01 00 82 90 00</t>
  </si>
  <si>
    <t>Entropia Universe Gold card</t>
  </si>
  <si>
    <t>http://account.entropiauniverse.com/account/security/</t>
  </si>
  <si>
    <t>3B 6B 00 00 42 6C 75 63 61 72 64 20 34 4B 42</t>
  </si>
  <si>
    <t>Blutronics Blucard 4K (Loyalty)</t>
  </si>
  <si>
    <t>http://blucard.blutronics.com</t>
  </si>
  <si>
    <t>3B 6B 00 00 80 65 A1 09 03 01 97 83 0E 90 00</t>
  </si>
  <si>
    <t>3B 6B 00 00 80 65 B0 83 01 01 74 83 00 90 00</t>
  </si>
  <si>
    <t>GemXpresso Pro R3 with 64K EEPROM</t>
  </si>
  <si>
    <t>3B 6B 00 00 80 65 B0 83 01 03 74 83 00 90 00</t>
  </si>
  <si>
    <t>Gemplus GemXpresso PRO 64K R3 v1</t>
  </si>
  <si>
    <t>3B 6B 00 00 80 65 B0 83 01 04 74 83 00 90 00</t>
  </si>
  <si>
    <t>Gemplus GXP3 64V2N</t>
  </si>
  <si>
    <t>U.S. Department of Defense Common Access Card (DoD CAC)</t>
  </si>
  <si>
    <t>3B 6B 00 FF 33 00 00 09 FA 10 00 80 01 FF FF</t>
  </si>
  <si>
    <t>Atmel 6464C PRO 64K</t>
  </si>
  <si>
    <t>3B 6B 00 FF 56 43 41 52 44 5F 4E 53 53</t>
  </si>
  <si>
    <t>NSSVirtual smart card for qemu</t>
  </si>
  <si>
    <t>3B 6C 00 00 10 10 10 30 00 00 00 00 00 00 00 00</t>
  </si>
  <si>
    <t>Datacard Group Aptura Development Card V1.1b</t>
  </si>
  <si>
    <t>3B 6C 00 00 42 6C 75 6C 6F 67 6F 6E 20 34 4B 42</t>
  </si>
  <si>
    <t>eID Blutronics Blulogon 4K</t>
  </si>
  <si>
    <t>http://shop.blutronics.com/Prodotti.asp</t>
  </si>
  <si>
    <t>3B 6C 00 00 80 64 11 65 01 90 73 00 00 00 81 07</t>
  </si>
  <si>
    <t>Universal Electronic Card (UEC Russia) (eID)</t>
  </si>
  <si>
    <t>3B 6C 00 02 36 61 86 38 4B 8C 13 04 62 03 59 8A</t>
  </si>
  <si>
    <t>Nagravision, Swiss mode</t>
  </si>
  <si>
    <t>3B 6D 00 00 00 31 80 64 2D A0 04 0C 71 96 8C 61 29</t>
  </si>
  <si>
    <t>UK Co-operative Bank Visa Debit (produced 2002)</t>
  </si>
  <si>
    <t>3B 6D 00 00 00 31 80 71 96 64 33 D1 01 00 82 90 00</t>
  </si>
  <si>
    <t>DeLaRue GalactIC JavaCard</t>
  </si>
  <si>
    <t>3B 6D 00 00 00 31 C0 71 D6 64 11 22 33 01 83 90 00</t>
  </si>
  <si>
    <t>Egg (bank) VISA</t>
  </si>
  <si>
    <t>First Direct (bank) Maestro card</t>
  </si>
  <si>
    <t>First Direct Gold VISA</t>
  </si>
  <si>
    <t>UK Barclaycard Platinum VISA</t>
  </si>
  <si>
    <t>UK Halifax Platinum VISA</t>
  </si>
  <si>
    <t>UK HSBC MasterCard</t>
  </si>
  <si>
    <t>3B 6D 00 00 00 31 C0 71 D6 64 19 16 01 00 84 90 00</t>
  </si>
  <si>
    <t>Eurocard Corporate MasterCard issued by Eurocard AB Sweden</t>
  </si>
  <si>
    <t>Capital One (UK) MasterCard</t>
  </si>
  <si>
    <t>VISA card, issued by Swedbank Latvia</t>
  </si>
  <si>
    <t>VISA issued by Citibank International plc (manufacturer Oberthur)</t>
  </si>
  <si>
    <t>MasterCard issued by Swedbank Estonia (manufacturer Oberthur)</t>
  </si>
  <si>
    <t>Santander Business Visa Debit</t>
  </si>
  <si>
    <t>3B 6D 00 00 00 31 C0 71 D6 64 34 C7 01 00 84 90 00</t>
  </si>
  <si>
    <t>DeLaRue ProlifIC</t>
  </si>
  <si>
    <t>3B 6D 00 00 00 31 C0 71 D6 64 34 C7 02 00 84 90 00</t>
  </si>
  <si>
    <t>Cybelys card (Thalys fidelity card)</t>
  </si>
  <si>
    <t>3B 6D 00 00 00 31 C0 71 D6 64 38 D0 02 00 84 90 00</t>
  </si>
  <si>
    <t>EMV Visa Electron (Oberthur)</t>
  </si>
  <si>
    <t>3B 6D 00 00 00 31 C0 71 D6 64 38 D0 03 00 84 90 00</t>
  </si>
  <si>
    <t>HSBC Visa/MasterCard credit card</t>
  </si>
  <si>
    <t>Barclay Card MasterCard</t>
  </si>
  <si>
    <t>3B 6D 00 00 00 31 C0 71 D6 64 4E D8 01 01 84 90 00</t>
  </si>
  <si>
    <t>UK Capital One Platinum MasterCard</t>
  </si>
  <si>
    <t>3B 6D 00 00 00 31 C0 71 D6 64 58 D7 01 00 84 90 00</t>
  </si>
  <si>
    <t>UK Nationwide Bank Visa Delta</t>
  </si>
  <si>
    <t>UK First Direct Maestro</t>
  </si>
  <si>
    <t>UK Halifax Platinum Visa</t>
  </si>
  <si>
    <t>UK Co-operative Bank Visa Debit (produced 2003-2004)</t>
  </si>
  <si>
    <t>UK HSBC LiveCash Solo Debit card</t>
  </si>
  <si>
    <t>3B 6D 00 00 00 31 C0 71 D6 65 11 22 33 01 83 90 00</t>
  </si>
  <si>
    <t>UK Co-operative Bank Visa Debit (produced 2006)</t>
  </si>
  <si>
    <t>3B 6D 00 00 57 44 29 6C 80 86 93 D1 27 1F 13 32 3D</t>
  </si>
  <si>
    <t>SCSTA (Transport)</t>
  </si>
  <si>
    <t>3B 6D 00 00 57 44 29 6C 80 86 93 D6 03 EE 08 2A 3D</t>
  </si>
  <si>
    <t>3B 6D 00 00 80 31 80 65 B0 06 01 01 77 83 00 90 00</t>
  </si>
  <si>
    <t>GemXpresso Lite: with EMV application</t>
  </si>
  <si>
    <t>3B 6D 00 00 80 31 80 65 B0 07 02 02 89 83 00 90 00</t>
  </si>
  <si>
    <t>JCOP30 contact interface</t>
  </si>
  <si>
    <t>3B 6D 00 00 80 31 80 65 B0 43 01 00 77 83 00 90 00</t>
  </si>
  <si>
    <t>Gemplus GemXpresso Lite</t>
  </si>
  <si>
    <t>3B 6D 00 00 80 31 80 65 B0 83 01 02 90 83 00 90 00</t>
  </si>
  <si>
    <t>DeutscheBank Identification card</t>
  </si>
  <si>
    <t>3B 6D 00 00 80 31 80 65 B0 83 02 04 7E 83 00 90 00</t>
  </si>
  <si>
    <t>LuxTrust card</t>
  </si>
  <si>
    <t>https://www.luxtrust.lu/solutions/comp/cartech2</t>
  </si>
  <si>
    <t>https://www.luxtrust.lu/faq/middleware/middleware</t>
  </si>
  <si>
    <t>3B 6D 00 00 80 31 80 65 B0 83 11 40 C8 83 00 90 00</t>
  </si>
  <si>
    <t>Gemalto TOP IM</t>
  </si>
  <si>
    <t>(Old name GemSafeXpresso 64)</t>
  </si>
  <si>
    <t>3B 6D 00 00 80 31 80 65 B0 86 26 01 08 83 08 90 00</t>
  </si>
  <si>
    <t>RBC Royal Bank VISA (Bank)</t>
  </si>
  <si>
    <t>3B 6D 00 00 80 31 80 65 B0 87 27 01 BC 83 08 90 00</t>
  </si>
  <si>
    <t>Kazcommertsbank (http://en.kkb.kz/page/WhoWeAre)</t>
  </si>
  <si>
    <t>one of the biggest banks in Republic of Kazakhstan</t>
  </si>
  <si>
    <t>Nordea (Finland) + Finnair MasterCard (credit)</t>
  </si>
  <si>
    <t>3B 6D 00 00 80 31 80 65 B0 89 40 01 F2 83 00 90 00</t>
  </si>
  <si>
    <t>PSAM Card</t>
  </si>
  <si>
    <t>3B 6D 00 00 80 67 A1 11 01 01 64 08 55 83 0E 90 00</t>
  </si>
  <si>
    <t>Italian Intesa SanPaolo Maestro</t>
  </si>
  <si>
    <t>3B 6D 00 FF 00 31 80 71 8E 64 48 D5 02 00 82 90 00</t>
  </si>
  <si>
    <t>Blue for Business, American Express@Business</t>
  </si>
  <si>
    <t>3B 6D 00 FF 80 65 53 43 01 0D 06 73 94 21 1B 81 0[1,5]</t>
  </si>
  <si>
    <t>Giesecke &amp; Devrient CardToken 350 (ICCD)</t>
  </si>
  <si>
    <t>3B 6D 00 FF 80 73 00 21 13 57 4A 54 48 61 31 47 00</t>
  </si>
  <si>
    <t>ActiveKey SIM</t>
  </si>
  <si>
    <t>3B 6D 00 FF 80 73 00 21 13 57 4A 54 48 61 31 48 00</t>
  </si>
  <si>
    <t>Spanish Medical College Card</t>
  </si>
  <si>
    <t>3B 6E 00 00 00 31 80 71 86 65 01 64 02 22 32 80 90 00</t>
  </si>
  <si>
    <t>3B 6E 00 00 00 31 80 71 86 65 01 64 02 22 32 83 90 00</t>
  </si>
  <si>
    <t>MasterCard Card - bonus YKM - Garanti Bank / Turkey</t>
  </si>
  <si>
    <t>3B 6E 00 00 00 31 80 71 86 65 01 67 02 A0 0A 83 90 00</t>
  </si>
  <si>
    <t>Australian ANZ First Visa Card from the ANZ</t>
  </si>
  <si>
    <t>(Australia and New Zealand) Bank</t>
  </si>
  <si>
    <t>3B 6E 00 00 00 31 80 71 86 65 47 44 23 01 02 83 90 00</t>
  </si>
  <si>
    <t>Nat West Master Card</t>
  </si>
  <si>
    <t>3B 6E 00 00 00 31 80 71 86 65 47 44 24 01 81 83 90 00</t>
  </si>
  <si>
    <t>MasterCard Card - Maximum - IS Bank / Turkey</t>
  </si>
  <si>
    <t>Visa Card - Axess - Akbank / Turkey</t>
  </si>
  <si>
    <t>3B 6E 00 00 00 31 C0 65 54 B6 01 00 84 71 D6 8C 61 2C</t>
  </si>
  <si>
    <t>Kazakhstan Centrcredit bank VISA electron card (http://www.bcc.kz/en/)</t>
  </si>
  <si>
    <t>3B 6E 00 00 00 31 C0 65 54 B6 01 00 84 71 D6 8C 61 31</t>
  </si>
  <si>
    <t>UK BARCLAYS VISA Connect Debit card.</t>
  </si>
  <si>
    <t>The chip is used for the Chip&amp;PIN application common for all UK-issued cards: http://www.chipandpin.co.uk/</t>
  </si>
  <si>
    <t>3B 6E 00 00 00 31 C0 65 76 B4 01 01 60 71 D6 8C 61 1F</t>
  </si>
  <si>
    <t>MasterCard Silver from Viseca Card Services SA</t>
  </si>
  <si>
    <t>http://www.viseca.ch/html/en/kreditkarten/produkte_neutrale_karten.php</t>
  </si>
  <si>
    <t>3B 6E 00 00 00 31 C0 65 77 B2 01 01 47 71 D6 8C 61 33</t>
  </si>
  <si>
    <t>VISA Credit Card (National Bank of Greece)</t>
  </si>
  <si>
    <t>3B 6E 00 00 00 31 C0 65 77 B2 01 03 47 71 D6 8C 61 31</t>
  </si>
  <si>
    <t>UK Barclaycard Business VISA</t>
  </si>
  <si>
    <t>Nationwide Building Society (UK) Visa Debit and Credit Cards</t>
  </si>
  <si>
    <t>3B 6E 00 00 00 31 C0 65 77 B2 01 03 47 71 D6 8C 61 37</t>
  </si>
  <si>
    <t>Italian Soldintasca Sanpaolo prepaid VISA-Electron</t>
  </si>
  <si>
    <t>3B 6E 00 00 00 31 C0 65 77 B3 01 00 70 71 D6 8C 61 ..</t>
  </si>
  <si>
    <t>Italian Bancomat (debit card)</t>
  </si>
  <si>
    <t>3B 6E 00 00 00 31 C0 65 7C B5 01 00 80 71 D6 8C 61 2C</t>
  </si>
  <si>
    <t>Kazakhstan Kazkom bank VISA electron card (http://en.kkb.kz/)</t>
  </si>
  <si>
    <t>3B 6E 00 00 00 31 C0 65 7C B5 01 00 80 71 D6 8C 61 35</t>
  </si>
  <si>
    <t>MasterCard Classic, issued by Avangard Bank (Russia)</t>
  </si>
  <si>
    <t>http://avangard.ru/</t>
  </si>
  <si>
    <t>3B 6E 00 00 00 31 C0 65 7C B5 01 00 80 71 D6 8C 61 37</t>
  </si>
  <si>
    <t>Swedbank MasterCard card</t>
  </si>
  <si>
    <t>3B 6E 00 00 00 31 C0 65 BC D0 02 01 06 71 D6 8C 61 2E</t>
  </si>
  <si>
    <t>Lloyds TSB Mastercard Credit Card</t>
  </si>
  <si>
    <t>3B 6E 00 00 00 31 C0 65 BC D0 02 01 06 71 D6 8C 61 33</t>
  </si>
  <si>
    <t>Lloyds TSB Visa Debit</t>
  </si>
  <si>
    <t>Barclays Visa DEBIT</t>
  </si>
  <si>
    <t>3B 6E 00 00 00 31 C0 65 BC D0 02 01 06 71 D6 8C 61 43</t>
  </si>
  <si>
    <t>S-pankki (Finland) Visa Debit</t>
  </si>
  <si>
    <t>3B 6E 00 00 00 31 C0 65 BC D1 02 01 01 71 D6 8C 61 33</t>
  </si>
  <si>
    <t>Travelex Cash Passport - Prepaid MasterCard Currency Card</t>
  </si>
  <si>
    <t>3B 6E 00 00 00 31 C0 65 BC D1 02 01 01 71 D6 8C 61 35</t>
  </si>
  <si>
    <t>MasterCard Card, issues by Rabobank in the Netherlands</t>
  </si>
  <si>
    <t>3B 6E 00 00 00 31 C0 65 D3 C1 02 01 28 71 D6 8C 61 22</t>
  </si>
  <si>
    <t>Visa debit card</t>
  </si>
  <si>
    <t>3B 6E 00 00 00 31 C0 65 D3 C1 02 01 28 71 D6 8C 61 33</t>
  </si>
  <si>
    <t>SberBank Silver Debit Card</t>
  </si>
  <si>
    <t>3B 6E 00 00 00 31 C0 65 D3 C1 02 01 28 71 D6 8C 61 39</t>
  </si>
  <si>
    <t>Paypal Italy prepaid Mastercard</t>
  </si>
  <si>
    <t>3B 6E 00 00 00 31 C0 65 D3 C2 02 00 05 71 D6 8C 61 35</t>
  </si>
  <si>
    <t>Italian Intesa SanPaolo VISA</t>
  </si>
  <si>
    <t>3B 6E 00 00 00 31 C0 65 D3 C2 02 00 05 71 D6 8C 61 39</t>
  </si>
  <si>
    <t>Italian Bancomat (Cassa di Risparmio di Rimini) (bank card)</t>
  </si>
  <si>
    <t>3B 6E 00 00 00 31 C0 65 D3 C3 02 03 01 71 D6 8C 61 3B</t>
  </si>
  <si>
    <t>American Express Platinum from Banco do Brasil</t>
  </si>
  <si>
    <t>3B 6E 00 00 00 31 C0 65 E2 C4 02 01 01 71 D6 8C 61 22</t>
  </si>
  <si>
    <t>mastercard (Bank)</t>
  </si>
  <si>
    <t>3B 6E 00 00 00 31 C0 65 E2 C4 02 02 01 71 D6 8C 61 25</t>
  </si>
  <si>
    <t>Spanish "Santander" bank - Maestro debit card - Made by gemalto sp SA</t>
  </si>
  <si>
    <t>3B 6E 00 00 00 31 C0 65 E7 D2 02 01 10 71 D6 8C 61 23</t>
  </si>
  <si>
    <t>Visa debit card: mBank - BRE Bank SA</t>
  </si>
  <si>
    <t>3B 6E 00 00 00 31 C0 65 E7 D2 02 01 10 71 D6 8C 61 37</t>
  </si>
  <si>
    <t>3B 6E 00 00 00 31 C0 65 E7 D2 02 01 10 71 D6 8C 61 47</t>
  </si>
  <si>
    <t>Hellenic Bank Visa Electron (Gemalto)</t>
  </si>
  <si>
    <t>3B 6E 00 00 00 31 C0 65 EC D4 02 00 08 71 D6 8C 61 33</t>
  </si>
  <si>
    <t>Victoria Bank (Republic of Moldova) - Visa Electron</t>
  </si>
  <si>
    <t>3B 6E 00 00 00 31 C0 71 86 65 01 64 02 22 33 83 90 00</t>
  </si>
  <si>
    <t>UK NatWest ServiceCard 100 Maestro</t>
  </si>
  <si>
    <t>Visa Card - bonus - Garanti Bank / Turkey</t>
  </si>
  <si>
    <t>UK Royal Bank of Scotland Highline Maestro Debit</t>
  </si>
  <si>
    <t>3B 6E 00 00 00 31 C0 71 86 65 01 78 01 27 34 83 90 00</t>
  </si>
  <si>
    <t>Visa Card - Gold - CARDFINANS / Turkey</t>
  </si>
  <si>
    <t>3B 6E 00 00 00 31 C0 71 86 65 01 BB 01 13 3B 83 90 00</t>
  </si>
  <si>
    <t>NatWest Servicecard 100 - Maestro ATM</t>
  </si>
  <si>
    <t>NatWest Visa Debit</t>
  </si>
  <si>
    <t>3B 6E 00 00 00 31 C0 71 86 65 02 02 04 04 41 83 90 00</t>
  </si>
  <si>
    <t>CIBC (Canada) "Platinum" (VISA) credit card</t>
  </si>
  <si>
    <t>ING Direct (Italy) "Gold" (VISA) credit card</t>
  </si>
  <si>
    <t>ING Direct (Italy) "Bancomat" (V PAY) debit card</t>
  </si>
  <si>
    <t>HSBC (Canada) (Interac/Cirrus/The Exchange) debit card</t>
  </si>
  <si>
    <t>UniCredit (Italy) "Bancomat" (Maestro) debit card</t>
  </si>
  <si>
    <t>3B 6E 00 00 00 31 C0 71 C6 65 01 B0 01 03 37 83 90 00</t>
  </si>
  <si>
    <t>NatWest (UK) "Business" (MasterCard) credit card</t>
  </si>
  <si>
    <t>NatWest (UK) (Maestro) debit card</t>
  </si>
  <si>
    <t>Santander Totta (Portugal) "JÁ KÁ KONTA" (VISA Electron) debit card</t>
  </si>
  <si>
    <t>ANZ (Australia) (VISA) credit card</t>
  </si>
  <si>
    <t>Millennium BCP (Portugal) (VISA Electron) debit card</t>
  </si>
  <si>
    <t>OpenBank (Spain) (VISA) credit card</t>
  </si>
  <si>
    <t>CIBC (Canada) debit card</t>
  </si>
  <si>
    <t>UniCredit (Italy) "Genius Card" (MasterCard) debit card</t>
  </si>
  <si>
    <t>UniCredit (Italy) "UniCreditCard Click" (MasterCard) debit card</t>
  </si>
  <si>
    <t>VISA Electron debit card from the Spanish branch of ING Direct (bank)</t>
  </si>
  <si>
    <t>3B 6E 00 00 00 31 C0 71 C6 65 01 B0 01 03 3A 83 90 00</t>
  </si>
  <si>
    <t>MasterCard hostet by Deutsche Bank, Germany</t>
  </si>
  <si>
    <t>Maestro card by Caja de Burgos, Spain</t>
  </si>
  <si>
    <t>MasterCard Debit Card issued by Spain Openbank (www.openbank.es)</t>
  </si>
  <si>
    <t>3B 6E 00 00 00 31 C0 71 C6 65 01 B0 01 31 37 83 90 00</t>
  </si>
  <si>
    <t>Electron VISA Credit Card (BANK OF Cyprus)</t>
  </si>
  <si>
    <t>3B 6E 00 00 00 31 C0 71 C6 65 42 2C 01 35 35 83 90 00</t>
  </si>
  <si>
    <t>UniCredit (Italy) "UniCreditCard Classic" (VISA) credit card</t>
  </si>
  <si>
    <t>3B 6E 00 00 00 31 C0 71 C6 65 71 0C 04 35 36 83 90 00</t>
  </si>
  <si>
    <t>NatWest VISA Business Debit</t>
  </si>
  <si>
    <t>VISA Debit Card (NatWest / ING DiBa)</t>
  </si>
  <si>
    <t>Komercni Banka, A.S., Visa Debit, Czech Republic</t>
  </si>
  <si>
    <t>3B 6E 00 00 00 31 C0 71 D6 65 12 0D 01 81 00 83 90 00</t>
  </si>
  <si>
    <t>VISA Gold (VISA ORO) from the Spanish branch of ING Direct (bank)</t>
  </si>
  <si>
    <t>http://www.ingdirect.es/tarjetas-ing/</t>
  </si>
  <si>
    <t>Visa Credit Card issued by Spain Cetelem for PayPal (www.paypal.es/cetelem)</t>
  </si>
  <si>
    <t>MasterCard debit card: moneybookers.com card issued by Newcastle Building Society</t>
  </si>
  <si>
    <t>3B 6E 00 00 00 31 C0 71 D6 65 7D E4 01 10 A0 83 90 00</t>
  </si>
  <si>
    <t>VISA card, issued by the ANWB, the Dutch national Automobile club</t>
  </si>
  <si>
    <t>VISA Card - Maximum - Oyak Bank / Turkey</t>
  </si>
  <si>
    <t>VISA - Barclays Premier</t>
  </si>
  <si>
    <t>3B 6E 00 00 00 31 C0 71 D6 65 7D E4 01 11 A0 83 90 00</t>
  </si>
  <si>
    <t>UK CapitalOne Platinum Mastercard</t>
  </si>
  <si>
    <t>3B 6E 00 00 00 31 C0 71 D6 65 94 E8 03 40 00 83 90 00</t>
  </si>
  <si>
    <t>First Direct UK VISA Debit</t>
  </si>
  <si>
    <t>Italian Cariparma Maestro</t>
  </si>
  <si>
    <t>"Net+ Mastercard card" from netpluscards.com, Neteller</t>
  </si>
  <si>
    <t>UCFIN (Italy) "UniCreditCard Free" (VISA) credit card</t>
  </si>
  <si>
    <t>Cirrus ATM Card issued by Permanent TSB in Ireland</t>
  </si>
  <si>
    <t>3B 6E 00 00 00 31 C0 71 D6 65 A3 03 01 80 00 83 90 00</t>
  </si>
  <si>
    <t>UK First Direct (HSBC) Maestro / Cirrus</t>
  </si>
  <si>
    <t>HSBC Commercial Card Visa</t>
  </si>
  <si>
    <t>VISA issued by Czech's "Komercni banka" (member of Societe General group)</t>
  </si>
  <si>
    <t>Portugal Caixa Geral de Depositos debit card</t>
  </si>
  <si>
    <t>The co-operative bank VISA Debit</t>
  </si>
  <si>
    <t>SberBank Silver Debit Card (VISA)</t>
  </si>
  <si>
    <t>Maestro/Cirrus/Laser Card issued by Bank of Ireland in Ireland</t>
  </si>
  <si>
    <t>3B 6E 00 00 00 31 C0 71 D6 65 CE 0B 01 40 00 83 90 00</t>
  </si>
  <si>
    <t>Nationwide InvestDirect (bank)</t>
  </si>
  <si>
    <t>SberBank Gold Credit Card (VISA)</t>
  </si>
  <si>
    <t>3B 6E 00 00 00 62 .. 43 57 41 56 41 4E 54 10 81 90 00</t>
  </si>
  <si>
    <t>Setec SetCOS 4.3.0</t>
  </si>
  <si>
    <t>3B 6E 00 00 00 62 00 00 57 41 56 41 4E 54 10 81 90 00</t>
  </si>
  <si>
    <t>Setec SetCOS 5.1.0 EMV + AVANT</t>
  </si>
  <si>
    <t>3B 6E 00 00 00 62 16 43 .. 41 56 41 4E 54 10 81 .. ..</t>
  </si>
  <si>
    <t>Setec SetCos 4.3.0</t>
  </si>
  <si>
    <t>3B 6E 00 00 45 73 74 45 49 44 20 76 65 72 20 31 2E 30</t>
  </si>
  <si>
    <t>Estonian Identity Card (EstEID v1.1 "MULTOS" cold)</t>
  </si>
  <si>
    <t>3B 6E 00 00 57 44 36 13 69 86 93 02 32 12 56 28 25 32</t>
  </si>
  <si>
    <t>Watchdata Brazil CSP v1.0 (Banco do Brasil)</t>
  </si>
  <si>
    <t>http://www.watchdata.com/en/bank/solutions.jsp</t>
  </si>
  <si>
    <t>3B 6E 00 00 62 6C 75 63 61 72 64 20 32 4B 42 2F 76 34</t>
  </si>
  <si>
    <t>eID Blutronics Blucard 2K</t>
  </si>
  <si>
    <t>3B 6E 00 00 62 6C 75 63 61 72 64 20 34 4B 42 2F 76 34</t>
  </si>
  <si>
    <t>eID Blutronics Blucard 4K</t>
  </si>
  <si>
    <t>3B 6E 00 00 62 6C 75 63 61 72 64 20 38 4B 42 2F 76 34</t>
  </si>
  <si>
    <t>eID Blutronics Blucard 8K</t>
  </si>
  <si>
    <t>3B 6E 00 00 80 25 A0 00 00 00 28 56 80 10 24 00 01 11</t>
  </si>
  <si>
    <t>Opencard, new card in Prague, Czech Republic (transport card)</t>
  </si>
  <si>
    <t>3B 6E 00 00 80 31 80 65 B0 03 01 01 5E 83 00 00 90 00</t>
  </si>
  <si>
    <t>FirstUSA Visa</t>
  </si>
  <si>
    <t>3B 6E 00 00 80 31 80 65 B0 03 02 01 5E 83 00 00 90 00</t>
  </si>
  <si>
    <t>Gemplus GemXpresso 211is</t>
  </si>
  <si>
    <t>3B 6E 00 00 80 31 80 66 B0 07 03 00 AC 01 83 00 90 00</t>
  </si>
  <si>
    <t>e-payment card with topup system, propreteary by local bank</t>
  </si>
  <si>
    <t>http://www.klikbca.com/individual/silver/product.html?s=69</t>
  </si>
  <si>
    <t>3B 6E 00 00 80 31 80 66 B0 84 0C 01 6E 01 83 00 90 00</t>
  </si>
  <si>
    <t>Nordea (a Skandinavian bank) eID card</t>
  </si>
  <si>
    <t>http://linux.fi/wiki/Nordea_eID</t>
  </si>
  <si>
    <t>3B 6E 00 00 80 31 80 66 B0 84 12 01 6E 01 83 00 90 00</t>
  </si>
  <si>
    <t>Barclaycard Platinum VISA</t>
  </si>
  <si>
    <t>Inteligo debit card</t>
  </si>
  <si>
    <t>3B 6E 00 00 80 31 80 66 B0 84 16 01 6E 01 83 00 90 00</t>
  </si>
  <si>
    <t>UK "Barclaycard Gold VISA" with RFID</t>
  </si>
  <si>
    <t>3B 6E 00 FF 00 62 00 00 57 41 56 41 4E 54 10 81 90 00</t>
  </si>
  <si>
    <t>debit card (Visa Electron) issued by Nordea bank</t>
  </si>
  <si>
    <t>3B 6E 00 FF 45 73 74 45 49 44 20 76 65 72 20 31 2E 30</t>
  </si>
  <si>
    <t>Estonian Identity Card (EstEID v1.0 warm)</t>
  </si>
  <si>
    <t>3B 6E 00 FF 47 44 2D 47 50 2D 33 32 56 34 2D 44 45 53</t>
  </si>
  <si>
    <t>Mastercard Ourocard Platinum from Banco do Brasil</t>
  </si>
  <si>
    <t>3B 6F 00 00 00 66 4D 45 31 61 03 01 53 08 61 04 F0 90 00</t>
  </si>
  <si>
    <t>Spanish University of Murcia smart ID card - Old version (M.Mar OS) - Also used by many others spanish universities</t>
  </si>
  <si>
    <t>3B 6F 00 00 00 66 4D 45 31 B1 03 01 53 08 61 04 F0 90 00</t>
  </si>
  <si>
    <t>Spanish UCAM University smart ID card - (M.Mar OS) - Also used by many others spanish universities</t>
  </si>
  <si>
    <t>3B 6F 00 00 00 66 4D 45 66 80 03 .. 53 06 61 03 F0 90 00</t>
  </si>
  <si>
    <t>Millenium Card (www.coruna.es/millennium) municipal city card for A Coruña, Spain.</t>
  </si>
  <si>
    <t>electronic wallet for paying services like parking meter or public service (bus) transportation.</t>
  </si>
  <si>
    <t>3B 6F 00 00 00 66 4D 45 66 80 03 14 53 03 61 04 F0 90 00</t>
  </si>
  <si>
    <t>Paypal Prepaid Card (YoUnique Money E.D.E.)</t>
  </si>
  <si>
    <t>3B 6F 00 00 00 66 4D 45 66 84 03 09 53 03 61 04 F0 90 00</t>
  </si>
  <si>
    <t>spanish MAESTRO debit card, from Unicaja bank</t>
  </si>
  <si>
    <t>3B 6F 00 00 00 67 2. 43 46 49 53 45 12 52 66 FF 81 90 00</t>
  </si>
  <si>
    <t>Setec SetCOS 4.3.2</t>
  </si>
  <si>
    <t>3B 6F 00 00 00 68 2B 42 05 02 46 49 53 45 31 C8 07 90 00</t>
  </si>
  <si>
    <t>MAESTRO card, issued by Swedbank Estonia</t>
  </si>
  <si>
    <t>3B 6F 00 00 00 68 2C 42 05 02 46 49 53 45 31 C8 07 90 00</t>
  </si>
  <si>
    <t>VISA card, issued by the Latvian bank "Latvijas Krajbanka"</t>
  </si>
  <si>
    <t>3B 6F 00 00 62 6C 75 63 61 72 64 20 31 36 4B 42 2F 76 34</t>
  </si>
  <si>
    <t>eID Blutronics Blucard 16K</t>
  </si>
  <si>
    <t>3B 6F 00 00 80 31 C0 52 00 83 64 02 19 08 32 83 83 90 00</t>
  </si>
  <si>
    <t>Bancomer Mexican Bank</t>
  </si>
  <si>
    <t>3B 6F 00 00 80 31 C0 52 07 52 64 02 19 08 32 83 83 90 00</t>
  </si>
  <si>
    <t>Santander (Bank)</t>
  </si>
  <si>
    <t>3B 6F 00 00 80 31 C0 52 07 6F 64 02 19 04 32 83 83 90 00</t>
  </si>
  <si>
    <t>Credit Card IXE Banco, México</t>
  </si>
  <si>
    <t>3B 6F 00 00 80 31 C0 52 0A 47 64 02 B3 02 37 83 83 90 00</t>
  </si>
  <si>
    <t>Visa debit card issued by the Spanish bank "tubancaja"</t>
  </si>
  <si>
    <t>3B 6F 00 00 80 31 C0 52 13 2F 64 02 19 08 32 83 83 90 00</t>
  </si>
  <si>
    <t>Cajamadrid-UCM (Madrid, Spain) Cash/Visa Electron</t>
  </si>
  <si>
    <t>3B 6F 00 00 80 31 C0 52 16 B9 64 05 66 80 32 83 83 90 00</t>
  </si>
  <si>
    <t>Banorte Mexican Bank</t>
  </si>
  <si>
    <t>3B 6F 00 00 80 31 E0 5B 4E 4F 4B 00 00 00 00 00 00 02 00</t>
  </si>
  <si>
    <t>Norsk-Tipping (Buypass) Monodex card</t>
  </si>
  <si>
    <t>3B 6F 00 00 80 31 E0 5B 54 57 44 00 00 00 00 00 00 02 00</t>
  </si>
  <si>
    <t>MasterCard credit card for Far Eastern Bank, Taiwan</t>
  </si>
  <si>
    <t>3B 6F 00 00 80 31 E0 5B 59 54 4C 00 00 00 00 00 00 02 00</t>
  </si>
  <si>
    <t>Turkish Armed Force - Daily Social Facility Usage Card</t>
  </si>
  <si>
    <t>3B 6F 00 00 80 31 E0 6B 01 03 05 02 E0 55 55 55 55 55 55</t>
  </si>
  <si>
    <t>American Express Gold Credit Card</t>
  </si>
  <si>
    <t>3B 6F 00 00 80 31 E0 6B 02 01 02 07 01 55 55 55 55 55 55</t>
  </si>
  <si>
    <t>Brazilian state bank: Caixa Econômica Federal debit card</t>
  </si>
  <si>
    <t>3B 6F 00 00 80 31 E0 6B 04 03 03 04 05 55 55 55 55 55 55</t>
  </si>
  <si>
    <t>Blue American Express Card</t>
  </si>
  <si>
    <t>3B 6F 00 00 80 31 E0 6B 04 06 03 04 40 55 55 55 55 55 55</t>
  </si>
  <si>
    <t>3B 6F 00 00 80 31 E0 6B 04 06 05 02 17 55 55 55 55 55 55</t>
  </si>
  <si>
    <t>Marx Software Security - Cryptoken M2048, MULTOS, Infineon SLE66CX, 64kByte</t>
  </si>
  <si>
    <t>http://www.marx.com/en/</t>
  </si>
  <si>
    <t>3B 6F 00 00 80 31 E0 6B 04 20 05 02 30 55 55 55 55 55 55</t>
  </si>
  <si>
    <t>Buypass card for Norsk Tipping (http://norsk-tipping.no)</t>
  </si>
  <si>
    <t>3B 6F 00 00 80 31 E0 6B 04 20 05 02 47 55 55 55 55 55 55</t>
  </si>
  <si>
    <t>bought from http://buypass.no and used to access norwegian state services at http://altinn.no</t>
  </si>
  <si>
    <t>3B 6F 00 00 80 31 E0 6B 04 20 05 02 58 55 55 55 55 55 55</t>
  </si>
  <si>
    <t>Norsk Tipping online player card &lt;http://www.norsk-tipping.no/&gt;</t>
  </si>
  <si>
    <t>Norwegian government controlled betting company</t>
  </si>
  <si>
    <t>3B 6F 00 00 80 31 E0 6B 04 21 05 02 61 55 55 55 55 55 55</t>
  </si>
  <si>
    <t>NORSK TIPPING NORWAY</t>
  </si>
  <si>
    <t>http://www.norsk-tipping.no/</t>
  </si>
  <si>
    <t>3B 6F 00 00 80 31 E0 6B 05 08 05 02 83 55 55 55 55 55 55</t>
  </si>
  <si>
    <t>Bank of Montreal debit card</t>
  </si>
  <si>
    <t>3B 6F 00 00 80 31 E0 6B 05 12 05 02 87 55 55 55 55 55 55</t>
  </si>
  <si>
    <t>American Express credit card</t>
  </si>
  <si>
    <t>3B 6F 00 00 80 31 E0 6B 07 14 05 02 8A 55 55 55 55 55 55</t>
  </si>
  <si>
    <t>SolutionsBanking Canada Interac debit card</t>
  </si>
  <si>
    <t>3B 6F 00 00 80 31 E0 6B 84 06 03 04 31 55 55 55 55 55 55</t>
  </si>
  <si>
    <t>Multos Developer Sample</t>
  </si>
  <si>
    <t>3B 6F 00 00 80 31 E0 6B 84 06 0E 02 02 55 55 55 55 55 55</t>
  </si>
  <si>
    <t>3B 6F 00 00 80 31 E0 6B 84 20 05 02 39 55 55 55 55 55 55</t>
  </si>
  <si>
    <t>Multos 14D (2-0-10) 64K Developer Card</t>
  </si>
  <si>
    <t>3B 6F 00 00 80 31 E0 6B 84 20 05 02 42 55 55 55 55 55 55</t>
  </si>
  <si>
    <t>Multos 14Dc(6-0-13) 64K Dual-Interface Developer Card</t>
  </si>
  <si>
    <t>3B 6F 00 00 80 5A .. 0[1-5] .. .. .. .. .. .. .. .. 82 90 00</t>
  </si>
  <si>
    <t>Card supporting a Calypso application Rev 1</t>
  </si>
  <si>
    <t>Navigo (France) transport card</t>
  </si>
  <si>
    <t>ACTV (Italy) transport card</t>
  </si>
  <si>
    <t>3B 6F 00 00 80 5A 08 03 03 00 00 00 01 56 64 F6 82 90 00</t>
  </si>
  <si>
    <t>transport bus/tram "atout.tag" semitag grenoble</t>
  </si>
  <si>
    <t>3B 6F 00 00 80 5A 08 06 08 20 02 00 10 00 3E DC 82 90 00</t>
  </si>
  <si>
    <t>CTS (Compagnie des Transports Strasbourgeois) to hold transportation tickets</t>
  </si>
  <si>
    <t>3B 6F 00 00 80 5A 08 06 08 20 02 00 10 00 48 EA 82 90 00</t>
  </si>
  <si>
    <t>french public transport card (www.cts-strasbourg.fr)</t>
  </si>
  <si>
    <t>3B 6F 00 00 80 5A 08 06 08 20 02 00 92 35 1E 52 82 90 00</t>
  </si>
  <si>
    <t>Public transport card of Lisbon (www.carris.pt)</t>
  </si>
  <si>
    <t>3B 6F 00 00 80 5A 08 06 08 20 02 00 92 37 89 73 82 90 00</t>
  </si>
  <si>
    <t>Lisboa Viva subway pass from Portugal</t>
  </si>
  <si>
    <t>3B 6F 00 00 80 5A 08 06 08 20 02 23 92 16 D1 BD 82 90 00</t>
  </si>
  <si>
    <t>OPUS Card Montreal's transit system by oberthur cardsystems</t>
  </si>
  <si>
    <t>3B 6F 00 00 80 5A 08 06 08 20 02 23 92 1B 4B 59 82 90 00</t>
  </si>
  <si>
    <t>OPUS Card Quebec's Bus system.</t>
  </si>
  <si>
    <t>3B 6F 00 00 80 5A 0A 07 06 20 04 2B 10 5A 8F 94 82 90 00</t>
  </si>
  <si>
    <t>Rav-Kav, Used by Israeli public transportation companies (Transport)</t>
  </si>
  <si>
    <t>3B 6F 00 00 80 5A 28 13 02 10 12 2B 92 92 E6 42 82 90 00</t>
  </si>
  <si>
    <t>Transport card in côte d'or France (mobigo)</t>
  </si>
  <si>
    <t>3B 6F 00 00 80 5A 29 13 09 10 11 3[3,5] .. .. .. .. 82 90 00</t>
  </si>
  <si>
    <t>MOBIB (reseau transport en commun Bruxelles, Belgique)</t>
  </si>
  <si>
    <t>http://www.uclouvain.be/sites/security/mobib.html</t>
  </si>
  <si>
    <t>Calypso application similar to French NAVIGO</t>
  </si>
  <si>
    <t>3B 6F 00 00 80 5A 2C 23 C2 10 10 05 .. .. .. .. 82 90 00</t>
  </si>
  <si>
    <t>3B 6F 00 00 80 5A 2C 23 C3 10 10 05 71 00 04 2B 82 90 00</t>
  </si>
  <si>
    <t>NMBS/SCNB Mobility card (basically a train subscription) MoBIB</t>
  </si>
  <si>
    <t>3B 6F 00 00 80 5A 43 4F 4C 44 00 00 00 00 00 00 82 90 00</t>
  </si>
  <si>
    <t>LBB Berlin, MasterCard (ADAC branding?)</t>
  </si>
  <si>
    <t>3B 6F 00 00 80 66 45 46 01 38 18 03 53 02 31 10 82 90 00</t>
  </si>
  <si>
    <t>Fábrica Nacional de Moneda y Timbre FNMT WG10</t>
  </si>
  <si>
    <t>http://www.fnmt.es/es/html/tage/fichaTarjeta/fp1_ta_01.asp</t>
  </si>
  <si>
    <t>3B 6F 00 00 80 66 45 46 01 38 18 03 53 02 31 24 82 90 00</t>
  </si>
  <si>
    <t>Electronic purse of the Universidad Politecnica of Madrid (provided by Banco Santander)</t>
  </si>
  <si>
    <t>3B 6F 00 00 80 66 45 46 01 38 18 03 53 07 61 04 82 90 00</t>
  </si>
  <si>
    <t>Vitrasa Card municipal city card for Vigo, Spain. Electronic wallet for paying bus transportation.</t>
  </si>
  <si>
    <t>http://www.vitrasa.es/php/index.php</t>
  </si>
  <si>
    <t>3B 6F 00 00 80 66 57 59 01 00 08 03 53 07 61 04 82 90 00</t>
  </si>
  <si>
    <t>Green card of City council of Vigo (public transport)</t>
  </si>
  <si>
    <t>3B 6F 00 00 80 66 57 59 01 00 08 03 53 07 61 14 82 90 00</t>
  </si>
  <si>
    <t>E-money Vitrasa Card - Public transport in Vigo</t>
  </si>
  <si>
    <t>3B 6F 00 00 80 66 A2 03 02 02 3D 07 53 02 31 10 82 90 00</t>
  </si>
  <si>
    <t>3B 6F 00 00 80 66 B0 07 01 01 77 07 53 02 31 10 82 90 00</t>
  </si>
  <si>
    <t>University ID card (issued by Banco Santander Central Hispano)</t>
  </si>
  <si>
    <t>Universidad Nacional de Educación a Distancia (UNED, Spain)</t>
  </si>
  <si>
    <t>http://www.uned.es/tarjeta</t>
  </si>
  <si>
    <t>Universitat Politècnica de Catalunya (UPC.edu)</t>
  </si>
  <si>
    <t>https://www.upc.edu/identitatdigital</t>
  </si>
  <si>
    <t>Universitat Ramon Llull (URL)</t>
  </si>
  <si>
    <t>http://www.url.edu/cont/url/carnet.php</t>
  </si>
  <si>
    <t>3B 6F 00 00 80 66 B0 07 01 01 77 07 53 02 31 24 82 90 00</t>
  </si>
  <si>
    <t>Santander 4B Maestro</t>
  </si>
  <si>
    <t>University of Santiago de Compostela. Spain</t>
  </si>
  <si>
    <t>Polytechnical University of Madrid, Spain</t>
  </si>
  <si>
    <t>3B 6F 00 FF 00 56 72 75 54 6F 6B 6E 73 30 20 00 00 90 00</t>
  </si>
  <si>
    <t>ruToken-S (USB token)</t>
  </si>
  <si>
    <t>http://www.rutoken.ru/products/rutoken/rutoken-s/</t>
  </si>
  <si>
    <t>3B 6F 00 FF 52 53 41 53 65 63 75 72 49 44 28 52 29 31 30</t>
  </si>
  <si>
    <t>3B 6F 00 FF 53 46 53 45 2D 43 58 33 32 32 2D 56 18 02 02</t>
  </si>
  <si>
    <t>Giesecke &amp; Devrient SmartCafe Expert 2.0</t>
  </si>
  <si>
    <t>3B 74 18 00 00 73 66 74 65</t>
  </si>
  <si>
    <t>SafeSign from A.E.T. Europe B.V.</t>
  </si>
  <si>
    <t>Manufactured by Giesecke &amp; Devrient (G&amp;D)</t>
  </si>
  <si>
    <t>3B 75 12 00 00 29 05 01 04 01</t>
  </si>
  <si>
    <t>CAC Cryptographic Service Provider</t>
  </si>
  <si>
    <t>Axalto Cyberflex Access 64K V1 SM 4.1</t>
  </si>
  <si>
    <t>3B 75 13 00 00 43 09 EA 90 00</t>
  </si>
  <si>
    <t>Vitale 2 (french health card)</t>
  </si>
  <si>
    <t>3B 75 13 00 00 44 09 EA 90 00</t>
  </si>
  <si>
    <t>Carte Vitale 2 (Nouvelle version avec photo)</t>
  </si>
  <si>
    <t>3B 75 13 00 00 45 09 EA 90 00</t>
  </si>
  <si>
    <t>Carte Vitale 2 (French health card)</t>
  </si>
  <si>
    <t>3B 75 13 00 00 46 09 EA 90 00</t>
  </si>
  <si>
    <t>Health Care card</t>
  </si>
  <si>
    <t>3B 75 13 00 00 9C 02 02 01 02</t>
  </si>
  <si>
    <t>Cyberflex Access 32k v2</t>
  </si>
  <si>
    <t>3B 75 94 00 00 62 02 02 0[1-3] 01</t>
  </si>
  <si>
    <t>Schlumberger Cyberflex 32K e-gate</t>
  </si>
  <si>
    <t>Gemalto TOP US (product code HWP115278A)</t>
  </si>
  <si>
    <t>3B 76 11 00 00 00 9C 11 01 02 02</t>
  </si>
  <si>
    <t>Schlumberger Cyberflex Access 32K</t>
  </si>
  <si>
    <t>3B 76 11 00 00 00 9C 11 01 02 03</t>
  </si>
  <si>
    <t>RSA SecureID 5100</t>
  </si>
  <si>
    <t>3B 76 12 00 00 00 9C 11 01 03 03</t>
  </si>
  <si>
    <t>Precise BioMatch (TM) JavaCard (Schlumberger)</t>
  </si>
  <si>
    <t>www.precisebiometrics.com</t>
  </si>
  <si>
    <t>3B 76 13 00 00 80 62 07 41 81 80</t>
  </si>
  <si>
    <t>Generic mass produced Motorola smart card</t>
  </si>
  <si>
    <t>3B 76 13 00 00 80 62 07 41 81 81</t>
  </si>
  <si>
    <t>TransLink card (discontinued San Francisco Bay Area transit card)</t>
  </si>
  <si>
    <t>3B 76 98 00 00 00 9C 11 01 01 02</t>
  </si>
  <si>
    <t>CyberFlex Access 32</t>
  </si>
  <si>
    <t>3B 78 12 00 00 47 C4 03 00 8F F1 90 00</t>
  </si>
  <si>
    <t>Sattelite bg 23.5 East cryptoworks card</t>
  </si>
  <si>
    <t>3B 78 12 00 00 54 C4 03 00 8F F1 90 00</t>
  </si>
  <si>
    <t>Skylink irdeto from Towercom a.s. company</t>
  </si>
  <si>
    <t>irdeto card for the ORF (Austrian national public television) HD channels</t>
  </si>
  <si>
    <t>3B 78 12 00 00 65 C4 05 00 8F F1 90 00</t>
  </si>
  <si>
    <t>Digitürk Cryptoworks</t>
  </si>
  <si>
    <t>3B 78 12 00 00 65 C4 05 05 8F F1 90 00</t>
  </si>
  <si>
    <t>Turkie Digiturk Cryptoworks</t>
  </si>
  <si>
    <t>3B 78 12 00 00 A0 C4 03 06 8F F1 90 00</t>
  </si>
  <si>
    <t>ORF Digital (Irdeto/Cryptoworks) (pay tv)</t>
  </si>
  <si>
    <t>3B 78 12 00 00 A0 C4 03 07 8F F1 90 00</t>
  </si>
  <si>
    <t>IRDETO-Smartcard for crytoworks for austrian television (ORF), DVB-s</t>
  </si>
  <si>
    <t>3B 78 12 00 00 A0 C4 06 00 8F F1 90 00</t>
  </si>
  <si>
    <t>Cryptoworks/Nagravision decoding card</t>
  </si>
  <si>
    <t>3B 78 12 00 00 A0 C4 06 05 8F F1 90 00</t>
  </si>
  <si>
    <t>Satellite cardu, provider: UPC DTH, CAID: 0D02</t>
  </si>
  <si>
    <t>3B 78 12 00 00 A0 C4 06 07 8F F1 90 00</t>
  </si>
  <si>
    <t>Skylink CZ/SK - Cryptoworks</t>
  </si>
  <si>
    <t>3B 78 13 00 00 00 73 C8 40 10 00 90 00</t>
  </si>
  <si>
    <t>credit/debit card from issued by Finnish credit authority Luottokunta Oy</t>
  </si>
  <si>
    <t>3B 79 18 00 00 80 54 43 4F 4C 44 82 90 00</t>
  </si>
  <si>
    <t>LBB VISA Card</t>
  </si>
  <si>
    <t>3B 79 94 00 00 59 01 01 0E 01 6B 01 02 A9</t>
  </si>
  <si>
    <t>Vending machine payment card ('Necta' brand)</t>
  </si>
  <si>
    <t>3B 79 98 00 00 50 01 01 04 01 00 01 01 A9</t>
  </si>
  <si>
    <t>Gemalto PayFlex used in Aristocrat System 7000 Casino Management System (South Africa only)</t>
  </si>
  <si>
    <t>3B 7A 11 00 00 48 44 32 2E 30 34 6F FF 90 00</t>
  </si>
  <si>
    <t>User Smartcard provided with the Hiddn Crypto Adapter (www.hiddn.no)</t>
  </si>
  <si>
    <t>3B 7A 11 00 02 48 4F 53 54 06 03 19 02 90 00</t>
  </si>
  <si>
    <t>Swedish bankcard with Mastercard from ICA-banken</t>
  </si>
  <si>
    <t>3B 7A 13 00 00 00 09 A5 05 01 00 B7 01 A6 01</t>
  </si>
  <si>
    <t>cleyris authentication card. monpass.santé from Mutuelle Générale</t>
  </si>
  <si>
    <t>3B 7A 18 00 00 73 66 74 65 20 63 64 31 34 34</t>
  </si>
  <si>
    <t>Republic Slovenia e-Gov, Ministry of Public Administration</t>
  </si>
  <si>
    <t>SIGOV-CA, Slovenian Governmental Certification Authority</t>
  </si>
  <si>
    <t>3B 7A 18 00 00 73 66 74 65 2D 63 64 30 38 30</t>
  </si>
  <si>
    <t>HYPOnet online banking card / Croatia</t>
  </si>
  <si>
    <t>3B 7A 18 00 FF 4A 43 4F 50 32 31 56 32 33 31</t>
  </si>
  <si>
    <t>JCOP21 18K</t>
  </si>
  <si>
    <t>3B 7A 94 00 00 80 65 A2 01 01 01 3D 72 D6 43</t>
  </si>
  <si>
    <t>Gemplus GemXpresso Pro R3 E32 PK</t>
  </si>
  <si>
    <t>3B 7A 96 00 00 80 65 A2 01 01 01 3D 72 D6 43</t>
  </si>
  <si>
    <t>AGH University of Science and Technology (Poland) - Student Identity Card (ELS) (eID)</t>
  </si>
  <si>
    <t>3B 7B .. 00 00 80 62 0. 51 56 46 69 6E 45 49 44</t>
  </si>
  <si>
    <t>Setec SetCOS 5.1.0</t>
  </si>
  <si>
    <t>3B 7B 18 00 00 00 31 C0 64 77 E3 03 00 82 90 00</t>
  </si>
  <si>
    <t>Oberthur Cosmopolic 64K v5.2 D</t>
  </si>
  <si>
    <t>3B 7B 18 00 00 00 31 C0 64 77 E9 10 00 01 90 00</t>
  </si>
  <si>
    <t>Oberthur Card Systems: Cosmo 64 RSA V5.4 (ISK Key Set: 404142 .. 4E4F)</t>
  </si>
  <si>
    <t>3B 7B 18 00 00 00 31 C0 64 C6 FC 10 00 07 90 00</t>
  </si>
  <si>
    <t>Sberbank of the RUSSIAN federation</t>
  </si>
  <si>
    <t>3B 7B 18 00 00 00 31 E8 54 27 E6 00 00 01 90 00</t>
  </si>
  <si>
    <t>Oberthur ID-One COSMO 64k v.5</t>
  </si>
  <si>
    <t>3B 7B 18 00 00 80 62 01 54 56 46 69 6E 45 49 44</t>
  </si>
  <si>
    <t>FineID identity card for organizations</t>
  </si>
  <si>
    <t>http://fineid.fi/default.aspx?id=491</t>
  </si>
  <si>
    <t>http://www.opensc-project.org/opensc/wiki/FinnishEid</t>
  </si>
  <si>
    <t>3B 7B 94 00 00 80 62 1[1,2] 51 56 46 69 6E 45 49 44</t>
  </si>
  <si>
    <t>Finnish Electronic ID card (fineid card www.fineid.fi)</t>
  </si>
  <si>
    <t>3B 7B 94 00 00 80 65 B0 83 01 0[1,3] 74 83 00 90 00</t>
  </si>
  <si>
    <t>Gemplus GemXpresso Pro R3 (E64 PK)</t>
  </si>
  <si>
    <t>3B 7B 95 00 00 80 65 B0 83 01 04 74 83 00 90 00</t>
  </si>
  <si>
    <t>Gemplus GemXpresso Pro 64K R3 FIPS v2</t>
  </si>
  <si>
    <t>3B 7C 13 00 00 80 64 11 65 01 90 73 00 00 00 81 07</t>
  </si>
  <si>
    <t>3B 7C 18 00 00 43 52 45 53 43 45 4E 44 4F 38 30 30</t>
  </si>
  <si>
    <t>HID Global Crescendo C800 (PKI)</t>
  </si>
  <si>
    <t>http://www.hidglobal.com/products/cards-and-credentials/crescendo/c800</t>
  </si>
  <si>
    <t>3B 7D 11 00 00 00 31 80 71 8E 64 52 D9 01 00 82 90 00</t>
  </si>
  <si>
    <t>Oberthur Galactic V2</t>
  </si>
  <si>
    <t>3B 7D 11 00 00 00 31 80 71 8E 64 77 E3 01 00 82 90 00</t>
  </si>
  <si>
    <t>Oberthur Cosmo 64k RSA v5</t>
  </si>
  <si>
    <t>3B 7D 11 00 00 00 31 80 71 8E 64 77 E3 02 00 82 90 00</t>
  </si>
  <si>
    <t>Oberthur 64k v5/2.2.0</t>
  </si>
  <si>
    <t>3B 7D 11 00 00 00 31 80 71 8E 64 86 D6 01 00 81 90 00</t>
  </si>
  <si>
    <t>DOD-CAC</t>
  </si>
  <si>
    <t>3B 7D 13 00 00 4D 44 57 2D 49 41 53 2D 43 41 52 44 32</t>
  </si>
  <si>
    <t>IAS (Identification, Authentication, and electronic Signature) Premium, profil DGME from Sagem</t>
  </si>
  <si>
    <t>3B 7D 18 00 00 00 31 80 71 8E 64 77 E3 01 00 82 90 00</t>
  </si>
  <si>
    <t>Oberthur 64k v4/2.1.1</t>
  </si>
  <si>
    <t>3B 7D 18 00 02 80 57 59 50 53 49 44 30 33 83 7F 90 00</t>
  </si>
  <si>
    <t>Sagem YpsID s2 (SafeSign)</t>
  </si>
  <si>
    <t>3B 7D 94 00 00 55 55 53 0A 74 86 93 0B 24 7C 4D 54 68</t>
  </si>
  <si>
    <t>SIM from sysmocom sysmoSIM-GR2</t>
  </si>
  <si>
    <t>3B 7D 94 00 00 57 44 53 05 54 86 93 00 15 6A 5F 13 78</t>
  </si>
  <si>
    <t>Idea Indian GSM operator SIM</t>
  </si>
  <si>
    <t>3B 7D 94 00 00 57 44 53 63 96 86 93 00 9D F7 10 00 9D</t>
  </si>
  <si>
    <t>China Mobile SIM card</t>
  </si>
  <si>
    <t>3B 7D 94 00 00 57 44 53 72 FD 86 93 11 01 06 75 5B 0F</t>
  </si>
  <si>
    <t>China Telecom UIM 64K</t>
  </si>
  <si>
    <t>3B 7D 94 00 00 57 44 53 96 FA 86 93 03 B7 BF BF 5F 63</t>
  </si>
  <si>
    <t>Airtel India SIM</t>
  </si>
  <si>
    <t>3B 7D 94 00 00 80 31 80 65 B0 83 01 01 90 83 00 90 00</t>
  </si>
  <si>
    <t>GemSafeXpresso 16k R3.2</t>
  </si>
  <si>
    <t>3B 7D 94 00 00 80 31 80 65 B0 83 01 02 90 83 00 90 00</t>
  </si>
  <si>
    <t>Gem e-Seal</t>
  </si>
  <si>
    <t>(GemSafeXpresso 32k R3.2)</t>
  </si>
  <si>
    <t>Gemalto Classic TPC - IS</t>
  </si>
  <si>
    <t>3B 7D 94 00 00 80 31 80 65 B0 83 02 04 7E 83 00 90 00</t>
  </si>
  <si>
    <t>GXP Pro R3.2 64K, GemSafe applet MPCOS v1.11</t>
  </si>
  <si>
    <t>card issued by Czech National Bank</t>
  </si>
  <si>
    <t>dual card: chip used for electronic certificates (czech commercial bank use such card to sign money transfer orders sent to national clearing central)</t>
  </si>
  <si>
    <t>3B 7D 94 00 00 80 31 80 65 B0 83 11 00 AC 83 00 90 00</t>
  </si>
  <si>
    <t>GemCombiXpresso R4 72K</t>
  </si>
  <si>
    <t>3B 7D 94 00 00 80 31 80 65 B0 83 11 00 C8 83 00 90 00</t>
  </si>
  <si>
    <t>personal identity card (ID card) of Republic of Lithuania</t>
  </si>
  <si>
    <t>3B 7D 94 00 00 80 31 80 65 B0 83 11 48 C8 83 00 90 00</t>
  </si>
  <si>
    <t>Online banking http://www.getinbank.pl/</t>
  </si>
  <si>
    <t>3B 7D 94 00 00 80 31 80 65 B0 83 11 C0 A9 83 00 90 00</t>
  </si>
  <si>
    <t>GemXpresso R4 72K</t>
  </si>
  <si>
    <t>3B 7D 95 00 00 80 31 80 65 B0 83 02 04 7E 83 00 90 00</t>
  </si>
  <si>
    <t>Gemalto's Classic TPC HM CC Mifare 1K White PVC</t>
  </si>
  <si>
    <t>(Old name GemSafeXpresso 64K)</t>
  </si>
  <si>
    <t>3B 7D 95 00 00 80 31 80 65 B0 83 11 00 C8 83 00 90 00</t>
  </si>
  <si>
    <t>Portuguese ID card</t>
  </si>
  <si>
    <t>3B 7D 95 00 00 80 31 80 65 B0 83 11 C0 A9 83 00 90 00</t>
  </si>
  <si>
    <t>Portuguese identity card</t>
  </si>
  <si>
    <t>http://www.cartaodecidadao.pt</t>
  </si>
  <si>
    <t>3B 7D 96 00 00 80 31 80 65 B0 83 11 00 C8 83 00 90 00</t>
  </si>
  <si>
    <t>GEMALTO Clasic TPC IM CC</t>
  </si>
  <si>
    <t>3B 7D 96 00 00 80 31 80 65 B0 83 11 11 AC 83 00 90 00</t>
  </si>
  <si>
    <t>GEMALTO WM GX4 72 DHS TSA</t>
  </si>
  <si>
    <t>3B 7D 96 00 00 80 31 80 65 B0 83 11 11 E5 83 00 90 00</t>
  </si>
  <si>
    <t>eCPF (Cadastro de Pessoas Físicas) from Imprensa Oficial do Brasil</t>
  </si>
  <si>
    <t>3B 7D 96 00 00 80 31 80 65 B0 83 11 13 AC 83 00 90 00</t>
  </si>
  <si>
    <t>CAC card (GEMALTO GCX4 72K DI)</t>
  </si>
  <si>
    <t>3B 7D 96 00 00 80 31 80 65 B0 83 11 17 D6 83 00 90 00</t>
  </si>
  <si>
    <t>DoD CAC card issued Jan 14, 2010</t>
  </si>
  <si>
    <t>GEMALTO TOPDLGX4 144</t>
  </si>
  <si>
    <t>Geneva Conventions Identification Card</t>
  </si>
  <si>
    <t>3B 7D 96 00 00 80 31 80 65 B0 83 11 40 AC 83 00 90 00</t>
  </si>
  <si>
    <t>GemXpresso R4 64k</t>
  </si>
  <si>
    <t>3B 7D 96 00 00 80 31 80 65 B0 83 11 40 C8 83 00 90 00</t>
  </si>
  <si>
    <t>ING BusinessOnLine Bank eToken / Poland</t>
  </si>
  <si>
    <t>Gemalto Classic TPC - IM</t>
  </si>
  <si>
    <t>3B 7D 96 00 00 80 31 80 65 B0 83 11 48 C8 83 00 90 00</t>
  </si>
  <si>
    <t>Gemalto GemSafe V1</t>
  </si>
  <si>
    <t>3B 7D 96 00 00 80 31 80 65 B0 83 11 C0 A9 83 00 90 00</t>
  </si>
  <si>
    <t>Gemplus X-Presso Pro 64k</t>
  </si>
  <si>
    <t>3B 7D 96 00 00 80 31 80 65 B0 83 11 C0 C8 83 00 90 00</t>
  </si>
  <si>
    <t>TOP IM GX4 from Gemalto (was GemXpresso R4)</t>
  </si>
  <si>
    <t>Java Card 2.2.1</t>
  </si>
  <si>
    <t>Global Platform 2.1.1 (amendment A)</t>
  </si>
  <si>
    <t>3B 7D 96 00 00 80 31 80 65 B0 83 11 D0 A9 83 00 90 00</t>
  </si>
  <si>
    <t>GemSafe V2 (2.04, GemP15-1)</t>
  </si>
  <si>
    <t>Gemplus GemXpresso Pro R3 E32PK</t>
  </si>
  <si>
    <t>Gemalto TOP IM GX4</t>
  </si>
  <si>
    <t>3B 7D 96 00 00 80 31 80 65 B0 93 11 D0 A9 83 00 90 00</t>
  </si>
  <si>
    <t>Gemalto Classic TPC (Trusted PKI Card) IM</t>
  </si>
  <si>
    <t>Classic TPC IM (PKCS#15): 12 x RSA key containers (standard profile)</t>
  </si>
  <si>
    <t>3B 7D 96 00 00 80 31 80 65 B0 A3 11 00 C8 83 00 00 00</t>
  </si>
  <si>
    <t>Handelsbanken BankID card (Swedish bank authentication)</t>
  </si>
  <si>
    <t>3B 7D 96 00 00 80 31 80 65 B0 A3 11 00 C8 83 00 90 00</t>
  </si>
  <si>
    <t>Swedish eID (Telia IP5a)</t>
  </si>
  <si>
    <t>http://www.telia.se/privat/katalog/VisaProdukt.do?productRef=/privat/produkter_tjanster/bredband/tjanster/sakerhetstjanster/teliae-legitimation.1537014385.product</t>
  </si>
  <si>
    <t>3B 7E 11 00 00 00 6A 11 63 54 08 30 24 01 .. .. 21 90 01</t>
  </si>
  <si>
    <t>Sagem Windows for smart cards</t>
  </si>
  <si>
    <t>3B 7E 13 00 00 00 31 C0 71 C6 65 01 B0 01 04 40 83 90 00</t>
  </si>
  <si>
    <t>BahnCard / Commerzbank MasterCard Credit Card</t>
  </si>
  <si>
    <t>3B 7E 13 00 00 00 31 C0 71 C6 65 01 B4 01 04 40 83 90 00</t>
  </si>
  <si>
    <t>Portugal Millennium BCP MAESTRO debit Card</t>
  </si>
  <si>
    <t>3B 7E 13 00 00 00 6A 11 63 54 05 48 .. .. .. 01 22 90 00</t>
  </si>
  <si>
    <t>3B 7E 94 00 00 80 25 A0 00 00 00 28 56 80 10 12 00 01 16</t>
  </si>
  <si>
    <t>CryptoPlus CS xg</t>
  </si>
  <si>
    <t>3B 7E 94 00 00 80 25 A0 00 00 00 28 56 80 10 12 81 01 17</t>
  </si>
  <si>
    <t>Česká Spořitelna SERVIS24 certificate card</t>
  </si>
  <si>
    <t>http://smallhacks.wordpress.com/2012/05/04/exploring-servis24-certificate-card-from-the-ceska-sporitelna-bank/</t>
  </si>
  <si>
    <t>3B 7E 94 00 00 80 25 A0 00 00 00 28 56 80 10 24 00 01 11</t>
  </si>
  <si>
    <t>OpenCard - card issued by Prague local authority</t>
  </si>
  <si>
    <t>dual card: chip used for electronic certificates</t>
  </si>
  <si>
    <t>3B 7E 94 00 00 80 25 D2 03 10 01 00 56 00 00 00 01 01 00</t>
  </si>
  <si>
    <t>Personal identity card (ID card) of Czech Republic</t>
  </si>
  <si>
    <t>3B 7E 94 00 00 80 31 80 66 47 50 91 45 03 13 83 0F 90 00</t>
  </si>
  <si>
    <t>JTOP Trusted Logic</t>
  </si>
  <si>
    <t>3B 7E 94 00 00 80 31 80 66 47 50 A4 45 05 11 83 0F 90 00</t>
  </si>
  <si>
    <t>3B 7E 95 00 00 80 31 80 73 34 11 80 82 90 00 00 00 00 00</t>
  </si>
  <si>
    <t>IAS (Identification, Authentication, and electronic Signature) Premium, profil DGME from Gemalto</t>
  </si>
  <si>
    <t>3B 7F .. 00 00 00 6A 43 45 52 45 53 02 2C 34 02 ...03 90 00</t>
  </si>
  <si>
    <t>Ceres ST v2</t>
  </si>
  <si>
    <t>3B 7F .. 00 00 00 6A 43 45 52 45 53 02 2C 34 03 .. 03 90 00</t>
  </si>
  <si>
    <t>Ceres ST v3</t>
  </si>
  <si>
    <t>3B 7F 11 00 00 00 31 C0 53 CA C4 01 64 52 D9 04 00 82 90 00</t>
  </si>
  <si>
    <t>DoD CAC, Oberthur CosmopolIC 32K V4</t>
  </si>
  <si>
    <t>3B 7F 11 00 00 00 6A 43 45 52 45 53 02 2C 34 02 00 03 90 00</t>
  </si>
  <si>
    <t>FNMT-CERES ST (Fábrica Nacional de Moneda y Timbre)</t>
  </si>
  <si>
    <t>3B 7F 11 00 00 80 31 C0 52 14 1E 64 02 18 19 53 83 83 90 00</t>
  </si>
  <si>
    <t>Advantis card</t>
  </si>
  <si>
    <t>http://www.sermepa.es/ingles/familiaadvantis.htm</t>
  </si>
  <si>
    <t>3B 7F 11 00 00 80 31 C0 52 21 57 64 02 18 19 53 83 83 90 00</t>
  </si>
  <si>
    <t>banking card (www.caixacatalunya.com)</t>
  </si>
  <si>
    <t>student id of Universitat Autonoma de Barcelona</t>
  </si>
  <si>
    <t>3B 7F 11 00 00 80 31 C0 52 35 31 64 05 66 61 52 83 83 90 00</t>
  </si>
  <si>
    <t>Oberthur Manufactured VISA Banking card (www.caixaterrassa.cat)</t>
  </si>
  <si>
    <t>3B 7F 13 00 00 80 31 C0 52 02 71 64 05 62 34 70 83 83 90 00</t>
  </si>
  <si>
    <t>Mastercard Debit Card issued by Caixa d'Enginyers (http://www.caixa-enginyers.com ) - Servired</t>
  </si>
  <si>
    <t>3B 7F 13 00 00 80 31 C0 52 05 6E 64 02 53 04 36 83 83 90 00</t>
  </si>
  <si>
    <t>Mastercard from Banc Sabadell in Spain</t>
  </si>
  <si>
    <t>3B 7F 13 00 00 80 31 C0 52 07 7D 64 05 66 99 36 83 83 90 00</t>
  </si>
  <si>
    <t>VISA CEPSA (Porque tu vuelves) from Spain</t>
  </si>
  <si>
    <t>http://www.porquetuvuelves.com/</t>
  </si>
  <si>
    <t>Visa Credit Card issued by Citibank (http://www.citibank.es) - Servired</t>
  </si>
  <si>
    <t>3B 7F 13 00 00 80 31 C0 52 08 49 64 05 66 99 36 83 83 90 00</t>
  </si>
  <si>
    <t>Spanish bank called BBVA</t>
  </si>
  <si>
    <t>3B 7F 13 00 00 80 31 C0 52 08 4B 64 05 66 94 61 83 83 90 00</t>
  </si>
  <si>
    <t>Visa Electron Card from a Spanish bank called "Caja de Ingenieros"</t>
  </si>
  <si>
    <t>3B 7F 13 00 00 80 31 C0 52 0A 45 64 02 B3 02 37 83 83 90 00</t>
  </si>
  <si>
    <t>Bancaja online (Visa) Card , Entity : Bancaja Bank Spain (Bankia currently)</t>
  </si>
  <si>
    <t>3B 7F 13 00 00 80 31 C0 52 0A A6 64 02 B3 02 37 83 83 90 00</t>
  </si>
  <si>
    <t>Credit card Visa Classic by "La Caixa" (Spain)</t>
  </si>
  <si>
    <t>3B 7F 13 00 00 80 31 C0 52 0A D6 64 05 66 94 61 83 83 90 00</t>
  </si>
  <si>
    <t>Visa Credit Card issued by Caixa d'Enginyers (http://www.caixa-enginyers.com ) - Servired</t>
  </si>
  <si>
    <t>3B 7F 13 00 00 80 31 C0 52 0B 71 64 05 66 98 36 83 83 90 00</t>
  </si>
  <si>
    <t>OuroCard VISA International - Banco do Brasil</t>
  </si>
  <si>
    <t>3B 7F 13 00 00 80 31 C0 52 0B BB 64 05 66 98 36 83 83 90 00</t>
  </si>
  <si>
    <t>VISA OUROCARD Banco do Brasil S.A.</t>
  </si>
  <si>
    <t>3B 7F 13 00 00 80 31 C0 52 0D 1E 64 05 66 94 61 83 83 90 00</t>
  </si>
  <si>
    <t>Universitat Politecnica de Valencia ID Visa Electron Card, http://www.upv.es</t>
  </si>
  <si>
    <t>3B 7F 13 00 00 80 31 C0 52 0D EA 64 05 66 94 61 83 83 90 00</t>
  </si>
  <si>
    <t>Universitat Rovira i Virgili Identification Card</t>
  </si>
  <si>
    <t>This card enables his/her propietary to sign documents and to access to rooms, laboratories and classes.</t>
  </si>
  <si>
    <t>3B 7F 13 00 00 80 31 C0 52 0E D4 64 05 66 96 61 83 83 90 00</t>
  </si>
  <si>
    <t>BBVA Blue Card (VISA)</t>
  </si>
  <si>
    <t>www.bluebbva.com</t>
  </si>
  <si>
    <t>3B 7F 13 00 00 80 31 C0 52 13 0B 64 02 B3 02 37 83 83 90 00</t>
  </si>
  <si>
    <t>Visa Ourocard Platinum from Banco do Brasil</t>
  </si>
  <si>
    <t>3B 7F 13 00 00 80 31 C0 52 13 66 64 05 66 98 36 83 83 90 00</t>
  </si>
  <si>
    <t>VISA Platinum from Banco do Brasil</t>
  </si>
  <si>
    <t>3B 7F 13 00 00 80 31 C0 52 14 D5 64 05 66 96 61 83 83 90 00</t>
  </si>
  <si>
    <t>Visa Electron Debit Card issued by Spain Caja Madrid (www.cajamadrid.es)</t>
  </si>
  <si>
    <t>3B 7F 13 00 00 80 31 C0 52 15 54 64 05 66 98 36 83 83 90 00</t>
  </si>
  <si>
    <t>VISA Card from Banc Sabadell in Spain</t>
  </si>
  <si>
    <t>3B 7F 13 00 00 80 31 C0 52 15 CB 64 05 66 96 61 83 83 90 00</t>
  </si>
  <si>
    <t>Bank, Spanish group BANKIA (www.bankia.es)</t>
  </si>
  <si>
    <t>Visa, Servired</t>
  </si>
  <si>
    <t>Manufactured by Saetic (http://www.saetic.es/)</t>
  </si>
  <si>
    <t>3B 7F 13 00 00 80 31 C0 52 16 20 64 05 66 96 61 83 83 90 00</t>
  </si>
  <si>
    <t>Bank, Spanish BBVA (http://www.bbva.com/)</t>
  </si>
  <si>
    <t>Manufactured by Oberthur (http://www.oberthur.com/)</t>
  </si>
  <si>
    <t>3B 7F 13 00 00 80 31 C0 52 16 43 64 05 69 93 70 83 83 90 00</t>
  </si>
  <si>
    <t>Gemalto Debit Card cwbU1071682A1212 issued by BANCO DE CREDITO DEL PERU</t>
  </si>
  <si>
    <t>3B 7F 13 00 00 80 31 C0 52 17 2D 64 02 B3 02 37 83 83 90 00</t>
  </si>
  <si>
    <t>Spanish "cajamar" bank - Visa Electron Debit Card. Made by Tag Systems</t>
  </si>
  <si>
    <t>3B 7F 13 00 00 80 31 C0 52 17 A0 64 02 B3 02 37 83 83 90 00</t>
  </si>
  <si>
    <t>3B 7F 13 00 00 80 31 C0 52 17 B4 64 05 66 98 36 83 83 90 00</t>
  </si>
  <si>
    <t>Credit Card Banorte International, México</t>
  </si>
  <si>
    <t>3B 7F 13 00 00 80 31 C0 52 18 80 64 05 66 98 36 83 83 90 00</t>
  </si>
  <si>
    <t>Visa Electron Debit Card issued by "la Caixa"</t>
  </si>
  <si>
    <t>3B 7F 13 00 00 80 31 C0 52 18 97 64 02 B3 02 37 83 83 90 00</t>
  </si>
  <si>
    <t>tool-valley (vale-pedagio) from Bradesco</t>
  </si>
  <si>
    <t>3B 7F 13 00 00 80 31 C0 52 34 D6 64 05 66 94 61 83 83 90 00</t>
  </si>
  <si>
    <t>Visa Credit Card issued by Spain Obsidiana (www.obsidiana.com)</t>
  </si>
  <si>
    <t>3B 7F 13 00 00 80 31 C0 52 35 0D 64 02 61 18 63 83 83 90 00</t>
  </si>
  <si>
    <t>Visa Credit Card issued by Spain Caja Madrid (www.cajamadrid.es)</t>
  </si>
  <si>
    <t>3B 7F 13 00 00 80 31 C0 52 36 42 64 05 66 94 61 83 83 90 00</t>
  </si>
  <si>
    <t>Visa debit card issued by Spain Caja Madrid bank</t>
  </si>
  <si>
    <t>3B 7F 13 00 FF 45 43 4F 53 76 31 31 30 28 63 29 50 46 42 4D</t>
  </si>
  <si>
    <t>ECOS-Card [Experimental Card Operating System V.1.1] by Philipp Maier</t>
  </si>
  <si>
    <t>http://www.runningserver.com/?page=runningserver.content.download.ecos</t>
  </si>
  <si>
    <t>3B 7F 14 00 00 80 41 00 57 4A 2D 49 44 4D 36 34 83 7F 90 00</t>
  </si>
  <si>
    <t>Electronic CPF in Brazil (Cadastro de Pessoas Físicas)</t>
  </si>
  <si>
    <t>http://pt.wikipedia.org/wiki/E-CPF</t>
  </si>
  <si>
    <t>3B 7F 18 00 00 00 31 C0 73 9E 01 0B 64 52 D9 03 00 82 90 00</t>
  </si>
  <si>
    <t>Oberthur Galactic V3 (32k)</t>
  </si>
  <si>
    <t>3B 7F 18 00 00 00 31 C0 73 9E 01 0B 64 52 D9 04 00 82 90 00</t>
  </si>
  <si>
    <t>Oberthur CosmopolIC 32K v4 Fast ATR</t>
  </si>
  <si>
    <t>Oberthur Authentic</t>
  </si>
  <si>
    <t>3B 7F 18 00 00 00 31 C0 73 9E 01 0B 64 52 D9 05 00 82 90 00</t>
  </si>
  <si>
    <t>Oberthur 32k BIO</t>
  </si>
  <si>
    <t>3B 7F 18 00 00 80 59 49 44 65 61 59 49 44 65 61 6C 5F 31 2E</t>
  </si>
  <si>
    <t>e-CNPJ issued by Fenacon (eID)</t>
  </si>
  <si>
    <t>http://www.fenacon.org.br</t>
  </si>
  <si>
    <t>3B 7F 18 00 00 80 59 49 44 65 61 6C 5F 31 2E 34 83 07 90 00</t>
  </si>
  <si>
    <t>Sagem YpsID s3</t>
  </si>
  <si>
    <t>3B 7F 38 00 00 00 6A 43 45 52 45 53 02 2C 34 02 02 03 90 00</t>
  </si>
  <si>
    <t>WG10</t>
  </si>
  <si>
    <t>3B 7F 38 00 00 00 6A 43 45 52 45 53 02 2C 34 03 10 03 90 00</t>
  </si>
  <si>
    <t>Used card Aragón government (Aragón - España)</t>
  </si>
  <si>
    <t>3B 7F 38 00 00 00 6A 43 45 52 45 53 02 2C 34 03 20 03 90 00</t>
  </si>
  <si>
    <t>TiDcarm (Region de Murcia)</t>
  </si>
  <si>
    <t>(Government of the Autonomous region of Murcia, Spain). http://www.carm.es</t>
  </si>
  <si>
    <t>3B 7F 38 00 00 00 6A 44 4E 49 65 00 02 4C 34 01 13 0F 65 81</t>
  </si>
  <si>
    <t>DNI (Documento Nacional de Identidad), Spanish ID Card</t>
  </si>
  <si>
    <t>3B 7F 38 00 00 00 6A 44 4E 49 65 [1,2]0 02 4C 34 01 13 03 90 00</t>
  </si>
  <si>
    <t>DNI electronico (Spanish electronic ID card)</t>
  </si>
  <si>
    <t>http://www.dnielectronico.es</t>
  </si>
  <si>
    <t>3B 7F 96 00 00 00 31 B8 64 40 70 14 10 73 94 01 80 82 90 00</t>
  </si>
  <si>
    <t>IAS/ECC Gemalto (eID)</t>
  </si>
  <si>
    <t>3B 80 80 01 01</t>
  </si>
  <si>
    <t>ISO 14443 Type B without historical bytes</t>
  </si>
  <si>
    <t>Electronic Passport</t>
  </si>
  <si>
    <t>Spanish passport (2012)</t>
  </si>
  <si>
    <t>3B 81 1F 00 CC 52</t>
  </si>
  <si>
    <t>eToken R2 2242</t>
  </si>
  <si>
    <t>3B 81 80 01 80 80</t>
  </si>
  <si>
    <t>RFID - ISO 14443 Type A - NXP DESFire or DESFire EV1</t>
  </si>
  <si>
    <t>"Reiner LoginCard" (or "OWOK", how they name it, https://cardlogin.reiner-sct.com/) - they have been distributed by a german computer magazine ("Computer BILD")</t>
  </si>
  <si>
    <t>Belgium A-kaart (Antwerp citycard)</t>
  </si>
  <si>
    <t>3B 82 00 55 18</t>
  </si>
  <si>
    <t>GSM SIM of TIM ITalian mobile company</t>
  </si>
  <si>
    <t>3B 82 00 55 19</t>
  </si>
  <si>
    <t>GSM card 'Hi' (KPN brand)</t>
  </si>
  <si>
    <t>3B 82 00 55 22</t>
  </si>
  <si>
    <t>GSM-SIM TELE2 Smart (Estonia, prepaid or subscription)</t>
  </si>
  <si>
    <t>cf SCL3711 Reference Manual</t>
  </si>
  <si>
    <t>3B 82 80 01 02 44 ..</t>
  </si>
  <si>
    <t>RFID - NFC Forum tag type 1 (Topaz)</t>
  </si>
  <si>
    <t>3B 82 80 01 03 02 02</t>
  </si>
  <si>
    <t>Visa Credit Card, issued by TargoBank</t>
  </si>
  <si>
    <t>3B 82 81 31 76 43 C0 02 C5</t>
  </si>
  <si>
    <t>CardOS/M2 V2.01(SLE44CxxS)</t>
  </si>
  <si>
    <t>3B 82 81 31 76 43 C1 03 C5</t>
  </si>
  <si>
    <t>i.ti (ticket card for Collogne/Bonn)</t>
  </si>
  <si>
    <t>CardOS M2 Combi V2.02 (SLE44R42S)</t>
  </si>
  <si>
    <t>3B 83 00 12 10 96</t>
  </si>
  <si>
    <t>GSM-SIM T-Mobil D1 (900MHz)</t>
  </si>
  <si>
    <t>3B 84 00 91 18 01 00</t>
  </si>
  <si>
    <t>Proximus 075 Belgacom Mobile SIM</t>
  </si>
  <si>
    <t>3B 84 80 01 00 00 90 00 95</t>
  </si>
  <si>
    <t>German (test) passport issued in january 2010</t>
  </si>
  <si>
    <t>Luxembourg passport (2012)</t>
  </si>
  <si>
    <t>3B 84 80 01 01 10 00 06 12</t>
  </si>
  <si>
    <t>Snapper New Zealand (Type A)</t>
  </si>
  <si>
    <t>3B 84 80 01 01 10 00 09 1D</t>
  </si>
  <si>
    <t>snapper (www.snapper.co.nz) prepaid 14443A cards</t>
  </si>
  <si>
    <t>3B 84 80 01 01 11 20 03 36</t>
  </si>
  <si>
    <t>Snapper Sprat (Transport)</t>
  </si>
  <si>
    <t>https://www.snapper.co.nz/snapper-store/</t>
  </si>
  <si>
    <t>3B 84 80 01 01 11 20 03 36 90 00</t>
  </si>
  <si>
    <t>TMES Total Mobility (Wellington City Council, New Zealand)</t>
  </si>
  <si>
    <t>3B 84 80 01 04 38 33 B1 BB</t>
  </si>
  <si>
    <t>Dutch passport</t>
  </si>
  <si>
    <t>3B 84 80 01 47 77 F4 00 C1</t>
  </si>
  <si>
    <t>True Money Touch Sim (Thailand)</t>
  </si>
  <si>
    <t>3B 85 00 12 02 01 00 96</t>
  </si>
  <si>
    <t>GSM-SIM Victorvox D1 (900MHz)</t>
  </si>
  <si>
    <t>3B 85 00 87 25 01 38 02</t>
  </si>
  <si>
    <t>GSM-SIM Viag Interkom E2 Loop GSM (1800MHz)</t>
  </si>
  <si>
    <t>3B 85 00 87 25 01 39 00</t>
  </si>
  <si>
    <t>GSM-SIM Telfort (Netherlands) 900 MHz</t>
  </si>
  <si>
    <t>3B 85 40 20 68 01 01 .. ..</t>
  </si>
  <si>
    <t>Schlumberger Cryptoflex 8k</t>
  </si>
  <si>
    <t>3B 85 40 20 68 01 01 00 00</t>
  </si>
  <si>
    <t>Schlumberger Cryptoflex 8k (no RSA key generation)</t>
  </si>
  <si>
    <t>3B 85 40 20 68 01 01 03 05</t>
  </si>
  <si>
    <t>Schlumberger Cryptoflex Key Generation</t>
  </si>
  <si>
    <t>3B 85 40 20 68 01 01 05 01</t>
  </si>
  <si>
    <t>Schlumberger Cryptoflex 8k (with RSA key generation)</t>
  </si>
  <si>
    <t>3B 85 40 FE 68 01 01 02 04</t>
  </si>
  <si>
    <t>Axalto CryptoFlex 8K</t>
  </si>
  <si>
    <t>3B 85 40 FF 63 01 01 03 01</t>
  </si>
  <si>
    <t>Axalto Cryptoflex 16K</t>
  </si>
  <si>
    <t>3B 8B 80 01 00 31 C0 64 1F 27 01 00 00 90 00 36</t>
  </si>
  <si>
    <t>American Express Platinum Card</t>
  </si>
  <si>
    <t>3B 85 80 01 20 63 CB A0 00 2C</t>
  </si>
  <si>
    <t>Visa card from Banque populaire du nord/Casden</t>
  </si>
  <si>
    <t>3B 85 80 01 20 63 CB A1 00 2D</t>
  </si>
  <si>
    <t>AIB Visa Debit Card, manufcatured by Oberthur (NFC interface)</t>
  </si>
  <si>
    <t>3B 85 80 01 20 63 CB A1 80 AD</t>
  </si>
  <si>
    <t>bpaid: bpost prepaid Mastercard (contactless)</t>
  </si>
  <si>
    <t>3B 85 80 01 20 63 CB AD 80 A1</t>
  </si>
  <si>
    <t>Santander VISA Debit Card</t>
  </si>
  <si>
    <t>3B 85 80 01 4A 4D 52 54 44 41</t>
  </si>
  <si>
    <t>JMRTD - Java Machine Readable Travel Document (ePassport emulator - http://jmrtd.org/)</t>
  </si>
  <si>
    <t>3B 85 80 01 4D 79 45 49 44 78</t>
  </si>
  <si>
    <t>MyEID</t>
  </si>
  <si>
    <t>3B 85 80 01 80 73 84 21 40 12</t>
  </si>
  <si>
    <t>Dutch Biometric Passport</t>
  </si>
  <si>
    <t>3B 86 40 20 68 01 01 02 04 AC</t>
  </si>
  <si>
    <t>Activcard Gold, SchlumbergerSema Cryptoflex 8k</t>
  </si>
  <si>
    <t>3B 86 80 01 00 04 9A EE 00 CA BD</t>
  </si>
  <si>
    <t>ASK CPL 528</t>
  </si>
  <si>
    <t>3B 86 80 01 06 75 77 81 02 80 00</t>
  </si>
  <si>
    <t>NXP Mifare DESFire EV1 8K / MF3ICD81</t>
  </si>
  <si>
    <t>"OpenCard" - card issued by Prague local authority</t>
  </si>
  <si>
    <t>dual card: RFID (1k Mirfare) used for parkimeters and as public traffic ticket</t>
  </si>
  <si>
    <t>3B 86 80 01 39 30 43 30 32 31 7E</t>
  </si>
  <si>
    <t>Chase Freedom VISA card</t>
  </si>
  <si>
    <t>3B 86 80 01 44 49 20 30 32 4D 65</t>
  </si>
  <si>
    <t>Lufthansa Miles &amp; More Gold MasterCard PayPass</t>
  </si>
  <si>
    <t>Raiffeisen Bank, Russia, MasterCard paypass card</t>
  </si>
  <si>
    <t>3B 86 80 01 4A 43 4F 50 33 30 12</t>
  </si>
  <si>
    <t>Mifare ProX T=CL</t>
  </si>
  <si>
    <t>3B 86 80 01 4A 43 4F 50 33 31 13</t>
  </si>
  <si>
    <t>JCOP BIO 31 Contactless Card</t>
  </si>
  <si>
    <t>3B 86 80 01 4B 4F 4E 41 12 20 3E</t>
  </si>
  <si>
    <t>Citibank Russia, Mastercard paypass</t>
  </si>
  <si>
    <t>3B 86 80 01 4B 4F 4E 41 14 11 09</t>
  </si>
  <si>
    <t>Mastercard paypass enabled credit card</t>
  </si>
  <si>
    <t>3B 86 81 31 70 34 45 50 41 20 45 4B 08</t>
  </si>
  <si>
    <t>Austrian Quick E-purse "Einreichkarte" (transfer card) (http://www.quick.at/)</t>
  </si>
  <si>
    <t>3B 87 80 01 77 43 49 50 02 00 01 28</t>
  </si>
  <si>
    <t>CIPURSE (transport) http://www.osptalliance.org/</t>
  </si>
  <si>
    <t>3B 87 80 01 80 31 80 73 96 12 80 40</t>
  </si>
  <si>
    <t>Public transport: VRS Verkehrsverbund Rhein-Sieg (Germany, North_Rhine-Westphalia)</t>
  </si>
  <si>
    <t>http://www.vrsinfo.de/englisch/the-vrs/vrs-about-us.html</t>
  </si>
  <si>
    <t>3B 87 80 01 80 31 C0 73 D6 20 C0 32</t>
  </si>
  <si>
    <t>RFID GeldKarte (girogo)</t>
  </si>
  <si>
    <t>3B 87 80 01 80 31 C0 73 D6 21 C0 33</t>
  </si>
  <si>
    <t>Sparkasse Hannover - German contactless GeldKarte (RFID, NFC, girogo)</t>
  </si>
  <si>
    <t>https://www.geldkarte.de/_www/en/pub/geldkarte/service_navigation/about_us.php</t>
  </si>
  <si>
    <t>3B 87 80 01 C1 05 2F 2F 01 BC D6 A9</t>
  </si>
  <si>
    <t>RFID - ISO 14443 Type A - NXP Mifare Plus</t>
  </si>
  <si>
    <t>3B 87 81 31 40 43 4D 46 43 20 31 33 31 6F</t>
  </si>
  <si>
    <t>Telekom Paycard</t>
  </si>
  <si>
    <t>3B 88 80 01 00 00 00 00 00 00 00 00 09</t>
  </si>
  <si>
    <t>Personalausweis (German Identity Card) (eID)</t>
  </si>
  <si>
    <t>3B 88 80 01 00 00 00 00 00 71 71 00 09</t>
  </si>
  <si>
    <t>OPUS Public Transport card (Montreal, Quebec, Canada) - Oberthur based</t>
  </si>
  <si>
    <t>http://carteopus.info/</t>
  </si>
  <si>
    <t>ACTV (Italy) transport card (RFID)</t>
  </si>
  <si>
    <t>3B 88 80 01 00 00 00 00 00 81 91 10 09</t>
  </si>
  <si>
    <t>Trenitalia (Italy) fidelity card "CartaFreccia" (RFID)</t>
  </si>
  <si>
    <t>3B 88 80 01 00 00 00 00 B3 71 71 .0 .A</t>
  </si>
  <si>
    <t>Public transportation card in Riga, Latvia, called "e-Talons" http://etalons.rigassatiksme.lv/en/payments/activating_the_e-ticket/</t>
  </si>
  <si>
    <t>Belgian MOBIB (transport)</t>
  </si>
  <si>
    <t>3B 88 80 01 00 00 01 07 01 72 90 00 EC</t>
  </si>
  <si>
    <t>Belgian passport (2008-2009)</t>
  </si>
  <si>
    <t>3B 88 80 01 00 73 C8 40 00 00 90 00 62</t>
  </si>
  <si>
    <t>NXP JCOP 31 V2.2 36K - RFID I/F</t>
  </si>
  <si>
    <t>Barclaycard Visa Wave &amp; Pay - RFID I/F</t>
  </si>
  <si>
    <t>3B 88 80 01 00 73 C8 40 13 00 90 00 71</t>
  </si>
  <si>
    <t>Nokia 6131 NFC phone</t>
  </si>
  <si>
    <t>http://wiki.forum.nokia.com/index.php/Nokia_6131_NFC_-_FAQs</t>
  </si>
  <si>
    <t>Giesecke &amp; Devrient’s (G&amp;D) Sm@rtCafé Expert 3.1</t>
  </si>
  <si>
    <t>3B 88 80 01 04 02 00 20 00 71 C1 40 DF</t>
  </si>
  <si>
    <t>Seoul Citypass+ T-Money Card</t>
  </si>
  <si>
    <t>3B 88 80 01 1C 2D 94 11 F7 71 85 00 BE</t>
  </si>
  <si>
    <t>CEPAS Card (Adult card issued by EZ-Link) (Transport)</t>
  </si>
  <si>
    <t>3B 88 80 01 1C F0 E1 11 F7 71 85 00 16</t>
  </si>
  <si>
    <t>CEPAS Card (Concession card issued by Land Transport Authority Singapore) (Transport)</t>
  </si>
  <si>
    <t>3B 88 80 01 31 CC CC 01 77 81 C1 00 0E</t>
  </si>
  <si>
    <t>Ideal v 1.4 (Transport)</t>
  </si>
  <si>
    <t>3B 88 80 01 4A 43 4F 50 76 32 34 31 5E</t>
  </si>
  <si>
    <t>RFID - ISO 14443 Type A - NXP JCOP</t>
  </si>
  <si>
    <t>NXP J3A081 JavaCard (contactless interface)</t>
  </si>
  <si>
    <t>3B 88 80 01 C9 12 07 52 02 00 81 10 14</t>
  </si>
  <si>
    <t>electronic Tickes from the german Transport Association VGN (Verkehrsgemeinschaft Niederrhein)</t>
  </si>
  <si>
    <t>3B 88 80 01 E1 F3 5E 11 73 81 A5 00 03</t>
  </si>
  <si>
    <t>US passport (2007)</t>
  </si>
  <si>
    <t>3B 88 80 01 E1 F3 5E 11 77 81 A5 00 07</t>
  </si>
  <si>
    <t>US passport (2012)</t>
  </si>
  <si>
    <t>3B 88 80 01 E1 F3 5E 11 77 81 C7 20 45</t>
  </si>
  <si>
    <t>French passport (2007-2008)</t>
  </si>
  <si>
    <t>3B 88 80 01 E1 F3 5E 11 77 83 95 00 35</t>
  </si>
  <si>
    <t>French biometric ePassport (issued in 2012)</t>
  </si>
  <si>
    <t>3B 88 80 01 E1 F3 5E 11 77 83 D5 00 75</t>
  </si>
  <si>
    <t>German Passport (ePass) (issued June 2009)</t>
  </si>
  <si>
    <t>3B 88 80 01 E1 F3 5E 13 77 83 D5 00 77</t>
  </si>
  <si>
    <t>ePerso - German ID card (issued 2011)</t>
  </si>
  <si>
    <t>3B 88 81 31 20 55 00 57 69 6E 43 61 72 64 29</t>
  </si>
  <si>
    <t>SmartCard for Windows 1.0</t>
  </si>
  <si>
    <t>3B 89 00 91 26 91 06 00 01 22 01 00</t>
  </si>
  <si>
    <t>BT Cellnet SIM</t>
  </si>
  <si>
    <t>3B 89 40 14 47 47 32 36 4D 35 32 38 30</t>
  </si>
  <si>
    <t>GSM-SIM e-plus (1800MHz)</t>
  </si>
  <si>
    <t>3B 89 80 01 00 64 04 15 01 02 00 90 00 EE</t>
  </si>
  <si>
    <t>German Passport (issued Apr 2007)</t>
  </si>
  <si>
    <t>3B 89 80 01 45 4D 56 20 30 33 20 20 06 73</t>
  </si>
  <si>
    <t>Lufthansa Miles &amp; More Gold MasterCard PayPass (old one)</t>
  </si>
  <si>
    <t>Found a reference pointing to NXP</t>
  </si>
  <si>
    <t>http://www.usingrfid.com/news/read.asp?lc=l17607hx1500zk</t>
  </si>
  <si>
    <t>3B 89 80 01 4A 43 4F 50 33 31 56 32 32 4A</t>
  </si>
  <si>
    <t>JCOP 31 v22 72K (with Mifare 1K emulation) - RFID I/F</t>
  </si>
  <si>
    <t>3B 89 80 01 4A 43 4F 50 34 31 56 32 32 4D</t>
  </si>
  <si>
    <t>New Zealand e-Passport</t>
  </si>
  <si>
    <t>Philips Semiconductor JCOP41V22</t>
  </si>
  <si>
    <t>3B 89 80 01 4D 54 43 4F 53 73 01 02 01 3F</t>
  </si>
  <si>
    <t>Contactless MTCOS</t>
  </si>
  <si>
    <t>http://www.masktech.de/</t>
  </si>
  <si>
    <t>3B 89 80 01 4D 54 43 4F 53 73 02 01 04 3A</t>
  </si>
  <si>
    <t>Biometric passport of Czech republic</t>
  </si>
  <si>
    <t>Biometric passport of Libya</t>
  </si>
  <si>
    <t>3B 89 80 01 53 50 4B 32 35 44 49 90 00 DA</t>
  </si>
  <si>
    <t>SPK 2.5 D1</t>
  </si>
  <si>
    <t>3B 89 80 01 80 67 04 12 B0 03 05 01 02 4C</t>
  </si>
  <si>
    <t>Austrian Passport</t>
  </si>
  <si>
    <t>3B 8A 00 91 01 00 16 00 01 16 01 00 96</t>
  </si>
  <si>
    <t>3B 8A 00 91 01 00 16 00 01 20 01 00 96</t>
  </si>
  <si>
    <t>GSM-SIM T-D1 prepaid (Xtra)</t>
  </si>
  <si>
    <t>3B 8A 00 91 01 00 16 00 01 20 02 00 96</t>
  </si>
  <si>
    <t>GSM-SIM (900MHz) card of the carrier t-mobile for their cellular</t>
  </si>
  <si>
    <t>3B 8A 00 91 91 00 16 00 01 03 0[3,4] 00 96</t>
  </si>
  <si>
    <t>GSM-SIM max.mobil (since 2002: T-Mobile Austria)</t>
  </si>
  <si>
    <t>3B 8A 00 91 91 00 17 00 01 07 02 00 96</t>
  </si>
  <si>
    <t>GSM-SIM T-Mobile Austria</t>
  </si>
  <si>
    <t>3B 8A 00 91 91 00 17 00 01 07 03 00 96</t>
  </si>
  <si>
    <t>T-Mobile prepaid 2G SIM</t>
  </si>
  <si>
    <t>3B 8A 00 91 91 00 17 00 01 08 01 00 96</t>
  </si>
  <si>
    <t>3B 8A 00 92 01 26 91 07 00 01 93 03 00</t>
  </si>
  <si>
    <t>Kazakhstan driver licence</t>
  </si>
  <si>
    <t>3B 8A 00 92 02 03 91 08 00 01 01 04 00</t>
  </si>
  <si>
    <t>32K SIM Card from the austrian telecom "ONE"</t>
  </si>
  <si>
    <t>3B 8A 01 4A 43 4F 50 34 31 56 32 32 31 FF</t>
  </si>
  <si>
    <t>JCOP41</t>
  </si>
  <si>
    <t>3B 8A 80 01 00 64 05 5C 02 03 31 80 90 00 16</t>
  </si>
  <si>
    <t>T-System Contactless Netkey Card</t>
  </si>
  <si>
    <t>3B 8A 80 01 00 64 05 76 02 03 31 80 90 00 3C</t>
  </si>
  <si>
    <t>T-System Contactless TCOS Min</t>
  </si>
  <si>
    <t>3B 8A 80 01 4A 43 4F 50 33 31 56 32 33 32 7A</t>
  </si>
  <si>
    <t>Snapper New Zealand (JCOP)</t>
  </si>
  <si>
    <t>3B 8A 80 01 4A 43 4F 50 34 31 56 32 32 31 7F</t>
  </si>
  <si>
    <t>NXP JCOP 41 v2.2.1 72k RFID I/F</t>
  </si>
  <si>
    <t>3B 8A 80 01 80 31 B8 73 84 01 E0 82 90 00 06</t>
  </si>
  <si>
    <t>German ID Card - Personalausweis</t>
  </si>
  <si>
    <t>3B 8A 80 01 80 31 F8 73 F7 41 E0 82 90 00 75</t>
  </si>
  <si>
    <t>ePerso - German ID card</t>
  </si>
  <si>
    <t>3B 8A 80 01 80 65 A2 01 01 01 3D 72 D6 43 97</t>
  </si>
  <si>
    <t>Gemplus GemXpresso Pro R3 E32 PK (combi)</t>
  </si>
  <si>
    <t>3B 8B 01 52 75 74 6F 6B 65 6E 20 44 53 20 C1</t>
  </si>
  <si>
    <t>Rutoken ECP (DS)</t>
  </si>
  <si>
    <t>3B 8B 01 52 75 74 6F 6B 65 6E 20 45 43 50 A0</t>
  </si>
  <si>
    <t>Rutoken ECP</t>
  </si>
  <si>
    <t>3B 8B 01 52 75 74 6F 6B 65 6E 6C 69 74 65 C2</t>
  </si>
  <si>
    <t>Aktiv Rutoken lite token</t>
  </si>
  <si>
    <t>3B 8B 80 01 00 31 C0 64 B0 FC 10 00 00 90 00 53</t>
  </si>
  <si>
    <t>Thai Passport 2010, 2011</t>
  </si>
  <si>
    <t>3B 8B 80 01 00 64 04 11 01 01 31 80 00 90 00 5A</t>
  </si>
  <si>
    <t>German Passport (issued Nov 2006)</t>
  </si>
  <si>
    <t>United Kingdom e-Passport</t>
  </si>
  <si>
    <t>Luxembourg passport (2007)</t>
  </si>
  <si>
    <t>3B 8B 80 01 0B 78 80 82 02 44 49 20 30 32 4D 1B</t>
  </si>
  <si>
    <t>Mastercard Debit issued by Raiffeisen bank in Czech Republic</t>
  </si>
  <si>
    <t>3B 8B 80 01 4E 58 50 2D 4E 46 43 20 32 00 00 38</t>
  </si>
  <si>
    <t>TouchandTravel Touchpoint NFC-Card.</t>
  </si>
  <si>
    <t>Train-Station in Berlin. Use a NFC-compliant phone to check in for a ticket.</t>
  </si>
  <si>
    <t>3B 8B 81 31 40 34 53 4D 41 52 54 53 43 4F 50 45 31 6D</t>
  </si>
  <si>
    <t>Zeeland kaart (Telecommunication)</t>
  </si>
  <si>
    <t>3B 8C 80 01 04 43 FD .. .. .. .. .. .. .. .. .. ..</t>
  </si>
  <si>
    <t>RFID - NFC Forum tag type 3 (FeliCa)</t>
  </si>
  <si>
    <t>3B 8C 80 01 4F 54 49 44 28 94 B3 C0 01 00 90 00 45</t>
  </si>
  <si>
    <t>Belgian passport (2009-2013)</t>
  </si>
  <si>
    <t>3B 8C 80 01 4F 54 49 44 28 94 F7 C0 00 00 90 00 00</t>
  </si>
  <si>
    <t>French passport (2010-2013)</t>
  </si>
  <si>
    <t>3B 8C 80 01 50 01 BA 13 7E 00 00 00 00 B3 71 71 38</t>
  </si>
  <si>
    <t>Mobib (Brussels public transportation card)</t>
  </si>
  <si>
    <t>3B 8C 80 01 50 18 61 88 CE E1 F3 5E 11 77 81 C7 0E</t>
  </si>
  <si>
    <t>3B 8C 80 01 50 7F 9C 66 8A 00 00 00 00 00 81 87 54</t>
  </si>
  <si>
    <t>NFC Mastercard issued by CSOB bank Czech Republic, first 4 digits 5168</t>
  </si>
  <si>
    <t>3B 8C 80 01 59 75 62 69 6B 65 79 4E 45 4F 72 33 58</t>
  </si>
  <si>
    <t>Yubikey Neo</t>
  </si>
  <si>
    <t>3B 8C 80 01 80 5A 41 4B 44 65 44 4C 76 31 2E 30 AD</t>
  </si>
  <si>
    <t>Electronic driving license card</t>
  </si>
  <si>
    <t>http://www.akd.hr/?p=10</t>
  </si>
  <si>
    <t>3B 8C 80 01 80 91 E1 65 D0 00 43 00 00 82 90 00 19</t>
  </si>
  <si>
    <t>French passport (issued in late 2008)</t>
  </si>
  <si>
    <t>3B 8C 80 01 80 91 E1 65 D0 00 46 00 00 82 90 00 1C</t>
  </si>
  <si>
    <t>US passport (2009)</t>
  </si>
  <si>
    <t>3B 8D 80 01 0D 78 80 84 02 00 73 C8 40 13 00 90 FF F8</t>
  </si>
  <si>
    <t>Nokia 6212 phone seen as NFC device</t>
  </si>
  <si>
    <t>3B 8D 80 01 73 66 74 65 2D 63 64 30 38 30 2D 6E 66 3F</t>
  </si>
  <si>
    <t>G&amp;D SmartCafe Expert 3.2 80K Dual</t>
  </si>
  <si>
    <t>3B 8D 80 01 80 31 80 65 B0 07 02 02 89 83 00 90 00 75</t>
  </si>
  <si>
    <t>JCOP30 contactless interface</t>
  </si>
  <si>
    <t>3B 8D 80 01 80 91 E1 65 D0 00 5B 01 03 73 D4 41 40 B6</t>
  </si>
  <si>
    <t>French passport (2010-2011)</t>
  </si>
  <si>
    <t>3B 8E 80 01 0E 78 33 C4 02 00 64 04 15 01 02 00 90 FF 95</t>
  </si>
  <si>
    <t>Spanish Passport</t>
  </si>
  <si>
    <t>3B 8E 80 01 10 38 77 A7 80 91 E1 65 D0 00 42 00 00 82 72</t>
  </si>
  <si>
    <t>Czech Republic e-Passport (issued Feb 2009)</t>
  </si>
  <si>
    <t>3B 8E 80 01 13 78 80 80 02 46 49 4F 4D 4B 5F 30 30 31 4E</t>
  </si>
  <si>
    <t>MasterCard/PayPass Card issued by Czech FIO Banka a.s. (contactless chip)</t>
  </si>
  <si>
    <t>note the ASCII string 'FIOK_001N' embedded in ATR</t>
  </si>
  <si>
    <t>3B 8E 80 01 52 46 49 44 49 4F 74 20 4A 43 4F 50 38 30 5A</t>
  </si>
  <si>
    <t>RFIDIOt G&amp;D SmartCafe 80K</t>
  </si>
  <si>
    <t>3B 8E 80 01 80 31 80 66 40 90 89 12 08 02 83 01 90 00 0B</t>
  </si>
  <si>
    <t>ISO 14443B Type T = CL Infineon Card</t>
  </si>
  <si>
    <t>3B 8E 80 01 80 31 80 66 B0 07 03 00 AC 01 83 00 90 00 52</t>
  </si>
  <si>
    <t>BCA Flazz Card (Bank) www.bca.com</t>
  </si>
  <si>
    <t>3B 8E 80 01 80 31 80 66 B0 84 0C 01 6E 01 83 00 90 00 1D</t>
  </si>
  <si>
    <t>Barclaycard Platinum contact/contactless (wave)</t>
  </si>
  <si>
    <t>3B 8E 80 01 80 31 80 66 B0 84 12 01 6E 01 83 00 90 00 03</t>
  </si>
  <si>
    <t>Contactless Barclaycard Visa</t>
  </si>
  <si>
    <t>3B 8E 80 01 80 91 91 31 C0 64 77 E3 03 00 83 82 90 00 1C</t>
  </si>
  <si>
    <t>Belgian Passport (2005)</t>
  </si>
  <si>
    <t>Thai Passport 2005</t>
  </si>
  <si>
    <t>3B 8E 80 01 80 91 E1 31 C0 64 77 E3 03 00 83 82 90 00 6C</t>
  </si>
  <si>
    <t>Belgian Passport (2006-2007)</t>
  </si>
  <si>
    <t>3B 8F 01 80 25 A0 00 00 00 56 57 44 4B 34 30 30 06 00 B7</t>
  </si>
  <si>
    <t>SafeNet IKey4000</t>
  </si>
  <si>
    <t>3B 8F 80 01 00 31 B8 64 04 B0 EC C1 73 94 01 80 82 90 00 0E</t>
  </si>
  <si>
    <t>Contactless CPS v3 Card (Carte de Professionnel de Santé)</t>
  </si>
  <si>
    <t>3B 8F 80 01 43 55 32 69 AA 20 20 20 20 20 20 20 20 20 20 E9</t>
  </si>
  <si>
    <t>UBS Access Card (Mobile Online Banking, NFC, Switzerland)</t>
  </si>
  <si>
    <t>3B 8F 80 01 45 50 41 00 00 00 00 .. .. .. .. 00 00 .. .. ..</t>
  </si>
  <si>
    <t>Austrian Quick E-purse contactless (http://www.quick.at/)</t>
  </si>
  <si>
    <t>3B 8F 80 01 52 46 49 44 49 4F 74 20 4A 43 4F 50 20 33 36 76</t>
  </si>
  <si>
    <t>RFIDIOt JCOP 36K Blank (http://rfidiot.org)</t>
  </si>
  <si>
    <t>3B 8F 80 01 52 46 49 44 49 4F 74 20 4A 43 4F 50 20 37 32 76</t>
  </si>
  <si>
    <t>RFIDIOt JCOP 72K Blank (http://rfidiot.org)</t>
  </si>
  <si>
    <t>3B 8F 80 01 52 46 49 44 49 4F 74 20 4A 43 4F 50 37 32 72 24</t>
  </si>
  <si>
    <t>RFIDIOt JCOP 72K RANDOM_UID Blank (http://rfidiot.org)</t>
  </si>
  <si>
    <t>Cf PCSC standard, Part 3, Chapter 3.1.3.2.3.2, and Part 3 Supplemental</t>
  </si>
  <si>
    <t>http://www.pcscworkgroup.com/specifications/specdownload.php</t>
  </si>
  <si>
    <t>3B 8F 80 01 80 4F 0C A0 00 00 03 06 .. 00 01 00 00 00 00 ..</t>
  </si>
  <si>
    <t>Mifare Standard 1K (as per PCSC std part3)</t>
  </si>
  <si>
    <t>3B 8F 80 01 80 4F 0C A0 00 00 03 06 .. 00 02 00 00 00 00 ..</t>
  </si>
  <si>
    <t>Mifare Standard 4K (as per PCSC std part3)</t>
  </si>
  <si>
    <t>3B 8F 80 01 80 4F 0C A0 00 00 03 06 .. 00 03 00 00 00 00 ..</t>
  </si>
  <si>
    <t>Mifare Ultralight (as per PCSC std part3)</t>
  </si>
  <si>
    <t>3B 8F 80 01 80 4F 0C A0 00 00 03 06 .. 00 04 00 00 00 00 ..</t>
  </si>
  <si>
    <t>SLE55R_XXXX (as per PCSC std part3)</t>
  </si>
  <si>
    <t>3B 8F 80 01 80 4F 0C A0 00 00 03 06 .. 00 06 00 00 00 00 ..</t>
  </si>
  <si>
    <t>SR176 (as per PCSC std part3)</t>
  </si>
  <si>
    <t>3B 8F 80 01 80 4F 0C A0 00 00 03 06 .. 00 07 00 00 00 00 ..</t>
  </si>
  <si>
    <t>SRI X4K (as per PCSC std part3)</t>
  </si>
  <si>
    <t>3B 8F 80 01 80 4F 0C A0 00 00 03 06 .. 00 08 00 00 00 00 ..</t>
  </si>
  <si>
    <t>AT88RF020 (as per PCSC std part3)</t>
  </si>
  <si>
    <t>3B 8F 80 01 80 4F 0C A0 00 00 03 06 .. 00 09 00 00 00 00 ..</t>
  </si>
  <si>
    <t>AT88SC0204CRF (as per PCSC std part3)</t>
  </si>
  <si>
    <t>3B 8F 80 01 80 4F 0C A0 00 00 03 06 .. 00 0A 00 00 00 00 ..</t>
  </si>
  <si>
    <t>AT88SC0808CRF (as per PCSC std part3)</t>
  </si>
  <si>
    <t>3B 8F 80 01 80 4F 0C A0 00 00 03 06 .. 00 0B 00 00 00 00 ..</t>
  </si>
  <si>
    <t>AT88SC1616CRF (as per PCSC std part3)</t>
  </si>
  <si>
    <t>3B 8F 80 01 80 4F 0C A0 00 00 03 06 .. 00 0C 00 00 00 00 ..</t>
  </si>
  <si>
    <t>AT88SC3216CRF (as per PCSC std part3)</t>
  </si>
  <si>
    <t>3B 8F 80 01 80 4F 0C A0 00 00 03 06 .. 00 0D 00 00 00 00 ..</t>
  </si>
  <si>
    <t>AT88SC6416CRF (as per PCSC std part3)</t>
  </si>
  <si>
    <t>3B 8F 80 01 80 4F 0C A0 00 00 03 06 .. 00 0E 00 00 00 00 ..</t>
  </si>
  <si>
    <t>SRF55V10P (as per PCSC std part3)</t>
  </si>
  <si>
    <t>3B 8F 80 01 80 4F 0C A0 00 00 03 06 .. 00 0F 00 00 00 00 ..</t>
  </si>
  <si>
    <t>SRF55V02P (as per PCSC std part3)</t>
  </si>
  <si>
    <t>3B 8F 80 01 80 4F 0C A0 00 00 03 06 .. 00 10 00 00 00 00 ..</t>
  </si>
  <si>
    <t>SRF55V10S (as per PCSC std part3)</t>
  </si>
  <si>
    <t>3B 8F 80 01 80 4F 0C A0 00 00 03 06 .. 00 11 00 00 00 00 ..</t>
  </si>
  <si>
    <t>SRF55V02S (as per PCSC std part3)</t>
  </si>
  <si>
    <t>3B 8F 80 01 80 4F 0C A0 00 00 03 06 .. 00 12 00 00 00 00 ..</t>
  </si>
  <si>
    <t>TAG_IT (as per PCSC std part3)</t>
  </si>
  <si>
    <t>3B 8F 80 01 80 4F 0C A0 00 00 03 06 .. 00 13 00 00 00 00 ..</t>
  </si>
  <si>
    <t>LRI512 (as per PCSC std part3)</t>
  </si>
  <si>
    <t>3B 8F 80 01 80 4F 0C A0 00 00 03 06 .. 00 14 00 00 00 00 ..</t>
  </si>
  <si>
    <t>ICODESLI (as per PCSC std part3)</t>
  </si>
  <si>
    <t>3B 8F 80 01 80 4F 0C A0 00 00 03 06 .. 00 15 00 00 00 00 ..</t>
  </si>
  <si>
    <t>TEMPSENS (as per PCSC std part3)</t>
  </si>
  <si>
    <t>3B 8F 80 01 80 4F 0C A0 00 00 03 06 .. 00 16 00 00 00 00 ..</t>
  </si>
  <si>
    <t>I.CODE1 (as per PCSC std part3)</t>
  </si>
  <si>
    <t>3B 8F 80 01 80 4F 0C A0 00 00 03 06 .. 00 17 00 00 00 00 ..</t>
  </si>
  <si>
    <t>PicoPass 2K (as per PCSC std part3)</t>
  </si>
  <si>
    <t>3B 8F 80 01 80 4F 0C A0 00 00 03 06 .. 00 18 00 00 00 00 ..</t>
  </si>
  <si>
    <t>PicoPass 2KS (as per PCSC std part3)</t>
  </si>
  <si>
    <t>3B 8F 80 01 80 4F 0C A0 00 00 03 06 .. 00 19 00 00 00 00 ..</t>
  </si>
  <si>
    <t>PicoPass 16K (as per PCSC std part3)</t>
  </si>
  <si>
    <t>3B 8F 80 01 80 4F 0C A0 00 00 03 06 .. 00 1A 00 00 00 00 ..</t>
  </si>
  <si>
    <t>PicoPass 16Ks (as per PCSC std part3)</t>
  </si>
  <si>
    <t>3B 8F 80 01 80 4F 0C A0 00 00 03 06 .. 00 1B 00 00 00 00 ..</t>
  </si>
  <si>
    <t>PicoPass 16K(8x2) (as per PCSC std part3)</t>
  </si>
  <si>
    <t>3B 8F 80 01 80 4F 0C A0 00 00 03 06 .. 00 1C 00 00 00 00 ..</t>
  </si>
  <si>
    <t>PicoPass 16KS(8x2) (as per PCSC std part3)</t>
  </si>
  <si>
    <t>3B 8F 80 01 80 4F 0C A0 00 00 03 06 .. 00 1D 00 00 00 00 ..</t>
  </si>
  <si>
    <t>PicoPass 32KS(16+16) (as per PCSC std part3)</t>
  </si>
  <si>
    <t>3B 8F 80 01 80 4F 0C A0 00 00 03 06 .. 00 1E 00 00 00 00 ..</t>
  </si>
  <si>
    <t>PicoPass 32KS(16+8x2) (as per PCSC std part3)</t>
  </si>
  <si>
    <t>3B 8F 80 01 80 4F 0C A0 00 00 03 06 .. 00 1F 00 00 00 00 ..</t>
  </si>
  <si>
    <t>PicoPass 32KS(8x2+16) (as per PCSC std part3)</t>
  </si>
  <si>
    <t>3B 8F 80 01 80 4F 0C A0 00 00 03 06 .. 00 20 00 00 00 00 ..</t>
  </si>
  <si>
    <t>PicoPass 32KS(8x2+8x2) (as per PCSC std part3)</t>
  </si>
  <si>
    <t>3B 8F 80 01 80 4F 0C A0 00 00 03 06 .. 00 21 00 00 00 00 ..</t>
  </si>
  <si>
    <t>LRI64 (as per PCSC std part3)</t>
  </si>
  <si>
    <t>3B 8F 80 01 80 4F 0C A0 00 00 03 06 .. 00 22 00 00 00 00 ..</t>
  </si>
  <si>
    <t>I.CODE UID (as per PCSC std part3)</t>
  </si>
  <si>
    <t>3B 8F 80 01 80 4F 0C A0 00 00 03 06 .. 00 23 00 00 00 00 ..</t>
  </si>
  <si>
    <t>I.CODE EPC (as per PCSC std part3)</t>
  </si>
  <si>
    <t>3B 8F 80 01 80 4F 0C A0 00 00 03 06 .. 00 24 00 00 00 00 ..</t>
  </si>
  <si>
    <t>LRI12 (as per PCSC std part3)</t>
  </si>
  <si>
    <t>3B 8F 80 01 80 4F 0C A0 00 00 03 06 .. 00 25 00 00 00 00 ..</t>
  </si>
  <si>
    <t>LRI128 (as per PCSC std part3)</t>
  </si>
  <si>
    <t>3B 8F 80 01 80 4F 0C A0 00 00 03 06 .. 00 26 00 00 00 00 ..</t>
  </si>
  <si>
    <t>Mifare Mini (as per PCSC std part3)</t>
  </si>
  <si>
    <t>3B 8F 80 01 80 4F 0C A0 00 00 03 06 .. 00 27 00 00 00 00 ..</t>
  </si>
  <si>
    <t>my-d move (SLE 66R01P) (as per PCSC std part3)</t>
  </si>
  <si>
    <t>3B 8F 80 01 80 4F 0C A0 00 00 03 06 .. 00 28 00 00 00 00 ..</t>
  </si>
  <si>
    <t>my-d NFC (SLE 66RxxP) (as per PCSC std part3)</t>
  </si>
  <si>
    <t>3B 8F 80 01 80 4F 0C A0 00 00 03 06 .. 00 29 00 00 00 00 ..</t>
  </si>
  <si>
    <t>my-d proximity 2 (SLE 66RxxS) (as per PCSC std part3)</t>
  </si>
  <si>
    <t>3B 8F 80 01 80 4F 0C A0 00 00 03 06 .. 00 2A 00 00 00 00 ..</t>
  </si>
  <si>
    <t>my-d proximity enhanced (SLE 55RxxE) (as per PCSC std part3)</t>
  </si>
  <si>
    <t>3B 8F 80 01 80 4F 0C A0 00 00 03 06 .. 00 2B 00 00 00 00 ..</t>
  </si>
  <si>
    <t>my-d light (SRF 55V01P) (as per PCSC std part3)</t>
  </si>
  <si>
    <t>3B 8F 80 01 80 4F 0C A0 00 00 03 06 .. 00 2C 00 00 00 00 ..</t>
  </si>
  <si>
    <t>PJM Stack Tag (SRF 66V10ST) (as per PCSC std part3)</t>
  </si>
  <si>
    <t>3B 8F 80 01 80 4F 0C A0 00 00 03 06 .. 00 2D 00 00 00 00 ..</t>
  </si>
  <si>
    <t>PJM Item Tag (SRF 66V10IT) (as per PCSC std part3)</t>
  </si>
  <si>
    <t>3B 8F 80 01 80 4F 0C A0 00 00 03 06 .. 00 2E 00 00 00 00 ..</t>
  </si>
  <si>
    <t>PJM Light (SRF 66V01ST) (as per PCSC std part3)</t>
  </si>
  <si>
    <t>3B 8F 80 01 80 4F 0C A0 00 00 03 06 .. 00 2F 00 00 00 00 ..</t>
  </si>
  <si>
    <t>Jewel Tag (as per PCSC std part3)</t>
  </si>
  <si>
    <t>3B 8F 80 01 80 4F 0C A0 00 00 03 06 .. 00 30 00 00 00 00 ..</t>
  </si>
  <si>
    <t>Topaz NFC Tag (as per PCSC std part3)</t>
  </si>
  <si>
    <t>3B 8F 80 01 80 4F 0C A0 00 00 03 06 .. 00 31 00 00 00 00 ..</t>
  </si>
  <si>
    <t>AT88SC0104CRF (as per PCSC std part3)</t>
  </si>
  <si>
    <t>3B 8F 80 01 80 4F 0C A0 00 00 03 06 .. 00 32 00 00 00 00 ..</t>
  </si>
  <si>
    <t>AT88SC0404CRF (as per PCSC std part3)</t>
  </si>
  <si>
    <t>3B 8F 80 01 80 4F 0C A0 00 00 03 06 .. 00 33 00 00 00 00 ..</t>
  </si>
  <si>
    <t>AT88RF01C (as per PCSC std part3)</t>
  </si>
  <si>
    <t>3B 8F 80 01 80 4F 0C A0 00 00 03 06 .. 00 34 00 00 00 00 ..</t>
  </si>
  <si>
    <t>AT88RF04C (as per PCSC std part3)</t>
  </si>
  <si>
    <t>3B 8F 80 01 80 4F 0C A0 00 00 03 06 .. 00 35 00 00 00 00 ..</t>
  </si>
  <si>
    <t>i-Code SL2 (as per PCSC std part3)</t>
  </si>
  <si>
    <t>3B 8F 80 01 80 4F 0C A0 00 00 03 06 00 00 00 00 00 00 00 68</t>
  </si>
  <si>
    <t>NFC/RFID "Android Beam" mode on a Sony Xperia Ion</t>
  </si>
  <si>
    <t>3B 8F 80 01 80 4F 0C A0 00 00 03 06 01 .. .. 00 00 00 00 ..</t>
  </si>
  <si>
    <t>RFID - ISO 14443 Type A Part 1 (as per PCSC std part3)</t>
  </si>
  <si>
    <t>3B 8F 80 01 80 4F 0C A0 00 00 03 06 02 .. .. 00 00 00 00 ..</t>
  </si>
  <si>
    <t>RFID - ISO 14443 Type A Part 2 (as per PCSC std part3)</t>
  </si>
  <si>
    <t>3B 8F 80 01 80 4F 0C A0 00 00 03 06 03 .. .. 00 00 00 00 ..</t>
  </si>
  <si>
    <t>RFID - ISO 14443 Type A Part 3 (as per PCSC std part3)</t>
  </si>
  <si>
    <t>3B 8F 80 01 80 4F 0C A0 00 00 03 06 03 00 00 00 00 00 00 6B</t>
  </si>
  <si>
    <t>buss/train pass for use with Skånetrafiken (www.skanetrafiken.se) busses and trains.</t>
  </si>
  <si>
    <t>public libary of Düsseldorf, http://www.duesseldorf.de/stadtbuechereien/</t>
  </si>
  <si>
    <t>specialized Mifare Ultralight card</t>
  </si>
  <si>
    <t>3B 8F 80 01 80 4F 0C A0 00 00 03 06 03 00 01 00 00 00 00 6A</t>
  </si>
  <si>
    <t>Philips MIFARE Standard (1 Kbytes EEPROM)</t>
  </si>
  <si>
    <t>http://www.nxp.com/#/pip/pip=[pfp=41863] pp=[t=pfp,i=41863]</t>
  </si>
  <si>
    <t>RFID - ISO 14443 Type A - Transport for London Oyster</t>
  </si>
  <si>
    <t>ACOS5/1k Mirfare</t>
  </si>
  <si>
    <t>RFID - ISO 14443 Type A - NXP Mifare card with 1k EEPROM</t>
  </si>
  <si>
    <t>vivotech ViVOcard Contactless Test Card</t>
  </si>
  <si>
    <t>Bangkok BTS Sky SmartPass</t>
  </si>
  <si>
    <t>3B 8F 80 01 80 4F 0C A0 00 00 03 06 03 00 02 00 00 00 00 69</t>
  </si>
  <si>
    <t>RFID - ISO 14443 Type A - NXP Mifare card with 4k EEPROM</t>
  </si>
  <si>
    <t>Bangkok Airport Link</t>
  </si>
  <si>
    <t>Dutch ov-chipkaart (public transportation)</t>
  </si>
  <si>
    <t>3B 8F 80 01 80 4F 0C A0 00 00 03 06 03 00 03 00 00 00 00 68</t>
  </si>
  <si>
    <t>RFID - ISO 14443 Type A - NXP Mifare Ultralight or UltralightC</t>
  </si>
  <si>
    <t>3B 8F 80 01 80 4F 0C A0 00 00 03 06 03 00 FF 00 00 00 00 94</t>
  </si>
  <si>
    <t>ACTV (Italy) prepaid transport ticket</t>
  </si>
  <si>
    <t>"NFC Tag" — Sony's "Smart Tags"</t>
  </si>
  <si>
    <t>3B 8F 80 01 80 4F 0C A0 00 00 03 06 03 F0 04 00 00 00 00 9F</t>
  </si>
  <si>
    <t>NFC FORUM TYPE 1 TAG</t>
  </si>
  <si>
    <t>www.inovision-group.com/topaz</t>
  </si>
  <si>
    <t>ISO/IEC 14443A - 96 Bytes read/write NFC/RFID IC mandated by NFC Forum as the Type 1 NFC Forum Tag Format.</t>
  </si>
  <si>
    <t>3B 8F 80 01 80 4F 0C A0 00 00 03 06 03 F0 11 00 00 00 00 8A</t>
  </si>
  <si>
    <t>Bangkok Metro (MRT)</t>
  </si>
  <si>
    <t>HTC One X Android phone (European edition "endaevoru")</t>
  </si>
  <si>
    <t>3B 8F 80 01 80 4F 0C A0 00 00 03 06 03 FF 40 00 00 00 00 D4</t>
  </si>
  <si>
    <t>Nokia N9</t>
  </si>
  <si>
    <t>3B 8F 80 01 80 4F 0C A0 00 00 03 06 03 FF 88 00 00 00 00 1C</t>
  </si>
  <si>
    <t>Infineon Mifare SLE 66R35</t>
  </si>
  <si>
    <t>http://www.infineon.com/cms/en/product/channel.html?channel=ff80808112ab681d0112ab69686e01ee</t>
  </si>
  <si>
    <t>"Old" "unlimited trips" card for Moscow Metro (underground)</t>
  </si>
  <si>
    <t>3B 8F 80 01 80 4F 0C A0 00 00 03 06 05 .. .. 00 00 00 00 ..</t>
  </si>
  <si>
    <t>RFID - ISO 14443 Type B Part 1 (as per PCSC std part3)</t>
  </si>
  <si>
    <t>3B 8F 80 01 80 4F 0C A0 00 00 03 06 06 .. .. 00 00 00 00 ..</t>
  </si>
  <si>
    <t>RFID - ISO 14443 Type B Part 2 (as per PCSC std part3)</t>
  </si>
  <si>
    <t>3B 8F 80 01 80 4F 0C A0 00 00 03 06 07 .. .. 00 00 00 00 ..</t>
  </si>
  <si>
    <t>RFID - ISO 14443 Type B Part 3 (as per PCSC std part3)</t>
  </si>
  <si>
    <t>3B 8F 80 01 80 4F 0C A0 00 00 03 06 09 .. .. 00 00 00 00 ..</t>
  </si>
  <si>
    <t>RFID - ISO 15693 Part 1 (as per PCSC std part3)</t>
  </si>
  <si>
    <t>3B 8F 80 01 80 4F 0C A0 00 00 03 06 0A .. .. 00 00 00 00 ..</t>
  </si>
  <si>
    <t>RFID - ISO 15693 Part 2 (as per PCSC std part3)</t>
  </si>
  <si>
    <t>3B 8F 80 01 80 4F 0C A0 00 00 03 06 0A 00 1C 00 00 00 00 7E</t>
  </si>
  <si>
    <t>RFID - HID iCLASS 16K CL</t>
  </si>
  <si>
    <t>3B 8F 80 01 80 4F 0C A0 00 00 03 06 0B .. .. 00 00 00 00 ..</t>
  </si>
  <si>
    <t>RFID - ISO 15693 Part 3 (as per PCSC std part3)</t>
  </si>
  <si>
    <t>3B 8F 80 01 80 4F 0C A0 00 00 03 06 0B 00 00 00 00 00 00 63</t>
  </si>
  <si>
    <t>RFID - ISO 15693 - EM Microelectronic-Marin SA</t>
  </si>
  <si>
    <t>3B 8F 80 01 80 4F 0C A0 00 00 03 06 0B 00 0E 00 00 00 00 6D</t>
  </si>
  <si>
    <t>RFID - ISO 15693 - Infineon</t>
  </si>
  <si>
    <t>3B 8F 80 01 80 4F 0C A0 00 00 03 06 0B 00 12 00 00 00 00 71</t>
  </si>
  <si>
    <t>RFID - ISO 15693 - Texas Instrument</t>
  </si>
  <si>
    <t>3B 8F 80 01 80 4F 0C A0 00 00 03 06 0B 00 13 00 00 00 00 70</t>
  </si>
  <si>
    <t>Discovery kit for M24LR04E (http://www.st.com/m24lr04e-discovery)</t>
  </si>
  <si>
    <t>3B 8F 80 01 80 4F 0C A0 00 00 03 06 0B 00 14 00 00 00 00 77</t>
  </si>
  <si>
    <t>Philips ICode</t>
  </si>
  <si>
    <t>RFID - ISO 15693 - Philips Semiconductors</t>
  </si>
  <si>
    <t>3B 8F 80 01 80 4F 0C A0 00 00 03 06 0C .. .. 00 00 00 00 ..</t>
  </si>
  <si>
    <t>RFID - ISO 15693 Part 4 (as per PCSC std part3)</t>
  </si>
  <si>
    <t>3B 8F 80 01 80 4F 0C A0 00 00 03 06 0D .. .. 00 00 00 00 ..</t>
  </si>
  <si>
    <t>Contact (7816-10) I2C (as per PCSC std part3)</t>
  </si>
  <si>
    <t>3B 8F 80 01 80 4F 0C A0 00 00 03 06 0E .. .. 00 00 00 00 ..</t>
  </si>
  <si>
    <t>Contact (7816-10) Extended I2C (as per PCSC std part3)</t>
  </si>
  <si>
    <t>3B 8F 80 01 80 4F 0C A0 00 00 03 06 0F .. .. 00 00 00 00 ..</t>
  </si>
  <si>
    <t>Contact (7816-10) 2WBP (as per PCSC std part3)</t>
  </si>
  <si>
    <t>3B 8F 80 01 80 4F 0C A0 00 00 03 06 10 .. .. 00 00 00 00 ..</t>
  </si>
  <si>
    <t>Contact (7816-10) 3WBP (as per PCSC std part3)</t>
  </si>
  <si>
    <t>3B 8F 80 01 80 5A 08 03 03 00 00 00 01 52 43 21 82 90 00 FF</t>
  </si>
  <si>
    <t>Carte Mode Pass (Used in Clermont-Ferrand, France, to store personal</t>
  </si>
  <si>
    <t>information and T2C subscription. T2C is the public transport</t>
  </si>
  <si>
    <t>company of Clermont-Ferrand: http://www.t2c.fr/)</t>
  </si>
  <si>
    <t>3B 8F 80 01 80 5A 08 03 03 00 00 00 01 D3 37 72 82 90 00 59</t>
  </si>
  <si>
    <t>French Transport Card Pass'bus (used in Metz, France)</t>
  </si>
  <si>
    <t>http://www.tcrm-metz.fr/</t>
  </si>
  <si>
    <t>3B 8F 80 01 80 91 E1 31 80 65 B0 83 11 00 AC 83 00 90 00 B7</t>
  </si>
  <si>
    <t>GemCombiXpresso R4 72K (contactless interface)</t>
  </si>
  <si>
    <t>3B 8F 80 01 80 91 E1 31 80 65 B0 83 11 11 AC 83 00 90 00 A6</t>
  </si>
  <si>
    <t>GEMALTO WM GX4 72 DHS TSA (contactless interface)</t>
  </si>
  <si>
    <t>3B 90 16 01 87</t>
  </si>
  <si>
    <t>BIFIT USB-Token iBank2key</t>
  </si>
  <si>
    <t>3B 90 95 80 1F C3 59</t>
  </si>
  <si>
    <t>Dai Nippon Printing Co., DNP Standard-J T3.1</t>
  </si>
  <si>
    <t>3B 91 94 80 1F 03 23 BA</t>
  </si>
  <si>
    <t>China black(COS) SIM, does not support clock stop</t>
  </si>
  <si>
    <t>3B 95 .. 40 FF 62 01 01 .. ..</t>
  </si>
  <si>
    <t>Schlumberger Cryptoflex e-gate</t>
  </si>
  <si>
    <t>3B 95 15 40 .. 68 01 02 .. ..</t>
  </si>
  <si>
    <t>Schlumberger CryptoFlex 8k v2</t>
  </si>
  <si>
    <t>3B 95 15 40 FF 63 01 01 00 00</t>
  </si>
  <si>
    <t>Cryptoflex 16K</t>
  </si>
  <si>
    <t>3B 95 18 40 FF 62 01 02 01 04</t>
  </si>
  <si>
    <t>Schlumberger Cryptoflex 32K e-gate</t>
  </si>
  <si>
    <t>3B 95 18 40 FF 62 04 01 01 05</t>
  </si>
  <si>
    <t>Schlumberger CryptoFlex 32Ko V1</t>
  </si>
  <si>
    <t>3B 95 18 40 FF 64 02 01 01 02</t>
  </si>
  <si>
    <t>Schlumberger CryptoFlex 32Ko</t>
  </si>
  <si>
    <t>3B 95 94 40 FF 63 01 01 02 01</t>
  </si>
  <si>
    <t>Schlumberger Cryptoflex 16Ko</t>
  </si>
  <si>
    <t>3B 95 95 40 FF AE 01 01 02 03</t>
  </si>
  <si>
    <t>Axalto Cyberflex Access 64K v2a SM 2.3</t>
  </si>
  <si>
    <t>3B 95 95 40 FF AE 01 03 00 00</t>
  </si>
  <si>
    <t>Axalto - Cyberflex 64K</t>
  </si>
  <si>
    <t>Gemalto TOP IM FIPS CY2 (product code HWP115291A)</t>
  </si>
  <si>
    <t>3B 95 95 40 FF D0 00 1A 01 01</t>
  </si>
  <si>
    <t>Cyberflex Access 64k (v3)</t>
  </si>
  <si>
    <t>3B 95 95 40 FF D0 00 31 01 01</t>
  </si>
  <si>
    <t>Cyberflex Access E-gate V3</t>
  </si>
  <si>
    <t>3B 95 95 40 FF D0 00 54 01 3.</t>
  </si>
  <si>
    <t>Portuguese identity card, http://www.cartaodecidadao.pt</t>
  </si>
  <si>
    <t>3B 96 18 80 01 80 51 00 61 10 30 9F 00 61 10 30 9E</t>
  </si>
  <si>
    <t>Atmel/Athena T0 PC/SC Compliance Test Card No. 1 (warm reset)</t>
  </si>
  <si>
    <t>3B 97 11 C0 FF B1 FE 35 1F 83 A5 05 01 01 02 A3 01 5F</t>
  </si>
  <si>
    <t>digital chronotachygraphe card: conducteur/driver, entreprise, contrôleur/controler et atelier/workshop, 2006-2010</t>
  </si>
  <si>
    <t>manufactured by Imprimerie Nationale, distributed by Chronoservices</t>
  </si>
  <si>
    <t>3B 97 13 C0 FF B1 FE 35 1F 83 A5 05 01 01 02 A3 01 5D</t>
  </si>
  <si>
    <t>digital chronotachygraphe card: conducteur/driver, entreprise, contrôleur/controler et atelier/workshop, 2005-2006</t>
  </si>
  <si>
    <t>3B 97 95 C0 2A 31 FE 35 D0 00 48 01 05 A3 11 3C</t>
  </si>
  <si>
    <t>digital chronotachygraphe card: conducteur/driver, entreprise, contrôleur/controler et atelier/workshop, 2010-2015</t>
  </si>
  <si>
    <t>3B 98 13 40 0A A5 03 01 01 01 AD 13 11</t>
  </si>
  <si>
    <t>Belgium Electronic ID card</t>
  </si>
  <si>
    <t>3B 98 94 00 93 91 14 01 0A 06 06 06</t>
  </si>
  <si>
    <t>Orange Spain 64k Sim card</t>
  </si>
  <si>
    <t>3B 98 94 40 0A A5 03 01 01 01 AD 13 10</t>
  </si>
  <si>
    <t>3B 98 94 80 1F C2 32 2E 31 30 31 14 01 40 28</t>
  </si>
  <si>
    <t>CMCC operator UICC (Telecommunication)</t>
  </si>
  <si>
    <t>3B 98 95 00 93 94 04 04 03 03 03 03</t>
  </si>
  <si>
    <t>T-Mobile MVNO SIM card</t>
  </si>
  <si>
    <t>3B 98 95 40 FF D0 00 48 01 01 AD 13 21</t>
  </si>
  <si>
    <t>Belgian Eid virtual test card</t>
  </si>
  <si>
    <t>https://env.dev.eid.belgium.be/prepcard.php</t>
  </si>
  <si>
    <t>3B 98 96 00 80 31 C0 72 F7 41 81 07</t>
  </si>
  <si>
    <t>Activ Rutoken Magistra</t>
  </si>
  <si>
    <t>3B 98 96 00 93 94 03 07 03 04 04 04</t>
  </si>
  <si>
    <t>SIM card</t>
  </si>
  <si>
    <t>GSM SIM of VIP CRoatian mobile company</t>
  </si>
  <si>
    <t>3B 98 96 00 93 94 03 08 05 03 03 03</t>
  </si>
  <si>
    <t>SIMple Mobile SIM Card</t>
  </si>
  <si>
    <t>http://www.simplemobile.com</t>
  </si>
  <si>
    <t>3B 99 18 00 11 88 22 33 44 55 66 77 60</t>
  </si>
  <si>
    <t>sysmocom sysmoSIM-GR1</t>
  </si>
  <si>
    <t>3B 99 94 00 91 08 91 06 00 01 06 06 00</t>
  </si>
  <si>
    <t>GSM-SIM Orange-UK (1800)</t>
  </si>
  <si>
    <t>3B 99 94 00 91 99 93 12 00 01 16 02 00</t>
  </si>
  <si>
    <t>ORGA test systems - GSM Phase 2+ Test SIM</t>
  </si>
  <si>
    <t>3B 9A 94 00 91 01 00 17 00 01 23 10 00 96</t>
  </si>
  <si>
    <t>3B 9A 94 00 91 01 00 17 00 01 23 11 00 96</t>
  </si>
  <si>
    <t>GSM-SIM Card T-D1 (900MHz)</t>
  </si>
  <si>
    <t>3B 9A 94 00 91 01 00 17 00 01 26 06 00 96</t>
  </si>
  <si>
    <t>T D1 GSM card</t>
  </si>
  <si>
    <t>3B 9A 94 00 92 02 75 93 11 00 01 02 02 ..</t>
  </si>
  <si>
    <t>SuperSIM</t>
  </si>
  <si>
    <t>3B 9A 96 00 92 01 36 93 17 00 02 04 03 00</t>
  </si>
  <si>
    <t>GSM-SIM EMT "Simpel" (prepaid, Estonia)</t>
  </si>
  <si>
    <t>https://www.emt.ee/web/simpel</t>
  </si>
  <si>
    <t>3B 9A 96 00 92 01 48 93 17 00 02 12 04 00</t>
  </si>
  <si>
    <t>SIM Card Carrefour Mobile (Belgium)</t>
  </si>
  <si>
    <t>3B 9A 96 00 92 01 66 93 17 00 02 12 04 00</t>
  </si>
  <si>
    <t>GSM SIM Bite.lv prepaid "Toxic"; 2008</t>
  </si>
  <si>
    <t>3B 9A 96 00 92 03 49 93 16 00 01 21 01 00</t>
  </si>
  <si>
    <t>GSM-SIM card of the Austrian provider Yesss! (http://www.yesss.at)</t>
  </si>
  <si>
    <t>3B 9A 96 C0 10 31 FE 5D 00 64 05 7B 01 02 31 80 90 00 76</t>
  </si>
  <si>
    <t>German driver card for the digital tachographs (mandatory for trucks above 3.5 tons)</t>
  </si>
  <si>
    <t>runnig STARCOS 3.4 and prouced by Giesecke &amp; Devrient GmbH</t>
  </si>
  <si>
    <t>http://www.gi-de.com/deu/de/products_and_solutions/products/tachograph_cards/Fahrtenschreiberkarten-5890.jsp</t>
  </si>
  <si>
    <t>3B 9B 95 80 1F 47 80 31 A0 73 BE 21 00 53 27 11 02 4C</t>
  </si>
  <si>
    <t>SIM TELE2 Sweden</t>
  </si>
  <si>
    <t>3B 9B 95 80 1F 47 80 31 A0 73 BE 21 00 53 34 99 05 D0</t>
  </si>
  <si>
    <t>GSM-SIM EMT "Diil", prepaid (Estonia)</t>
  </si>
  <si>
    <t>3B 9C 13 11 81 64 72 65 61 6D 63 72 79 70 74 00 04 08</t>
  </si>
  <si>
    <t>XPlusTV &amp; INXCT Access Card-9 (FIRECrypt)</t>
  </si>
  <si>
    <t>3B 9C 13 11 81 64 72 65 61 6D 63 72 79 70 74 90 05 99</t>
  </si>
  <si>
    <t>FireCrypt, access card 9 (Pay TV)</t>
  </si>
  <si>
    <t>3B 9D 11 40 23 00 68 10 11 4D 69 6F 43 4F 53 00 90 00</t>
  </si>
  <si>
    <t>MioCOS 1.0</t>
  </si>
  <si>
    <t>3B 9D 94 40 23 00 68 20 01 4D 69 6F 43 4F 53 00 90 00</t>
  </si>
  <si>
    <t>Miotec (http://www.miotec.fi) smartcard running Miocos 2.0 on an Atmel AT90SC646</t>
  </si>
  <si>
    <t>3B 9D 95 80 1F C3 80 31 E0 52 4B 54 62 11 03 73 FE 21 1B 8F</t>
  </si>
  <si>
    <t>KT WiBro UICC (2.3 GHz mobile WiMAX in South Korea)</t>
  </si>
  <si>
    <t>3B 9D 95 80 1F C3 80 31 E0 73 FE 21 1B 65 D0 00 57 02 62 30</t>
  </si>
  <si>
    <t>Gemalto NFC enabled (acquired through the Simagine contest)</t>
  </si>
  <si>
    <t>3B 9D 95 80 1F C3 80 63 AF 03 A0 73 1A 21 1B 83 0F 90 00 F4</t>
  </si>
  <si>
    <t>Greece TIM GSM SIM</t>
  </si>
  <si>
    <t>3B 9D 95 80 1F C3 80 73 1A 21 1B 63 AF 07 A7 83 0F 90 00 F7</t>
  </si>
  <si>
    <t>GemXplore 3G</t>
  </si>
  <si>
    <t>3B 9D 95 80 1F C7 80 73 1A 21 1B 63 AF 06 A6 83 0F 90 00 F3</t>
  </si>
  <si>
    <t>Orange UK GSM/UMTS SIM</t>
  </si>
  <si>
    <t>3B 9D 95 80 1F C7 80 73 1A 21 1B 63 AF 09 A9 83 0F 90 00 F3</t>
  </si>
  <si>
    <t>Estonian GSM operator TELE2 (WPKI eID support)</t>
  </si>
  <si>
    <t>3B 9E 94 80 1F 42 80 31 00 73 BE 21 10 66 54 59 53 04 4C 25 CF</t>
  </si>
  <si>
    <t>MCI (Mobile Communication Company of Iran) SIM</t>
  </si>
  <si>
    <t>3B 9E 94 80 1F C3 80 31 E0 73 FE 21 1B 66 D0 00 17 B4 00 00 A5</t>
  </si>
  <si>
    <t>Vodafone Ireland SIM card</t>
  </si>
  <si>
    <t>3B 9E 94 80 1F C7 80 31 E0 73 FE 21 1B 66 D0 00 6C 02 5F 00 33</t>
  </si>
  <si>
    <t>Vivo Brasil SIM Card</t>
  </si>
  <si>
    <t>3B 9E 94 80 1F C7 80 31 E0 73 FE 21 1B 66 D0 00 6C 06 34 00 5C</t>
  </si>
  <si>
    <t>SIM card SFR 250 128ko</t>
  </si>
  <si>
    <t>3B 9E 94 80 1F C7 80 31 E0 73 FE 21 1B 66 D0 00 7A 00 00 00 78</t>
  </si>
  <si>
    <t>GaduAIR (Poland) - Subscriber Identity Module (SIM)</t>
  </si>
  <si>
    <t>3B 9E 95 80 1F C3 80 31 A0 73 BE 21 13 67 29 02 01 04 04 CD 39</t>
  </si>
  <si>
    <t>H3G (?) UMTS USIM card</t>
  </si>
  <si>
    <t>J+ SWIM WIB UMTS SIM Test card</t>
  </si>
  <si>
    <t>http://www.exceldata.es/microprocess/j%2Bswinwibusim.html</t>
  </si>
  <si>
    <t>3B 9E 95 80 1F C3 80 31 E0 73 FE 21 1B 66 D0 00 29 F4 01 00 DB</t>
  </si>
  <si>
    <t>Vodafone (UK) Pay As You Talk SIM</t>
  </si>
  <si>
    <t>3B 9E 95 80 1F C3 80 31 E0 73 FE 21 1B 66 D0 00 49 00 00 00 4E</t>
  </si>
  <si>
    <t>UK O2 Unlimited Prepay GSM/UMTS USIM</t>
  </si>
  <si>
    <t>3B 9E 95 80 1F C7 80 31 E0 73 FE 21 1B 66 D0 00 07 00 1E 00 1A</t>
  </si>
  <si>
    <t>H3G (Ireland, UK) UMTS USIM card</t>
  </si>
  <si>
    <t>3B 9E 95 80 1F C7 80 31 E0 73 FE 21 1B 66 D0 00 26 1C 01 00 38</t>
  </si>
  <si>
    <t>GSM-SIM Telefonica Movistar, contract (Spain)</t>
  </si>
  <si>
    <t>http://www.movistar.es/</t>
  </si>
  <si>
    <t>3B 9E 95 80 1F C7 80 31 E0 73 FE 21 1B 66 D0 00 28 C4 00 00 EF</t>
  </si>
  <si>
    <t>H3G (Italy) UMTS USIM card</t>
  </si>
  <si>
    <t>3B 9E 95 80 1F C7 80 31 E0 73 FE 21 1B 66 D0 00 49 00 00 00 4A</t>
  </si>
  <si>
    <t>Rogers 3G SIM card</t>
  </si>
  <si>
    <t>3B 9E 95 80 1F C7 80 31 E0 73 FE 21 1B 66 D0 00 49 00 C0 00 4A</t>
  </si>
  <si>
    <t>Rogers SIM card</t>
  </si>
  <si>
    <t>3B 9E 95 80 1F C7 80 31 E0 73 FE 21 1B 66 D0 00 7A 00 00 00 79</t>
  </si>
  <si>
    <t>Simyo SIM Card, Spanish Mobile Company</t>
  </si>
  <si>
    <t>Hi SIM</t>
  </si>
  <si>
    <t>3B 9E 95 80 1F C7 80 31 E0 73 FE 21 1B 66 D0 00 81 C8 0D 00 47</t>
  </si>
  <si>
    <t>ESEYE ES4520 Anynet MFF Embedded SIM</t>
  </si>
  <si>
    <t>3B 9E 95 C0 0A 1F C6 80 31 E0 73 FE 21 1B 66 D0 01 83 0D 58 81 1E</t>
  </si>
  <si>
    <t>Mobile Paypass G199 NFC</t>
  </si>
  <si>
    <t>3B 9E 96 80 1F 83 80 31 E0 73 FE 21 12 66 55 57 4E 41 32 33 91</t>
  </si>
  <si>
    <t>TDC mobile UICC (Telecommunication)</t>
  </si>
  <si>
    <t>3B 9E 96 80 1F C3 80 31 E0 73 FE 21 1B 66 D0 01 6C 04 0D 00 60</t>
  </si>
  <si>
    <t>toggle GSM SIM - http://www.togglemobile.co.uk</t>
  </si>
  <si>
    <t>3B 9E 96 80 1F C3 80 31 E0 73 FE 21 1B 66 D0 01 7B 98 0D 00 EB</t>
  </si>
  <si>
    <t>Lycamobile Pay As You Go SIM</t>
  </si>
  <si>
    <t>3B 9E 96 80 1F C7 80 31 E0 73 FE 21 1B 66 D0 00 28 24 01 00 0D</t>
  </si>
  <si>
    <t>United Mobile SIM</t>
  </si>
  <si>
    <t>3B 9E 96 80 1F C7 80 31 E0 73 FE 21 1B 66 D0 00 6C 0C 72 00 12</t>
  </si>
  <si>
    <t>Orange Austria GSM/3G SIM: "Mobiles Internet"</t>
  </si>
  <si>
    <t>3B 9E 96 80 1F C7 80 31 E0 73 FE 21 1B 66 D0 01 77 49 0D 00 32</t>
  </si>
  <si>
    <t>UK simcard - O2 unlimited prepay 3G (4DM) USIM (EXT)</t>
  </si>
  <si>
    <t>3B 9E 96 80 1F C7 80 31 E0 73 FE 21 1B 66 D0 01 77 97 0D 00</t>
  </si>
  <si>
    <t>SIM Free Mobile</t>
  </si>
  <si>
    <t>3B 9E 96 80 1F C7 80 31 E0 73 FE 21 1B 66 D0 01 77 97 0D 00 EC</t>
  </si>
  <si>
    <t>3B 9F .. 80 1F C3 00 68 1. 44 05 01 46 49 53 45 31 C8 .. 90 00 ..</t>
  </si>
  <si>
    <t>Setec SetCOS 4.4.1</t>
  </si>
  <si>
    <t>3B 9F 11 40 60 49 52 44 45 54 4F 20 41 43 53 20 56 35 2E 30</t>
  </si>
  <si>
    <t>La7 Cartapiù for DVB-T decoders, IRDETO access</t>
  </si>
  <si>
    <t>3B 9F 11 40 60 49 52 44 45 54 4F 20 41 43 53 20 56 35 2E 37</t>
  </si>
  <si>
    <t>dahlia Tv Italian Provider</t>
  </si>
  <si>
    <t>3B 9F 11 40 60 49 52 44 45 54 4F 20 41 43 53 20 56 36 2E 30</t>
  </si>
  <si>
    <t>skylink, Pay TV, http://www.skylink.cz</t>
  </si>
  <si>
    <t>T-Mobile Czech Republic, Irdeto Satellite TV encryption card</t>
  </si>
  <si>
    <t>3B 9F 11 80 1F C3 80 31 E0 73 FE 21 1B 64 07 53 63 01 82 90 00 74</t>
  </si>
  <si>
    <t>Cingular SIM</t>
  </si>
  <si>
    <t>3B 9F 11 80 1F C7 80 31 E0 73 FE 21 1B 63 E2 06 A6 83 0F 90 00 0D</t>
  </si>
  <si>
    <t>i-SmartSim GSM phone SIM-lock bypass card</t>
  </si>
  <si>
    <t>http://i-smartsim.com/component/portfolio/7-unlock-sim/7-universal-unlock-sim-f300gold</t>
  </si>
  <si>
    <t>3B 9F 11 C0 0A 1F C7 80 31 E0 73 FE 21 1B 63 F1 00 AD 83 0F 90 00 59</t>
  </si>
  <si>
    <t>GemXplore Generation 3G</t>
  </si>
  <si>
    <t>3B 9F 13 81 31 FE 45 80 67 55 45 4B 41 45 12 61 31 80 73 B3 A1 80 1C</t>
  </si>
  <si>
    <t>UKiS 1.2.1 on YITAL chip</t>
  </si>
  <si>
    <t>3B 9F 13 81 31 FE 45 80 67 55 45 4B 41 45 12 64 31 80 73 B3 A1 80 19</t>
  </si>
  <si>
    <t>UKiS 1.2.1 on HNEC chip</t>
  </si>
  <si>
    <t>3B 9F 13 81 31 FE 45 80 67 55 45 4B 41 45 12 65 31 80 73 B3 A1 80 18</t>
  </si>
  <si>
    <t>UKiS 1.2.1 on SMIC chip</t>
  </si>
  <si>
    <t>3B 9F 13 81 B1 80 37 1F 03 80 31 F8 69 4D 54 43 4F 53 70 02 01 02 81 07 86</t>
  </si>
  <si>
    <t>Swiss Health Insurance Card</t>
  </si>
  <si>
    <t>3B 9F 21 0E 49 52 44 45 54 4F 20 41 43 53 03 83 95 00 80 55</t>
  </si>
  <si>
    <t>Nagravision Betacrypt</t>
  </si>
  <si>
    <t>3B 9F 21 0E 49 52 44 45 54 4F 20 41 43 53 03 84 55 6D FF 80</t>
  </si>
  <si>
    <t>3B 9F 21 0E 49 52 44 45 54 4F 20 41 43 53 03 84 55 FF 80 6D</t>
  </si>
  <si>
    <t>TV smart card Sky Germany BEtacrypt 1702</t>
  </si>
  <si>
    <t>http://providers.wikidot.com/sky-deutschland</t>
  </si>
  <si>
    <t>3B 9F 21 0E 49 52 44 45 54 4F 20 41 43 53 20 56 34 2E 31 9D</t>
  </si>
  <si>
    <t>Foxtel paytv decoder in Australia acs 4.1 Irdeto2</t>
  </si>
  <si>
    <t>3B 9F 21 0E 49 52 44 45 54 4F 20 41 43 53 20 56 35 2E 33 9E</t>
  </si>
  <si>
    <t>red dragoncard chid 0604- Austar provider (pay tv)</t>
  </si>
  <si>
    <t>3B 9F 21 0E 49 52 44 45 54 4F 20 41 43 53 20 56 35 2E 34 99</t>
  </si>
  <si>
    <t>Nova Greece package on satellite 13E Hotbird</t>
  </si>
  <si>
    <t>3B 9F 21 0E 49 52 44 45 54 4F 20 41 43 53 20 56 35 2E 37 9A</t>
  </si>
  <si>
    <t>irdeto2 www.digiturk.com.tr (Pay TV)</t>
  </si>
  <si>
    <t>3B 9F 94 40 1E 00 67 .. 43 46 49 53 45 10 52 66 FF 81 .. ..</t>
  </si>
  <si>
    <t>SLE66CX160S running SETCOS 4.3.1 Revision A</t>
  </si>
  <si>
    <t>3B 9F 94 40 1E 00 67 11 43 46 49 53 45 10 52 66 FF 81 90 00</t>
  </si>
  <si>
    <t>Setec / FINEID</t>
  </si>
  <si>
    <t>SETEC Instant EID</t>
  </si>
  <si>
    <t>3B 9F 94 40 1E 00 67 16 43 46 49 53 45 10 52 66 FF 81 90 00</t>
  </si>
  <si>
    <t>RSA SecurID 3100 or Utimaco Safeware Smartcard</t>
  </si>
  <si>
    <t>SetCOS 4.3.1 Revision Unknown</t>
  </si>
  <si>
    <t>3B 9F 94 80 1F C3 00 68 10 44 05 01 46 49 53 45 31 C8 07 90 00 18</t>
  </si>
  <si>
    <t>SetCOS 4.3.0 32K RSA</t>
  </si>
  <si>
    <t>Instant EID IP2</t>
  </si>
  <si>
    <t>SETEC SetCard 32K PKI Evaluated SetCOS 4.4.1a2</t>
  </si>
  <si>
    <t>3B 9F 94 80 1F C7 80 31 E0 73 FE 21 13 57 49 05 0C 86 98 60 18 CC</t>
  </si>
  <si>
    <t>China Unicom USIM 128K 6131H</t>
  </si>
  <si>
    <t>3B 9F 94 80 1F C7 80 31 E0 73 FE 21 1B 64 06 81 01 00 82 90 00 45</t>
  </si>
  <si>
    <t>3B 9F 94 80 1F C7 80 31 E0 73 FE 21 1B 64 07 56 42 00 82 90 00 D0</t>
  </si>
  <si>
    <t>SIM mobi orange</t>
  </si>
  <si>
    <t>3B 9F 95 80 1F 43 80 31 E0 73 36 21 13 57 4A 33 0E 09 31 41 00 A9</t>
  </si>
  <si>
    <t>GSM-SIM Elisa (Estonia, WPKI eID support)</t>
  </si>
  <si>
    <t>3B 9F 95 80 1F 43 80 31 E0 73 36 21 13 57 4A 33 0E 0C 31 41 00 AC</t>
  </si>
  <si>
    <t>Vodafone SIM (mobile phone)</t>
  </si>
  <si>
    <t>3B 9F 95 80 1F 43 80 31 E0 73 36 21 13 57 4A 33 0E 10 31 41 00 B0</t>
  </si>
  <si>
    <t>SIM card O2 (UK, Pay-As-You-Go)</t>
  </si>
  <si>
    <t>3B 9F 95 80 1F 43 80 31 E0 73 F6 21 13 57 4A 43 05 21 31 41 00 3A</t>
  </si>
  <si>
    <t>GSM SIM AT&amp;T US</t>
  </si>
  <si>
    <t>3B 9F 95 80 1F 47 80 31 E0 73 36 21 13 57 4A 33 0E 10 31 41 00 B4</t>
  </si>
  <si>
    <t>Sonera Easy (Telecommunication) http://www.sonera.fi/</t>
  </si>
  <si>
    <t>3B 9F 95 80 1F 47 80 31 E0 73 36 21 13 57 4A 33 0E 11 31 41 00 B5</t>
  </si>
  <si>
    <t>Telus 3G SIM Card</t>
  </si>
  <si>
    <t>3B 9F 95 80 1F C3 80 31 A0 73 BE 21 13 67 47 01 03 01 02 00 00 99</t>
  </si>
  <si>
    <t>T-Mobile (UK) SIM</t>
  </si>
  <si>
    <t>Fresh Mobile (UK) SIM</t>
  </si>
  <si>
    <t>3B 9F 95 80 1F C3 80 31 A0 73 BE 21 13 67 47 01 05 01 04 00 00 99</t>
  </si>
  <si>
    <t>T-Mobile Nederlands http://www.tmobile.nl</t>
  </si>
  <si>
    <t>3B 9F 95 80 1F C3 80 31 A0 73 BE 21 13 67 D0 02 03 09 01 00 00 06</t>
  </si>
  <si>
    <t>GSM, T-Mobile (Germany)</t>
  </si>
  <si>
    <t>3B 9F 95 80 1F C3 80 31 A0 73 BE 21 13 67 D0 02 03 31 05 00 00 3A</t>
  </si>
  <si>
    <t>T-MOBILE CZ GSM card</t>
  </si>
  <si>
    <t>3B 9F 95 80 1F C3 80 31 E0 73 FE 21 1B 57 3F 86 60 46 CD 00 01 B4</t>
  </si>
  <si>
    <t>China Unicom USIM 128K 1295E</t>
  </si>
  <si>
    <t>3B 9F 95 80 1F C3 80 31 E0 73 FE 21 1B 63 E2 09 A9 83 0F 90 00 8D</t>
  </si>
  <si>
    <t>GSM-SIM EMT (Estonia, WPKI eID support)</t>
  </si>
  <si>
    <t>3B 9F 95 80 1F C3 80 31 E0 73 FE 21 1B 63 E2 0A D2 83 0F 90 00 F5</t>
  </si>
  <si>
    <t>GSM, Vodafone (Germany)</t>
  </si>
  <si>
    <t>3B 9F 95 80 1F C3 80 31 E0 73 FE 21 1B 64 06 90 61 00 82 90 00 31</t>
  </si>
  <si>
    <t>3G SIM card from AT&amp;T USA</t>
  </si>
  <si>
    <t>3B 9F 95 80 1F C3 80 31 E0 73 FE 21 1B 64 06 90 62 00 82 90 00 32</t>
  </si>
  <si>
    <t>AT&amp;T GoPhone SIM Card</t>
  </si>
  <si>
    <t>3B 9F 95 80 1F C3 80 31 E0 73 FE 21 1B 64 9B 4D 01 11 82 90 00 00</t>
  </si>
  <si>
    <t>Singular (now AT&amp;T) 3G GSM SIM Card</t>
  </si>
  <si>
    <t>3B 9F 95 80 1F C3 80 31 E0 73 FE 21 1B B3 E2 01 74 83 0F 90 00 88</t>
  </si>
  <si>
    <t>Gemplus GemXplore 3G USIM</t>
  </si>
  <si>
    <t>3B 9F 95 80 1F C7 80 31 A0 73 BE 21 13 67 D0 02 04 09 01 00 00 05</t>
  </si>
  <si>
    <t>T-Mobile SIM card issued in Germany 2012</t>
  </si>
  <si>
    <t>3B 9F 95 80 1F C7 80 31 E0 73 FE 21 13 57 12 29 11 02 01 00 00 C2</t>
  </si>
  <si>
    <t>sysmocom sysmoUSIM-GR1</t>
  </si>
  <si>
    <t>http://sysmocom.de/</t>
  </si>
  <si>
    <t>3B 9F 95 80 1F C7 80 31 E0 73 FE 21 13 57 4A 33 05 2E 32 34 00</t>
  </si>
  <si>
    <t>3B 9F 95 80 1F C7 80 31 E0 73 FE 21 13 57 4A 33 0E 07 32 30 00 99</t>
  </si>
  <si>
    <t>Bell Canada 3G SIM</t>
  </si>
  <si>
    <t>3B 9F 95 80 1F C7 80 31 E0 73 FE 21 13 57 4A 33 0E 19 32 33 00 84</t>
  </si>
  <si>
    <t>WIND Mobile SIM Card</t>
  </si>
  <si>
    <t>3B 9F 95 80 1F C7 80 31 E0 73 FE 21 13 57 4A 33 0E 1A 32 36 00 82</t>
  </si>
  <si>
    <t>TELUS 3G SIM Card</t>
  </si>
  <si>
    <t>3B 9F 95 80 1F C7 80 31 E0 73 FE 21 13 63 55 10 AA 83 07 90 00 24</t>
  </si>
  <si>
    <t>2degrees NFC (Telecommunication)</t>
  </si>
  <si>
    <t>http://www.2degreesmobile.co.nz/home</t>
  </si>
  <si>
    <t>3B 9F 95 80 1F C7 80 31 E0 73 FE 21 13 67 94 03 11 00 00 02 03 5C</t>
  </si>
  <si>
    <t>AT&amp;T (US) GSM SIM</t>
  </si>
  <si>
    <t>3B 9F 95 80 1F C7 80 31 E0 73 FE 21 1B 63 E2 03 94 83 0F 90 00 BE</t>
  </si>
  <si>
    <t>Telenet N.V. Walk &amp; Talk SIM Card Belgium</t>
  </si>
  <si>
    <t>3B 9F 95 80 1F C7 80 31 E0 73 FE 21 1B 63 E2 04 A5 83 0F 90 00 88</t>
  </si>
  <si>
    <t>Cingular "64Ksmartchip" GSM SIM</t>
  </si>
  <si>
    <t>Telia GSM/3G (Swedish operator)</t>
  </si>
  <si>
    <t>3B 9F 95 80 1F C7 80 31 E0 73 FE 21 1B 63 E2 06 A6 83 0F 90 00 89</t>
  </si>
  <si>
    <t>TracFone (US) Net10 GSM SIM card</t>
  </si>
  <si>
    <t>Simyo (Germany) GSM SIM card</t>
  </si>
  <si>
    <t>3B 9F 95 80 1F C7 80 31 E0 73 FE 21 1B 63 E2 07 A7 83 0F 90 00 89</t>
  </si>
  <si>
    <t>SIM NRJ Mobile</t>
  </si>
  <si>
    <t>H3G (UK) UMTS USIM card</t>
  </si>
  <si>
    <t>3B 9F 95 80 1F C7 80 31 E0 73 FE 21 1B 63 E2 08 A8 83 0F 90 00 89</t>
  </si>
  <si>
    <t>H3G (Sweden) UMTS USIM card</t>
  </si>
  <si>
    <t>3B 9F 95 80 1F C7 80 31 E0 73 FE 21 1B 63 E2 09 A9 83 0F 90 00 89</t>
  </si>
  <si>
    <t>GSM SIM Vodafone NL postpaid</t>
  </si>
  <si>
    <t>3B 9F 95 80 1F C7 80 31 E0 73 FE 21 1B 65 9F 01 09 02 04 81 05 C4</t>
  </si>
  <si>
    <t>2degrees mobile SIM card (from http://www.2degreesmobile.co.nz/)</t>
  </si>
  <si>
    <t>3B 9F 95 81 31 FE 9F 00 65 46 53 05 .. 06 71 DF 00 00 00 .. .. .. ..</t>
  </si>
  <si>
    <t>Feitian PKI (http://www.ftsafe.com/products/PKI-Card.html)</t>
  </si>
  <si>
    <t>FTCOS/PK-01C</t>
  </si>
  <si>
    <t>3B 9F 95 81 31 FE 9F 00 65 46 53 05 30 06 71 DF 00 00 00 80 6A 82 5E</t>
  </si>
  <si>
    <t>3B 9F 95 81 31 FE 9F 00 66 46 53 05 01 00 11 71 DF 00 00 .. .. .. ..</t>
  </si>
  <si>
    <t>Feitian ePass2003 token</t>
  </si>
  <si>
    <t>3B 9F 95 C0 0A 1F C7 80 31 E0 73 FE 21 1B 63 F1 00 AD 83 0F 90 00 DD</t>
  </si>
  <si>
    <t>Telenor SIM card (Norway)</t>
  </si>
  <si>
    <t>3B 9F 96 40 0A 80 31 E0 6B 04 20 05 02 58 55 55 55 55 55 55</t>
  </si>
  <si>
    <t>BuyPass identification card. It can also possibly be used to hold e-currency.</t>
  </si>
  <si>
    <t>3B 9F 96 40 0A 80 31 E0 6B 04 21 05 02 61 55 55 55 55 55 55</t>
  </si>
  <si>
    <t>altinn - Buypass</t>
  </si>
  <si>
    <t>Electronic ID card for login to the altinn.no service</t>
  </si>
  <si>
    <t>3B 9F 96 80 1F 43 80 31 E0 73 36 21 13 57 4A 33 0E 09 31 41 00 AA</t>
  </si>
  <si>
    <t>Elisa UICC (Telecommunication)</t>
  </si>
  <si>
    <t>3B 9F 96 80 1F 43 80 31 E0 73 36 21 13 57 4A 33 0E 0C 31 41 00 AF</t>
  </si>
  <si>
    <t>3B 9F 96 80 1F 47 80 31 E0 73 36 21 13 57 4A 33 0E 0C 31 41 00 AB</t>
  </si>
  <si>
    <t>NATEL SIM-Card swisscom</t>
  </si>
  <si>
    <t>3B 9F 96 80 1F C3 00 68 10 44 05 01 46 49 53 45 31 C8 07 90 00 1A</t>
  </si>
  <si>
    <t>SETEC SetCard 32K PKI Evaluated SetCOS 4.4.1</t>
  </si>
  <si>
    <t>3B 9F 96 80 1F C3 80 31 E0 73 FE 21 1B B3 E2 02 7E 83 0F 90 00 82</t>
  </si>
  <si>
    <t>Vodafone SIM Card (D2, 1800Mhz, Germany, Twincard, possibly others too?), manufactured by Gemplus (See stamp on the chip)</t>
  </si>
  <si>
    <t>MobileOne (Singaporean 3G/GSM operator) SIM card "II(3G-64) M1 3G "</t>
  </si>
  <si>
    <t>3B 9F 96 80 1F C7 80 31 E0 73 FE 21 .. 63 .. .. .. 83 0. 90 00 ..</t>
  </si>
  <si>
    <t>TIM (Italy) 128KB GSM SIM</t>
  </si>
  <si>
    <t>H3G (Italy) UMTS USIM</t>
  </si>
  <si>
    <t>Vodafone (UK) SIM</t>
  </si>
  <si>
    <t>3B 9F 96 80 1F C7 80 31 E0 73 FE 21 13 67 91 18 02 04 06 06 06 51</t>
  </si>
  <si>
    <t>USIM (3G PF) Orange</t>
  </si>
  <si>
    <t>3B 9F 96 80 1F C7 80 31 E0 73 FE 21 13 67 94 03 07 03 04 04 04 4F</t>
  </si>
  <si>
    <t>GSM-SIM EMT (3G modem 2011, Estonia)</t>
  </si>
  <si>
    <t>3B 9F 96 80 1F C7 80 31 E0 73 FE 21 13 67 94 04 01 07 02 02 02 4C</t>
  </si>
  <si>
    <t>Orange Mobicarte (France)</t>
  </si>
  <si>
    <t>3B 9F 96 80 1F C7 80 31 E0 73 FE 21 13 67 94 04 04 03 05 05 05 4A</t>
  </si>
  <si>
    <t>Claro operator SIM</t>
  </si>
  <si>
    <t>3B 9F 96 80 1F C7 80 31 E0 73 FE 21 1B 63 40 41 91 83 07 90 00 50</t>
  </si>
  <si>
    <t>giffgaff UK 3G SIM</t>
  </si>
  <si>
    <t>3B 9F 96 80 1F C7 80 31 E0 73 FE 21 1B 63 E2 03 94 83 0F 90 00 BD</t>
  </si>
  <si>
    <t>USIM (3G DF) Orange</t>
  </si>
  <si>
    <t>3B 9F 96 80 1F C7 80 31 E0 73 FE 21 1B 64 07 14 81 00 82 90 00 53</t>
  </si>
  <si>
    <t>SFR operator 3G</t>
  </si>
  <si>
    <t>3B 9F 96 80 1F C7 80 31 E0 73 FE 21 1B 64 07 54 61 00 82 90 00 F3</t>
  </si>
  <si>
    <t>Aero2 (Poland) - A 900Mhz HSPA+ and 2500Mhz LTE wholesale telecom operator</t>
  </si>
  <si>
    <t>USIM providing toll-free access to the Internet ("Bezpłatny Dostęp do Internetu" service)</t>
  </si>
  <si>
    <t>http://aero2.pl/bdi.html</t>
  </si>
  <si>
    <t>3B 9F 96 80 1F C7 80 31 E0 73 FE 21 1B 64 40 41 12 00 82 90 00 D2</t>
  </si>
  <si>
    <t>Free Mobile SIM Card</t>
  </si>
  <si>
    <t>3B 9F 96 80 1F C7 80 31 E0 73 FE 21 1B 66 D0 01 6B 82 0E 18 01 FE</t>
  </si>
  <si>
    <t>Telekom Deutschland GmbH - Xtra Data Karte (3G SIM)</t>
  </si>
  <si>
    <t>3B 9F 96 80 1F C7 80 31 E0 73 FE 21 1B B3 E2 03 94 83 0F 90 00 6D</t>
  </si>
  <si>
    <t>GemXplore 3G v2.2</t>
  </si>
  <si>
    <t>3B 9F 96 80 1F C7 80 31 E0 73 FE 21 1B B3 E2 04 A5 83 0F 90 00 5B</t>
  </si>
  <si>
    <t>Tre Italia Gemplus (Telecommunication)</t>
  </si>
  <si>
    <t>3B 9F 96 80 3F C3 A0 80 31 E0 73 F6 21 13 57 4A 4D 0E 1D 31 30 00 71</t>
  </si>
  <si>
    <t>3B 9F 96 81 31 FE 45 80 67 55 45 4B 41 45 12 12 31 80 73 B3 A1 80 EA</t>
  </si>
  <si>
    <t>AKiS v1.2 on nxp chip</t>
  </si>
  <si>
    <t>3B 9F 96 81 31 FE 45 80 67 55 45 4B 41 45 12 52 31 80 73 B3 A1 80 AA</t>
  </si>
  <si>
    <t>AKiS v1.2.1 on infineon chip</t>
  </si>
  <si>
    <t>3B 9F 96 81 31 FE 45 80 67 55 45 4B 41 45 12 53 31 80 73 B3 A1 80 AB</t>
  </si>
  <si>
    <t>AKiS v1.2.1 on nxp chip</t>
  </si>
  <si>
    <t>3B 9F 96 81 31 FE 45 80 67 55 45 4B 41 45 12 92 31 80 73 B3 A1 80 6A</t>
  </si>
  <si>
    <t>AKiS v1.2.2 on infineon chip</t>
  </si>
  <si>
    <t>3B 9F 96 81 31 FE 45 80 67 55 45 4B 41 45 12 93 31 80 73 B3 A1 80 6B</t>
  </si>
  <si>
    <t>AKiS v1.3 on infineon chip</t>
  </si>
  <si>
    <t>3B 9F 96 81 B1 FE 45 1F 07 00 64 05 1E B2 00 31 B0 73 96 21 DB 05 90 00 5C</t>
  </si>
  <si>
    <t>SignTrust (www.signtrust.de)</t>
  </si>
  <si>
    <t>Infinion SLE66CX680PE with Starcos 3.2</t>
  </si>
  <si>
    <t>http://www.deutschepost.de/dpag?xmlFile=link1015459_49595</t>
  </si>
  <si>
    <t>3B 9F 96 C0 0A 1F C3 80 31 E0 73 FE 21 1B 63 F1 00 AD 83 0F 90 00 DA</t>
  </si>
  <si>
    <t>SIM SFR Pro (French Mobile Operator)</t>
  </si>
  <si>
    <t>3B 9F 96 C0 0A 1F C7 80 31 E0 73 FE 21 1B 63 F1 00 AD 83 0F 90 00 DE</t>
  </si>
  <si>
    <t>3B 9F 96 C0 0A 1F C7 80 31 E0 73 FE 21 1B 65 D0 01 8E 0E 32 81 00 7A</t>
  </si>
  <si>
    <t>3B 9F 96 C0 0A 3F C7 A0 80 31 E0 73 FE 21 1B 65 D0 01 74 0E 8D 81 0F B0</t>
  </si>
  <si>
    <t>3B 9F 97 C0 0A 1F C7 80 31 E0 73 FE 21 1B 65 D0 01 10 09 22 81 00 F2</t>
  </si>
  <si>
    <t>ultra fast card, max speed supported for telecom? (transport)</t>
  </si>
  <si>
    <t>3B 9F 97 C0 FF 1F C7 80 31 E0 73 FE 21 1B 63 F1 00 AD 83 0F 90 00 2A</t>
  </si>
  <si>
    <t>Gemalto Speed Enhancement 97 (Telecommunication)</t>
  </si>
  <si>
    <t>3B 9F D6 80 B1 A0 59 1F C7 53 4C 45 38 38 5F 50 53 4C 5F 56 30 2E 35 30 01</t>
  </si>
  <si>
    <t>Infineon SLE88CFX4000P</t>
  </si>
  <si>
    <t>3B A7 00 40 .. 80 65 A2 08 .. .. ..</t>
  </si>
  <si>
    <t>Gemplus GemSAFE Smart Card (8K)</t>
  </si>
  <si>
    <t>3B A7 00 40 14 80 65 A2 14 01 01 37</t>
  </si>
  <si>
    <t>Gemplus GPK4000sdo</t>
  </si>
  <si>
    <t>3B A7 00 40 18 80 65 A2 08 01 01 52</t>
  </si>
  <si>
    <t>Gemplus GPK8000</t>
  </si>
  <si>
    <t>GemSAFE Smart Card (8K)</t>
  </si>
  <si>
    <t>3B A7 00 40 18 80 65 A2 09 01 01 52</t>
  </si>
  <si>
    <t>Gemplus GPK16000</t>
  </si>
  <si>
    <t>3B A7 00 40 18 80 65 A2 09 01 02 52</t>
  </si>
  <si>
    <t>3B A7 00 40 18 80 65 A2 09 01 03 52</t>
  </si>
  <si>
    <t>Gemplus GemSAFE std (GPK16000?)</t>
  </si>
  <si>
    <t>3B A8 00 81 71 46 5D 00 54 43 4F 53 31 2E 32 00 65</t>
  </si>
  <si>
    <t>Telesec TCOS 1.2</t>
  </si>
  <si>
    <t>3B A8 00 81 71 46 5D 00 54 43 4F 53 31 2E 32 4B 2E</t>
  </si>
  <si>
    <t>CeloCom Card with TCOS 1.2</t>
  </si>
  <si>
    <t>3B AA 00 40 14 47 47 32 47 54 35 53 34 38 30</t>
  </si>
  <si>
    <t>GSM-SIM Libertel (900MHz)</t>
  </si>
  <si>
    <t>3B AA 00 40 80 53 4F 80 53 45 03 04 11 AA A3</t>
  </si>
  <si>
    <t>open platform ATMEGA "new Generation"</t>
  </si>
  <si>
    <t>http://www.masterixweb-italy.com/new/images/articoli/atmega.jpg</t>
  </si>
  <si>
    <t>3B AB 00 81 31 40 45 80 31 C0 65 08 06 80 00 00 00 00 84</t>
  </si>
  <si>
    <t>Reloadable Visa Cash card (Schlumberger), Bank of America</t>
  </si>
  <si>
    <t>3B AC 00 40 2A 00 12 25 00 64 80 00 03 10 00 90 00</t>
  </si>
  <si>
    <t>Sesam Vitale card CPS (Carte Profesionnel de Santé)</t>
  </si>
  <si>
    <t>3B AC 00 40 2A 00 12 25 00 64 80 82 02 12 00 90 00</t>
  </si>
  <si>
    <t>3B AD 00 40 FF 80 31 80 65 B0 05 01 01 5E 83 00 90 00</t>
  </si>
  <si>
    <t>Dallas Semiconductor iButton</t>
  </si>
  <si>
    <t>JIB</t>
  </si>
  <si>
    <t>Gemplus GemXpresso 2.11PK</t>
  </si>
  <si>
    <t>3B B0 11 00 81 31 90 73 F2</t>
  </si>
  <si>
    <t>SamOS 2.7</t>
  </si>
  <si>
    <t>3B B0 36 00 81 31 FE 5D 95</t>
  </si>
  <si>
    <t>Betacrypt 2 (Comvenient GmbH) Conditional Access Smart Card (Pay TV)</t>
  </si>
  <si>
    <t>www.comvenient.com</t>
  </si>
  <si>
    <t>3B B2 11 00 10 80 00 01</t>
  </si>
  <si>
    <t>Atmel memory card AT88SC0104C</t>
  </si>
  <si>
    <t>http://www.atmel.com/dyn/resources/prod_documents/doc5210.pdf</t>
  </si>
  <si>
    <t>Plug'n'Print</t>
  </si>
  <si>
    <t>3B B2 11 00 10 80 00 02</t>
  </si>
  <si>
    <t>Atmel memory card AT88SC0204C (Atmel memory card)</t>
  </si>
  <si>
    <t>http://www.atmel.com/dyn/resources/prod_documents/doc5211.pdf</t>
  </si>
  <si>
    <t>3B B2 11 00 10 80 00 04</t>
  </si>
  <si>
    <t>Atmel memory card AT88SC0404C</t>
  </si>
  <si>
    <t>3B B2 11 00 10 80 00 08</t>
  </si>
  <si>
    <t>Atmel memory card AT88SC0808C</t>
  </si>
  <si>
    <t>Smart VR Card - GD Burti</t>
  </si>
  <si>
    <t>3B B2 11 00 10 80 00 16</t>
  </si>
  <si>
    <t>Atmel memory card AT88SC1616C</t>
  </si>
  <si>
    <t>3B B3 11 00 00 00 00 32</t>
  </si>
  <si>
    <t>Atmel memory card AT88SC3216C</t>
  </si>
  <si>
    <t>3B B3 11 00 00 00 00 64</t>
  </si>
  <si>
    <t>Atmel memory card AT88SC6416C</t>
  </si>
  <si>
    <t>3B B3 11 00 00 00 01 28</t>
  </si>
  <si>
    <t>Atmel memory card AT88SC12816C</t>
  </si>
  <si>
    <t>3B B3 11 00 00 00 02 56</t>
  </si>
  <si>
    <t>Atmel memory card AT88SC25616C</t>
  </si>
  <si>
    <t>3B B7 11 00 81 31 90 43 A5 .. .. .. .. .. .. ..</t>
  </si>
  <si>
    <t>Siemens CardOS/M V1.4 (SLE44C80S)</t>
  </si>
  <si>
    <t>3B B7 11 00 81 31 90 53 B5 .. .. .. .. .. .. ..</t>
  </si>
  <si>
    <t>CardOS EM/V1.4 (SLE44CR80S)</t>
  </si>
  <si>
    <t>3B B7 18 00 81 31 FE 65 53 50 4B 32 34 90 00 5A</t>
  </si>
  <si>
    <t>Giesecke &amp; Devrient Starcos 2.4</t>
  </si>
  <si>
    <t>3B B7 18 00 C0 3E 31 FE 65 53 50 4B 32 34 90 00 25</t>
  </si>
  <si>
    <t>G&amp;D STARCOS SPK 2.4</t>
  </si>
  <si>
    <t>3B B7 94 00 81 31 FE 55 53 50 4B 32 32 90 00 E0</t>
  </si>
  <si>
    <t>Dresdner Bank (a German Bank) Key-Card for InternetBanking</t>
  </si>
  <si>
    <t>3B B7 94 00 81 31 FE 65 53 50 4B 32 32 90 00 D0</t>
  </si>
  <si>
    <t>Giesecke &amp; Devrient STARCOS SPK2.2</t>
  </si>
  <si>
    <t>3B B7 94 00 81 31 FE 65 53 50 4B 32 33 90 00 D1</t>
  </si>
  <si>
    <t>Giesecke &amp; Devrient Starcos 2.3</t>
  </si>
  <si>
    <t>Deutsche Bank WebSign (RSA-Card)</t>
  </si>
  <si>
    <t>G&amp;D StarSign Token</t>
  </si>
  <si>
    <t>3B B8 13 00 81 31 20 5D 00 57 69 6E 43 61 72 64 02</t>
  </si>
  <si>
    <t>SmartCard for Windows 1.1</t>
  </si>
  <si>
    <t>3B B9 18 00 81 31 FE 9E 80 73 FF 61 40 83 00 00 00 DF</t>
  </si>
  <si>
    <t>Serbian Identity Card</t>
  </si>
  <si>
    <t>This is the new Serbian biometric identity card (every adult cityzen</t>
  </si>
  <si>
    <t>must have). The chip contains owners picture, name, date and place</t>
  </si>
  <si>
    <t>of birth, current address, unique ID number and fingerprint.</t>
  </si>
  <si>
    <t>3B B9 94 00 40 14 47 47 33 4E 48 38 36 34 30</t>
  </si>
  <si>
    <t>GSM-SIM card of the Austrian mobile phone provider One, http://www.one.at</t>
  </si>
  <si>
    <t>Proximus SIM - Belgium (SetCOS?)</t>
  </si>
  <si>
    <t>3B BA 11 00 81 31 FE 4D 55 45 4B 41 45 20 56 31 2E 30 AE</t>
  </si>
  <si>
    <t>AKİS v1.0 on infineon chip</t>
  </si>
  <si>
    <t>3B BA 13 00 81 31 86 5D 00 64 05 0A 02 01 31 80 90 00 8B</t>
  </si>
  <si>
    <t>Telesec TCOS 2 (SLE44)</t>
  </si>
  <si>
    <t>TCOS 2.0 (on CR80S)</t>
  </si>
  <si>
    <t>Cryptokarte with RSA-Controller, T=1 Protocol</t>
  </si>
  <si>
    <t>3B BA 14 00 81 31 86 5D 00 64 05 14 02 02 31 80 90 00 91</t>
  </si>
  <si>
    <t>TCOS 2.0 (on CX160S)</t>
  </si>
  <si>
    <t>Telesec TCOS 2 (SLE66)</t>
  </si>
  <si>
    <t>3B BA 94 00 40 14</t>
  </si>
  <si>
    <t>GG3RS732S0 ?</t>
  </si>
  <si>
    <t>3B BA 94 00 40 14 47 47 33 52 53 37 31 36 53 20</t>
  </si>
  <si>
    <t>GSM SIM Elisa Estonia</t>
  </si>
  <si>
    <t>3B BA 94 00 40 14 47 47 33 52 53 37 31 36 53 30</t>
  </si>
  <si>
    <t>GSM-SIM Viag Interkom E2 Loop (1800MHz)</t>
  </si>
  <si>
    <t>GSM-SIM card of the Austrian A1, http://www.a1.net/privat/home</t>
  </si>
  <si>
    <t>GSM SIM Radiolinja Estonia; 2005</t>
  </si>
  <si>
    <t>3B BA 95 00 81 B1 86 5D 1F 43 00 64 04 5C 02 03 31 80 90 00 84</t>
  </si>
  <si>
    <t>T-Mobile Corporate ID Card</t>
  </si>
  <si>
    <t>3B BA 96 00 81 31 86 5D 00 64 05 60 02 03 31 80 90 00 66</t>
  </si>
  <si>
    <t>Telesec TCOS 2 (SLE66P)</t>
  </si>
  <si>
    <t>TCOS 2.0 (on CX320P)</t>
  </si>
  <si>
    <t>TeleSec Netkey Card</t>
  </si>
  <si>
    <t>3B BA 96 00 81 31 86 5D 00 64 05 60 02 03 31 80 90 00 66 70 01 04 05 30 C9</t>
  </si>
  <si>
    <t>TeleSec Netkey E4 Card</t>
  </si>
  <si>
    <t>3B BA 96 00 81 31 86 5D 00 64 05 7B 02 03 31 80 90 00 7D</t>
  </si>
  <si>
    <t>TeleSec NetKey Card</t>
  </si>
  <si>
    <t>Deutsche Post card (tcos)</t>
  </si>
  <si>
    <t>3B BB 18 00 C0 10 31 FE 45 80 67 04 12 B0 03 03 00 00 81 01 38</t>
  </si>
  <si>
    <t>Giesecke &amp; Devrient Star Sign Card, STARCOS 3.0 DI, 72 KB, RSA2048 bit</t>
  </si>
  <si>
    <t>Giesecke &amp; Devrient Smartc@fe Expert 32K v2.0</t>
  </si>
  <si>
    <t>3B BB 18 00 C0 10 31 FE 45 80 67 04 12 B0 03 03 00 00 81 05 3C</t>
  </si>
  <si>
    <t>Philips Smart MX</t>
  </si>
  <si>
    <t>Szczecin University of Technology in Poland student identity card (Elektroniczna Legitymacja Studencka = student identity card)</t>
  </si>
  <si>
    <t>CSOB bank, Czech Republic</t>
  </si>
  <si>
    <t>CATCert (Agència Catalana de Certificació) catalan government workers identity card</t>
  </si>
  <si>
    <t>3B BB 18 00 C0 3E 31 FE 65 47 26 44 20 54 53 4D 20 31 2E 30 B7</t>
  </si>
  <si>
    <t>Italian Tachograph Driver Card</t>
  </si>
  <si>
    <t>3B BC 18 00 81 31 20 75 5A 43 33 2E 31 32 20 52 45 56 20 41 46</t>
  </si>
  <si>
    <t>ZeitControl BasicCard Enhanced 3.7, http://www.basiccard.com/</t>
  </si>
  <si>
    <t>3B BC 18 00 81 31 20 75 5A 43 33 2E 31 34 20 52 45 56 20 44 45</t>
  </si>
  <si>
    <t>ZeitControl BasicCard Enhanced 3.14 Rev D, http://www.basiccard.com/</t>
  </si>
  <si>
    <t>3B BC 94 00 40 14 47 47 33 48 33 35 58 53 32 30 30 30</t>
  </si>
  <si>
    <t>GSM-SIM Era-PL</t>
  </si>
  <si>
    <t>T-Mobile GSM SIM Card</t>
  </si>
  <si>
    <t>3B BC 94 00 40 14 47 47 33 48 33 35 58 56 32 30 30 30</t>
  </si>
  <si>
    <t>GSM SIM CARD 32K, Vodafone</t>
  </si>
  <si>
    <t>3B BC 94 00 40 14 47 47 33 49 35 39 42 43 32 30 30 30</t>
  </si>
  <si>
    <t>GSM SIM Vodafona NL prepaid</t>
  </si>
  <si>
    <t>3B BC 94 00 40 14 47 47 33 49 35 43 41 43 31 30 30 30</t>
  </si>
  <si>
    <t>Siemens SIM card</t>
  </si>
  <si>
    <t>3B BC 94 00 40 14 47 47 33 49 37 31 39 43 32 30 30 20</t>
  </si>
  <si>
    <t>3B BC 94 00 40 14 47 47 33 49 42 31 42 43 31 30 30 20</t>
  </si>
  <si>
    <t>Telenor SIM (Telecommunication)</t>
  </si>
  <si>
    <t>3B BC 94 00 40 14 47 47 33 53 30 35 31 53 31 30 31 30</t>
  </si>
  <si>
    <t>GSM SIM (Tele2, Estonia)</t>
  </si>
  <si>
    <t>GSM SIM Elisa Estonia; 2007</t>
  </si>
  <si>
    <t>GSM SIM from 'fonic' Germany</t>
  </si>
  <si>
    <t>3B BD 18 00 81 31 FE 45 80 51 02 67 04 14 B1 01 01 02 00 81 05 3D</t>
  </si>
  <si>
    <t>Austrian "e-Card" (=Health Card)</t>
  </si>
  <si>
    <t>special Version of Starcos 3.1</t>
  </si>
  <si>
    <t>3B BD 18 00 81 31 FE 45 80 51 02 67 05 18 B1 02 02 02 01 81 05 31</t>
  </si>
  <si>
    <t>Austrian health insurance card "e-card"</t>
  </si>
  <si>
    <t>3B BD 18 00 81 31 FE 45 80 51 03 67 04 14 B1 01 01 02 00 81 05 3C</t>
  </si>
  <si>
    <t>Austrian Health insurance card "eCard" (HealthCare)</t>
  </si>
  <si>
    <t>http://www.chipkarte.at</t>
  </si>
  <si>
    <t>3B BE 11 00 00 41 01 10 20 38 00 00 00 00 00 00 00 00 00</t>
  </si>
  <si>
    <t>ACOS2</t>
  </si>
  <si>
    <t>3B BE 11 00 00 41 01 38 00 00 00 00 00 00 00 00 01 90 00</t>
  </si>
  <si>
    <t>ACS (Advanced Card System) ACOS-1</t>
  </si>
  <si>
    <t>3B BE 11 00 00 41 01 38 00 00 00 00 00 00 00 00 02 90 00</t>
  </si>
  <si>
    <t>ACS (Advanced Card System) ACOS-1 8K</t>
  </si>
  <si>
    <t>3B BE 11 00 00 41 01 38 00 00 04 00 62 75 62 7A 01 90 00</t>
  </si>
  <si>
    <t>Advanced Card Systems ACOS3 (24k) V1.7</t>
  </si>
  <si>
    <t>http://www.acs.com.hk/index.php?pid=product&amp;prod_sections=0&amp;id=ACOS3</t>
  </si>
  <si>
    <t>3B BE 11 00 00 41 01 38 00 00 05 00 00 00 00 00 02 90 00</t>
  </si>
  <si>
    <t>ACS (Advanced Card System) ACOS2</t>
  </si>
  <si>
    <t>3B BE 11 00 00 41 01 38 01 00 03 00 00 00 00 00 02 90 00</t>
  </si>
  <si>
    <t>ACOS2 test card from ACS reading off a ACR38U</t>
  </si>
  <si>
    <t>3B BE 11 00 00 41 01 38 4D 80 0A 80 50 52 4F 56 00 90 00</t>
  </si>
  <si>
    <t>ACS (Advanced Card System) ACOS-3</t>
  </si>
  <si>
    <t>3B BE 18 00 00 41 05 .. 00 00 00 00 00 00 00 00 00 90 00</t>
  </si>
  <si>
    <t>Advanced Card Systems (ACS) ACOS5 Cryptographic Smart Card</t>
  </si>
  <si>
    <t>3B BE 18 00 00 41 05 10 00 00 00 00 00 00 00 00 00 90 00</t>
  </si>
  <si>
    <t>ACS ACOS5 "ACOS5-32-G" http://www.acs.com.hk/acos5.asp</t>
  </si>
  <si>
    <t>dual card</t>
  </si>
  <si>
    <t>3B BE 94 00 40 14 47 47 33 53 33 45 48 41 54 4C 39 31 30 00</t>
  </si>
  <si>
    <t>Latvian GSM operator TELE2</t>
  </si>
  <si>
    <t>3B BE 95 00 00 41 03 00 00 00 00 00 00 00 00 00 02 90 00</t>
  </si>
  <si>
    <t>touchatag SAM card</t>
  </si>
  <si>
    <t>Spanish University of Murcia smart ID card - Old version with CajaMurcia Banking card integrated (Maestro card) (M.Mar OS) - Also used by many others spanish universities</t>
  </si>
  <si>
    <t>3B BE 96 00 00 41 03 00 00 00 00 00 00 00 00 00 02 90 00</t>
  </si>
  <si>
    <t>SAM inside the Tikitag reader from Alcatel-Lucent</t>
  </si>
  <si>
    <t>http://hackerati.com/post/57314994/rfid-on-the-cheap-hacking-tikitag</t>
  </si>
  <si>
    <t>3B BE 96 00 00 41 05 20 00 00 00 00 00 00 00 00 00 90 00</t>
  </si>
  <si>
    <t>CryptoMate64 USB Cryptographic token</t>
  </si>
  <si>
    <t>http://www.acs.com.hk/index.php?pid=product&amp;prod_sections=0&amp;id=CRYPTOMATE64</t>
  </si>
  <si>
    <t>3B BE 96 00 80 1F C7 80 31 E0 73 FE 21 13 62 00 .. 83 81 90 00 ..</t>
  </si>
  <si>
    <t>Vodafone (Italy) 128 kB GSM SIM card</t>
  </si>
  <si>
    <t>TIM (Italy) 128 kB GSM SIM card</t>
  </si>
  <si>
    <t>3B BF .. 00 81 31 FE 5D 00 64 04 0F 03 .. 31 C0 73 F7 01 D0 00 90 00 ..</t>
  </si>
  <si>
    <t>TCOS 3.0 on Philips P5CD036</t>
  </si>
  <si>
    <t>3B BF .. 00 81 31 FE 5D 00 64 04 11 03 .. 31 C0 73 F7 01 D0 00 90 00 ..</t>
  </si>
  <si>
    <t>TCOS 3.0 on Philips P5CT072</t>
  </si>
  <si>
    <t>3B BF .. 00 81 31 FE 5D 00 64 04 15 03 .. 31 C0 73 F7 01 D0 00 90 00 ..</t>
  </si>
  <si>
    <t>TCOS 3.0 on Philips P5CD072</t>
  </si>
  <si>
    <t>3B BF .. 00 81 31 FE 5D 00 64 04 28 03 02 31 C0 73 F7 01 D0 00 90 00 ..</t>
  </si>
  <si>
    <t>TCOS 3.0 release 2 on Philips P5CD080</t>
  </si>
  <si>
    <t>3B BF .. 00 81 31 FE 5D 00 64 05 6D 03 .. 31 C0 73 F7 01 D0 00 90 00 ..</t>
  </si>
  <si>
    <t>TCOS 3.0 on Infineon SLE 66CX642P</t>
  </si>
  <si>
    <t>3B BF .. 00 81 31 FE 5D 00 64 05 89 03 .. 31 C0 73 F7 01 D0 00 90 00 ..</t>
  </si>
  <si>
    <t>TCOS 3.0 on Infineon SLE 66CLX641P</t>
  </si>
  <si>
    <t>3B BF .. 00 81 31 FE 5D 00 64 05 8A 03 .. 31 C0 73 F7 01 D0 00 90 00 ..</t>
  </si>
  <si>
    <t>TCOS 3.0 on Infineon SLE 66CLX640P</t>
  </si>
  <si>
    <t>3B BF .. 00 81 31 FE 5D 00 64 05 91 03 .. 31 C0 73 F7 01 D0 00 90 00 ..</t>
  </si>
  <si>
    <t>TCOS 3.0 on Infineon SLE 66CX680PE</t>
  </si>
  <si>
    <t>3B BF 11 00 81 31 .. 45 45 50 41 00 00 00 00 .. .. .. .. 00 00 .. .. ..</t>
  </si>
  <si>
    <t>Austrian Quick E-purse</t>
  </si>
  <si>
    <t>http://www.quick.at/</t>
  </si>
  <si>
    <t>3B BF 11 00 81 31 FE 45 45 50 41 00 00 00 00 00 00 00 00 00 00 00 00 F1</t>
  </si>
  <si>
    <t>a.sign premium signature card</t>
  </si>
  <si>
    <t>3B BF 11 00 81 31 FE 45 4D 43 41 00 00 01 00 01 69 71 85 00 00 00 00 77</t>
  </si>
  <si>
    <t>Austrian "easybank" branded Mastercard, issued 2007</t>
  </si>
  <si>
    <t>3B BF 11 00 81 31 FE 45 4D 43 41 00 00 01 00 02 08 20 51 00 00 00 00 90</t>
  </si>
  <si>
    <t>austrian combined card of a mastercard and ÖBB Vorteilscard (Austrian Federal Railways)</t>
  </si>
  <si>
    <t>http://www.oebb.at/pv/de/Servicebox/VORTEILScard/Bezahlen_mit_der_VORTEILScard/VORTEILScard_MasterCard.jsp</t>
  </si>
  <si>
    <t>3B BF 11 00 81 31 FE 45 4D 43 41 00 00 01 00 02 55 91 33 00 00 00 00 1E</t>
  </si>
  <si>
    <t>Mastercard (Paylife Austria)</t>
  </si>
  <si>
    <t>3B BF 11 00 C0 10 31 FE 44 53 4D 40 52 54 20 43 41 46 45 20 31 2E 31 43 C1</t>
  </si>
  <si>
    <t>Giesecke&amp;Devrient SmartCafe 1.1</t>
  </si>
  <si>
    <t>3B BF 18 00 80 31 70 35 53 54 41 52 43 4F 53 20 53 32 31 20 43 90 00 9B</t>
  </si>
  <si>
    <t>Giesecke &amp; Devrient STARCOS S2.1</t>
  </si>
  <si>
    <t>3B BF 18 00 81 31 70 55 53 54 41 52 43 4F 53 20 53 32 31 20 43 90 00 FA</t>
  </si>
  <si>
    <t>3B BF 18 00 C0 20 31 70 52 53 54 41 52 43 4F 53 20 53 32 31 20 43 90 00 9C</t>
  </si>
  <si>
    <t>Giesecke &amp; Devrient SPK 2.1 C</t>
  </si>
  <si>
    <t>3B BF 94 00 81 31 FE 65 45 4C 55 20 41 75 73 74 72 69 61 20 31 2E 32 38</t>
  </si>
  <si>
    <t>A-Trust: trust-sign (Old Version, ca. 2002) for Digital Signature etc.</t>
  </si>
  <si>
    <t>A-Trust: a-sign-premium (ca. 2004) "Bürgerkarte" ("Citizen-Card")</t>
  </si>
  <si>
    <t>for Identifikation, Digital Signature etc.</t>
  </si>
  <si>
    <t>("should be" Starcos 2.3)</t>
  </si>
  <si>
    <t>3B BF 96 00 81 31 FE 5D 00 64 .. .. .. .. 31 C0 73 F7 01 D0 00 90 00 ..</t>
  </si>
  <si>
    <t>TCOS 3.0 / NetKey 3.0</t>
  </si>
  <si>
    <t>3B D0 A8 FF 81 F1 FB 24 00 1F C3 F4</t>
  </si>
  <si>
    <t>Philips DESFire SAM</t>
  </si>
  <si>
    <t>3B D2 18 00 81 31 FE 58 C9 01 14</t>
  </si>
  <si>
    <t>Atos CardOS5 (PKI)</t>
  </si>
  <si>
    <t>http://atos.net/NR/rdonlyres/17C7BDD0-225B-4A58-B9A4-438EA3F3238A/0/74743_20120830_160149_cardos_v5_0__datenblatt_en.pdf</t>
  </si>
  <si>
    <t>3B D2 18 02 C1 0A 31 FE 58 C8 0D 51</t>
  </si>
  <si>
    <t>Siemens Card CardOS M4.4</t>
  </si>
  <si>
    <t>3B D5 18 00 81 31 3A 7D 80 73 C8 21 10 30</t>
  </si>
  <si>
    <t>Aladdin eToken NG-Flash with 256MB of flash memory</t>
  </si>
  <si>
    <t>Aladdin eToken PRO (72KB)</t>
  </si>
  <si>
    <t>http://www.aladdin.com/etoken/devices/default.aspx</t>
  </si>
  <si>
    <t>3B D5 18 00 81 31 FE 7D 80 73 C8 21 10 F4</t>
  </si>
  <si>
    <t>Bank of Lithuania Identification card</t>
  </si>
  <si>
    <t>Aladdin PRO/Java card http://www.aladdin-rd.ru/catalog/etoken/java/</t>
  </si>
  <si>
    <t>3B D5 18 FF 80 91 FE 1F C3 80 73 C8 21 13 08</t>
  </si>
  <si>
    <t>Athena IDProtect (JavaCard 2.2.2)</t>
  </si>
  <si>
    <t>http://www.athena-scs.com/product.asp?pid=32</t>
  </si>
  <si>
    <t>3B D5 18 FF 81 91 FE 1F C3 80 73 C8 21 13 09</t>
  </si>
  <si>
    <t>Athena IDProtect Key (v2)</t>
  </si>
  <si>
    <t>http://www.athena-scs.com/product.asp?pid=33</t>
  </si>
  <si>
    <t>3B D5 95 04 00 AE 01 02 01 01</t>
  </si>
  <si>
    <t>Axalto Cyberflex Access 64K v2b SM 1.1</t>
  </si>
  <si>
    <t>3B D5 95 FF 80 91 FE 1F C3 80 73 C8 21 13 85</t>
  </si>
  <si>
    <t>Athena IDProtect - Cryptographic Java Card</t>
  </si>
  <si>
    <t>3B D6 18 00 80 B1 80 6D 1F 03 80 51 00 61 10 30 9E</t>
  </si>
  <si>
    <t>Atmel/Athena T0 PC/SC Compliance Test Card No. 1</t>
  </si>
  <si>
    <t>3B D6 18 00 81 B1 80 7D 1F 03 80 51 00 61 10 30 8F</t>
  </si>
  <si>
    <t>ASECard Crypto, http://www.athena-scs.com/product.asp?pid=8</t>
  </si>
  <si>
    <t>3B D8 18 FF 81 B1 FE 45 1F 03 80 64 04 1A B4 03 81 05 61</t>
  </si>
  <si>
    <t>D-Trust multicard advanced 3.1</t>
  </si>
  <si>
    <t>German public health insurance card ("Gesundheitskarte"), issuer SBK "Siemens Betriebskrankenkasse"</t>
  </si>
  <si>
    <t>3B D8 96 FF 81 31 FE 45 80 64 04 1B B4 2A 81 05 5B</t>
  </si>
  <si>
    <t>Swiss LAMal health insurance card</t>
  </si>
  <si>
    <t>3B D9 18 00 C0 09 10 FE 54 59 46 4F 4E 45 00 00 00</t>
  </si>
  <si>
    <t>Tyfone's SideTap Card (NFC payments)</t>
  </si>
  <si>
    <t>3B D9 94 00 00 4D 4D 41 52 33 31 34 90 00</t>
  </si>
  <si>
    <t>Vodafone Spain 64kb SIM card. GSM/3G networks</t>
  </si>
  <si>
    <t>3B D9 96 FF 81 31 FE 45 43 52 45 53 43 45 4E 44 4F FF</t>
  </si>
  <si>
    <t>HID Global Crescendo JCOP 21 v2.4.1 R2 64K (PKI)</t>
  </si>
  <si>
    <t>3B DA 18 FF 81 B1 FE 75 1F 03 00 31 C5 73 C0 01 40 00 90 00 0C</t>
  </si>
  <si>
    <t>GnuPG card V2</t>
  </si>
  <si>
    <t>3B DA 94 00 00 4D 4D 41 52 4A 2B 33 39 90 00</t>
  </si>
  <si>
    <t>SIM card from Vodafone Spain</t>
  </si>
  <si>
    <t>3B DB 11 FF 50 00 FF 00 00 00 00 00 00 00 07 92 16 03</t>
  </si>
  <si>
    <t>NEC V-WAY64 v2.1</t>
  </si>
  <si>
    <t>3B DB 18 00 80 1F 03 00 31 C0 64 77 E3 03 00 82 90 00 4F</t>
  </si>
  <si>
    <t>Oberthur ID-One Cosmo 64K V5.2</t>
  </si>
  <si>
    <t>3B DB 18 00 80 B1 FE 45 1F 83 00 31 C0 64 C7 FC 10 00 01 90 00 FA</t>
  </si>
  <si>
    <t>Oberthur Cosmo V7 64K Dual/128K</t>
  </si>
  <si>
    <t>3B DB 18 FF C0 80 B1 FE 75 1F 03 5A 43 37 2E 35 20 52 45 56 20 41 6F</t>
  </si>
  <si>
    <t>ZeitControl BasicCard ZC7.5 user-programmable dual interface smart card</t>
  </si>
  <si>
    <t>http://www.smartcardfocus.com/shop/ilp/id~380/BasicCard_ZC7_5_Dual_Interface/p/index.shtml</t>
  </si>
  <si>
    <t>3B DB 96 00 80 1F 03 00 31 C0 64 77 E3 03 00 82 90 00 C1</t>
  </si>
  <si>
    <t>CAC (Common Access Card)</t>
  </si>
  <si>
    <t>3B DB 96 00 80 1F 03 00 31 C0 64 B0 F3 10 00 07 90 00 80</t>
  </si>
  <si>
    <t>DoD CAC, Oberthur ID One 128 v5.5 Dual</t>
  </si>
  <si>
    <t>3B DB 96 00 80 1F 03 00 31 C0 64 B0 F3 10 00 0F 90 00 88</t>
  </si>
  <si>
    <t>US Department of Veterans Affairs PIV</t>
  </si>
  <si>
    <t>3B DB 96 00 80 B1 FE 45 1F 83 00 31 C0 64 1A 18 01 00 0F 90 00 52</t>
  </si>
  <si>
    <t>Serbian Car registration ID card</t>
  </si>
  <si>
    <t>http://blog.goranrakic.com/archives/2011/07/citanje_saobracajne_dozvole_sa_cipom.html</t>
  </si>
  <si>
    <t>3B DB 96 00 80 B1 FE 45 1F 83 00 31 C0 64 B0 FC 10 00 07 90 00 05</t>
  </si>
  <si>
    <t>Oberthur Cosmo V7 debug card (SDK)</t>
  </si>
  <si>
    <t>3B DB 96 00 80 B1 FE 45 1F 83 00 31 C0 64 BE 1B 01 00 01 90 00 FB</t>
  </si>
  <si>
    <t>Bank card</t>
  </si>
  <si>
    <t>3B DB 96 00 80 B1 FE 45 1F 83 00 31 C0 64 C3 08 01 00 0F 90 00 9B</t>
  </si>
  <si>
    <t>SIM Aruba (Italian provider)</t>
  </si>
  <si>
    <t>3B DB 96 00 80 B1 FE 45 1F 83 00 31 C0 64 C7 FC 10 00 0F 90 00 7A</t>
  </si>
  <si>
    <t>Guatemalan ID Card</t>
  </si>
  <si>
    <t>http://www.renap.gob.gt/</t>
  </si>
  <si>
    <t>3B DB 96 00 81 B1 FE 45 1F 03 80 F9 A0 00 00 03 08 00 00 10 00 18</t>
  </si>
  <si>
    <t>Oberthur CS PIV End Point v1.08 FIPS201 Certified</t>
  </si>
  <si>
    <t>3B DB 96 00 81 B1 FE 45 1F 03 80 F9 A0 00 00 03 48 00 00 00 01 49</t>
  </si>
  <si>
    <t>Fly Clear card</t>
  </si>
  <si>
    <t>3B DB 96 00 81 B1 FE 45 1F 83 80 F9 A0 00 00 03 08 00 00 10 00 98</t>
  </si>
  <si>
    <t>Oberthur Cosmo v7 128K with PIV applet</t>
  </si>
  <si>
    <t>http://www.smartcardfocus.com/shop/ilp/id~410/p/index.shtml</t>
  </si>
  <si>
    <t>3B DB 96 FF C0 10 31 FE 45 80 67 15 01 B4 03 00 09 00 81 05 21</t>
  </si>
  <si>
    <t>Digital Tachograph Card for Professional Driver</t>
  </si>
  <si>
    <t>3B DC 18 FF 81 91 FE 1F C3 80 73 C8 21 13 66 01 06 01 30 04 01 55</t>
  </si>
  <si>
    <t>Athena IDProtect Key Laser</t>
  </si>
  <si>
    <t>3B DC 18 FF 81 91 FE 1F C3 80 73 C8 21 13 66 01 06 11 59 00 01 28</t>
  </si>
  <si>
    <t>JaCarta (PKI)</t>
  </si>
  <si>
    <t>http://www.aladdin-rd.ru</t>
  </si>
  <si>
    <t>3B DC 18 FF 81 91 FE 1F C3 80 73 C8 21 13 66 01 0B 03 52 00 05 38</t>
  </si>
  <si>
    <t>Athena IDProtect Smart Card Logon Card</t>
  </si>
  <si>
    <t>3B DD 18 00 81 31 FE 45 80 F9 A0 00 00 00 77 01 00 70 0A 90 00 8B</t>
  </si>
  <si>
    <t>Oberthur National ID Card of Peru issued by RENIEC</t>
  </si>
  <si>
    <t>3B DD 18 00 81 31 FE 45 80 F9 A0 00 00 00 77 01 08 00 07 90 00 FE</t>
  </si>
  <si>
    <t>Oberthur Cosmo v7 IAS ECC</t>
  </si>
  <si>
    <t>3B DD 18 00 81 31 FE 45 90 4C 41 54 56 49 41 2D 65 49 44 90 00 8C</t>
  </si>
  <si>
    <t>Identity card (eID) Republic of Latvia</t>
  </si>
  <si>
    <t>http://www.pmlp.gov.lv/lv/pakalpojumi/passes/eid.html</t>
  </si>
  <si>
    <t>3B DD 18 FF C0 80 B1 FE 45 1F C3 00 68 D2 76 00 00 28 04 04 11 00 90 00 C9</t>
  </si>
  <si>
    <t>Russian Federation driver card for the digital tachograph</t>
  </si>
  <si>
    <t>3B DD 96 FF 81 B1 FE 45 1F 03 00 64 04 05 08 03 73 96 21 D0 00 90 00 C9</t>
  </si>
  <si>
    <t>German public health insurance card ("Gesundheitskarte"), issuer Techniker Krankenkasse</t>
  </si>
  <si>
    <t>3B DD 96 FF 81 B1 FE 45 1F 03 00 64 05 73 10 A6 73 D6 21 C0 00 90 00 53</t>
  </si>
  <si>
    <t>New european health insurance card of the German health insurance</t>
  </si>
  <si>
    <t>3B DD 96 FF 81 B1 FE 45 1F 03 80 31 B0 52 02 03 64 04 1B B4 22 81 05 18</t>
  </si>
  <si>
    <t>Austrian "e-card" G3 (State Health Insurance Card)</t>
  </si>
  <si>
    <t>(running StarCOS 3.4 by Giesecke &amp; Devrient)</t>
  </si>
  <si>
    <t>3B DD 97 FF 81 B1 FE 45 1F 03 00 64 04 05 08 03 73 96 21 D0 00 90 00 C8</t>
  </si>
  <si>
    <t>German "eGK" (State Health Insurance Card)</t>
  </si>
  <si>
    <t>3B DD 97 FF 81 B1 FE 45 1F 03 00 64 04 05 08 03 73 96 96 21 D0 00 90 C8</t>
  </si>
  <si>
    <t>German public health insurance card ("Gesundheitskarte"), issuer Knappschaft</t>
  </si>
  <si>
    <t>3B DE 11 00 00 49 43 4F 53 35 33 00 00 00 00 00 00 00 08</t>
  </si>
  <si>
    <t>MyKID (eID)</t>
  </si>
  <si>
    <t>3B DE 18 FF 81 F1 FB 34 00 1F 07 44 45 53 46 69 72 65 53 41 4D 56 31 2E 30 D2</t>
  </si>
  <si>
    <t>Mifare Desfire SAM Module</t>
  </si>
  <si>
    <t>3B DE 18 FF 81 F1 FE 43 00 3F 07 83 44 45 53 46 69 72 65 38 20 53 41 4D 2D 58 17</t>
  </si>
  <si>
    <t>NXP SAM</t>
  </si>
  <si>
    <t>3B DE 18 FF C0 80 B1 FE 45 1F 03 45 73 74 45 49 44 20 76 65 72 20 31 2E 30 2B</t>
  </si>
  <si>
    <t>Estonian Identity Card (EstEID v1.0 2006 cold)</t>
  </si>
  <si>
    <t>3B DF 18 00 81 31 FE 67 00 5C 49 43 4D D4 91 47 D2 76 00 00 38 33 00 58</t>
  </si>
  <si>
    <t>Infineon SICRYPT Card Module D4 PC/SC Compliance Test Card</t>
  </si>
  <si>
    <t>3B DF 18 00 81 31 FE 7D 00 6B 15 0C 01 80 01 11 01 43 4E 53 10 31 80 E9</t>
  </si>
  <si>
    <t>Provider: Actalis S.p.A.</t>
  </si>
  <si>
    <t>code: AT00006181</t>
  </si>
  <si>
    <t>website: http://www.actalis.it</t>
  </si>
  <si>
    <t>3B DF 18 00 81 31 FE 7D 00 6B 15 0C 01 81 01 11 01 43 4E 53 10 31 80 E8</t>
  </si>
  <si>
    <t>Italian healthcare card (TS) National Service Card (CNS)</t>
  </si>
  <si>
    <t>Carta Regionale dei Servizi - Regione Lombardia</t>
  </si>
  <si>
    <t>Tuscany TS-CNS http://www.regione.toscana.it/cartasanitaria</t>
  </si>
  <si>
    <t>3B DF 18 FF 81 31 FE 45 80 59 01 80 48 49 44 43 37 30 30 73 00 01 1B 33</t>
  </si>
  <si>
    <t>Crescendo C700 + MiFare 4K</t>
  </si>
  <si>
    <t>http://www.smartcardfocus.com/shop/ilp/id~265/p/index.shtml</t>
  </si>
  <si>
    <t>3B DF 18 FF 81 F1 FE 43 00 1F 03 4D 49 46 41 52 45 20 50 6C 75 73 20 53 41 4D 98</t>
  </si>
  <si>
    <t>Mifare SAM AV2</t>
  </si>
  <si>
    <t>3B DF 18 FF 81 F1 FE 43 00 3F 03 83 4D 49 46 41 52 45 20 50 6C 75 73 20 53 41 4D 3B</t>
  </si>
  <si>
    <t>NXP SAM AV2 module</t>
  </si>
  <si>
    <t>3B DF 96 00 80 31 FE 45 00 31 B8 64 04 1F EC C1 73 94 01 80 82 90 00 EC</t>
  </si>
  <si>
    <t>Ministry of Interior - France "Agent Card"</t>
  </si>
  <si>
    <t>(Carte Agent du Ministère de l'Intérieur Français)</t>
  </si>
  <si>
    <t>3B DF 96 00 80 31 FE 45 00 31 B8 64 04 29 EC C1 73 94 01 80 82 90 00 DA</t>
  </si>
  <si>
    <t>Finnish identity card given by the City of Helsinki to all members of city council, board and commitees</t>
  </si>
  <si>
    <t>3B DF 96 00 81 B1 FE 45 1F 83 80 73 CC 91 CB F9 A0 00 00 03 08 00 00 10 00 79</t>
  </si>
  <si>
    <t>Test PIV Cards available for sale from NIST</t>
  </si>
  <si>
    <t>http://csrc.nist.gov/groups/SNS/piv/testcards.html</t>
  </si>
  <si>
    <t>3B DF 96 FF 81 31 FE 45 5A 01 80 48 49 44 43 31 31 58 58 73 00 01 1B 09</t>
  </si>
  <si>
    <t>HID Crescendo iCLASS Px G8H</t>
  </si>
  <si>
    <t>3B DF 96 FF 81 31 FE 45 80 59 01 80 50 49 56 43 4C 41 53 73 00 01 1B DE</t>
  </si>
  <si>
    <t>HID Global pivCLASS v1.0 (PKI)</t>
  </si>
  <si>
    <t>http://www.hidglobal.com/products/cards-and-credentials/pivclass/pivclass-smart-card</t>
  </si>
  <si>
    <t>3B E0 00 00 81 31 20 40 30</t>
  </si>
  <si>
    <t>SmarTEC</t>
  </si>
  <si>
    <t>3B E0 00 FF 81 31 FE 45 14</t>
  </si>
  <si>
    <t>JUKICARD, digitally sign tax documents in Japan</t>
  </si>
  <si>
    <t>3B E2 00 00 40 20 49 ..</t>
  </si>
  <si>
    <t>Schlumberger Cryptoflex 4k</t>
  </si>
  <si>
    <t>3B E2 00 00 40 20 49 05</t>
  </si>
  <si>
    <t>Schlumberger Cryptoflex DES</t>
  </si>
  <si>
    <t>3B E2 00 00 40 20 49 06</t>
  </si>
  <si>
    <t>Schlumberger Cryptoflex</t>
  </si>
  <si>
    <t>3B E2 00 00 40 20 49 07</t>
  </si>
  <si>
    <t>3B E2 00 FF C1 10 31 FE 55 C8 02 9C</t>
  </si>
  <si>
    <t>Aladdin eToken PRO (USB token)</t>
  </si>
  <si>
    <t>Siemens CardOS M4.0</t>
  </si>
  <si>
    <t>3B E3 00 FF 91 81 71 26 44 00 01 13 20 2D</t>
  </si>
  <si>
    <t>Metrebus Card</t>
  </si>
  <si>
    <t>(used in Rome to store personal information and Atac subscription.</t>
  </si>
  <si>
    <t>Atac is the public transport company of the city of Rome.)</t>
  </si>
  <si>
    <t>http://www.atac.roma.it/smart/smart.asp?A=2&amp;S=22&amp;PR=4&amp;LNG=2</t>
  </si>
  <si>
    <t>3B E5 00 00 81 31 FE 45 D0 00 37 00 80 89</t>
  </si>
  <si>
    <t>ATM card for Standard Chartered, Taiwan</t>
  </si>
  <si>
    <t>3B E6 00 00 81 21 45 32 4B 01 01 01 01 7A</t>
  </si>
  <si>
    <t>Axalto Cyberflex Palmera V5</t>
  </si>
  <si>
    <t>3B E6 00 FF 81 31 FE 45 44 49 20 30 32 4D 70</t>
  </si>
  <si>
    <t>Alior Sync (Poland) - MasterCard Debit Card with PayPass (Bank)</t>
  </si>
  <si>
    <t>MasterCard Contactless Debit Card issued by Raiffeisen Bank in Czech Republic</t>
  </si>
  <si>
    <t>3B E6 00 FF 81 31 FE 45 44 49 20 30 32 56 6B</t>
  </si>
  <si>
    <t>VISA credit card (DKB)</t>
  </si>
  <si>
    <t>3B E6 00 FF 81 31 FE 45 4A 43 4F 50 30 33 07</t>
  </si>
  <si>
    <t>IBM JCOP 30/16</t>
  </si>
  <si>
    <t>3B E6 00 FF 81 31 FE 45 4A 43 4F 50 31 30 05</t>
  </si>
  <si>
    <t>IBM JCOP 10/16</t>
  </si>
  <si>
    <t>Rental card for Blockbuster, Taiwan</t>
  </si>
  <si>
    <t>3B E6 00 FF 81 31 FE 45 4A 43 4F 50 32 30 06</t>
  </si>
  <si>
    <t>IBM JCOP 20/16</t>
  </si>
  <si>
    <t>IBM JCOP20 with MIFARE</t>
  </si>
  <si>
    <t>or Datakey Smart Card Model 330J</t>
  </si>
  <si>
    <t>(http://www.datakey.com/products/smart_cards/products_sc_330j.shtml)</t>
  </si>
  <si>
    <t>3B E6 00 FF 81 31 FE 45 4A 43 4F 50 32 31 07</t>
  </si>
  <si>
    <t>IBM JCOP ID21</t>
  </si>
  <si>
    <t>3B E6 00 FF 81 31 FE 45 4A 43 4F 50 33 30 07</t>
  </si>
  <si>
    <t>Mifare ProX T=1</t>
  </si>
  <si>
    <t>3B E6 00 FF 81 31 FE 45 4A 43 4F 50 33 31 06</t>
  </si>
  <si>
    <t>IBM JCOP 30/31bio (contact interface)</t>
  </si>
  <si>
    <t>3B E7 00 00 91 81 31 FE 41 01 10 30 01 00 90 80 49</t>
  </si>
  <si>
    <t>FirmenTicket from the "Rheinbahn" for the "VRR"</t>
  </si>
  <si>
    <t>its a ticket corporates can buy for their employees. so its called</t>
  </si>
  <si>
    <t>"FirmenTicket". "Rheinbahn" is the local service operator for the</t>
  </si>
  <si>
    <t>mass traffic in and around duesseldorf/germany. "VRR" is traffic</t>
  </si>
  <si>
    <t>network spanning over at least a big part of north rhine westphalia</t>
  </si>
  <si>
    <t>(Verkehrsverbund Rhein-Ruhr)</t>
  </si>
  <si>
    <t>(http://www.vrr.de/de/tickets_und_tarife/vielfahrer/firmenticket/index.php)</t>
  </si>
  <si>
    <t>3B E7 00 FF 81 31 FE 45 44 30 38 2E 30 20 36 57</t>
  </si>
  <si>
    <t>EMV (MasterCard) card, issued by Raiffeisen Bank in Russia</t>
  </si>
  <si>
    <t>"Deutsche Kreditbank AG" Visa Card produced by AustriaCard GNC</t>
  </si>
  <si>
    <t>All cards (MasterCard, Maestro, VISA Electron) issued by Raiffeisen Bank in Romania</t>
  </si>
  <si>
    <t>EMV (MasterCard) Card, issued by Raiffeisen Bank in Czech Republic</t>
  </si>
  <si>
    <t>3B E8 00 00 81 31 20 45 00 73 C8 40 00 00 90 00 56</t>
  </si>
  <si>
    <t>Visa credit card for Standard Chartered, Taiwan</t>
  </si>
  <si>
    <t>3B E8 00 00 81 31 FE 45 00 73 C8 40 00 00 90 00 88</t>
  </si>
  <si>
    <t>VISA Card (Skandinaviska Enskilda Banken) with Swedish BankID</t>
  </si>
  <si>
    <t>VISA card (Chinatrust Bank (Taiwan), dual-interface card with a Taipei Metro e-purse function)</t>
  </si>
  <si>
    <t>3B E8 00 00 81 31 FE 45 4A 43 4F 50 76 32 34 .. ..</t>
  </si>
  <si>
    <t>NXP JCOP v2.4.x (see hist bytes for more info)</t>
  </si>
  <si>
    <t>3B E9 00 00 81 21 45 45 4D 56 5F 41 54 52 20 06 6C</t>
  </si>
  <si>
    <t>VISA card, issued by HVB Bank Czech Republic (http://www.hvb.cz) or austrian BankAustria</t>
  </si>
  <si>
    <t>3B E9 00 00 81 21 45 4D 43 5F 5F 49 4E 46 20 06 65</t>
  </si>
  <si>
    <t>MasterCard Credit card issued by SpareBank1 (http://www.sparebank1.no) in Norway</t>
  </si>
  <si>
    <t>3B E9 00 00 81 21 45 56 49 53 5F 49 4E 46 20 06 78</t>
  </si>
  <si>
    <t>VISA card, issued by the Austrian "Raiffeisen" bank (http://www.raiffeisen.at/</t>
  </si>
  <si>
    <t>Visa Card - Maximum - Oyak Bank / Turkey</t>
  </si>
  <si>
    <t>VISA, issued by Austrian bank "Erste Bank"</t>
  </si>
  <si>
    <t>3B E9 00 00 81 31 FE 45 43 44 32 69 09 00 00 00 00 B7</t>
  </si>
  <si>
    <t>Swiss UBS MasterCard Creditcard</t>
  </si>
  <si>
    <t>3B E9 00 00 81 31 FE 45 45 4D 56 20 30 33 20 20 06 99</t>
  </si>
  <si>
    <t>Visa credit card</t>
  </si>
  <si>
    <t>MasterCard credit card</t>
  </si>
  <si>
    <t>3B E9 00 00 81 31 FE 45 45 4D 56 30 32 5F 34 53 06 80</t>
  </si>
  <si>
    <t>Maestro Card issued by "First Investment Bank" in Bulgaria, http://fibank.bg/</t>
  </si>
  <si>
    <t>Visa Electron card: TATRA BANKA, a.s.</t>
  </si>
  <si>
    <t>3B E9 00 00 81 31 FE 45 4A 43 4F 50 31 30 56 32 32 A3</t>
  </si>
  <si>
    <t>ORGA Open Platform DES 16k V2.0 / JCOP10</t>
  </si>
  <si>
    <t>3B E9 00 00 81 31 FE 45 4A 43 4F 50 33 31 56 32 32 A0</t>
  </si>
  <si>
    <t>JCOP 31 / 72k</t>
  </si>
  <si>
    <t>3B E9 00 00 81 31 FE 45 4A 43 4F 50 34 31 56 32 32 A7</t>
  </si>
  <si>
    <t>IBM JCOP v2.2 41</t>
  </si>
  <si>
    <t>3B E9 00 00 81 31 FE 45 4D 43 41 20 30 33 20 20 06 88</t>
  </si>
  <si>
    <t>PayLife Gold MasterCard -- an unbranded version of the master card</t>
  </si>
  <si>
    <t>3B E9 00 FF C1 10 31 FE 55 00 64 05 00 C8 02 31 80 00 47</t>
  </si>
  <si>
    <t>Identity card of Italian Republic</t>
  </si>
  <si>
    <t>3B E9 00 FF C1 10 31 FE 55 C8 01 20 50 4E 34 30 31 32 AD</t>
  </si>
  <si>
    <t>Siemens CardOS/M 3.0 (SLE66CX160S)</t>
  </si>
  <si>
    <t>3B EA 00 00 81 31 FE 45 43 6F 6D 62 4F 53 20 49 49 00 FE</t>
  </si>
  <si>
    <t>UBS VISA Gold Card</t>
  </si>
  <si>
    <t>MasterCard from lhv.ee</t>
  </si>
  <si>
    <t>Nordea Bank Finland PLC Estonian Branch (ABnote)</t>
  </si>
  <si>
    <t>3B EA 00 00 81 31 FE 45 4A 43 4F 50 33 31 56 32 33 32 90</t>
  </si>
  <si>
    <t>NAB VISA Debit card</t>
  </si>
  <si>
    <t>3B EA 00 00 81 31 FE 45 4A 43 4F 50 34 31 56 32 32 31 95</t>
  </si>
  <si>
    <t>HID Crescendo C700</t>
  </si>
  <si>
    <t>https://www.hidglobal.com/products/cards-and-credentials/crescendo/c700</t>
  </si>
  <si>
    <t>3B EA 00 FF 81 31 20 75 00 64 05 14 01 02 31 00 90 00 27</t>
  </si>
  <si>
    <t>GCOS-MDK</t>
  </si>
  <si>
    <t>3B EA 00 FF 81 31 FE 45 54 55 42 2D 43 4B 01 03 01 00 7B</t>
  </si>
  <si>
    <t>Technische Universität Berlin - Campus Karte</t>
  </si>
  <si>
    <t>Maybe Sm@rtCafé Expert 2.0 (Giesecke &amp; Devrient)</t>
  </si>
  <si>
    <t>or GemXpresso 211 PK (Gemplus)</t>
  </si>
  <si>
    <t>Includes a Mifare-Chip (1 KB - Memory-Chip)</t>
  </si>
  <si>
    <t>3B EB 00 00 81 31 42 45 4E 4C 43 68 53 43 4B 30 34 30 31 2B</t>
  </si>
  <si>
    <t>Dutch University accesscard &amp; Electronic purse &amp; telphone card</t>
  </si>
  <si>
    <t>3B EB 00 00 81 31 42 45 4E 4C 43 68 69 70 70 65 72 30 31 0A</t>
  </si>
  <si>
    <t>Dutch Post (Chipper)</t>
  </si>
  <si>
    <t>3B EC 00 00 40 32 42 4C 55 45 20 44 52 41 47 4F 4E 20 43 00 01</t>
  </si>
  <si>
    <t>Pay TV</t>
  </si>
  <si>
    <t>3B EC 00 FF 81 31 FE 45 A0 00 00 00 56 33 33 30 4A 33 06 00 A1</t>
  </si>
  <si>
    <t>Datakey model 330J card, www.datakey.com</t>
  </si>
  <si>
    <t>http://www.hmk.de/downloads/datakey/Model_330J_Smart_Card.pdf</t>
  </si>
  <si>
    <t>Model 330J JavaCard v2.1.1</t>
  </si>
  <si>
    <t>Global Platform v2.0.1 specifications.</t>
  </si>
  <si>
    <t>JCCOS operating system applet (Java-based Cryptographic Card Operating System)</t>
  </si>
  <si>
    <t>3B ED 00 00 81 31 20 43 80 31 80 65 B0 83 02 04 7E 83 00 90 00 32</t>
  </si>
  <si>
    <t>Latvian Digital Signature Card (warm) (http://www.eme.lv/)</t>
  </si>
  <si>
    <t>3B EE 00 00 81 31 FE 45 00 31 80 71 86 65 01 67 02 A0 0A 83 90 00 1B</t>
  </si>
  <si>
    <t>IBM JCOP "Java Card 2.1.1" et "Open Plaform 2.0.1"</t>
  </si>
  <si>
    <t>3B EE 00 00 81 31 FE 45 80 31 80 66 40 90 93 06 0F 17 83 0F 90 00 F3</t>
  </si>
  <si>
    <t>IC card for the National Health Insurance, Taiwan</t>
  </si>
  <si>
    <t>3B EF .. 00 40 14 80 25 43 45 52 45 53 57 .. .. 01 01 03 90 00</t>
  </si>
  <si>
    <t>Electronic Identification Card from the FNMT, the Spanish Official</t>
  </si>
  <si>
    <t>Certification Authority (Fábrica Nacional de Moneda y Timbre)</t>
  </si>
  <si>
    <t>FNMT-Ceres Siemens Infineon SLE 19</t>
  </si>
  <si>
    <t>3B EF .. 00 40 14 80 25 43 45 52 45 53 57 .. .. 01 02 03 90 00</t>
  </si>
  <si>
    <t>FNMT-Ceres Siemens Infineon SLE 20</t>
  </si>
  <si>
    <t>Fábrica Nacional de Moneda y Timbre</t>
  </si>
  <si>
    <t>3B EF 00 00 81 31 20 49 00 5C 50 43 54 10 27 F8 D2 76 00 00 38 33 00 4D</t>
  </si>
  <si>
    <t>Infineon Technologies PC/SC Compliance Test Card V1.0</t>
  </si>
  <si>
    <t>3B EF 00 00 81 31 40 69 00 5C 50 43 53 35 C5 3A D2 76 00 00 38 33 00 0F</t>
  </si>
  <si>
    <t>Siemens Nixdorf Sicrypt</t>
  </si>
  <si>
    <t>3B EF 00 00 81 31 FC 45 80 31 80 65 11 01 13 00 01 53 41 43 45 81 04 21</t>
  </si>
  <si>
    <t>Slovenska sporitelna (SLSP) Bank card, Maestro Card with chip</t>
  </si>
  <si>
    <t>3B EF 00 00 81 31 FC 45 80 31 80 65 11 11 23 10 02 53 41 43 45 81 04 12</t>
  </si>
  <si>
    <t>VISA card issued by UBS, Switzerland</t>
  </si>
  <si>
    <t>3B EF 00 00 81 31 FE 45 43 4D 42 5F 43 6F 6D 44 44 41 30 30 35 35 00 F7</t>
  </si>
  <si>
    <t>Master Card (emitted by bank Nordea - Lithuania)</t>
  </si>
  <si>
    <t>3B EF 00 00 81 31 FE 45 43 4D 42 5F 43 6F 6D 53 44 41 30 30 34 30 00 E4</t>
  </si>
  <si>
    <t>VISA (Danske Bank Eesti / www.sampopank.ee)</t>
  </si>
  <si>
    <t>3B EF 00 00 81 31 FE 45 43 4D 42 5F 43 6F 6D 53 44 41 30 30 35 31 00 E4</t>
  </si>
  <si>
    <t>Visa (Sampo Estonia, 2010)</t>
  </si>
  <si>
    <t>3B EF 00 00 81 31 FE 45 43 6F 6D 62 4F 53 20 56 49 20 20 20 20 20 00 C4</t>
  </si>
  <si>
    <t>VfB Stuttgart Fankarte (pay card for the football stadium of the german club VfB Stuttgart)</t>
  </si>
  <si>
    <t>3B EF 00 00 81 31 FE 45 46 49 4F 4D 4B 5F 30 30 31 20 30 31 30 41 00 9C</t>
  </si>
  <si>
    <t>MasterCard/PayPass Card issued by Czech FIO Banka a.s. (contact chip)</t>
  </si>
  <si>
    <t>note the ASCII string ' FIOMK_001 010A' embedded in ATR</t>
  </si>
  <si>
    <t>3B EF 00 00 81 31 FE 65 00 5C 50 43 53 D1 91 47 D2 76 00 00 38 33 00 70</t>
  </si>
  <si>
    <t>Siemens/Infineon Sicrypt S26381-F252-V1 GS:03</t>
  </si>
  <si>
    <t>3B EF 00 00 81 31 FE 67 00 5C 49 43 4D DB C9 7E D2 76 00 00 38 33 00 1E</t>
  </si>
  <si>
    <t>Infineon SICRYPT CardModule Card</t>
  </si>
  <si>
    <t>3B EF 00 FF 81 31 .. 45 65 63</t>
  </si>
  <si>
    <t>Debit card (Germany): ec-cash, GeldKarte(DEM), Maestro, Cirrus</t>
  </si>
  <si>
    <t>3B EF 00 FF 81 31 20 45 42 61 73 69 63 43 61 72 64 20 5A 43 32 2E 33 BD</t>
  </si>
  <si>
    <t>ZeitControl BasicCard Enhanced 2.3</t>
  </si>
  <si>
    <t>3B EF 00 FF 81 31 20 45 42 61 73 69 63 43 61 72 64 20 5A 43 33 2E 33 BC</t>
  </si>
  <si>
    <t>Electronic Purse (Elton Senegal)</t>
  </si>
  <si>
    <t>3B EF 00 FF 81 31 20 75 42 61 73 69 63 43 61 72 64 20 5A 43 33 2E 33 8C</t>
  </si>
  <si>
    <t>ZeitControl BasicCard Enhanced 3.3</t>
  </si>
  <si>
    <t>3B EF 00 FF 81 31 20 75 42 61 73 69 63 43 61 72 64 20 5A 43 33 2E 37 88</t>
  </si>
  <si>
    <t>ZeitControl BasicCard Enhanced 3.7</t>
  </si>
  <si>
    <t>3B EF 00 FF 81 31 20 75 42 61 73 69 63 43 61 72 64 20 5A 43 33 2E 39 86</t>
  </si>
  <si>
    <t>ZeitControl BasicCard Enhanced 3.9</t>
  </si>
  <si>
    <t>3B EF 00 FF 81 31 42 45 .* 38</t>
  </si>
  <si>
    <t>UNI-Card</t>
  </si>
  <si>
    <t>3B EF 00 FF 81 31 42 45 65 63 03 02 03 02 80 00 22 40 48 95 96 00 20 28</t>
  </si>
  <si>
    <t>Scard Sparkasse Detmold, Deutschland BLZ 47650130</t>
  </si>
  <si>
    <t>3B EF 00 FF 81 31 50 45 42 61 73 69 63 43 61 72 64 20 5A 43 31 2E 31 CC</t>
  </si>
  <si>
    <t>ZeitControl BasicCard Compact 1.1</t>
  </si>
  <si>
    <t>3B EF 00 FF 81 31 50 45 65 63 .. .. .. .. .. .. .. .. .. .. .. .. .. ..</t>
  </si>
  <si>
    <t>GeldKarte v2 (Germany)</t>
  </si>
  <si>
    <t>3B EF 00 FF 81 31 50 45 65 63 00 00 00 00 00 00 00 00 00 00 00 00 00 00</t>
  </si>
  <si>
    <t>Geldkarte v2</t>
  </si>
  <si>
    <t>3B EF 00 FF 81 31 50 45 65 63 08 0B 40 02 80 00 08 15 20 03 36 04 00 7E</t>
  </si>
  <si>
    <t>old banking card (electronic-card / Maestro / Geldkarte) of the</t>
  </si>
  <si>
    <t>Stadt-Sparkasse Duesseldorf (like the above, but old - around 2002).</t>
  </si>
  <si>
    <t>3B EF 00 FF 81 31 50 45 65 63 0D 24 20 02 80 00 05 08 33 56 10 01 02 43</t>
  </si>
  <si>
    <t>German ec card</t>
  </si>
  <si>
    <t>3B EF 00 FF 81 31 52 45 4D 46 43 20 49 42 4D 20 34 30 48 39 36 30 31 FB</t>
  </si>
  <si>
    <t>IBM MFC 3.5 file system smart card</t>
  </si>
  <si>
    <t>(Card from the book "Smart Card Application Development Using Java")</t>
  </si>
  <si>
    <t>3B EF 00 FF 81 31 60 45 65 63 04 02 11 00 00 00 00 00 A5 32 A5 01 11 B6</t>
  </si>
  <si>
    <t>GledKarte</t>
  </si>
  <si>
    <t>Siemens M3-Module with a Motorola SC-28.</t>
  </si>
  <si>
    <t>G&amp;D (Giesecke&amp;Devrient) Geldkarten-OS mit der Version 11</t>
  </si>
  <si>
    <t>3B EF 00 FF 81 31 60 45 65 63 06 03 14 02 50 00 06 51 08 11 5E 01 41 90</t>
  </si>
  <si>
    <t>Geldkarte from Deutsche Bank, Thomson-Chip</t>
  </si>
  <si>
    <t>3B EF 00 FF 81 31 66 45 49 42 4D 20 4D 46 43 34 30 30 32 30 38 33 31 A1</t>
  </si>
  <si>
    <t>IBM MFC 4.1 file system smart card</t>
  </si>
  <si>
    <t>Card from the book "Smart Card Application Development Using Java"</t>
  </si>
  <si>
    <t>authors: Uwe Hansmann, Martin. S. Nicklous, Thomas Schäck, Achim Schneider, Frank Seliger</t>
  </si>
  <si>
    <t>3B EF 00 FF 81 31 66 45 65 63 20 20 49 42 4D 20 33 2E 31 20 20 20 20</t>
  </si>
  <si>
    <t>IBM eCash</t>
  </si>
  <si>
    <t>3B EF 00 FF 81 31 66 45 65 63 20 20 49 42 4D 20 33 2E 31 20 20 20 20 CF</t>
  </si>
  <si>
    <t>3B EF 00 FF 81 31 86 45 49 42 4D 20 4D 46 43 34 30 30 30 30 38 33 31 43</t>
  </si>
  <si>
    <t>ComCard MFC 4.1</t>
  </si>
  <si>
    <t>3B EF 00 FF 81 31 FE 45 65 63 11 04 01 02 80 00 0F 27 40 00 03 01 00 E1</t>
  </si>
  <si>
    <t>Postbank Geldkarte</t>
  </si>
  <si>
    <t>3B EF 00 FF 81 31 FE 45 65 63 11 04 01 02 80 00 0F 46 20 04 23 01 00 C4</t>
  </si>
  <si>
    <t>Postbank ec/Maestro (Germany)</t>
  </si>
  <si>
    <t>3B EF 00 FF 81 31 FE 45 65 63 19 01 62 02 80 00 0F 00 35 00 42 06 20 BB</t>
  </si>
  <si>
    <t>Credit card (Germany, Postbank AG): VISA</t>
  </si>
  <si>
    <t>3B EF 00 FF 81 31 FE 45 80 31 C0 6B 49 42 4D 20 4A 65 74 5A 20 4D 32 39</t>
  </si>
  <si>
    <t>UBS Internet Card (IBM JetZ M2)</t>
  </si>
  <si>
    <t>3B EF 00 FF 81 31 FF 65 49 42 4D 20 4D 46 43 39 32 32 39 32 38 39 30 17</t>
  </si>
  <si>
    <t>IBM MFC 4.22 (University of Cambridge smartchip card)</t>
  </si>
  <si>
    <t>3B F0 12 00 FF 91 81 B1 7C 45 1F 03 99</t>
  </si>
  <si>
    <t>Japanese Chijou Digital B-CAS Card (pay TV)</t>
  </si>
  <si>
    <t>3B F0 12 00 FF 91 81 B1 EF 45 1F 03 0A</t>
  </si>
  <si>
    <t>Japanese Digital CATV C-CAS card</t>
  </si>
  <si>
    <t>3B F0 13 00 00 10 00</t>
  </si>
  <si>
    <t>MasterCard ETEC InterOp 27. This is an dual-app Maestro/MasterCard Credit EMV test card</t>
  </si>
  <si>
    <t>3B F2 18 00 00 C1 0A 31 FE 55 C8 06 75</t>
  </si>
  <si>
    <t>HID iCLASS P16K C4H</t>
  </si>
  <si>
    <t>proximity card used for both door locks and keystore</t>
  </si>
  <si>
    <t>3B F2 18 00 02 C1 0A 31 FE 55 C8 07 76</t>
  </si>
  <si>
    <t>Siemens CardOS V4.3</t>
  </si>
  <si>
    <t>3B F2 18 00 02 C1 0A 31 FE 58 C8 08 74</t>
  </si>
  <si>
    <t>Siemens CardOS V4.3B</t>
  </si>
  <si>
    <t>D-Trust multicard 2.1 (may only be the testcard for it)</t>
  </si>
  <si>
    <t>3B F2 18 00 02 C1 0A 31 FE 58 C8 09 75</t>
  </si>
  <si>
    <t>Siemens CardOS V4.2B</t>
  </si>
  <si>
    <t>3B F2 18 00 02 C1 0A 31 FE 58 C8 0B 77</t>
  </si>
  <si>
    <t>CardOS V4.2C (SLE66CX360PE dual interface)</t>
  </si>
  <si>
    <t>3B F2 18 00 FF C1 0A 31 FE 55 C8 06 8A</t>
  </si>
  <si>
    <t>Siemens CardOS M 4.2 (SLE66CX642P)</t>
  </si>
  <si>
    <t>3B F2 98 00 FF C1 10 31 FE 55 C8 03 15</t>
  </si>
  <si>
    <t>Siemens CardOS M 4.01 (SLE66CX320P)</t>
  </si>
  <si>
    <t>3B F2 98 00 FF C1 10 31 FE 55 C8 04 12</t>
  </si>
  <si>
    <t>CardOS M4.01a (SLE66CX322P)</t>
  </si>
  <si>
    <t>3B F3 96 00 FF C0 0A 31 FE 4D 80 31 E0 83</t>
  </si>
  <si>
    <t>MARX Cryptoken (supported by RaakSign)</t>
  </si>
  <si>
    <t>3B F4 18 00 02 C1 0A 31 FE 58 56 34 63 76 C5</t>
  </si>
  <si>
    <t>Eutron CryptoIdentity (reader + card token)</t>
  </si>
  <si>
    <t>3B F4 18 00 FF 81 31 80 55 00 31 80 00 C7</t>
  </si>
  <si>
    <t>3B F4 98 00 FF C1 10 31 FE 55 4D 34 63 76 B4</t>
  </si>
  <si>
    <t>Eutron Digipass 860 (reader + card token)</t>
  </si>
  <si>
    <t>3B F5 18 00 00 81 31 FE 45 4D 79 45 49 44 9A</t>
  </si>
  <si>
    <t>Aventra ActiveSecurity MyEID</t>
  </si>
  <si>
    <t>http://www.aventra.fi/pdf/ActiveSecurity%20MyEID%20Tokens%20white%20paper%20(2p)%20EN.pdf</t>
  </si>
  <si>
    <t>3B F5 91 00 FF 91 81 71 FE 40 00 41 00 00 00 00 05</t>
  </si>
  <si>
    <t>Contactless Mifare Ultralight</t>
  </si>
  <si>
    <t>3B F5 91 00 FF 91 81 71 FE 40 00 41 08 00 00 00 0D</t>
  </si>
  <si>
    <t>Contactless Mifare</t>
  </si>
  <si>
    <t>3B F5 91 00 FF 91 81 71 FE 40 00 41 18 00 00 00 1D</t>
  </si>
  <si>
    <t>Contactless Mifare 4k</t>
  </si>
  <si>
    <t>3B F5 91 00 FF 91 81 71 FE 40 00 41 88 00 00 00 8D</t>
  </si>
  <si>
    <t>Contactless Mifare 1k or 4k</t>
  </si>
  <si>
    <t>3B F5 91 00 FF 91 81 71 FE 40 00 42 00 01 00 81 86</t>
  </si>
  <si>
    <t>American Express Blue RFID</t>
  </si>
  <si>
    <t>3B F6 18 00 FF 81 31 FE 45 4A 32 41 30 38 30 1B</t>
  </si>
  <si>
    <t>NXP J2A080 - 80K (blank)</t>
  </si>
  <si>
    <t>http://www.classic.nxp.com/acrobat_download2/literature/9397/75016728.pdf</t>
  </si>
  <si>
    <t>3B F6 18 00 FF 81 31 FE 45 4A 43 4F 50 32 30 0E</t>
  </si>
  <si>
    <t>IBM JCOP20</t>
  </si>
  <si>
    <t>3B F6 18 00 FF 81 31 FE 45 4A 43 4F 50 33 30 0F</t>
  </si>
  <si>
    <t>Philips P8RF5016 running IBM JCOP 30 (contact interface)</t>
  </si>
  <si>
    <t>3B F6 18 00 FF 81 31 FE 45 4A 43 4F 50 33 31 0E</t>
  </si>
  <si>
    <t>IBM JCOP BIO31</t>
  </si>
  <si>
    <t>IBM JCOP BIO31 Java card</t>
  </si>
  <si>
    <t>3B F7 11 00 00 81 71 80 42 00 00 63 95 0A 01 90 00 B9</t>
  </si>
  <si>
    <t>ATM Card for Chunghwa Post Inc., Taiwan</t>
  </si>
  <si>
    <t>3B F7 11 00 00 81 71 FE 42 00 00 63 95 01 01 90 00 CC</t>
  </si>
  <si>
    <t>ATM Card for Mega International Commercial Bank, Taiwan</t>
  </si>
  <si>
    <t>ATM card for HSBC Direct, Taiwan</t>
  </si>
  <si>
    <t>ATM card for TaChong Bank, Taiwan</t>
  </si>
  <si>
    <t>ATM card for Chunghwa Post, Taiwan</t>
  </si>
  <si>
    <t>VISA card for Taipei Fubon Bank, Taiwan</t>
  </si>
  <si>
    <t>3B F7 11 00 00 81 71 FE 42 00 00 63 95 31 02 90 00 FF</t>
  </si>
  <si>
    <t>3B F7 11 00 00 81 71 FE 42 00 00 63 95 31 05 90 00 F8</t>
  </si>
  <si>
    <t>ATM card for E.Sun Commercial Bank, Taiwan</t>
  </si>
  <si>
    <t>3B F7 11 00 01 40 96 54 30 04 0E 6C B6 D6 90 00</t>
  </si>
  <si>
    <t>PIC16F876-04/SP (PICCard2) or</t>
  </si>
  <si>
    <t>PIC16F84A-04/P + 24LC16B (PICCard1) or</t>
  </si>
  <si>
    <t>Canal + Canal Digital Spain year 2000/2001 or</t>
  </si>
  <si>
    <t>PIC Silver Card 2 (PIC16F876/7 + 24C64)</t>
  </si>
  <si>
    <t>3B F7 11 00 01 40 96 57 60 14 0E 6C B6 D6</t>
  </si>
  <si>
    <t>old SECA of D+ Italian sat pay tv</t>
  </si>
  <si>
    <t>3B F7 11 00 01 40 96 58 42 14 0E 6C B6 D6</t>
  </si>
  <si>
    <t>UK on digital (terrestrial digital TV card)</t>
  </si>
  <si>
    <t>3B F7 11 00 01 40 96 70 70 07 0E 6C B6 D6</t>
  </si>
  <si>
    <t>Cyfra+ SECA Card (http://cyfraplus.pl/)</t>
  </si>
  <si>
    <t>3B F7 11 00 01 40 96 70 70 07 0E 6C B6 D6 90 00</t>
  </si>
  <si>
    <t>M-II (a.k.a. M-2, a.k.a. Platinum Card), AT90SC6464C based</t>
  </si>
  <si>
    <t>KnotCard II</t>
  </si>
  <si>
    <t>TitaniumElite</t>
  </si>
  <si>
    <t>3B F7 11 00 01 40 96 70 70 0A 0E 6C B6 D6</t>
  </si>
  <si>
    <t>TopUp TV NagraVision viewing card</t>
  </si>
  <si>
    <t>3B F7 11 00 01 40 96 70 70 17 0E 6C B6 D6</t>
  </si>
  <si>
    <t>Canal Satellite card (VERSION 7.1 SYSTEM / SECA2)</t>
  </si>
  <si>
    <t>3B F7 11 00 01 40 96 70 70 37 0E 6C B6 D6</t>
  </si>
  <si>
    <t>Carte pour decodeur cable numérique (fourni par www.voo.be et</t>
  </si>
  <si>
    <t>www.ledecodeur.be)</t>
  </si>
  <si>
    <t>3B F7 11 00 01 40 96 70 70 67 0E 6C B6 D6</t>
  </si>
  <si>
    <t>UK TopUp TV</t>
  </si>
  <si>
    <t>3B F7 11 00 01 40 96 70 71 09 0E 6C B6 D6</t>
  </si>
  <si>
    <t>Carte pour décodeur télé de Neuf Telecom TV</t>
  </si>
  <si>
    <t>3B F7 13 00 00 81 31 FE 45 46 4F 4D 53 4F 4D 53 A9</t>
  </si>
  <si>
    <t>Health card Russian Federation</t>
  </si>
  <si>
    <t>3B F7 13 00 00 81 31 FE 45 4A 43 4F 50 32 34 .. ..</t>
  </si>
  <si>
    <t>3B F7 18 00 00 80 31 FE 45 73 66 74 65 2D 6E 66 C4</t>
  </si>
  <si>
    <t>SmartCafe Expert 3.2 72K</t>
  </si>
  <si>
    <t>3B F7 18 00 00 81 71 80 42 00 00 63 95 0A 01 90 00 B0</t>
  </si>
  <si>
    <t>7-Eleven icash card, Taiwan</t>
  </si>
  <si>
    <t>3B F7 91 00 FF 91 81 71 FE 40 00 41 20 00 11 77 81 80 40</t>
  </si>
  <si>
    <t>Contactless Mifare DESFire</t>
  </si>
  <si>
    <t>3B F8 13 00 00 81 31 FE 45 4A 43 4F 50 76 32 34 .. ..</t>
  </si>
  <si>
    <t>3B F8 18 00 00 80 31 FE 45 00 73 C8 40 13 00 90 00 92</t>
  </si>
  <si>
    <t>3B F8 18 00 00 81 31 FE 45 00 73 C8 40 00 00 90 00 80</t>
  </si>
  <si>
    <t>NXP JCOP 31 V2.2 36K - S/C I/F</t>
  </si>
  <si>
    <t>3B F8 18 00 00 81 31 FE 45 00 73 C8 40 13 00 90 00 93</t>
  </si>
  <si>
    <t>Giesecke &amp; Devrient Sm@rtCafé Expert 3.0</t>
  </si>
  <si>
    <t>3B F8 18 00 00 81 31 FE 45 4A 43 4F 50 56 32 34 31 9C</t>
  </si>
  <si>
    <t>NXP JCOP2.4.1</t>
  </si>
  <si>
    <t>J3A080 80KB T=1 GP2.1.1 JC2.2.2 SCP02</t>
  </si>
  <si>
    <t>3B F8 18 00 00 81 31 FE 45 4A 43 4F 50 76 32 34 31 BC</t>
  </si>
  <si>
    <t>NXP J2A080 JavaCard</t>
  </si>
  <si>
    <t>3B F8 18 00 FF 81 31 FE 45 00 73 C8 40 00 00 90 00 7F</t>
  </si>
  <si>
    <t>NXP JCOP 10</t>
  </si>
  <si>
    <t>NXP JCOP 31 (contact interface)</t>
  </si>
  <si>
    <t>3B F8 18 00 FF 81 31 FE 45 4A 43 4F 50 76 32 34 31 43</t>
  </si>
  <si>
    <t>VIVOtech SAM</t>
  </si>
  <si>
    <t>NXP JCOP V241</t>
  </si>
  <si>
    <t>NXP J3A081 JavaCard (contact interface)</t>
  </si>
  <si>
    <t>3B F9 13 00 00 81 31 FE 45 4A 43 4F 50 32 34 .. .. .. ..</t>
  </si>
  <si>
    <t>3B F9 13 00 00 81 31 FE 45 4A 43 4F 50 34 31 56 32 34 A2</t>
  </si>
  <si>
    <t>JCOP41 v2.4</t>
  </si>
  <si>
    <t>3B F9 13 00 FF 10 80 80 31 E0 55 42 45 52 47 53</t>
  </si>
  <si>
    <t>Banrisul bank</t>
  </si>
  <si>
    <t>3B F9 18 00 00 81 31 FE 45 39 35 32 38 35 30 31 33 31 DA</t>
  </si>
  <si>
    <t>JCOP31 / 72B1 V2.2 (4096 RSA key support)</t>
  </si>
  <si>
    <t>Smartcard Dual Interface JCOP31 with 72KB EEPROM and V2.2 Java Card Open Platform</t>
  </si>
  <si>
    <t>3B F9 18 00 00 81 31 FE 45 4A 43 4F 50 32 31 56 32 32 A9</t>
  </si>
  <si>
    <t>NXP JCOP 21 V2.2 36K</t>
  </si>
  <si>
    <t>3B F9 18 00 00 81 31 FE 45 4A 43 4F 50 33 31 56 32 32 A8</t>
  </si>
  <si>
    <t>JCOP31 / 72B1 V2.2</t>
  </si>
  <si>
    <t>3B F9 94 00 00 81 31 FE 65 46 54 20 56 31 30 30 90 00 83</t>
  </si>
  <si>
    <t>ePass 2000</t>
  </si>
  <si>
    <t>3B F9 98 00 FF C1 10 31 FE 55 41 4D 20 43 4D 44 31 31 30 83</t>
  </si>
  <si>
    <t>Service card of the Ministry of Defense of Italy - Military Aviation</t>
  </si>
  <si>
    <t>3B F9 98 00 FF C1 10 31 FE 55 45 49 20 43 4D 44 31 31 30 83</t>
  </si>
  <si>
    <t>Service card of the Ministry of Defense of Italy - Italian Army</t>
  </si>
  <si>
    <t>3B F9 98 00 FF C1 10 31 FE 55 4D 4D 20 43 4D 44 31 31 30 8F</t>
  </si>
  <si>
    <t>Service card of the Ministry of Defense of Italy - Navy</t>
  </si>
  <si>
    <t>3B F9 98 00 FF C1 10 31 FE 55 50 43 20 43 4D 44 31 31 30 9C</t>
  </si>
  <si>
    <t>Service card of the Ministry of Defense of Italy - Civil personnel</t>
  </si>
  <si>
    <t>3B FA 11 00 00 81 31 FE 45 43 6F 6D 62 4F 53 20 49 56 00 E0</t>
  </si>
  <si>
    <t>MyWireCard 2go Prepaid VISA Card</t>
  </si>
  <si>
    <t>3B FA 11 00 02 40 60 43 C6 02 F8 03 03 00 00 90 00</t>
  </si>
  <si>
    <t>DeLaRue DX(?)</t>
  </si>
  <si>
    <t>3B FA 13 00 00 81 31 FE 15 59 75 62 69 6B 65 79 4E 45 4F A6</t>
  </si>
  <si>
    <t>Yubikey NEO</t>
  </si>
  <si>
    <t>3B FA 13 00 00 81 31 FE 45 44 65 78 61 20 43 46 20 76 31 98</t>
  </si>
  <si>
    <t>Dexa Systems Crossfire Card (PKI)</t>
  </si>
  <si>
    <t>http://www.dexasystems.com/products-services/products/dexa-smartcards-credential-tokens-peripherals</t>
  </si>
  <si>
    <t>3B FA 13 00 00 81 31 FE 45 4A 43 4F 50 3. 3. 56 32 33 32 ..</t>
  </si>
  <si>
    <t>JCOPxx/yy v2.3.2 (see hist bytes for more info)</t>
  </si>
  <si>
    <t>3B FA 13 00 00 81 31 FE 45 4A 43 4F 50 32 31 56 32 33 31 91</t>
  </si>
  <si>
    <t>NXP JCOP 21 V2.3.1 36K</t>
  </si>
  <si>
    <t>3B FA 13 00 00 81 31 FE 45 4A 43 4F 50 34 31 56</t>
  </si>
  <si>
    <t>JCOP41 V221</t>
  </si>
  <si>
    <t>3B FA 13 00 00 81 31 FE 45 4A 43 4F 50 34 31 56 32 33 31 97</t>
  </si>
  <si>
    <t>JCOP41 /72K (eID)</t>
  </si>
  <si>
    <t>3B FA 13 00 00 81 31 FE 45 4A 43 4F 50 76 32 34 .. .. .. ..</t>
  </si>
  <si>
    <t>3B FA 13 00 FF 81 31 80 45 00 31 C1 73 C0 01 00 00 90 00 B1</t>
  </si>
  <si>
    <t>3B FA 18 00 00 81 31 FE 45 06 08 60 84 10 01 87 6F 06 02 FE</t>
  </si>
  <si>
    <t>Card used by the Dutch health insurers to give medical personell access to patient insurance information</t>
  </si>
  <si>
    <t>3B FA 18 00 00 81 31 FE 45 4A 33 41 30 34 30 56 32 34 31 84</t>
  </si>
  <si>
    <t>NXP J3A 40K</t>
  </si>
  <si>
    <t>Java Card v2.2.2 - Global Platform v2.2.1</t>
  </si>
  <si>
    <t>Dual-interface functionality (features 1K Mifare emulation)</t>
  </si>
  <si>
    <t>3B FA 18 00 00 81 31 FE 45 4A 33 41 30 38 31 56 32 34 31 89</t>
  </si>
  <si>
    <t>NXP JCOP CJ3A081</t>
  </si>
  <si>
    <t>http://www.usmartcards.com/media/downloads/492/NXP%20P5CX012%2002X%2040%2073%2080%20144%20%20%202011.pdf</t>
  </si>
  <si>
    <t>3B FA 18 00 00 81 31 FE 45 4A 43 4F 50 34 31 56 32 32 31 9D</t>
  </si>
  <si>
    <t>NXP JCOP 41 v2.2.1 72k SmartCard I/F</t>
  </si>
  <si>
    <t>3B FA 18 00 02 C1 0A 31 FE 58 4B 53 77 69 73 73 53 69 67 6E 89</t>
  </si>
  <si>
    <t>SuisseId card (used for qualified signatures)</t>
  </si>
  <si>
    <t>http://postsuisseid.ch/de/suisseid</t>
  </si>
  <si>
    <t>http://www.suisseid.ch/</t>
  </si>
  <si>
    <t>3B FA 18 00 FF 81 31 FE 45 4A 43 4F 50 32 31 56 32 33 31 65</t>
  </si>
  <si>
    <t>TrubDemax healthcare card</t>
  </si>
  <si>
    <t>JCOP 21 / 72k</t>
  </si>
  <si>
    <t>3B FA 18 00 FF 81 31 FE 45 4A 43 4F 50 34 31 43 32 30 30 74</t>
  </si>
  <si>
    <t>HID Crescendo C200</t>
  </si>
  <si>
    <t>https://www.hidglobal.com/sites/hidglobal.com/files/resource_files/crescendo-c200-c700-smart-card-ds-en.pdf</t>
  </si>
  <si>
    <t>3B FA 18 00 FF 81 31 FE 45 4A 43 4F 50 34 31 56 32 32 31 62</t>
  </si>
  <si>
    <t>HID Crescendo C700 http://www.hidcorp.com/</t>
  </si>
  <si>
    <t>Should be compatible to RAAK http://www.raaktechnologies.com/</t>
  </si>
  <si>
    <t>Marx CrypToken MX2048-JCOP USB Token</t>
  </si>
  <si>
    <t>3B FA 18 00 FF 81 31 FE 45 4A 43 4F 50 34 31 56 32 33 31 63</t>
  </si>
  <si>
    <t>JCOP41 V2.3.1 Dual Interface, Mifare emulation, 72K (NXP SmartMX P5CT072)</t>
  </si>
  <si>
    <t>JCOP (Java Card OpenPlatform) is a Java smart card distributed and developed by NXP.</t>
  </si>
  <si>
    <t>The JCOP 41 v2.3.1. is an USB-smart card and can be used not only with standard smart card reader, but also with simple USB-connectors. The JCOP card is connected as ICCD card and can be used with such ICCD standard drivers.</t>
  </si>
  <si>
    <t>JCOP 41 is a Dual-Interface Smart Card, that means, the card can also be contacted with a contactless card reader. For building access systems, this card is also be able to emulate Mifare Classic 1k/4k.</t>
  </si>
  <si>
    <t>JCOP 41 v2.3.1 is compliant to JavaCard Standard 2.2.1. and GlobalPlattform 2.1.1. Their cryptographic features supports RSA up to 2432 bit, 'Eliptic curves' - ECC GF(2n), AES and 3DES.</t>
  </si>
  <si>
    <t>More information is available here:</t>
  </si>
  <si>
    <t>http://www.nxp.com/documents/short_data_sheet/P5Cx009_P5Cx072_FAM_SDS.pdf</t>
  </si>
  <si>
    <t>3B FA 94 00 00 81 31 20 43 80 65 A2 01 01 01 3D 72 D6 43 21</t>
  </si>
  <si>
    <t>GemXpresso Pro R3 32PK (MPCOS, T=1)</t>
  </si>
  <si>
    <t>3B FA 98 00 FF C1 10 31 FE 55 C8 03 53 41 47 5F 50 4B 49 32 77</t>
  </si>
  <si>
    <t>Siemens corporate ID card (access to the building / rooms etc,</t>
  </si>
  <si>
    <t>stores PKI private keys/certificates)</t>
  </si>
  <si>
    <t>3B FA 98 00 FF C1 10 31 FE 55 C8 04 53 41 47 5F 50 4B 49 32 70</t>
  </si>
  <si>
    <t>Siemens Corporate Card (Belgium , Germany)</t>
  </si>
  <si>
    <t>3B FB 11 00 00 40 28 80 59 53 50 59 52 55 53 AE 00 02</t>
  </si>
  <si>
    <t>Spyrus Rosetta Basic</t>
  </si>
  <si>
    <t>3B FB 11 00 00 40 78 80 59 53 50 59 52 55 53 AE 02 02</t>
  </si>
  <si>
    <t>Rosetta® Series II Smart Card manufactured by Spyrus</t>
  </si>
  <si>
    <t>http://spyrus.com/products/rosetta_smart_usb.asp</t>
  </si>
  <si>
    <t>3B FB 11 00 00 81 31 FE 45 00 31 C0 64 77 E9 10 00 00 90 00 6A</t>
  </si>
  <si>
    <t>OCS ID-One Cosmo Card USB Token</t>
  </si>
  <si>
    <t>3B FB 13 00 00 81 31 FE 45 4A 43 4F 50 53 3. 3. 56 32 33 32 ..</t>
  </si>
  <si>
    <t>JCOP-Sxx/yy v2.3.2 (see hist bytes for more info)</t>
  </si>
  <si>
    <t>3B FB 13 00 FF 81 31 80 75 5A 43 35 2E 35 20 52 45 56 20 47 63</t>
  </si>
  <si>
    <t>ZeitControl BasicCard 5.5</t>
  </si>
  <si>
    <t>3B FB 13 00 FF 81 31 80 75 5A 43 35 2E 36 20 52 45 56 20 4D 6A</t>
  </si>
  <si>
    <t>ZeitControl BasicCard ZC5.6 user-programmable smart card</t>
  </si>
  <si>
    <t>http://www.basiccard.com/index.html?overview.htm</t>
  </si>
  <si>
    <t>3B FB 13 00 FF 81 31 80 75 5A 43 36 2E 35 20 52 45 56 20 43 64</t>
  </si>
  <si>
    <t>ZeitControl BasicCard 6.5, multiapplication with 30 kByte EEPROM</t>
  </si>
  <si>
    <t>3B FB 13 00 FF C0 80 31 80 75 5A 43 35 2E 34 20 52 45 56 20 41 A5</t>
  </si>
  <si>
    <t>ZeitControl BasicCard Professional 5.4 Revision A</t>
  </si>
  <si>
    <t>3B FB 13 00 FF C0 80 31 80 75 5A 43 35 2E 34 20 52 45 56 20 48 AC</t>
  </si>
  <si>
    <t>ZeitControl BasicCard Professional 5.4</t>
  </si>
  <si>
    <t>3B FB 18 00 00 40 78 80 59 53 50 59 52 55 53 AE 04 02</t>
  </si>
  <si>
    <t>Spyrus Rosetta Series II</t>
  </si>
  <si>
    <t>3B FB 18 00 00 81 31 FE 45 00 31 C0 64 77 E9 10 00 01 90 00 62</t>
  </si>
  <si>
    <t>ID card for personal of "Govern Illes Balears"</t>
  </si>
  <si>
    <t>http://www.caib.es/sacmicrofront/contenido.do?cont=7584&amp;mkey=M08110610180317195848&amp;&amp;lang=en</t>
  </si>
  <si>
    <t>3B FB 91 00 FF 91 81 71 FE 40 00 41 20 00 01 00 81 20 63 CB A0 80 03</t>
  </si>
  <si>
    <t>Carrefour, MasterCard credit card, Pass Banque, Oberthur - contactless/PayPass</t>
  </si>
  <si>
    <t>3B FB 96 00 00 80 31 FE 45 00 31 C0 64 77 E3 02 00 82 90 00 76</t>
  </si>
  <si>
    <t>Oberthur ID-One Cosmo</t>
  </si>
  <si>
    <t>3B FB 96 00 00 81 31 FE 45 00 31 C0 64 77 E9 10 00 01 90 00 EC</t>
  </si>
  <si>
    <t>Oberthur ID-ONE v5.4</t>
  </si>
  <si>
    <t>3B FB 96 00 00 81 31 FE 45 00 31 C0 64 77 E9 10 00 0F 90 00 E2</t>
  </si>
  <si>
    <t>Elektroniczna Legitymacja Studencka - Polish Student's ID Issued in Poznan in 2007</t>
  </si>
  <si>
    <t>3B FB 96 00 00 81 31 FE 45 56 44 53 49 35 40 01 00 04 00 01 1F</t>
  </si>
  <si>
    <t>Vasco DIGIPASS KEY 200 usb token</t>
  </si>
  <si>
    <t>http://www.vasco.com/products/digipass/digipass_pki/digipass_pki_keys/digipass_key_200.aspx</t>
  </si>
  <si>
    <t>Should contain a 'Oberthur cosmo v 5.4 or V7.0D' smartcard</t>
  </si>
  <si>
    <t>3B FB 98 00 FF C1 10 31 FE 55 00 64 05 20 47 03 31 80 00 90 00 F3</t>
  </si>
  <si>
    <t>Gemplus GemGate 32K</t>
  </si>
  <si>
    <t>distributed by Postecert (www.postecert.it) to legally sign documents</t>
  </si>
  <si>
    <t>3B FC 13 00 00 81 31 FE 45 59 75 62 69 6B 65 79 4E 45 4F 72 33 B1</t>
  </si>
  <si>
    <t>http://www.yubico.com/products/yubikey-hardware/yubikey-neo/</t>
  </si>
  <si>
    <t>3B FC 98 00 FF C1 10 31 FE 55 C8 03 49 6E 66 6F 63 61 6D 65 72 65 28</t>
  </si>
  <si>
    <t>New Card Infocamere (Italy) series 1402...</t>
  </si>
  <si>
    <t>http://www.card.infocamere.it/</t>
  </si>
  <si>
    <t>Siemens Informatica - Siemens M4.01a</t>
  </si>
  <si>
    <t>chip Infineon SLE66CX322P (CC EAL5)</t>
  </si>
  <si>
    <t>Memory EEPROM: 32KB</t>
  </si>
  <si>
    <t>Operating system CARDOS</t>
  </si>
  <si>
    <t>Max numero dei tentativi PIN: 3</t>
  </si>
  <si>
    <t>Pin: da 5 a 8 digit</t>
  </si>
  <si>
    <t>Unblocked by tool CARDOS API 2.2</t>
  </si>
  <si>
    <t>3B FD 13 00 00 81 31 FE 45 41 37 30 30 36 43 47 20 32 34 32 52 31 D6</t>
  </si>
  <si>
    <t>YubiKey NEO (token)</t>
  </si>
  <si>
    <t>3B FD 13 00 00 81 31 FE 45 4A 43 4F 50 32 31 76 32 33 31 47 44 54 E1</t>
  </si>
  <si>
    <t>National Health Insurance Card, Taiwan</t>
  </si>
  <si>
    <t>3B FD 18 00 00 80 31 FE 45 00 31 80 71 8E 64 52 D9 04 00 81 90 00 5B</t>
  </si>
  <si>
    <t>Oberthur Card Systems, authentIC</t>
  </si>
  <si>
    <t>3B FD 18 00 00 80 31 FE 45 73 66 74 65 2D 63 64 30 38 30 2D 6E 66 DC</t>
  </si>
  <si>
    <t>G&amp;D Sm@Cafe 3.1 (eID)</t>
  </si>
  <si>
    <t>3B FD 18 00 00 81 31 FE 45 53 43 45 36 30 2D 43 43 30 38 31 2D 46 C2</t>
  </si>
  <si>
    <t>Giesecke &amp; Devrient StarSign USB Token</t>
  </si>
  <si>
    <t>3B FD 18 00 00 81 31 FE 45 80 31 80 65 40 90 7B 01 51 83 07 90 00 55</t>
  </si>
  <si>
    <t>Croatian Health Care card</t>
  </si>
  <si>
    <t>3B FD 18 00 00 81 31 FE 45 80 31 81 53 47 45 31 73 84 21 C0 81 07 2E</t>
  </si>
  <si>
    <t>Georgian ID Card</t>
  </si>
  <si>
    <t>3B FD 18 00 FF 80 B1 FE 45 1F 07 80 73 00 21 13 57 4A 54 48 61 31 47 00 5F</t>
  </si>
  <si>
    <t>Activkey Sim</t>
  </si>
  <si>
    <t>http://www.actividentity.com/products/activkey_usb_tokens__home.php</t>
  </si>
  <si>
    <t>3B FD 18 00 FF 80 B1 FE 45 1F 07 80 73 00 21 13 57 4A 54 48 61 31 48 00 50</t>
  </si>
  <si>
    <t>G&amp;D Sm@rtCafe Expert 64 v2</t>
  </si>
  <si>
    <t>3B FD 18 00 FF 80 B1 FE 45 1F 07 80 73 00 21 13 57 4A 54 48 61 31 4A 00 52</t>
  </si>
  <si>
    <t>e-CPF issued by AASP (Lawyers Association of São Paulo, Brazil)</t>
  </si>
  <si>
    <t>3B FD 91 00 FF 91 81 71 FE 40 00 41 20 00 41 00 81 80 31 C0 73 D6 21 C0 D8</t>
  </si>
  <si>
    <t>Sparkasse Hanau - German contactless GeldKarte (PPSE, girogo)</t>
  </si>
  <si>
    <t>3B FD 94 00 00 81 31 20 43 80 31 80 65 B0 83 02 04 7E 83 00 90 00 B6</t>
  </si>
  <si>
    <t>GXPPRo-R3.x STD PTS T=1</t>
  </si>
  <si>
    <t>Latvian Digital Signature Card (cold) (http://www.eme.lv/)</t>
  </si>
  <si>
    <t>3B FD 94 00 00 81 31 60 65 80 31 C0 69 4D 54 43 4F 53 73 01 01 11 E0</t>
  </si>
  <si>
    <t>MTCOS Light, http://www.masktech.de/products/mtcoslight/index.html</t>
  </si>
  <si>
    <t>3B FD 96 00 00 81 31 20 43 80 31 80 65 B0 83 11 00 C8 83 00 90 00 15</t>
  </si>
  <si>
    <t>Gemalto TOP IM GX4 MSA081, T=1 (PKI)</t>
  </si>
  <si>
    <t>3B FD 96 00 00 81 31 20 43 80 31 80 65 B0 83 11 48 C8 83 00 90 00</t>
  </si>
  <si>
    <t>3B FE 18 00 00 80 31 FE 45 45 73 74 45 49 44 20 76 65 72 20 31 2E 30 A8</t>
  </si>
  <si>
    <t>Estonian Identity Card (EstEID 3.0 "JavaCard" cold)</t>
  </si>
  <si>
    <t>3B FE 18 00 00 80 31 FE 45 80 31 80 66 40 90 A4 16 2A 00 83 01 90 00 E1</t>
  </si>
  <si>
    <t>Estonian Identity Card (EstEID 3.0 "JavaCard" warm)</t>
  </si>
  <si>
    <t>3B FE 18 00 00 80 31 FE 45 80 31 80 66 40 90 A4 16 2A 00 83 0F 90 00 EF</t>
  </si>
  <si>
    <t>iEstonian Identity Card (EstEID 3.0 (18.01.2011) warm)</t>
  </si>
  <si>
    <t>3B FE 91 00 FF 91 81 71 FE 40 00 41 28 00 01 80 81 00 73 C8 40 00 00 90 00 4D</t>
  </si>
  <si>
    <t>Philips SmartMX chip (IBMs JCOP OS)</t>
  </si>
  <si>
    <t>3B FE 91 00 FF 91 81 71 FE 40 00 41 28 00 11 33 B0 4A 43 4F 50 33 31 56 32 C4</t>
  </si>
  <si>
    <t>JCOP31 72K</t>
  </si>
  <si>
    <t>dual interface functionality, 1K Mifare emulation.</t>
  </si>
  <si>
    <t>3B FE 94 00 00 80 1F 42 80 31 80 66 47 50 20 45 83 01 83 01 90 00 02</t>
  </si>
  <si>
    <t>TATA Docomo UICC (Telecommunication)</t>
  </si>
  <si>
    <t>http://www.tatadocomo.com/</t>
  </si>
  <si>
    <t>3B FE 94 00 FF 80 B1 FA 45 1F 03 45 73 74 45 49 44 20 76 65 72 20 31 2E 30 43</t>
  </si>
  <si>
    <t>Estonian Identity Card (EstEID v1.0 cold)</t>
  </si>
  <si>
    <t>Estonian Identity Card (EstEID v1.1 "MULTOS" warm)</t>
  </si>
  <si>
    <t>3B FE 96 00 FF C0 0A 31 FE 4D 45 73 74 45 49 44 20 76 65 72 20 31 2E 30 9B</t>
  </si>
  <si>
    <t>Estonian Identity Card (EstEID v1.1 compatible)</t>
  </si>
  <si>
    <t>http://www.id.ee/?id=11019&amp;&amp;langchange=1</t>
  </si>
  <si>
    <t>3B FF .. 00 FF 81 31 .. 45 65 63 .. .. .. .. .. .. .. .. .. .. .. .. .. ..</t>
  </si>
  <si>
    <t>Debit card (Germany): ec-cash, GeldKarte(EUR), Maestro, Cirrus, ...</t>
  </si>
  <si>
    <t>3B FF 00 00 FF 81 31 FE 45 80 25 A0 00 00 00 56 57 53 43 36 35 30 00 00 00</t>
  </si>
  <si>
    <t>SafeNet SC650</t>
  </si>
  <si>
    <t>3B FF 00 FF 81 31 .. 45 65 63 .. .. .. .. .. .. .. .. .. .. .. .. .. ..</t>
  </si>
  <si>
    <t>3B FF 11 00 00 81 31 FE 4D 80 25 A0 00 00 00 56 57 44 4B 33 33 30 06 00 D0</t>
  </si>
  <si>
    <t>Datakey 32K PKI Smart Card Model 330</t>
  </si>
  <si>
    <t>(http://www.datakey.com/products/smart_cards/products_sc_330.shtml)</t>
  </si>
  <si>
    <t>3B FF 11 00 00 81 71 40 42 00 00 21 01 31 42 52 00 0[0,5] 63 .. .. .. .. 90 00.*</t>
  </si>
  <si>
    <t>Smart Card "The Smart Way to Login"</t>
  </si>
  <si>
    <t>Used on Acer TravelMate to secure boot</t>
  </si>
  <si>
    <t>3B FF 11 00 02 40 64 80 69 A2 07 01 03 57 00 00 FF 00 83 00 90 00</t>
  </si>
  <si>
    <t>Gemplus GemXpresso</t>
  </si>
  <si>
    <t>3B FF 13 00 00 81 31 FE 45 4F 57 4F 4B 31 30 2D 4A .. .. .. .. .. .. .. ..</t>
  </si>
  <si>
    <t>OWOK (One Web, One Key) login card, http://www.reiner-sct.com/owok/</t>
  </si>
  <si>
    <t>Reiner SCT loginCard https://cardlogin.reiner-sct.com/</t>
  </si>
  <si>
    <t>3B FF 13 00 00 81 31 FE 4D 80 25 A0 00 00 00 56 57 44 4B 33 33 30 06 00 D2</t>
  </si>
  <si>
    <t>Datakey DCOS model 330 (DKCCOS 6.0 token)</t>
  </si>
  <si>
    <t>3B FF 13 00 FF 80 31 FE 45 53 46 53 45 2D 43 58 33 32 32 2D 56 01 01 01 65</t>
  </si>
  <si>
    <t>Portugal Santander Totta Universitários "Associação Academica de Coimbra"</t>
  </si>
  <si>
    <t>3B FF 13 00 FF 80 31 FE 45 53 46 53 45 2D 43 58 33 32 32 2D 56 18 02 08 76</t>
  </si>
  <si>
    <t>SmartCafe Expert Java</t>
  </si>
  <si>
    <t>3B FF 13 00 FF 80 31 FE 45 53 46 53 45 2D 43 58 33 32 32 2D 56 18 03 08 77</t>
  </si>
  <si>
    <t>Giesecke &amp; Devrient SmartCafe Expert 32K v2.0 #2</t>
  </si>
  <si>
    <t>3B FF 13 00 FF 81 31 FE 45 65 63 11 04 50 02 80 00 08 39 00 04 02 05 02 E9</t>
  </si>
  <si>
    <t>German "Geldkarte" supplied by the Deutsche Bank in Karlsruhe,</t>
  </si>
  <si>
    <t>Baden-Württemberg, Germany.</t>
  </si>
  <si>
    <t>3B FF 13 00 FF 81 31 FE 45 65 63 11 04 50 02 80 00 08 54 00 04 23 05 02 A5</t>
  </si>
  <si>
    <t>Maestrocard/Geldkarte (Stadtsparkasse Haltern, Germany)</t>
  </si>
  <si>
    <t>3B FF 13 00 FF 81 31 FE 5D 80 25 A0 00 00 00 56 57 44 4B 33 32 30 05 00 3F</t>
  </si>
  <si>
    <t>Datakey DCOS model 320</t>
  </si>
  <si>
    <t>3B FF 18 00 00 81 31 FE 45 00 6B 04 05 01 00 01 11 01 43 4E 53 10 31 80 69</t>
  </si>
  <si>
    <t>Sanitary Card of "Friuli Venezia Giulia" region (Italian Republic)</t>
  </si>
  <si>
    <t>Carta Nazionale dei Servizi (Italia) http://cartaservizi.regione.fvg.it/</t>
  </si>
  <si>
    <t>3B FF 18 00 00 81 31 FE 45 00 6B 04 05 01 00 01 12 02 48 50 43 10 31 80 6C</t>
  </si>
  <si>
    <t>Carta del Professionista Sanitario - CNS - Provincia autonoma di Trento</t>
  </si>
  <si>
    <t>Professional Health card, Autonomous Province of Trento</t>
  </si>
  <si>
    <t>3B FF 18 00 00 81 31 FE 45 00 6B 04 05 01 00 01 21 01 43 49 45 10 31 80 48</t>
  </si>
  <si>
    <t>hybrid card for various health services and regional services (access to various organizations and digital signatures)</t>
  </si>
  <si>
    <t>3B FF 18 00 00 81 31 FE 45 00 6B 04 05 01 00 01 21 01 43 4E 53 10 31 80 59</t>
  </si>
  <si>
    <t>CNS - Carta Nazionale dei Servizi (Italia)</t>
  </si>
  <si>
    <t>PA emittente: Regione Autonoma della Sardegna</t>
  </si>
  <si>
    <t>Carta del Servizio Sanitario Regionale - Emilia Romagna</t>
  </si>
  <si>
    <t>3B FF 18 00 00 81 31 FE 4D 80 25 A0 00 00 00 56 57 44 4B 34 30 30 06 00 DD</t>
  </si>
  <si>
    <t>DataKey 400 (DK400)</t>
  </si>
  <si>
    <t>3B FF 18 00 FF 80 31 FE 45 53 46 53 45 2D 43 58 33 32 32 2D 56 18 03 08 7C</t>
  </si>
  <si>
    <t>Giesecke &amp; Devrient Sm@rtCafé Expert 2.0</t>
  </si>
  <si>
    <t>3B FF 18 00 FF 80 31 FE 45 53 6D 40 72 74 43 61 66 65 45 78 70 65 72 74 65</t>
  </si>
  <si>
    <t>Giesecke &amp; Devrient SmartCafe 32K v1</t>
  </si>
  <si>
    <t>3B FF 18 00 FF 81 31 .. 45 65 63 .. .. .. .. .. .. .. .. .. .. .. .. .. ..</t>
  </si>
  <si>
    <t>Geldkarte (generic ATR)</t>
  </si>
  <si>
    <t>3B FF 18 00 FF 81 31 3C 45 65 63 0D 02 31 02 50 00 10 90 00 26 00 04 10 09</t>
  </si>
  <si>
    <t>Maestrocard/Geldkarte (Postbank, Germany)</t>
  </si>
  <si>
    <t>3B FF 18 00 FF 81 31 3C 45 65 63 0D 02 31 02 50 00 10 90 01 55 00 04 10 7B</t>
  </si>
  <si>
    <t>Volksbank VR-BankCard (GeldKarte)</t>
  </si>
  <si>
    <t>3B FF 18 00 FF 81 31 3C 45 65 63 0D 02 31 02 50 00 10 90 05 29 00 04 10 03</t>
  </si>
  <si>
    <t>Geldkarte/HBCI(DDV-1) (Stadtsparkasse Vorpommern, Germany)</t>
  </si>
  <si>
    <t>3B FF 18 00 FF 81 31 3C 45 65 63 0D 02 31 02 50 00 10 90 07 88 00 04 10 A0</t>
  </si>
  <si>
    <t>HBCI-Karte (Berliner Sparkasse, Germany)</t>
  </si>
  <si>
    <t>3B FF 18 00 FF 81 31 3C 45 65 63 0D 02 31 02 50 00 10 90 13 82 00 04 10 BE</t>
  </si>
  <si>
    <t>Bremer Karte ("Geldkarte und BSAG-Kundenkarte in einem.")</t>
  </si>
  <si>
    <t>http://www.bsag.de/4911.php</t>
  </si>
  <si>
    <t>3B FF 18 00 FF 81 31 3C 45 65 63 0D 02 31 02 50 00 10 90 14 06 00 04 10 3D</t>
  </si>
  <si>
    <t>Geldkarte/HBCI(DDV-1) (Staedtische Sparkasse Offenbach, Germany)</t>
  </si>
  <si>
    <t>3B FF 18 00 FF 81 31 3C 45 65 63 0D 02 31 02 50 00 10 90 14 44 00 04 10 7F</t>
  </si>
  <si>
    <t>Geldkarte/HBCI (Kreissparkasse Ebersberg, Deutschland)</t>
  </si>
  <si>
    <t>3B FF 18 00 FF 81 31 3C 45 65 63 0D 02 31 02 50 00 10 90 55 70 00 04 10 0A</t>
  </si>
  <si>
    <t>EC-Card from DKB (Deutsche Kreditbank AG)</t>
  </si>
  <si>
    <t>3B FF 18 00 FF 81 31 3C 45 65 63 0D 02 31 02 80 00 12 24 30 00 20 04 10 59</t>
  </si>
  <si>
    <t>Geldkarte (Germany)</t>
  </si>
  <si>
    <t>3B FF 18 00 FF 81 31 50 45 65 63 .. .. .. .. .. .. .. .. .. .. .. .. .. ..</t>
  </si>
  <si>
    <t>GeldKarte v3 (Germany)</t>
  </si>
  <si>
    <t>3B FF 18 00 FF 81 31 FE 45 54 48 43 43 31 30 54 45 43 4F 47 44 49 4E 31 26</t>
  </si>
  <si>
    <t>3B FF 18 00 FF 81 31 FE 45 65 63 0D 04 50 02 80 00 08 90 09 70 00 05 00 2A</t>
  </si>
  <si>
    <t>Landesbank baden-Württemberg Geldkarte</t>
  </si>
  <si>
    <t>3B FF 18 00 FF 81 31 FE 45 65 63 0D 07 63 05 28 00 0D 90 81 06 00 06 15 58</t>
  </si>
  <si>
    <t>Geldkarte/HBCI (Frankfurter Sparkasse, Germany)</t>
  </si>
  <si>
    <t>3B FF 18 00 FF 81 31 FE 45 65 63 0D 07 63 07 64 00 0D .. .. .. .. 06 15 ..</t>
  </si>
  <si>
    <t>Giesecke &amp; Devrient GmbH</t>
  </si>
  <si>
    <t>ROM Mask=ecD6.3</t>
  </si>
  <si>
    <t>Init-Table=SDP2G3F0.E_2 (BES0), SWP2G3H0.E_1 (CS0)</t>
  </si>
  <si>
    <t>Signaturerstellungseinheit ZKA TUVIT.93125.TU.12.2005 Banking Signature Card, v6.32, Type 3</t>
  </si>
  <si>
    <t>TUVIT.93125.TU.12.2005</t>
  </si>
  <si>
    <t>ROM Mask=SDP2G330.E_1 (BES0), SWP2G370.E_1 (CS0)</t>
  </si>
  <si>
    <t>Init-Table=ecD6.3</t>
  </si>
  <si>
    <t>Signaturerstellungseinheit ZKA TUVIT.09397.TU.03.2005 Banking Signature Card, v6.31 NP, Type 3</t>
  </si>
  <si>
    <t>TUVIT.09397.TU.03.2005</t>
  </si>
  <si>
    <t>3B FF 18 00 FF 81 31 FE 45 65 63 0D 07 63 07 64 00 0D 90 58 45 00 06 15 8C</t>
  </si>
  <si>
    <t>Stadtsparkasse München electronic cash card / Geldkarte</t>
  </si>
  <si>
    <t>3B FF 18 00 FF 81 31 FE 45 65 63 0D 07 63 07 64 00 0D 90 73 07 00 06 15 E5</t>
  </si>
  <si>
    <t>Sparkasse Acchen HBCI Geld Karte</t>
  </si>
  <si>
    <t>3B FF 18 00 FF 81 31 FE 45 65 63 0D 07 63 07 64 00 0D 90 74 32 00 06 15 D7</t>
  </si>
  <si>
    <t>German HBCI-Banking Card with 'Geldkarte' from the bank "Sparkasse Marburg-Biedenkopf"</t>
  </si>
  <si>
    <t>3B FF 18 00 FF 81 31 FE 45 65 63 0D 07 63 07 64 00 0D 90 92 61 00 06 15 62</t>
  </si>
  <si>
    <t>Geldkarte (Frankfurter Sparkasse, Germany)</t>
  </si>
  <si>
    <t>3B FF 18 00 FF 81 31 FE 45 65 63 0D 08 65 07 64 00 0D .. .. .. .. 06 16 ..</t>
  </si>
  <si>
    <t>ROM Mask=ecD6.5</t>
  </si>
  <si>
    <t>Init-Table=SWP3G5J0.E_1 (CS0)</t>
  </si>
  <si>
    <t>Signaturerstellungseinheit ZKA Banking Signature Card, v6.51</t>
  </si>
  <si>
    <t>TUVIT.93129.TU.03.2006</t>
  </si>
  <si>
    <t>3B FF 18 00 FF 81 31 FE 45 65 63 0D 08 65 07 64 00 0D 91 04 90 00 06 16 0E</t>
  </si>
  <si>
    <t>German Railway's (Deutsche Bahn AG) "Konzernausweis"</t>
  </si>
  <si>
    <t>3B FF 18 00 FF 81 31 FE 45 65 63 0D 0C 76 07 64 00 0D 95 81 20 00 07 30 0F</t>
  </si>
  <si>
    <t>Master Card Credit Card issued by WGZ bank (all german volksbank institutes use them)</t>
  </si>
  <si>
    <t>3B FF 18 00 FF 81 31 FE 45 65 63 11 03 50 02 80 00 08 27 70 02 06 05 01 8A</t>
  </si>
  <si>
    <t>"Volksbank Gelderland eG" (around 2003)</t>
  </si>
  <si>
    <t>3B FF 18 00 FF 81 31 FE 45 65 63 11 05 40 02 50 00 10 55 10 03 03 05 00 43</t>
  </si>
  <si>
    <t>belongs to a banking card (electronic-card / Maestro / Geldkarte).</t>
  </si>
  <si>
    <t>the bank calls it "VR-BankCard". the banks name is "Volksbank</t>
  </si>
  <si>
    <t>Gelderland eG" and is part of the "Volksbanken und Raiffeisenbanken"</t>
  </si>
  <si>
    <t>(http://www.vb-gelderland.de/html/5/2394/rubrik/1282.html)</t>
  </si>
  <si>
    <t>3B FF 18 00 FF 81 31 FE 45 65 63 11 06 40 02 50 00 10 .. .. .. .. 05 00 ..</t>
  </si>
  <si>
    <t>Gemplus-mids GmbH,</t>
  </si>
  <si>
    <t>ROM Mask=ZKA 322 V5A,</t>
  </si>
  <si>
    <t>Init-Table=SWI1P070.E_0 (CS0),SDI1P080.E_1 (BES0),</t>
  </si>
  <si>
    <t>Signaturerstellungseinheit ZKASignaturkarte v5.02,</t>
  </si>
  <si>
    <t>TUVIT.09385.TU.09.2004</t>
  </si>
  <si>
    <t>3B FF 18 00 FF 81 31 FE 45 65 63 11 06 40 02 50 00 10 05 50 03 10 05 00 43</t>
  </si>
  <si>
    <t>HBCI-Karte (Bordesholmer Sparkasse, Germany)</t>
  </si>
  <si>
    <t>3B FF 18 00 FF 81 31 FE 45 65 63 11 06 40 02 50 00 10 19 10 04 20 05 00 28</t>
  </si>
  <si>
    <t>Stadtsparkasse München HBCI card / Geldkarte</t>
  </si>
  <si>
    <t>3B FF 18 00 FF 81 31 FE 45 65 63 11 06 40 02 50 00 10 25 60 05 12 05 00 57</t>
  </si>
  <si>
    <t>3B FF 18 00 FF 81 31 FE 45 65 63 11 06 40 02 50 00 10 27 30 02 16 05 00 06</t>
  </si>
  <si>
    <t>GeldKarte from Sparkasse bank</t>
  </si>
  <si>
    <t>3B FF 18 00 FF 81 31 FE 45 65 63 11 06 40 02 50 00 10 27 80 03 25 05 00 84</t>
  </si>
  <si>
    <t>3B FF 18 00 FF 81 31 FE 45 65 63 11 06 40 02 50 00 10 28 50 01 11 05 00 6D</t>
  </si>
  <si>
    <t>HBCI Bancing Card of Sparkasse Pforzheim</t>
  </si>
  <si>
    <t>3B FF 18 00 FF 81 31 FE 45 65 63 11 06 62 02 80 00 11 .. .. .. .. 06 13 ..</t>
  </si>
  <si>
    <t>ROM Mask=ecD6.2,</t>
  </si>
  <si>
    <t>Init-Table=SDI1G280.E_1 (BES0),</t>
  </si>
  <si>
    <t>Signaturerstellungseinheit ZKA Banking Signature Card, v6.2b NP &amp; 6.2f NP, Type 3</t>
  </si>
  <si>
    <t>TUVIT.09395.TU.01.2005</t>
  </si>
  <si>
    <t>3B FF 18 00 FF 81 31 FE 45 65 63 11 06 62 02 80 00 11 06 60 03 04 06 13 87</t>
  </si>
  <si>
    <t>Geldkarte (Volksbank Offenburg, Germany)</t>
  </si>
  <si>
    <t>3B FF 18 00 FF 81 31 FE 45 65 63 11 06 62 02 80 00 11 16 50 05 17 06 13 B2</t>
  </si>
  <si>
    <t>FinTS (BBBank Karlsruhe, Germany)</t>
  </si>
  <si>
    <t>3B FF 18 00 FF 81 31 FE 45 65 63 11 06 62 02 80 00 11 20 90 03 09 06 13 5C</t>
  </si>
  <si>
    <t>Geldkarte [ec, Maestro] (1822 direkt Frankfurter Sparkasse, Germany)</t>
  </si>
  <si>
    <t>3B FF 18 00 FF 81 31 FE 45 65 63 11 06 62 02 80 00 11 43 50 01 17 06 13 E3</t>
  </si>
  <si>
    <t>EC-Card of Sparkasse Pforzheim Calw</t>
  </si>
  <si>
    <t>3B FF 18 00 FF 81 31 FE 45 65 63 11 07 51 02 50 00 10 72 80 00 02 06 20 C6</t>
  </si>
  <si>
    <t>Maestro Card Deutsche Kredit Bank (DKB) / Germany</t>
  </si>
  <si>
    <t>3B FF 18 00 FF 81 31 FE 45 65 63 11 07 64 02 80 00 11 .. .. .. .. 06 19 ..</t>
  </si>
  <si>
    <t>ROM Mask=ecD6.4</t>
  </si>
  <si>
    <t>Init-Table=SDI2G4G0.E_4 (BES0), SWI2G4H0.E_2 (CS0)</t>
  </si>
  <si>
    <t>Signaturerstellungseinheit ZKA 17.01.2006 Banking Signature Card, v6.4</t>
  </si>
  <si>
    <t>TUVIT.93123.TU.01.2006</t>
  </si>
  <si>
    <t>3B FF 18 00 FF 81 31 FE 45 65 63 11 08 43 02 50 00 10 .. .. .. .. 05 30 ..</t>
  </si>
  <si>
    <t>Gemalto</t>
  </si>
  <si>
    <t>ROM Mask=ZKA 680 V5A</t>
  </si>
  <si>
    <t>Init-Table=SSI3P3M6E_1 (MS0)</t>
  </si>
  <si>
    <t>Massen-Signaturerstellungseinheit ZKA Banking Signature Card, Version 5.11M</t>
  </si>
  <si>
    <t>TUVIT.93148.TU.06.2007</t>
  </si>
  <si>
    <t>3B FF 18 00 FF 81 31 FE 45 65 63 11 08 43 02 50 00 10 46 50 01 08 05 30 27</t>
  </si>
  <si>
    <t>HBCI-Karte (Sparkasse Altmark-West, Salzwedel, Germany)</t>
  </si>
  <si>
    <t>3B FF 18 00 FF 81 31 FE 45 65 63 11 08 43 02 50 00 10 84 70 01 04 05 30 C9</t>
  </si>
  <si>
    <t>HBCI Card (1822 direkt Frankfurter Sparkasse, Germany) Geldkarte [ec, Maestro]</t>
  </si>
  <si>
    <t>3B FF 18 00 FF 81 31 FE 45 65 63 11 08 66 02 80 00 11 .. .. .. .. 06 20 ..</t>
  </si>
  <si>
    <t>ROM Mask=ecD6.6</t>
  </si>
  <si>
    <t>Init-Table=SDI3G6G0.E_3 (BES0), SSI3G6M0.E_2 (S0), SWI3G6H0.E_3 (CS0)</t>
  </si>
  <si>
    <t>Signaturerstellungseinheit ZKA Banking Signature Card, Version 6.6</t>
  </si>
  <si>
    <t>TUVIT.93130.TU.05.2006 - 2. Nachbestätigung</t>
  </si>
  <si>
    <t>3B FF 18 00 FF 81 31 FE 45 65 63 11 08 66 02 80 00 11 40 50 03 18 06 20 D4</t>
  </si>
  <si>
    <t>banking card (electronic-card / Maestro / Geldkarte). the bank+calls</t>
  </si>
  <si>
    <t>it "S-Card" or "Sparkassen-Card". the banks name is "Stadtsparkasse</t>
  </si>
  <si>
    <t>Duesseldorf" and is part of the "Sparkassen-Finanzgruppe" (a finance</t>
  </si>
  <si>
    <t>group, network of local banks).</t>
  </si>
  <si>
    <t>3B FF 18 00 FF 81 31 FE 45 65 63 11 08 66 02 80 00 11 56 00 03 18 06 20 92</t>
  </si>
  <si>
    <t>Geldkarte [ec, Maestro] (Sparkasse Langen-Seligenstadt, Germany)</t>
  </si>
  <si>
    <t>3B FF 18 00 FF 81 31 FE 45 65 63 19 01 50 02 80 00 0F .. .. .. .. 05 12 ..</t>
  </si>
  <si>
    <t>SAGEM ORGA GmbH</t>
  </si>
  <si>
    <t>ROM Mask=SecV1.5.3</t>
  </si>
  <si>
    <t>Init-Table=SDR0O1G0.A_B (BES0), SWR0O1H0.A_5 (CS0)</t>
  </si>
  <si>
    <t>Signaturerstellungseinheit ZKA SECCOS Sig v1.5.3</t>
  </si>
  <si>
    <t>BSI.02076.TE.12.2006</t>
  </si>
  <si>
    <t>3B FF 18 00 FF 81 31 FE 45 65 63 1A 01 41 02 50 00 10 52 09 05 67 05 10 21</t>
  </si>
  <si>
    <t>Maestro/Geldkarte (BBBank Karlsruhe, Germany)</t>
  </si>
  <si>
    <t>3B FF 18 00 FF 81 31 FE 55 00 6B 02 09 02 00 01 01 01 43 4E 53 10 31 80 9F</t>
  </si>
  <si>
    <t>Carta Nazionale dei Servizi - InfoCamere</t>
  </si>
  <si>
    <t>3B FF 18 00 FF 81 31 FE 55 00 6B 02 09 02 00 01 01 01 44 53 44 10 31 80 92</t>
  </si>
  <si>
    <t>Postcom S.P.A. (digital certificate)</t>
  </si>
  <si>
    <t>3B FF 18 00 FF 81 31 FE 55 00 6B 02 09 02 00 01 11 01 43 4E 53 10 31 80 8F</t>
  </si>
  <si>
    <t>3B FF 18 00 FF 81 31 FE 55 00 6B 02 09 02 00 01 11 01 43 4E 53 11 31 80 8E</t>
  </si>
  <si>
    <t>Infocamere CNS</t>
  </si>
  <si>
    <t>3B FF 18 00 FF 81 31 FE 55 00 6B 02 09 03 00 01 11 01 43 4E 53 11 31 80 8F</t>
  </si>
  <si>
    <t>Card description: Multiservice Card - CMCC - Arma Carabinieri (Carta Multiservizi)</t>
  </si>
  <si>
    <t>3B FF 18 00 FF 81 31 FE 55 00 6B 02 09 03 03 01 01 01 43 4E 53 10 31 80 9D</t>
  </si>
  <si>
    <t>Aruba CNS for Regione Toscana (IT)</t>
  </si>
  <si>
    <t>http://www.regione.toscana.it</t>
  </si>
  <si>
    <t>3B FF 18 00 FF 81 31 FE 55 00 6B 02 09 03 03 01 01 01 44 53 44 10 31 80 90</t>
  </si>
  <si>
    <t>Postecert (www.postecert.it) to legally sign documents</t>
  </si>
  <si>
    <t>3B FF 18 00 FF 81 31 FE 55 00 6B 02 09 03 03 01 11 01 43 4E 53 11 31 80 8C</t>
  </si>
  <si>
    <t>Infocert 1205* smart card</t>
  </si>
  <si>
    <t>Universita' Degli Studi di Torino (Infocert)</t>
  </si>
  <si>
    <t>3B FF 18 00 FF C1 0A 31 FE 55 00 6B 05 08 C8 05 01 11 01 43 4E 53 10 31 80 0C</t>
  </si>
  <si>
    <t>3B FF 18 00 FF C1 0A 31 FE 55 00 6B 05 08 C8 09 01 11 01 43 4E 53 10 31 80 00</t>
  </si>
  <si>
    <t>Carta regionale dei servizi - Regione Sicilia</t>
  </si>
  <si>
    <t>http://www.regione.sicilia.it/crs/index.asp</t>
  </si>
  <si>
    <t>3B FF 18 00 FF C1 0A 31 FE 55 00 6B 05 08 C8 0A 01 11 01 43 4E 53 10 31 80 03</t>
  </si>
  <si>
    <t>3B FF 18 00 FF C1 0A 31 FE 55 00 6B 05 08 C8 0C 01 11 01 43 4E 53 10 31 80 05</t>
  </si>
  <si>
    <t>Healthcare card (TS-CNS) - Provincia Autonoma di Trento</t>
  </si>
  <si>
    <t>3B FF 32 00 00 10 80 80 31 E0 5B 47 42 50 00 00 00 00 00 00 02 55</t>
  </si>
  <si>
    <t>UK NatWest BT PayToView Mondex</t>
  </si>
  <si>
    <t>3B FF 94 00 00 00 43 4D 42 5F 55 42 53 69 67 6E 30 30 30 32 15</t>
  </si>
  <si>
    <t>UBS Access Card used for online banking with UBS in Switzerland.</t>
  </si>
  <si>
    <t>It resides in a calculator like token, that is used for a challenge</t>
  </si>
  <si>
    <t>response when logging in.</t>
  </si>
  <si>
    <t>3B FF 94 00 00 40 0A 80 31 00 73 12 21 13 57 4A 33 0E 01 31 41 00</t>
  </si>
  <si>
    <t>O2 Loop SIM card</t>
  </si>
  <si>
    <t>3B FF 94 00 00 40 0A 80 31 00 73 12 21 13 57 4A 33 0E 02 32 41 00</t>
  </si>
  <si>
    <t>Turkcell SIMPlus64 / Turkey</t>
  </si>
  <si>
    <t>3B FF 94 00 00 C0 0A B1 FE 49 1F 43 80 31 E0 73 F6 21 13 57 34 36 43 41 32 30 20 68</t>
  </si>
  <si>
    <t>Sonera UICC (Telecommunication)</t>
  </si>
  <si>
    <t>3B FF 94 00 FF 40 0A 80 31 00 73 12 21 13 57 4A 33 20 09 31 41 00</t>
  </si>
  <si>
    <t>Globul GSM operator card (Bulgaria) (Telecommunication)</t>
  </si>
  <si>
    <t>3B FF 94 00 FF 80 B1 FE 45 1F 03 00 68 D2 76 00 00 28 FE 05 22 31 80 00 90 00 1E</t>
  </si>
  <si>
    <t>Alice Business card (to be used in the modem supplied by an Italian provider)</t>
  </si>
  <si>
    <t>3B FF 94 00 FF 80 B1 FE 45 1F 03 00 68 D2 76 00 00 28 FF 05 1E 31 80 00 90 00 23</t>
  </si>
  <si>
    <t>D-Trust Signature Card (www.d-trust.net):</t>
  </si>
  <si>
    <t>- Citizencard of the People of Ulm in Germany (Bürgerkarte)</t>
  </si>
  <si>
    <t>- Qualified Electronic Signature Card (Qualifizierte Signaturkarte)</t>
  </si>
  <si>
    <t>3B FF 94 00 FF C0 0A 1F 43 80 31 E0 73 36 21 13 57 4A 43 49 1C 31 30 32 1C</t>
  </si>
  <si>
    <t>Giesecke &amp; Devrient - UniverSIM Pegasus</t>
  </si>
  <si>
    <t>3B FF 95 00 00 C0 0A 1F 43 80 31 E0 73 36 21 13 57 4A 33 0E 02 31 41 00 88</t>
  </si>
  <si>
    <t>BASE SIM card; BASE is a german mobile phone operator, which is a brand of E-Plus, Germany.</t>
  </si>
  <si>
    <t>3B FF 95 00 FF 40 0A 80 31 00 73 1A 21 13 57 4A 50 48 60 31 41 47</t>
  </si>
  <si>
    <t>Vodafone 64 KB SIM with Javacard</t>
  </si>
  <si>
    <t>3B FF 95 00 FF 40 0A 80 31 E8 73 F6 21 13 67 4A 47 48 60 31 42 00</t>
  </si>
  <si>
    <t>Giesecke &amp; Devrient STARSIM</t>
  </si>
  <si>
    <t>3B FF 95 00 FF C0 0A 1F 43 80 31 E0 73 36 21 13 57 4A 33 20 07 33 41 41 1F</t>
  </si>
  <si>
    <t>Swisscom 3G SIM card</t>
  </si>
  <si>
    <t>3B FF 95 00 FF C0 0A 1F 43 80 31 E0 73 F6 21 13 57 4A 33 48 57 31 41 41 E5</t>
  </si>
  <si>
    <t>MTNL 3G USIM (India)</t>
  </si>
  <si>
    <t>3B FF 95 00 FF C0 0A 1F 43 80 31 E0 73 F6 21 13 57 4A 33 48 61 32 41 47 D6</t>
  </si>
  <si>
    <t>GSM SIM (issued by e-plus, Germany)</t>
  </si>
  <si>
    <t>3B FF 95 00 FF C0 0A 1F 43 80 31 E0 73 F6 21 13 57 4A 55 48 60 32 41 00 F6</t>
  </si>
  <si>
    <t>GSM SIM from O2 Germany (UMTS ready) from 2005</t>
  </si>
  <si>
    <t>3B FF 95 00 FF C0 0A 1F 47 80 31 E0 73 F6 21 13 57 4A 33 20 0B 31 41 41 D5</t>
  </si>
  <si>
    <t>3B FF 96 00 FF 81 31 FE 45 65 63 0D 09 71 07 64 00 0D 00 03 54 50 07 01 81</t>
  </si>
  <si>
    <t>Commerzbank ServiceCard / Maestro / GeldKarte / Cirrus / girocard / CashGroup / electronic cash</t>
  </si>
  <si>
    <t>3B FF 96 00 FF 81 31 FE 45 65 63 19 01 50 02 80 00 0F 00 2B 00 46 50 11 72</t>
  </si>
  <si>
    <t>Sparkasse Bremen Germany HBCI DDV</t>
  </si>
  <si>
    <t>3B FF 96 00 FF 81 31 FE 45 65 63 19 01 50 02 80 00 0F 00 2F 00 25 50 11 15</t>
  </si>
  <si>
    <t>German Postbank Giro card with electronic cash, Maestro, GeldKarte features</t>
  </si>
  <si>
    <t>3B FF 96 00 FF C0 0A 1F 43 80 31 E0 73 36 21 13 57 4A 43 49 1C 31 30 32 1E</t>
  </si>
  <si>
    <t>3F 05 DC 20 FC 00 01</t>
  </si>
  <si>
    <t>DigiCash Facility Card</t>
  </si>
  <si>
    <t>3F 28 00 00 11 14 00 03 68 90 00</t>
  </si>
  <si>
    <t>SIMEMU - a DIY GSM SIM card - http://simemu.cjb.net/</t>
  </si>
  <si>
    <t>3F 2D 00 27 A0 51 82 7D 00 00 00 52 00 0C 90 00</t>
  </si>
  <si>
    <t>Porta Moedas Multibanco (Portugeese electronic purse)</t>
  </si>
  <si>
    <t>3F 2F 00 80 59 AF 02 01 01 30 00 00 0A 0E 83 06 9F 12</t>
  </si>
  <si>
    <t>Gemplus GemXplore</t>
  </si>
  <si>
    <t>3F 2F 00 80 59 AF 02 01 02 30 00 0C 0A 0E 83 1E 9F 16</t>
  </si>
  <si>
    <t>GSM-SIM (900MHz) card of the carrier "Mannesmann Mobilfunk" for</t>
  </si>
  <si>
    <t>their network "D2-Privat" - now known as Vodafone Mobilfunk</t>
  </si>
  <si>
    <t>(http://www.vodafone.de/).</t>
  </si>
  <si>
    <t>3F 2F 00 80 69 AE 02 02 01 36 00 00 0A 0E 83 3E 9F 16</t>
  </si>
  <si>
    <t>3F 2F 00 80 69 AF 02 04 01 36 00 02 0A 0E 83 3E 9F 16</t>
  </si>
  <si>
    <t>GSM-SIM D2 CallYa (900MHz)</t>
  </si>
  <si>
    <t>3F 2F 00 80 69 AF 03 07 01 59 00 00 0A 0E 83 3E 9F 16</t>
  </si>
  <si>
    <t>Nokia SIM Ph2 16K Ver2.0</t>
  </si>
  <si>
    <t>3F 2F 00 80 69 AF 03 07 01 59 00 13 0A 0E 83 3E 9F 16</t>
  </si>
  <si>
    <t>Old Spanish Telefónica Movistar GSM SIM card manufactured by Gemplus</t>
  </si>
  <si>
    <t>3F 2F 00 80 69 AF 03 07 03 52 00 00 0A 0E 83 3E 9F 16</t>
  </si>
  <si>
    <t>GemXplore 98 V1 16K</t>
  </si>
  <si>
    <t>3F 2F 00 80 69 AF 03 07 03 52 00 0D 0A 0E 83 3E 9F 16</t>
  </si>
  <si>
    <t>GSM-SIM Debitel D2 (900MHz)</t>
  </si>
  <si>
    <t>3F 2F 00 80 69 AF 03 07 03 5A 00 15 0A 0E 83 3E 9F 16</t>
  </si>
  <si>
    <t>Virgin Mobile SIM (Gemplus)</t>
  </si>
  <si>
    <t>3F 3D 11 00 80 67 28 50 04 02 20 00 00 83 8E 90 00</t>
  </si>
  <si>
    <t>3F 3E 11 00 46 52 45 43 43 49 41 52 4F 53 53 41 90 00</t>
  </si>
  <si>
    <t>Trenitalia (Italy) fidelity card "CartaFreccia" (Smartcard)</t>
  </si>
  <si>
    <t>3F 3F 94 00 80 69 AF 03 07 01 59 00 00 0A 0E 83 3E 9F 16</t>
  </si>
  <si>
    <t>Finnish SIM card from "Radiolinja" now "Elisa"</t>
  </si>
  <si>
    <t>3F 65 25 .. .. 04 6C 90 .0</t>
  </si>
  <si>
    <t>Carte Bancaire (French banking card)</t>
  </si>
  <si>
    <t>3F 65 25 00 2B 09 62 90 00</t>
  </si>
  <si>
    <t>Coinamatic SmartyCity smartcard</t>
  </si>
  <si>
    <t>3F 65 25 00 2B 09 69 90 00</t>
  </si>
  <si>
    <t>Municipal parking meter card for the City of St. John's, NL, Canada.</t>
  </si>
  <si>
    <t>The city's web site is: http://www.stjohns.ca/index.jsp</t>
  </si>
  <si>
    <t>3F 65 25 00 2B 09 EB 90 00</t>
  </si>
  <si>
    <t>Bull Scot 5</t>
  </si>
  <si>
    <t>3F 65 25 00 2[2,C] 09 [F,6]9 90 00</t>
  </si>
  <si>
    <t>Sesam Vitale (French health card)</t>
  </si>
  <si>
    <t>3F 65 25 00 52 09 6A 90 00</t>
  </si>
  <si>
    <t>French carte Vitale</t>
  </si>
  <si>
    <t>3F 65 25 00 A[3,4] 09 6A 90 00</t>
  </si>
  <si>
    <t>3F 65 25 08 22 04 68 90 00</t>
  </si>
  <si>
    <t>France Telecom card (ex Pastel card)</t>
  </si>
  <si>
    <t>3F 65 25 08 23 04 68 90 00</t>
  </si>
  <si>
    <t>France Telecom card</t>
  </si>
  <si>
    <t>3F 65 25 08 33 04 20 90 00</t>
  </si>
  <si>
    <t>D-Trust card</t>
  </si>
  <si>
    <t>3F 65 25 08 43 04 6C 90 00</t>
  </si>
  <si>
    <t>CB visa La Poste France (Oberthur)</t>
  </si>
  <si>
    <t>CB visa Societe Generale France (Oberthur)</t>
  </si>
  <si>
    <t>3F 65 25 08 63 04 6C 90 00</t>
  </si>
  <si>
    <t>CB Master Carte du Crédit Mutuel</t>
  </si>
  <si>
    <t>3F 65 25 08 65 04 6C 90 00</t>
  </si>
  <si>
    <t>CB visa Boursorama France (Axalto)</t>
  </si>
  <si>
    <t>3F 65 35 10 0. 04 6C 90 00</t>
  </si>
  <si>
    <t>Postcard (Switzerland)</t>
  </si>
  <si>
    <t>3F 65 35 64 02 04 6C 90 40</t>
  </si>
  <si>
    <t>3F 67 25 00 21 20 00 0F 68 90 00</t>
  </si>
  <si>
    <t>Smart Builder "your kit for PC/SC applications" and Bull</t>
  </si>
  <si>
    <t>http://www.cp8.bull.net/</t>
  </si>
  <si>
    <t>3F 67 25 00 21 20 00 0F 78 90 00</t>
  </si>
  <si>
    <t>Bank Nederlandse Gemeenten, BNG Data Services</t>
  </si>
  <si>
    <t>3F 67 25 00 26 14 00 20 68 90 00</t>
  </si>
  <si>
    <t>Pay-TV card from Casema Cable Television, Netherland</t>
  </si>
  <si>
    <t>3F 67 25 00 2A 20 00 0F 68 90 00</t>
  </si>
  <si>
    <t>Carte Grand Voyageur (SNCF: French train company)</t>
  </si>
  <si>
    <t>3F 67 25 00 2A 20 00 40 68 9F 00</t>
  </si>
  <si>
    <t>Swiss Cash card</t>
  </si>
  <si>
    <t>Chipknip SNS Bank (banking card)</t>
  </si>
  <si>
    <t>3F 67 25 00 2A 20 00 41 68 90 00</t>
  </si>
  <si>
    <t>ChipKnip</t>
  </si>
  <si>
    <t>3F 67 25 00 2A 20 00 4[0,1] 68 90 00</t>
  </si>
  <si>
    <t>Dutch ChipKnip, Proton</t>
  </si>
  <si>
    <t>(chip Bull CC 60 V1, Bull CC 60 V2 or Bull CC 1000)</t>
  </si>
  <si>
    <t>3F 67 25 04 21 20 00 07 68 90 00</t>
  </si>
  <si>
    <t>Philips TB100 (C-MOS chip)</t>
  </si>
  <si>
    <t>3F 67 2F 04 11 20 00 00 68 90 00</t>
  </si>
  <si>
    <t>BULL HN ITALIA 06/92 - 100.000 - 64MP</t>
  </si>
  <si>
    <t>La Sapienza - Universita' di Roma</t>
  </si>
  <si>
    <t>3F 69 00 00 24 AF 01 70 01 01 FF 90 00</t>
  </si>
  <si>
    <t>French GSM SIM card (900MHz)</t>
  </si>
  <si>
    <t>3F 6A 00 00 00 64 01 50 01 0C 82 01 01 A9</t>
  </si>
  <si>
    <t>Credit Card café Selecta</t>
  </si>
  <si>
    <t>3F 6C 00 00 24 A0 30 00 FF 00 00 01 00 04 90 00</t>
  </si>
  <si>
    <t>Gemplus MCOS 16K DES Sample Card</t>
  </si>
  <si>
    <t>3F 6C 00 00 25 A0 30 89 76 00 00 04 01 0C 90 00</t>
  </si>
  <si>
    <t>MCOS 24k EEPROM</t>
  </si>
  <si>
    <t>3F 6C 00 00 3C A0 30 9E 61 00 00 01 00 04 90 00</t>
  </si>
  <si>
    <t>Gemplus - British Gas - Gascard</t>
  </si>
  <si>
    <t>3F 6C 00 00 3C A0 30 A7 58 00 00 01 01 8C 90 00</t>
  </si>
  <si>
    <t>Rendezvous Series 7 (D2-Mac satellite TV card)</t>
  </si>
  <si>
    <t>3F 6C 00 00 3D A0 30 BE 41 00 37 01 00 04 90 00</t>
  </si>
  <si>
    <t>Sberbank (Bank)</t>
  </si>
  <si>
    <t>3F 6D 00 00 80 31 80 65 B0 05 01 02 5E 83 00 90 00</t>
  </si>
  <si>
    <t>Gemplus GemXpresso 211PK or 211PK-IS</t>
  </si>
  <si>
    <t>3F 6D 00 00 80 31 80 65 B0 05 01 02 5E 92 00 90 00</t>
  </si>
  <si>
    <t>Gemplus GemXpresso 32K</t>
  </si>
  <si>
    <t>3F 77 18 00 00 C1 14 00 A2 68 90 00</t>
  </si>
  <si>
    <t>Viacess card HRT (Hrvatska Radio Televizija)</t>
  </si>
  <si>
    <t>3F 77 18 00 00 C2 14 00 C1 68 90 00</t>
  </si>
  <si>
    <t>Viaccess Sexview</t>
  </si>
  <si>
    <t>3F 77 18 00 00 C2 47 40 00 68 90 00</t>
  </si>
  <si>
    <t>Viacces card: SRG SSR idèe suisse</t>
  </si>
  <si>
    <t>3F 77 18 00 00 C2 7A 41 02 68 90 00</t>
  </si>
  <si>
    <t>Viacces card: SRG SSR idée suisse</t>
  </si>
  <si>
    <t>3F 77 18 00 00 C2 7A 42 02 68 90 00</t>
  </si>
  <si>
    <t>SCT (Via Access)</t>
  </si>
  <si>
    <t>3F 77 18 00 00 C2 7A 43 02 68 90 00</t>
  </si>
  <si>
    <t>DORCEL (Via Access)</t>
  </si>
  <si>
    <t>3F 77 18 00 00 C2 7A 44 02 68 90 00</t>
  </si>
  <si>
    <t>XXX Redlight_HD (Viaccess)</t>
  </si>
  <si>
    <t>3F 77 18 25 00 29 14 00 62 68 90 00</t>
  </si>
  <si>
    <t>Viaccess card</t>
  </si>
  <si>
    <t>3F 78 12 25 01 40 B0 03 4A 50 20 48 55</t>
  </si>
  <si>
    <t>DSS/DTV H</t>
  </si>
  <si>
    <t>3F 78 13 25 03 40 B0 20 FF FF 4A 50 00</t>
  </si>
  <si>
    <t>DSS/DTV P4</t>
  </si>
  <si>
    <t>3F 7E 11 25 05 40 B0 08 00 00 4D 59 00 00 00 53 4B 0B 07</t>
  </si>
  <si>
    <t>BSkyB Series 11 (DSS satellite TV card)</t>
  </si>
  <si>
    <t>3F 7E 11 25 05 40 B0 08 00 00 4D 59 00 00 00 53 4B 0B 08</t>
  </si>
  <si>
    <t>Sky Series 11 (DSS satellite TV card)</t>
  </si>
  <si>
    <t>3F 7E 11 25 09 40 B0 01 00 00 4D 59 00 00 03 53 4B 0A 01</t>
  </si>
  <si>
    <t>Sky Series 10 (DSS satellite TV card)</t>
  </si>
  <si>
    <t>3F 7F 11 25 03 33 B0 09 69 FF 4A 50 70 00 00 56 54 01 00 00</t>
  </si>
  <si>
    <t>Viasat Baltic (satellite card, NDS)</t>
  </si>
  <si>
    <t>3F 7F 11 25 05 40 B0 0F 69 FF 4D 59 00 00 00 53 4B 0C 06 00</t>
  </si>
  <si>
    <t>Sky Series 12 (DSS satellite TV card)</t>
  </si>
  <si>
    <t>3F 7F 13 25 02 40 B0 0C 69 FF 4A 50 C0 00 00 52 53 00 00 00</t>
  </si>
  <si>
    <t>Stream Italy NDS 1 (Pay TV)</t>
  </si>
  <si>
    <t>3F 7F 13 25 03 33 B0 06 69 FF 4A 50 D0 00 00 53 59 00 00 00</t>
  </si>
  <si>
    <t>Sky 2005/6 (DSS satellite TV card)</t>
  </si>
  <si>
    <t>3F 7F 13 25 03 33 B0 11 69 FF 4A 50 50 00 00 49 56 01 00 00</t>
  </si>
  <si>
    <t>Indonesia Videoguard 2 card</t>
  </si>
  <si>
    <t>3F 7F 13 25 03 38 B0 04 FF FF 4A 50 00 00 29 48 55 .. .. ..</t>
  </si>
  <si>
    <t>DSS/DTV HU</t>
  </si>
  <si>
    <t>3F 7F 13 25 03 40 B0 0B 69 4C 4A 50 C0 00 00 53 59 00 00 00</t>
  </si>
  <si>
    <t>Sky Digital (DSS satellite TV card)</t>
  </si>
  <si>
    <t>3F 7F 13 25 05 40 B0 11 69 FF 4A 50 00 00 00 47 54 00 0C 00</t>
  </si>
  <si>
    <t>YES DBS Israel Videoguard 090C,090D</t>
  </si>
  <si>
    <t>3F 96 18 80 01 80 51 00 61 10 30 9F</t>
  </si>
  <si>
    <t>Atmel/Athena T0 Inverse Convention PC/SC Compliance Test Card No. 2</t>
  </si>
  <si>
    <t>3F EF 00 FF 81 31 .. 45 65 63</t>
  </si>
  <si>
    <t>3F FD 13 25 02 50 00 0F 33 B0 0F 69 FF 4A 50 D0 00 00 53 59 02</t>
  </si>
  <si>
    <t>Sky Digital (DSS satellite TV card) 2009 issue</t>
  </si>
  <si>
    <t>3F FD 13 25 02 50 80 0F .. B0 .. 69 FF 4A 50 D0 80 00 49 54 03</t>
  </si>
  <si>
    <t>Sky (Italy) VideoGuard CAM card</t>
  </si>
  <si>
    <t>3F FD 13 25 02 50 80 0F 33 B0 08 FF FF 4A 50 90 00 00 47 4C 01</t>
  </si>
  <si>
    <t>Sky (Brasil) VideoGuard CAM card</t>
  </si>
  <si>
    <t>3F FD 14 25 01 50 00 0F 33 B0 0B FF FF 4A 50 80 00 00 47 58 01</t>
  </si>
  <si>
    <t>DirecTV card</t>
  </si>
  <si>
    <t>3F FD 15 25 02 50 80 0F 41 B0 05 69 FF 4A 50 F0 00 00 41 5A 03</t>
  </si>
  <si>
    <t>astro Pay TV Measat 91.5 E Caid: 0910 Provider: 000000</t>
  </si>
  <si>
    <t>3F FD 15 25 02 50 80 0F 41 B0 0A 69 FF 4A 50 F0 00 00 50 31 03</t>
  </si>
  <si>
    <t>Sky Germany [NDS V14] (098C:000000) (Pay TV)</t>
  </si>
  <si>
    <t>3F FF 11 25 03 10 80 41 B0 06 69 FF 4A 50 70 00 00 41 5A 01 00 11</t>
  </si>
  <si>
    <t>Astro (Pay TV) http://www.astro.com.my</t>
  </si>
  <si>
    <t>3F FF 11 25 03 10 80 41 B0 07 69 FF 4A 50 70 00 00 50 31 01 00 11</t>
  </si>
  <si>
    <t>Sky (Germany) VideoGuard CAM card (www.sky.de)</t>
  </si>
  <si>
    <t>3F FF 13 25 02 50 80 0F 54 B0 03 FF FF 4A 50 80 00 00 00 00 47 4C 05</t>
  </si>
  <si>
    <t>3F FF 13 25 03 10 80 33 B0 0E 69 FF 4A 50 70 00 00 49 54 02 00 00</t>
  </si>
  <si>
    <t>Sky entitlement card</t>
  </si>
  <si>
    <t>3F FF 13 25 03 10 80 33 B0 10 69 FF 4A 50 70 00 00 4E 5A 01 00 00</t>
  </si>
  <si>
    <t>NDS SKY NZ (Pay TV)</t>
  </si>
  <si>
    <t>3F FF 13 25 0B 50 00 0F 33 B0 04 69 FF 4A 50 E0 00 00 53 35 00 00 00</t>
  </si>
  <si>
    <t>Stream TV (IP television) decoder card, provided by stream.ru ISP in Moscow</t>
  </si>
  <si>
    <t>3F FF 13 25 0B 50 00 0F 33 B0 04 69 FF 4A 50 E0 00 00 54 38 00 00 00</t>
  </si>
  <si>
    <t>Stream TV (IP television) decoder card, provided by aon (Telekom Austria) TV card, contains Incorporated NDS Videoguard (TM) security system</t>
  </si>
  <si>
    <t>3F FF 14 25 03 10 80 33 B0 10 69 FF 4A 50 70 00 00 5A 45 01 00 00</t>
  </si>
  <si>
    <t>Norwegian DVB-C provider Get (www.get.no). NDS Videoguard security card.</t>
  </si>
  <si>
    <t>3F FF 14 25 03 10 80 41 B0 01 69 FF 4A 50 70 00 00 5A 48 01 00 00</t>
  </si>
  <si>
    <t>D-Smart NDS from Turkie</t>
  </si>
  <si>
    <t>3F FF 14 25 03 10 80 41 B0 01 69 FF 4A 50 70 00 00 5A 4B 01 00 00</t>
  </si>
  <si>
    <t>Pay TV, Viasat Ukraine</t>
  </si>
  <si>
    <t>3F FF 14 25 03 10 80 41 B0 02 69 FF 4A 50 70 80 00 41 4F 01 00 14</t>
  </si>
  <si>
    <t>3F FF 14 25 03 10 80 54 B0 01 69 FF 4A 50 70 00 00 4B 57 01 00 00</t>
  </si>
  <si>
    <t>PayTV Card Kabel BW (www.kabelbw.de), Encryption: NDS by Videoguard, Distribution Standard: DVB-C</t>
  </si>
  <si>
    <t>3F FF 3F 3F 3F 3F 00 3F 3F FF 3F 3F 3F 3F 3F FF 3F FF 95 3F FF 95 3F FF</t>
  </si>
  <si>
    <t>Premium joker card to see Spanish TDT premium (goltv)</t>
  </si>
  <si>
    <t>3F FF 95 00 FF 91 81 71 .. 47 00 .. 4. 4. .. .. 3. 3. 3. 20 .. 65 7. .. .. .. ..</t>
  </si>
  <si>
    <t>Nagravision TV CAM card — http://en.wikipedia.org/wiki/Nagravision</t>
  </si>
  <si>
    <t>3F FF 95 00 FF 91 81 71 .. 47 00 4E 43 4D 45 44 3. 30 3. 20 52 65 76 .. 3. 3. ..</t>
  </si>
  <si>
    <t>Mediaset Premium (Italy) CAM card</t>
  </si>
  <si>
    <t>3F FF 95 00 FF 91 81 71 64 47 00 44 4E 41 53 50 30 30 33 20 52 65 76 33 32 33 FF</t>
  </si>
  <si>
    <t>Satellite TV Card "Via Digital" (Nagra)</t>
  </si>
  <si>
    <t>3F FF 95 00 FF 91 81 71 A0 47 00 44 4E 41 53 50 30 31 30 20 52 65 76 41 32 30 48</t>
  </si>
  <si>
    <t>DSS/DISH ROM10</t>
  </si>
  <si>
    <t>3F FF 95 00 FF 91 81 71 A0 47 00 44 4E 41 53 50 30 31 30 20 52 65 76 41 32 31 49</t>
  </si>
  <si>
    <t>PayTV card for DishNetwork Sat receiver http://www.dishnetwork.com/</t>
  </si>
  <si>
    <t>3F FF 95 00 FF 91 81 71 A0 47 00 44 4E 41 53 50 30 31 31 20 52 65 76 42</t>
  </si>
  <si>
    <t>NTL digial TV card (Nagravision)</t>
  </si>
  <si>
    <t>3F FF 95 00 FF 91 81 71 A0 47 00 44 4E 41 53 50 30 31 31 20 52 65 76 42 30 36 4E</t>
  </si>
  <si>
    <t>Telewest Broadband (Nagravision)</t>
  </si>
  <si>
    <t>3F FF 95 00 FF 91 81 71 A0 47 00 44 4E 41 53 50 30 31 31 20 52 65 76 42 30 42 3A</t>
  </si>
  <si>
    <t>NagraVision card for StarHub Digital Cable DVB-C Singapore</t>
  </si>
  <si>
    <t>3F FF 95 00 FF 91 81 71 A0 47 00 44 4E 41 53 50 30 31 31 20 52 65 76 42 30 44 3C</t>
  </si>
  <si>
    <t>NagraVision card for Virgin Media in the UK</t>
  </si>
  <si>
    <t>3F FF 95 00 FF 91 81 71 A0 47 00 44 4E 41 53 50 31 38 30 20 4D 65 72 30 30 30 28</t>
  </si>
  <si>
    <t>NagraVision (VG04) for Virgin Media (UK)</t>
  </si>
  <si>
    <t>NagraVision 3 for DigiTV (Romania) http://www.rcs-rds.ro/televiziune-digi-tv/satelit</t>
  </si>
  <si>
    <t>3F FF 95 00 FF 91 81 71 FE 47 00 44 4E 41 53 50 31 31 30 20 52 65 76 41 30 31 14</t>
  </si>
  <si>
    <t>TVA Digital - Nagra Vision ID TV-01</t>
  </si>
  <si>
    <t>3F FF 95 00 FF 91 81 71 FE 47 00 44 4E 41 53 50 31 31 30 20 52 65 76 41 30 37 12</t>
  </si>
  <si>
    <t>UPC Austria/UPC-Cablecom Switzerland, digital television encryption card</t>
  </si>
  <si>
    <t>http://www.upc-cablecom.ch/</t>
  </si>
  <si>
    <t>3F FF 95 00 FF 91 81 71 FE 47 00 44 4E 41 53 50 31 31 30 20 52 65 76 41 32 32 15</t>
  </si>
  <si>
    <t>UM01 card from German Unitymedia cable TV provider</t>
  </si>
  <si>
    <t>3F FF 95 00 FF 91 81 71 FE 47 00 44 4E 41 53 50 31 31 30 20 52 65 76 41 34 35 14</t>
  </si>
  <si>
    <t>Telenet N.V. HDTV Decoder Card Belgium</t>
  </si>
  <si>
    <t>3F FF 95 00 FF 91 81 71 FE 47 00 44 4E 41 53 50 31 31 30 20 52 65 76 41 43 33 65</t>
  </si>
  <si>
    <t>Brazilian NET Digital (Cable TV provider) - Nagra Vision "NASP110 RevA01"</t>
  </si>
  <si>
    <t>3F FF 95 00 FF 91 81 71 FE 47 00 44 4E 41 53 50 31 34 32 20 52 65 76 47 30 32 16</t>
  </si>
  <si>
    <t>Polsat Nagra3</t>
  </si>
  <si>
    <t>Brazil - Claro TV Nagra3 Red</t>
  </si>
  <si>
    <t>3F FF 95 00 FF 91 81 71 FE 47 00 44 4E 41 53 50 31 34 32 20 52 65 76 47 30 34 10</t>
  </si>
  <si>
    <t>Nagra 3 Card - Telefonica Brazil Green</t>
  </si>
  <si>
    <t>3F FF 95 00 FF 91 81 71 FE 47 00 44 4E 41 53 50 31 34 32 20 52 65 76 47 30 36 12</t>
  </si>
  <si>
    <t>UM02 card from German Unitymedia cable TV provider</t>
  </si>
  <si>
    <t>3F FF 95 00 FF 91 81 71 FE 47 00 44 4E 41 53 50 31 34 32 20 52 65 76 47 43 34 63</t>
  </si>
  <si>
    <t>HD+ card used by the satelite company astra for decryption of the HDTV channels of RTL, VOX, Sat1 and ProSieben. Nagravision V3 is used for the encryption.</t>
  </si>
  <si>
    <t>3F FF 95 00 FF 91 81 71 FE 47 00 44 4E 41 53 50 31 38 30 20 4D 65 72 4A 30 32 0E</t>
  </si>
  <si>
    <t>Nagra 3 Digital Plus Spain</t>
  </si>
  <si>
    <t>3F FF 95 00 FF 91 81 71 FE 47 00 54 49 47 45 52 36 30 31 20 52 65 76 4D 38 30 13</t>
  </si>
  <si>
    <t>Spanish pay TV card for GOLTV</t>
  </si>
  <si>
    <t>3F FF 95 00 FF 91 81 71 FF 47 00 44 4E 41 53 50 53 30 31 20 44 73 68 36 30 39 16</t>
  </si>
  <si>
    <t>Cards were obsoleted in nationwide system update in 2009.</t>
  </si>
  <si>
    <t>3F FF 95 00 FF 91 81 71 FF 47 00 54 49 47 45 52 30 30 33 20 52 65 76 32 35 30 64</t>
  </si>
  <si>
    <t>Card Risq Management</t>
  </si>
  <si>
    <t>LCOL</t>
  </si>
  <si>
    <t>UCOL</t>
  </si>
  <si>
    <t xml:space="preserve"> The terminal will set the “Card risk management was performed” bit in the TSI to 1.</t>
  </si>
  <si>
    <t>At the end of this step the card provides a TC, ARQC or AAC to the terminal together with the transaction data used to generate the cryptogram.</t>
  </si>
  <si>
    <t>Sequence (Identifie la transaction courante)</t>
  </si>
  <si>
    <t>Identification de la transaction de manière unique (utilisee pour referencee une transaction a redresser ou annuler)</t>
  </si>
  <si>
    <t>Heure de transmission vers centre d'autorisation</t>
  </si>
  <si>
    <t>Date de transmission vers centre d'autorisation</t>
  </si>
  <si>
    <t>Champ 11</t>
  </si>
  <si>
    <t>Champ 55-0095</t>
  </si>
  <si>
    <t>Champ 59-0101</t>
  </si>
  <si>
    <t>Champ 49</t>
  </si>
  <si>
    <t>Champ 55-DF81</t>
  </si>
  <si>
    <t>C22_3_PIS_ISO (Piste Iso 2)</t>
  </si>
  <si>
    <t>C22_3_SANS_CONTACT_CAM (SC Puce EMV)</t>
  </si>
  <si>
    <t>C22_3_SANS_CONTACT_ISO (SC Magstripe)</t>
  </si>
  <si>
    <t>C22_3_NON_SPE (Pas de saisie)</t>
  </si>
  <si>
    <t>Champ 3, 59-0100</t>
  </si>
  <si>
    <t>Champ 3</t>
  </si>
  <si>
    <t>00 - 11</t>
  </si>
  <si>
    <t>20-28</t>
  </si>
  <si>
    <t>00-11</t>
  </si>
  <si>
    <t>* -005-RUF-EMV</t>
  </si>
  <si>
    <t>* -006-RUF-EMV</t>
  </si>
  <si>
    <t>* -008-RUF-EMV</t>
  </si>
  <si>
    <t>* -009-RUF-EMV</t>
  </si>
  <si>
    <t>* -010-RUF-EMV</t>
  </si>
  <si>
    <t>* -015-RUF-EMV</t>
  </si>
  <si>
    <t>* -016-RUF-EMV</t>
  </si>
  <si>
    <t>* -017-RUF-EMV</t>
  </si>
  <si>
    <t>* -020-RUF-EMV</t>
  </si>
  <si>
    <t>* -021-RUF-EMV</t>
  </si>
  <si>
    <t>* -023-RUF-EMV</t>
  </si>
  <si>
    <t>* -024-RUF-EMV</t>
  </si>
  <si>
    <t>* -028-RUF-EMV</t>
  </si>
  <si>
    <t>* -029-RUF-EMV</t>
  </si>
  <si>
    <t>* -030-RUF-EMV</t>
  </si>
  <si>
    <t>* -031-RUF-EMV</t>
  </si>
  <si>
    <t>* -033-RUF-EMV</t>
  </si>
  <si>
    <t>* -034-RUF-EMV</t>
  </si>
  <si>
    <t>* -036-RUF-EMV</t>
  </si>
  <si>
    <t>* -037-RUF-EMV</t>
  </si>
  <si>
    <t>* -040-RUF-EMV</t>
  </si>
  <si>
    <t>* -043-RUF-EMV</t>
  </si>
  <si>
    <t>* -045-RUF-EMV</t>
  </si>
  <si>
    <t>* -050-RUF-EMV</t>
  </si>
  <si>
    <t>* -051-RUF-EMV</t>
  </si>
  <si>
    <t>* -054-RUF-EMV</t>
  </si>
  <si>
    <t>* -058-RUF-EMV</t>
  </si>
  <si>
    <t>* -059-RUF-EMV</t>
  </si>
  <si>
    <t>* -060-RUF-EMV</t>
  </si>
  <si>
    <t>* -061-RUF-EMV</t>
  </si>
  <si>
    <t>* -062-RUF-EMV</t>
  </si>
  <si>
    <t>* -063-RUF-EMV</t>
  </si>
  <si>
    <t>* -064-RUF-EMV</t>
  </si>
  <si>
    <t>* -065-RUF-EMV</t>
  </si>
  <si>
    <t>* -068-RUF-EMV</t>
  </si>
  <si>
    <t>* -069-RUF-EMV</t>
  </si>
  <si>
    <t>* -073-RUF-EMV</t>
  </si>
  <si>
    <t>* -078-RUF-EMV</t>
  </si>
  <si>
    <t>* -079-RUF-EMV</t>
  </si>
  <si>
    <t>* -080-RUF-EMV</t>
  </si>
  <si>
    <t>* -081-RUF-EMV</t>
  </si>
  <si>
    <t>* -082-RUF-EMV</t>
  </si>
  <si>
    <t>* -083-RUF-EMV</t>
  </si>
  <si>
    <t>* -084-RUF-EMV</t>
  </si>
  <si>
    <t>* -085-RUF-EMV</t>
  </si>
  <si>
    <t>* -090-RUF-EMV</t>
  </si>
  <si>
    <t>* -091-RUF-EMV</t>
  </si>
  <si>
    <t>* -092-RUF-EMV</t>
  </si>
  <si>
    <t>* -093-RUF-EMV</t>
  </si>
  <si>
    <t>* -094-RUF-EMV</t>
  </si>
  <si>
    <t>* -095-RUF-EMV</t>
  </si>
  <si>
    <t>* -096-RUF-EMV</t>
  </si>
  <si>
    <t>* -097-RUF-EMV</t>
  </si>
  <si>
    <t>* -098-RUF-EMV</t>
  </si>
  <si>
    <t>* -099-RUF-EMV</t>
  </si>
  <si>
    <t>* -100-RUF-EMV</t>
  </si>
  <si>
    <t>* -101-RUF-EMV</t>
  </si>
  <si>
    <t>* -102-RUF-EMV</t>
  </si>
  <si>
    <t>* -103-RUF-EMV</t>
  </si>
  <si>
    <t>* -104-RUF-EMV</t>
  </si>
  <si>
    <t>* -105-RUF-EMV</t>
  </si>
  <si>
    <t>* -106-RUF-EMV</t>
  </si>
  <si>
    <t>* -107-RUF-EMV</t>
  </si>
  <si>
    <t>* -108-RUF-EMV</t>
  </si>
  <si>
    <t>* -109-RUF-EMV</t>
  </si>
  <si>
    <t>* -110-RUF-EMV</t>
  </si>
  <si>
    <t>* -111-RUF-EMV</t>
  </si>
  <si>
    <t>* -112-RUF-EMV</t>
  </si>
  <si>
    <t>* -113-RUF-EMV</t>
  </si>
  <si>
    <t>* -114-RUF-EMV</t>
  </si>
  <si>
    <t>* -115-RUF-EMV</t>
  </si>
  <si>
    <t>* -116-RUF-EMV</t>
  </si>
  <si>
    <t>* -117-RUF-EMV</t>
  </si>
  <si>
    <t>* -119-RUF-EMV</t>
  </si>
  <si>
    <t>* -120-RUF-EMV</t>
  </si>
  <si>
    <t>* -121-RUF-EMV</t>
  </si>
  <si>
    <t>* -122-RUF-EMV</t>
  </si>
  <si>
    <t>* -123-RUF-EMV</t>
  </si>
  <si>
    <t>* -124-RUF-EMV</t>
  </si>
  <si>
    <t>* -125-RUF-EMV</t>
  </si>
  <si>
    <t>* -126-RUF-EMV</t>
  </si>
  <si>
    <t>* -127-RUF-EMV</t>
  </si>
  <si>
    <t>* -128-RUF-EMV</t>
  </si>
  <si>
    <t>* -000- identifiant 0100 et 0110 *</t>
  </si>
  <si>
    <t>* -001- presence deuxieme bitmap *</t>
  </si>
  <si>
    <t>* -002- numero de porteur *</t>
  </si>
  <si>
    <t>* -003- code de traitement *</t>
  </si>
  <si>
    <t>* -004- montant de la transaction *</t>
  </si>
  <si>
    <t>* -007- date et heure GMT de la transmission *</t>
  </si>
  <si>
    <t>* -011- identification de la transaction *</t>
  </si>
  <si>
    <t>* -012- heure locale *</t>
  </si>
  <si>
    <t>* -013- date locale *</t>
  </si>
  <si>
    <t>* -014- date de validite *</t>
  </si>
  <si>
    <t>* -018- type d'activite *</t>
  </si>
  <si>
    <t>* -019- code pays *</t>
  </si>
  <si>
    <t>* -022- capacite de lecture *</t>
  </si>
  <si>
    <t>* -025- condition d'emission *</t>
  </si>
  <si>
    <t>* -026- longueur maximun du code secret *</t>
  </si>
  <si>
    <t>* -027- longueur numero autorisation *</t>
  </si>
  <si>
    <t>* -032- identification du demandeur *</t>
  </si>
  <si>
    <t>* -035- piste ISO2 *</t>
  </si>
  <si>
    <t>* -038- numero d'autorisation *</t>
  </si>
  <si>
    <t>* -039- code reponse Auto *</t>
  </si>
  <si>
    <t>* -041- numero de terminal *</t>
  </si>
  <si>
    <t>* -042- numero de commercant *</t>
  </si>
  <si>
    <t>* -044- donnees complementaires *</t>
  </si>
  <si>
    <t>* -046- ## Not Used EMV*</t>
  </si>
  <si>
    <t>* -047- donnees complementaires *</t>
  </si>
  <si>
    <t>* -048- code d'acces *</t>
  </si>
  <si>
    <t>* -049- identification de la monaie *</t>
  </si>
  <si>
    <t>* -052- zone chiffree *</t>
  </si>
  <si>
    <t>* -053- informations liees a la securite *</t>
  </si>
  <si>
    <t>* -055- ticket *</t>
  </si>
  <si>
    <t>* -056- ticket *</t>
  </si>
  <si>
    <t>* -057- ticket *</t>
  </si>
  <si>
    <t>* -066- Code Condolidation *</t>
  </si>
  <si>
    <t>* -067- Gestion des Transferts *</t>
  </si>
  <si>
    <t>* -070- Gestion Transfert (Acquereur&lt;-Accepteur) *</t>
  </si>
  <si>
    <t>* -071- Gestion Transfert (Acquereur-&gt;Accepteur) *</t>
  </si>
  <si>
    <t>* -072- Donnees Transferees *</t>
  </si>
  <si>
    <t>* -074- Nb Transactions CREDIT *</t>
  </si>
  <si>
    <t>* -075- Nb Transactions CREDIT Annulees *</t>
  </si>
  <si>
    <t>* -076- Nb Transactions DEBIT *</t>
  </si>
  <si>
    <t>* -077- Nb Transactions DEBIT Annulees *</t>
  </si>
  <si>
    <t>* -086- Montant Transactions CREDIT *</t>
  </si>
  <si>
    <t>* -087- Montant Transactions CREDIT Annulees *</t>
  </si>
  <si>
    <t>* -088- Montant Transactions DEBIT *</t>
  </si>
  <si>
    <t>* -089- Montant Transactions DEBIT Annulees *</t>
  </si>
  <si>
    <t>* -118- Donnees Nationales *</t>
  </si>
  <si>
    <t xml:space="preserve">CLA </t>
  </si>
  <si>
    <t>INS</t>
  </si>
  <si>
    <t>P1</t>
  </si>
  <si>
    <t>P2</t>
  </si>
  <si>
    <t>LC</t>
  </si>
  <si>
    <t>DF</t>
  </si>
  <si>
    <t>LE</t>
  </si>
  <si>
    <t>code d’instruction: spécifie l’instruction de la commande</t>
  </si>
  <si>
    <t>paramètres de l’instruction</t>
  </si>
  <si>
    <t>Partie Obligatoire</t>
  </si>
  <si>
    <t>SW1</t>
  </si>
  <si>
    <t>SW2</t>
  </si>
  <si>
    <t>données de la réponse</t>
  </si>
  <si>
    <t>Data field (longueur variable):</t>
  </si>
  <si>
    <t>dans le champ</t>
  </si>
  <si>
    <t>Reponse R-APDU</t>
  </si>
  <si>
    <t>Part of returned data may be corrupted</t>
  </si>
  <si>
    <t>Length Field Incorrect</t>
  </si>
  <si>
    <t>6A</t>
  </si>
  <si>
    <t>P1 P2 &lt;&gt; 0</t>
  </si>
  <si>
    <t>6F</t>
  </si>
  <si>
    <t>B2</t>
  </si>
  <si>
    <t>DC</t>
  </si>
  <si>
    <t>A4</t>
  </si>
  <si>
    <t>présentation du code PIN,</t>
  </si>
  <si>
    <t>validation (ratification du code PIN)</t>
  </si>
  <si>
    <t>Sélection du répertoire (directory)</t>
  </si>
  <si>
    <t>The card will have told the terminal that it supports issuer authentication in the AIP. If a response cryptogram is received and the card supports issuer authentication the terminal will request authentication using the EXTERNAL AUTHENTICATE command.</t>
  </si>
  <si>
    <t xml:space="preserve"> If the issuer authentication fails the “Issuer authentication failed” bit in the TVR will be set to 1. </t>
  </si>
  <si>
    <t>ADF</t>
  </si>
  <si>
    <t>FCI</t>
  </si>
  <si>
    <t>Fail CVM processing.</t>
  </si>
  <si>
    <t>Offline plaintext PIN.</t>
  </si>
  <si>
    <t>Online PIN (always enciphered).</t>
  </si>
  <si>
    <t>Offline plaintext PIN and paper based Signature.</t>
  </si>
  <si>
    <t>Offline enciphered PIN.</t>
  </si>
  <si>
    <t>Offline enciphered PIN and paper based Signature.</t>
  </si>
  <si>
    <t>Paper based Signature only.</t>
  </si>
  <si>
    <t>Approve CVM processing.</t>
  </si>
  <si>
    <t>Reserved.</t>
  </si>
  <si>
    <t>Fail cardholder verification if verification is unsuccessful.</t>
  </si>
  <si>
    <t>Move to next rule if verification is unsuccessful.</t>
  </si>
  <si>
    <t>x</t>
  </si>
  <si>
    <t>Always try to apply this rule.</t>
  </si>
  <si>
    <t>Only try to apply this rule where this is an unattended cash transaction.</t>
  </si>
  <si>
    <t>If not unattended cash and not manual cash and not purchase with cashback</t>
  </si>
  <si>
    <t>Always try to apply this rule where the CVM code is supported.</t>
  </si>
  <si>
    <t>If this is a manual cash transaction apply this rule.</t>
  </si>
  <si>
    <t>If this is a purchase with cashback apply this rule.</t>
  </si>
  <si>
    <t>If transaction is in the application currency and is under X value (see the description of the CVM List for definition of X) then apply this rule.</t>
  </si>
  <si>
    <t>If transaction is in the application currency and is over X value (see the description of the CVM List for definition of X) then apply this rule.</t>
  </si>
  <si>
    <t>If transaction is in the application currency and is under Y value (see the description of the CVM List for definition of Y) then apply this rule.</t>
  </si>
  <si>
    <t>If transaction is in the application currency and is over Y value (see the description of the CVM List for definition of Y) then apply this rule.</t>
  </si>
  <si>
    <t>Structure Transaction</t>
  </si>
  <si>
    <t>Structure APP</t>
  </si>
  <si>
    <t>Heure locale de début associée à un mode de fonctionnement = hhmmss</t>
  </si>
  <si>
    <t>Heure locale de fin associée à un mode de fonctionnement = hhmmss</t>
  </si>
  <si>
    <t>Indique pour les méthodes d’authentification porteur, les tranches horaires et les seuils d’appels associés :  signature,  ni code, ni signature,  code confidentiel</t>
  </si>
  <si>
    <t>Tag</t>
  </si>
  <si>
    <t>Codage de la balise</t>
  </si>
  <si>
    <t>B8</t>
  </si>
  <si>
    <t>B7</t>
  </si>
  <si>
    <t>B6</t>
  </si>
  <si>
    <t>B5</t>
  </si>
  <si>
    <t>B4</t>
  </si>
  <si>
    <t>B3</t>
  </si>
  <si>
    <t>B1</t>
  </si>
  <si>
    <t>explication</t>
  </si>
  <si>
    <t>classe universelle</t>
  </si>
  <si>
    <t>classe d’application</t>
  </si>
  <si>
    <t>classe spécifique de contexte</t>
  </si>
  <si>
    <t>classe privée</t>
  </si>
  <si>
    <t>objet de données primitiv</t>
  </si>
  <si>
    <t>objet de données construite</t>
  </si>
  <si>
    <t>valeur de la balise</t>
  </si>
  <si>
    <t>b8 b7 b6 b5 b4 b3 b2 b1</t>
  </si>
  <si>
    <t xml:space="preserve">0  0                    = universal class </t>
  </si>
  <si>
    <t xml:space="preserve">      1                 = constructed</t>
  </si>
  <si>
    <t xml:space="preserve">         1  0  0  0  0  = tag value</t>
  </si>
  <si>
    <t>Exemple 1 :</t>
  </si>
  <si>
    <t xml:space="preserve">A2 C: 00 A4 04 00 - SELECT Lc=7 </t>
  </si>
  <si>
    <t xml:space="preserve">      0005  A0 00 00 00 04 10 10                             .......</t>
  </si>
  <si>
    <t xml:space="preserve">      Le=0 </t>
  </si>
  <si>
    <t xml:space="preserve">   R: SW1/SW2=9000 (Normal processing: No error) Lr=28</t>
  </si>
  <si>
    <t xml:space="preserve">      0000  6F 1A 84 07 A0 00 00 00 04 10 10 A5 0F 50 0A 4D  o............P.M</t>
  </si>
  <si>
    <t>// We will concentrate us on the Response Value:</t>
  </si>
  <si>
    <t>6F 1A 84 07 A0 00 00 00 04 10 10 A5 0F 50 0A 4D 61 73 74 65 72 43 61 72 64 87 01 01</t>
  </si>
  <si>
    <t>Tag : « 6F »</t>
  </si>
  <si>
    <t>Classe d’application</t>
  </si>
  <si>
    <t>Objet de données primitive</t>
  </si>
  <si>
    <t>Longueur : « 1 a »</t>
  </si>
  <si>
    <t xml:space="preserve">Valeur : </t>
  </si>
  <si>
    <t>« 84 A0 07 00 00 00 04 10 10 A5 0F 50 0 A 4 61 73 74 65 72 43 61 72 64 87 01 01 »</t>
  </si>
  <si>
    <t>Exemple 2 :</t>
  </si>
  <si>
    <t xml:space="preserve">A2 C: 00 B2 01 1C - READ RECORD      Le=0 </t>
  </si>
  <si>
    <t xml:space="preserve">   R: SW1/SW2=9000 (Normal processing: No error) Lr=195</t>
  </si>
  <si>
    <t xml:space="preserve">      0000  70 81 C0 8F 01 04 9F 32 01 03 92 24 9F FB FB 7F  p......2...$....</t>
  </si>
  <si>
    <t xml:space="preserve">      0010  EE C7 B0 43 67 B3 E4 C6 71 C3 0B 4A EE AD A2 C1  ...Cg...q..J....</t>
  </si>
  <si>
    <t xml:space="preserve">      0020  93 49 58 DD 61 04 D1 50 EA FD 3C 05 2C 97 0E 8D  .IX.a..P..&lt;.,...</t>
  </si>
  <si>
    <t xml:space="preserve">      0030  90 81 90 52 D7 78 E3 33 2B 72 0F 4F E4 1D 7C 1B  ...R.x.3+r.O..|.</t>
  </si>
  <si>
    <t xml:space="preserve">      0040  ED 06 45 EA 7D EF 14 E4 E3 6F 80 90 A1 42 B7 E1  ..E.}....o...B..</t>
  </si>
  <si>
    <t xml:space="preserve">      0050  B1 7D DE CF AA 80 FC B4 BF 04 1C 2D 44 04 AD 1E  .}.........-D...</t>
  </si>
  <si>
    <t xml:space="preserve">      0060  7F 19 C9 56 5B 93 7F 5E B5 02 90 6F EE 32 F5 21  ...V[..^...o.2.!</t>
  </si>
  <si>
    <t xml:space="preserve">      0070  E5 32 AB FC 37 F0 46 1E 91 AA 46 79 8D 74 C4 BA  .2..7.F...Fy.t..</t>
  </si>
  <si>
    <t xml:space="preserve">      0080  FA 08 81 A3 0E 1F 9B B8 7A B7 85 C7 E2 9A 45 46  ........z.....EF</t>
  </si>
  <si>
    <t xml:space="preserve">      0090  D1 B7 FD 6F 98 A4 65 19 FB 7F 53 20 3A 93 AA C9  ...o..e...S :...</t>
  </si>
  <si>
    <t xml:space="preserve">      00A0  5C 5B 53 B8 CC 6E 9A D3 DB C9 25 CC 72 B9 6E DD  \[S..n....%.r.n.</t>
  </si>
  <si>
    <t xml:space="preserve">      00B0  78 3B B0 D7 B6 E8 E9 78 BB 35 5E 45 5E 7A 5B CA  x;.....x.5^E^z[.</t>
  </si>
  <si>
    <t xml:space="preserve">      00C0  57 C4 95                                         W..</t>
  </si>
  <si>
    <t>Tag : « 70 »</t>
  </si>
  <si>
    <t>Objet de données construite</t>
  </si>
  <si>
    <t>Longueur : « 81 C0 »</t>
  </si>
  <si>
    <t>Valeur :</t>
  </si>
  <si>
    <t xml:space="preserve">« 8F 01 9F 04 32 01 03 92 24 9F FB FB 7F EE C7 B0 43 67 B3 E4 C6 C3 71 0 B 4 A EE AD A2 C1 D1 04 50 CH. FD 3 05 97 2 0E 8D 78 E3 2 B 33 72 0F 4F E4 1 C 7 D 1 B EF 14 E4 E3 6F 80 90 A1 42 B7 E1 B1 7D DE FC FC 80 AA B4 BF 04 1 2D 44 16:00 1E 7F 19 C9 5 B 56 93 7F 5E B5 02 90 6F EE 32 F5 E5 21 32 AB FC 37 F0 1E 46 91 AA 8 79 46 74 C4 BA FA 08 81 A3 0E 1F B8 9 B 7 A B7 C7 85 E2 9 A 45 46 D1 B7 FD 6F A4 98 65 19 7F FB 53 20 3 A 93 AA C9 5C 5 B 53 B8 CC 6E 9 A D3 DB C9 25 CC 72 B9 6E DD B0 78 3 B D7 B6 E8 E9 78 BB 35 5E 45 5E 7 A 5 B CA 57 C4 95" </t>
  </si>
  <si>
    <t xml:space="preserve">    | |   +- 84 - Dedicated File (DF) Name</t>
  </si>
  <si>
    <t xml:space="preserve">    | |   |  Longueur  = 14</t>
  </si>
  <si>
    <t xml:space="preserve">    | |   |  Valeur  = 315041592E5359532E4444463031</t>
  </si>
  <si>
    <t xml:space="preserve">    | |   | </t>
  </si>
  <si>
    <t xml:space="preserve">    | |   +- A5 - File Control Information (FCI) Proprietary Template</t>
  </si>
  <si>
    <t xml:space="preserve">    | |      Longueur  = 14</t>
  </si>
  <si>
    <t xml:space="preserve">    | |      Valeur  = 8801015F2D086672656E64656573</t>
  </si>
  <si>
    <t xml:space="preserve">    | |     +- 88 - Short File Identifier (SFI)</t>
  </si>
  <si>
    <t xml:space="preserve">    | |     |  Longueur  = 1</t>
  </si>
  <si>
    <t xml:space="preserve">    | |     |  Valeur  = 01</t>
  </si>
  <si>
    <t xml:space="preserve">    | |     | </t>
  </si>
  <si>
    <t xml:space="preserve">    | |     +- 5F2D - Language Preference</t>
  </si>
  <si>
    <t xml:space="preserve">    | |        Longueur  = 8</t>
  </si>
  <si>
    <t xml:space="preserve">    | |        Valeur  = 6672656E64656573</t>
  </si>
  <si>
    <t xml:space="preserve">    | |       </t>
  </si>
  <si>
    <t xml:space="preserve">    |   | +- 70 - READ RECORD Response Message Template</t>
  </si>
  <si>
    <t xml:space="preserve">    |   |    Longueur  = 18</t>
  </si>
  <si>
    <t xml:space="preserve">    |   |    Valeur  = 61104F07A00000004210105002434287</t>
  </si>
  <si>
    <t xml:space="preserve">    |   |              0101</t>
  </si>
  <si>
    <t xml:space="preserve">    |   |   +- 61 - Application Template</t>
  </si>
  <si>
    <t xml:space="preserve">    |   |      Longueur  = 16</t>
  </si>
  <si>
    <t xml:space="preserve">    |   |      Valeur  = 4F07A000000042101050024342870101</t>
  </si>
  <si>
    <t xml:space="preserve">    |   |     +- 4F - Application Identifier (AID)</t>
  </si>
  <si>
    <t xml:space="preserve">    |   |     |  Longueur  = 7</t>
  </si>
  <si>
    <t xml:space="preserve">    |   |     |  Valeur  = A0000000421010</t>
  </si>
  <si>
    <t xml:space="preserve">    |   |     | </t>
  </si>
  <si>
    <t xml:space="preserve">    |   |     +- 50 - Application Label</t>
  </si>
  <si>
    <t xml:space="preserve">    |   |     |  Longueur  = 2</t>
  </si>
  <si>
    <t xml:space="preserve">    |   |     |  Valeur  = 4342</t>
  </si>
  <si>
    <t xml:space="preserve">    |   |     +- 87 - Application Priority Indicator</t>
  </si>
  <si>
    <t xml:space="preserve">    |   |        Longueur  = 1</t>
  </si>
  <si>
    <t xml:space="preserve">    |   |        Valeur  = 01</t>
  </si>
  <si>
    <t xml:space="preserve">    |   |       </t>
  </si>
  <si>
    <t xml:space="preserve">    |     +- 70 - READ RECORD Response Message Template</t>
  </si>
  <si>
    <t xml:space="preserve">    |        Longueur  = 26</t>
  </si>
  <si>
    <t xml:space="preserve">    |        Valeur  = 61184F07A0000000031010500A564953</t>
  </si>
  <si>
    <t xml:space="preserve">    |                  41204445424954870102</t>
  </si>
  <si>
    <t xml:space="preserve">    |       +- 61 - Application Template</t>
  </si>
  <si>
    <t xml:space="preserve">    |          Longueur  = 24</t>
  </si>
  <si>
    <t xml:space="preserve">    |                    4445424954870102</t>
  </si>
  <si>
    <t xml:space="preserve">    |         +- 4F - Application Identifier (AID)</t>
  </si>
  <si>
    <t xml:space="preserve">    |         |  Longueur  = 7</t>
  </si>
  <si>
    <t xml:space="preserve">    |         |  Valeur  = A0000000031010</t>
  </si>
  <si>
    <t xml:space="preserve">    |         | </t>
  </si>
  <si>
    <t xml:space="preserve">    |         +- 50 - Application Label</t>
  </si>
  <si>
    <t xml:space="preserve">    |         |  Longueur  = 10</t>
  </si>
  <si>
    <t xml:space="preserve">    |         |  Valeur  = 56495341204445424954</t>
  </si>
  <si>
    <t xml:space="preserve">    |         +- 87 - Application Priority Indicator</t>
  </si>
  <si>
    <t xml:space="preserve">    |            Longueur  = 1</t>
  </si>
  <si>
    <t xml:space="preserve">    |            Valeur  = 02</t>
  </si>
  <si>
    <t xml:space="preserve">    |           </t>
  </si>
  <si>
    <t xml:space="preserve">    |     +- 84 - Dedicated File (DF) Name</t>
  </si>
  <si>
    <t xml:space="preserve">    |     |  Longueur  = 14</t>
  </si>
  <si>
    <t xml:space="preserve">    |     |  Valeur  = 325041592E5359532E4444463031</t>
  </si>
  <si>
    <t xml:space="preserve">    |     | </t>
  </si>
  <si>
    <t xml:space="preserve">    |     +- A5 - File Control Information (FCI) Proprietary Template</t>
  </si>
  <si>
    <t xml:space="preserve">    |        Longueur  = 69</t>
  </si>
  <si>
    <t xml:space="preserve">    |        Valeur  = BF0C42611B4F07A00000004210105002</t>
  </si>
  <si>
    <t xml:space="preserve">    |                  43428701019F2A080300000000000000</t>
  </si>
  <si>
    <t xml:space="preserve">    |                  61234F07A0000000031010500A564953</t>
  </si>
  <si>
    <t xml:space="preserve">    |                  412044454249548701029F2A08030000</t>
  </si>
  <si>
    <t xml:space="preserve">    |                  0000000000</t>
  </si>
  <si>
    <t xml:space="preserve">    |       +- BF0C - File Control Information (FCI) Issuer Discretionary Data</t>
  </si>
  <si>
    <t xml:space="preserve">    |          Longueur  = 66</t>
  </si>
  <si>
    <t xml:space="preserve">    |          Valeur  = 611B4F07A00000004210105002434287</t>
  </si>
  <si>
    <t xml:space="preserve">    |                    01019F2A08030000000000000061234F</t>
  </si>
  <si>
    <t xml:space="preserve">    |                    07A0000000031010500A564953412044</t>
  </si>
  <si>
    <t xml:space="preserve">    |                    454249548701029F2A08030000000000</t>
  </si>
  <si>
    <t xml:space="preserve">    |                    0000</t>
  </si>
  <si>
    <t xml:space="preserve">    |         +- 61 - Application Template</t>
  </si>
  <si>
    <t xml:space="preserve">    |         |  Longueur  = 27</t>
  </si>
  <si>
    <t xml:space="preserve">    |         |  Valeur  = 4F07A000000042101050024342870101</t>
  </si>
  <si>
    <t xml:space="preserve">    |         |            9F2A080300000000000000</t>
  </si>
  <si>
    <t xml:space="preserve">    |         | +- 4F - Application Identifier (AID)</t>
  </si>
  <si>
    <t xml:space="preserve">    |         | |  Longueur  = 7</t>
  </si>
  <si>
    <t xml:space="preserve">    |         | |  Valeur  = A0000000421010</t>
  </si>
  <si>
    <t xml:space="preserve">    |         | | </t>
  </si>
  <si>
    <t xml:space="preserve">    |         | +- 50 - Application Label</t>
  </si>
  <si>
    <t xml:space="preserve">    |         | |  Longueur  = 2</t>
  </si>
  <si>
    <t xml:space="preserve">    |         | |  Valeur  = 4342</t>
  </si>
  <si>
    <t xml:space="preserve">    |         | +- 87 - Application Priority Indicator</t>
  </si>
  <si>
    <t xml:space="preserve">    |         | |  Longueur  = 1</t>
  </si>
  <si>
    <t xml:space="preserve">    |         | |  Valeur  = 01</t>
  </si>
  <si>
    <t xml:space="preserve">    |         | +- 9F2A - Kernel ID</t>
  </si>
  <si>
    <t xml:space="preserve">    |         |    Longueur  = 8</t>
  </si>
  <si>
    <t xml:space="preserve">    |         |    Valeur  = 0300000000000000</t>
  </si>
  <si>
    <t xml:space="preserve">    |         |   </t>
  </si>
  <si>
    <t xml:space="preserve">    |            Longueur  = 35</t>
  </si>
  <si>
    <t xml:space="preserve">    |            Valeur  = 4F07A0000000031010500A5649534120</t>
  </si>
  <si>
    <t xml:space="preserve">    |                      44454249548701029F2A080300000000</t>
  </si>
  <si>
    <t xml:space="preserve">    |                      000000</t>
  </si>
  <si>
    <t xml:space="preserve">    |           +- 4F - Application Identifier (AID)</t>
  </si>
  <si>
    <t xml:space="preserve">    |           |  Longueur  = 7</t>
  </si>
  <si>
    <t xml:space="preserve">    |           |  Valeur  = A0000000031010</t>
  </si>
  <si>
    <t xml:space="preserve">    |           | </t>
  </si>
  <si>
    <t xml:space="preserve">    |           +- 50 - Application Label</t>
  </si>
  <si>
    <t xml:space="preserve">    |           |  Longueur  = 10</t>
  </si>
  <si>
    <t xml:space="preserve">    |           |  Valeur  = 56495341204445424954</t>
  </si>
  <si>
    <t xml:space="preserve">    |           +- 87 - Application Priority Indicator</t>
  </si>
  <si>
    <t xml:space="preserve">    |           |  Longueur  = 1</t>
  </si>
  <si>
    <t xml:space="preserve">    |           |  Valeur  = 02</t>
  </si>
  <si>
    <t xml:space="preserve">    |           +- 9F2A - Kernel ID</t>
  </si>
  <si>
    <t xml:space="preserve">    |              Longueur  = 8</t>
  </si>
  <si>
    <t xml:space="preserve">    |              Valeur  = 0300000000000000</t>
  </si>
  <si>
    <t xml:space="preserve">    |             </t>
  </si>
  <si>
    <t xml:space="preserve">    | |   |  Longueur  = 7</t>
  </si>
  <si>
    <t xml:space="preserve">    | |   |  Valeur  = A0000000421010</t>
  </si>
  <si>
    <t xml:space="preserve">    | |      Longueur  = 26</t>
  </si>
  <si>
    <t xml:space="preserve">    | |     +- 50 - Application Label</t>
  </si>
  <si>
    <t xml:space="preserve">    | |     |  Longueur  = 2</t>
  </si>
  <si>
    <t xml:space="preserve">    | |     |  Valeur  = 4342</t>
  </si>
  <si>
    <t xml:space="preserve">    | |     +- 87 - Application Priority Indicator</t>
  </si>
  <si>
    <t xml:space="preserve">    | |     +- 5F2D - Language Preference (CB)</t>
  </si>
  <si>
    <t xml:space="preserve">    | |     |  Longueur  = 8</t>
  </si>
  <si>
    <t xml:space="preserve">    | |     |  Valeur  = 6672656E64656573</t>
  </si>
  <si>
    <t xml:space="preserve">    | |     +- BF0C - File Control Information (FCI) Issuer Discretionary Data</t>
  </si>
  <si>
    <t xml:space="preserve">    | |        Longueur  = 5</t>
  </si>
  <si>
    <t xml:space="preserve">    | |        Valeur  = 9F4D020B19</t>
  </si>
  <si>
    <t xml:space="preserve">    | |       +- 9F4D - Log Entry (CB)</t>
  </si>
  <si>
    <t xml:space="preserve">    | |          Longueur  = 2</t>
  </si>
  <si>
    <t xml:space="preserve">    | |          Valeur  = 0B19</t>
  </si>
  <si>
    <t xml:space="preserve">    | |         +- SFI = 0B</t>
  </si>
  <si>
    <t xml:space="preserve">    | |         +- Record Number = 19</t>
  </si>
  <si>
    <t xml:space="preserve">    | | | +- Get Data</t>
  </si>
  <si>
    <t xml:space="preserve">    | | |   +- 9F4F - Log Format (LDOL) (CB)</t>
  </si>
  <si>
    <t xml:space="preserve">    | | |   |  Longueur  = 31</t>
  </si>
  <si>
    <t xml:space="preserve">    | | |   | +- 9F02 - Amount, Authorised (Numeric)</t>
  </si>
  <si>
    <t xml:space="preserve">    | | |   | |  Longueur  = 6</t>
  </si>
  <si>
    <t xml:space="preserve">    | | |   | | </t>
  </si>
  <si>
    <t xml:space="preserve">    | | |   | +- 9F27 - Cryptogram Information Data (CB)</t>
  </si>
  <si>
    <t xml:space="preserve">    | | |   | |  Longueur  = 1</t>
  </si>
  <si>
    <t xml:space="preserve">    | | |   | +- 9F1A - Terminal Country Code</t>
  </si>
  <si>
    <t xml:space="preserve">    | | |   | |  Longueur  = 2</t>
  </si>
  <si>
    <t xml:space="preserve">    | | |   | +- 5F2A - Transaction Currency Code</t>
  </si>
  <si>
    <t xml:space="preserve">    | | |   | +- 9A - Transaction Date</t>
  </si>
  <si>
    <t xml:space="preserve">    | | |   | |  Longueur  = 3</t>
  </si>
  <si>
    <t xml:space="preserve">    | | |   | +- 9C - Transaction Type</t>
  </si>
  <si>
    <t xml:space="preserve">    | | |   | +- DF52 - Card Verification Results (CVR)</t>
  </si>
  <si>
    <t xml:space="preserve">    | | |   | |  Longueur  = 4</t>
  </si>
  <si>
    <t xml:space="preserve">    | | |   | +- 9F36 - Application Transaction Counter (ATC)</t>
  </si>
  <si>
    <t xml:space="preserve">    | | |   | +- DF3E - Interface Identifier</t>
  </si>
  <si>
    <t xml:space="preserve">    | | |   | +- 9F4E - Merchant Name and Location (CB)</t>
  </si>
  <si>
    <t xml:space="preserve">    | | |   | |  Longueur  = 20</t>
  </si>
  <si>
    <t xml:space="preserve">    | | |   | +- 9F21 - Transaction Time</t>
  </si>
  <si>
    <t xml:space="preserve">    | | |   |    Longueur  = 3</t>
  </si>
  <si>
    <t xml:space="preserve">    | | |   |   </t>
  </si>
  <si>
    <t xml:space="preserve">    | | |   +- 9F17 - Personal Indentification Number (PIN) Try Counter</t>
  </si>
  <si>
    <t xml:space="preserve">    | | |   |  Longueur  = 1</t>
  </si>
  <si>
    <t xml:space="preserve">    | | |   |  Valeur  = 03</t>
  </si>
  <si>
    <t xml:space="preserve">    | | |   | </t>
  </si>
  <si>
    <t xml:space="preserve">    | | |   +- 9F13 - Last Online Application Transaction Counter (LATC) Register</t>
  </si>
  <si>
    <t xml:space="preserve">    | | |   |  Longueur  = 2</t>
  </si>
  <si>
    <t xml:space="preserve">    | | |   |  Valeur  = 00E7</t>
  </si>
  <si>
    <t xml:space="preserve">    | | |   +- 9F36 - Application Transaction Counter (ATC)</t>
  </si>
  <si>
    <t xml:space="preserve">    | | |   |  Valeur  = 0116</t>
  </si>
  <si>
    <t xml:space="preserve">    | | |   +- DF62 - CBLC</t>
  </si>
  <si>
    <t xml:space="preserve">    | | |   |  Longueur  = 48</t>
  </si>
  <si>
    <t xml:space="preserve">    | | |   |  Valeur  = 48307732823123342413435815522C00</t>
  </si>
  <si>
    <t xml:space="preserve">    | | |   |            CB20010543580101507201015072140C</t>
  </si>
  <si>
    <t xml:space="preserve">    | | |   |            00000102527915040702FFFFFFFFFFFF</t>
  </si>
  <si>
    <t xml:space="preserve">    | | |   +- 9F52 - Application Default Action (ADA)</t>
  </si>
  <si>
    <t xml:space="preserve">    | | |   |  Longueur  = 6</t>
  </si>
  <si>
    <t xml:space="preserve">    | | |   |  Valeur  = E33838000B00</t>
  </si>
  <si>
    <t xml:space="preserve">    | | |   +- 9F58 - Lower Consecutive Offline Limit</t>
  </si>
  <si>
    <t xml:space="preserve">    | | |   |  Valeur  = 0A</t>
  </si>
  <si>
    <t xml:space="preserve">    | | |   +- 9F5D - Available Offline Spending Amount (AOSA)</t>
  </si>
  <si>
    <t xml:space="preserve">    | | |   |  Valeur  = 000000193646</t>
  </si>
  <si>
    <t xml:space="preserve">    | | |   +- 9F5C - Cumulative Total Transaction Amount Upper Limit</t>
  </si>
  <si>
    <t xml:space="preserve">    | | |   |  Valeur  = 000000200000</t>
  </si>
  <si>
    <t xml:space="preserve">    | | |   +- 9F59 - Upper Consecutive Offline Limit</t>
  </si>
  <si>
    <t xml:space="preserve">    | | |   |  Valeur  = FF</t>
  </si>
  <si>
    <t xml:space="preserve">    | | |   +- 9F56 - Issuer Authentication Indicator</t>
  </si>
  <si>
    <t xml:space="preserve">    | | |   |  Valeur  = 80</t>
  </si>
  <si>
    <t xml:space="preserve">    | | |   +- 9F68 - Card Additional Processes</t>
  </si>
  <si>
    <t xml:space="preserve">    | | |   |  Longueur  = 4</t>
  </si>
  <si>
    <t xml:space="preserve">    | | |   |  Valeur  = 4A200000</t>
  </si>
  <si>
    <t xml:space="preserve">    | | |   +- 9F53 - Consecutive Transaction Limit (International)</t>
  </si>
  <si>
    <t xml:space="preserve">    | | |   |  Valeur  = 00</t>
  </si>
  <si>
    <t xml:space="preserve">    | | |   +- 9F51 - Application Currency Code</t>
  </si>
  <si>
    <t xml:space="preserve">    | | |   |  Valeur  = 0978</t>
  </si>
  <si>
    <t xml:space="preserve">    | | |   +- 9F54 - Cumulative Total Transaction Amount Limit</t>
  </si>
  <si>
    <t xml:space="preserve">    | | |   |  Valeur  = 000000160000</t>
  </si>
  <si>
    <t xml:space="preserve">    | | |   +- 9F79 - VLP Available Funds </t>
  </si>
  <si>
    <t xml:space="preserve">    | | |   |  Valeur  = 000000011700</t>
  </si>
  <si>
    <t xml:space="preserve">    | | |   +- BF5B - Application Internal Data Template</t>
  </si>
  <si>
    <t xml:space="preserve">    | | |   |  Longueur  = 9</t>
  </si>
  <si>
    <t xml:space="preserve">    | | |   |  Valeur  = DF01024000DF020100</t>
  </si>
  <si>
    <t xml:space="preserve">    | | |   | +- DF01 - Application Capabilities</t>
  </si>
  <si>
    <t xml:space="preserve">    | | |   | |  Valeur  = 4000</t>
  </si>
  <si>
    <t xml:space="preserve">    | | |   | +- DF02 - Profile Selection File Entry</t>
  </si>
  <si>
    <t xml:space="preserve">    | | |   |    Longueur  = 1</t>
  </si>
  <si>
    <t xml:space="preserve">    | | |   |    Valeur  = 00</t>
  </si>
  <si>
    <t xml:space="preserve">    | | |   +- BF58 - Amounts Data Template</t>
  </si>
  <si>
    <t xml:space="preserve">    | | |   |  Longueur  = 27</t>
  </si>
  <si>
    <t xml:space="preserve">    | | |   |  Valeur  = DF1106000000006354DF210600000016</t>
  </si>
  <si>
    <t xml:space="preserve">    | | |   |            0000DF3106000000200000</t>
  </si>
  <si>
    <t xml:space="preserve">    | | |   | +- DF11 - Cumulative Total Transaction Amount (CTTA)</t>
  </si>
  <si>
    <t xml:space="preserve">    | | |   | |  Valeur  = 000000006354</t>
  </si>
  <si>
    <t xml:space="preserve">    | | |   | +- DF21 - Cumulative Total Transaction Amount Limit (CTTAL)</t>
  </si>
  <si>
    <t xml:space="preserve">    | | |   | |  Valeur  = 000000160000</t>
  </si>
  <si>
    <t xml:space="preserve">    | | |   | +- DF31 - Cumulative Total Transaction Amount Upper Limit (CTTAUL)</t>
  </si>
  <si>
    <t xml:space="preserve">    | | |   |    Longueur  = 6</t>
  </si>
  <si>
    <t xml:space="preserve">    | | |   |    Valeur  = 000000200000</t>
  </si>
  <si>
    <t xml:space="preserve">    | | |   +- BF56 - Counters Data Template</t>
  </si>
  <si>
    <t xml:space="preserve">    | | |   |  Longueur  = 12</t>
  </si>
  <si>
    <t xml:space="preserve">    | | |   |  Valeur  = DF110117DF21010ADF3101FF</t>
  </si>
  <si>
    <t xml:space="preserve">    | | |   | +- DF11 - Consecutive Transaction Counter (CTC)</t>
  </si>
  <si>
    <t xml:space="preserve">    | | |   | |  Valeur  = 17</t>
  </si>
  <si>
    <t xml:space="preserve">    | | |   | +- DF21 - Consecutive Transaction Counter Limit (CTCL)</t>
  </si>
  <si>
    <t xml:space="preserve">    | | |   | |  Valeur  = 0A</t>
  </si>
  <si>
    <t xml:space="preserve">    | | |   | +- DF31 - Consecutive Transaction Counter Upper Limit (CTCUL)</t>
  </si>
  <si>
    <t xml:space="preserve">    | | |   |    Valeur  = FF</t>
  </si>
  <si>
    <t xml:space="preserve">    | | |   +- BF55 - Contactless Counters Data Template</t>
  </si>
  <si>
    <t xml:space="preserve">    | | |   |  Valeur  = DF4106000000002000DF510600000001</t>
  </si>
  <si>
    <t xml:space="preserve">    | | |   |            1700DF7106000000014000</t>
  </si>
  <si>
    <t xml:space="preserve">    | | |   | +- DF41 - VLP Single Transaction Limit</t>
  </si>
  <si>
    <t xml:space="preserve">    | | |   | |  Valeur  = 000000002000</t>
  </si>
  <si>
    <t xml:space="preserve">    | | |   | +- DF51 - VLP Available Funds</t>
  </si>
  <si>
    <t xml:space="preserve">    | | |   | |  Valeur  = 000000011700</t>
  </si>
  <si>
    <t xml:space="preserve">    | | |   | +- DF71 - VLP Funds Limit</t>
  </si>
  <si>
    <t xml:space="preserve">    | | |   |    Valeur  = 000000014000</t>
  </si>
  <si>
    <t xml:space="preserve">    | | |   +- 9F78 - VLP Single Transaction Limit</t>
  </si>
  <si>
    <t xml:space="preserve">    | | |   |  Valeur  = 000000002000</t>
  </si>
  <si>
    <t xml:space="preserve">    | | |   +- 9F77 - VLP Funds Limit</t>
  </si>
  <si>
    <t xml:space="preserve">    | | |   |  Valeur  = 000000014000</t>
  </si>
  <si>
    <t xml:space="preserve">    | | |   +- 9F6C - Card Transaction Qualifiers</t>
  </si>
  <si>
    <t xml:space="preserve">    | | |      Longueur  = 2</t>
  </si>
  <si>
    <t xml:space="preserve">    | | |      Valeur  = 1000</t>
  </si>
  <si>
    <t xml:space="preserve">    | | |     </t>
  </si>
  <si>
    <t xml:space="preserve">    | | | +- Read LOG Record (SFI 5C, RECORD 01)</t>
  </si>
  <si>
    <t xml:space="preserve">    | | | +- Read LOG Record (SFI 5C, RECORD 02)</t>
  </si>
  <si>
    <t xml:space="preserve">    | | | +- Read LOG Record (SFI 5C, RECORD 03)</t>
  </si>
  <si>
    <t xml:space="preserve">    | | | +- Read LOG Record (SFI 5C, RECORD 04)</t>
  </si>
  <si>
    <t xml:space="preserve">    | | | +- Read LOG Record (SFI 5C, RECORD 05)</t>
  </si>
  <si>
    <t xml:space="preserve">    | | | +- Read LOG Record (SFI 5C, RECORD 06)</t>
  </si>
  <si>
    <t xml:space="preserve">    | | | +- Read LOG Record (SFI 5C, RECORD 07)</t>
  </si>
  <si>
    <t xml:space="preserve">    | | | +- Read LOG Record (SFI 5C, RECORD 08)</t>
  </si>
  <si>
    <t xml:space="preserve">    | | | +- Read LOG Record (SFI 5C, RECORD 09)</t>
  </si>
  <si>
    <t xml:space="preserve">    | | | +- Read LOG Record (SFI 5C, RECORD 0A)</t>
  </si>
  <si>
    <t xml:space="preserve">    | | | +- Read LOG Record (SFI 5C, RECORD 0B)</t>
  </si>
  <si>
    <t xml:space="preserve">    | | | +- Read LOG Record (SFI 5C, RECORD 0C)</t>
  </si>
  <si>
    <t xml:space="preserve">    | | | +- Read LOG Record (SFI 5C, RECORD 0D)</t>
  </si>
  <si>
    <t xml:space="preserve">    | | | +- Read LOG Record (SFI 5C, RECORD 0E)</t>
  </si>
  <si>
    <t xml:space="preserve">    | | | +- Read LOG Record (SFI 5C, RECORD 0F)</t>
  </si>
  <si>
    <t xml:space="preserve">    | | | +- Read LOG Record (SFI 5C, RECORD 10)</t>
  </si>
  <si>
    <t xml:space="preserve">    | | | +- Read LOG Record (SFI 5C, RECORD 11)</t>
  </si>
  <si>
    <t xml:space="preserve">    | | | +- Read LOG Record (SFI 5C, RECORD 12)</t>
  </si>
  <si>
    <t xml:space="preserve">    | | | +- Read LOG Record (SFI 5C, RECORD 13)</t>
  </si>
  <si>
    <t xml:space="preserve">    | | | +- Read LOG Record (SFI 5C, RECORD 14)</t>
  </si>
  <si>
    <t xml:space="preserve">    | | | +- Read LOG Record (SFI 5C, RECORD 15)</t>
  </si>
  <si>
    <t xml:space="preserve">    | | | +- Read LOG Record (SFI 5C, RECORD 16)</t>
  </si>
  <si>
    <t xml:space="preserve">    | | | +- Read LOG Record (SFI 5C, RECORD 17)</t>
  </si>
  <si>
    <t xml:space="preserve">    | | | +- Read LOG Record (SFI 5C, RECORD 18)</t>
  </si>
  <si>
    <t xml:space="preserve">    | | | +- Read LOG Record (SFI 5C, RECORD 19)</t>
  </si>
  <si>
    <t xml:space="preserve">    | | | +- 80 - Response Message Template Format 1</t>
  </si>
  <si>
    <t xml:space="preserve">    | | |    Longueur  = 26</t>
  </si>
  <si>
    <t xml:space="preserve">    | | |              05001801010118020200</t>
  </si>
  <si>
    <t xml:space="preserve">    | | |   +- 82 - Application Interchange Profile (AIP)</t>
  </si>
  <si>
    <t xml:space="preserve">    | | |   |  Valeur  = 3D00</t>
  </si>
  <si>
    <t xml:space="preserve">    | | |   | +- Byte 1 = 3D</t>
  </si>
  <si>
    <t xml:space="preserve">    | | |   | | +- Bit 8 - RFU = 0</t>
  </si>
  <si>
    <t xml:space="preserve">    | | |   | | +- Bit 7 - SDA supported = 0</t>
  </si>
  <si>
    <t xml:space="preserve">    | | |   | | +- Bit 6 - DDA supported = 1</t>
  </si>
  <si>
    <t xml:space="preserve">    | | |   | | +- Bit 5 - Cardholder verification is supported = 1</t>
  </si>
  <si>
    <t xml:space="preserve">    | | |   | | +- Bit 4 - Terminal risk management is to be performed = 1</t>
  </si>
  <si>
    <t xml:space="preserve">    | | |   | | +- Bit 3 - Issuer authentication using Ext. Authenticate is supported = 1</t>
  </si>
  <si>
    <t xml:space="preserve">    | | |   | | +- Bit 2 - RFU = 0</t>
  </si>
  <si>
    <t xml:space="preserve">    | | |   | | +- Bit 1 - CDA supported = 1</t>
  </si>
  <si>
    <t xml:space="preserve">    | | |   | +- Byte 2 = 00</t>
  </si>
  <si>
    <t xml:space="preserve">    | | |   +- 94 - Application File Locator (AFL)</t>
  </si>
  <si>
    <t xml:space="preserve">    | | |      Longueur  = 24</t>
  </si>
  <si>
    <t xml:space="preserve">    | | | +- Enregistrement 1</t>
  </si>
  <si>
    <t xml:space="preserve">    | | | | +- 70 - READ RECORD Response Message Template (CB)</t>
  </si>
  <si>
    <t xml:space="preserve">    | | | |    Longueur  = 21</t>
  </si>
  <si>
    <t xml:space="preserve">    | | | |    Valeur  = 57135017672140006756D17129018257</t>
  </si>
  <si>
    <t xml:space="preserve">    | | | |              970000000F</t>
  </si>
  <si>
    <t xml:space="preserve">    | | | |   +- 57 - Track 2 Equivalent Data</t>
  </si>
  <si>
    <t xml:space="preserve">    | | | |      Longueur  = 19</t>
  </si>
  <si>
    <t xml:space="preserve">    | | | |     +- Primary Account Number (PAN) = 5017672140006756</t>
  </si>
  <si>
    <t xml:space="preserve">    | | | |     +- Expiration Date = 1712</t>
  </si>
  <si>
    <t xml:space="preserve">    | | | |     +- Service Code = 901</t>
  </si>
  <si>
    <t xml:space="preserve">    | | | |     | +- Position 1 = 9</t>
  </si>
  <si>
    <t xml:space="preserve">    | | | |     | +- Position 2 = 0</t>
  </si>
  <si>
    <t xml:space="preserve">    | | | |     | +- Position 3 = 1</t>
  </si>
  <si>
    <t xml:space="preserve">    | | | |     +- Discretionary Data = 8257970000000F</t>
  </si>
  <si>
    <t xml:space="preserve">    | | | +- Enregistrement 2</t>
  </si>
  <si>
    <t xml:space="preserve">    | | |   +- 70 - READ RECORD Response Message Template (CB)</t>
  </si>
  <si>
    <t xml:space="preserve">    | | |      Longueur  = 7</t>
  </si>
  <si>
    <t xml:space="preserve">    | | |      Valeur  = 5F20042A2A2A2A</t>
  </si>
  <si>
    <t xml:space="preserve">    | | |     +- 5F20 - Cardholder Name (CB)</t>
  </si>
  <si>
    <t xml:space="preserve">    | | |        Longueur  = 4</t>
  </si>
  <si>
    <t xml:space="preserve">    | | |        Valeur  = 2A2A2A2A</t>
  </si>
  <si>
    <t xml:space="preserve">    | | |       +- Name = </t>
  </si>
  <si>
    <t xml:space="preserve">    | | |       +- Surname = ****</t>
  </si>
  <si>
    <t xml:space="preserve">    | | | |    Longueur  = 10</t>
  </si>
  <si>
    <t xml:space="preserve">    | | | |    Valeur  = 9F4701039F49039F3704</t>
  </si>
  <si>
    <t xml:space="preserve">    | | | |   +- 9F47 - Integrated Circuit Card (ICC) Public Key Exponent</t>
  </si>
  <si>
    <t xml:space="preserve">    | | | |   |  Longueur  = 1</t>
  </si>
  <si>
    <t xml:space="preserve">    | | | |   |  Valeur  = 03</t>
  </si>
  <si>
    <t xml:space="preserve">    | | | |   | </t>
  </si>
  <si>
    <t xml:space="preserve">    | | | |   +- 9F49 - Dynamic Data Authentication Data Object List (DDOL)</t>
  </si>
  <si>
    <t xml:space="preserve">    | | | |      Longueur  = 3</t>
  </si>
  <si>
    <t xml:space="preserve">    | | | |      Valeur  = 9F3704</t>
  </si>
  <si>
    <t xml:space="preserve">    | | | |     +- 9F37 - Unpredictable Number</t>
  </si>
  <si>
    <t xml:space="preserve">    | | | |        Longueur  = 4</t>
  </si>
  <si>
    <t xml:space="preserve">    | | | |       </t>
  </si>
  <si>
    <t xml:space="preserve">    | | | |    Longueur  = 45</t>
  </si>
  <si>
    <t xml:space="preserve">    | | | |    Valeur  = 8F01079F320103922441F42A8E449178</t>
  </si>
  <si>
    <t xml:space="preserve">    | | | |              0201913ADAC2D40678BD1EBD8CD3691E</t>
  </si>
  <si>
    <t xml:space="preserve">    | | | |              9FCDC05135171C5F417FAA8E4B</t>
  </si>
  <si>
    <t xml:space="preserve">    | | | |   +- 8F - Certification Authority Public Key Index</t>
  </si>
  <si>
    <t xml:space="preserve">    | | | |   |  Valeur  = 07</t>
  </si>
  <si>
    <t xml:space="preserve">    | | | |   +- 9F32 - Issuer Public Key Exponent</t>
  </si>
  <si>
    <t xml:space="preserve">    | | | |   +- 92 - Issuer Public Key Remainder</t>
  </si>
  <si>
    <t xml:space="preserve">    | | | |      Longueur  = 36</t>
  </si>
  <si>
    <t xml:space="preserve">    | | | |      Valeur  = 41F42A8E4491780201913ADAC2D40678</t>
  </si>
  <si>
    <t xml:space="preserve">    | | | |                BD1EBD8CD3691E9FCDC05135171C5F41</t>
  </si>
  <si>
    <t xml:space="preserve">    | | | |                7FAA8E4B</t>
  </si>
  <si>
    <t xml:space="preserve">    | | | |     </t>
  </si>
  <si>
    <t xml:space="preserve">    | | | +- Enregistrement 4</t>
  </si>
  <si>
    <t xml:space="preserve">    | | | |    Longueur  = 180</t>
  </si>
  <si>
    <t xml:space="preserve">    | | | |              CC2A1AB88FB7B2F7F7EFCB506CE59CD0</t>
  </si>
  <si>
    <t xml:space="preserve">    | | | |              77E656F821D6AF8D80E6C2DF7A7B5CA6</t>
  </si>
  <si>
    <t xml:space="preserve">    | | | |              7726B7CA98CF4CAE9BDD7D0967286C34</t>
  </si>
  <si>
    <t xml:space="preserve">    | | | |              9A472EA18FC009F35E847624EAAC7459</t>
  </si>
  <si>
    <t xml:space="preserve">    | | | |              A0194A84833BF1BDEF3FD4A927D7BDE0</t>
  </si>
  <si>
    <t xml:space="preserve">    | | | |              1E229953C8F23A358FFFFCF57BB5D24E</t>
  </si>
  <si>
    <t xml:space="preserve">    | | | |              F4CDD4FE4A75FAB5D511C92CDABFCBAE</t>
  </si>
  <si>
    <t xml:space="preserve">    | | | |              EE4EDE5BD1785FFB3B0FB7CACE1B9581</t>
  </si>
  <si>
    <t xml:space="preserve">    | | | |              1B81146A28EF5D7C2AE2085F94B57442</t>
  </si>
  <si>
    <t xml:space="preserve">    | | | |              A6305CA94856A0CDE5F5D96A6401094D</t>
  </si>
  <si>
    <t xml:space="preserve">    | | | |              B98E45B3</t>
  </si>
  <si>
    <t xml:space="preserve">    | | | |   +- 9F46 - Integrated Circuit Card (ICC) Public Key Certificate</t>
  </si>
  <si>
    <t xml:space="preserve">    | | | |      Longueur  = 176</t>
  </si>
  <si>
    <t xml:space="preserve">    | | | |      Valeur  = 4BDB93343BE58302D3E8C1B6CC2A1AB8</t>
  </si>
  <si>
    <t xml:space="preserve">    | | | |                8FB7B2F7F7EFCB506CE59CD077E656F8</t>
  </si>
  <si>
    <t xml:space="preserve">    | | | |                21D6AF8D80E6C2DF7A7B5CA67726B7CA</t>
  </si>
  <si>
    <t xml:space="preserve">    | | | |                98CF4CAE9BDD7D0967286C349A472EA1</t>
  </si>
  <si>
    <t xml:space="preserve">    | | | |                8FC009F35E847624EAAC7459A0194A84</t>
  </si>
  <si>
    <t xml:space="preserve">    | | | |                833BF1BDEF3FD4A927D7BDE01E229953</t>
  </si>
  <si>
    <t xml:space="preserve">    | | | |                C8F23A358FFFFCF57BB5D24EF4CDD4FE</t>
  </si>
  <si>
    <t xml:space="preserve">    | | | |                4A75FAB5D511C92CDABFCBAEEE4EDE5B</t>
  </si>
  <si>
    <t xml:space="preserve">    | | | |                D1785FFB3B0FB7CACE1B95811B81146A</t>
  </si>
  <si>
    <t xml:space="preserve">    | | | |                28EF5D7C2AE2085F94B57442A6305CA9</t>
  </si>
  <si>
    <t xml:space="preserve">    | | | |                4856A0CDE5F5D96A6401094DB98E45B3</t>
  </si>
  <si>
    <t xml:space="preserve">    | | | +- Enregistrement 5</t>
  </si>
  <si>
    <t xml:space="preserve">    | | |      Longueur  = 179</t>
  </si>
  <si>
    <t xml:space="preserve">    | | |      Valeur  = 9081B047F92E000B11E57648E0A3F7D7</t>
  </si>
  <si>
    <t xml:space="preserve">    | | |                D2633129C300E16740E7AB9391DA94B9</t>
  </si>
  <si>
    <t xml:space="preserve">    | | |                261F2DB8DBD0EC58FA23F26BE30C9653</t>
  </si>
  <si>
    <t xml:space="preserve">    | | |                4B216153821A897F85A95C34A5787CF4</t>
  </si>
  <si>
    <t xml:space="preserve">    | | |                83048E9ADD094051FDDF625DA35B8544</t>
  </si>
  <si>
    <t xml:space="preserve">    | | |                F504B0BF2F3F7CDAE7CEF1727552FD79</t>
  </si>
  <si>
    <t xml:space="preserve">    | | |                FCA56A56549C441ACF58E674F297A9B3</t>
  </si>
  <si>
    <t xml:space="preserve">    | | |                D7B4F7336B046899332A87BD75876331</t>
  </si>
  <si>
    <t xml:space="preserve">    | | |                F3E45A467B645D5C18BC69C856C5FD00</t>
  </si>
  <si>
    <t xml:space="preserve">    | | |                3C5C74D9B1289288897E31B4B585FDC1</t>
  </si>
  <si>
    <t xml:space="preserve">    | | |                27FA69E8A7D5AFC3F09B545B79FC387F</t>
  </si>
  <si>
    <t xml:space="preserve">    | | |                15438B</t>
  </si>
  <si>
    <t xml:space="preserve">    | | |     +- 90 - Issuer Public Key Certificate</t>
  </si>
  <si>
    <t xml:space="preserve">    | | |        Longueur  = 176</t>
  </si>
  <si>
    <t xml:space="preserve">    | | |        Valeur  = 47F92E000B11E57648E0A3F7D7D26331</t>
  </si>
  <si>
    <t xml:space="preserve">    | | |                  29C300E16740E7AB9391DA94B9261F2D</t>
  </si>
  <si>
    <t xml:space="preserve">    | | |                  B8DBD0EC58FA23F26BE30C96534B2161</t>
  </si>
  <si>
    <t xml:space="preserve">    | | |                  53821A897F85A95C34A5787CF483048E</t>
  </si>
  <si>
    <t xml:space="preserve">    | | |                  9ADD094051FDDF625DA35B8544F504B0</t>
  </si>
  <si>
    <t xml:space="preserve">    | | |                  BF2F3F7CDAE7CEF1727552FD79FCA56A</t>
  </si>
  <si>
    <t xml:space="preserve">    | | |                  56549C441ACF58E674F297A9B3D7B4F7</t>
  </si>
  <si>
    <t xml:space="preserve">    | | |                  336B046899332A87BD75876331F3E45A</t>
  </si>
  <si>
    <t xml:space="preserve">    | | |                  467B645D5C18BC69C856C5FD003C5C74</t>
  </si>
  <si>
    <t xml:space="preserve">    | | |                  D9B1289288897E31B4B585FDC127FA69</t>
  </si>
  <si>
    <t xml:space="preserve">    | | |                  E8A7D5AFC3F09B545B79FC387F15438B</t>
  </si>
  <si>
    <t xml:space="preserve">    | | |       </t>
  </si>
  <si>
    <t xml:space="preserve">    | | | |    Longueur  = 143</t>
  </si>
  <si>
    <t xml:space="preserve">    | | | |    Valeur  = 5F24031712315A085017672140006756</t>
  </si>
  <si>
    <t xml:space="preserve">    | | | |              5F280202509F4A01825F25031510015F</t>
  </si>
  <si>
    <t xml:space="preserve">    | | | |              9C019F37049F34038D1D8A029F02069F</t>
  </si>
  <si>
    <t xml:space="preserve">    | | | |              03069F1A029F4E1495055F2A029A039C</t>
  </si>
  <si>
    <t xml:space="preserve">    | | | |              0F05FC682498F09F0D05FC682400F0</t>
  </si>
  <si>
    <t xml:space="preserve">    | | | |   +- 5F24 - Application Expiration Date (CB)</t>
  </si>
  <si>
    <t xml:space="preserve">    | | | |   |  Longueur  = 3</t>
  </si>
  <si>
    <t xml:space="preserve">    | | | |   |  Valeur  = 171231</t>
  </si>
  <si>
    <t xml:space="preserve">    | | | |   | +- Year = 17</t>
  </si>
  <si>
    <t xml:space="preserve">    | | | |   | +- Month = 12</t>
  </si>
  <si>
    <t xml:space="preserve">    | | | |   | +- Day = 31</t>
  </si>
  <si>
    <t xml:space="preserve">    | | | |   +- 5A - Application Primary Account Number (PAN)</t>
  </si>
  <si>
    <t xml:space="preserve">    | | | |   |  Longueur  = 8</t>
  </si>
  <si>
    <t xml:space="preserve">    | | | |   |  Valeur  = 5017672140006756</t>
  </si>
  <si>
    <t xml:space="preserve">    | | | |   +- 5F28 - Issuer Country Code</t>
  </si>
  <si>
    <t xml:space="preserve">    | | | |   |  Longueur  = 2</t>
  </si>
  <si>
    <t xml:space="preserve">    | | | |   |  Valeur  = 0250</t>
  </si>
  <si>
    <t xml:space="preserve">    | | | |   +- 9F4A - Static Data Authentification Tag List</t>
  </si>
  <si>
    <t xml:space="preserve">    | | | |   |  Valeur  = 82</t>
  </si>
  <si>
    <t xml:space="preserve">    | | | |   +- 5F25 - Application Effective Date (CB)</t>
  </si>
  <si>
    <t xml:space="preserve">    | | | |   |  Valeur  = 151001</t>
  </si>
  <si>
    <t xml:space="preserve">    | | | |   | +- Year = 15</t>
  </si>
  <si>
    <t xml:space="preserve">    | | | |   | +- Month = 10</t>
  </si>
  <si>
    <t xml:space="preserve">    | | | |   | +- Day = 01</t>
  </si>
  <si>
    <t xml:space="preserve">    | | | |   +- 5F34 - Application Primary Account Number (PAN) Sequence Number</t>
  </si>
  <si>
    <t xml:space="preserve">    | | | |   |  Valeur  = 00</t>
  </si>
  <si>
    <t xml:space="preserve">    | | | |   +- 9F07 - Application Usage control</t>
  </si>
  <si>
    <t xml:space="preserve">    | | | |   |  Valeur  = FF00</t>
  </si>
  <si>
    <t xml:space="preserve">    | | | |   | +- Byte 1 = FF</t>
  </si>
  <si>
    <t xml:space="preserve">    | | | |   | | +- Bit 8 - Valid for domestic cash transactions = 1</t>
  </si>
  <si>
    <t xml:space="preserve">    | | | |   | | +- Bit 7 - Valid for international cash transactions = 1</t>
  </si>
  <si>
    <t xml:space="preserve">    | | | |   | | +- Bit 6 - Valid for domestic goods = 1</t>
  </si>
  <si>
    <t xml:space="preserve">    | | | |   | | +- Bit 5 - Valid for international goods = 1</t>
  </si>
  <si>
    <t xml:space="preserve">    | | | |   | | +- Bit 4 - Valid for domestic services = 1</t>
  </si>
  <si>
    <t xml:space="preserve">    | | | |   | | +- Bit 3 - Valid for international services = 1</t>
  </si>
  <si>
    <t xml:space="preserve">    | | | |   | | +- Bit 2 - Valid at ATMs = 1</t>
  </si>
  <si>
    <t xml:space="preserve">    | | | |   | | +- Bit 1 - Valid at terminals other than ATMs = 1</t>
  </si>
  <si>
    <t xml:space="preserve">    | | | |   | +- Byte 2 = 00</t>
  </si>
  <si>
    <t xml:space="preserve">    | | | |   |   +- Bit 8 - Domestic cashback allowed = 0</t>
  </si>
  <si>
    <t xml:space="preserve">    | | | |   |   +- Bit 7 - International cashback allowed = 0</t>
  </si>
  <si>
    <t xml:space="preserve">    | | | |   |   +- Bit 6 to 1 RFU = 0</t>
  </si>
  <si>
    <t xml:space="preserve">    | | | |   +- 8E - Cardholder Verification Method (CVM) List</t>
  </si>
  <si>
    <t xml:space="preserve">    | | | |   |  Longueur  = 14</t>
  </si>
  <si>
    <t xml:space="preserve">    | | | |   |  Valeur  = 0000000000000000420101030203</t>
  </si>
  <si>
    <t xml:space="preserve">    | | | |   +- 8C - Card Risk Management Data Object List 1 (CDOL1)</t>
  </si>
  <si>
    <t xml:space="preserve">    | | | |   |  Longueur  = 30</t>
  </si>
  <si>
    <t xml:space="preserve">    | | | |   |  Valeur  = 9F02069F03069F4E149F1A0295055F2A</t>
  </si>
  <si>
    <t xml:space="preserve">    | | | |   |            029A039F21039C019F37049F3403</t>
  </si>
  <si>
    <t xml:space="preserve">    | | | |   | +- 9F02 - Amount, Authorised (Numeric)</t>
  </si>
  <si>
    <t xml:space="preserve">    | | | |   | |  Longueur  = 6</t>
  </si>
  <si>
    <t xml:space="preserve">    | | | |   | | </t>
  </si>
  <si>
    <t xml:space="preserve">    | | | |   | +- 9F03 - Amount, Other (Numeric)</t>
  </si>
  <si>
    <t xml:space="preserve">    | | | |   | +- 9F4E - Merchant Name and Location (CB)</t>
  </si>
  <si>
    <t xml:space="preserve">    | | | |   | |  Longueur  = 20</t>
  </si>
  <si>
    <t xml:space="preserve">    | | | |   | +- 9F1A - Terminal Country Code</t>
  </si>
  <si>
    <t xml:space="preserve">    | | | |   | |  Longueur  = 2</t>
  </si>
  <si>
    <t xml:space="preserve">    | | | |   | +- 95 - Terminal Verification Results</t>
  </si>
  <si>
    <t xml:space="preserve">    | | | |   | |  Longueur  = 5</t>
  </si>
  <si>
    <t xml:space="preserve">    | | | |   | +- 5F2A - Transaction Currency Code</t>
  </si>
  <si>
    <t xml:space="preserve">    | | | |   | +- 9A - Transaction Date</t>
  </si>
  <si>
    <t xml:space="preserve">    | | | |   | |  Longueur  = 3</t>
  </si>
  <si>
    <t xml:space="preserve">    | | | |   | +- 9F21 - Transaction Time</t>
  </si>
  <si>
    <t xml:space="preserve">    | | | |   | +- 9C - Transaction Type</t>
  </si>
  <si>
    <t xml:space="preserve">    | | | |   | |  Longueur  = 1</t>
  </si>
  <si>
    <t xml:space="preserve">    | | | |   | +- 9F37 - Unpredictable Number</t>
  </si>
  <si>
    <t xml:space="preserve">    | | | |   | |  Longueur  = 4</t>
  </si>
  <si>
    <t xml:space="preserve">    | | | |   | +- 9F34 - Cardholder Verification Method (CVM) Results</t>
  </si>
  <si>
    <t xml:space="preserve">    | | | |   |    Longueur  = 3</t>
  </si>
  <si>
    <t xml:space="preserve">    | | | |   |   </t>
  </si>
  <si>
    <t xml:space="preserve">    | | | |   +- 8D - Card Risk management Data Object List 2 (CDOL2)</t>
  </si>
  <si>
    <t xml:space="preserve">    | | | |   |  Longueur  = 29</t>
  </si>
  <si>
    <t xml:space="preserve">    | | | |   |  Valeur  = 8A029F02069F03069F1A029F4E149505</t>
  </si>
  <si>
    <t xml:space="preserve">    | | | |   |            5F2A029A039C019F37049F2103</t>
  </si>
  <si>
    <t xml:space="preserve">    | | | |   | +- 8A - Autorisation Response Code</t>
  </si>
  <si>
    <t xml:space="preserve">    | | | |   +- 9F0E - Issuer Action Code-Denial</t>
  </si>
  <si>
    <t xml:space="preserve">    | | | |   |  Longueur  = 5</t>
  </si>
  <si>
    <t xml:space="preserve">    | | | |   |  Valeur  = 0010D80000</t>
  </si>
  <si>
    <t xml:space="preserve">    | | | |   | +- Byte 1 = 00</t>
  </si>
  <si>
    <t xml:space="preserve">    | | | |   | | +- Bit 8 - Offline data authentication was not performed = 0</t>
  </si>
  <si>
    <t xml:space="preserve">    | | | |   | | +- Bit 7 - SDA failed = 0</t>
  </si>
  <si>
    <t xml:space="preserve">    | | | |   | | +- Bit 6 - ICC data missing = 0</t>
  </si>
  <si>
    <t xml:space="preserve">    | | | |   | | +- Bit 5 - Card appears on terminal exception file 23 = 0</t>
  </si>
  <si>
    <t xml:space="preserve">    | | | |   | | +- Bit 4 - DDA failed = 0</t>
  </si>
  <si>
    <t xml:space="preserve">    | | | |   | | +- Bit 3 - CDA failed = 0</t>
  </si>
  <si>
    <t xml:space="preserve">    | | | |   | | +- Bit 2 - RFU = 0</t>
  </si>
  <si>
    <t xml:space="preserve">    | | | |   | | +- Bit 1 - RFU = 0</t>
  </si>
  <si>
    <t xml:space="preserve">    | | | |   | +- Byte 2 = 10</t>
  </si>
  <si>
    <t xml:space="preserve">    | | | |   | | +- Bit 8 - ICC and terminal have different application versions = 0</t>
  </si>
  <si>
    <t xml:space="preserve">    | | | |   | | +- Bit 7 - Expired application = 0</t>
  </si>
  <si>
    <t xml:space="preserve">    | | | |   | | +- Bit 6 - Application not yet effective = 0</t>
  </si>
  <si>
    <t xml:space="preserve">    | | | |   | | +- Bit 5 - Requested service not allowed for card product = 1</t>
  </si>
  <si>
    <t xml:space="preserve">    | | | |   | | +- Bit 4 - New card = 0</t>
  </si>
  <si>
    <t xml:space="preserve">    | | | |   | | +- Bit 3 - RFU = 0</t>
  </si>
  <si>
    <t xml:space="preserve">    | | | |   | +- Byte 3 = D8</t>
  </si>
  <si>
    <t xml:space="preserve">    | | | |   | | +- Bit 8 - Cardholder verification was not successful = 1</t>
  </si>
  <si>
    <t xml:space="preserve">    | | | |   | | +- Bit 7 - Unrecognised CVM = 1</t>
  </si>
  <si>
    <t xml:space="preserve">    | | | |   | | +- Bit 6 - PIN Try Limit exceeded = 0</t>
  </si>
  <si>
    <t xml:space="preserve">    | | | |   | | +- Bit 5 - PIN entry required and PIN pad not present or not working = 1</t>
  </si>
  <si>
    <t xml:space="preserve">    | | | |   | | +- Bit 4 - PIN entry required, PIN pad present, but PIN was not entered = 1</t>
  </si>
  <si>
    <t xml:space="preserve">    | | | |   | | +- Bit 3 - Online PIN entered = 0</t>
  </si>
  <si>
    <t xml:space="preserve">    | | | |   | +- Byte 4 = 00</t>
  </si>
  <si>
    <t xml:space="preserve">    | | | |   | | +- Bit 8 - Transaction exceeds floor limit = 0</t>
  </si>
  <si>
    <t xml:space="preserve">    | | | |   | | +- Bit 7 - Lower consecutive offline limit exceeded = 0</t>
  </si>
  <si>
    <t xml:space="preserve">    | | | |   | | +- Bit 6 - Upper consecutive offline limit exceeded = 0</t>
  </si>
  <si>
    <t xml:space="preserve">    | | | |   | | +- Bit 5 - Transaction selected randomly for online processing = 0</t>
  </si>
  <si>
    <t xml:space="preserve">    | | | |   | | +- Bit 4 - Merchant forced transaction online = 0</t>
  </si>
  <si>
    <t xml:space="preserve">    | | | |   | +- Byte 5 = 00</t>
  </si>
  <si>
    <t xml:space="preserve">    | | | |   |   +- Bit 8 - Default TDOL used = 0</t>
  </si>
  <si>
    <t xml:space="preserve">    | | | |   |   +- Bit 7 - Issuer authentication failed = 0</t>
  </si>
  <si>
    <t xml:space="preserve">    | | | |   |   +- Bit 6 - Script processing failed before final GENERATE AC = 0</t>
  </si>
  <si>
    <t xml:space="preserve">    | | | |   |   +- Bit 5 - Script processing failed after final GENERATE AC = 0</t>
  </si>
  <si>
    <t xml:space="preserve">    | | | |   |   +- Bit 4 - RFU = 0</t>
  </si>
  <si>
    <t xml:space="preserve">    | | | |   |   +- Bit 3 - RFU = 0</t>
  </si>
  <si>
    <t xml:space="preserve">    | | | |   |   +- Bit 2 - RFU = 0</t>
  </si>
  <si>
    <t xml:space="preserve">    | | | |   |   +- Bit 1 - RFU = 0</t>
  </si>
  <si>
    <t xml:space="preserve">    | | | |   +- 9F0F - Issuer Action Code-Online</t>
  </si>
  <si>
    <t xml:space="preserve">    | | | |   |  Valeur  = FC682498F0</t>
  </si>
  <si>
    <t xml:space="preserve">    | | | |   | +- Byte 1 = FC</t>
  </si>
  <si>
    <t xml:space="preserve">    | | | |   | | +- Bit 8 - Offline data authentication was not performed = 1</t>
  </si>
  <si>
    <t xml:space="preserve">    | | | |   | | +- Bit 7 - SDA failed = 1</t>
  </si>
  <si>
    <t xml:space="preserve">    | | | |   | | +- Bit 6 - ICC data missing = 1</t>
  </si>
  <si>
    <t xml:space="preserve">    | | | |   | | +- Bit 5 - Card appears on terminal exception file 23 = 1</t>
  </si>
  <si>
    <t xml:space="preserve">    | | | |   | | +- Bit 4 - DDA failed = 1</t>
  </si>
  <si>
    <t xml:space="preserve">    | | | |   | | +- Bit 3 - CDA failed = 1</t>
  </si>
  <si>
    <t xml:space="preserve">    | | | |   | +- Byte 2 = 68</t>
  </si>
  <si>
    <t xml:space="preserve">    | | | |   | | +- Bit 7 - Expired application = 1</t>
  </si>
  <si>
    <t xml:space="preserve">    | | | |   | | +- Bit 6 - Application not yet effective = 1</t>
  </si>
  <si>
    <t xml:space="preserve">    | | | |   | | +- Bit 5 - Requested service not allowed for card product = 0</t>
  </si>
  <si>
    <t xml:space="preserve">    | | | |   | | +- Bit 4 - New card = 1</t>
  </si>
  <si>
    <t xml:space="preserve">    | | | |   | +- Byte 3 = 24</t>
  </si>
  <si>
    <t xml:space="preserve">    | | | |   | | +- Bit 8 - Cardholder verification was not successful = 0</t>
  </si>
  <si>
    <t xml:space="preserve">    | | | |   | | +- Bit 7 - Unrecognised CVM = 0</t>
  </si>
  <si>
    <t xml:space="preserve">    | | | |   | | +- Bit 6 - PIN Try Limit exceeded = 1</t>
  </si>
  <si>
    <t xml:space="preserve">    | | | |   | | +- Bit 5 - PIN entry required and PIN pad not present or not working = 0</t>
  </si>
  <si>
    <t xml:space="preserve">    | | | |   | | +- Bit 4 - PIN entry required, PIN pad present, but PIN was not entered = 0</t>
  </si>
  <si>
    <t xml:space="preserve">    | | | |   | | +- Bit 3 - Online PIN entered = 1</t>
  </si>
  <si>
    <t xml:space="preserve">    | | | |   | +- Byte 4 = 98</t>
  </si>
  <si>
    <t xml:space="preserve">    | | | |   | | +- Bit 8 - Transaction exceeds floor limit = 1</t>
  </si>
  <si>
    <t xml:space="preserve">    | | | |   | | +- Bit 5 - Transaction selected randomly for online processing = 1</t>
  </si>
  <si>
    <t xml:space="preserve">    | | | |   | | +- Bit 4 - Merchant forced transaction online = 1</t>
  </si>
  <si>
    <t xml:space="preserve">    | | | |   | +- Byte 5 = F0</t>
  </si>
  <si>
    <t xml:space="preserve">    | | | |   |   +- Bit 8 - Default TDOL used = 1</t>
  </si>
  <si>
    <t xml:space="preserve">    | | | |   |   +- Bit 7 - Issuer authentication failed = 1</t>
  </si>
  <si>
    <t xml:space="preserve">    | | | |   |   +- Bit 6 - Script processing failed before final GENERATE AC = 1</t>
  </si>
  <si>
    <t xml:space="preserve">    | | | |   |   +- Bit 5 - Script processing failed after final GENERATE AC = 1</t>
  </si>
  <si>
    <t xml:space="preserve">    | | | |   +- 9F0D - Issuer Action Code-Default</t>
  </si>
  <si>
    <t xml:space="preserve">    | | | |      Longueur  = 5</t>
  </si>
  <si>
    <t xml:space="preserve">    | | | |      Valeur  = FC682400F0</t>
  </si>
  <si>
    <t xml:space="preserve">    | | | |     +- Byte 1 = FC</t>
  </si>
  <si>
    <t xml:space="preserve">    | | | |     | +- Bit 8 - Offline data authentication was not performed = 1</t>
  </si>
  <si>
    <t xml:space="preserve">    | | | |     | +- Bit 7 - SDA failed = 1</t>
  </si>
  <si>
    <t xml:space="preserve">    | | | |     | +- Bit 6 - ICC data missing = 1</t>
  </si>
  <si>
    <t xml:space="preserve">    | | | |     | +- Bit 5 - Card appears on terminal exception file 23 = 1</t>
  </si>
  <si>
    <t xml:space="preserve">    | | | |     | +- Bit 4 - DDA failed = 1</t>
  </si>
  <si>
    <t xml:space="preserve">    | | | |     | +- Bit 3 - CDA failed = 1</t>
  </si>
  <si>
    <t xml:space="preserve">    | | | |     | +- Bit 2 - RFU = 0</t>
  </si>
  <si>
    <t xml:space="preserve">    | | | |     | +- Bit 1 - RFU = 0</t>
  </si>
  <si>
    <t xml:space="preserve">    | | | |     +- Byte 2 = 68</t>
  </si>
  <si>
    <t xml:space="preserve">    | | | |     | +- Bit 8 - ICC and terminal have different application versions = 0</t>
  </si>
  <si>
    <t xml:space="preserve">    | | | |     | +- Bit 7 - Expired application = 1</t>
  </si>
  <si>
    <t xml:space="preserve">    | | | |     | +- Bit 6 - Application not yet effective = 1</t>
  </si>
  <si>
    <t xml:space="preserve">    | | | |     | +- Bit 5 - Requested service not allowed for card product = 0</t>
  </si>
  <si>
    <t xml:space="preserve">    | | | |     | +- Bit 4 - New card = 1</t>
  </si>
  <si>
    <t xml:space="preserve">    | | | |     | +- Bit 3 - RFU = 0</t>
  </si>
  <si>
    <t xml:space="preserve">    | | | |     +- Byte 3 = 24</t>
  </si>
  <si>
    <t xml:space="preserve">    | | | |     | +- Bit 8 - Cardholder verification was not successful = 0</t>
  </si>
  <si>
    <t xml:space="preserve">    | | | |     | +- Bit 7 - Unrecognised CVM = 0</t>
  </si>
  <si>
    <t xml:space="preserve">    | | | |     | +- Bit 6 - PIN Try Limit exceeded = 1</t>
  </si>
  <si>
    <t xml:space="preserve">    | | | |     | +- Bit 5 - PIN entry required and PIN pad not present or not working = 0</t>
  </si>
  <si>
    <t xml:space="preserve">    | | | |     | +- Bit 4 - PIN entry required, PIN pad present, but PIN was not entered = 0</t>
  </si>
  <si>
    <t xml:space="preserve">    | | | |     | +- Bit 3 - Online PIN entered = 1</t>
  </si>
  <si>
    <t xml:space="preserve">    | | | |     +- Byte 4 = 00</t>
  </si>
  <si>
    <t xml:space="preserve">    | | | |     | +- Bit 8 - Transaction exceeds floor limit = 0</t>
  </si>
  <si>
    <t xml:space="preserve">    | | | |     | +- Bit 7 - Lower consecutive offline limit exceeded = 0</t>
  </si>
  <si>
    <t xml:space="preserve">    | | | |     | +- Bit 6 - Upper consecutive offline limit exceeded = 0</t>
  </si>
  <si>
    <t xml:space="preserve">    | | | |     | +- Bit 5 - Transaction selected randomly for online processing = 0</t>
  </si>
  <si>
    <t xml:space="preserve">    | | | |     | +- Bit 4 - Merchant forced transaction online = 0</t>
  </si>
  <si>
    <t xml:space="preserve">    | | | |     +- Byte 5 = F0</t>
  </si>
  <si>
    <t xml:space="preserve">    | | | |       +- Bit 8 - Default TDOL used = 1</t>
  </si>
  <si>
    <t xml:space="preserve">    | | | |       +- Bit 7 - Issuer authentication failed = 1</t>
  </si>
  <si>
    <t xml:space="preserve">    | | | |       +- Bit 6 - Script processing failed before final GENERATE AC = 1</t>
  </si>
  <si>
    <t xml:space="preserve">    | | | |       +- Bit 5 - Script processing failed after final GENERATE AC = 1</t>
  </si>
  <si>
    <t xml:space="preserve">    | | | |       +- Bit 4 - RFU = 0</t>
  </si>
  <si>
    <t xml:space="preserve">    | | | |       +- Bit 3 - RFU = 0</t>
  </si>
  <si>
    <t xml:space="preserve">    | | | |       +- Bit 2 - RFU = 0</t>
  </si>
  <si>
    <t xml:space="preserve">    | | | |       +- Bit 1 - RFU = 0</t>
  </si>
  <si>
    <t xml:space="preserve">    | | |      Longueur  = 5</t>
  </si>
  <si>
    <t xml:space="preserve">    | | |      Valeur  = 9F08020003</t>
  </si>
  <si>
    <t xml:space="preserve">    | | |     +- 9F08 - Application Version Number</t>
  </si>
  <si>
    <t xml:space="preserve">    | | |        Longueur  = 2</t>
  </si>
  <si>
    <t xml:space="preserve">    | | |        Valeur  = 0003</t>
  </si>
  <si>
    <t xml:space="preserve">    | | |    Longueur  = 128</t>
  </si>
  <si>
    <t xml:space="preserve">    | | |    Valeur  = 0DCA154AAF871285BA31C51F5098E36E</t>
  </si>
  <si>
    <t xml:space="preserve">    | | |              ACCA1DD23328AA481859EE4E86B5520B</t>
  </si>
  <si>
    <t xml:space="preserve">    | | |              7E43BEBA7079D670842AA2D6C91232F0</t>
  </si>
  <si>
    <t xml:space="preserve">    | | |              A29420EB2EA1FDD7158A1A86D9CB318F</t>
  </si>
  <si>
    <t xml:space="preserve">    | | |              F6C32A052A1999FECF1FAAADD07B96F5</t>
  </si>
  <si>
    <t xml:space="preserve">    | | |              072BB63C529E21B9FBFF23F0BA260A92</t>
  </si>
  <si>
    <t xml:space="preserve">    | | |              663B480E463E26910216E99D0A002F8E</t>
  </si>
  <si>
    <t xml:space="preserve">    | | |              9E36762868E55FAE2E379CB5D3ACDD59</t>
  </si>
  <si>
    <t xml:space="preserve">    | | |   +- 9F4B - Signed Dynamic Application Data</t>
  </si>
  <si>
    <t xml:space="preserve">    | | |      Longueur  = 128</t>
  </si>
  <si>
    <t xml:space="preserve">    | | |      Valeur  = 0DCA154AAF871285BA31C51F5098E36E</t>
  </si>
  <si>
    <t xml:space="preserve">    | | |                ACCA1DD23328AA481859EE4E86B5520B</t>
  </si>
  <si>
    <t xml:space="preserve">    | | |                7E43BEBA7079D670842AA2D6C91232F0</t>
  </si>
  <si>
    <t xml:space="preserve">    | | |                A29420EB2EA1FDD7158A1A86D9CB318F</t>
  </si>
  <si>
    <t xml:space="preserve">    | | |                F6C32A052A1999FECF1FAAADD07B96F5</t>
  </si>
  <si>
    <t xml:space="preserve">    | | |                072BB63C529E21B9FBFF23F0BA260A92</t>
  </si>
  <si>
    <t xml:space="preserve">    | | |                663B480E463E26910216E99D0A002F8E</t>
  </si>
  <si>
    <t xml:space="preserve">    | | |                9E36762868E55FAE2E379CB5D3ACDD59</t>
  </si>
  <si>
    <t xml:space="preserve">    | | | +- 77 - Response Message Template Format 2</t>
  </si>
  <si>
    <t xml:space="preserve">    | | |    Longueur  = 162</t>
  </si>
  <si>
    <t xml:space="preserve">    | | |    Valeur  = 9F2701809F360201169F4B81802C1EEE</t>
  </si>
  <si>
    <t xml:space="preserve">    | | |              1E23CE1059C9034B8B454EEC51E8B8A4</t>
  </si>
  <si>
    <t xml:space="preserve">    | | |              FDBAFDC0A633BA9D51777F29303783C0</t>
  </si>
  <si>
    <t xml:space="preserve">    | | |              E7588C727FA6816109C491BA525CB1B1</t>
  </si>
  <si>
    <t xml:space="preserve">    | | |              93233467F175CA341A91DF022FACD48B</t>
  </si>
  <si>
    <t xml:space="preserve">    | | |              40B839C75CE75F9AD2B21FFB63FBAB4D</t>
  </si>
  <si>
    <t xml:space="preserve">    | | |              0A9D3898E6AE9DA8C7C2638DD33F1124</t>
  </si>
  <si>
    <t xml:space="preserve">    | | |              9B391649D034B0097BCD64A16A1E0BA5</t>
  </si>
  <si>
    <t xml:space="preserve">    | | |              129025321A0876CBBD6DC95C249F1012</t>
  </si>
  <si>
    <t xml:space="preserve">    | | |              06000A03A0A8070A0200000063547F29</t>
  </si>
  <si>
    <t xml:space="preserve">    | | |              E123</t>
  </si>
  <si>
    <t xml:space="preserve">    | | |   +- 9F27 - Cryptogram Information Data (CB)</t>
  </si>
  <si>
    <t xml:space="preserve">    | | |   | +- Cryptogram Information Data = 10</t>
  </si>
  <si>
    <t xml:space="preserve">    | | |   | +- Payment System-specific cryptogram = 00</t>
  </si>
  <si>
    <t xml:space="preserve">    | | |   | +- Advice = 0</t>
  </si>
  <si>
    <t xml:space="preserve">    | | |   | +- Information = 00</t>
  </si>
  <si>
    <t xml:space="preserve">    | | |   |  Longueur  = 128</t>
  </si>
  <si>
    <t xml:space="preserve">    | | |   |  Valeur  = 2C1EEE1E23CE1059C9034B8B454EEC51</t>
  </si>
  <si>
    <t xml:space="preserve">    | | |   |            E8B8A4FDBAFDC0A633BA9D51777F2930</t>
  </si>
  <si>
    <t xml:space="preserve">    | | |   |            3783C0E7588C727FA6816109C491BA52</t>
  </si>
  <si>
    <t xml:space="preserve">    | | |   |            5CB1B193233467F175CA341A91DF022F</t>
  </si>
  <si>
    <t xml:space="preserve">    | | |   |            ACD48B40B839C75CE75F9AD2B21FFB63</t>
  </si>
  <si>
    <t xml:space="preserve">    | | |   |            FBAB4D0A9D3898E6AE9DA8C7C2638DD3</t>
  </si>
  <si>
    <t xml:space="preserve">    | | |   |            3F11249B391649D034B0097BCD64A16A</t>
  </si>
  <si>
    <t xml:space="preserve">    | | |   |            1E0BA5129025321A0876CBBD6DC95C24</t>
  </si>
  <si>
    <t xml:space="preserve">    | | |   +- 9F10 - Issuer Application Data (VISA)</t>
  </si>
  <si>
    <t xml:space="preserve">    | | |      Longueur  = 18</t>
  </si>
  <si>
    <t xml:space="preserve">    | | |      Valeur  = 06000A03A0A8070A0200000063547F29</t>
  </si>
  <si>
    <t xml:space="preserve">    | | |                E123</t>
  </si>
  <si>
    <t xml:space="preserve">    | | |     +- Length Indicator = 06</t>
  </si>
  <si>
    <t xml:space="preserve">    | | |     +- Derivation Key Index = 00</t>
  </si>
  <si>
    <t xml:space="preserve">    | | |     +- Cryptogram Version Number = 0A</t>
  </si>
  <si>
    <t xml:space="preserve">    | | |     +- Card Verification Results = 03A0A807</t>
  </si>
  <si>
    <t xml:space="preserve">    | |   +- 77 - Response Message Template Format 2</t>
  </si>
  <si>
    <t xml:space="preserve">    | |      Longueur  = 41</t>
  </si>
  <si>
    <t xml:space="preserve">    | |      Valeur  = 9F2701009F360201169F2608DE69C415</t>
  </si>
  <si>
    <t xml:space="preserve">    | |                82B36D549F101206000A0321A8070A02</t>
  </si>
  <si>
    <t xml:space="preserve">    | |                00000063547F29E123</t>
  </si>
  <si>
    <t xml:space="preserve">    | |     +- 9F27 - Cryptogram Information Data (CB)</t>
  </si>
  <si>
    <t xml:space="preserve">    | |     |  Valeur  = 00</t>
  </si>
  <si>
    <t xml:space="preserve">    | |     | +- Cryptogram Information Data = 00</t>
  </si>
  <si>
    <t xml:space="preserve">    | |     | +- Payment System-specific cryptogram = 00</t>
  </si>
  <si>
    <t xml:space="preserve">    | |     | +- Advice = 0</t>
  </si>
  <si>
    <t xml:space="preserve">    | |     | +- Information = 00</t>
  </si>
  <si>
    <t xml:space="preserve">    | |     +- 9F36 - Application Transaction Counter (ATC)</t>
  </si>
  <si>
    <t xml:space="preserve">    | |     |  Valeur  = 0116</t>
  </si>
  <si>
    <t xml:space="preserve">    | |     +- 9F26 - Application Cryptogram (AC)</t>
  </si>
  <si>
    <t xml:space="preserve">    | |     |  Valeur  = DE69C41582B36D54</t>
  </si>
  <si>
    <t xml:space="preserve">    | |     +- 9F10 - Issuer Application Data (VISA)</t>
  </si>
  <si>
    <t xml:space="preserve">    | |        Longueur  = 18</t>
  </si>
  <si>
    <t xml:space="preserve">    | |        Valeur  = 06000A0321A8070A0200000063547F29</t>
  </si>
  <si>
    <t xml:space="preserve">    | |                  E123</t>
  </si>
  <si>
    <t xml:space="preserve">    | |       +- Length Indicator = 06</t>
  </si>
  <si>
    <t xml:space="preserve">    | |       +- Derivation Key Index = 00</t>
  </si>
  <si>
    <t xml:space="preserve">    | |       +- Cryptogram Version Number = 0A</t>
  </si>
  <si>
    <t xml:space="preserve">    | |       +- Card Verification Results = 0321A807</t>
  </si>
  <si>
    <t xml:space="preserve">    | |   |  Valeur  = A0000000031010</t>
  </si>
  <si>
    <t xml:space="preserve">    | |      Longueur  = 34</t>
  </si>
  <si>
    <t xml:space="preserve">    | |     |  Longueur  = 10</t>
  </si>
  <si>
    <t xml:space="preserve">    | |     |  Valeur  = 56495341204445424954</t>
  </si>
  <si>
    <t xml:space="preserve">    | |     |  Valeur  = 02</t>
  </si>
  <si>
    <t xml:space="preserve">    | | |   |  Valeur  = 0117</t>
  </si>
  <si>
    <t xml:space="preserve">    | | |   |  Valeur  = 4A201000</t>
  </si>
  <si>
    <t xml:space="preserve">    | | |   |  Valeur  = 000000000000</t>
  </si>
  <si>
    <t xml:space="preserve">    | | |   |  Valeur  = DF1106000000000000DF210600000016</t>
  </si>
  <si>
    <t xml:space="preserve">    | | |   | |  Valeur  = 000000000000</t>
  </si>
  <si>
    <t xml:space="preserve">    | | |   +- BF57 - International Counters Data Template</t>
  </si>
  <si>
    <t xml:space="preserve">    | | |   |  Longueur  = 8</t>
  </si>
  <si>
    <t xml:space="preserve">    | | |   |  Valeur  = DF110100DF21010A</t>
  </si>
  <si>
    <t xml:space="preserve">    | | |   | +- DF11 - Consecutive Transaction Counter International (CTCI)</t>
  </si>
  <si>
    <t xml:space="preserve">    | | |   | |  Valeur  = 00</t>
  </si>
  <si>
    <t xml:space="preserve">    | | |   | +- DF21 - Consecutive Transaction Counter International Limit (CTCIL)</t>
  </si>
  <si>
    <t xml:space="preserve">    | | |   |    Valeur  = 0A</t>
  </si>
  <si>
    <t xml:space="preserve">    | | |   |  Valeur  = DF110100DF21010ADF3101FF</t>
  </si>
  <si>
    <t xml:space="preserve">    | | |   |  Valeur  = DF4106000000002000DF510600000000</t>
  </si>
  <si>
    <t xml:space="preserve">    | | |   |            0000DF7106000000014000</t>
  </si>
  <si>
    <t xml:space="preserve">    | | |    Valeur  = 3D000801010108030300100102001004</t>
  </si>
  <si>
    <t xml:space="preserve">    | | | +- Enregistrement 3</t>
  </si>
  <si>
    <t xml:space="preserve">    | | | |    Valeur  = 9F4681B0AF863ED0E059E9203686AA78</t>
  </si>
  <si>
    <t xml:space="preserve">    | | | |              4B5A4027B984D7BB4DD2CC2D01F18866</t>
  </si>
  <si>
    <t xml:space="preserve">    | | | |              448B25F0C9A9616A2A85B083E3A5E07A</t>
  </si>
  <si>
    <t xml:space="preserve">    | | | |              3698A0AE87D906178ACED081557A68A3</t>
  </si>
  <si>
    <t xml:space="preserve">    | | | |              DEC54A5C54398DA5B9B8789C6F07A07C</t>
  </si>
  <si>
    <t xml:space="preserve">    | | | |              58FDC65B35521C970A66E48DAA7C760A</t>
  </si>
  <si>
    <t xml:space="preserve">    | | | |              5D32C6A396A05566E1E8777BA9889EDC</t>
  </si>
  <si>
    <t xml:space="preserve">    | | | |              07A27D8BF064C3A79771103B6F67A934</t>
  </si>
  <si>
    <t xml:space="preserve">    | | | |              B56419E2EC2FC65814B64163AF8D4272</t>
  </si>
  <si>
    <t xml:space="preserve">    | | | |              3BFE47573EA8F9ACB048CB0D3C571B35</t>
  </si>
  <si>
    <t xml:space="preserve">    | | | |              EBA7FF1C9767E7899F1AD3F28A3964BD</t>
  </si>
  <si>
    <t xml:space="preserve">    | | | |              6014837D</t>
  </si>
  <si>
    <t xml:space="preserve">    | | | |      Valeur  = AF863ED0E059E9203686AA784B5A4027</t>
  </si>
  <si>
    <t xml:space="preserve">    | | | |                B984D7BB4DD2CC2D01F18866448B25F0</t>
  </si>
  <si>
    <t xml:space="preserve">    | | | |                C9A9616A2A85B083E3A5E07A3698A0AE</t>
  </si>
  <si>
    <t xml:space="preserve">    | | | |                87D906178ACED081557A68A3DEC54A5C</t>
  </si>
  <si>
    <t xml:space="preserve">    | | | |                54398DA5B9B8789C6F07A07C58FDC65B</t>
  </si>
  <si>
    <t xml:space="preserve">    | | | |                35521C970A66E48DAA7C760A5D32C6A3</t>
  </si>
  <si>
    <t xml:space="preserve">    | | | |                96A05566E1E8777BA9889EDC07A27D8B</t>
  </si>
  <si>
    <t xml:space="preserve">    | | | |                F064C3A79771103B6F67A934B56419E2</t>
  </si>
  <si>
    <t xml:space="preserve">    | | | |                EC2FC65814B64163AF8D42723BFE4757</t>
  </si>
  <si>
    <t xml:space="preserve">    | | | |                3EA8F9ACB048CB0D3C571B35EBA7FF1C</t>
  </si>
  <si>
    <t xml:space="preserve">    | | | |                9767E7899F1AD3F28A3964BD6014837D</t>
  </si>
  <si>
    <t xml:space="preserve">    | | | |    Longueur  = 147</t>
  </si>
  <si>
    <t xml:space="preserve">    | | | |              3401009F0702FF008E12000000000000</t>
  </si>
  <si>
    <t xml:space="preserve">    | | | |              00004201010302031E031F008C1E9F02</t>
  </si>
  <si>
    <t xml:space="preserve">    | | | |              069F03069F4E149F1A0295055F2A029A</t>
  </si>
  <si>
    <t xml:space="preserve">    | | | |              039F21039C019F37049F34038D1D8A02</t>
  </si>
  <si>
    <t xml:space="preserve">    | | | |              9F02069F03069F1A029F4E1495055F2A</t>
  </si>
  <si>
    <t xml:space="preserve">    | | | |              029A039C019F37049F21039F0E050000</t>
  </si>
  <si>
    <t xml:space="preserve">    | | | |              E800009F0F05FC7804F8F09F0D05FC58</t>
  </si>
  <si>
    <t xml:space="preserve">    | | | |              0460F0</t>
  </si>
  <si>
    <t xml:space="preserve">    | | | |   |  Longueur  = 18</t>
  </si>
  <si>
    <t xml:space="preserve">    | | | |   |  Valeur  = 00000000000000004201010302031E03</t>
  </si>
  <si>
    <t xml:space="preserve">    | | | |   |            1F00</t>
  </si>
  <si>
    <t xml:space="preserve">    | | | |   |  Valeur  = 0000E80000</t>
  </si>
  <si>
    <t xml:space="preserve">    | | | |   | +- Byte 3 = E8</t>
  </si>
  <si>
    <t xml:space="preserve">    | | | |   |  Valeur  = FC7804F8F0</t>
  </si>
  <si>
    <t xml:space="preserve">    | | | |   | +- Byte 2 = 78</t>
  </si>
  <si>
    <t xml:space="preserve">    | | | |   | +- Byte 3 = 04</t>
  </si>
  <si>
    <t xml:space="preserve">    | | | |   | +- Byte 4 = F8</t>
  </si>
  <si>
    <t xml:space="preserve">    | | | |   | | +- Bit 7 - Lower consecutive offline limit exceeded = 1</t>
  </si>
  <si>
    <t xml:space="preserve">    | | | |   | | +- Bit 6 - Upper consecutive offline limit exceeded = 1</t>
  </si>
  <si>
    <t xml:space="preserve">    | | | |      Valeur  = FC580460F0</t>
  </si>
  <si>
    <t xml:space="preserve">    | | | |     +- Byte 2 = 58</t>
  </si>
  <si>
    <t xml:space="preserve">    | | | |     | +- Bit 6 - Application not yet effective = 0</t>
  </si>
  <si>
    <t xml:space="preserve">    | | | |     | +- Bit 5 - Requested service not allowed for card product = 1</t>
  </si>
  <si>
    <t xml:space="preserve">    | | | |     +- Byte 3 = 04</t>
  </si>
  <si>
    <t xml:space="preserve">    | | | |     | +- Bit 6 - PIN Try Limit exceeded = 0</t>
  </si>
  <si>
    <t xml:space="preserve">    | | | |     +- Byte 4 = 60</t>
  </si>
  <si>
    <t xml:space="preserve">    | | | |     | +- Bit 7 - Lower consecutive offline limit exceeded = 1</t>
  </si>
  <si>
    <t xml:space="preserve">    | | | |     | +- Bit 6 - Upper consecutive offline limit exceeded = 1</t>
  </si>
  <si>
    <t xml:space="preserve">    | | |      Valeur  = 9F08020096</t>
  </si>
  <si>
    <t xml:space="preserve">    | | |        Valeur  = 0096</t>
  </si>
  <si>
    <t xml:space="preserve">    | | |    Valeur  = 8301A2E7206F1533EED206B1D97996CE</t>
  </si>
  <si>
    <t xml:space="preserve">    | | |              D0279CBA68B09502D2F540D095F6FA05</t>
  </si>
  <si>
    <t xml:space="preserve">    | | |              13C72148B4B562CB96C236F4FE4E1E61</t>
  </si>
  <si>
    <t xml:space="preserve">    | | |              3C2C68A5B8D8E8B4C62673ABBB1D2139</t>
  </si>
  <si>
    <t xml:space="preserve">    | | |              EBA3D4B36A3C377CC28DA36FE244668B</t>
  </si>
  <si>
    <t xml:space="preserve">    | | |              03F168929D8CC1CE48E4A2DAE34393E6</t>
  </si>
  <si>
    <t xml:space="preserve">    | | |              6F4A06C91206441EF7049C4F8E71088F</t>
  </si>
  <si>
    <t xml:space="preserve">    | | |              8041DC5E524B9C65511EEAAD68EDA53B</t>
  </si>
  <si>
    <t xml:space="preserve">    | | |      Valeur  = 8301A2E7206F1533EED206B1D97996CE</t>
  </si>
  <si>
    <t xml:space="preserve">    | | |                D0279CBA68B09502D2F540D095F6FA05</t>
  </si>
  <si>
    <t xml:space="preserve">    | | |                13C72148B4B562CB96C236F4FE4E1E61</t>
  </si>
  <si>
    <t xml:space="preserve">    | | |                3C2C68A5B8D8E8B4C62673ABBB1D2139</t>
  </si>
  <si>
    <t xml:space="preserve">    | | |                EBA3D4B36A3C377CC28DA36FE244668B</t>
  </si>
  <si>
    <t xml:space="preserve">    | | |                03F168929D8CC1CE48E4A2DAE34393E6</t>
  </si>
  <si>
    <t xml:space="preserve">    | | |                6F4A06C91206441EF7049C4F8E71088F</t>
  </si>
  <si>
    <t xml:space="preserve">    | | |                8041DC5E524B9C65511EEAAD68EDA53B</t>
  </si>
  <si>
    <t xml:space="preserve">    | | |    Longueur  = 151</t>
  </si>
  <si>
    <t xml:space="preserve">    | | |    Valeur  = 9F2701809F360201179F4B81804ACBA9</t>
  </si>
  <si>
    <t xml:space="preserve">    | | |              B11540FFF408417F25B69370F89A814E</t>
  </si>
  <si>
    <t xml:space="preserve">    | | |              3998EB46EDEE2612BED3904364DC52D6</t>
  </si>
  <si>
    <t xml:space="preserve">    | | |              E9F86818BFC6B199E81D1A98D6A52607</t>
  </si>
  <si>
    <t xml:space="preserve">    | | |              5623C9FA63258CB04EC0A638EA22F3F4</t>
  </si>
  <si>
    <t xml:space="preserve">    | | |              0456B74E122DEE659013AA3D62D745C6</t>
  </si>
  <si>
    <t xml:space="preserve">    | | |              42C0424C83F905466839A4648AF334AF</t>
  </si>
  <si>
    <t xml:space="preserve">    | | |              2214DA4BF26CB586F65D5AF8529A9A1F</t>
  </si>
  <si>
    <t xml:space="preserve">    | | |              A52FC38E3845F45E7F304D4CEA9F1007</t>
  </si>
  <si>
    <t xml:space="preserve">    | | |              06000A03A00003</t>
  </si>
  <si>
    <t xml:space="preserve">    | | |   |  Valeur  = 4ACBA9B11540FFF408417F25B69370F8</t>
  </si>
  <si>
    <t xml:space="preserve">    | | |   |            9A814E3998EB46EDEE2612BED3904364</t>
  </si>
  <si>
    <t xml:space="preserve">    | | |   |            DC52D6E9F86818BFC6B199E81D1A98D6</t>
  </si>
  <si>
    <t xml:space="preserve">    | | |   |            A526075623C9FA63258CB04EC0A638EA</t>
  </si>
  <si>
    <t xml:space="preserve">    | | |   |            22F3F40456B74E122DEE659013AA3D62</t>
  </si>
  <si>
    <t xml:space="preserve">    | | |   |            D745C642C0424C83F905466839A4648A</t>
  </si>
  <si>
    <t xml:space="preserve">    | | |   |            F334AF2214DA4BF26CB586F65D5AF852</t>
  </si>
  <si>
    <t xml:space="preserve">    | | |   |            9A9A1FA52FC38E3845F45E7F304D4CEA</t>
  </si>
  <si>
    <t xml:space="preserve">    | | |      Valeur  = 06000A03A00003</t>
  </si>
  <si>
    <t xml:space="preserve">    | | |     +- Card Verification Results = 03A00003</t>
  </si>
  <si>
    <t xml:space="preserve">    | |      Longueur  = 30</t>
  </si>
  <si>
    <t xml:space="preserve">    | |      Valeur  = 9F2701009F360201179F2608AA105584</t>
  </si>
  <si>
    <t xml:space="preserve">    | |                66B47C889F100706000A03210003</t>
  </si>
  <si>
    <t xml:space="preserve">    | |     |  Valeur  = 0117</t>
  </si>
  <si>
    <t xml:space="preserve">    | |     |  Valeur  = AA10558466B47C88</t>
  </si>
  <si>
    <t xml:space="preserve">    | |        Longueur  = 7</t>
  </si>
  <si>
    <t xml:space="preserve">    | |        Valeur  = 06000A03210003</t>
  </si>
  <si>
    <t xml:space="preserve">    | |       +- Card Verification Results = 03210003</t>
  </si>
  <si>
    <t>+- Carte réelle</t>
  </si>
  <si>
    <t xml:space="preserve">    | +- Réponse au Select du PSE</t>
  </si>
  <si>
    <t xml:space="preserve">    | | +- 6F - File Control Information (FCI) Template</t>
  </si>
  <si>
    <t xml:space="preserve">    | |    Longueur  = 32</t>
  </si>
  <si>
    <t xml:space="preserve">    | |    Valeur  = 840E315041592E5359532E4444463031</t>
  </si>
  <si>
    <t xml:space="preserve">    | |              A50E8801015F2D086672656E64656573</t>
  </si>
  <si>
    <t xml:space="preserve">    | +- Fichier 01</t>
  </si>
  <si>
    <t xml:space="preserve">    |   +- Enregistrement 01</t>
  </si>
  <si>
    <t xml:space="preserve">    |   +- Enregistrement 02</t>
  </si>
  <si>
    <t xml:space="preserve">    | +- Réponse au Select du PPSE</t>
  </si>
  <si>
    <t xml:space="preserve">    |   +- 6F - File Control Information (FCI) Template</t>
  </si>
  <si>
    <t xml:space="preserve">    |      Longueur  = 87</t>
  </si>
  <si>
    <t xml:space="preserve">    |      Valeur  = 840E325041592E5359532E4444463031</t>
  </si>
  <si>
    <t xml:space="preserve">    |                A545BF0C42611B4F07A0000000421010</t>
  </si>
  <si>
    <t xml:space="preserve">    |                500243428701019F2A08030000000000</t>
  </si>
  <si>
    <t xml:space="preserve">    |                000061234F07A0000000031010500A56</t>
  </si>
  <si>
    <t xml:space="preserve">    |                4953412044454249548701029F2A0803</t>
  </si>
  <si>
    <t xml:space="preserve">    |                00000000000000</t>
  </si>
  <si>
    <t xml:space="preserve">    +- A0000000421010 -Contacts</t>
  </si>
  <si>
    <t xml:space="preserve">    | +- Select Application</t>
  </si>
  <si>
    <t xml:space="preserve">    | |    Longueur  = 37</t>
  </si>
  <si>
    <t xml:space="preserve">    | +- Transaction de paiement - VisuCard® CB V2 Scheme Tags</t>
  </si>
  <si>
    <t xml:space="preserve">    | | +- EF_CRM</t>
  </si>
  <si>
    <t xml:space="preserve">    | | +- LOG File</t>
  </si>
  <si>
    <t xml:space="preserve">    | | +- Get Processing Options</t>
  </si>
  <si>
    <t xml:space="preserve">    | | +- Fichier 01</t>
  </si>
  <si>
    <t xml:space="preserve">    | | +- Fichier 02</t>
  </si>
  <si>
    <t xml:space="preserve">    | | +- Fichier 03</t>
  </si>
  <si>
    <t xml:space="preserve">    | | +- Internal Authenticate</t>
  </si>
  <si>
    <t xml:space="preserve">    | | +- 1st Generate AC</t>
  </si>
  <si>
    <t xml:space="preserve">    | | +- 2nd Generate AC</t>
  </si>
  <si>
    <t xml:space="preserve">    | +- Fichier LOG</t>
  </si>
  <si>
    <t xml:space="preserve">    +- A0000000031010 -Contacts</t>
  </si>
  <si>
    <t xml:space="preserve">    | |    Longueur  = 45</t>
  </si>
  <si>
    <t xml:space="preserve">    | |    Valeur  = 8407A0000000031010A522500A564953</t>
  </si>
  <si>
    <t xml:space="preserve">    | |              412044454249548701025F2D08667265</t>
  </si>
  <si>
    <t xml:space="preserve">    | |              6E64656573BF0C059F4D020B19</t>
  </si>
  <si>
    <t xml:space="preserve">    +- Indépendant d'une application -Contacts</t>
  </si>
  <si>
    <t xml:space="preserve">      +- Réponse au Select de l'AID</t>
  </si>
  <si>
    <t xml:space="preserve">      +- DEFAUT - VisuCard® Default Product Scheme Tags</t>
  </si>
  <si>
    <t xml:space="preserve">      | +- Réponse au Get Processing Options</t>
  </si>
  <si>
    <t xml:space="preserve">      +- Fichier LOG</t>
  </si>
  <si>
    <t>Informations générales</t>
  </si>
  <si>
    <t>ATR :</t>
  </si>
  <si>
    <t>3B6500002063CBAD80</t>
  </si>
  <si>
    <t>Référentiel :</t>
  </si>
  <si>
    <t>Aucun</t>
  </si>
  <si>
    <t>Profil :</t>
  </si>
  <si>
    <t>Applications :</t>
  </si>
  <si>
    <t>A0000000421010 -Contacts, A0000000031010 -Contacts, Indépendant d'une application -Contacts</t>
  </si>
  <si>
    <t>Vérification de la piste magnétique:</t>
  </si>
  <si>
    <t>NON</t>
  </si>
  <si>
    <t>Nombre de tests :</t>
  </si>
  <si>
    <t>PAN :</t>
  </si>
  <si>
    <t>PAN Sequence Number :</t>
  </si>
  <si>
    <t>Date effective :</t>
  </si>
  <si>
    <t>Date d'expiration :</t>
  </si>
  <si>
    <t>Nom du porteur :</t>
  </si>
  <si>
    <t>****</t>
  </si>
  <si>
    <t>DKI :</t>
  </si>
  <si>
    <t>Verdict :</t>
  </si>
  <si>
    <t>Succès</t>
  </si>
  <si>
    <t>A0000000421010 -Contacts -Transaction de paiement</t>
  </si>
  <si>
    <t>Label</t>
  </si>
  <si>
    <t>Dedicated File (DF) Name</t>
  </si>
  <si>
    <t>Application Label</t>
  </si>
  <si>
    <t>4342 (CB)</t>
  </si>
  <si>
    <t>Application Priority Indicator</t>
  </si>
  <si>
    <t>5F2D</t>
  </si>
  <si>
    <t>Language Preference (CB)</t>
  </si>
  <si>
    <t>6672656E64656573</t>
  </si>
  <si>
    <t>9F4D</t>
  </si>
  <si>
    <t>Log Entry (CB)</t>
  </si>
  <si>
    <t>0B19</t>
  </si>
  <si>
    <t>9F4F</t>
  </si>
  <si>
    <t>Log Format (LDOL) (CB)</t>
  </si>
  <si>
    <t xml:space="preserve">   * Amount, Authorised (Numeric) (6)</t>
  </si>
  <si>
    <t xml:space="preserve">   * Cryptogram Information Data (CB) (1)</t>
  </si>
  <si>
    <t xml:space="preserve">   * Terminal Country Code (2)</t>
  </si>
  <si>
    <t xml:space="preserve">   * Transaction Currency Code (2)</t>
  </si>
  <si>
    <t xml:space="preserve">   * Transaction Date (3)</t>
  </si>
  <si>
    <t xml:space="preserve">   * Transaction Type (1)</t>
  </si>
  <si>
    <t xml:space="preserve">   * Card Verification Results (CVR) (4)</t>
  </si>
  <si>
    <t xml:space="preserve">   * Application Transaction Counter (ATC) (2)</t>
  </si>
  <si>
    <t xml:space="preserve">   * Interface Identifier (1)</t>
  </si>
  <si>
    <t xml:space="preserve">   * Merchant Name and Location (CB) (20)</t>
  </si>
  <si>
    <t xml:space="preserve">   * Transaction Time (3)</t>
  </si>
  <si>
    <t>9F02069F27019F1A025F2A029A039C01DF52049F3602DF3E019F4E149F2103</t>
  </si>
  <si>
    <t>Response Message Template Format 1</t>
  </si>
  <si>
    <t>3D00080101010802020010010200100405001801010118020200</t>
  </si>
  <si>
    <t>Track 2 Equivalent Data</t>
  </si>
  <si>
    <t>5017672140006756D17129018257970000000F</t>
  </si>
  <si>
    <t>5F20</t>
  </si>
  <si>
    <t>Cardholder Name (CB)</t>
  </si>
  <si>
    <t>2A2A2A2A (****)</t>
  </si>
  <si>
    <t>9F47</t>
  </si>
  <si>
    <t>Integrated Circuit Card (ICC) Public Key Exponent</t>
  </si>
  <si>
    <t>9F49</t>
  </si>
  <si>
    <t>Dynamic Data Authentication Data Object List (DDOL)</t>
  </si>
  <si>
    <t xml:space="preserve">   * Unpredictable Number (4)</t>
  </si>
  <si>
    <t>9F3704</t>
  </si>
  <si>
    <t>8F</t>
  </si>
  <si>
    <t>Certification Authority Public Key Index</t>
  </si>
  <si>
    <t>9F32</t>
  </si>
  <si>
    <t>Issuer Public Key Exponent</t>
  </si>
  <si>
    <t>Issuer Public Key Remainder</t>
  </si>
  <si>
    <t>41F42A8E4491780201913ADAC2D40678BD1EBD8CD3691E9FCDC05135171C5F417FAA8E4B</t>
  </si>
  <si>
    <t>9F46</t>
  </si>
  <si>
    <t>Integrated Circuit Card (ICC) Public Key Certificate</t>
  </si>
  <si>
    <t>Issuer Public Key Certificate</t>
  </si>
  <si>
    <t>Application Expiration Date (CB)</t>
  </si>
  <si>
    <t>Application Primary Account Number (PAN)</t>
  </si>
  <si>
    <t>5F28</t>
  </si>
  <si>
    <t>Issuer Country Code</t>
  </si>
  <si>
    <t>9F4A</t>
  </si>
  <si>
    <t>Static Data Authentification Tag List</t>
  </si>
  <si>
    <t>Application Effective Date (CB)</t>
  </si>
  <si>
    <t>5F34</t>
  </si>
  <si>
    <t>Application Primary Account Number (PAN) Sequence Number</t>
  </si>
  <si>
    <t>Application Usage control</t>
  </si>
  <si>
    <t>8E</t>
  </si>
  <si>
    <t>Cardholder Verification Method (CVM) List</t>
  </si>
  <si>
    <t>8C</t>
  </si>
  <si>
    <t>Card Risk Management Data Object List 1 (CDOL1)</t>
  </si>
  <si>
    <t xml:space="preserve">   * Amount, Other (Numeric) (6)</t>
  </si>
  <si>
    <t xml:space="preserve">   * Terminal Verification Results (5)</t>
  </si>
  <si>
    <t xml:space="preserve">   * Cardholder Verification Method (CVM) Results (3)</t>
  </si>
  <si>
    <t>9F02069F03069F4E149F1A0295055F2A029A039F21039C019F37049F3403</t>
  </si>
  <si>
    <t>8D</t>
  </si>
  <si>
    <t>Card Risk management Data Object List 2 (CDOL2)</t>
  </si>
  <si>
    <t xml:space="preserve">   * Autorisation Response Code (2)</t>
  </si>
  <si>
    <t>8A029F02069F03069F1A029F4E1495055F2A029A039C019F37049F2103</t>
  </si>
  <si>
    <t>Issuer Action Code-Denial</t>
  </si>
  <si>
    <t>0010D80000</t>
  </si>
  <si>
    <t>Issuer Action Code-Online</t>
  </si>
  <si>
    <t>FC682498F0</t>
  </si>
  <si>
    <t>Issuer Action Code-Default</t>
  </si>
  <si>
    <t>FC682400F0</t>
  </si>
  <si>
    <t>9F08</t>
  </si>
  <si>
    <t>Application Version Number</t>
  </si>
  <si>
    <t>9F17</t>
  </si>
  <si>
    <t>Personal Indentification Number (PIN) Try Counter</t>
  </si>
  <si>
    <t>Cryptogram Information Data (CB)</t>
  </si>
  <si>
    <t>Application Transaction Counter (ATC)</t>
  </si>
  <si>
    <t>9F4B</t>
  </si>
  <si>
    <t>Signed Dynamic Application Data</t>
  </si>
  <si>
    <t>Issuer Application Data (VISA)</t>
  </si>
  <si>
    <t>06000A03A0A8070A0200000063547F29E123</t>
  </si>
  <si>
    <t>Application Cryptogram (AC)</t>
  </si>
  <si>
    <t>DE69C41582B36D54</t>
  </si>
  <si>
    <t>06000A0321A8070A0200000063547F29E123</t>
  </si>
  <si>
    <t>9F13</t>
  </si>
  <si>
    <t>Last Online Application Transaction Counter (LATC) Register</t>
  </si>
  <si>
    <t>DF62</t>
  </si>
  <si>
    <t>CBLC</t>
  </si>
  <si>
    <t>48307732823123342413435815522C00CB20010543580101507201015072140C00000102527915040702FFFFFFFFFFFF</t>
  </si>
  <si>
    <t>9F52</t>
  </si>
  <si>
    <t>Application Default Action (ADA)</t>
  </si>
  <si>
    <t>E33838000B00</t>
  </si>
  <si>
    <t>9F58</t>
  </si>
  <si>
    <t>Lower Consecutive Offline Limit</t>
  </si>
  <si>
    <t>0A</t>
  </si>
  <si>
    <t>9F5D</t>
  </si>
  <si>
    <t>Available Offline Spending Amount (AOSA)</t>
  </si>
  <si>
    <t>9F5C</t>
  </si>
  <si>
    <t>Cumulative Total Transaction Amount Upper Limit</t>
  </si>
  <si>
    <t>9F59</t>
  </si>
  <si>
    <t>Upper Consecutive Offline Limit</t>
  </si>
  <si>
    <t>FF</t>
  </si>
  <si>
    <t>9F56</t>
  </si>
  <si>
    <t>Issuer Authentication Indicator</t>
  </si>
  <si>
    <t>9F68</t>
  </si>
  <si>
    <t>Card Additional Processes</t>
  </si>
  <si>
    <t>4A200000</t>
  </si>
  <si>
    <t>9F53</t>
  </si>
  <si>
    <t>Consecutive Transaction Limit (International)</t>
  </si>
  <si>
    <t>9F51</t>
  </si>
  <si>
    <t>Application Currency Code</t>
  </si>
  <si>
    <t>9F54</t>
  </si>
  <si>
    <t>Cumulative Total Transaction Amount Limit</t>
  </si>
  <si>
    <t>9F79</t>
  </si>
  <si>
    <t xml:space="preserve">VLP Available Funds </t>
  </si>
  <si>
    <t>Application Capabilities</t>
  </si>
  <si>
    <t>Profile Selection File Entry</t>
  </si>
  <si>
    <t>DF11</t>
  </si>
  <si>
    <t>Cumulative Total Transaction Amount (CTTA)</t>
  </si>
  <si>
    <t>Cumulative Total Transaction Amount Limit (CTTAL)</t>
  </si>
  <si>
    <t>Cumulative Total Transaction Amount Upper Limit (CTTAUL)</t>
  </si>
  <si>
    <t>Consecutive Transaction Counter (CTC)</t>
  </si>
  <si>
    <t>Consecutive Transaction Counter Limit (CTCL)</t>
  </si>
  <si>
    <t>Consecutive Transaction Counter Upper Limit (CTCUL)</t>
  </si>
  <si>
    <t>VLP Single Transaction Limit</t>
  </si>
  <si>
    <t>DF51</t>
  </si>
  <si>
    <t>VLP Available Funds</t>
  </si>
  <si>
    <t>DF71</t>
  </si>
  <si>
    <t>VLP Funds Limit</t>
  </si>
  <si>
    <t>9F78</t>
  </si>
  <si>
    <t>9F77</t>
  </si>
  <si>
    <t>9F6C</t>
  </si>
  <si>
    <t>Card Transaction Qualifiers</t>
  </si>
  <si>
    <t>A0000000031010 -Contacts -Transaction de paiement</t>
  </si>
  <si>
    <t>56495341204445424954 (VISA DEBIT)</t>
  </si>
  <si>
    <t>3D00080101010803030010010200100405001801010118020200</t>
  </si>
  <si>
    <t>00000000000000004201010302031E031F00</t>
  </si>
  <si>
    <t>0000E80000</t>
  </si>
  <si>
    <t>FC7804F8F0</t>
  </si>
  <si>
    <t>FC580460F0</t>
  </si>
  <si>
    <t>06000A03A00003</t>
  </si>
  <si>
    <t>AA10558466B47C88</t>
  </si>
  <si>
    <t>06000A03210003</t>
  </si>
  <si>
    <t>4A201000</t>
  </si>
  <si>
    <t>Consecutive Transaction Counter International (CTCI)</t>
  </si>
  <si>
    <t>Consecutive Transaction Counter International Limit (CTCIL)</t>
  </si>
  <si>
    <t>Indépendant d'une application -Contacts -DEFAUT</t>
  </si>
  <si>
    <t>Identifies the FCI template according to ISO/IEC 7816-4</t>
  </si>
  <si>
    <t>840E315041592E5359532E4444463031A50E8801015F2D086672656E64656573</t>
  </si>
  <si>
    <t>Identifies the name of the DF as described in ISO/IEC 7816-4</t>
  </si>
  <si>
    <t>A5</t>
  </si>
  <si>
    <t>Identifies the data object proprietary to this specification in the FCI template according to ISO/IEC 7816-4</t>
  </si>
  <si>
    <t>8801015F2D086672656E64656573</t>
  </si>
  <si>
    <t>Identifies the AEF referenced in commands related to a given ADF or DDF. It is a binary data object having a value in the range 1 to 30 and with the three high order bits set to zero.</t>
  </si>
  <si>
    <t>1-4 languages stored in order of preference, each represented by 2 alphabetical characters according to ISO 639</t>
  </si>
  <si>
    <t>BF0C</t>
  </si>
  <si>
    <t>Issuer discretionary part of FCI</t>
  </si>
  <si>
    <t>Contains one or more data objects relevant to an application directory entry according to ISO/IEC 7816-5</t>
  </si>
  <si>
    <t>4F07A0000000421010500243428701019F2A080300000000000000</t>
  </si>
  <si>
    <t>4F</t>
  </si>
  <si>
    <t>Identifies the application as described in ISO/IEC 7816-5</t>
  </si>
  <si>
    <t>Mnemonic associated with AID according to ISO/IEC 7816-5</t>
  </si>
  <si>
    <t>Indicates the priority of a given application or group of applications in a directory</t>
  </si>
  <si>
    <t>9F2A</t>
  </si>
  <si>
    <t>Indicates the card’s preference for the kernel on</t>
  </si>
  <si>
    <t>which the contactless application can be processed.</t>
  </si>
  <si>
    <t>4F07A0000000031010500A564953412044454249548701029F2A080300000000000000</t>
  </si>
  <si>
    <t>PPSE Application Template - A0000000421010</t>
  </si>
  <si>
    <t>PPSE Application Template - A0000000031010</t>
  </si>
  <si>
    <t xml:space="preserve">    | |     </t>
  </si>
  <si>
    <t xml:space="preserve">    | |      Valeur  = 500243428701015F2D086672656E64656573BF0C059F4D020B19</t>
  </si>
  <si>
    <t xml:space="preserve">    | |                </t>
  </si>
  <si>
    <t xml:space="preserve">    | |      Valeur  = 500A564953412044454249548701025F2D086672656E64656573BF0C059F4D020B19</t>
  </si>
  <si>
    <t xml:space="preserve">    | | |   |            </t>
  </si>
  <si>
    <t xml:space="preserve">    | | |   |  Valeur  = 9F02069F27019F1A025F2A029A039C01DF52049F3602DF3E019F4E149F2103</t>
  </si>
  <si>
    <t xml:space="preserve">    | | |   |           </t>
  </si>
  <si>
    <t>5017672140006750</t>
  </si>
  <si>
    <t>300000000000000</t>
  </si>
  <si>
    <t>420101030203</t>
  </si>
  <si>
    <t>Processus SDA : Static Data Authentication</t>
  </si>
  <si>
    <t>consiste pour le terminal à vérifier une donnée signée mise dans la</t>
  </si>
  <si>
    <t>carte durant sa personnalisation</t>
  </si>
  <si>
    <t>Pendant la phase de personnalisation, la carte reçoit les informations suivantes:</t>
  </si>
  <si>
    <t>_x0004_ Le nom du porteur, le numéro de la carte ou encore la date limite de</t>
  </si>
  <si>
    <t>validité de celle-ci (notés Information).</t>
  </si>
  <si>
    <t>_x0004_ une valeur d’authentification (noté VA), signature RSA d’Informations</t>
  </si>
  <si>
    <t>générée avec la partie privée de la clé de l’émetteur</t>
  </si>
  <si>
    <t>(VA=SigEpriv(Information)</t>
  </si>
  <si>
    <t>_x0004_ le certificat de l’émetteur (Ecert) contenant sa clé publique signée par</t>
  </si>
  <si>
    <t>une autorité de certification</t>
  </si>
  <si>
    <t>_x0004_ le code PIN transmis au porteur de cette carte.</t>
  </si>
  <si>
    <r>
      <t xml:space="preserve">Request online approval: </t>
    </r>
    <r>
      <rPr>
        <b/>
        <sz val="11"/>
        <color rgb="FF333333"/>
        <rFont val="Calibri"/>
        <family val="2"/>
        <scheme val="minor"/>
      </rPr>
      <t>Authorization ReQuest Cryptogram (ARQC)</t>
    </r>
  </si>
  <si>
    <r>
      <t xml:space="preserve">Transaction declined: </t>
    </r>
    <r>
      <rPr>
        <b/>
        <sz val="11"/>
        <color rgb="FF333333"/>
        <rFont val="Calibri"/>
        <family val="2"/>
        <scheme val="minor"/>
      </rPr>
      <t>Application Authentication Cryptogram (AAC)</t>
    </r>
  </si>
  <si>
    <r>
      <t xml:space="preserve">Transaction approved: </t>
    </r>
    <r>
      <rPr>
        <b/>
        <sz val="11"/>
        <color rgb="FF333333"/>
        <rFont val="Calibri"/>
        <family val="2"/>
        <scheme val="minor"/>
      </rPr>
      <t>Transaction Certificate (TC)</t>
    </r>
  </si>
  <si>
    <r>
      <t>The</t>
    </r>
    <r>
      <rPr>
        <b/>
        <sz val="11"/>
        <color rgb="FFFF0000"/>
        <rFont val="Calibri"/>
        <family val="2"/>
        <scheme val="minor"/>
      </rPr>
      <t xml:space="preserve"> PDOL</t>
    </r>
    <r>
      <rPr>
        <sz val="11"/>
        <color theme="1"/>
        <rFont val="Calibri"/>
        <family val="2"/>
        <scheme val="minor"/>
      </rPr>
      <t xml:space="preserve"> is a list of data elements that the card needs to receive from the terminal in order to execute the next command in the transaction process.</t>
    </r>
  </si>
  <si>
    <r>
      <t>The terminal has two checklists. One is called the “</t>
    </r>
    <r>
      <rPr>
        <b/>
        <sz val="11"/>
        <color rgb="FFFF0000"/>
        <rFont val="Calibri"/>
        <family val="2"/>
        <scheme val="minor"/>
      </rPr>
      <t>Terminal Verification Results” or TVR</t>
    </r>
    <r>
      <rPr>
        <sz val="11"/>
        <rFont val="Calibri"/>
        <family val="2"/>
        <scheme val="minor"/>
      </rPr>
      <t>. And the other one is called the “</t>
    </r>
    <r>
      <rPr>
        <b/>
        <sz val="11"/>
        <color rgb="FFFF0000"/>
        <rFont val="Calibri"/>
        <family val="2"/>
        <scheme val="minor"/>
      </rPr>
      <t>Transaction Status Information” or TSI.</t>
    </r>
  </si>
  <si>
    <r>
      <t>The card will respond with the Application Interchange Profile</t>
    </r>
    <r>
      <rPr>
        <b/>
        <sz val="11"/>
        <color theme="1"/>
        <rFont val="Calibri"/>
        <family val="2"/>
        <scheme val="minor"/>
      </rPr>
      <t xml:space="preserve"> </t>
    </r>
    <r>
      <rPr>
        <b/>
        <sz val="11"/>
        <color rgb="FFFF0000"/>
        <rFont val="Calibri"/>
        <family val="2"/>
        <scheme val="minor"/>
      </rPr>
      <t>(AIP)</t>
    </r>
    <r>
      <rPr>
        <sz val="11"/>
        <color theme="1"/>
        <rFont val="Calibri"/>
        <family val="2"/>
        <scheme val="minor"/>
      </rPr>
      <t xml:space="preserve"> , the Application Usage Control</t>
    </r>
    <r>
      <rPr>
        <b/>
        <sz val="11"/>
        <color theme="1"/>
        <rFont val="Calibri"/>
        <family val="2"/>
        <scheme val="minor"/>
      </rPr>
      <t xml:space="preserve"> </t>
    </r>
    <r>
      <rPr>
        <b/>
        <sz val="11"/>
        <color rgb="FFFF0000"/>
        <rFont val="Calibri"/>
        <family val="2"/>
        <scheme val="minor"/>
      </rPr>
      <t>(AUC)</t>
    </r>
    <r>
      <rPr>
        <b/>
        <sz val="11"/>
        <color theme="1"/>
        <rFont val="Calibri"/>
        <family val="2"/>
        <scheme val="minor"/>
      </rPr>
      <t xml:space="preserve"> </t>
    </r>
    <r>
      <rPr>
        <sz val="11"/>
        <color theme="1"/>
        <rFont val="Calibri"/>
        <family val="2"/>
        <scheme val="minor"/>
      </rPr>
      <t xml:space="preserve">record and the Application File Locator </t>
    </r>
    <r>
      <rPr>
        <b/>
        <sz val="11"/>
        <color rgb="FFFF0000"/>
        <rFont val="Calibri"/>
        <family val="2"/>
        <scheme val="minor"/>
      </rPr>
      <t>(AFL).</t>
    </r>
  </si>
  <si>
    <r>
      <t>Every entry on the AFL ‘list’ has 4 bytes. The first byte is the Short File Indica</t>
    </r>
    <r>
      <rPr>
        <sz val="11"/>
        <rFont val="Calibri"/>
        <family val="2"/>
        <scheme val="minor"/>
      </rPr>
      <t>tor</t>
    </r>
    <r>
      <rPr>
        <b/>
        <sz val="11"/>
        <color rgb="FFFF0000"/>
        <rFont val="Calibri"/>
        <family val="2"/>
        <scheme val="minor"/>
      </rPr>
      <t xml:space="preserve"> (SFI)</t>
    </r>
    <r>
      <rPr>
        <sz val="11"/>
        <color theme="1" tint="0.249977111117893"/>
        <rFont val="Calibri"/>
        <family val="2"/>
        <scheme val="minor"/>
      </rPr>
      <t>. The SFI is a reference to a file on the card. Files have one or more records.</t>
    </r>
  </si>
  <si>
    <t>This entry requires the terminal to request record 1, 2 and 3 from file 0E. (These numbers are in hexadecimal, a common notation in EMV)</t>
  </si>
  <si>
    <r>
      <t xml:space="preserve">Combined Dynamic Data Authentication </t>
    </r>
    <r>
      <rPr>
        <b/>
        <sz val="11"/>
        <color rgb="FFFF0000"/>
        <rFont val="Calibri"/>
        <family val="2"/>
        <scheme val="minor"/>
      </rPr>
      <t>(CDA)</t>
    </r>
  </si>
  <si>
    <r>
      <t xml:space="preserve">Dynamic Data Authentication </t>
    </r>
    <r>
      <rPr>
        <b/>
        <sz val="11"/>
        <color rgb="FFFF0000"/>
        <rFont val="Calibri"/>
        <family val="2"/>
        <scheme val="minor"/>
      </rPr>
      <t>(DDA)</t>
    </r>
  </si>
  <si>
    <r>
      <t>Static Data Authentication</t>
    </r>
    <r>
      <rPr>
        <b/>
        <sz val="11"/>
        <color rgb="FF333333"/>
        <rFont val="Calibri"/>
        <family val="2"/>
        <scheme val="minor"/>
      </rPr>
      <t xml:space="preserve"> </t>
    </r>
    <r>
      <rPr>
        <b/>
        <sz val="11"/>
        <color rgb="FFFF0000"/>
        <rFont val="Calibri"/>
        <family val="2"/>
        <scheme val="minor"/>
      </rPr>
      <t>(SDA)</t>
    </r>
  </si>
  <si>
    <r>
      <t xml:space="preserve">If both support SDA and one or both not support CDA and DDA; </t>
    </r>
    <r>
      <rPr>
        <b/>
        <sz val="11"/>
        <rFont val="Calibri"/>
        <family val="2"/>
        <scheme val="minor"/>
      </rPr>
      <t>SDA</t>
    </r>
    <r>
      <rPr>
        <b/>
        <sz val="11"/>
        <color rgb="FF333333"/>
        <rFont val="Calibri"/>
        <family val="2"/>
        <scheme val="minor"/>
      </rPr>
      <t xml:space="preserve"> is performed.</t>
    </r>
  </si>
  <si>
    <t>56495341204445400000</t>
  </si>
  <si>
    <t>Class not supported.</t>
  </si>
  <si>
    <t>--</t>
  </si>
  <si>
    <t>I</t>
  </si>
  <si>
    <t>Response bytes still available</t>
  </si>
  <si>
    <t>Command successfully executed; 'XX' bytes of data are available and can be requested using GET RESPONSE.</t>
  </si>
  <si>
    <t>W</t>
  </si>
  <si>
    <t>State of non-volatile memory unchanged</t>
  </si>
  <si>
    <t>No information given (NV-Ram not changed)</t>
  </si>
  <si>
    <t>NV-Ram not changed 1.</t>
  </si>
  <si>
    <t>End of file/record reached before reading Le bytes</t>
  </si>
  <si>
    <t>Selected file invalidated</t>
  </si>
  <si>
    <t>Selected file is not valid. FCI not formated according to ISO</t>
  </si>
  <si>
    <t>No input data available from a sensor on the card. No Purse Engine enslaved for R3bc</t>
  </si>
  <si>
    <t>A2</t>
  </si>
  <si>
    <t>Wrong R-MAC</t>
  </si>
  <si>
    <t>Card locked (during reset( ))</t>
  </si>
  <si>
    <t>CX</t>
  </si>
  <si>
    <t>Counter with value x (command dependent)</t>
  </si>
  <si>
    <t>Wrong C-MAC</t>
  </si>
  <si>
    <t>F3</t>
  </si>
  <si>
    <t>Internal reset</t>
  </si>
  <si>
    <t>F5</t>
  </si>
  <si>
    <t>Default agent locked</t>
  </si>
  <si>
    <t>Cardholder locked</t>
  </si>
  <si>
    <t>F8</t>
  </si>
  <si>
    <t>Basement is current agent</t>
  </si>
  <si>
    <t>F9</t>
  </si>
  <si>
    <t>CALC Key Set not unblocked</t>
  </si>
  <si>
    <t>FX</t>
  </si>
  <si>
    <t>State of non-volatile memory changed</t>
  </si>
  <si>
    <t>No information given (NV-Ram changed)</t>
  </si>
  <si>
    <t>File filled up by the last write. Loading/updating is not allowed.</t>
  </si>
  <si>
    <t>Card key not supported.</t>
  </si>
  <si>
    <t>Reader key not supported.</t>
  </si>
  <si>
    <t>Plaintext transmission not supported.</t>
  </si>
  <si>
    <t>Secured transmission not supported.</t>
  </si>
  <si>
    <t>Volatile memory is not available.</t>
  </si>
  <si>
    <t>Non-volatile memory is not available.</t>
  </si>
  <si>
    <t>Key number not valid.</t>
  </si>
  <si>
    <t>Key length is not correct.</t>
  </si>
  <si>
    <t>Verify fail, no try left.</t>
  </si>
  <si>
    <t>C1</t>
  </si>
  <si>
    <t>Verify fail, 1 try left.</t>
  </si>
  <si>
    <t>C2</t>
  </si>
  <si>
    <t>Verify fail, 2 tries left.</t>
  </si>
  <si>
    <t>C3</t>
  </si>
  <si>
    <t>Verify fail, 3 tries left.</t>
  </si>
  <si>
    <t>The counter has reached the value 'x' (0 = x = 15) (command dependent).</t>
  </si>
  <si>
    <t>More data expected.</t>
  </si>
  <si>
    <t>More data expected and proactive command pending.</t>
  </si>
  <si>
    <t>Command timeout. Immediate response required by the card.</t>
  </si>
  <si>
    <t>No information given</t>
  </si>
  <si>
    <t>Write error. Memory failure. There have been problems in writing or reading the EEPROM. Other hardware problems may also bring this error.</t>
  </si>
  <si>
    <t>Memory failure</t>
  </si>
  <si>
    <t>S</t>
  </si>
  <si>
    <t>Error while receiving (timeout)</t>
  </si>
  <si>
    <t>Error while receiving (character parity error)</t>
  </si>
  <si>
    <t>Wrong checksum</t>
  </si>
  <si>
    <t>The current DF file without FCI</t>
  </si>
  <si>
    <t>No SF or KF under the current DF</t>
  </si>
  <si>
    <t>Incorrect Encryption/Decryption Padding</t>
  </si>
  <si>
    <t>Wrong length</t>
  </si>
  <si>
    <t>length incorrect (procedure)(ISO 7816-3)</t>
  </si>
  <si>
    <t>Functions in CLA not supported</t>
  </si>
  <si>
    <t>No information given (The request function is not supported by the card)</t>
  </si>
  <si>
    <t>Logical channel not supported</t>
  </si>
  <si>
    <t>Secure messaging not supported</t>
  </si>
  <si>
    <t>Last command of the chain expected</t>
  </si>
  <si>
    <t>Command chaining not supported</t>
  </si>
  <si>
    <t>Command not allowed</t>
  </si>
  <si>
    <t>No information given (Command not allowed)</t>
  </si>
  <si>
    <t>Command not accepted (inactive state)</t>
  </si>
  <si>
    <t>Command incompatible with file structure</t>
  </si>
  <si>
    <t>Security condition not satisfied.</t>
  </si>
  <si>
    <t>Authentication method blocked</t>
  </si>
  <si>
    <t>Referenced data reversibly blocked (invalidated)</t>
  </si>
  <si>
    <t>Conditions of use not satisfied.</t>
  </si>
  <si>
    <t>Command not allowed (no current EF)</t>
  </si>
  <si>
    <t>Expected secure messaging (SM) object missing</t>
  </si>
  <si>
    <t>Incorrect secure messaging (SM) data object</t>
  </si>
  <si>
    <t>Reserved</t>
  </si>
  <si>
    <t>Data must be updated again</t>
  </si>
  <si>
    <t>POL1 of the currently Enabled Profile prevents this action.</t>
  </si>
  <si>
    <t>Permission Denied</t>
  </si>
  <si>
    <t>Permission Denied - Missing Privilege</t>
  </si>
  <si>
    <t>Wrong parameter(s) P1-P2</t>
  </si>
  <si>
    <t>No information given (Bytes P1 and/or P2 are incorrect)</t>
  </si>
  <si>
    <t>The parameters in the data field are incorrect.</t>
  </si>
  <si>
    <t>Function not supported</t>
  </si>
  <si>
    <t>File not found</t>
  </si>
  <si>
    <t>Record not found</t>
  </si>
  <si>
    <t>There is insufficient memory space in record or file</t>
  </si>
  <si>
    <t>Lc inconsistent with TLV structure</t>
  </si>
  <si>
    <t>Incorrect P1 or P2 parameter.</t>
  </si>
  <si>
    <t>Lc inconsistent with P1-P2</t>
  </si>
  <si>
    <t>Referenced data not found</t>
  </si>
  <si>
    <t>File already exists</t>
  </si>
  <si>
    <t>DF name already exists.</t>
  </si>
  <si>
    <t>Wrong parameter value</t>
  </si>
  <si>
    <t>6B</t>
  </si>
  <si>
    <t>Reference incorrect (procedure byte), (ISO 7816-3)</t>
  </si>
  <si>
    <t>6C</t>
  </si>
  <si>
    <t>Wrong length Le</t>
  </si>
  <si>
    <t>Incorrect P3 length.</t>
  </si>
  <si>
    <t>Bad length value in Le; 'xx' is the correct exact Le</t>
  </si>
  <si>
    <t>6D</t>
  </si>
  <si>
    <t>Instruction code not supported or invalid</t>
  </si>
  <si>
    <t>Instruction code not programmed or invalid (procedure byte), (ISO 7816-3)</t>
  </si>
  <si>
    <t>6E</t>
  </si>
  <si>
    <t>Class not supported</t>
  </si>
  <si>
    <t>Instruction class not supported (procedure byte), (ISO 7816-3)</t>
  </si>
  <si>
    <t>Internal exception</t>
  </si>
  <si>
    <t>Command aborted - more exact diagnosis not possible (e.g., operating system error).</t>
  </si>
  <si>
    <t>Card dead (overuse, …)</t>
  </si>
  <si>
    <t>No precise diagnosis (procedure byte), (ISO 7816-3)</t>
  </si>
  <si>
    <t>9-</t>
  </si>
  <si>
    <t>Command successfully executed (OK).</t>
  </si>
  <si>
    <t>PIN not succesfully verified, 3 or more PIN tries left</t>
  </si>
  <si>
    <t>Key/file not found</t>
  </si>
  <si>
    <t>Unblock Try Counter has reached zero</t>
  </si>
  <si>
    <t>OK</t>
  </si>
  <si>
    <t>States.activity, States.lock Status or States.lockable has wrong value</t>
  </si>
  <si>
    <t>Transaction number reached its limit</t>
  </si>
  <si>
    <t>0C</t>
  </si>
  <si>
    <t>No changes</t>
  </si>
  <si>
    <t>0E</t>
  </si>
  <si>
    <t>Insufficient NV-Memory to complete command</t>
  </si>
  <si>
    <t>1C</t>
  </si>
  <si>
    <t>Command code not supported</t>
  </si>
  <si>
    <t>1E</t>
  </si>
  <si>
    <t>CRC or MAC does not match data</t>
  </si>
  <si>
    <t>Invalid key number specified</t>
  </si>
  <si>
    <t>7E</t>
  </si>
  <si>
    <t>Length of command string invalid</t>
  </si>
  <si>
    <t>9D</t>
  </si>
  <si>
    <t>Not allow the requested command</t>
  </si>
  <si>
    <t>9E</t>
  </si>
  <si>
    <t>Value of the parameter invalid</t>
  </si>
  <si>
    <t>Requested AID not present on PICC</t>
  </si>
  <si>
    <t>A1</t>
  </si>
  <si>
    <t>Unrecoverable error within application</t>
  </si>
  <si>
    <t>AE</t>
  </si>
  <si>
    <t>Authentication status does not allow the requested command</t>
  </si>
  <si>
    <t>AF</t>
  </si>
  <si>
    <t>Additional data frame is expected to be sent</t>
  </si>
  <si>
    <t>BE</t>
  </si>
  <si>
    <t>Out of boundary</t>
  </si>
  <si>
    <t>Unrecoverable error within PICC</t>
  </si>
  <si>
    <t>CA</t>
  </si>
  <si>
    <t>Previous Command was not fully completed</t>
  </si>
  <si>
    <t>PICC was disabled by an unrecoverable error</t>
  </si>
  <si>
    <t>CE</t>
  </si>
  <si>
    <t>Number of Applications limited to 28</t>
  </si>
  <si>
    <t>DE</t>
  </si>
  <si>
    <t>File or application already exists</t>
  </si>
  <si>
    <t>EE</t>
  </si>
  <si>
    <t>Could not complete NV-write operation due to loss of power</t>
  </si>
  <si>
    <t>Specified file number does not exist</t>
  </si>
  <si>
    <t>Unrecoverable error within file</t>
  </si>
  <si>
    <t>0x</t>
  </si>
  <si>
    <t>Writing to EEPROM successful after 'x' attempts.</t>
  </si>
  <si>
    <t>Insufficient memory. No more storage available.</t>
  </si>
  <si>
    <t>Writing to EEPROM not successful.</t>
  </si>
  <si>
    <t>Integrity error</t>
  </si>
  <si>
    <t>Candidate S2 invalid</t>
  </si>
  <si>
    <t>Application is permanently locked</t>
  </si>
  <si>
    <t>No EF selected.</t>
  </si>
  <si>
    <t>Candidate currency code does not match purse currency</t>
  </si>
  <si>
    <t>Candidate amount too high</t>
  </si>
  <si>
    <t>Address range exceeded.</t>
  </si>
  <si>
    <t>Candidate amount too low</t>
  </si>
  <si>
    <t>FID not found, record not found or comparison pattern not found.</t>
  </si>
  <si>
    <t>Problems in the data field</t>
  </si>
  <si>
    <t>Required MAC unavailable</t>
  </si>
  <si>
    <t>Bad currency : purse engine has no slot with R3bc currency</t>
  </si>
  <si>
    <t>R3bc currency not supported in purse engine</t>
  </si>
  <si>
    <t>Selected file type does not match command.</t>
  </si>
  <si>
    <t>Bad sequence</t>
  </si>
  <si>
    <t>Slave not found</t>
  </si>
  <si>
    <t>PIN blocked and Unblock Try Counter is 1 or 2</t>
  </si>
  <si>
    <t>Main keys are blocked</t>
  </si>
  <si>
    <t>Base key</t>
  </si>
  <si>
    <t>Limit exceeded - C-MAC key</t>
  </si>
  <si>
    <t>SM error - Limit exceeded - R-MAC key</t>
  </si>
  <si>
    <t>Limit exceeded - sequence counter</t>
  </si>
  <si>
    <t>Limit exceeded - R-MAC length</t>
  </si>
  <si>
    <t>Service not available</t>
  </si>
  <si>
    <t>No PIN defined.</t>
  </si>
  <si>
    <t>Access conditions not satisfied, authentication failed.</t>
  </si>
  <si>
    <t>ASK RANDOM or GIVE RANDOM not executed.</t>
  </si>
  <si>
    <t>PIN verification not successful.</t>
  </si>
  <si>
    <t>INCREASE or DECREASE could not be executed because a limit has been reached.</t>
  </si>
  <si>
    <t>Authentication Error, application specific (incorrect MAC)</t>
  </si>
  <si>
    <t>1 PIN try left</t>
  </si>
  <si>
    <t>PIN not succesfully verified, 1 PIN try left</t>
  </si>
  <si>
    <t>Wrong status - Cardholder lock</t>
  </si>
  <si>
    <t>Missing privilege</t>
  </si>
  <si>
    <t>PIN is not installed</t>
  </si>
  <si>
    <t>Wrong status - R-MAC state</t>
  </si>
  <si>
    <t>9A</t>
  </si>
  <si>
    <t>2 PIN try left</t>
  </si>
  <si>
    <t>PIN not succesfully verified, 2 PIN try left</t>
  </si>
  <si>
    <t>Wrong parameter value - Double agent AID</t>
  </si>
  <si>
    <t>Wrong parameter value - Double agent Type</t>
  </si>
  <si>
    <t>Incorrect certificate type</t>
  </si>
  <si>
    <t>Incorrect session data size</t>
  </si>
  <si>
    <t>Incorrect DIR file record size</t>
  </si>
  <si>
    <t>Incorrect FCI record size</t>
  </si>
  <si>
    <t>Incorrect code size</t>
  </si>
  <si>
    <t>Insufficient memory to load application</t>
  </si>
  <si>
    <t>Invalid AID</t>
  </si>
  <si>
    <t>Duplicate AID</t>
  </si>
  <si>
    <t>Application previously loaded</t>
  </si>
  <si>
    <t>Application history list full</t>
  </si>
  <si>
    <t>Application not open</t>
  </si>
  <si>
    <t>Invalid offset</t>
  </si>
  <si>
    <t>Application already loaded</t>
  </si>
  <si>
    <t>Invalid certificate</t>
  </si>
  <si>
    <t>1A</t>
  </si>
  <si>
    <t>Invalid signature</t>
  </si>
  <si>
    <t>1B</t>
  </si>
  <si>
    <t>Invalid KTU</t>
  </si>
  <si>
    <t>1D</t>
  </si>
  <si>
    <t>MSM controls not set</t>
  </si>
  <si>
    <t>Application signature does not exist</t>
  </si>
  <si>
    <t>1F</t>
  </si>
  <si>
    <t>KTU does not exist</t>
  </si>
  <si>
    <t>Application not loaded</t>
  </si>
  <si>
    <t>Invalid Open command data length</t>
  </si>
  <si>
    <t>Check data parameter is incorrect (invalid start address)</t>
  </si>
  <si>
    <t>Check data parameter is incorrect (invalid length)</t>
  </si>
  <si>
    <t>Check data parameter is incorrect (illegal memory check area)</t>
  </si>
  <si>
    <t>Invalid MSM Controls ciphertext</t>
  </si>
  <si>
    <t>MSM controls already set</t>
  </si>
  <si>
    <t>Set MSM Controls data length less than 2 bytes</t>
  </si>
  <si>
    <t>Invalid MSM Controls data length</t>
  </si>
  <si>
    <t>Excess MSM Controls ciphertext</t>
  </si>
  <si>
    <t>Verification of MSM Controls data failed</t>
  </si>
  <si>
    <t>Invalid MCD Issuer production ID</t>
  </si>
  <si>
    <t>Invalid MCD Issuer ID</t>
  </si>
  <si>
    <t>Invalid set MSM controls data date</t>
  </si>
  <si>
    <t>Invalid MCD number</t>
  </si>
  <si>
    <t>Reserved field error</t>
  </si>
  <si>
    <t>MAC verification failed</t>
  </si>
  <si>
    <t>Maximum number of unblocks reached</t>
  </si>
  <si>
    <t>Card was not blocked</t>
  </si>
  <si>
    <t>Crypto functions not available</t>
  </si>
  <si>
    <t>No application loaded</t>
  </si>
  <si>
    <t>PIN not installed</t>
  </si>
  <si>
    <t>PIN not succesfully verified, PIN not installed</t>
  </si>
  <si>
    <t>9F</t>
  </si>
  <si>
    <t>PIN blocked and Unblock Try Counter is 3</t>
  </si>
  <si>
    <t>PIN not succesfully verified, PIN blocked and Unblock Try Counter is 3</t>
  </si>
  <si>
    <t>Command successfully executed; 'xx' bytes of data are available and can be requested using GET RESPONSE.</t>
  </si>
  <si>
    <t>9x</t>
  </si>
  <si>
    <t>Application related status, (ISO 7816-3)</t>
  </si>
  <si>
    <t>TVR_1_OFF_DATA_STATIC_AUTH_NOT_REALISED</t>
  </si>
  <si>
    <t>TVR_1_OFF_DATA_STATIC_AUTH_FAILED</t>
  </si>
  <si>
    <t xml:space="preserve">TVR_1_ABS_DATA            </t>
  </si>
  <si>
    <t>TVR_1_LS_CARD</t>
  </si>
  <si>
    <t>TVR_1_OFF_DATA_DYNAMIC_AUTH_FAILED</t>
  </si>
  <si>
    <t>TVR_1_OFF_DATA_COMBINED_AUTH_FAILED</t>
  </si>
  <si>
    <t>TVR_1_OFF_DATA_STATIC_SELECTED</t>
  </si>
  <si>
    <t>TVR_1_BIT1</t>
  </si>
  <si>
    <t>TVR_2_APPLI_VERSION_DIFFER</t>
  </si>
  <si>
    <t>TVR_2_CARD_APPLI_OBSOLETE</t>
  </si>
  <si>
    <t>TVR_2_CARD_APPLI_NOT_YET</t>
  </si>
  <si>
    <t>TVR_2_CARD_SERVICE_REFUSED</t>
  </si>
  <si>
    <t>TVR_2_NEW_CARD</t>
  </si>
  <si>
    <t>TVR_2_BIT3</t>
  </si>
  <si>
    <t>TVR_2_BIT2</t>
  </si>
  <si>
    <t>TVR_2_BIT1</t>
  </si>
  <si>
    <t>TVR_3_CVM_FAILED</t>
  </si>
  <si>
    <t>TVR_3_CVM_UNKNOWN</t>
  </si>
  <si>
    <t>TVR_3_CVM_TOO_MUCH_PIN</t>
  </si>
  <si>
    <t>TVR_3_CVM_PIN_PAD_WRONG</t>
  </si>
  <si>
    <t>TVR_3_CVM_PIN_NOT_REALISED</t>
  </si>
  <si>
    <t>TVR_3_CVM_ON_LINE_PIN</t>
  </si>
  <si>
    <t>TVR_4_ACCEPT_FLOOR_LIMIT</t>
  </si>
  <si>
    <t>TVR_4_INF_OFF_FLOOR_LIMIT</t>
  </si>
  <si>
    <t>TVR_4_SUP_OFF_FLOOR_LIMIT</t>
  </si>
  <si>
    <t>TVR_4_ALEA_CALL</t>
  </si>
  <si>
    <t>TVR_4_ACCEPT_FORCED_CALL</t>
  </si>
  <si>
    <t>TVR_4_BIT3</t>
  </si>
  <si>
    <t>TVR_4_BIT2</t>
  </si>
  <si>
    <t>TVR_4_BIT1</t>
  </si>
  <si>
    <t>TVR_3_BIT2</t>
  </si>
  <si>
    <t>TVR_3_BIT1</t>
  </si>
  <si>
    <t>TVR_5_DEFAULT_TDOL_USED</t>
  </si>
  <si>
    <t>TVR_5_EXTERNAL_AUTH_FAILED</t>
  </si>
  <si>
    <t>TVR_5_SCRIPT_1_FAILED</t>
  </si>
  <si>
    <t>TVR_5_SCRIPT_2_FAILED</t>
  </si>
  <si>
    <t>TVR_5_BIT4</t>
  </si>
  <si>
    <t>TVR_5_BIT3</t>
  </si>
  <si>
    <t>TVR_5_BIT2</t>
  </si>
  <si>
    <t>TVR_5_BIT1</t>
  </si>
  <si>
    <t>TSI_1_SCRIPT_SENT</t>
  </si>
  <si>
    <t>TSI_1_TERM_RISK_CONTROLED</t>
  </si>
  <si>
    <t>TSI_1_EXTERN_AUTH_CONTROLED</t>
  </si>
  <si>
    <t>TSI_1_CARD_RISK_CONTROLED</t>
  </si>
  <si>
    <t>TSI_1_END_USER_AUTH_CONTROLED</t>
  </si>
  <si>
    <t>TSI_1_OFF_DATA_AUTH_CONTROLED</t>
  </si>
  <si>
    <t>AIP_1_STATIC_AUTH_NEEDED</t>
  </si>
  <si>
    <t>AIP_1_DYNAMIC_AUTH_NEEDED</t>
  </si>
  <si>
    <t>AIP_1_CVM_AUTH_NEEDED</t>
  </si>
  <si>
    <t>AIP_1_TERM_RISK_NEEDED</t>
  </si>
  <si>
    <t>AIP_1_EXTENAL_AUTH_NEEDED</t>
  </si>
  <si>
    <t>AIP_1_COMBINED_AUTH_NEEDED</t>
  </si>
  <si>
    <t>AIP_2</t>
  </si>
  <si>
    <t>AUC_1_NATIONAL_CASH</t>
  </si>
  <si>
    <t>AUC_1_INTER_NATIONAL_CASH</t>
  </si>
  <si>
    <t>AUC_1_NATIONAL_GOODS</t>
  </si>
  <si>
    <t>AUC_1_INTER_NATIONAL_GOODS</t>
  </si>
  <si>
    <t>AUC_1_NATIONAL_SERVICES</t>
  </si>
  <si>
    <t>AUC_1_INTER_NATIONAL_SERVICES</t>
  </si>
  <si>
    <t>AUC_1_ATM</t>
  </si>
  <si>
    <t>AUC_1_POS</t>
  </si>
  <si>
    <t>AUC_2_NATIONAL_BACK</t>
  </si>
  <si>
    <t>AUC_2_INTER_NATIONAL_BACK</t>
  </si>
  <si>
    <t>CVR_1_PIN_OFF_PLAIN</t>
  </si>
  <si>
    <t>CVR_1_PIN_ON_ENCIPHERED</t>
  </si>
  <si>
    <t>CVR_1_PIN_OFF_PLAIN_SIG</t>
  </si>
  <si>
    <t>CVR_1_PIN_OFF_ENCIPHERED</t>
  </si>
  <si>
    <t>CVR_1_PIN_OFF_ENCIPHERED_SIG</t>
  </si>
  <si>
    <t>CVR_1_SIG</t>
  </si>
  <si>
    <t>CVR_1_NOTHING</t>
  </si>
  <si>
    <t>CVR_2_IF_CASH</t>
  </si>
  <si>
    <t>CVR_2_IF_NO_CASH</t>
  </si>
  <si>
    <t>CVR_2_IF_SUPPORTED</t>
  </si>
  <si>
    <t>CVR_2_IF_MANUAL_CASH</t>
  </si>
  <si>
    <t>CVR_2_IF_PURCHASE_CASH</t>
  </si>
  <si>
    <t>CVR_2_IF_MuX</t>
  </si>
  <si>
    <t>CVR_2_IF_MoX</t>
  </si>
  <si>
    <t>CVR_2_IF_MuY</t>
  </si>
  <si>
    <t>CVR_2_IF_MoY</t>
  </si>
  <si>
    <t>CVR_2_ALWAYS</t>
  </si>
  <si>
    <t>BIN refusé</t>
  </si>
  <si>
    <t xml:space="preserve">Classe d’instructions --- indique la structure et le format pour
</t>
  </si>
  <si>
    <t>une catégorie de commandes et de réponses APDU</t>
  </si>
  <si>
    <t xml:space="preserve">Status words </t>
  </si>
  <si>
    <t>Info/Warning/Error/Security</t>
  </si>
  <si>
    <t>90</t>
  </si>
  <si>
    <t>SDA ensures the authenticity of ICC data. After SDA it is sure that the data from the ICC is real and hasn't changed by anyone.</t>
  </si>
  <si>
    <t>But SDA doesn't assure the uniqueness of ICC data.</t>
  </si>
  <si>
    <t>In this figure we see the detailed process of authentication:</t>
  </si>
  <si>
    <t>Retrieval of Certification Authority Public Key</t>
  </si>
  <si>
    <t xml:space="preserve">        var panCert = panCert.toString(HEX);</t>
  </si>
  <si>
    <t xml:space="preserve">        var pan = pan.toString(HEX);</t>
  </si>
  <si>
    <t xml:space="preserve">        for(var i = 0; i &lt; 8; i++) {</t>
  </si>
  <si>
    <t xml:space="preserve">                if(panCert.charAt(i) == 'F') {</t>
  </si>
  <si>
    <t xml:space="preserve">                        var panCert = panCert.substr(0, i);</t>
  </si>
  <si>
    <t xml:space="preserve">                        var pan = pan.substr(0, i);</t>
  </si>
  <si>
    <t xml:space="preserve">                }</t>
  </si>
  <si>
    <t xml:space="preserve">        assert(pan == panCert);</t>
  </si>
  <si>
    <t xml:space="preserve">        // Step 9: Verify that the last day of the month specified in the Certification Expiration Date is equal to or later than today's date.  </t>
  </si>
  <si>
    <t xml:space="preserve">        // Step 10: Optional step</t>
  </si>
  <si>
    <t xml:space="preserve">        // Step 11: Check the Issuer Public Key Algorithm Indicator</t>
  </si>
  <si>
    <t xml:space="preserve">        var pkAlgorithmIndicator = cert.byteAt(12);</t>
  </si>
  <si>
    <t xml:space="preserve">        // Step 12: Concatenate the Leftmost Digits of the Issuer Public Key and the Issuer Public Key Remainder (if present)</t>
  </si>
  <si>
    <t xml:space="preserve">        //          to obtain the Issuer Public Key Modulus</t>
  </si>
  <si>
    <t xml:space="preserve">        var leftmostDigits = cert.bytes(15, (modulus.length - 36));</t>
  </si>
  <si>
    <t xml:space="preserve">        var issuerPublicKeyModulus = leftmostDigits.concat(remainder);</t>
  </si>
  <si>
    <t xml:space="preserve">        return(issuerPublicKeyModulus);</t>
  </si>
  <si>
    <t>Retrieval of Issuer Public Key</t>
  </si>
  <si>
    <t>Verification of Signed Static Application Data</t>
  </si>
  <si>
    <t>To get the RID we extract the first five bytes of the Application Identifier (AID).</t>
  </si>
  <si>
    <t>For SDA we need first the Registered Application Provider Identifier (RID) to recognize whether</t>
  </si>
  <si>
    <t>we have a MasterCard or Visa Card because both have different public keys.</t>
  </si>
  <si>
    <t>Field Name</t>
  </si>
  <si>
    <t>Length</t>
  </si>
  <si>
    <t>Recovered Data Header</t>
  </si>
  <si>
    <t>Hex Value '6A'</t>
  </si>
  <si>
    <t>Certificate Format</t>
  </si>
  <si>
    <t>Hex Value '02'</t>
  </si>
  <si>
    <t>Issuer Identifier</t>
  </si>
  <si>
    <t>Lefmost 3-8 digits from the PAN (padded to the right with Hex 'F's)</t>
  </si>
  <si>
    <t>Certificate Expiration Date</t>
  </si>
  <si>
    <t>MMYY after which this certificate is invalid</t>
  </si>
  <si>
    <t>Certificate Serial Number</t>
  </si>
  <si>
    <t>Binary number unique to this certificate assigned by the ceritifaction authority</t>
  </si>
  <si>
    <t>Hash Algorithm Indicator</t>
  </si>
  <si>
    <t>Identifies the hash algorithm used to produce the Hash Result in the digital signature scheme</t>
  </si>
  <si>
    <t>Issuer Public Key Algorithm Indicator</t>
  </si>
  <si>
    <t>Identifies the digital signature algorithm to be used with the Issuer Public Key</t>
  </si>
  <si>
    <t>Issuer Public Key Length</t>
  </si>
  <si>
    <t>Identifies the length of the Issuer Public Key Modulus in bytes</t>
  </si>
  <si>
    <t>Issuer Public Key Exponent Length</t>
  </si>
  <si>
    <t>Identifies the length of the Issuer Public Key Exponent in bytes</t>
  </si>
  <si>
    <t>Issuer Public Key or Leftmost Digits of the Issuer Public Key*</t>
  </si>
  <si>
    <t>NCA - 36</t>
  </si>
  <si>
    <t>If NI &lt;= NCA - 36, consists of the full Issuer Public Key padded to the right with NCA - 36- NI bytes of value 'BB'. If NI &gt; NCA - 36, consists of the NCA - 36 most significant bytes of the Issuer Public Key</t>
  </si>
  <si>
    <t>Hash Result</t>
  </si>
  <si>
    <t>Hash of the Issuer Public Key and its related information</t>
  </si>
  <si>
    <t>Recovered Data Trailer</t>
  </si>
  <si>
    <t>Hex value 'BC'</t>
  </si>
  <si>
    <t xml:space="preserve">* NI = Number of Bytes of Issuer Public Key Modulus </t>
  </si>
  <si>
    <t xml:space="preserve">After decoding we have to proof 12 steps until we get the Issuer Public Key Modulus. The </t>
  </si>
  <si>
    <t xml:space="preserve">key consists of the leftmost digits of the Issuer Public Key which are stored in the </t>
  </si>
  <si>
    <t xml:space="preserve">certificate and the Issuer Public Key Remainder stored in an AEF file of the ICC. To get the </t>
  </si>
  <si>
    <t xml:space="preserve">Issuer Public Key Modulus concatenate the leftmost digits with the Issuer Public Key </t>
  </si>
  <si>
    <t>Remainder.</t>
  </si>
  <si>
    <t xml:space="preserve">The decrypted SSAD contains the following data: </t>
  </si>
  <si>
    <t>Signed Data Format</t>
  </si>
  <si>
    <t>Hex Value '03'</t>
  </si>
  <si>
    <t>Data Authentication Code</t>
  </si>
  <si>
    <t>Issuer-assigned code</t>
  </si>
  <si>
    <t>Pad Pattern</t>
  </si>
  <si>
    <t>NI - 26</t>
  </si>
  <si>
    <t>Pad pattern consisting of NI - 26 bytes of value 'BB'</t>
  </si>
  <si>
    <t>Hash of the Static Application Data to be authenticated</t>
  </si>
  <si>
    <t xml:space="preserve">Now we have to proof 7 steps. If all steps were successful, SDA was successful: </t>
  </si>
  <si>
    <t xml:space="preserve">Signed Static Application Data
0000  6A 03 01 D1 79 BB BB BB BB BB BB BB BB BB BB BB  j...y...........
0010  BB BB BB BB BB BB BB BB BB BB BB BB BB BB BB BB  ................
0020  BB BB BB BB BB BB BB BB BB BB BB BB BB BB BB BB  ................
0030  BB BB BB BB BB BB BB BB BB BB BB BB BB BB BB BB  ................
0040  BB BB BB BB BB BB BB BB BB BB BB BB BB BB BB BB  ................
0050  BB BB BB BB BB BB BB BB BB BB BB BB BB BB BB BB  ................
0060  BB BB BB BB BB BB BB BB BB BB BB BC 93 56 B5 63  .............V.c
0070  68 FF C2 C9 48 E7 12 A7 C7 8A A1 3E D8 49 42 BC  h...H......&gt;.IB.
</t>
  </si>
  <si>
    <t xml:space="preserve">Dynamic Data Authentication (DDA) is a more securer way of authentication because it authenticates the card itself. </t>
  </si>
  <si>
    <t xml:space="preserve">After the authentication we can trust on the uniqueness of the card. </t>
  </si>
  <si>
    <t>Contrast between SDA and DDA</t>
  </si>
  <si>
    <t xml:space="preserve">SDA guarantees that data on cards is valid because we trust a high level certification </t>
  </si>
  <si>
    <t xml:space="preserve">authority which signs the data. But an attacker can record a card session and build for </t>
  </si>
  <si>
    <t>example a new virtuel card.</t>
  </si>
  <si>
    <t xml:space="preserve">In contrast to SDA the card creates during the DDA process an own signature with their </t>
  </si>
  <si>
    <t>private key (SIC). This signature is different in every card session because it contains a</t>
  </si>
  <si>
    <t xml:space="preserve">random number generated by the terminal. The corresponding public key is stored in an </t>
  </si>
  <si>
    <t>ICC Public Key Certificate signed by the Certification Authority. With the public key we can</t>
  </si>
  <si>
    <t xml:space="preserve">proof the signature on genuineness. </t>
  </si>
  <si>
    <t>The dynamic authentication process is related to SDA.</t>
  </si>
  <si>
    <t xml:space="preserve">With PCA the terminal proofs the signature of the Issuer PK Certificate and extract the P1 </t>
  </si>
  <si>
    <t xml:space="preserve">Now it is time to send an Internal Authenticate command to the card that contains a </t>
  </si>
  <si>
    <t xml:space="preserve">random number and initiates the card to compute the signature (Signed Dynamic </t>
  </si>
  <si>
    <t>Application Data/SDAD). With the PIC key the terminal checks the SDAD for guineness.</t>
  </si>
  <si>
    <t>Retrieval of ICC Public Key (PIC)</t>
  </si>
  <si>
    <t xml:space="preserve">The retrieval of ICC Public Key starts after the Retrieval of Certification Authority Public Key and Retrieval of Issuer Public Key described in the chapter SDA. </t>
  </si>
  <si>
    <t>First we have to decrypt the ICC Public Key Certificate.</t>
  </si>
  <si>
    <t>The decrypted certificate contains the following data:</t>
  </si>
  <si>
    <t xml:space="preserve">Each issuer have serveral public keys. The index reveal us which of them we need to process. </t>
  </si>
  <si>
    <t>* NCA = Number of Bytes of Certification Authority Public Key</t>
  </si>
  <si>
    <t>Finally this function will return the public key: getSchemePublicKey ()</t>
  </si>
  <si>
    <r>
      <t>We decode the Signed Static Application Data</t>
    </r>
    <r>
      <rPr>
        <b/>
        <sz val="11"/>
        <color rgb="FFFF0000"/>
        <rFont val="Calibri"/>
        <family val="2"/>
        <scheme val="minor"/>
      </rPr>
      <t xml:space="preserve"> (SSAD)</t>
    </r>
    <r>
      <rPr>
        <sz val="11"/>
        <color theme="1"/>
        <rFont val="Calibri"/>
        <family val="2"/>
        <scheme val="minor"/>
      </rPr>
      <t xml:space="preserve"> with the Issuer Public Key from the step before.</t>
    </r>
  </si>
  <si>
    <t>SDA is a digital signature scheme working with asymmetric cryptograhpy. Asymmetric cryptography uses a pair of keys.</t>
  </si>
  <si>
    <t xml:space="preserve"> If you encode something with the first key, you can only decode it with the second key. Only the issuer knows the private key. The public key is not secret. </t>
  </si>
  <si>
    <t>Every terminal has the public key and can decode the signed data. If it conforms to the specification the data is authentic and has not changed. The pair of keys is divided into a public and a private key. With the private key the issuer can "sign" critical data on ICC.</t>
  </si>
  <si>
    <t xml:space="preserve">The corresponding Issuer Public Key (P1) will be stored in the Issuer PK Certificate. To verify that S1 and P1 are made by the Issuer, the Issuer PK </t>
  </si>
  <si>
    <t xml:space="preserve">For SDA the terminals decrypt the Issuer PK Certificate with the PCA key. </t>
  </si>
  <si>
    <t>If the decryption was successful, the terminal extracts the P1 key to decrypt the SSAD. SDA was successful if the IC Terminal verifies the SSAD.</t>
  </si>
  <si>
    <t xml:space="preserve">The Static application data will be signed with the Issuer Private Key (S1) and stored in Signed Application Data (SSAD). </t>
  </si>
  <si>
    <t>Certificate is signed with a Certification Authority Private Key (SCA). The Certification Authority Public Key (PCA) is stored in the IC Terminal.</t>
  </si>
  <si>
    <t>Short File Identifier</t>
  </si>
  <si>
    <t>CDA signature not requested</t>
  </si>
  <si>
    <t>CDA signature requested</t>
  </si>
  <si>
    <t>Generate AC</t>
  </si>
  <si>
    <t>A8</t>
  </si>
  <si>
    <t>Get Processing Options (PDOL)</t>
  </si>
  <si>
    <t>INTERNAL AUTHENTICATE</t>
  </si>
  <si>
    <t>Record Number</t>
  </si>
  <si>
    <t xml:space="preserve">P2 </t>
  </si>
  <si>
    <t>T</t>
  </si>
  <si>
    <t>L</t>
  </si>
  <si>
    <t>Script ID</t>
  </si>
  <si>
    <t>Commands</t>
  </si>
  <si>
    <t>'9F18'</t>
  </si>
  <si>
    <t>'04'</t>
  </si>
  <si>
    <t>T1</t>
  </si>
  <si>
    <t>L1</t>
  </si>
  <si>
    <t>V1</t>
  </si>
  <si>
    <t>'86'</t>
  </si>
  <si>
    <t>L(V1)</t>
  </si>
  <si>
    <t>Command</t>
  </si>
  <si>
    <t>L(V3)</t>
  </si>
  <si>
    <t> Issuer Script Commands shall be separated using the BER-TLV coding of the data objects defining the commands (tag '86').</t>
  </si>
  <si>
    <t> Each command shall be delivered to the ICC as a command APDU in the sequence in which it appeared in the Issuer Script.</t>
  </si>
  <si>
    <t> The terminal shall examine only SW1 in the response APDU and perform one of the following actions:</t>
  </si>
  <si>
    <t> If SW1 indicates either normal processing or a ‗warning‘ according to the conventions described in this specification, the terminal shall continue with the next command from the Issuer Script (if any).</t>
  </si>
  <si>
    <t> If SW1 indicates an ‗error‘ condition, the processing of the Issuer Script shall be terminated.</t>
  </si>
  <si>
    <t xml:space="preserve">Champ 55 </t>
  </si>
  <si>
    <t>CB2A Exchange Format</t>
  </si>
  <si>
    <t>'8x' 'Dx' RFU for the payment systems</t>
  </si>
  <si>
    <t>'8x' 'Ex' RFU for the payment systems</t>
  </si>
  <si>
    <t>'9x' 'xx' RFU for manufacturers for proprietary INS coding</t>
  </si>
  <si>
    <t>'Ex' 'xx' RFU for issuers for proprietary INS coding</t>
  </si>
  <si>
    <t>Dx</t>
  </si>
  <si>
    <t>Ex</t>
  </si>
  <si>
    <t>xx</t>
  </si>
  <si>
    <t>The terminal shall process each Issuer Script in the sequence in which it appears in the authorisation response according to the following rules:</t>
  </si>
  <si>
    <t>If an Issuer Script is processed, the terminal shall set the ‗Script processing was performed‘ bit in the TSI to 1.</t>
  </si>
  <si>
    <r>
      <t xml:space="preserve">Indique la clé publique de certification à utiliser pour le contrôle du certificat de la clé émetteur </t>
    </r>
    <r>
      <rPr>
        <b/>
        <sz val="11"/>
        <color rgb="FFFF0000"/>
        <rFont val="Calibri"/>
        <family val="2"/>
        <scheme val="minor"/>
      </rPr>
      <t>(Certification Authority Public Key Index)</t>
    </r>
  </si>
  <si>
    <r>
      <t xml:space="preserve">Complément de la clé publique émetteur </t>
    </r>
    <r>
      <rPr>
        <b/>
        <sz val="11"/>
        <color rgb="FFFF0000"/>
        <rFont val="Calibri"/>
        <family val="2"/>
        <scheme val="minor"/>
      </rPr>
      <t>(Issuer Public Key Remainder)</t>
    </r>
  </si>
  <si>
    <r>
      <t>Donnée publique du bi-clés RSA de l’autorité de certification. Clé utilisée comme exposant public pour les calculs cryptographiques RSA afin de vérifier l’authenticité de la clé publique émetteur</t>
    </r>
    <r>
      <rPr>
        <b/>
        <sz val="11"/>
        <color rgb="FFFF0000"/>
        <rFont val="Calibri"/>
        <family val="2"/>
        <scheme val="minor"/>
      </rPr>
      <t xml:space="preserve"> (Issuer Public Key Exponent)</t>
    </r>
  </si>
  <si>
    <r>
      <t>Numéro de version d’une application carte</t>
    </r>
    <r>
      <rPr>
        <b/>
        <sz val="11"/>
        <color rgb="FFFF0000"/>
        <rFont val="Calibri"/>
        <family val="2"/>
        <scheme val="minor"/>
      </rPr>
      <t xml:space="preserve"> (Application Version Number)</t>
    </r>
  </si>
  <si>
    <t>If an error occurred in processing a script, the terminal shall set in the TVR to 1 either :</t>
  </si>
  <si>
    <t xml:space="preserve">An Issuer Script is a constructed data object (tag '71' or '72') containing (optionally) a Script Identifier and a sequence of Issuer Script Command APDUs meaningful only to the issuer. </t>
  </si>
  <si>
    <t>71' or '72'*</t>
  </si>
  <si>
    <t>*71 before Generate AC. 72 after Generate AC</t>
  </si>
  <si>
    <t>Champ 55-9F10</t>
  </si>
  <si>
    <t>Champ 55-5F24</t>
  </si>
  <si>
    <t>Champ 55-5F25</t>
  </si>
  <si>
    <t>Champ 55-9F06</t>
  </si>
  <si>
    <t>Champ 55-9F26</t>
  </si>
  <si>
    <t>Champ 55-9F27</t>
  </si>
  <si>
    <t>5017672140006756</t>
  </si>
  <si>
    <t>Champ 55-9F0E</t>
  </si>
  <si>
    <t>Champ 55-9F0F</t>
  </si>
  <si>
    <t>Champ 55-9F0D</t>
  </si>
  <si>
    <t>Champ72-DF18</t>
  </si>
  <si>
    <t>00E7</t>
  </si>
  <si>
    <t>0116</t>
  </si>
  <si>
    <t>0250</t>
  </si>
  <si>
    <t>1 Octobre 2015</t>
  </si>
  <si>
    <t>31 Décembre 2017</t>
  </si>
  <si>
    <t>Champ 55-9F02</t>
  </si>
  <si>
    <r>
      <t xml:space="preserve"> The Script Identifier </t>
    </r>
    <r>
      <rPr>
        <b/>
        <sz val="11"/>
        <color theme="1"/>
        <rFont val="Calibri"/>
        <family val="2"/>
        <scheme val="minor"/>
      </rPr>
      <t>Script ID</t>
    </r>
    <r>
      <rPr>
        <sz val="11"/>
        <color theme="1"/>
        <rFont val="Calibri"/>
        <family val="2"/>
        <scheme val="minor"/>
      </rPr>
      <t xml:space="preserve"> is optional and is not interpreted by the terminal; </t>
    </r>
  </si>
  <si>
    <t>Issuer Script Command Format (Shown with Three Commands). It is possible for multiple Issuer Scripts to be delivered with a single authorisation response,</t>
  </si>
  <si>
    <t>Application Definition File</t>
  </si>
  <si>
    <t>MF</t>
  </si>
  <si>
    <t>Master File</t>
  </si>
  <si>
    <t>AEF</t>
  </si>
  <si>
    <t>Applicaton Elementary File</t>
  </si>
  <si>
    <t>The second and third bytes are the first and last record to read. Imagine an AFL entry: “0E 01 03 02”. This entry requires the terminal to request record 1, 2 and 3 from file 0E.</t>
  </si>
  <si>
    <t xml:space="preserve">The Application Usage Control specifies any restrictions that may apply to the card that prevent the card from being used for certain types of transaction (e.g. cash-back) domestically or internationally, or at certain types of terminals (e.g. ATMs). The terminal will apply these checks </t>
  </si>
  <si>
    <t>during Processing Restrictions.</t>
  </si>
  <si>
    <t>List Records</t>
  </si>
  <si>
    <t>GPO</t>
  </si>
  <si>
    <t>Get Processing Options</t>
  </si>
  <si>
    <t>(1,1) Octets</t>
  </si>
  <si>
    <t>ISP</t>
  </si>
  <si>
    <t>IAD</t>
  </si>
  <si>
    <t>Issuer Application Data</t>
  </si>
  <si>
    <t>If the Issuer Authentication Data (tag 91) is received in the authorization response message 1110, the terminal checks the content of bit 3, "Issuer Authentication is supported", in the AIP.</t>
  </si>
  <si>
    <t>Code</t>
  </si>
  <si>
    <t>Value</t>
  </si>
  <si>
    <t>CLA</t>
  </si>
  <si>
    <t>Lc</t>
  </si>
  <si>
    <t>8 to 16 bytes</t>
  </si>
  <si>
    <t>Data</t>
  </si>
  <si>
    <t>Le</t>
  </si>
  <si>
    <t>Not present</t>
  </si>
  <si>
    <t xml:space="preserve"> Issuer Authentication</t>
  </si>
  <si>
    <t>When this bit is set to 1, the card supports issuer authentication through the EXTERNAL AUTHENTICATE command. In this case, the terminal prepares the C-APDU corresponding to this command according to Table 6.9.</t>
  </si>
  <si>
    <t xml:space="preserve">If the authorization response message is received by the terminal but it does not contain the Issuer Authentication Data, the terminal shall not execute the EXTERNAL AUTHENTICATE command and </t>
  </si>
  <si>
    <t>shall set bit 5, "Issuer authentication was performed", in the TSI to 0. Otherwise, the card performs the issuer authentication as explained below.</t>
  </si>
  <si>
    <t>proprietary structure. Usually, when the ARC is considered in the computation of the ARPC, the bytes 9 and 10 include the ARC</t>
  </si>
  <si>
    <t xml:space="preserve">Issuer Authentication Data ” mandatory first 8 bytes contains the ARPC, while the following 1 to 8 bytes, if any, have a </t>
  </si>
  <si>
    <t xml:space="preserve">C-APDU of the EXTERNAL AUTHENTICATE Command </t>
  </si>
  <si>
    <t xml:space="preserve">The terminal may send this command only once in a transaction. The ICC should return the SW1SW2 = 6985 in the R-APDU, if this restriction is not respected.  </t>
  </si>
  <si>
    <t xml:space="preserve">Regardless of the status words in the R-APDU, the terminal shall set to 1 bit 5, "Issuer authentication was performed", in the TSI. </t>
  </si>
  <si>
    <t xml:space="preserve">When bit 3, "Issuer Authentication is supported", in the AIP is set to 0, the card may combine the issuer authentication with the second GENERATE AC command. </t>
  </si>
  <si>
    <t>In this case, the issuer should have listed the data object Issuer Authentication Data (tag 91) in the CDOL2.</t>
  </si>
  <si>
    <t xml:space="preserve">Regardless of whether EXTERNAL AUTHENTICATE or GENERATE AC is used to perform issuer authentication, the processing performed by the card is the same. </t>
  </si>
  <si>
    <t xml:space="preserve">The ICC decrypts the ARPC with the session key SSK AC , which was previously derived for the computation of the ARQC. </t>
  </si>
  <si>
    <t xml:space="preserve">After performing the XOR operation with the value of the ARQC, the ARC can be obtained from the leftmost 2 bytes of the result. </t>
  </si>
  <si>
    <t>This computed value of the ARC is compared against the value received in the Issuer Authentication Data. If the two values are identical, the issuer authentication has passed.</t>
  </si>
  <si>
    <t>Ti</t>
  </si>
  <si>
    <t>Li</t>
  </si>
  <si>
    <t>Vi</t>
  </si>
  <si>
    <t>C-APDU1</t>
  </si>
  <si>
    <t>In case the SW1SW2 are different than 9000, the terminal shall set bit 7, "Issuer authentication failed", in byte 5 of the TVR.</t>
  </si>
  <si>
    <t>Type Operations (Transaction)</t>
  </si>
  <si>
    <t>TLC</t>
  </si>
  <si>
    <t>Champ 72 - DF17</t>
  </si>
  <si>
    <t>Champ 72 - DF3A</t>
  </si>
  <si>
    <t>Champ 72 - DF16, DF2F</t>
  </si>
  <si>
    <t>Champ 55 - 009C</t>
  </si>
  <si>
    <t>Champ 55 - DF81</t>
  </si>
  <si>
    <t>MT1_SANS_CONTACT (Puce SC)</t>
  </si>
  <si>
    <t>MT1_SANS_CONTACT_ISO (Piste SC)</t>
  </si>
  <si>
    <t>Résultats des traitements effectués sur le microcircuit</t>
  </si>
  <si>
    <t>The Application Usage Control specifies any restrictions that may apply to the card that prevent the card from being used for certain types of transaction (e.g. cash-back) domestically or internationally, or at certain types of terminals (e.g. ATMs).</t>
  </si>
  <si>
    <t xml:space="preserve"> The terminal will apply these checks during Processing Restrictions.</t>
  </si>
  <si>
    <t xml:space="preserve">A CVM is a means of checking that the user of a card is the genuine cardholder and, during Cardholder Verification, the terminal will determine which CVM (if any) is required for the transaction. </t>
  </si>
  <si>
    <t>Common methods of cardholder verification include signature checking, and PIN entry.</t>
  </si>
  <si>
    <t>Hex Value '04'</t>
  </si>
  <si>
    <t>Application PAN</t>
  </si>
  <si>
    <t>PAN (padded to the right with Hex 'F's)</t>
  </si>
  <si>
    <t>Binary number unique to this certificate assigned by the issuer</t>
  </si>
  <si>
    <t>ICC Public Key Algorithm Indicator</t>
  </si>
  <si>
    <t>Identifies the digital signature algorithm to be used with the ICC Public Key</t>
  </si>
  <si>
    <t>ICC Public Key Length</t>
  </si>
  <si>
    <t>Identifies the length of the ICC Public Key Modulus in bytes</t>
  </si>
  <si>
    <t>ICC Public Key Exponent Length</t>
  </si>
  <si>
    <t>Identifies the length of the ICC Public Key Exponent in bytes</t>
  </si>
  <si>
    <t>ICC Public Key or Leftmost Digits of the ICC Public Key*</t>
  </si>
  <si>
    <t>NI - 42</t>
  </si>
  <si>
    <t>If NIC &lt;= NI - 42, consists of the full ICC Public Key padded to the right with NI - 42- NIC bytes of value 'BB'. If NIC &gt; NI - 42, consists of the NI - 42 most significant bytes of the ICC Public Key</t>
  </si>
  <si>
    <t>Hash of the ICC Public Key and its related information</t>
  </si>
  <si>
    <t xml:space="preserve">With step 1 to 4 we check whether the decryption was succesful. </t>
  </si>
  <si>
    <t>Step 5 implements the concatenation which is necessary to apply the hash algorithm in the next step.</t>
  </si>
  <si>
    <t xml:space="preserve">For the concatenation we need from the ICC Public Key Certificate: </t>
  </si>
  <si>
    <t>ICC Public Key or Leftmost Digits of the ICC Public Key</t>
  </si>
  <si>
    <t>Also we need</t>
  </si>
  <si>
    <t>ICC Public Key Remainder (if present)</t>
  </si>
  <si>
    <t>ICC Public Key Exponent</t>
  </si>
  <si>
    <t>Data located by the AFL</t>
  </si>
  <si>
    <t>SDA Tag List</t>
  </si>
  <si>
    <t>If step 5 to 10 were successful we can start concatenating the ICC Public Key (PIC).</t>
  </si>
  <si>
    <t>Internal Authenticate</t>
  </si>
  <si>
    <t xml:space="preserve">The Internal Authenticate command initiates the card to sign with their Privat Key (SIC) Dynamic Application Data and a random number generated by the terminal. The card will return the Signed Dynamic Application Data. </t>
  </si>
  <si>
    <t>Structure of the Internal Authenticate command:</t>
  </si>
  <si>
    <t>'00'</t>
  </si>
  <si>
    <t>'88'</t>
  </si>
  <si>
    <t>Length of authentication-related data</t>
  </si>
  <si>
    <t>Authentication-related data (random number)</t>
  </si>
  <si>
    <t>Now we decode the Signed Dynamic Application Data</t>
  </si>
  <si>
    <t>Hex value '6A'</t>
  </si>
  <si>
    <t>Hex value '05'</t>
  </si>
  <si>
    <t>ICC Dynamic Data Length</t>
  </si>
  <si>
    <t>Identifies the length of the ICC Dynamic Data in bytes</t>
  </si>
  <si>
    <t>LDD</t>
  </si>
  <si>
    <t>Dynamic data generated by and/or stored in the ICC</t>
  </si>
  <si>
    <t>NIC - LDD - 25</t>
  </si>
  <si>
    <t>(NIC - LDD - 25) padding bytes of value 'BB'</t>
  </si>
  <si>
    <t>Hash of the Dynamic Application Data and its related infromation</t>
  </si>
  <si>
    <t>Hex value'BC'</t>
  </si>
  <si>
    <t xml:space="preserve">If there is no PSE, the terminal will use a list of AIDs and get the right by trying. </t>
  </si>
  <si>
    <t>The selection was successful (SW1/SW2=9000), so the card supports the PSE method.</t>
  </si>
  <si>
    <t>Get the SFI</t>
  </si>
  <si>
    <t>To process we need the SFI.</t>
  </si>
  <si>
    <t>Read Records</t>
  </si>
  <si>
    <t>Check Priority</t>
  </si>
  <si>
    <t>Every entry contains an AID. Now we proof which of them have they highest priority.</t>
  </si>
  <si>
    <t xml:space="preserve">In the second run the value for the entryPrio is: 0x02. 0x02 &amp;= 0x0F is 0x02. 0x02 is greater than 0x01, the priority of this entry is lower. </t>
  </si>
  <si>
    <t>Final Selection</t>
  </si>
  <si>
    <t xml:space="preserve">Here an example for VISA cards: </t>
  </si>
  <si>
    <t>This VISA-Card needs for the transaction the following data:</t>
  </si>
  <si>
    <t>'9F33'</t>
  </si>
  <si>
    <t>Terminal Capabilities</t>
  </si>
  <si>
    <t>'03'</t>
  </si>
  <si>
    <t>'9F1A'</t>
  </si>
  <si>
    <t>Terminal Country Code</t>
  </si>
  <si>
    <t>'02'</t>
  </si>
  <si>
    <t>'9F35'</t>
  </si>
  <si>
    <t>Terminal Type</t>
  </si>
  <si>
    <t>'01'</t>
  </si>
  <si>
    <t>'9F40'</t>
  </si>
  <si>
    <t>Additional Terminal Capabilities</t>
  </si>
  <si>
    <t>'05'</t>
  </si>
  <si>
    <t>The PDOL related bytestring has the tag '83', the length byte and the concatenated data from the list above without tag and length bytes as value. In this case we set the value to zero.</t>
  </si>
  <si>
    <t>Byte</t>
  </si>
  <si>
    <t>Function</t>
  </si>
  <si>
    <t>Start Record</t>
  </si>
  <si>
    <t>End Record</t>
  </si>
  <si>
    <t>Number of records included in data authentication beginning from the Start Record</t>
  </si>
  <si>
    <t>After this the 4 bytes of the AFL bytestring will be removed. This process will be repeated untill the AFL bytestring is empty.</t>
  </si>
  <si>
    <t xml:space="preserve">It initiates the transaction process and provides to the card a Processing Options Data Object List (PDOL) which contains necessary data. </t>
  </si>
  <si>
    <t xml:space="preserve">Initiate Application Process is the next step after the Application Selection. </t>
  </si>
  <si>
    <t>The AIP shows which Application are supported by the card. The AFL list all files that are required for the Transaction.</t>
  </si>
  <si>
    <t xml:space="preserve">That is why the length of the AFL bytestring has to be a multiple of 4. </t>
  </si>
  <si>
    <t xml:space="preserve">With a read record command and the bytes from the start record to the end record will be read. </t>
  </si>
  <si>
    <t xml:space="preserve">The function always extract the first 4 bytes of the bytestring. </t>
  </si>
  <si>
    <t>If start and end record are equal, there is only one record. The records will be stored in the cardDE array without the EMV.TEMPLATE (tag: '70' and length).</t>
  </si>
  <si>
    <t>The data marked by the fourth byte will be stored in the da bytebuffer.</t>
  </si>
  <si>
    <t xml:space="preserve"> If the SFI is greater as 10, the whole record will be stored in the bytebuffer. The data in the bytebuffer will be need for dynamic data authentication. </t>
  </si>
  <si>
    <t xml:space="preserve">The response can have two different formats with ever tag '80' or tag '77'. In this case the data in the response have the tag '77' and will be </t>
  </si>
  <si>
    <t xml:space="preserve">The initApplProc function extract now the AIP and AFL information of the response and store them in the cardDE array. </t>
  </si>
  <si>
    <t xml:space="preserve">processed by the function addCardDEFromList which stores the AIP and AFL in the cardDE array. </t>
  </si>
  <si>
    <r>
      <t>First we select the</t>
    </r>
    <r>
      <rPr>
        <b/>
        <sz val="11"/>
        <color rgb="FFFF0000"/>
        <rFont val="Calibri"/>
        <family val="2"/>
        <scheme val="minor"/>
      </rPr>
      <t xml:space="preserve"> PSE  (Payment System Environment) </t>
    </r>
    <r>
      <rPr>
        <sz val="11"/>
        <color theme="1"/>
        <rFont val="Calibri"/>
        <family val="2"/>
        <scheme val="minor"/>
      </rPr>
      <t>(1PAY.SYS.DDF01)</t>
    </r>
  </si>
  <si>
    <r>
      <t xml:space="preserve">Now we create a loop to read all records in this </t>
    </r>
    <r>
      <rPr>
        <b/>
        <sz val="11"/>
        <color rgb="FFFF0000"/>
        <rFont val="Calibri"/>
        <family val="2"/>
        <scheme val="minor"/>
      </rPr>
      <t>AEF (Application Elementary File)</t>
    </r>
    <r>
      <rPr>
        <sz val="11"/>
        <color theme="1"/>
        <rFont val="Calibri"/>
        <family val="2"/>
        <scheme val="minor"/>
      </rPr>
      <t xml:space="preserve"> , started with record number 1.</t>
    </r>
  </si>
  <si>
    <r>
      <t xml:space="preserve">Therefore we have to decode first the returned </t>
    </r>
    <r>
      <rPr>
        <b/>
        <sz val="11"/>
        <color rgb="FFFF0000"/>
        <rFont val="Calibri"/>
        <family val="2"/>
        <scheme val="minor"/>
      </rPr>
      <t>FCI (File Control Information)</t>
    </r>
  </si>
  <si>
    <r>
      <t xml:space="preserve">This function reads all data from the </t>
    </r>
    <r>
      <rPr>
        <b/>
        <sz val="11"/>
        <color rgb="FFFF0000"/>
        <rFont val="Calibri"/>
        <family val="2"/>
        <scheme val="minor"/>
      </rPr>
      <t>Application File Locator (AFL)</t>
    </r>
    <r>
      <rPr>
        <sz val="11"/>
        <color theme="1"/>
        <rFont val="Calibri"/>
        <family val="2"/>
        <scheme val="minor"/>
      </rPr>
      <t xml:space="preserve">. The AFL identifies the files and records which are necessary for the transaction. </t>
    </r>
  </si>
  <si>
    <t>Dedicated File</t>
  </si>
  <si>
    <t>EF</t>
  </si>
  <si>
    <t>Elementary File</t>
  </si>
  <si>
    <t xml:space="preserve">The DF at the root is called the master file (MF). The MF is mandatory.  The other DFs are optional. </t>
  </si>
  <si>
    <t xml:space="preserve">The following two types of EFs are defined :  Internal EF - Those EFs are intended for storing data interpreted by the card, i.e. data analyzed and used by the card for management and control purposes. Working EF - Those EFs are intended for storing data not interpreted by the card, i.e. data to be used by the outside world exclusively. </t>
  </si>
  <si>
    <t xml:space="preserve">Following application selection, the terminal provides the card with any data that it requests in the PDOL and gets the processing options. The card will supply the Application File Locator (AFL), which is used by the terminal to read the application data records from the card. </t>
  </si>
  <si>
    <t>These records contain the card PAN and expiry date, plus many other tags of information that are used for transaction processing such as cardholder verification and card authentication.</t>
  </si>
  <si>
    <t xml:space="preserve">Once an application is selected the card will respond with a Processing options Data Object List (PDOL). </t>
  </si>
  <si>
    <t xml:space="preserve">There are three types of offline Data Authentication that can be performed, but the method to be used depends on the capabilities of the card and terminal. </t>
  </si>
  <si>
    <t>Online-only terminals are not required to support data authentication, but all other terminals must support both SDA and DDA and may also support CDA.</t>
  </si>
  <si>
    <r>
      <t xml:space="preserve">    | | | |    Valeur  = 5F24</t>
    </r>
    <r>
      <rPr>
        <b/>
        <sz val="11"/>
        <color rgb="FF00B050"/>
        <rFont val="Calibri"/>
        <family val="2"/>
        <scheme val="minor"/>
      </rPr>
      <t>03</t>
    </r>
    <r>
      <rPr>
        <b/>
        <sz val="11"/>
        <color rgb="FFFF0000"/>
        <rFont val="Calibri"/>
        <family val="2"/>
        <scheme val="minor"/>
      </rPr>
      <t>171231</t>
    </r>
    <r>
      <rPr>
        <sz val="11"/>
        <color rgb="FF000000"/>
        <rFont val="Calibri"/>
        <family val="2"/>
        <scheme val="minor"/>
      </rPr>
      <t>5A</t>
    </r>
    <r>
      <rPr>
        <b/>
        <sz val="11"/>
        <color rgb="FF00B050"/>
        <rFont val="Calibri"/>
        <family val="2"/>
        <scheme val="minor"/>
      </rPr>
      <t>08</t>
    </r>
    <r>
      <rPr>
        <b/>
        <sz val="11"/>
        <color rgb="FFFF0000"/>
        <rFont val="Calibri"/>
        <family val="2"/>
        <scheme val="minor"/>
      </rPr>
      <t>5017672140006756</t>
    </r>
  </si>
  <si>
    <r>
      <t xml:space="preserve">    | | | |              019F37049F21039F0E</t>
    </r>
    <r>
      <rPr>
        <b/>
        <sz val="11"/>
        <color rgb="FF00B050"/>
        <rFont val="Calibri"/>
        <family val="2"/>
        <scheme val="minor"/>
      </rPr>
      <t>05</t>
    </r>
    <r>
      <rPr>
        <b/>
        <sz val="11"/>
        <color rgb="FFFF0000"/>
        <rFont val="Calibri"/>
        <family val="2"/>
        <scheme val="minor"/>
      </rPr>
      <t>0010D80000</t>
    </r>
    <r>
      <rPr>
        <sz val="11"/>
        <color rgb="FF000000"/>
        <rFont val="Calibri"/>
        <family val="2"/>
        <scheme val="minor"/>
      </rPr>
      <t>9F</t>
    </r>
  </si>
  <si>
    <t>File Control Information</t>
  </si>
  <si>
    <r>
      <t xml:space="preserve">    | |            </t>
    </r>
    <r>
      <rPr>
        <b/>
        <sz val="11"/>
        <color rgb="FFFF0000"/>
        <rFont val="Calibri"/>
        <family val="2"/>
        <scheme val="minor"/>
      </rPr>
      <t xml:space="preserve">  9F4D020B19</t>
    </r>
  </si>
  <si>
    <t>Contactless</t>
  </si>
  <si>
    <t>CTQ</t>
  </si>
  <si>
    <t>Emv::Next_ICC_Chk_Card_Data_Step</t>
  </si>
  <si>
    <t>Emv::Next_ICC_Chk_Action_Step</t>
  </si>
  <si>
    <t>Emv::MakeDebitStep()</t>
  </si>
  <si>
    <t>Emv::ClassInit()</t>
  </si>
  <si>
    <t>Emv::SyntaxAnalyse()</t>
  </si>
  <si>
    <t>Emv::MakeLppStep()</t>
  </si>
  <si>
    <t>Emv::Ack_MapTicket ()</t>
  </si>
  <si>
    <t>Emv::FindNotCancelledDebit()</t>
  </si>
  <si>
    <t>Emv::Back_CheckAnswer()</t>
  </si>
  <si>
    <t>Emv::Step_AuthBack()</t>
  </si>
  <si>
    <t>Emv::Step_CardAfterFirst()</t>
  </si>
  <si>
    <t>Emv::Step_TrsEnd ()</t>
  </si>
  <si>
    <t>REQUEST_READ</t>
  </si>
  <si>
    <t>REQUEST_ANALYSE</t>
  </si>
  <si>
    <t>REQUEST_DEAL</t>
  </si>
  <si>
    <t xml:space="preserve"> [S_INHERIT_CTX]</t>
  </si>
  <si>
    <t>[S_CHK_AMOUNT]</t>
  </si>
  <si>
    <t xml:space="preserve"> [S_CHK_CARD_DATA] </t>
  </si>
  <si>
    <t xml:space="preserve"> [S_CHK_ACC]</t>
  </si>
  <si>
    <t xml:space="preserve"> [S_CHK_DEBIT] </t>
  </si>
  <si>
    <t xml:space="preserve">[S_CHK_ACTION] </t>
  </si>
  <si>
    <t xml:space="preserve"> [S_CARD_BEFORE] </t>
  </si>
  <si>
    <t xml:space="preserve"> [S_AUTH_CALL]</t>
  </si>
  <si>
    <t xml:space="preserve"> [S_AUTH_BACK] </t>
  </si>
  <si>
    <t xml:space="preserve"> [S_CARD_AFTER]</t>
  </si>
  <si>
    <t xml:space="preserve">[S_TRS_RES] </t>
  </si>
  <si>
    <t>[S_TRS_ACK]</t>
  </si>
  <si>
    <t xml:space="preserve"> [S_TRS_END]</t>
  </si>
  <si>
    <t xml:space="preserve"> C:\D\QVCS\Projects\CB5.5\EMV_C++\GENERIQUE_EMV\SOURCES\U_CPP\TMPEMV\</t>
  </si>
  <si>
    <t>Code Emplacement TMPEMV</t>
  </si>
  <si>
    <t>IMPACT CB5.5</t>
  </si>
  <si>
    <t>FILE : CONSOTMP\Emvc_sel.cpp</t>
  </si>
  <si>
    <t>FILE : CONSOTMP\Emvc_tmp.cpp</t>
  </si>
  <si>
    <t>FILE : Emvt_ack.cpp</t>
  </si>
  <si>
    <t>FILE : CONSOTMP\Emvc_deb.cpp</t>
  </si>
  <si>
    <t>FILE : Emvt_bak.cpp</t>
  </si>
  <si>
    <t>FILE : Emvt_caa.cpp</t>
  </si>
  <si>
    <t>FILE : Emvt_End.cpp</t>
  </si>
  <si>
    <t>FILE : Emvt_ann.cpp</t>
  </si>
  <si>
    <t>contactless : ann.cpp</t>
  </si>
  <si>
    <t>contactless : sel.cpp</t>
  </si>
  <si>
    <t>contactless :  CONSOTMP\Emvc_tmp.cpp</t>
  </si>
  <si>
    <t>Contactless : Step_TrsAcknoledge</t>
  </si>
  <si>
    <t>Appel Emv::Step_TrsAcknowledge</t>
  </si>
  <si>
    <t>rien a faire</t>
  </si>
  <si>
    <t xml:space="preserve">Application Selection is the first step after the Answer to Reset ATR. It has the function to select the ADF for the transaction process. </t>
  </si>
  <si>
    <r>
      <t xml:space="preserve">the terminal reads out the necessary information to select the </t>
    </r>
    <r>
      <rPr>
        <b/>
        <sz val="11"/>
        <color rgb="FFFF0000"/>
        <rFont val="Calibri"/>
        <family val="2"/>
        <scheme val="minor"/>
      </rPr>
      <t>ADF</t>
    </r>
    <r>
      <rPr>
        <sz val="11"/>
        <color theme="1"/>
        <rFont val="Calibri"/>
        <family val="2"/>
        <scheme val="minor"/>
      </rPr>
      <t xml:space="preserve">. </t>
    </r>
  </si>
  <si>
    <t>Nc</t>
  </si>
  <si>
    <t>P1 = 04 : Select a directory by name.</t>
  </si>
  <si>
    <t>P2 = 00 : When you write the complete AID Name.</t>
  </si>
  <si>
    <t>LC = 0E (14) Length of data to be sent to the card</t>
  </si>
  <si>
    <t xml:space="preserve">DF =  "1PAY.SYS.DDF01" :  { 31 50 41 59 2E 53 59 53 2E 44 44 46 30 31 }
</t>
  </si>
  <si>
    <t xml:space="preserve">LE = 0 : Number of data bytes expected in the response : Set to 0x00 to retrieve the complete response of up to 256 bytes.
</t>
  </si>
  <si>
    <t>The data structure of any response from the card will be in TLV Format</t>
  </si>
  <si>
    <r>
      <rPr>
        <sz val="11"/>
        <rFont val="Calibri"/>
        <family val="2"/>
        <scheme val="minor"/>
      </rPr>
      <t>R-APDU</t>
    </r>
    <r>
      <rPr>
        <sz val="11"/>
        <color rgb="FFFF0000"/>
        <rFont val="Calibri"/>
        <family val="2"/>
        <scheme val="minor"/>
      </rPr>
      <t xml:space="preserve"> : 6F</t>
    </r>
    <r>
      <rPr>
        <sz val="11"/>
        <color rgb="FF4E2800"/>
        <rFont val="Calibri"/>
        <family val="2"/>
        <scheme val="minor"/>
      </rPr>
      <t xml:space="preserve"> </t>
    </r>
    <r>
      <rPr>
        <b/>
        <sz val="11"/>
        <color rgb="FF00B050"/>
        <rFont val="Calibri"/>
        <family val="2"/>
        <scheme val="minor"/>
      </rPr>
      <t>20</t>
    </r>
    <r>
      <rPr>
        <sz val="11"/>
        <color rgb="FF4E2800"/>
        <rFont val="Calibri"/>
        <family val="2"/>
        <scheme val="minor"/>
      </rPr>
      <t xml:space="preserve"> </t>
    </r>
    <r>
      <rPr>
        <sz val="11"/>
        <color rgb="FFFF0000"/>
        <rFont val="Calibri"/>
        <family val="2"/>
        <scheme val="minor"/>
      </rPr>
      <t xml:space="preserve"> 84 0E315041592E5359532E4444463031A50E8801015F2D086672656E64656573</t>
    </r>
  </si>
  <si>
    <r>
      <t xml:space="preserve">Tag: </t>
    </r>
    <r>
      <rPr>
        <b/>
        <sz val="11"/>
        <color rgb="FFFF0000"/>
        <rFont val="Calibri"/>
        <family val="2"/>
        <scheme val="minor"/>
      </rPr>
      <t>5F2D</t>
    </r>
    <r>
      <rPr>
        <sz val="11"/>
        <color theme="1"/>
        <rFont val="Calibri"/>
        <family val="2"/>
        <scheme val="minor"/>
      </rPr>
      <t xml:space="preserve">  Language Preference,  Length: </t>
    </r>
    <r>
      <rPr>
        <b/>
        <sz val="11"/>
        <color rgb="FF00B050"/>
        <rFont val="Calibri"/>
        <family val="2"/>
        <scheme val="minor"/>
      </rPr>
      <t xml:space="preserve"> 08</t>
    </r>
    <r>
      <rPr>
        <sz val="11"/>
        <color theme="1"/>
        <rFont val="Calibri"/>
        <family val="2"/>
        <scheme val="minor"/>
      </rPr>
      <t xml:space="preserve">  i.e. 8, Value: </t>
    </r>
    <r>
      <rPr>
        <sz val="11"/>
        <color rgb="FFFF0000"/>
        <rFont val="Calibri"/>
        <family val="2"/>
        <scheme val="minor"/>
      </rPr>
      <t xml:space="preserve"> 6672656E64656573</t>
    </r>
  </si>
  <si>
    <r>
      <t xml:space="preserve">Tag: </t>
    </r>
    <r>
      <rPr>
        <b/>
        <sz val="11"/>
        <color rgb="FFFF0000"/>
        <rFont val="Calibri"/>
        <family val="2"/>
        <scheme val="minor"/>
      </rPr>
      <t>0x84</t>
    </r>
    <r>
      <rPr>
        <sz val="11"/>
        <color theme="1"/>
        <rFont val="Calibri"/>
        <family val="2"/>
        <scheme val="minor"/>
      </rPr>
      <t xml:space="preserve">  Dedicated File (</t>
    </r>
    <r>
      <rPr>
        <b/>
        <sz val="11"/>
        <color rgb="FFFF0000"/>
        <rFont val="Calibri"/>
        <family val="2"/>
        <scheme val="minor"/>
      </rPr>
      <t>DF</t>
    </r>
    <r>
      <rPr>
        <sz val="11"/>
        <color theme="1"/>
        <rFont val="Calibri"/>
        <family val="2"/>
        <scheme val="minor"/>
      </rPr>
      <t xml:space="preserve">) Name, Length: </t>
    </r>
    <r>
      <rPr>
        <b/>
        <sz val="11"/>
        <color rgb="FF00B050"/>
        <rFont val="Calibri"/>
        <family val="2"/>
        <scheme val="minor"/>
      </rPr>
      <t>0x0E</t>
    </r>
    <r>
      <rPr>
        <sz val="11"/>
        <color theme="1"/>
        <rFont val="Calibri"/>
        <family val="2"/>
        <scheme val="minor"/>
      </rPr>
      <t xml:space="preserve"> i.e. 14, Value: </t>
    </r>
    <r>
      <rPr>
        <sz val="11"/>
        <color rgb="FFFF0000"/>
        <rFont val="Calibri"/>
        <family val="2"/>
        <scheme val="minor"/>
      </rPr>
      <t>315041592E5359532E4444463031</t>
    </r>
  </si>
  <si>
    <r>
      <t xml:space="preserve">Tag: </t>
    </r>
    <r>
      <rPr>
        <b/>
        <sz val="11"/>
        <color rgb="FFFF0000"/>
        <rFont val="Calibri"/>
        <family val="2"/>
        <scheme val="minor"/>
      </rPr>
      <t>0x88</t>
    </r>
    <r>
      <rPr>
        <sz val="11"/>
        <color theme="1"/>
        <rFont val="Calibri"/>
        <family val="2"/>
        <scheme val="minor"/>
      </rPr>
      <t xml:space="preserve">  Short File Identifier (</t>
    </r>
    <r>
      <rPr>
        <b/>
        <sz val="11"/>
        <color rgb="FFFF0000"/>
        <rFont val="Calibri"/>
        <family val="2"/>
        <scheme val="minor"/>
      </rPr>
      <t>SFI)</t>
    </r>
    <r>
      <rPr>
        <sz val="11"/>
        <color theme="1"/>
        <rFont val="Calibri"/>
        <family val="2"/>
        <scheme val="minor"/>
      </rPr>
      <t xml:space="preserve">,  Length:  </t>
    </r>
    <r>
      <rPr>
        <b/>
        <sz val="11"/>
        <color rgb="FF00B050"/>
        <rFont val="Calibri"/>
        <family val="2"/>
        <scheme val="minor"/>
      </rPr>
      <t>01</t>
    </r>
    <r>
      <rPr>
        <sz val="11"/>
        <color theme="1"/>
        <rFont val="Calibri"/>
        <family val="2"/>
        <scheme val="minor"/>
      </rPr>
      <t xml:space="preserve"> i.e. 1, Value:</t>
    </r>
    <r>
      <rPr>
        <sz val="11"/>
        <color rgb="FFFF0000"/>
        <rFont val="Calibri"/>
        <family val="2"/>
        <scheme val="minor"/>
      </rPr>
      <t xml:space="preserve"> 01</t>
    </r>
  </si>
  <si>
    <t xml:space="preserve">Template </t>
  </si>
  <si>
    <t xml:space="preserve">Tag </t>
  </si>
  <si>
    <t xml:space="preserve">Issuer Identification Number (IIN) </t>
  </si>
  <si>
    <t xml:space="preserve">Application Identifier (AID) - card </t>
  </si>
  <si>
    <t xml:space="preserve">Application Label </t>
  </si>
  <si>
    <t xml:space="preserve">Track 2 Equivalent Data </t>
  </si>
  <si>
    <t xml:space="preserve">Application Primary Account Number (PAN) </t>
  </si>
  <si>
    <t xml:space="preserve">Cardholder Name </t>
  </si>
  <si>
    <t xml:space="preserve">Application Expiration Date </t>
  </si>
  <si>
    <t xml:space="preserve">Application Effective Date </t>
  </si>
  <si>
    <t xml:space="preserve">Issuer Country Code </t>
  </si>
  <si>
    <t xml:space="preserve">Transaction Currency Code </t>
  </si>
  <si>
    <t xml:space="preserve">— </t>
  </si>
  <si>
    <t xml:space="preserve">Language Preference </t>
  </si>
  <si>
    <t xml:space="preserve">Service Code </t>
  </si>
  <si>
    <t xml:space="preserve">Application Primary Account Number (PAN) Sequence Number </t>
  </si>
  <si>
    <t xml:space="preserve">Transaction Currency Exponent </t>
  </si>
  <si>
    <t xml:space="preserve">Issuer URL </t>
  </si>
  <si>
    <t xml:space="preserve">International Bank Account Number (IBAN) </t>
  </si>
  <si>
    <t xml:space="preserve">Bank Identifier Code (BIC) </t>
  </si>
  <si>
    <t xml:space="preserve">Issuer Country Code (alpha2 format) </t>
  </si>
  <si>
    <t xml:space="preserve">Issuer Country Code (alpha3 format) </t>
  </si>
  <si>
    <t xml:space="preserve">Application Template </t>
  </si>
  <si>
    <t xml:space="preserve">File Control Information (FCI) Template </t>
  </si>
  <si>
    <t xml:space="preserve">READ RECORD Response Message Template </t>
  </si>
  <si>
    <t xml:space="preserve">Issuer Script Template 1 </t>
  </si>
  <si>
    <t xml:space="preserve">Issuer Script Template 2 </t>
  </si>
  <si>
    <t xml:space="preserve">Directory Discretionary Template </t>
  </si>
  <si>
    <t xml:space="preserve">Amount, Authorised (Binary) </t>
  </si>
  <si>
    <t xml:space="preserve">Command Template </t>
  </si>
  <si>
    <t xml:space="preserve">Dedicated File (DF) Name </t>
  </si>
  <si>
    <t xml:space="preserve">Issuer Script Command </t>
  </si>
  <si>
    <t xml:space="preserve">Application Priority Indicator </t>
  </si>
  <si>
    <t xml:space="preserve">Short File Identifier (SFI) </t>
  </si>
  <si>
    <t xml:space="preserve">Authorisation Code </t>
  </si>
  <si>
    <t xml:space="preserve">Authorisation Response Code </t>
  </si>
  <si>
    <t xml:space="preserve">Card Risk Management Data Object List 1 (CDOL1) </t>
  </si>
  <si>
    <t xml:space="preserve">Card Risk Management Data Object List 2 (CDOL2) </t>
  </si>
  <si>
    <t xml:space="preserve">Cardholder Verification Method (CVM) List </t>
  </si>
  <si>
    <t xml:space="preserve">Certification Authority Public Key Index </t>
  </si>
  <si>
    <t xml:space="preserve">Issuer Public Key Certificate </t>
  </si>
  <si>
    <t xml:space="preserve">Issuer Public Key Remainder </t>
  </si>
  <si>
    <t xml:space="preserve">Signed Static Application Data </t>
  </si>
  <si>
    <t xml:space="preserve">Terminal Verification Results </t>
  </si>
  <si>
    <t xml:space="preserve">Transaction Certificate Data Object List (TDOL) </t>
  </si>
  <si>
    <t xml:space="preserve">Transaction Certificate (TC) Hash Value </t>
  </si>
  <si>
    <t xml:space="preserve">Transaction Personal Identification Number (PIN) Data </t>
  </si>
  <si>
    <t xml:space="preserve">Transaction Date </t>
  </si>
  <si>
    <t xml:space="preserve">Transaction Status Information </t>
  </si>
  <si>
    <t xml:space="preserve">Transaction Type </t>
  </si>
  <si>
    <t xml:space="preserve">Directory Definition File (DDF) Name </t>
  </si>
  <si>
    <t xml:space="preserve">Acquirer Identifier </t>
  </si>
  <si>
    <t xml:space="preserve">Amount, Authorised (Numeric) </t>
  </si>
  <si>
    <t xml:space="preserve">Amount, Other (Numeric) </t>
  </si>
  <si>
    <t xml:space="preserve">Amount, Other (Binary) </t>
  </si>
  <si>
    <t xml:space="preserve">Application Discretionary Data </t>
  </si>
  <si>
    <t xml:space="preserve">Application Identifier (AID) - terminal </t>
  </si>
  <si>
    <t xml:space="preserve">Application Version Number </t>
  </si>
  <si>
    <t xml:space="preserve">Cardholder Name Extended </t>
  </si>
  <si>
    <t xml:space="preserve">Issuer Action Code - Default </t>
  </si>
  <si>
    <t xml:space="preserve">Issuer Action Code - Denial </t>
  </si>
  <si>
    <t xml:space="preserve">Issuer Action Code - Online </t>
  </si>
  <si>
    <t xml:space="preserve">Issuer Application Data </t>
  </si>
  <si>
    <t xml:space="preserve">Issuer Code Table Index </t>
  </si>
  <si>
    <t xml:space="preserve">Application Preferred Name </t>
  </si>
  <si>
    <t xml:space="preserve">Last Online Application Transaction Counter (ATC) Register </t>
  </si>
  <si>
    <t xml:space="preserve">Lower Consecutive Offline Limit </t>
  </si>
  <si>
    <t xml:space="preserve">Merchant Category Code </t>
  </si>
  <si>
    <t xml:space="preserve">Merchant Identifier </t>
  </si>
  <si>
    <t xml:space="preserve">Personal Identification Number (PIN) Try Counter </t>
  </si>
  <si>
    <t xml:space="preserve">Issuer Script Identifier </t>
  </si>
  <si>
    <t xml:space="preserve">Terminal Country Code </t>
  </si>
  <si>
    <t xml:space="preserve">Terminal Floor Limit </t>
  </si>
  <si>
    <t xml:space="preserve">Terminal Identification </t>
  </si>
  <si>
    <t xml:space="preserve">Terminal Risk Management Data </t>
  </si>
  <si>
    <t xml:space="preserve">Interface Device (IFD) Serial Number </t>
  </si>
  <si>
    <t xml:space="preserve">Track 1 Discretionary Data </t>
  </si>
  <si>
    <t xml:space="preserve">Track 2 Discretionary Data </t>
  </si>
  <si>
    <t xml:space="preserve">Transaction Time </t>
  </si>
  <si>
    <t xml:space="preserve">Upper Consecutive Offline Limit </t>
  </si>
  <si>
    <t xml:space="preserve">Cryptogram Information Data </t>
  </si>
  <si>
    <t xml:space="preserve">ICC PIN Encipherment Public Key Certificate </t>
  </si>
  <si>
    <t xml:space="preserve">ICC PIN Encipherment Public Key Exponent </t>
  </si>
  <si>
    <t xml:space="preserve">ICC PIN Encipherment Public Key Remainder </t>
  </si>
  <si>
    <t xml:space="preserve">Issuer Public Key Exponent </t>
  </si>
  <si>
    <t xml:space="preserve">Terminal Capabilities </t>
  </si>
  <si>
    <t xml:space="preserve">Cardholder Verification Method (CVM) Results </t>
  </si>
  <si>
    <t xml:space="preserve">Terminal Type </t>
  </si>
  <si>
    <t xml:space="preserve">Processing Options Data Object List (PDOL) </t>
  </si>
  <si>
    <t xml:space="preserve">Point-of-Service (POS) Entry Mode </t>
  </si>
  <si>
    <t xml:space="preserve">Amount, Reference Currency </t>
  </si>
  <si>
    <t xml:space="preserve">Application Reference Currency </t>
  </si>
  <si>
    <t xml:space="preserve">Transaction Reference Currency Code </t>
  </si>
  <si>
    <t xml:space="preserve">Transaction Reference Currency Exponent </t>
  </si>
  <si>
    <t xml:space="preserve">Additional Terminal Capabilities </t>
  </si>
  <si>
    <t xml:space="preserve">Transaction Sequence Counter </t>
  </si>
  <si>
    <t xml:space="preserve">Application Currency Code </t>
  </si>
  <si>
    <t xml:space="preserve">Application Reference Currency Exponent </t>
  </si>
  <si>
    <t xml:space="preserve">Application Currency Exponent </t>
  </si>
  <si>
    <t xml:space="preserve">Data Authentication Code </t>
  </si>
  <si>
    <t xml:space="preserve">ICC Public Key Certificate </t>
  </si>
  <si>
    <t xml:space="preserve">ICC Public Key Exponent </t>
  </si>
  <si>
    <t xml:space="preserve">ICC Public Key Remainder </t>
  </si>
  <si>
    <t xml:space="preserve">Dynamic Data Authentication Data Object List (DDOL) </t>
  </si>
  <si>
    <t xml:space="preserve">Static Data Authentication Tag List </t>
  </si>
  <si>
    <t xml:space="preserve">Signed Dynamic Application Data </t>
  </si>
  <si>
    <t xml:space="preserve">ICC Dynamic Number </t>
  </si>
  <si>
    <t xml:space="preserve">Log Entry </t>
  </si>
  <si>
    <t xml:space="preserve">Merchant Name and Location </t>
  </si>
  <si>
    <t xml:space="preserve">Log Format </t>
  </si>
  <si>
    <t xml:space="preserve">File Control Information (FCI) Proprietary Template </t>
  </si>
  <si>
    <t xml:space="preserve">File Control Information (FCI) Issuer Discretionary Data </t>
  </si>
  <si>
    <t xml:space="preserve">C-APDU : 0x00, 0xB2, recnum, [(sfi &lt;&lt; 0x03) | 0x04], 0x00
</t>
  </si>
  <si>
    <r>
      <t xml:space="preserve">C-APDU : 00 A4 04 00 0E </t>
    </r>
    <r>
      <rPr>
        <b/>
        <sz val="11"/>
        <color theme="1"/>
        <rFont val="Calibri"/>
        <family val="2"/>
        <scheme val="minor"/>
      </rPr>
      <t xml:space="preserve">31 50 41 59 2E 53 59 53 2E 44 44 46 30 31 </t>
    </r>
    <r>
      <rPr>
        <sz val="11"/>
        <color theme="1"/>
        <rFont val="Calibri"/>
        <family val="2"/>
        <scheme val="minor"/>
      </rPr>
      <t xml:space="preserve">00
</t>
    </r>
  </si>
  <si>
    <t xml:space="preserve">In the first run the value for the entryPrio is: 0x01. 0x01 &amp;= 0x0F is 0x01. 0x01 is less than 0xFFFF and from </t>
  </si>
  <si>
    <t>this it follows that 0x01 is now the prio and the aid is now the entryAid.</t>
  </si>
  <si>
    <t>Select The ADF (Application Definition File)  with the given AID.</t>
  </si>
  <si>
    <t>SW1/SW2 meaning</t>
  </si>
  <si>
    <t>Manual</t>
  </si>
  <si>
    <t>Piste</t>
  </si>
  <si>
    <t>Incident Piste</t>
  </si>
  <si>
    <t>Puce</t>
  </si>
  <si>
    <t>Icc</t>
  </si>
  <si>
    <r>
      <t xml:space="preserve">    |          Valeur  = 4F07</t>
    </r>
    <r>
      <rPr>
        <sz val="10"/>
        <color rgb="FF000000"/>
        <rFont val="Calibri"/>
        <family val="2"/>
        <scheme val="minor"/>
      </rPr>
      <t>A000000003</t>
    </r>
    <r>
      <rPr>
        <sz val="11"/>
        <color rgb="FF000000"/>
        <rFont val="Calibri"/>
        <family val="2"/>
        <scheme val="minor"/>
      </rPr>
      <t>1010500A5649534120</t>
    </r>
  </si>
  <si>
    <t>contactless : Back_CheckAnswer()</t>
  </si>
  <si>
    <t>contactless : Step_AuthBack()</t>
  </si>
  <si>
    <t>contactless: rien a faire pas d'heritage</t>
  </si>
  <si>
    <t>Terminal type 21 on-line</t>
  </si>
  <si>
    <t>L(data, including Script ID, tags, and lengths)</t>
  </si>
  <si>
    <r>
      <t xml:space="preserve">00 </t>
    </r>
    <r>
      <rPr>
        <sz val="11"/>
        <color theme="1"/>
        <rFont val="Calibri"/>
        <family val="2"/>
        <scheme val="minor"/>
      </rPr>
      <t>(interindustry command)</t>
    </r>
  </si>
  <si>
    <t>Vente a distance reseaux ouverts (internet)</t>
  </si>
  <si>
    <t>Automate LAT</t>
  </si>
  <si>
    <t>Automate SPECIFIQUE</t>
  </si>
  <si>
    <t>Quasicash</t>
  </si>
  <si>
    <t>Type de paiement (Terminal)</t>
  </si>
  <si>
    <t>C:\D\QVCS\Projects\CB5.5\EMV_C++\APPLI\EMV\SOURCES\ACA\</t>
  </si>
  <si>
    <t xml:space="preserve">T_MPE_ONLINE_ONLY  </t>
  </si>
  <si>
    <t xml:space="preserve">T_MPE_OFFLINE_ONLY </t>
  </si>
  <si>
    <t xml:space="preserve">T_MPA_ONLINE_ONLY    </t>
  </si>
  <si>
    <t xml:space="preserve">T_MPA_OFFLINE_ONLY   </t>
  </si>
  <si>
    <t>Champ 55 - 9F35 (Contactless)</t>
  </si>
  <si>
    <t xml:space="preserve">    +- PSE  (1PAY.SYS.DDF01)</t>
  </si>
  <si>
    <t xml:space="preserve">    +- PPSE (Contactless : (2PAY.SYS.DDF01))</t>
  </si>
  <si>
    <t>APPLICATION UNBLOCK</t>
  </si>
  <si>
    <t>APPLICATION BLOCK</t>
  </si>
  <si>
    <t>CARD BLOCK</t>
  </si>
  <si>
    <t>EXTERNAL AUTHENTICATE</t>
  </si>
  <si>
    <t>GENERATE APPLICATION CRYPTOGRAM</t>
  </si>
  <si>
    <t>GET CHALLENGE</t>
  </si>
  <si>
    <t>GET DATA</t>
  </si>
  <si>
    <t>PERSONAL IDENTIFICATION NUMBER (PIN) CHANGE/UNBLOCK</t>
  </si>
  <si>
    <t>READ RECORD</t>
  </si>
  <si>
    <t>SELECT</t>
  </si>
  <si>
    <t>VERIFY</t>
  </si>
  <si>
    <r>
      <t xml:space="preserve">    | | |    Valeur  =</t>
    </r>
    <r>
      <rPr>
        <b/>
        <sz val="11"/>
        <color rgb="FFFF0000"/>
        <rFont val="Calibri"/>
        <family val="2"/>
        <scheme val="minor"/>
      </rPr>
      <t xml:space="preserve"> 3D00</t>
    </r>
    <r>
      <rPr>
        <b/>
        <sz val="11"/>
        <color theme="5" tint="-0.249977111117893"/>
        <rFont val="Calibri"/>
        <family val="2"/>
        <scheme val="minor"/>
      </rPr>
      <t>080101010802020010010200100405001801010118020200</t>
    </r>
  </si>
  <si>
    <t>Response Message Template Format 2 (GPO)</t>
  </si>
  <si>
    <t>Response Message Template Format 1  (GPO)</t>
  </si>
  <si>
    <t>Application File Locator (AFL)  (GPO)</t>
  </si>
  <si>
    <t xml:space="preserve">    | | | |              </t>
  </si>
  <si>
    <t xml:space="preserve">    | | | |               </t>
  </si>
  <si>
    <t xml:space="preserve">    | | | |      Valeur  = 5017672140006756D17129018257970000000F</t>
  </si>
  <si>
    <t>No de Piste (Discretionary Data)</t>
  </si>
  <si>
    <r>
      <t xml:space="preserve">    | | | |    Valeur  = </t>
    </r>
    <r>
      <rPr>
        <b/>
        <sz val="11"/>
        <color rgb="FFFF0000"/>
        <rFont val="Calibri"/>
        <family val="2"/>
        <scheme val="minor"/>
      </rPr>
      <t>57</t>
    </r>
    <r>
      <rPr>
        <sz val="11"/>
        <color rgb="FF000000"/>
        <rFont val="Calibri"/>
        <family val="2"/>
        <scheme val="minor"/>
      </rPr>
      <t xml:space="preserve"> 13 </t>
    </r>
    <r>
      <rPr>
        <b/>
        <sz val="11"/>
        <color rgb="FFFF0000"/>
        <rFont val="Calibri"/>
        <family val="2"/>
        <scheme val="minor"/>
      </rPr>
      <t>5017672140006 756</t>
    </r>
    <r>
      <rPr>
        <sz val="11"/>
        <color rgb="FF000000"/>
        <rFont val="Calibri"/>
        <family val="2"/>
        <scheme val="minor"/>
      </rPr>
      <t xml:space="preserve">  </t>
    </r>
    <r>
      <rPr>
        <b/>
        <sz val="11"/>
        <color rgb="FFFF0000"/>
        <rFont val="Calibri"/>
        <family val="2"/>
        <scheme val="minor"/>
      </rPr>
      <t>D</t>
    </r>
    <r>
      <rPr>
        <b/>
        <sz val="11"/>
        <color rgb="FF00B050"/>
        <rFont val="Calibri"/>
        <family val="2"/>
        <scheme val="minor"/>
      </rPr>
      <t xml:space="preserve"> 1712   9 0 1</t>
    </r>
    <r>
      <rPr>
        <sz val="11"/>
        <color rgb="FFFF0000"/>
        <rFont val="Calibri"/>
        <family val="2"/>
        <scheme val="minor"/>
      </rPr>
      <t xml:space="preserve">   8257970000000F</t>
    </r>
  </si>
  <si>
    <r>
      <t xml:space="preserve">    | | |      Valeur  = </t>
    </r>
    <r>
      <rPr>
        <b/>
        <sz val="11"/>
        <color rgb="FFFF0000"/>
        <rFont val="Calibri"/>
        <family val="2"/>
        <scheme val="minor"/>
      </rPr>
      <t>5F20</t>
    </r>
    <r>
      <rPr>
        <sz val="11"/>
        <color rgb="FF000000"/>
        <rFont val="Calibri"/>
        <family val="2"/>
        <scheme val="minor"/>
      </rPr>
      <t xml:space="preserve"> 04 </t>
    </r>
    <r>
      <rPr>
        <b/>
        <sz val="11"/>
        <color rgb="FFFF0000"/>
        <rFont val="Calibri"/>
        <family val="2"/>
        <scheme val="minor"/>
      </rPr>
      <t>2A2A2A2A</t>
    </r>
  </si>
  <si>
    <r>
      <t xml:space="preserve">    | | | |    Valeur  = </t>
    </r>
    <r>
      <rPr>
        <b/>
        <sz val="11"/>
        <color rgb="FFFF0000"/>
        <rFont val="Calibri"/>
        <family val="2"/>
        <scheme val="minor"/>
      </rPr>
      <t>9F47</t>
    </r>
    <r>
      <rPr>
        <sz val="11"/>
        <color rgb="FF000000"/>
        <rFont val="Calibri"/>
        <family val="2"/>
        <scheme val="minor"/>
      </rPr>
      <t xml:space="preserve"> 01 039F49039F3704</t>
    </r>
  </si>
  <si>
    <r>
      <t xml:space="preserve">    | | | |      Valeur  = </t>
    </r>
    <r>
      <rPr>
        <b/>
        <sz val="11"/>
        <color rgb="FFFF0000"/>
        <rFont val="Calibri"/>
        <family val="2"/>
        <scheme val="minor"/>
      </rPr>
      <t>9F37</t>
    </r>
    <r>
      <rPr>
        <sz val="11"/>
        <color rgb="FF000000"/>
        <rFont val="Calibri"/>
        <family val="2"/>
        <scheme val="minor"/>
      </rPr>
      <t xml:space="preserve"> 04</t>
    </r>
  </si>
  <si>
    <t>Champ 55-0057</t>
  </si>
  <si>
    <t>5017672140006756 D 1712 9018257970000000F</t>
  </si>
  <si>
    <t xml:space="preserve">Take tag 9F26, for example. In binary, it's equivalent to byte1 = 1001 1111, and byte2 = 0010 0110. </t>
  </si>
  <si>
    <t xml:space="preserve">The first two bits are 10, which indicate that its class is "Context-Specific". </t>
  </si>
  <si>
    <t>The next bit is 0, which indicates that it's a primitive tag.</t>
  </si>
  <si>
    <t xml:space="preserve"> The next 5 bits of the first byte are all 1, which indicates that the tag name is of the "long form" and we need to look at the next byte as well. </t>
  </si>
  <si>
    <t>All bits in byte 2 form part of the tag name.</t>
  </si>
  <si>
    <t xml:space="preserve"> However, the highest bit of byte 2 (and all following bytes) must be turned on if there are more bytes included in the tag name.</t>
  </si>
  <si>
    <t>Type de prise en compte</t>
  </si>
  <si>
    <t>Sceau</t>
  </si>
  <si>
    <t>Type de sceau</t>
  </si>
  <si>
    <t>Terminal type</t>
  </si>
  <si>
    <t>n2</t>
  </si>
  <si>
    <t>0005</t>
  </si>
  <si>
    <t>Code Produit SA</t>
  </si>
  <si>
    <t>an3</t>
  </si>
  <si>
    <t>C(42)</t>
  </si>
  <si>
    <t>Code produit carte SA</t>
  </si>
  <si>
    <t>C(153)</t>
  </si>
  <si>
    <t>153 Obligatoire si lu dans l'application carte, absent sinon</t>
  </si>
  <si>
    <t>B mai 2016</t>
  </si>
  <si>
    <t>B Juin 2016</t>
  </si>
  <si>
    <t>Bulletin Juin 2016</t>
  </si>
  <si>
    <t>Solution acceptant le mobile oui ou non</t>
  </si>
  <si>
    <t>Online PIN Required</t>
  </si>
  <si>
    <t>Signature Required</t>
  </si>
  <si>
    <t>Go Online if Offline Data Authentication Fails and Reader is online capable.</t>
  </si>
  <si>
    <t>Switch Interface if Offline Data Authentication fails and Reader supports VIS.</t>
  </si>
  <si>
    <t>Go Online if Application Expired.</t>
  </si>
  <si>
    <t>Switch Interface for CashTransactions.</t>
  </si>
  <si>
    <t>Switch Interface for Cashback Transactions</t>
  </si>
  <si>
    <t>Consumer Device CVMPerformed.Note: Bit 8 is not used by cards compliant with VISA specification, and is commonly set to False.</t>
  </si>
  <si>
    <t>Card supports Issuer Update Processing at the POS.</t>
  </si>
  <si>
    <t>The CTQ controls, by the settings of the various bits, the following areas of a transaction:</t>
  </si>
  <si>
    <t>If the application has expired the setting of the CTQ will define whether the transactions will be sent online or will be declined immediately.</t>
  </si>
  <si>
    <t>If fDDA (authentication check) fails again the CTQ has three choices that it can send the transaction online, switch it to a contact transaction or decline it.</t>
  </si>
  <si>
    <t>When a CTQ is not returned by the card to the terminal and the reader needs a CVM (from its TTQ) the reader will decide on using a signature, an online Pin or to decline the transaction, in that order.</t>
  </si>
  <si>
    <t>When a CTQ is returned by the card to the reader it will decide on which CVM should or can be used in the order Online PIN or Signature.</t>
  </si>
  <si>
    <t>The CTQ results are returned in both the authorisation and clearing messages and are part of the valuable source of data returned in every transaction. This data is of value to the card issuer as it helps define what is happening at the Point of Sale and can be used in the development of the way we work.</t>
  </si>
  <si>
    <t>The TTQ on the terminal can be set to a default or can be set by the Merchant / Acquirer to suit their terminal installation. However where used the CTQ will override the TTQ.</t>
  </si>
  <si>
    <t>Contactless MSD supported</t>
  </si>
  <si>
    <t>Contactless VSDC supported</t>
  </si>
  <si>
    <t>Contactless qVSDC supported</t>
  </si>
  <si>
    <t>EMV contact chip supported</t>
  </si>
  <si>
    <t>Offline-only reader</t>
  </si>
  <si>
    <t>Online PIN supported</t>
  </si>
  <si>
    <t>Signature supported</t>
  </si>
  <si>
    <t>Offline Data Authentication (ODA) for Online Authorizations supported.</t>
  </si>
  <si>
    <t>Online cryptogram required</t>
  </si>
  <si>
    <t>CVM required</t>
  </si>
  <si>
    <t>(Contact Chip) Offline PIN supported</t>
  </si>
  <si>
    <t>Issuer Update Processing Supported</t>
  </si>
  <si>
    <t>Mobile functionality supported (Consumer Device CVM)</t>
  </si>
  <si>
    <t>The TTQ controls, by the settings of the various bits, the following areas of a transaction:</t>
  </si>
  <si>
    <t>The TTQ define if qVSDC and / or MSD are supported by the reader. Only those supported can be used in a transaction. qVSDC is the Visa c=EMV based NFC card whist MSD is the Visa Magnetic stripe Data NFC card. MasterCard have similar solutions.</t>
  </si>
  <si>
    <t>If the card is MSD only and supports Cryptogram Version No 17 and online cryptogram is required.</t>
  </si>
  <si>
    <t>It defines if the terminal supports Issuer Update and online capability.</t>
  </si>
  <si>
    <t>If qVSDC is used and the amount is zero the transaction must go online.</t>
  </si>
  <si>
    <t>For different types of transactions such as Purchase, Purchase with Cashback and Cash transactions the TTQ defines what is supported.</t>
  </si>
  <si>
    <t>In pre-processing the TTQ define if an NFC transaction is supported.</t>
  </si>
  <si>
    <t>The TTQ values used and set during the transaction are transient, they are reported in the authorisation and clearing messages, but have no affect on subsequent transactions, unlike some settings in the contact side of EMV that do have an effect on subsequent transactions.</t>
  </si>
  <si>
    <t xml:space="preserve">The CTQ on the card is set by the Card Issuer at the time of its issuance and determines what actions will take place at the Point of Sale (POS) when a transaction takes place. </t>
  </si>
  <si>
    <t>Terminal Transaction Qualifiers (TTQ)</t>
  </si>
  <si>
    <t>If a cash transaction is being performed the CTQ defines whether the transaction should be switched to become a contact transaction or is to be declined.</t>
  </si>
  <si>
    <t>R-APDU :  6F 20  84 0E315041592E5359532E4444463031A50E8801015F2D086672656E64656573</t>
  </si>
  <si>
    <r>
      <t xml:space="preserve">qVSDC is the method of performing </t>
    </r>
    <r>
      <rPr>
        <b/>
        <sz val="11"/>
        <color rgb="FFFF0000"/>
        <rFont val="Calibri"/>
        <family val="2"/>
        <scheme val="minor"/>
      </rPr>
      <t>Visa EMV</t>
    </r>
    <r>
      <rPr>
        <sz val="11"/>
        <color rgb="FF000000"/>
        <rFont val="Calibri"/>
        <family val="2"/>
        <scheme val="minor"/>
      </rPr>
      <t xml:space="preserve"> Mode transactions over the contactless interface. qVSDC offers various optimisations to ensure a quick transaction, including support for fDDA.</t>
    </r>
  </si>
  <si>
    <r>
      <rPr>
        <b/>
        <sz val="11"/>
        <color rgb="FFFF0000"/>
        <rFont val="Calibri"/>
        <family val="2"/>
        <scheme val="minor"/>
      </rPr>
      <t>ExpressPay</t>
    </r>
    <r>
      <rPr>
        <sz val="11"/>
        <color rgb="FF000000"/>
        <rFont val="Calibri"/>
        <family val="2"/>
        <scheme val="minor"/>
      </rPr>
      <t xml:space="preserve"> is the specification for performing contactless transactions for</t>
    </r>
    <r>
      <rPr>
        <b/>
        <sz val="11"/>
        <color rgb="FFFF0000"/>
        <rFont val="Calibri"/>
        <family val="2"/>
        <scheme val="minor"/>
      </rPr>
      <t xml:space="preserve"> American Express</t>
    </r>
    <r>
      <rPr>
        <sz val="11"/>
        <color rgb="FF000000"/>
        <rFont val="Calibri"/>
        <family val="2"/>
        <scheme val="minor"/>
      </rPr>
      <t xml:space="preserve"> cards.</t>
    </r>
  </si>
  <si>
    <r>
      <rPr>
        <b/>
        <sz val="11"/>
        <color rgb="FFFF0000"/>
        <rFont val="Calibri"/>
        <family val="2"/>
        <scheme val="minor"/>
      </rPr>
      <t>MasterCard Contactless</t>
    </r>
    <r>
      <rPr>
        <sz val="11"/>
        <color rgb="FF000000"/>
        <rFont val="Calibri"/>
        <family val="2"/>
        <scheme val="minor"/>
      </rPr>
      <t xml:space="preserve">, also known as </t>
    </r>
    <r>
      <rPr>
        <b/>
        <sz val="11"/>
        <color rgb="FFFF0000"/>
        <rFont val="Calibri"/>
        <family val="2"/>
        <scheme val="minor"/>
      </rPr>
      <t>PayPass,</t>
    </r>
    <r>
      <rPr>
        <sz val="11"/>
        <color rgb="FF000000"/>
        <rFont val="Calibri"/>
        <family val="2"/>
        <scheme val="minor"/>
      </rPr>
      <t xml:space="preserve"> is the specification for performing MSD-Mode or EMV Mode contactless transactions for MasterCard.</t>
    </r>
  </si>
  <si>
    <r>
      <t xml:space="preserve">VCPS is the specification for performing </t>
    </r>
    <r>
      <rPr>
        <b/>
        <sz val="11"/>
        <color rgb="FF000000"/>
        <rFont val="Calibri"/>
        <family val="2"/>
        <scheme val="minor"/>
      </rPr>
      <t>MSD-Mode</t>
    </r>
    <r>
      <rPr>
        <sz val="11"/>
        <color rgb="FF000000"/>
        <rFont val="Calibri"/>
        <family val="2"/>
        <scheme val="minor"/>
      </rPr>
      <t xml:space="preserve"> or </t>
    </r>
    <r>
      <rPr>
        <b/>
        <sz val="11"/>
        <color rgb="FF000000"/>
        <rFont val="Calibri"/>
        <family val="2"/>
        <scheme val="minor"/>
      </rPr>
      <t>qVSDC</t>
    </r>
    <r>
      <rPr>
        <sz val="11"/>
        <color rgb="FF000000"/>
        <rFont val="Calibri"/>
        <family val="2"/>
        <scheme val="minor"/>
      </rPr>
      <t xml:space="preserve"> contactless transactions for </t>
    </r>
    <r>
      <rPr>
        <b/>
        <sz val="11"/>
        <color rgb="FFFF0000"/>
        <rFont val="Calibri"/>
        <family val="2"/>
        <scheme val="minor"/>
      </rPr>
      <t>Visa cards</t>
    </r>
    <r>
      <rPr>
        <sz val="11"/>
        <color rgb="FF000000"/>
        <rFont val="Calibri"/>
        <family val="2"/>
        <scheme val="minor"/>
      </rPr>
      <t>.</t>
    </r>
  </si>
  <si>
    <t>A000000042</t>
  </si>
  <si>
    <t>Carte Bancaire</t>
  </si>
  <si>
    <t>A000000004</t>
  </si>
  <si>
    <t>A000000003</t>
  </si>
  <si>
    <t>Visa</t>
  </si>
  <si>
    <t>Certificat Emetteur (Application Cryptogram)</t>
  </si>
  <si>
    <t>An A TC is generated whenever a card approves a transaction.</t>
  </si>
  <si>
    <t>An ARQC is generated whenever a card requests online authorisation.</t>
  </si>
  <si>
    <t>An AAC is generated whenever a card declines a transaction.</t>
  </si>
  <si>
    <r>
      <t xml:space="preserve">PRE CAI_E  </t>
    </r>
    <r>
      <rPr>
        <i/>
        <sz val="11"/>
        <color theme="1"/>
        <rFont val="Calibri"/>
        <family val="2"/>
        <scheme val="minor"/>
      </rPr>
      <t xml:space="preserve"> [AAC = 00 TC = 40 ARQC = 80]</t>
    </r>
  </si>
  <si>
    <r>
      <t xml:space="preserve">PRE CAI_A  </t>
    </r>
    <r>
      <rPr>
        <i/>
        <sz val="11"/>
        <color theme="1"/>
        <rFont val="Calibri"/>
        <family val="2"/>
        <scheme val="minor"/>
      </rPr>
      <t xml:space="preserve"> [AAC = 00 TC = 40 ARQC = 80]</t>
    </r>
  </si>
  <si>
    <t>Champ 55-9F34</t>
  </si>
  <si>
    <t xml:space="preserve">      0010  61 73 74 65 72 43 61 72 64 87 01 01              MasterCard...</t>
  </si>
  <si>
    <t>contactless :  pas d'heritage ajouter tout</t>
  </si>
  <si>
    <t>dCVV</t>
  </si>
  <si>
    <t>TRACES</t>
  </si>
  <si>
    <t>LGE_MAX_TRS_SECURE</t>
  </si>
  <si>
    <t>LGE_TRS_COMMON_FILE</t>
  </si>
  <si>
    <t>LGE_TRS_SPECIFIC</t>
  </si>
  <si>
    <t>A TC is a type of Application Cryptogram that is generated whenever a card approves a transaction during Card Action Analysis.</t>
  </si>
  <si>
    <t xml:space="preserve">Achat Differe de recouvrement </t>
  </si>
  <si>
    <t xml:space="preserve">Choix de l'AID en cas de selection </t>
  </si>
  <si>
    <t>Choix du porteur (Visa, CB,…) si 00 AID par defaut sinon 01</t>
  </si>
  <si>
    <t>Validation d’une transaction de crédit incorrecte (Bin non trouvé en table de BIN et mouvement initial non trouvé)</t>
  </si>
  <si>
    <t>Structure de la carte invalide (Longueur, date de validité ou clé de lühn invalide)</t>
  </si>
  <si>
    <t>17</t>
  </si>
  <si>
    <t>18</t>
  </si>
  <si>
    <t>Une demande d’autorisation a été transmise et la réponse de la banque émettrice est négative</t>
  </si>
  <si>
    <t>La carte est interdite ou refusée en réponse à une demande d’autorisation ou la réponse de la banque émettrice demande la capture de la carte</t>
  </si>
  <si>
    <t>28</t>
  </si>
  <si>
    <t>Erreur de réponse carte au 1er ou second Generate AC mode CDA (erreur carte)</t>
  </si>
  <si>
    <t>29</t>
  </si>
  <si>
    <t>Erreur de réponse carte au 1er ou second Generate AC mode SDA/DDA (erreur carte)</t>
  </si>
  <si>
    <t>Des données obligatoires de la carte (AFL, AIP) sont absentes ; la transaction ne peut se poursuivre.</t>
  </si>
  <si>
    <t>51</t>
  </si>
  <si>
    <t>Des données permettant de vérifier la signature de la carte sont absentes. La transaction ne peut se poursuivre.</t>
  </si>
  <si>
    <t>52</t>
  </si>
  <si>
    <t>53</t>
  </si>
  <si>
    <t>La méthode d’authentification supportée par la carte n’est pas le CDA qui est la seule méthode supportée</t>
  </si>
  <si>
    <t>La date de début de validité de l’application carte n’est pas atteinte et ne peut dans ce cadre être utilisée</t>
  </si>
  <si>
    <t>55</t>
  </si>
  <si>
    <t>La carte est périmée et ne peut être utilisée. Sa vérification est basée sur les règles EMV.</t>
  </si>
  <si>
    <t>La carte présentée est une carte de tests dans le référentiel des listes d’acceptation.</t>
  </si>
  <si>
    <t>La carte n’est pas paramétrée (AUC) pour être utilisée sur ce point d’acceptation.</t>
  </si>
  <si>
    <t>L’authentification proposée au porteur n’est pas supportée par l’application de votre terminal.</t>
  </si>
  <si>
    <t>L’authentification du porteur a échoué ou les authentifications du porteur ne sont pas compatibles avec celles du terminal.</t>
  </si>
  <si>
    <t>64</t>
  </si>
  <si>
    <t>La carte demande de changer d’interface sur un échec d’authentification (Visa) Cette décision est uniquement une décision carte (Visa)</t>
  </si>
  <si>
    <t>67</t>
  </si>
  <si>
    <t>Abandon de la transaction demandée par le commerçant dans le cadre d’une annulation. Cette décision concerne tous les kernels</t>
  </si>
  <si>
    <t>Un problème a été rencontré sur le mobile durant la phase de l’authentification porteur. Ceci peut correspondre à un délai échu avant représentation du mobile est échu. Cette décision concerne tous les kernels</t>
  </si>
  <si>
    <t>Une demande d’autorisation a été transmise et la réponse de la banque émettrice est négative.</t>
  </si>
  <si>
    <t>Une demande d’autorisation a été transmise et la réponse de la banque émettrice est de type demande de capture.</t>
  </si>
  <si>
    <t>83</t>
  </si>
  <si>
    <t>84</t>
  </si>
  <si>
    <t>85</t>
  </si>
  <si>
    <t>87</t>
  </si>
  <si>
    <t>La date d’expiration est &lt; à la date locale. Le paramétrage de la carte demande le refus de la transaction. Cette décision est uniquement une décision carte (Visa).</t>
  </si>
  <si>
    <t>La transaction d’annulation n’a pas été acceptée. Ceci est peut être dû aux éléments contrôlés ou la transaction d’origine non trouvée</t>
  </si>
  <si>
    <t>Donnée carte EMV absente</t>
  </si>
  <si>
    <t>Erreur lors de la lecture des compteurs Carte</t>
  </si>
  <si>
    <t>Données obligatoires de la carte absentes</t>
  </si>
  <si>
    <t>Donnée carte EMV redondante</t>
  </si>
  <si>
    <t>Erreur de format dans les données Carte</t>
  </si>
  <si>
    <t>Erreur lors de l'authentification de la Carte</t>
  </si>
  <si>
    <t>Transaction abandonnée par le porteur lors de la saisie du code</t>
  </si>
  <si>
    <t>Erreur lors de la vérification du code confidentiel offline</t>
  </si>
  <si>
    <t>Erreur lors de la première demande de cryptogramme à la carte</t>
  </si>
  <si>
    <t>Erreur lors de la seconde demande de cryptogramme à la carte</t>
  </si>
  <si>
    <t>Transaction refusée au premier Generate AC</t>
  </si>
  <si>
    <t>Transaction refusée au second Generate AC</t>
  </si>
  <si>
    <t>Validation d’une transaction d’annulation incorrecte</t>
  </si>
  <si>
    <t>Données permettant de vérifier la signature de la carte absentes</t>
  </si>
  <si>
    <t>La carte est périmée et ne peut être utilisée</t>
  </si>
  <si>
    <t>La carte est en opposition</t>
  </si>
  <si>
    <t>La carte est présente en liste de contrôle en « interdit » ou « refusé »</t>
  </si>
  <si>
    <t>La carte est présente dans la liste des BINs en « interdit » ou « refusé</t>
  </si>
  <si>
    <t>Erreur lors de l'impression du ticket</t>
  </si>
  <si>
    <t>La transaction de crédit n’a pas été acceptée</t>
  </si>
  <si>
    <t>Problème à l’enregistrement de la transaction</t>
  </si>
  <si>
    <t>Autorisation partielle refusée par le porteur</t>
  </si>
  <si>
    <t>Problème de distribution du bien ou service</t>
  </si>
  <si>
    <t>Une zone de traitement du CDA est inférieure à la taille nécessaire.</t>
  </si>
  <si>
    <t>La carte ne possède pas de CVM list</t>
  </si>
  <si>
    <t>Erreur durant le déroulement de l’authentification carte (CDA)</t>
  </si>
  <si>
    <t>La carte étant en opposition, la transaction n’a pu aboutir</t>
  </si>
  <si>
    <t>Le Bin de la carte est refusé ou interdit dans la table des BIN de l’application</t>
  </si>
  <si>
    <t>Le certificat reçu de la carte n’est pas interprétable</t>
  </si>
  <si>
    <t>La transaction de crédit n’a pas été acceptée.</t>
  </si>
  <si>
    <t>La transaction n’a pas été transmise pour des problèmes de communication</t>
  </si>
  <si>
    <t>La réponse n’est pas parvenue</t>
  </si>
  <si>
    <t>Structure de la réponse invalide</t>
  </si>
  <si>
    <t>L’autorisation partielle a été refusée par le porteur</t>
  </si>
  <si>
    <t>Un timer est arrivé à échéance à la présentation du dispositif ou de la carte.</t>
  </si>
  <si>
    <t>Error Indication</t>
  </si>
  <si>
    <t>CHAMP 58 FF50</t>
  </si>
  <si>
    <t>Resultat des controles</t>
  </si>
  <si>
    <t>MT10_KO_IMP</t>
  </si>
  <si>
    <t>MT10_KO_BIN_R</t>
  </si>
  <si>
    <t>MT10_KO_BIN_X</t>
  </si>
  <si>
    <t>MT10_KO_LS_R</t>
  </si>
  <si>
    <t>MT10_KO_LS_X</t>
  </si>
  <si>
    <t>MT10_KO_AUT_R</t>
  </si>
  <si>
    <t>MT10_KO_AUT_X</t>
  </si>
  <si>
    <t>EMV_1ST_CRYPTO_ARR</t>
  </si>
  <si>
    <t>-16</t>
  </si>
  <si>
    <t>EMV_1st_CRYPTO_INC</t>
  </si>
  <si>
    <t>-17</t>
  </si>
  <si>
    <t>EMV_1ST_CRYPTO_ERR</t>
  </si>
  <si>
    <t>EMV_1ST_CRYPTO_TC_SNA</t>
  </si>
  <si>
    <t>EMV_1ST_CRYPTO_TC_ERR</t>
  </si>
  <si>
    <t>EMV_1ST_CRYPTO_AAC_AAC_SNA</t>
  </si>
  <si>
    <t>EMV_1ST_CRYPTO_AAC_AAC_ERR</t>
  </si>
  <si>
    <t>EMV_1ST_CRYPTO_UNKNOWN</t>
  </si>
  <si>
    <t>EMV_1ST_CRYPTO_ARQC_INC</t>
  </si>
  <si>
    <t>EMV_1ST_CRYPTO_ARQC_ERR</t>
  </si>
  <si>
    <t>EMV_2ND_CRYPTO_ARR</t>
  </si>
  <si>
    <t>-26</t>
  </si>
  <si>
    <t>EMV_2ND_CRYPTO_INC</t>
  </si>
  <si>
    <t>-27</t>
  </si>
  <si>
    <t>EMV_2ND_CRYPTO_ERR</t>
  </si>
  <si>
    <t>-28</t>
  </si>
  <si>
    <t>EMV_2ND_CRYPTO_TC_SNA</t>
  </si>
  <si>
    <t>-29</t>
  </si>
  <si>
    <t>EMV_2ND_CRYPTO_TC_ERR</t>
  </si>
  <si>
    <t>EMV_2ND_CRYPTO_AAC_AAC_SNA</t>
  </si>
  <si>
    <t>EMV_2ND_CRYPTO_AAC_AAC_ERR</t>
  </si>
  <si>
    <t>EMV_2ND_CRYPTO_UNKNOWN</t>
  </si>
  <si>
    <t>GENERATE AC 1 Errors</t>
  </si>
  <si>
    <t>GENERATE AC 2 Errors</t>
  </si>
  <si>
    <t>La transaction d’annulation n’a pas été acceptée (transaction a annuler non trouvée)</t>
  </si>
  <si>
    <t>MT9_APPEL_ALEATOIRE</t>
  </si>
  <si>
    <t>MT9_APPEL_USER</t>
  </si>
  <si>
    <t>MT9_ONLINE_UPDATE</t>
  </si>
  <si>
    <t>MT9_TERM_ARQC</t>
  </si>
  <si>
    <t>MT9_CODE_SERVICE</t>
  </si>
  <si>
    <t>MT9_MONTANT_SEUIL</t>
  </si>
  <si>
    <t>MT9_SUSP_FRAUDE</t>
  </si>
  <si>
    <t>MT9_BIN_X</t>
  </si>
  <si>
    <t>MT9_LS_X</t>
  </si>
  <si>
    <t>MT9_COMMERCE_FLUX</t>
  </si>
  <si>
    <t>MT9_BIN_S</t>
  </si>
  <si>
    <t>MT9_BIN_I</t>
  </si>
  <si>
    <t>MT9_LS_S</t>
  </si>
  <si>
    <t>MT9_PRE_AUTO</t>
  </si>
  <si>
    <t>MT9_CARTE_FLUX</t>
  </si>
  <si>
    <t>MT9_TRS_DEVISE</t>
  </si>
  <si>
    <t>MT9_CARTE_DEVISE</t>
  </si>
  <si>
    <t>MT9_LS_R</t>
  </si>
  <si>
    <t>MT9_CARTE_ARQC</t>
  </si>
  <si>
    <t>MT9_BIN_REFUSE</t>
  </si>
  <si>
    <t>MT9_CODE_VERIF_ONLINE</t>
  </si>
  <si>
    <t>MT9_PUCE_DATA_PISTE</t>
  </si>
  <si>
    <t>MT9_CARTE_MODE_SDA</t>
  </si>
  <si>
    <t>MT9_ABANDON_PCLAVIER</t>
  </si>
  <si>
    <t>MT9_PA_INDISPONILBE</t>
  </si>
  <si>
    <t>MT9_REFUS_TEMPO</t>
  </si>
  <si>
    <t>MT9_REFUS_TERMINAL</t>
  </si>
  <si>
    <t>MT9_REFUS_CARTE</t>
  </si>
  <si>
    <t>MT9_REFUS_PORTTERM</t>
  </si>
  <si>
    <t>MT9_REFUS_ACCEPTEUR</t>
  </si>
  <si>
    <t>ANS7</t>
  </si>
  <si>
    <t>TA_RRRR du contexte applicatif</t>
  </si>
  <si>
    <t>N8</t>
  </si>
  <si>
    <t>Date système GMT de démarrage</t>
  </si>
  <si>
    <t>Heure système GMT de démarrage</t>
  </si>
  <si>
    <t>Delta seconde</t>
  </si>
  <si>
    <t>Delta minute</t>
  </si>
  <si>
    <t>Delta heure</t>
  </si>
  <si>
    <t>Delta jour</t>
  </si>
  <si>
    <t>Delta semaine</t>
  </si>
  <si>
    <t>Delta mois</t>
  </si>
  <si>
    <t>Delta année</t>
  </si>
  <si>
    <t>ANS60</t>
  </si>
  <si>
    <t>Commande à passer à la fonction « CRN_FONCTION »</t>
  </si>
  <si>
    <t>Fichier Trace Swim TLC</t>
  </si>
  <si>
    <t>GET PROCESSING OPTIONS (GPO)</t>
  </si>
  <si>
    <t>autres(a, an, ans)</t>
  </si>
  <si>
    <t>3 Octets</t>
  </si>
  <si>
    <t>TPA</t>
  </si>
  <si>
    <t>TNA_AIP_AFL_MISSING</t>
  </si>
  <si>
    <t>TNA_CDA_DATA_MISSING</t>
  </si>
  <si>
    <t>TNA_CDA_DATA_TOO_SHORT</t>
  </si>
  <si>
    <t>TNA_CDA_NOT_SUPPORTED</t>
  </si>
  <si>
    <t>TNA_CARD_NOT_YET_EFFECTIVE</t>
  </si>
  <si>
    <t>TNA_CARD_EXPIRED</t>
  </si>
  <si>
    <t>TNA_TEST_CARD</t>
  </si>
  <si>
    <t>TNA_AUC_NOT_ALLOWED</t>
  </si>
  <si>
    <t>TNA_AUTH_NOT_SUPPORTED</t>
  </si>
  <si>
    <t>TNA_CARD_CVM_LIST_MISSING</t>
  </si>
  <si>
    <t>TNA_AUTH_FAILED</t>
  </si>
  <si>
    <t>TNA_CDA_FAILED</t>
  </si>
  <si>
    <t>TNA_CARD_FORBIDEN</t>
  </si>
  <si>
    <t>TNA_CARD_DENIED</t>
  </si>
  <si>
    <t>TNA_WRONG_CERTIFICATE</t>
  </si>
  <si>
    <t>TNA_VISA_EXPIRED</t>
  </si>
  <si>
    <t>TNA_VISA_AUTH_FAILED</t>
  </si>
  <si>
    <t>TNA_CANCEL_DENIED_MERCHANT</t>
  </si>
  <si>
    <t>TNA_MOBILE_AUTH_PORTEUR</t>
  </si>
  <si>
    <t>TNA_DECLINED_ISSUER</t>
  </si>
  <si>
    <t>TNA_CARD_FORBIDEN_ISSUER</t>
  </si>
  <si>
    <t>TNA_PBL_TICKET</t>
  </si>
  <si>
    <t>TNA_CANCEL_DENIED</t>
  </si>
  <si>
    <t>TNA_REFUND_DENIED</t>
  </si>
  <si>
    <t>Paiement</t>
  </si>
  <si>
    <t>téléphone</t>
  </si>
  <si>
    <t>correspondance</t>
  </si>
  <si>
    <t>télévision</t>
  </si>
  <si>
    <t>Télépaiement</t>
  </si>
  <si>
    <t>automate</t>
  </si>
  <si>
    <t>Quasi-cash</t>
  </si>
  <si>
    <t>Retrait</t>
  </si>
  <si>
    <t>Pré-autorisation/Location</t>
  </si>
  <si>
    <t>85-89</t>
  </si>
  <si>
    <t>90-99</t>
  </si>
  <si>
    <t>B4-F9</t>
  </si>
  <si>
    <t>Paiement de proximité</t>
  </si>
  <si>
    <t>Vente à distance</t>
  </si>
  <si>
    <t>non spécifié</t>
  </si>
  <si>
    <t>réseaux ouverts</t>
  </si>
  <si>
    <t>Paiement par automate</t>
  </si>
  <si>
    <t>de classe II.1</t>
  </si>
  <si>
    <t>de classe I</t>
  </si>
  <si>
    <t>Paiement sur automate à authentification porteur obligatoire</t>
  </si>
  <si>
    <t>Réservé à usage futur</t>
  </si>
  <si>
    <t>de classe II.2</t>
  </si>
  <si>
    <t>paiement sur automate hors contexte CB</t>
  </si>
  <si>
    <t>Paiement sur automate bancaire multiservice</t>
  </si>
  <si>
    <t>Paiement par automate de location</t>
  </si>
  <si>
    <t>quasi-cash (correspond au cas standard)</t>
  </si>
  <si>
    <t>réseau ouvert</t>
  </si>
  <si>
    <t>retrait guichet</t>
  </si>
  <si>
    <t>Valeurs privées</t>
  </si>
  <si>
    <t>Transfert de fonds</t>
  </si>
  <si>
    <t>Transfert de fonds par courrier et téléphone</t>
  </si>
  <si>
    <t>Transfert de fonds sur réseaux ouverts</t>
  </si>
  <si>
    <t>Transfert de fonds en proximité</t>
  </si>
  <si>
    <t>Transfert de fonds sur automate</t>
  </si>
  <si>
    <t>niveau 1 : ADM</t>
  </si>
  <si>
    <t>niveau 2 : SST</t>
  </si>
  <si>
    <t>niveau 3 : LAT</t>
  </si>
  <si>
    <t>Wallets</t>
  </si>
  <si>
    <t>40-80</t>
  </si>
  <si>
    <t>Non spécifié</t>
  </si>
  <si>
    <t>EMV / piste ISO2 (1)</t>
  </si>
  <si>
    <t>valeurs privées</t>
  </si>
  <si>
    <t>TASA)</t>
  </si>
  <si>
    <t>MT5_VAD_RESO TLC Champ 58 FF47</t>
  </si>
  <si>
    <t>Champ 47-05</t>
  </si>
  <si>
    <t>MT3_FORCAGE_APRES</t>
  </si>
  <si>
    <t>MT3_NO_FORCAGE</t>
  </si>
  <si>
    <t>MT3_FORCAGE_AVANT</t>
  </si>
  <si>
    <t>MT3_SAISIE_MANUELLE</t>
  </si>
  <si>
    <t>Type de Forcage</t>
  </si>
  <si>
    <t>MON_D747.WP</t>
  </si>
  <si>
    <t>MOP_LLL.WP</t>
  </si>
  <si>
    <t>AMP_D771.WP</t>
  </si>
  <si>
    <t>MOS_LLL.WP</t>
  </si>
  <si>
    <t>AMS_D773.WP</t>
  </si>
  <si>
    <t>SIT_D753.WP</t>
  </si>
  <si>
    <t>TIC_D755.WP</t>
  </si>
  <si>
    <t>COR_D756.WP</t>
  </si>
  <si>
    <t>APP_D757.WP</t>
  </si>
  <si>
    <t>APS_D769.WP</t>
  </si>
  <si>
    <t>APL_D253.WP</t>
  </si>
  <si>
    <t>APB_D236.WP</t>
  </si>
  <si>
    <t>DEV_D774.WP</t>
  </si>
  <si>
    <t>APH_D777.WP</t>
  </si>
  <si>
    <t>CTC_D762.WP</t>
  </si>
  <si>
    <t>CTP_D748.WP</t>
  </si>
  <si>
    <t>CTA_D745.WP</t>
  </si>
  <si>
    <t>CTL_D763.WP</t>
  </si>
  <si>
    <t>CTE_D734.WP</t>
  </si>
  <si>
    <t>API_D758.WP</t>
  </si>
  <si>
    <t>EPC_D605.WP</t>
  </si>
  <si>
    <t>EPD_D600.WP</t>
  </si>
  <si>
    <t>EPT_D778.WP</t>
  </si>
  <si>
    <t>EPK_D782.WP</t>
  </si>
  <si>
    <t>EPV_D787.WP</t>
  </si>
  <si>
    <t>EPA_D73.WP</t>
  </si>
  <si>
    <t>DCT_D922.WP</t>
  </si>
  <si>
    <t>Entete Ticket</t>
  </si>
  <si>
    <t xml:space="preserve"> Champ 72- DF01</t>
  </si>
  <si>
    <t>Champ 72- DF02</t>
  </si>
  <si>
    <t>Champ 72- DF03</t>
  </si>
  <si>
    <t xml:space="preserve"> Champ 72- DF04</t>
  </si>
  <si>
    <t xml:space="preserve"> Champ 72- DF05</t>
  </si>
  <si>
    <t xml:space="preserve"> Champ 72- DF06</t>
  </si>
  <si>
    <t>Champ 72- DF07</t>
  </si>
  <si>
    <t>Champ 72- DF08</t>
  </si>
  <si>
    <t>Champ 72- DF0C</t>
  </si>
  <si>
    <t>Champ 72- DF1D</t>
  </si>
  <si>
    <t>Champ 72- DF1E</t>
  </si>
  <si>
    <t>Champ 72- DF0B</t>
  </si>
  <si>
    <t>Champ 72- DF09</t>
  </si>
  <si>
    <t>Champ 72- DF10</t>
  </si>
  <si>
    <t>Champ 72- DF12</t>
  </si>
  <si>
    <t xml:space="preserve"> Champ 72- DF14</t>
  </si>
  <si>
    <t xml:space="preserve"> Champ 72- DF15</t>
  </si>
  <si>
    <t xml:space="preserve"> Champ 72- DF1C</t>
  </si>
  <si>
    <t>Champ 72- DF19</t>
  </si>
  <si>
    <t>Champ 72- DF1A</t>
  </si>
  <si>
    <t>Champ 72- DF18</t>
  </si>
  <si>
    <t>Champ 72- DF16</t>
  </si>
  <si>
    <t>Champ 72- DF17</t>
  </si>
  <si>
    <t>Champ 72- DF1B</t>
  </si>
  <si>
    <t>Champ 72- DF1F</t>
  </si>
  <si>
    <t>APK_D761.WP</t>
  </si>
  <si>
    <t>APR_D767.WP</t>
  </si>
  <si>
    <t xml:space="preserve">Monnaies ou devises </t>
  </si>
  <si>
    <t xml:space="preserve">Messages porteurs </t>
  </si>
  <si>
    <t>Messages accepteurs</t>
  </si>
  <si>
    <t xml:space="preserve">Édition ticket compte rendu </t>
  </si>
  <si>
    <t xml:space="preserve">Liste de contrôle de numéros de carte porteur  </t>
  </si>
  <si>
    <t xml:space="preserve">Télécommunication télécollecte  </t>
  </si>
  <si>
    <t>Télécommunication téléparamètrage</t>
  </si>
  <si>
    <t>Télécommunication autorisation</t>
  </si>
  <si>
    <t xml:space="preserve">Télécommunication téléchargement enveloppe 1 </t>
  </si>
  <si>
    <t>Télécommunication téléchargement enveloppe 2</t>
  </si>
  <si>
    <t xml:space="preserve">Identifiant pseudo-session du SA </t>
  </si>
  <si>
    <t xml:space="preserve">Paramètres d'horotage GM  </t>
  </si>
  <si>
    <t>Liste de données spécifiques EMV par AID</t>
  </si>
  <si>
    <t>Liste des DOL EMV (Data object list)</t>
  </si>
  <si>
    <t xml:space="preserve">Liste de clés publiques d'authentification EMV </t>
  </si>
  <si>
    <t xml:space="preserve">d'appel aléatoire EMV </t>
  </si>
  <si>
    <t xml:space="preserve">Données complémentaires EMV pour télécollecte </t>
  </si>
  <si>
    <r>
      <t xml:space="preserve">00 </t>
    </r>
    <r>
      <rPr>
        <sz val="11"/>
        <color rgb="FF484848"/>
        <rFont val="Calibri"/>
        <family val="2"/>
        <scheme val="minor"/>
      </rPr>
      <t>(interindustry command)</t>
    </r>
  </si>
  <si>
    <r>
      <t xml:space="preserve">Issuer Authentication Data ” </t>
    </r>
    <r>
      <rPr>
        <sz val="11"/>
        <color rgb="FF484848"/>
        <rFont val="Calibri"/>
        <family val="2"/>
        <scheme val="minor"/>
      </rPr>
      <t>mandatory first 8 bytes contains the ARPC, while the following 1 to 8 bytes, if any, have a proprietary structure. Usually, when the ARC is considered in the computation of the ARPC, the bytes 9 and 10 include the ARC</t>
    </r>
  </si>
  <si>
    <t xml:space="preserve">The terminal may send this command only once in a transaction. The ICC should return the SW1SW2 = 6985 in the R-APDU, if this restriction is not respected. </t>
  </si>
  <si>
    <t>Regardless of the status words in the R-APDU, the terminal shall set to 1 bit 5, "Issuer authentication was performed", in the TSI.</t>
  </si>
  <si>
    <t xml:space="preserve"> In case the SW1SW2 are different than 9000, the terminal shall set bit 7, "Issuer authentication was unsuccessful ", in byte 5 of the TVR.</t>
  </si>
  <si>
    <t>When bit 3, "Issuer Authentication is supported", in the AIP is set to 0, the card may combine the issuer authentication with the second GENERATE AC command.</t>
  </si>
  <si>
    <t xml:space="preserve"> In this case, the issuer should have listed the data object Issuer Authentication Data (tag 91) in the CDOL2.</t>
  </si>
  <si>
    <t>The ICC decrypts the ARPC with the session key SSK AC , which was previously derived for the computation of the ARQC.</t>
  </si>
  <si>
    <t xml:space="preserve"> After performing the XOR operation with the value of the ARQC, the ARC can be obtained from the leftmost 2 bytes of the result. </t>
  </si>
  <si>
    <t>Issuer Authentication Champ 55 0091</t>
  </si>
  <si>
    <t>Champ 72 - DF1E</t>
  </si>
  <si>
    <t>1654 : N° surveillé (Carte )</t>
  </si>
  <si>
    <t>Accord</t>
  </si>
  <si>
    <t>Interdit</t>
  </si>
  <si>
    <t>Appel phonie</t>
  </si>
  <si>
    <t>Refus</t>
  </si>
  <si>
    <t>Accord (décision commerce)</t>
  </si>
  <si>
    <t>Niveau d'appel</t>
  </si>
  <si>
    <t>A surveiller en liste de contrôle</t>
  </si>
  <si>
    <t>Contrôle de flux porteur (montant dépassé)</t>
  </si>
  <si>
    <t>Contrôle de flux porteur (plafond porteur à zéro)</t>
  </si>
  <si>
    <t>Transaction en devise</t>
  </si>
  <si>
    <t>Cumul porteur (montant supérieur au seuil)</t>
  </si>
  <si>
    <t>Cumul porteur (cumul supérieur au seuil)</t>
  </si>
  <si>
    <t>Appel aléatoire</t>
  </si>
  <si>
    <t>Dépassement seuil</t>
  </si>
  <si>
    <t>Initiative accepteur</t>
  </si>
  <si>
    <t>Transaction en mode piste ISO2</t>
  </si>
  <si>
    <t>Refus avec Forcage</t>
  </si>
  <si>
    <t xml:space="preserve"> Pour une transaction microcircuit le traitement est selon le ‘code action’ (TAC/IAC).</t>
  </si>
  <si>
    <t xml:space="preserve"> supporté si l’Indicateur d’activation de l’appel phonie est positionné à ‘Autorisé’,
sinon ‘Refus’.</t>
  </si>
  <si>
    <t>ANS19</t>
  </si>
  <si>
    <t>Numéro de carte dans liste de contrôle. PAN pour lequel a été défini un niveau d’acceptation</t>
  </si>
  <si>
    <t>MPE  V5.5 Volume 2 V1.2</t>
  </si>
  <si>
    <r>
      <t xml:space="preserve"> Code Traitement : </t>
    </r>
    <r>
      <rPr>
        <b/>
        <sz val="11"/>
        <color rgb="FFFF0000"/>
        <rFont val="Calibri"/>
        <family val="2"/>
        <scheme val="minor"/>
      </rPr>
      <t>99 = Non significatif, 11 Carte de test piste, 10 Carte de test puce, 08 Traitement obligatoire en mode puce, 02 Traitement selon le code service utilise pour l'application EMV</t>
    </r>
  </si>
  <si>
    <r>
      <t>Information indiquant le niveau d’acceptation d’une plage de BINs :</t>
    </r>
    <r>
      <rPr>
        <b/>
        <sz val="11"/>
        <color rgb="FFFF0000"/>
        <rFont val="Calibri"/>
        <family val="2"/>
        <scheme val="minor"/>
      </rPr>
      <t xml:space="preserve"> 0 : accepte; 1 surveille; 2 refuse; 3 interdit </t>
    </r>
  </si>
  <si>
    <r>
      <t xml:space="preserve">Niveau d’acceptation associé à un PAN : </t>
    </r>
    <r>
      <rPr>
        <b/>
        <sz val="11"/>
        <color rgb="FFFF0000"/>
        <rFont val="Calibri"/>
        <family val="2"/>
        <scheme val="minor"/>
      </rPr>
      <t xml:space="preserve"> Interdit 1,  Surveillé 2 ,  Refusé 3</t>
    </r>
  </si>
  <si>
    <t>Champ 72 - DF1D</t>
  </si>
  <si>
    <t>Champ 72 - DF18</t>
  </si>
  <si>
    <t>Champ 72 - DF07</t>
  </si>
  <si>
    <t>CTRY_CDE.WP</t>
  </si>
  <si>
    <r>
      <t xml:space="preserve">The next step is to read the </t>
    </r>
    <r>
      <rPr>
        <b/>
        <sz val="11"/>
        <color rgb="FFFF0000"/>
        <rFont val="Calibri"/>
        <family val="2"/>
        <scheme val="minor"/>
      </rPr>
      <t>Certification Authority Public Key Index from the ICC</t>
    </r>
    <r>
      <rPr>
        <sz val="11"/>
        <rFont val="Calibri"/>
        <family val="2"/>
        <scheme val="minor"/>
      </rPr>
      <t xml:space="preserve">. reveal us which of them we need to process. </t>
    </r>
  </si>
  <si>
    <r>
      <t xml:space="preserve">With the Certification Authority Public Key </t>
    </r>
    <r>
      <rPr>
        <b/>
        <sz val="11"/>
        <color rgb="FFFF0000"/>
        <rFont val="Calibri"/>
        <family val="2"/>
        <scheme val="minor"/>
      </rPr>
      <t>we decode the Issuer PK Certificate</t>
    </r>
    <r>
      <rPr>
        <sz val="11"/>
        <color theme="1"/>
        <rFont val="Calibri"/>
        <family val="2"/>
        <scheme val="minor"/>
      </rPr>
      <t xml:space="preserve"> on the condition that both have the same length. </t>
    </r>
  </si>
  <si>
    <t>ANS12</t>
  </si>
  <si>
    <t>N5</t>
  </si>
  <si>
    <t>ANS5</t>
  </si>
  <si>
    <t>Nombre de colonnes afficheur</t>
  </si>
  <si>
    <t>Nombre de lignes afficheurs</t>
  </si>
  <si>
    <t>Identifiant du protocole à utiliser</t>
  </si>
  <si>
    <r>
      <t>Service code</t>
    </r>
    <r>
      <rPr>
        <sz val="11"/>
        <color theme="1"/>
        <rFont val="Calibri"/>
        <family val="2"/>
        <scheme val="minor"/>
      </rPr>
      <t xml:space="preserve"> values common in financial cards:</t>
    </r>
  </si>
  <si>
    <t>First digit</t>
  </si>
  <si>
    <t>1: International interchange OK</t>
  </si>
  <si>
    <t>2: International interchange, use IC (chip) where feasible</t>
  </si>
  <si>
    <t>5: National interchange only except under bilateral agreement</t>
  </si>
  <si>
    <t>6: National interchange only except under bilateral agreement, use IC (chip) where feasible</t>
  </si>
  <si>
    <t>7: No interchange except under bilateral agreement (closed loop)</t>
  </si>
  <si>
    <t>9: Test</t>
  </si>
  <si>
    <t>Second digit</t>
  </si>
  <si>
    <t>0: Normal</t>
  </si>
  <si>
    <t>2: Contact issuer via online means</t>
  </si>
  <si>
    <t>4: Contact issuer via online means except under bilateral agreement</t>
  </si>
  <si>
    <t>Third digit</t>
  </si>
  <si>
    <t>0: No restrictions, PIN required</t>
  </si>
  <si>
    <t>1: No restrictions</t>
  </si>
  <si>
    <t>2: Goods and services only (no cash)</t>
  </si>
  <si>
    <t>3: ATM only, PIN required</t>
  </si>
  <si>
    <t>4: Cash only</t>
  </si>
  <si>
    <t>5: Goods and services only (no cash), PIN required</t>
  </si>
  <si>
    <t>6: No restrictions, use PIN where feasible</t>
  </si>
  <si>
    <t>7: Goods and services only (no cash), use PIN where feasible</t>
  </si>
  <si>
    <t>DELTA_TRS_E_CB55_RAISONS_TNA</t>
  </si>
  <si>
    <t>Présence deuxième bit map X C(1) C(1) C(1) C(1) C(1)</t>
  </si>
  <si>
    <t>11 Numéro d'audit XS XQ XS XQ XS XQ</t>
  </si>
  <si>
    <t>12 Heure locale de la transaction C(78) FQ C(53) C(44) X .</t>
  </si>
  <si>
    <t>13 Date locale de la transaction C(78) FQ C(53) C(44) X .</t>
  </si>
  <si>
    <t>24 Code fonction X XQ X XQ X XQ</t>
  </si>
  <si>
    <t>25 Code raison du message X . F . . .</t>
  </si>
  <si>
    <t>31 Données à imprimer/afficher . C(2) . C(2) . C(2)</t>
  </si>
  <si>
    <t>01 Impression . FS . F(49) . FS</t>
  </si>
  <si>
    <t>02 Affichage . FS . F(49) . FS</t>
  </si>
  <si>
    <t>03 Impression et affichage . FS . F(49) . FS</t>
  </si>
  <si>
    <t>07 Impression pour l'accepteur uniquement . FS . F(49) . FS</t>
  </si>
  <si>
    <t>08 Affichage pour l'accepteur uniquement . FS . F(49) . FS</t>
  </si>
  <si>
    <t>09 Impression et affichage pour l'accepteur . FS . F(49) . FS</t>
  </si>
  <si>
    <t>32 Identifiant de l'organisme acquéreur X XQ F F F F</t>
  </si>
  <si>
    <t>39 Code action . X . X . X</t>
  </si>
  <si>
    <t>41 Identification du système d'acceptation X XQ . . FS .</t>
  </si>
  <si>
    <t>42 Identification de l'accepteur de carte X XQ . . FS .</t>
  </si>
  <si>
    <t>44 Données complémentaires de réponse . C(2) . C(2) . C(2)</t>
  </si>
  <si>
    <t>AA Champ erroné . C(23) . F(49) . C(23)</t>
  </si>
  <si>
    <t>AE Code réponse de l'ouverture de dialogue et service . X . F . .</t>
  </si>
  <si>
    <t>AF Code activation appel ou service . . . . . F</t>
  </si>
  <si>
    <t>AI Code gestion de dialogue . F . . . .</t>
  </si>
  <si>
    <t>46 Configuration du Système et des Points d'Acceptation C(2) . . . C(2) .</t>
  </si>
  <si>
    <t>DF50 ITP (Identifiant de l'application Terminal). X . . . . .</t>
  </si>
  <si>
    <t>DF51 Numéro logique du système d'acceptation. X . . . . .</t>
  </si>
  <si>
    <t>DF52 Type d'architecture du système d'acceptation. X . . . . .</t>
  </si>
  <si>
    <t>DF54 Statut de l'application X . . . X .</t>
  </si>
  <si>
    <t>DF5D SIRET C(58) . . . . .</t>
  </si>
  <si>
    <t>DF5E IDSA (IDentification du Système d'Acceptation) C(58) . . . . .</t>
  </si>
  <si>
    <t>DF5F Numéro de contrat accepteur X . . . . .</t>
  </si>
  <si>
    <t>47 Données complémentaires nationales C(2) C(2) C(2) . . .</t>
  </si>
  <si>
    <t>06 Type de site C(58) . . . . .</t>
  </si>
  <si>
    <t>07 Année de la transaction C(78) . C(53) . . .</t>
  </si>
  <si>
    <t>16 Fonctions de protocole supportées X X . . . .</t>
  </si>
  <si>
    <t>18 Code pays du système d'acceptation C(58) . . . . .</t>
  </si>
  <si>
    <t>48 Type d'applicatif du système d'acceptation (TASA) X . . . . .</t>
  </si>
  <si>
    <t>67 Gestion des transferts X . C(48) . . .</t>
  </si>
  <si>
    <t>A: Ouverture de dialogue par syst. acc : 0804 B: Réponse à (ouverture de dialogue par syst. acc) : 0814</t>
  </si>
  <si>
    <t>C: Ouverture de service : 0804 D: Réponse à ouverture de service : 0814</t>
  </si>
  <si>
    <t>E: Fermeture de dialogue par syst. acc : 0844 F: Acquit. de (fermeture de dialogue par syst. acc) : 0854</t>
  </si>
  <si>
    <t>A: Fermeture de dialogue par syst. acq : 0844 B: Acquit. de (fermeture de dialogue par syst. acq) : 0854</t>
  </si>
  <si>
    <t>1 Présence deuxième bit map C(1) C(1)</t>
  </si>
  <si>
    <t>11 Numéro d'audit XS XQ</t>
  </si>
  <si>
    <t>12 Heure locale de la transaction FS C(44)</t>
  </si>
  <si>
    <t>13 Date locale de la transaction FS C(44)</t>
  </si>
  <si>
    <t>24 Code fonction X XQ</t>
  </si>
  <si>
    <t>31 Données à imprimer/afficher C(2) .</t>
  </si>
  <si>
    <t>01 Impression FS .</t>
  </si>
  <si>
    <t>02 Affichage FS .</t>
  </si>
  <si>
    <t>03 Impression et affichage FS .</t>
  </si>
  <si>
    <t>07 Impression pour l'accepteur uniquement FS .</t>
  </si>
  <si>
    <t>08 Affichage pour l'accepteur uniquement FS .</t>
  </si>
  <si>
    <t>09 Impression et affichage pour l'accepteur FS .</t>
  </si>
  <si>
    <t>32 Identifiant de l'organisme acquéreur F F</t>
  </si>
  <si>
    <t>39 Code action . X</t>
  </si>
  <si>
    <t>44 Données complémentaires de réponse C(2) C(2)</t>
  </si>
  <si>
    <t>AA Champ erroné . C(23)</t>
  </si>
  <si>
    <t>AF Code activation appel ou service F .</t>
  </si>
  <si>
    <t>46 Configuration du Système et des Points d'Acceptation C(2) C(2)</t>
  </si>
  <si>
    <t>DF53 Code activation application F .</t>
  </si>
  <si>
    <t>DF54 Statut de l'application . X</t>
  </si>
  <si>
    <t>47 Données complémentaires nationales C(2) .</t>
  </si>
  <si>
    <t>14 Données d'horodatage C(53) .</t>
  </si>
  <si>
    <t>A: Proposition de droit de parole : 0844 B: Acquittement de proposition de droit de parole : 0854</t>
  </si>
  <si>
    <t>24 Code fonction X .</t>
  </si>
  <si>
    <t>31 Données à imprimer/afficher . C(2)</t>
  </si>
  <si>
    <t>01 Impression . FS</t>
  </si>
  <si>
    <t>02 Affichage . FS</t>
  </si>
  <si>
    <t>03 Impression et affichage . FS</t>
  </si>
  <si>
    <t>07 Impression pour l'accepteur uniquement . FS</t>
  </si>
  <si>
    <t>08 Affichage pour l'accepteur uniquement . FS</t>
  </si>
  <si>
    <t>09 Impression et affichage pour l'accepteur . FS</t>
  </si>
  <si>
    <t>44 Données complémentaires de réponse . C(2)</t>
  </si>
  <si>
    <t>A: Demande de test d'écho : 0804 B: Réponse à demande de test d'écho : 0814</t>
  </si>
  <si>
    <t>12 Heure locale de la transaction X .</t>
  </si>
  <si>
    <t>13 Date locale de la transaction X .</t>
  </si>
  <si>
    <t>32 Identifiant de l'organisme acquéreur X XQ</t>
  </si>
  <si>
    <t>39 Code action . XS</t>
  </si>
  <si>
    <t>41 Identification du système d'acceptation C(58) FQ</t>
  </si>
  <si>
    <t>42 Identification de l'accepteur de carte C(58) FQ</t>
  </si>
  <si>
    <t>A: Notification d'incident et synchronisation : 0644 B: Acquittement de notif. d'incident et de synchronisation : 0654</t>
  </si>
  <si>
    <t>41 Identification du système d'acceptation FS .</t>
  </si>
  <si>
    <t>42 Identification de l'accepteur de carte FS .</t>
  </si>
  <si>
    <t>AA Champ erroné C(23) C(23)</t>
  </si>
  <si>
    <t>AJ Code gestion d'incident X X</t>
  </si>
  <si>
    <t>AF Code activation appel ou service . F</t>
  </si>
  <si>
    <t>N° Définition A B C D E F</t>
  </si>
  <si>
    <t>N° Définition A B</t>
  </si>
  <si>
    <t>44 obligatoire dans la réponse si absent dans la demande</t>
  </si>
  <si>
    <t>48 obligatoire si la demande est à l'initiative du système d'acceptation, absent sinon.</t>
  </si>
  <si>
    <t>49 sens acquéreur - accepteur, absent sinon</t>
  </si>
  <si>
    <t>53 obligatoire si le terminal n'est pas horodaté</t>
  </si>
  <si>
    <t>78 obligatoire si le terminal est horodaté, absent sinon</t>
  </si>
  <si>
    <t>DF65 Mode de raccordement courant du système d'acceptation X . . . . .</t>
  </si>
  <si>
    <t>s2</t>
  </si>
  <si>
    <t>c19</t>
  </si>
  <si>
    <t>c1a</t>
  </si>
  <si>
    <t>c1b</t>
  </si>
  <si>
    <t>eftag_command_eft_update</t>
  </si>
  <si>
    <t>c1c</t>
  </si>
  <si>
    <t>c1d</t>
  </si>
  <si>
    <t>c1e</t>
  </si>
  <si>
    <t>c1f</t>
  </si>
  <si>
    <t>c2b</t>
  </si>
  <si>
    <t>c4a</t>
  </si>
  <si>
    <t>c2d</t>
  </si>
  <si>
    <t>c2e</t>
  </si>
  <si>
    <t>rtl</t>
  </si>
  <si>
    <t>c42</t>
  </si>
  <si>
    <t>c43</t>
  </si>
  <si>
    <t xml:space="preserve">Mise a jour complete    </t>
  </si>
  <si>
    <t>Mise a jour logiciels LPP</t>
  </si>
  <si>
    <t>Mise a jour parametres LPP</t>
  </si>
  <si>
    <t xml:space="preserve">Mise a jour LPP complete </t>
  </si>
  <si>
    <t xml:space="preserve">Mise a jour logiciels TPV </t>
  </si>
  <si>
    <t xml:space="preserve">Mise a jour parametres TPV </t>
  </si>
  <si>
    <t>Mise a jour TPV complete</t>
  </si>
  <si>
    <t xml:space="preserve">Telemaintenance   </t>
  </si>
  <si>
    <t>Telechargement serveur</t>
  </si>
  <si>
    <t xml:space="preserve">Authentification du terminal </t>
  </si>
  <si>
    <t xml:space="preserve">Telecollecte </t>
  </si>
  <si>
    <t>Teleparametrage serveur</t>
  </si>
  <si>
    <t xml:space="preserve">Authentificaiton du terminal </t>
  </si>
  <si>
    <t>Remontee transactions locales</t>
  </si>
  <si>
    <t>FCT_ACT.WP</t>
  </si>
  <si>
    <t>C(78)</t>
  </si>
  <si>
    <t>C(53)</t>
  </si>
  <si>
    <t>C(44)</t>
  </si>
  <si>
    <t>48</t>
  </si>
  <si>
    <t>0804</t>
  </si>
  <si>
    <t>0814</t>
  </si>
  <si>
    <t>0844</t>
  </si>
  <si>
    <t>0854</t>
  </si>
  <si>
    <t>F(49)</t>
  </si>
  <si>
    <t>41</t>
  </si>
  <si>
    <t>AI</t>
  </si>
  <si>
    <t>46</t>
  </si>
  <si>
    <t>DF5D</t>
  </si>
  <si>
    <t>SIRET</t>
  </si>
  <si>
    <t>DF5F</t>
  </si>
  <si>
    <t>DF65</t>
  </si>
  <si>
    <t>47</t>
  </si>
  <si>
    <t>GESTION RESEAUX</t>
  </si>
  <si>
    <t>Gestion des Transferts</t>
  </si>
  <si>
    <t>Fonctions de protocole supportées</t>
  </si>
  <si>
    <t>Code pays du système d'acceptation</t>
  </si>
  <si>
    <t>Numéro de contrat accepteur</t>
  </si>
  <si>
    <t>Mode de raccordement courant du système d'acceptation</t>
  </si>
  <si>
    <t>Code gestion de dialogue</t>
  </si>
  <si>
    <t>Code réponse de l'ouverture de dialogue et service</t>
  </si>
  <si>
    <t>Numéro logique du système d'acceptation.</t>
  </si>
  <si>
    <t>TASA (Type d'Applicatif du Système d’Acceptation)</t>
  </si>
  <si>
    <t>GESTION DE RESEAUX</t>
  </si>
  <si>
    <t>301</t>
  </si>
  <si>
    <t>303</t>
  </si>
  <si>
    <t>306</t>
  </si>
  <si>
    <t>380-399</t>
  </si>
  <si>
    <t>Réservé</t>
  </si>
  <si>
    <t>690-699</t>
  </si>
  <si>
    <t>880-899</t>
  </si>
  <si>
    <t>CODE FONCTION 24</t>
  </si>
  <si>
    <t>Test d’écho</t>
  </si>
  <si>
    <t>Proposition du droit de parole</t>
  </si>
  <si>
    <t>Fermeture de dialogue</t>
  </si>
  <si>
    <t>Ouverture de dialogue + service télécollecte</t>
  </si>
  <si>
    <t>Ouverture de dialogue + service téléparamétrage</t>
  </si>
  <si>
    <t>Ouverture de dialogue + service téléchargement</t>
  </si>
  <si>
    <t>Ouverture de service télécollecte</t>
  </si>
  <si>
    <t>Ouverture de service téléparamétrage</t>
  </si>
  <si>
    <t>Code fonction des messages 08xx</t>
  </si>
  <si>
    <t>Notification d’incident protocole</t>
  </si>
  <si>
    <t>Notification de prise en compte de l’état fonctionnel</t>
  </si>
  <si>
    <t>Données de référence du point d’acceptation</t>
  </si>
  <si>
    <t>Données de référence du système d’acceptation</t>
  </si>
  <si>
    <t>Paramètres de l’état fonctionnel du système d’acceptation</t>
  </si>
  <si>
    <t>Valeurs utilisées dans les messages 06xx de notifications d’incidents et resynchronisation et dans l’échange d’état fonctionnel</t>
  </si>
  <si>
    <t>Activation négative de fichier</t>
  </si>
  <si>
    <t>Activation positive de fichier</t>
  </si>
  <si>
    <t>Fichier à modifier</t>
  </si>
  <si>
    <t>Fichier à supprimer</t>
  </si>
  <si>
    <t>Fichier à remplacer</t>
  </si>
  <si>
    <t>Enregistrement à effacer</t>
  </si>
  <si>
    <t>Enregistrement à ajouter</t>
  </si>
  <si>
    <t>Valeurs utilisées dans les messages 03xx de transfert de fichier</t>
  </si>
  <si>
    <t xml:space="preserve">Conditions de la transaction au point de service /Code Raison </t>
  </si>
  <si>
    <t>CODE RAISON 25 (TELEPARMETRAGE)</t>
  </si>
  <si>
    <t>8600-8999</t>
  </si>
  <si>
    <t>Programmé par le système acquéreur (HHMM)</t>
  </si>
  <si>
    <t>Changement de configuration du logiciel applicatif système d’acceptation</t>
  </si>
  <si>
    <t>Changement de configuration matérielle système d’acceptation</t>
  </si>
  <si>
    <t>Première initialisation système d’acceptation</t>
  </si>
  <si>
    <t>Vidage du fichier de transactions – Initiative accepteur de carte</t>
  </si>
  <si>
    <t>Première initialisation du système d’acceptation, remplacement de matériel</t>
  </si>
  <si>
    <t>Mise à jour de paramètres par l’accepteur de carte</t>
  </si>
  <si>
    <t>Fichier de transactions plein</t>
  </si>
  <si>
    <t>Reprise suite à incident</t>
  </si>
  <si>
    <t>Appel acquéreur</t>
  </si>
  <si>
    <t>Appel accepteur, altération de paramètre détectée</t>
  </si>
  <si>
    <t>Appel (O en PP)   Paramètres de Gestion des Plafonds ou Seuil : Marge of acceptance offline</t>
  </si>
  <si>
    <t>Risque acquéreur, Paramètres de Gestion des risques acquéreur  : PLAFOND / PLANCHER</t>
  </si>
  <si>
    <t>Autre monnaie , Monnaie ou Devise secondaire utilisée par une application</t>
  </si>
  <si>
    <t>Liste de BINS agréés CB , Paramètres de Gestion des BINs Acceptés / Refusés</t>
  </si>
  <si>
    <t>Caractéristiques des périphériques d’impression</t>
  </si>
  <si>
    <t>Identification des Lecteurs</t>
  </si>
  <si>
    <t>Description des périphériques de moyen de paiement</t>
  </si>
  <si>
    <t>Description fonctionnelle des Ressources Ilots-Commerce</t>
  </si>
  <si>
    <t>Gestion des « firmwares » (*.bix) lecteurs Wy.* (architecture non répartie uniquement).</t>
  </si>
  <si>
    <t xml:space="preserve">Gestion des tâches automatiques lancées par le gestionnaire d’application (GAP) </t>
  </si>
  <si>
    <t>chemin Swim</t>
  </si>
  <si>
    <t>chemin Client</t>
  </si>
  <si>
    <t>ANS8</t>
  </si>
  <si>
    <t>N14</t>
  </si>
  <si>
    <t>Type de site :caractérise le lieu de la transaction de paiement (codification SICB)</t>
  </si>
  <si>
    <t>ANS20</t>
  </si>
  <si>
    <t>ANSC60</t>
  </si>
  <si>
    <t>Enseigne d’un accepteur</t>
  </si>
  <si>
    <t>Précise si le système d’acceptation peut fonctionner en mode appelé : Désactivé, Activé</t>
  </si>
  <si>
    <t>Indique l’entité supportant les coûts télécoms X25 :  Appelé , Appelant</t>
  </si>
  <si>
    <t>N11</t>
  </si>
  <si>
    <t>Champ 72 - DF48</t>
  </si>
  <si>
    <t>LBL_ACC.wp</t>
  </si>
  <si>
    <t>COD_PRDCT.WP</t>
  </si>
  <si>
    <t>Champ 72 - DF49</t>
  </si>
  <si>
    <t>Champ 72 - DF88</t>
  </si>
  <si>
    <t>Liste de clés publiques d'authentification / TAC Contactless</t>
  </si>
  <si>
    <t>Champ 72- DF8A DF88 DF89</t>
  </si>
  <si>
    <t xml:space="preserve">Édition ticket porteur </t>
  </si>
  <si>
    <t>ILT_08.WP</t>
  </si>
  <si>
    <t>MOL_02.WP</t>
  </si>
  <si>
    <t>DSP_05.WP</t>
  </si>
  <si>
    <r>
      <t xml:space="preserve">Tag: </t>
    </r>
    <r>
      <rPr>
        <b/>
        <sz val="11"/>
        <color rgb="FFFF0000"/>
        <rFont val="Calibri"/>
        <family val="2"/>
        <scheme val="minor"/>
      </rPr>
      <t>0xA5</t>
    </r>
    <r>
      <rPr>
        <sz val="11"/>
        <color theme="1"/>
        <rFont val="Calibri"/>
        <family val="2"/>
        <scheme val="minor"/>
      </rPr>
      <t xml:space="preserve">  File Control Information</t>
    </r>
    <r>
      <rPr>
        <b/>
        <sz val="11"/>
        <color rgb="FFFF0000"/>
        <rFont val="Calibri"/>
        <family val="2"/>
        <scheme val="minor"/>
      </rPr>
      <t xml:space="preserve"> (FCI) Proprietary Template</t>
    </r>
    <r>
      <rPr>
        <sz val="11"/>
        <color theme="1"/>
        <rFont val="Calibri"/>
        <family val="2"/>
        <scheme val="minor"/>
      </rPr>
      <t xml:space="preserve">, Length: </t>
    </r>
    <r>
      <rPr>
        <b/>
        <sz val="11"/>
        <color rgb="FF00B050"/>
        <rFont val="Calibri"/>
        <family val="2"/>
        <scheme val="minor"/>
      </rPr>
      <t>0x0E</t>
    </r>
    <r>
      <rPr>
        <sz val="11"/>
        <color theme="1"/>
        <rFont val="Calibri"/>
        <family val="2"/>
        <scheme val="minor"/>
      </rPr>
      <t xml:space="preserve"> i.e. 14, Value:  </t>
    </r>
    <r>
      <rPr>
        <b/>
        <sz val="11"/>
        <rFont val="Calibri"/>
        <family val="2"/>
        <scheme val="minor"/>
      </rPr>
      <t>8801015F2D086672656E64656573</t>
    </r>
  </si>
  <si>
    <r>
      <t xml:space="preserve">Tag: </t>
    </r>
    <r>
      <rPr>
        <b/>
        <sz val="11"/>
        <color rgb="FFFF0000"/>
        <rFont val="Calibri"/>
        <family val="2"/>
        <scheme val="minor"/>
      </rPr>
      <t>0x6F</t>
    </r>
    <r>
      <rPr>
        <sz val="11"/>
        <color theme="1"/>
        <rFont val="Calibri"/>
        <family val="2"/>
        <scheme val="minor"/>
      </rPr>
      <t xml:space="preserve">  File Control Information </t>
    </r>
    <r>
      <rPr>
        <b/>
        <sz val="11"/>
        <color rgb="FFFF0000"/>
        <rFont val="Calibri"/>
        <family val="2"/>
        <scheme val="minor"/>
      </rPr>
      <t xml:space="preserve"> (FCI) Template</t>
    </r>
    <r>
      <rPr>
        <sz val="11"/>
        <color theme="1"/>
        <rFont val="Calibri"/>
        <family val="2"/>
        <scheme val="minor"/>
      </rPr>
      <t>,  Length:</t>
    </r>
    <r>
      <rPr>
        <b/>
        <sz val="11"/>
        <color rgb="FF92D050"/>
        <rFont val="Calibri"/>
        <family val="2"/>
        <scheme val="minor"/>
      </rPr>
      <t xml:space="preserve"> </t>
    </r>
    <r>
      <rPr>
        <b/>
        <sz val="11"/>
        <color rgb="FF00B050"/>
        <rFont val="Calibri"/>
        <family val="2"/>
        <scheme val="minor"/>
      </rPr>
      <t>0x20</t>
    </r>
    <r>
      <rPr>
        <sz val="11"/>
        <color theme="1"/>
        <rFont val="Calibri"/>
        <family val="2"/>
        <scheme val="minor"/>
      </rPr>
      <t xml:space="preserve">  i.e.  32, Value: </t>
    </r>
    <r>
      <rPr>
        <b/>
        <sz val="11"/>
        <color rgb="FFFF0000"/>
        <rFont val="Calibri"/>
        <family val="2"/>
        <scheme val="minor"/>
      </rPr>
      <t xml:space="preserve"> 84 </t>
    </r>
    <r>
      <rPr>
        <b/>
        <sz val="11"/>
        <color rgb="FF00B050"/>
        <rFont val="Calibri"/>
        <family val="2"/>
        <scheme val="minor"/>
      </rPr>
      <t xml:space="preserve">0E </t>
    </r>
    <r>
      <rPr>
        <b/>
        <sz val="11"/>
        <color rgb="FFFF0000"/>
        <rFont val="Calibri"/>
        <family val="2"/>
        <scheme val="minor"/>
      </rPr>
      <t>315041592E5359532E4444463031</t>
    </r>
    <r>
      <rPr>
        <b/>
        <sz val="11"/>
        <rFont val="Calibri"/>
        <family val="2"/>
        <scheme val="minor"/>
      </rPr>
      <t>A5</t>
    </r>
    <r>
      <rPr>
        <b/>
        <sz val="11"/>
        <color rgb="FF00B050"/>
        <rFont val="Calibri"/>
        <family val="2"/>
        <scheme val="minor"/>
      </rPr>
      <t>0E</t>
    </r>
    <r>
      <rPr>
        <b/>
        <sz val="11"/>
        <rFont val="Calibri"/>
        <family val="2"/>
        <scheme val="minor"/>
      </rPr>
      <t>88</t>
    </r>
    <r>
      <rPr>
        <b/>
        <sz val="11"/>
        <color rgb="FF00B050"/>
        <rFont val="Calibri"/>
        <family val="2"/>
        <scheme val="minor"/>
      </rPr>
      <t>01</t>
    </r>
    <r>
      <rPr>
        <b/>
        <sz val="11"/>
        <rFont val="Calibri"/>
        <family val="2"/>
        <scheme val="minor"/>
      </rPr>
      <t>01</t>
    </r>
    <r>
      <rPr>
        <b/>
        <sz val="11"/>
        <color rgb="FFFF0000"/>
        <rFont val="Calibri"/>
        <family val="2"/>
        <scheme val="minor"/>
      </rPr>
      <t>5F2D</t>
    </r>
    <r>
      <rPr>
        <b/>
        <sz val="11"/>
        <color rgb="FF00B050"/>
        <rFont val="Calibri"/>
        <family val="2"/>
        <scheme val="minor"/>
      </rPr>
      <t>08</t>
    </r>
    <r>
      <rPr>
        <b/>
        <sz val="11"/>
        <color rgb="FFFF0000"/>
        <rFont val="Calibri"/>
        <family val="2"/>
        <scheme val="minor"/>
      </rPr>
      <t>6672656E64656573</t>
    </r>
  </si>
  <si>
    <t xml:space="preserve">The SFI is a reference to a file on the card.  The first byte of AFL. </t>
  </si>
  <si>
    <t xml:space="preserve">Byte 1 </t>
  </si>
  <si>
    <t xml:space="preserve"> Byte 4</t>
  </si>
  <si>
    <t>Byte3</t>
  </si>
  <si>
    <r>
      <t xml:space="preserve">    | | | |    Valeur  = </t>
    </r>
    <r>
      <rPr>
        <b/>
        <sz val="11"/>
        <color theme="8" tint="0.39997558519241921"/>
        <rFont val="Calibri"/>
        <family val="2"/>
        <scheme val="minor"/>
      </rPr>
      <t>9F46</t>
    </r>
    <r>
      <rPr>
        <sz val="11"/>
        <color rgb="FF000000"/>
        <rFont val="Calibri"/>
        <family val="2"/>
        <scheme val="minor"/>
      </rPr>
      <t>81</t>
    </r>
    <r>
      <rPr>
        <b/>
        <sz val="11"/>
        <color rgb="FF00B050"/>
        <rFont val="Calibri"/>
        <family val="2"/>
        <scheme val="minor"/>
      </rPr>
      <t>B0</t>
    </r>
    <r>
      <rPr>
        <sz val="11"/>
        <color rgb="FF000000"/>
        <rFont val="Calibri"/>
        <family val="2"/>
        <scheme val="minor"/>
      </rPr>
      <t>4BDB93343BE58302D3E8C1B6</t>
    </r>
  </si>
  <si>
    <r>
      <t xml:space="preserve">    | | |      Valeur  = </t>
    </r>
    <r>
      <rPr>
        <b/>
        <sz val="11"/>
        <color rgb="FFFF6743"/>
        <rFont val="Calibri"/>
        <family val="2"/>
        <scheme val="minor"/>
      </rPr>
      <t>90</t>
    </r>
    <r>
      <rPr>
        <b/>
        <sz val="11"/>
        <rFont val="Calibri"/>
        <family val="2"/>
        <scheme val="minor"/>
      </rPr>
      <t>81</t>
    </r>
    <r>
      <rPr>
        <b/>
        <sz val="11"/>
        <color rgb="FF00B050"/>
        <rFont val="Calibri"/>
        <family val="2"/>
        <scheme val="minor"/>
      </rPr>
      <t>B0</t>
    </r>
    <r>
      <rPr>
        <sz val="11"/>
        <color rgb="FF000000"/>
        <rFont val="Calibri"/>
        <family val="2"/>
        <scheme val="minor"/>
      </rPr>
      <t>47F92E000B11E57648E0A3F7D7</t>
    </r>
  </si>
  <si>
    <r>
      <t xml:space="preserve">    | | | |              </t>
    </r>
    <r>
      <rPr>
        <b/>
        <sz val="11"/>
        <color rgb="FFFF0000"/>
        <rFont val="Calibri"/>
        <family val="2"/>
        <scheme val="minor"/>
      </rPr>
      <t>5F280202509F4A0182</t>
    </r>
    <r>
      <rPr>
        <sz val="11"/>
        <color rgb="FF000000"/>
        <rFont val="Calibri"/>
        <family val="2"/>
        <scheme val="minor"/>
      </rPr>
      <t>5F25</t>
    </r>
    <r>
      <rPr>
        <b/>
        <sz val="11"/>
        <color rgb="FF00B050"/>
        <rFont val="Calibri"/>
        <family val="2"/>
        <scheme val="minor"/>
      </rPr>
      <t>03</t>
    </r>
    <r>
      <rPr>
        <b/>
        <sz val="11"/>
        <color rgb="FFFF0000"/>
        <rFont val="Calibri"/>
        <family val="2"/>
        <scheme val="minor"/>
      </rPr>
      <t>151001</t>
    </r>
    <r>
      <rPr>
        <sz val="11"/>
        <color rgb="FF000000"/>
        <rFont val="Calibri"/>
        <family val="2"/>
        <scheme val="minor"/>
      </rPr>
      <t>5F</t>
    </r>
  </si>
  <si>
    <r>
      <t xml:space="preserve">    | | | |              34</t>
    </r>
    <r>
      <rPr>
        <b/>
        <sz val="11"/>
        <color rgb="FF00B050"/>
        <rFont val="Calibri"/>
        <family val="2"/>
        <scheme val="minor"/>
      </rPr>
      <t>01</t>
    </r>
    <r>
      <rPr>
        <b/>
        <sz val="11"/>
        <color rgb="FFFF0000"/>
        <rFont val="Calibri"/>
        <family val="2"/>
        <scheme val="minor"/>
      </rPr>
      <t>00</t>
    </r>
    <r>
      <rPr>
        <sz val="11"/>
        <color rgb="FF000000"/>
        <rFont val="Calibri"/>
        <family val="2"/>
        <scheme val="minor"/>
      </rPr>
      <t>9F07</t>
    </r>
    <r>
      <rPr>
        <b/>
        <sz val="11"/>
        <color rgb="FF00B050"/>
        <rFont val="Calibri"/>
        <family val="2"/>
        <scheme val="minor"/>
      </rPr>
      <t>02</t>
    </r>
    <r>
      <rPr>
        <b/>
        <sz val="11"/>
        <color rgb="FFFF0000"/>
        <rFont val="Calibri"/>
        <family val="2"/>
        <scheme val="minor"/>
      </rPr>
      <t>FF00</t>
    </r>
    <r>
      <rPr>
        <sz val="11"/>
        <color rgb="FF000000"/>
        <rFont val="Calibri"/>
        <family val="2"/>
        <scheme val="minor"/>
      </rPr>
      <t>8E</t>
    </r>
    <r>
      <rPr>
        <b/>
        <sz val="11"/>
        <color rgb="FF00B050"/>
        <rFont val="Calibri"/>
        <family val="2"/>
        <scheme val="minor"/>
      </rPr>
      <t>0E</t>
    </r>
    <r>
      <rPr>
        <b/>
        <sz val="11"/>
        <color rgb="FFFF0000"/>
        <rFont val="Calibri"/>
        <family val="2"/>
        <scheme val="minor"/>
      </rPr>
      <t>000000000000</t>
    </r>
  </si>
  <si>
    <r>
      <t xml:space="preserve">    | | | |              </t>
    </r>
    <r>
      <rPr>
        <b/>
        <sz val="11"/>
        <color rgb="FFFF0000"/>
        <rFont val="Calibri"/>
        <family val="2"/>
        <scheme val="minor"/>
      </rPr>
      <t>0000420101030203</t>
    </r>
    <r>
      <rPr>
        <sz val="11"/>
        <color rgb="FF000000"/>
        <rFont val="Calibri"/>
        <family val="2"/>
        <scheme val="minor"/>
      </rPr>
      <t>8C</t>
    </r>
    <r>
      <rPr>
        <b/>
        <sz val="11"/>
        <color rgb="FF00B050"/>
        <rFont val="Calibri"/>
        <family val="2"/>
        <scheme val="minor"/>
      </rPr>
      <t>1E</t>
    </r>
    <r>
      <rPr>
        <sz val="11"/>
        <color rgb="FF000000"/>
        <rFont val="Calibri"/>
        <family val="2"/>
        <scheme val="minor"/>
      </rPr>
      <t>9F02</t>
    </r>
    <r>
      <rPr>
        <b/>
        <sz val="11"/>
        <color rgb="FF00B050"/>
        <rFont val="Calibri"/>
        <family val="2"/>
        <scheme val="minor"/>
      </rPr>
      <t>06</t>
    </r>
    <r>
      <rPr>
        <sz val="11"/>
        <color rgb="FF000000"/>
        <rFont val="Calibri"/>
        <family val="2"/>
        <scheme val="minor"/>
      </rPr>
      <t>9F03</t>
    </r>
    <r>
      <rPr>
        <b/>
        <sz val="11"/>
        <color rgb="FF00B050"/>
        <rFont val="Calibri"/>
        <family val="2"/>
        <scheme val="minor"/>
      </rPr>
      <t>06</t>
    </r>
  </si>
  <si>
    <r>
      <t xml:space="preserve">    | | | |              9F4E</t>
    </r>
    <r>
      <rPr>
        <b/>
        <sz val="11"/>
        <color rgb="FF00B050"/>
        <rFont val="Calibri"/>
        <family val="2"/>
        <scheme val="minor"/>
      </rPr>
      <t>14</t>
    </r>
    <r>
      <rPr>
        <sz val="11"/>
        <color rgb="FF000000"/>
        <rFont val="Calibri"/>
        <family val="2"/>
        <scheme val="minor"/>
      </rPr>
      <t>9F1A</t>
    </r>
    <r>
      <rPr>
        <b/>
        <sz val="11"/>
        <color rgb="FF00B050"/>
        <rFont val="Calibri"/>
        <family val="2"/>
        <scheme val="minor"/>
      </rPr>
      <t>02</t>
    </r>
    <r>
      <rPr>
        <sz val="11"/>
        <color rgb="FF000000"/>
        <rFont val="Calibri"/>
        <family val="2"/>
        <scheme val="minor"/>
      </rPr>
      <t>95055F2A029A039F2103</t>
    </r>
  </si>
  <si>
    <t>MT10_NON_SPECIF</t>
  </si>
  <si>
    <t>MT10_KO_INCONNU</t>
  </si>
  <si>
    <t>MT10_OK</t>
  </si>
  <si>
    <t>MT10_KO_BLOQUEE</t>
  </si>
  <si>
    <t>MT10_KO_CODE_1</t>
  </si>
  <si>
    <t>MT10_KO_CODE_2</t>
  </si>
  <si>
    <t>MT10_KO_CODE_3</t>
  </si>
  <si>
    <t>MT10_KO_VA</t>
  </si>
  <si>
    <t>MT10_KO_CAI_E</t>
  </si>
  <si>
    <t>MT10_KO_CAI_A</t>
  </si>
  <si>
    <t>MT10_KO_CAI_E2</t>
  </si>
  <si>
    <t>MT10_KO_FLUX_INCID</t>
  </si>
  <si>
    <t>MT10_KO_FLUX</t>
  </si>
  <si>
    <t>MT10_KO_CERT</t>
  </si>
  <si>
    <t>MT10_KO_VA1</t>
  </si>
  <si>
    <t>MT10_KO_AUT</t>
  </si>
  <si>
    <t>MT10_KO_DATA</t>
  </si>
  <si>
    <t>MT10_KO_PERIM</t>
  </si>
  <si>
    <t>35</t>
  </si>
  <si>
    <t>MT10_KO_VA2</t>
  </si>
  <si>
    <t>36</t>
  </si>
  <si>
    <t>MT10_KO_DEV</t>
  </si>
  <si>
    <t>Champ 55 - DF70</t>
  </si>
  <si>
    <t xml:space="preserve">Pas de transaction non aboutie ecrite </t>
  </si>
  <si>
    <t xml:space="preserve">Type de TNA non precise </t>
  </si>
  <si>
    <t xml:space="preserve">ok </t>
  </si>
  <si>
    <t xml:space="preserve">Carte bloquee Lors de la Trs </t>
  </si>
  <si>
    <t>1 code Faux et abandon</t>
  </si>
  <si>
    <t xml:space="preserve">2 codes Faux et abandon </t>
  </si>
  <si>
    <t>3 codes Faux et abandon</t>
  </si>
  <si>
    <t>Valeur Authentification Fausse</t>
  </si>
  <si>
    <t>Erreur CAI Emetteur</t>
  </si>
  <si>
    <t>Erreur CAI Acquereur</t>
  </si>
  <si>
    <t xml:space="preserve">CAI Emetteur retourne Non Conforme </t>
  </si>
  <si>
    <t>carte  Interdite en LS</t>
  </si>
  <si>
    <t>Carte Refusee en LS</t>
  </si>
  <si>
    <t xml:space="preserve">Bin  Interdit </t>
  </si>
  <si>
    <t>Bin  Refuse</t>
  </si>
  <si>
    <t xml:space="preserve">Problème de code </t>
  </si>
  <si>
    <t>Carte Refusee en Auto</t>
  </si>
  <si>
    <t>--&gt; Incident de structure controle flux</t>
  </si>
  <si>
    <t>Incident Lors du Controle de Flux</t>
  </si>
  <si>
    <t>Incident Lors du Certificat</t>
  </si>
  <si>
    <t xml:space="preserve">Inident  lors de la VS </t>
  </si>
  <si>
    <t xml:space="preserve">Incident Lors de l impression Ticket </t>
  </si>
  <si>
    <t xml:space="preserve">Incident Lors de l appel CA sans forcage  </t>
  </si>
  <si>
    <t xml:space="preserve">Format Donnees Porteur  </t>
  </si>
  <si>
    <t xml:space="preserve">Application carte ou Cles VS perimees </t>
  </si>
  <si>
    <t>Incoherences des donnees lors de la VS</t>
  </si>
  <si>
    <t xml:space="preserve">Devise non Supportee  </t>
  </si>
  <si>
    <t>Champ 55-DF70</t>
  </si>
  <si>
    <t>Champ 44-BC</t>
  </si>
  <si>
    <t>Cryptogram Information Data (CID)  [AAC 00 TC 40 ARQC 80]</t>
  </si>
  <si>
    <t>99 Incident domaine initiateur</t>
  </si>
  <si>
    <t>CODE RAISON  59</t>
  </si>
  <si>
    <t>QUESTION</t>
  </si>
  <si>
    <t>17/99</t>
  </si>
  <si>
    <t>DELTA_DEFAILLANCE</t>
  </si>
  <si>
    <t xml:space="preserve">Delai depasse d'attente de reponse - TimeOut reponse autorisation </t>
  </si>
  <si>
    <t>DELTA_TIME_OUT</t>
  </si>
  <si>
    <t>Defaillance : Carte Arrachee apres autorisation</t>
  </si>
  <si>
    <t>DELTA_TRS_E_CB55_9F0A</t>
  </si>
  <si>
    <r>
      <t>There are two ways to get the right</t>
    </r>
    <r>
      <rPr>
        <b/>
        <sz val="11"/>
        <color rgb="FFFF0000"/>
        <rFont val="Calibri"/>
        <family val="2"/>
        <scheme val="minor"/>
      </rPr>
      <t xml:space="preserve"> ADF</t>
    </r>
    <r>
      <rPr>
        <sz val="11"/>
        <color theme="1"/>
        <rFont val="Calibri"/>
        <family val="2"/>
        <scheme val="minor"/>
      </rPr>
      <t>. If the card supports the Payment System Environment (</t>
    </r>
    <r>
      <rPr>
        <b/>
        <sz val="11"/>
        <color rgb="FFFF0000"/>
        <rFont val="Calibri"/>
        <family val="2"/>
        <scheme val="minor"/>
      </rPr>
      <t>PSE</t>
    </r>
    <r>
      <rPr>
        <sz val="11"/>
        <color theme="1"/>
        <rFont val="Calibri"/>
        <family val="2"/>
        <scheme val="minor"/>
      </rPr>
      <t>),</t>
    </r>
  </si>
  <si>
    <t>ICC Public Key Certificate</t>
  </si>
  <si>
    <t>ICC  Public Key Exponent</t>
  </si>
  <si>
    <r>
      <t xml:space="preserve">    | | |      Valeur  =</t>
    </r>
    <r>
      <rPr>
        <b/>
        <sz val="11"/>
        <color rgb="FF000000"/>
        <rFont val="Calibri"/>
        <family val="2"/>
        <scheme val="minor"/>
      </rPr>
      <t xml:space="preserve"> 08010101</t>
    </r>
    <r>
      <rPr>
        <b/>
        <sz val="11"/>
        <color rgb="FFFF0000"/>
        <rFont val="Calibri"/>
        <family val="2"/>
        <scheme val="minor"/>
      </rPr>
      <t>08030300</t>
    </r>
    <r>
      <rPr>
        <b/>
        <sz val="11"/>
        <color rgb="FF00B0F0"/>
        <rFont val="Calibri"/>
        <family val="2"/>
        <scheme val="minor"/>
      </rPr>
      <t>10010200</t>
    </r>
    <r>
      <rPr>
        <b/>
        <sz val="11"/>
        <color theme="7"/>
        <rFont val="Calibri"/>
        <family val="2"/>
        <scheme val="minor"/>
      </rPr>
      <t>10040500</t>
    </r>
    <r>
      <rPr>
        <b/>
        <sz val="11"/>
        <color rgb="FFFF6743"/>
        <rFont val="Calibri"/>
        <family val="2"/>
        <scheme val="minor"/>
      </rPr>
      <t>18010101</t>
    </r>
    <r>
      <rPr>
        <sz val="11"/>
        <color rgb="FF000000"/>
        <rFont val="Calibri"/>
        <family val="2"/>
        <scheme val="minor"/>
      </rPr>
      <t>18020200</t>
    </r>
  </si>
  <si>
    <t xml:space="preserve">    | | | |   +- 9F07 - Application Usage control - AUC</t>
  </si>
  <si>
    <r>
      <t xml:space="preserve">    | |    Valeur  = 84</t>
    </r>
    <r>
      <rPr>
        <b/>
        <sz val="11"/>
        <color rgb="FF00B050"/>
        <rFont val="Calibri"/>
        <family val="2"/>
        <scheme val="minor"/>
      </rPr>
      <t>07</t>
    </r>
    <r>
      <rPr>
        <b/>
        <sz val="11"/>
        <color rgb="FFFF0000"/>
        <rFont val="Calibri"/>
        <family val="2"/>
        <scheme val="minor"/>
      </rPr>
      <t>A0000000421010</t>
    </r>
    <r>
      <rPr>
        <sz val="11"/>
        <color rgb="FF000000"/>
        <rFont val="Calibri"/>
        <family val="2"/>
        <scheme val="minor"/>
      </rPr>
      <t>A5</t>
    </r>
    <r>
      <rPr>
        <b/>
        <sz val="11"/>
        <color rgb="FF00B050"/>
        <rFont val="Calibri"/>
        <family val="2"/>
        <scheme val="minor"/>
      </rPr>
      <t>1A</t>
    </r>
    <r>
      <rPr>
        <b/>
        <sz val="11"/>
        <color rgb="FFFF0000"/>
        <rFont val="Calibri"/>
        <family val="2"/>
        <scheme val="minor"/>
      </rPr>
      <t>5002</t>
    </r>
    <r>
      <rPr>
        <b/>
        <sz val="11"/>
        <color theme="1"/>
        <rFont val="Calibri"/>
        <family val="2"/>
        <scheme val="minor"/>
      </rPr>
      <t>4342</t>
    </r>
    <r>
      <rPr>
        <b/>
        <sz val="11"/>
        <color rgb="FFFF0000"/>
        <rFont val="Calibri"/>
        <family val="2"/>
        <scheme val="minor"/>
      </rPr>
      <t>87</t>
    </r>
  </si>
  <si>
    <r>
      <t xml:space="preserve">    | |            </t>
    </r>
    <r>
      <rPr>
        <b/>
        <sz val="11"/>
        <color rgb="FFFF0000"/>
        <rFont val="Calibri"/>
        <family val="2"/>
        <scheme val="minor"/>
      </rPr>
      <t xml:space="preserve">  01</t>
    </r>
    <r>
      <rPr>
        <b/>
        <sz val="11"/>
        <color theme="1"/>
        <rFont val="Calibri"/>
        <family val="2"/>
        <scheme val="minor"/>
      </rPr>
      <t>01</t>
    </r>
    <r>
      <rPr>
        <b/>
        <sz val="11"/>
        <color rgb="FFFF0000"/>
        <rFont val="Calibri"/>
        <family val="2"/>
        <scheme val="minor"/>
      </rPr>
      <t>5F2D086672656E64656573BF0C05</t>
    </r>
  </si>
  <si>
    <t>1- Using the PSE method</t>
  </si>
  <si>
    <t>Refus sans forçage (5)</t>
  </si>
  <si>
    <t>Interdit (2)</t>
  </si>
  <si>
    <t>Accord (1)</t>
  </si>
  <si>
    <t>Montant Partiel (1)</t>
  </si>
  <si>
    <t>Pas de réponse /Incident technique (6)</t>
  </si>
  <si>
    <t>Analyse (TAC/IAC)</t>
  </si>
  <si>
    <t xml:space="preserve">Voir RPO </t>
  </si>
  <si>
    <t>Refus avec forçage (3)</t>
  </si>
  <si>
    <t>Appel phonie (4)</t>
  </si>
  <si>
    <t>Nombre aleatoire Unpredictable Number</t>
  </si>
  <si>
    <t>Champ 55-9F66</t>
  </si>
  <si>
    <t>TRS_FLOW_OPTIMIZED</t>
  </si>
  <si>
    <t>TRS_OFFSET_COUNTRY_CODE</t>
  </si>
  <si>
    <t>TRS_OFFLINEBALANCE</t>
  </si>
  <si>
    <t>TRS_DEBUGSTATUS</t>
  </si>
  <si>
    <t>TRS_RAISONS_TNA</t>
  </si>
  <si>
    <t>TRS_TTQ</t>
  </si>
  <si>
    <t>TRS_KERNELID</t>
  </si>
  <si>
    <t>TRS_B12V3_FACTEUR_FORME</t>
  </si>
  <si>
    <t>TRS_ERR_K2</t>
  </si>
  <si>
    <t>Champ 55-9F7C</t>
  </si>
  <si>
    <t>Champ 55-DF68</t>
  </si>
  <si>
    <t>Application usage control (AUC)</t>
  </si>
  <si>
    <t>Champ 55-9F07</t>
  </si>
  <si>
    <t>Champ 58-DF85</t>
  </si>
  <si>
    <t>Champ 46-DF5C</t>
  </si>
  <si>
    <t>IDPA (Identification du Point d'Acceptation)</t>
  </si>
  <si>
    <t>Champ 46-DF96</t>
  </si>
  <si>
    <t>Champ 55-9F33</t>
  </si>
  <si>
    <t>LPP_03.WP</t>
  </si>
  <si>
    <t>Fichier Trace Swim (poste)</t>
  </si>
  <si>
    <t xml:space="preserve">IDPA (Identification du Point d'Acceptation) </t>
  </si>
  <si>
    <t>#define MT4_DEBIT 0</t>
  </si>
  <si>
    <t>#define MT4_CREDIT 20</t>
  </si>
  <si>
    <t>#define MT4_ANNULATION 0</t>
  </si>
  <si>
    <t>#define MT4_NON_ABOUTIES 57</t>
  </si>
  <si>
    <t>#define MT4_QCASH   11</t>
  </si>
  <si>
    <t>#define MT4_CREDIT_QCASH   28</t>
  </si>
  <si>
    <t xml:space="preserve">CHAMP 59 020B </t>
  </si>
  <si>
    <t xml:space="preserve"> Octet 2</t>
  </si>
  <si>
    <t>Octet 1</t>
  </si>
  <si>
    <t xml:space="preserve">Numéro de dossier </t>
  </si>
  <si>
    <t>MT5_VAD_RESO TLC</t>
  </si>
  <si>
    <t>Type  Support</t>
  </si>
  <si>
    <t>Type Piste (Support)</t>
  </si>
  <si>
    <r>
      <t>Dedicated File Name</t>
    </r>
    <r>
      <rPr>
        <b/>
        <sz val="11"/>
        <color theme="1"/>
        <rFont val="Calibri"/>
        <family val="2"/>
        <scheme val="minor"/>
      </rPr>
      <t xml:space="preserve"> (****SUPPRIMER BULLETIN JUIN)</t>
    </r>
  </si>
  <si>
    <t>VERSION</t>
  </si>
  <si>
    <t>EMA_09.WP</t>
  </si>
  <si>
    <t>Fichier de log de maintenance</t>
  </si>
  <si>
    <r>
      <t xml:space="preserve">    | | |      Valeur  = </t>
    </r>
    <r>
      <rPr>
        <b/>
        <sz val="14"/>
        <color rgb="FF00B050"/>
        <rFont val="Calibri"/>
        <family val="2"/>
        <scheme val="minor"/>
      </rPr>
      <t>08</t>
    </r>
    <r>
      <rPr>
        <b/>
        <sz val="11"/>
        <color rgb="FF000000"/>
        <rFont val="Calibri"/>
        <family val="2"/>
        <scheme val="minor"/>
      </rPr>
      <t>010101</t>
    </r>
    <r>
      <rPr>
        <b/>
        <sz val="14"/>
        <color rgb="FF00B050"/>
        <rFont val="Calibri"/>
        <family val="2"/>
        <scheme val="minor"/>
      </rPr>
      <t>08</t>
    </r>
    <r>
      <rPr>
        <b/>
        <sz val="11"/>
        <color rgb="FFFF0000"/>
        <rFont val="Calibri"/>
        <family val="2"/>
        <scheme val="minor"/>
      </rPr>
      <t>020200</t>
    </r>
    <r>
      <rPr>
        <b/>
        <sz val="14"/>
        <color rgb="FF00B050"/>
        <rFont val="Calibri"/>
        <family val="2"/>
        <scheme val="minor"/>
      </rPr>
      <t>10</t>
    </r>
    <r>
      <rPr>
        <b/>
        <sz val="11"/>
        <color rgb="FF00B0F0"/>
        <rFont val="Calibri"/>
        <family val="2"/>
        <scheme val="minor"/>
      </rPr>
      <t>010200</t>
    </r>
    <r>
      <rPr>
        <b/>
        <sz val="14"/>
        <color rgb="FF00B050"/>
        <rFont val="Calibri"/>
        <family val="2"/>
        <scheme val="minor"/>
      </rPr>
      <t>10</t>
    </r>
    <r>
      <rPr>
        <b/>
        <sz val="11"/>
        <color theme="7" tint="-0.249977111117893"/>
        <rFont val="Calibri"/>
        <family val="2"/>
        <scheme val="minor"/>
      </rPr>
      <t>040500</t>
    </r>
    <r>
      <rPr>
        <b/>
        <sz val="14"/>
        <color rgb="FF00B050"/>
        <rFont val="Calibri"/>
        <family val="2"/>
        <scheme val="minor"/>
      </rPr>
      <t>18</t>
    </r>
    <r>
      <rPr>
        <b/>
        <sz val="11"/>
        <color rgb="FFFF6743"/>
        <rFont val="Calibri"/>
        <family val="2"/>
        <scheme val="minor"/>
      </rPr>
      <t>010101</t>
    </r>
    <r>
      <rPr>
        <sz val="14"/>
        <color rgb="FF00B050"/>
        <rFont val="Calibri"/>
        <family val="2"/>
        <scheme val="minor"/>
      </rPr>
      <t>18</t>
    </r>
    <r>
      <rPr>
        <sz val="11"/>
        <color rgb="FF000000"/>
        <rFont val="Calibri"/>
        <family val="2"/>
        <scheme val="minor"/>
      </rPr>
      <t>020200</t>
    </r>
  </si>
  <si>
    <r>
      <t xml:space="preserve"> </t>
    </r>
    <r>
      <rPr>
        <b/>
        <sz val="11"/>
        <color rgb="FF00B050"/>
        <rFont val="Calibri"/>
        <family val="2"/>
        <scheme val="minor"/>
      </rPr>
      <t xml:space="preserve">   | | +- Fichier 01 (</t>
    </r>
    <r>
      <rPr>
        <b/>
        <sz val="11"/>
        <color rgb="FFFF0000"/>
        <rFont val="Calibri"/>
        <family val="2"/>
        <scheme val="minor"/>
      </rPr>
      <t>SFI</t>
    </r>
    <r>
      <rPr>
        <b/>
        <sz val="11"/>
        <color rgb="FF00B050"/>
        <rFont val="Calibri"/>
        <family val="2"/>
        <scheme val="minor"/>
      </rPr>
      <t xml:space="preserve"> = 08 HEX =  0001000  &gt;&gt; 3 = 1)    </t>
    </r>
  </si>
  <si>
    <r>
      <t xml:space="preserve">    | | +- Fichier 03 (</t>
    </r>
    <r>
      <rPr>
        <b/>
        <sz val="11"/>
        <color rgb="FFFF0000"/>
        <rFont val="Calibri"/>
        <family val="2"/>
        <scheme val="minor"/>
      </rPr>
      <t xml:space="preserve">SFI </t>
    </r>
    <r>
      <rPr>
        <b/>
        <sz val="11"/>
        <color rgb="FF00B050"/>
        <rFont val="Calibri"/>
        <family val="2"/>
        <scheme val="minor"/>
      </rPr>
      <t>= 18 HEX = 0011000 &gt;&gt;3 = 3)</t>
    </r>
  </si>
  <si>
    <r>
      <t>The card returns the Application Interchange Profile (</t>
    </r>
    <r>
      <rPr>
        <b/>
        <sz val="11"/>
        <color rgb="FFFF0000"/>
        <rFont val="Calibri"/>
        <family val="2"/>
        <scheme val="minor"/>
      </rPr>
      <t>AIP)</t>
    </r>
    <r>
      <rPr>
        <sz val="11"/>
        <color theme="1"/>
        <rFont val="Calibri"/>
        <family val="2"/>
        <scheme val="minor"/>
      </rPr>
      <t xml:space="preserve"> and the Application File Locator (</t>
    </r>
    <r>
      <rPr>
        <b/>
        <sz val="11"/>
        <color rgb="FFFF0000"/>
        <rFont val="Calibri"/>
        <family val="2"/>
        <scheme val="minor"/>
      </rPr>
      <t>AFL</t>
    </r>
    <r>
      <rPr>
        <sz val="11"/>
        <color theme="1"/>
        <rFont val="Calibri"/>
        <family val="2"/>
        <scheme val="minor"/>
      </rPr>
      <t xml:space="preserve">). </t>
    </r>
  </si>
  <si>
    <t>Every 4 bytes stick together :</t>
  </si>
  <si>
    <t>Terminal Action Code spécifiant les conditions de transmission d’une transaction online - OnLine</t>
  </si>
  <si>
    <t>Terminal Action Code spécifiant les conditions d’une rejet de transaction - Denial</t>
  </si>
  <si>
    <t>Terminal Action Code spécifiant les conditions d’un rejet de transaction suite à l’échec de la demande d’autorisation - Default</t>
  </si>
  <si>
    <t>Numero reference archivage - Numero Dossier PreAuto</t>
  </si>
  <si>
    <t>DELTA_TRS_E_CB55_REDRESSEMENT_FLAG</t>
  </si>
  <si>
    <t>The Sequence tag '30' decoded: 110000</t>
  </si>
  <si>
    <t>EXAMPLES</t>
  </si>
  <si>
    <t>Champ 4</t>
  </si>
  <si>
    <t>Montant Autorise  retour Champ 4  (CardAmount)</t>
  </si>
  <si>
    <t>Montant de la transaction reel</t>
  </si>
  <si>
    <t>Montant d'autorisation - (Montant PreAutorise)</t>
  </si>
  <si>
    <t>Montant Autorise</t>
  </si>
  <si>
    <t>Champ 4 (retour)</t>
  </si>
  <si>
    <t>ag</t>
  </si>
  <si>
    <t>Source</t>
  </si>
  <si>
    <t>Format</t>
  </si>
  <si>
    <t>Template</t>
  </si>
  <si>
    <t>Length (min)</t>
  </si>
  <si>
    <t>Length (max)</t>
  </si>
  <si>
    <t>P/C</t>
  </si>
  <si>
    <t>Example</t>
  </si>
  <si>
    <t>Object Identifier (OID)</t>
  </si>
  <si>
    <t>Country code and national data</t>
  </si>
  <si>
    <t>Issuer Identification Number (IIN)</t>
  </si>
  <si>
    <t>The number that identifies the major industry and the card issuer and that forms the first part of the Primary Account Number (PAN)</t>
  </si>
  <si>
    <t>Card</t>
  </si>
  <si>
    <t>primitive</t>
  </si>
  <si>
    <t>Card service data</t>
  </si>
  <si>
    <t>Initial access data</t>
  </si>
  <si>
    <t>Card issuer`s data</t>
  </si>
  <si>
    <t>Pre-issuing data</t>
  </si>
  <si>
    <t>Card capabilities</t>
  </si>
  <si>
    <t>Status information</t>
  </si>
  <si>
    <t>Extended header list</t>
  </si>
  <si>
    <t>Application Identifier (ADF Name)</t>
  </si>
  <si>
    <t>The ADF Name identifies the application as described in [ISO 7816-5]. The AID is made up of the Registered Application Provider Identifier (RID) and the Proprietary Identifier Extension (PIX).</t>
  </si>
  <si>
    <t>Mnemonic associated with AID according to [ISO 7816-5]. Used in application selection. Application Label is optional in the File Control Information (FCI) of an Application Definition File (ADF) and optional in an ADF directory entry.</t>
  </si>
  <si>
    <t>ans 1-16 (special characters limited to spaces)</t>
  </si>
  <si>
    <t>Path</t>
  </si>
  <si>
    <t>A path may reference any file. It is a concatenation of file identifiers. The path begins with the identifier of a DF (the MF for an absolute path or the current DF for a relative path) and ends with the identifier of the file itself.</t>
  </si>
  <si>
    <t>var.</t>
  </si>
  <si>
    <t>Command to perform</t>
  </si>
  <si>
    <t>H</t>
  </si>
  <si>
    <t>Track 1 Data</t>
  </si>
  <si>
    <t>Track 1 Data contains the data objects of the track 1 according to [ISO/IEC 7813] Structure B, excluding start sentinel, end sentinel and LRC. The Track 1 Data may be present in the file read using the READ RECORD command during a mag-stripe mode transaction.</t>
  </si>
  <si>
    <t>ans</t>
  </si>
  <si>
    <t>constructed</t>
  </si>
  <si>
    <t>Track 1 Equivalent Data</t>
  </si>
  <si>
    <t>Service Code</t>
  </si>
  <si>
    <t>cn</t>
  </si>
  <si>
    <t>Track 3 Equivalent Data</t>
  </si>
  <si>
    <t>Card expiration date</t>
  </si>
  <si>
    <t>cn variable up to 19</t>
  </si>
  <si>
    <t>Cardholder account number. READ RECORD For transactions where Offline Data Authentication is performed, the Application PAN is returned. For transactions where Offline Data Authentication is not performed, the Application PAN does not need to be returned.</t>
  </si>
  <si>
    <t>5B</t>
  </si>
  <si>
    <t>Name of an individual</t>
  </si>
  <si>
    <t>5C</t>
  </si>
  <si>
    <t>Tag list</t>
  </si>
  <si>
    <t>5D</t>
  </si>
  <si>
    <t>Terminal</t>
  </si>
  <si>
    <t>5E</t>
  </si>
  <si>
    <t>Proprietary login data</t>
  </si>
  <si>
    <t>Cardholder Name</t>
  </si>
  <si>
    <t>Indicates cardholder name according to ISO 7813</t>
  </si>
  <si>
    <t>ans 2-26</t>
  </si>
  <si>
    <t>5F21</t>
  </si>
  <si>
    <t>5F22</t>
  </si>
  <si>
    <t>5F23</t>
  </si>
  <si>
    <t>Application Expiration Date</t>
  </si>
  <si>
    <t>n 6 (YYMMDD)</t>
  </si>
  <si>
    <t>Application Effective Date</t>
  </si>
  <si>
    <t>Date from which the application may be used. The date is expressed in the YYMMDD format. For MasterCard branded applications if the value of YY ranges from '00' to '49' the date reads 20YYMMDD. If the value of YY ranges from '50' to '99', the date reads 19YYMMDD.</t>
  </si>
  <si>
    <t>5F26</t>
  </si>
  <si>
    <t>5F27</t>
  </si>
  <si>
    <t>Interchange control</t>
  </si>
  <si>
    <t>Indicates the country of the issuer according to ISO 3166-1</t>
  </si>
  <si>
    <t>5F29</t>
  </si>
  <si>
    <t>Interchange profile</t>
  </si>
  <si>
    <t>5F2A</t>
  </si>
  <si>
    <t>Transaction Currency Code</t>
  </si>
  <si>
    <t>5F2B</t>
  </si>
  <si>
    <t>Date of birth</t>
  </si>
  <si>
    <t>5F2C</t>
  </si>
  <si>
    <t>Cardholder nationality</t>
  </si>
  <si>
    <t>Language Preference</t>
  </si>
  <si>
    <t>5F2E</t>
  </si>
  <si>
    <t>Cardholder biometric data</t>
  </si>
  <si>
    <t>5F2F</t>
  </si>
  <si>
    <t>PIN usage policy</t>
  </si>
  <si>
    <t>5F30</t>
  </si>
  <si>
    <t>Service code as defined in ISO/IEC 7813 for Track 1 and Track 2</t>
  </si>
  <si>
    <t>5F32</t>
  </si>
  <si>
    <t>Transaction counter</t>
  </si>
  <si>
    <t>5F33</t>
  </si>
  <si>
    <t>Application Primary Account Number (PAN) Sequence Number (PSN)</t>
  </si>
  <si>
    <t>Identifies and differentiates cards with the same Application PAN</t>
  </si>
  <si>
    <t>5F35</t>
  </si>
  <si>
    <t>Sex (ISO 5218)</t>
  </si>
  <si>
    <t>Representation of human sexes through a language-neutral single-digit code (0 = not known, 1 = male, 2 = female, 9 = not applicable)</t>
  </si>
  <si>
    <t>5F36</t>
  </si>
  <si>
    <t>Transaction Currency Exponent</t>
  </si>
  <si>
    <t>Identifies the decimal point position from the right of the transaction amount accordin to ISO 4217</t>
  </si>
  <si>
    <t>5F37</t>
  </si>
  <si>
    <t>Static internal authentication (one-step)</t>
  </si>
  <si>
    <t>5F38</t>
  </si>
  <si>
    <t>Static internal authentication - first associated data</t>
  </si>
  <si>
    <t>5F39</t>
  </si>
  <si>
    <t>Static internal authentication - second associated data</t>
  </si>
  <si>
    <t>5F3A</t>
  </si>
  <si>
    <t>Dynamic internal authentication</t>
  </si>
  <si>
    <t>5F3B</t>
  </si>
  <si>
    <t>Dynamic external authentication</t>
  </si>
  <si>
    <t>5F3C</t>
  </si>
  <si>
    <t>Transaction Reference Currency Code</t>
  </si>
  <si>
    <t>Identifies the common currency used by the terminal</t>
  </si>
  <si>
    <t>Dynamic mutual authentication</t>
  </si>
  <si>
    <t>5F3D</t>
  </si>
  <si>
    <t>Transaction Reference Currency Exponent</t>
  </si>
  <si>
    <t>Identifies the decimal point position from the right of the terminal common currency</t>
  </si>
  <si>
    <t>5F40</t>
  </si>
  <si>
    <t>Cardholder portrait image</t>
  </si>
  <si>
    <t>5F41</t>
  </si>
  <si>
    <t>Element list</t>
  </si>
  <si>
    <t>5F42</t>
  </si>
  <si>
    <t>Address</t>
  </si>
  <si>
    <t>5F43</t>
  </si>
  <si>
    <t>Cardholder handwritten signature image</t>
  </si>
  <si>
    <t>5F44</t>
  </si>
  <si>
    <t>Application image</t>
  </si>
  <si>
    <t>5F45</t>
  </si>
  <si>
    <t>Display message</t>
  </si>
  <si>
    <t>5F46</t>
  </si>
  <si>
    <t>Timer</t>
  </si>
  <si>
    <t>5F47</t>
  </si>
  <si>
    <t>Message reference</t>
  </si>
  <si>
    <t>5F48</t>
  </si>
  <si>
    <t>Cardholder private key</t>
  </si>
  <si>
    <t>5F49</t>
  </si>
  <si>
    <t>Cardholder public key</t>
  </si>
  <si>
    <t>5F4A</t>
  </si>
  <si>
    <t>Public key of certification authority</t>
  </si>
  <si>
    <t>5F4B</t>
  </si>
  <si>
    <t>Deprecated (see note 2 below)</t>
  </si>
  <si>
    <t>5F4C</t>
  </si>
  <si>
    <t>Certificate holder authorization</t>
  </si>
  <si>
    <t>5F4D</t>
  </si>
  <si>
    <t>Integrated circuit manufacturer identifier</t>
  </si>
  <si>
    <t>5F4E</t>
  </si>
  <si>
    <t>Certificate content</t>
  </si>
  <si>
    <t>5F50</t>
  </si>
  <si>
    <t>Issuer Uniform resource locator (URL)</t>
  </si>
  <si>
    <t>The URL provides the location of the Issuer's Library Server on the Internet.</t>
  </si>
  <si>
    <t>5F53</t>
  </si>
  <si>
    <t>International Bank Account Number (IBAN)</t>
  </si>
  <si>
    <t>Uniquely identifies the account of a customer at a financial institution as defined in ISO 13616.</t>
  </si>
  <si>
    <t>variable</t>
  </si>
  <si>
    <t>5F54</t>
  </si>
  <si>
    <t>Bank Identifier Code (BIC)</t>
  </si>
  <si>
    <t>Uniquely identifies a bank as defined in ISO 9362.</t>
  </si>
  <si>
    <t>8 or 11</t>
  </si>
  <si>
    <t>5F55</t>
  </si>
  <si>
    <t>Issuer Country Code (alpha2 format)</t>
  </si>
  <si>
    <t>Indicates the country of the issuer as defined in ISO 3166 (using a 2 character alphabetic code)</t>
  </si>
  <si>
    <t>a 2</t>
  </si>
  <si>
    <t>5F56</t>
  </si>
  <si>
    <t>Issuer Country Code (alpha3 format)</t>
  </si>
  <si>
    <t>Indicates the country of the issuer as defined in ISO 3166 (using a 3 character alphabetic code)</t>
  </si>
  <si>
    <t>a 3</t>
  </si>
  <si>
    <t>5F57</t>
  </si>
  <si>
    <t>Account Type</t>
  </si>
  <si>
    <t>Indicates the type of account selected on the terminal, coded as specified in Annex G</t>
  </si>
  <si>
    <t>60A0</t>
  </si>
  <si>
    <t>Application Template</t>
  </si>
  <si>
    <t>Template containing one or more data objects relevant to an application directory entry according to [ISO 7816-5].</t>
  </si>
  <si>
    <t>var. up to 252</t>
  </si>
  <si>
    <t>File Control Parameters (FCP) Template</t>
  </si>
  <si>
    <t>Identifies the FCP template according to ISO/IEC 7816-4</t>
  </si>
  <si>
    <t>File descriptor byte</t>
  </si>
  <si>
    <t>File identifier</t>
  </si>
  <si>
    <t>DF name</t>
  </si>
  <si>
    <t>Security attribute in proprietary format</t>
  </si>
  <si>
    <t>Identifier of an EF containing an extension of the file control information</t>
  </si>
  <si>
    <t>Short EF identifier</t>
  </si>
  <si>
    <t>628A</t>
  </si>
  <si>
    <t>Life cycle status byte (LCS)</t>
  </si>
  <si>
    <t>628B</t>
  </si>
  <si>
    <t>Security attribute referencing the expanded format</t>
  </si>
  <si>
    <t>628C</t>
  </si>
  <si>
    <t>Security attribute in compact format</t>
  </si>
  <si>
    <t>628D</t>
  </si>
  <si>
    <t>Identifier of an EF containing security environment templates</t>
  </si>
  <si>
    <t>62A0</t>
  </si>
  <si>
    <t>62A1</t>
  </si>
  <si>
    <t>62A2</t>
  </si>
  <si>
    <t>62A5</t>
  </si>
  <si>
    <t>62AB</t>
  </si>
  <si>
    <t>Security attribute in expanded format</t>
  </si>
  <si>
    <t>62AC</t>
  </si>
  <si>
    <t>Identifier of a cryptographic mechanism</t>
  </si>
  <si>
    <t>Wrapper</t>
  </si>
  <si>
    <t>Cardholder related data</t>
  </si>
  <si>
    <t>Special user requirements</t>
  </si>
  <si>
    <t>6A80</t>
  </si>
  <si>
    <t>Qualifier</t>
  </si>
  <si>
    <t>6A81</t>
  </si>
  <si>
    <t>Telephone Number</t>
  </si>
  <si>
    <t>6A82</t>
  </si>
  <si>
    <t>Text</t>
  </si>
  <si>
    <t>6A83</t>
  </si>
  <si>
    <t>6A84</t>
  </si>
  <si>
    <t>6B06</t>
  </si>
  <si>
    <t>Qualified name</t>
  </si>
  <si>
    <t>6B80</t>
  </si>
  <si>
    <t>6BA0</t>
  </si>
  <si>
    <t>Application related data</t>
  </si>
  <si>
    <t>File Control Information (FCI) Template</t>
  </si>
  <si>
    <t>6FA5</t>
  </si>
  <si>
    <t>READ RECORD Response Message Template</t>
  </si>
  <si>
    <t>Contains the contents of the record read. (Mandatory for SFIs 1-10. Response messages for SFIs 11-30 are outside the scope of EMV, but may use template '70')</t>
  </si>
  <si>
    <t>Issuer Script Template 1</t>
  </si>
  <si>
    <t>Contains proprietary issuer data for transmission to the ICC before the second GENERATE AC command</t>
  </si>
  <si>
    <t>Issuer</t>
  </si>
  <si>
    <t>var. up to 128</t>
  </si>
  <si>
    <t>Issuer Script Command</t>
  </si>
  <si>
    <t>719F18</t>
  </si>
  <si>
    <t>Issuer Script Identifier</t>
  </si>
  <si>
    <t>Issuer Script Template 2</t>
  </si>
  <si>
    <t>Contains proprietary issuer data for transmission to the ICC after the second GENERATE AC command</t>
  </si>
  <si>
    <t>Directory Discretionary Template</t>
  </si>
  <si>
    <t>Issuer discretionary part of the directory according to ISO/IEC 7816-5</t>
  </si>
  <si>
    <t>Response Message Template Format 2</t>
  </si>
  <si>
    <t>Contains the data objects (with tags and lengths) returned by the ICC in response to a command</t>
  </si>
  <si>
    <t>Compatible Tag Allocation Authority</t>
  </si>
  <si>
    <t>Coexistent Tag Allocation Authority</t>
  </si>
  <si>
    <t>7A</t>
  </si>
  <si>
    <t>see 6.4</t>
  </si>
  <si>
    <t>7A80</t>
  </si>
  <si>
    <t>Card session counter</t>
  </si>
  <si>
    <t>7A81</t>
  </si>
  <si>
    <t>Session identifier</t>
  </si>
  <si>
    <t>7A82</t>
  </si>
  <si>
    <t>File selection counter</t>
  </si>
  <si>
    <t>7A83</t>
  </si>
  <si>
    <t>7A84</t>
  </si>
  <si>
    <t>7A85</t>
  </si>
  <si>
    <t>7A86</t>
  </si>
  <si>
    <t>7A87</t>
  </si>
  <si>
    <t>7A88</t>
  </si>
  <si>
    <t>7A89</t>
  </si>
  <si>
    <t>7A8A</t>
  </si>
  <si>
    <t>7A8B</t>
  </si>
  <si>
    <t>7A8C</t>
  </si>
  <si>
    <t>7A8D</t>
  </si>
  <si>
    <t>7A8E</t>
  </si>
  <si>
    <t>7A93</t>
  </si>
  <si>
    <t>Digital signature counter</t>
  </si>
  <si>
    <t>7A9F2X</t>
  </si>
  <si>
    <t>7A9F3Y</t>
  </si>
  <si>
    <t>7B</t>
  </si>
  <si>
    <t>see 6.5</t>
  </si>
  <si>
    <t>7B80</t>
  </si>
  <si>
    <t>7B8A</t>
  </si>
  <si>
    <t>7BAC</t>
  </si>
  <si>
    <t>7BA4</t>
  </si>
  <si>
    <t>Control reference template (CRT)</t>
  </si>
  <si>
    <t>see 6.3.1</t>
  </si>
  <si>
    <t>7BAA</t>
  </si>
  <si>
    <t>7BB4</t>
  </si>
  <si>
    <t>7BB6</t>
  </si>
  <si>
    <t>7BB8</t>
  </si>
  <si>
    <t>7D</t>
  </si>
  <si>
    <t>see 6</t>
  </si>
  <si>
    <t>7D80</t>
  </si>
  <si>
    <t>Plain value not coded in BER-TLV</t>
  </si>
  <si>
    <t>7D81</t>
  </si>
  <si>
    <t>7D82</t>
  </si>
  <si>
    <t>Cryptogram (plain value coded in BER-TLV and including secure messaging data objects)</t>
  </si>
  <si>
    <t>7D83</t>
  </si>
  <si>
    <t>7D84</t>
  </si>
  <si>
    <t>7D85</t>
  </si>
  <si>
    <t>7D86</t>
  </si>
  <si>
    <t>Padding-content indicator byte followed by cryptogram (plain value not coded in BER-TLV)</t>
  </si>
  <si>
    <t>7D87</t>
  </si>
  <si>
    <t>7D8E</t>
  </si>
  <si>
    <t>Cryptographic checksum (at least four bytes)</t>
  </si>
  <si>
    <t>7D90</t>
  </si>
  <si>
    <t>Hash-code</t>
  </si>
  <si>
    <t>7D91</t>
  </si>
  <si>
    <t>7D92</t>
  </si>
  <si>
    <t>Certificate (not BER-TLV coded data)</t>
  </si>
  <si>
    <t>7D93</t>
  </si>
  <si>
    <t>7D94</t>
  </si>
  <si>
    <t>7D95</t>
  </si>
  <si>
    <t>7D96</t>
  </si>
  <si>
    <t>Number Le in the unsecured command APDU (one or two bytes)</t>
  </si>
  <si>
    <t>7D97</t>
  </si>
  <si>
    <t>7D99</t>
  </si>
  <si>
    <t>7D9A</t>
  </si>
  <si>
    <t>Input data element for the computation of a digital signature (the value field is signed)</t>
  </si>
  <si>
    <t>7D9B</t>
  </si>
  <si>
    <t>7D9C</t>
  </si>
  <si>
    <t>Public key</t>
  </si>
  <si>
    <t>7D9D</t>
  </si>
  <si>
    <t>7D9E</t>
  </si>
  <si>
    <t>Digital signature</t>
  </si>
  <si>
    <t>7DA0</t>
  </si>
  <si>
    <t>Input template for the computation of a hash-code (the template is hashed)</t>
  </si>
  <si>
    <t>7DA1</t>
  </si>
  <si>
    <t>7DA2</t>
  </si>
  <si>
    <t>Input template for the verification of a cryptographic checksum (the template is integrated)</t>
  </si>
  <si>
    <t>7DA4</t>
  </si>
  <si>
    <t>Control reference template for authentication (AT)</t>
  </si>
  <si>
    <t>7DA5</t>
  </si>
  <si>
    <t>7DA8</t>
  </si>
  <si>
    <t>Input template for the verification of a digital signature (the template is signed)</t>
  </si>
  <si>
    <t>7DAA</t>
  </si>
  <si>
    <t>7DAB</t>
  </si>
  <si>
    <t>7DAC</t>
  </si>
  <si>
    <t>Input template for the computation of a digital signature (the concatenated value fields are signed)</t>
  </si>
  <si>
    <t>7DAD</t>
  </si>
  <si>
    <t>7DAE</t>
  </si>
  <si>
    <t>Input template for the computation of a certificate (the concatenated value fields are certified)</t>
  </si>
  <si>
    <t>7DAF</t>
  </si>
  <si>
    <t>7DB0</t>
  </si>
  <si>
    <t>Plain value coded in BER-TLV and including secure messaging data objects</t>
  </si>
  <si>
    <t>7DB1</t>
  </si>
  <si>
    <t>7DB2</t>
  </si>
  <si>
    <t>7DB3</t>
  </si>
  <si>
    <t>7DB4</t>
  </si>
  <si>
    <t>Control reference template for cryptographic checksum (CCT)</t>
  </si>
  <si>
    <t>7DB5</t>
  </si>
  <si>
    <t>7DB6</t>
  </si>
  <si>
    <t>Control reference template for digital signature (DST)</t>
  </si>
  <si>
    <t>7DB7</t>
  </si>
  <si>
    <t>7DB8</t>
  </si>
  <si>
    <t>Control reference template for confidentiality (CT)</t>
  </si>
  <si>
    <t>7DB9</t>
  </si>
  <si>
    <t>7DBA</t>
  </si>
  <si>
    <t>Response descriptor template</t>
  </si>
  <si>
    <t>7DBB</t>
  </si>
  <si>
    <t>7DBC</t>
  </si>
  <si>
    <t>Input template for the computation of a digital signature (the template is signed)</t>
  </si>
  <si>
    <t>7DBD</t>
  </si>
  <si>
    <t>7DBE</t>
  </si>
  <si>
    <t>Input template for the verification of a certificate (the template is certified)</t>
  </si>
  <si>
    <t>7F20</t>
  </si>
  <si>
    <t>Display control template</t>
  </si>
  <si>
    <t>7F21</t>
  </si>
  <si>
    <t>Cardholder certificate</t>
  </si>
  <si>
    <t>7F2E</t>
  </si>
  <si>
    <t>Biometric data template</t>
  </si>
  <si>
    <t>7F49</t>
  </si>
  <si>
    <t>7F4980</t>
  </si>
  <si>
    <t>Algorithm reference as used in control reference data objects for secure messaging</t>
  </si>
  <si>
    <t>7F4981</t>
  </si>
  <si>
    <t>7F4982</t>
  </si>
  <si>
    <t>7F4983</t>
  </si>
  <si>
    <t>7F4984</t>
  </si>
  <si>
    <t>7F4985</t>
  </si>
  <si>
    <t>7F4986</t>
  </si>
  <si>
    <t>7F4C</t>
  </si>
  <si>
    <t>7F4E</t>
  </si>
  <si>
    <t>Certificate Body</t>
  </si>
  <si>
    <t>7F4E42</t>
  </si>
  <si>
    <t>Certificate Authority Reference</t>
  </si>
  <si>
    <t>7F4E5F20</t>
  </si>
  <si>
    <t>Certificate Holder Reference</t>
  </si>
  <si>
    <t>7F4E5F24</t>
  </si>
  <si>
    <t>7F4E5F25</t>
  </si>
  <si>
    <t>7F4E5F29</t>
  </si>
  <si>
    <t>Certificate Profile Identifier</t>
  </si>
  <si>
    <t>7F4E65</t>
  </si>
  <si>
    <t>Certificate Extensions</t>
  </si>
  <si>
    <t>7F60</t>
  </si>
  <si>
    <t>Contains the data objects (without tags and lengths) returned by the ICC in response to a command</t>
  </si>
  <si>
    <t>Authorised amount of the transaction (excluding adjustments)</t>
  </si>
  <si>
    <t>Indicates the capabilities of the card to support specific functions in the application</t>
  </si>
  <si>
    <t>Command Template</t>
  </si>
  <si>
    <t>Identifies the data field of a command message</t>
  </si>
  <si>
    <t>Contains a command for transmission to the ICC</t>
  </si>
  <si>
    <t>var. up to 125</t>
  </si>
  <si>
    <t>Short File Identifier (SFI)</t>
  </si>
  <si>
    <t>Authorisation Code</t>
  </si>
  <si>
    <t>Nonzero value generated by the issuer for an approved transaction.</t>
  </si>
  <si>
    <t>ans 6 (special characters limited to spaces)</t>
  </si>
  <si>
    <t>Authorisation Response Code (ARC)</t>
  </si>
  <si>
    <t>Indicates the transaction disposition of the transaction received from the issuer for online authorisations.</t>
  </si>
  <si>
    <t>Issuer/Terminal</t>
  </si>
  <si>
    <t>List of data objects (tag and length) to be passed to the ICC in the first GENERATE AC command</t>
  </si>
  <si>
    <t>Card Risk Management Data Object List 2 (CDOL2)</t>
  </si>
  <si>
    <t>List of data objects (tag and length) to be passed to the ICC in the second GENERATE AC command</t>
  </si>
  <si>
    <t>Identifies a method of verification of the cardholder supported by the application</t>
  </si>
  <si>
    <t>var. up to 32</t>
  </si>
  <si>
    <t>Certification Authority Public Key Index (PKI)</t>
  </si>
  <si>
    <t>Identifies the certification authority's public key in conjunction with the RID</t>
  </si>
  <si>
    <t>Issuer public key certified by a certification authority</t>
  </si>
  <si>
    <t>var. 64-248</t>
  </si>
  <si>
    <t>Issuer Authentication Data</t>
  </si>
  <si>
    <t>Data sent to the ICC for online Issuer Authentication</t>
  </si>
  <si>
    <t>var. up to 16</t>
  </si>
  <si>
    <t>Remaining digits of the Issuer Public Key Modulus</t>
  </si>
  <si>
    <t>var. (NI - NCA + 36)</t>
  </si>
  <si>
    <t>Signed Static Application Data (SAD)</t>
  </si>
  <si>
    <t>Digital signature on critical application parameters that is used in static data authentication (SDA).</t>
  </si>
  <si>
    <t>Application File Locator (AFL)</t>
  </si>
  <si>
    <t>Indicates the location (SFI range of records) of the Application Elementary Files associated with a particular AID, and read by the Kernel during a transaction.</t>
  </si>
  <si>
    <t>Status of the different functions as seen from the terminal</t>
  </si>
  <si>
    <t>Kernel 5</t>
  </si>
  <si>
    <t>Transaction Certificate Data Object List (TDOL)</t>
  </si>
  <si>
    <t>List of data objects (tag and length) to be used by the terminal in generating the TC Hash Value</t>
  </si>
  <si>
    <t>Transaction Certificate (TC) Hash Value</t>
  </si>
  <si>
    <t>Result of a hash function specified in Book 2, Annex B3.1</t>
  </si>
  <si>
    <t>Transaction Personal Identification Number (PIN) Data</t>
  </si>
  <si>
    <t>Data entered by the cardholder for the purpose of the PIN verification</t>
  </si>
  <si>
    <t>Transaction Date</t>
  </si>
  <si>
    <t>Local date that the transaction was authorised</t>
  </si>
  <si>
    <t>9B</t>
  </si>
  <si>
    <t>Transaction Status Information (TSI)</t>
  </si>
  <si>
    <t>Indicates the functions performed in a transaction</t>
  </si>
  <si>
    <t>9C</t>
  </si>
  <si>
    <t>Transaction Type</t>
  </si>
  <si>
    <t>Directory Definition File (DDF) Name</t>
  </si>
  <si>
    <t>Identifies the name of a DF associated with a directory</t>
  </si>
  <si>
    <t>9F01</t>
  </si>
  <si>
    <t>Acquirer Identifier</t>
  </si>
  <si>
    <t>Uniquely identifies the acquirer within each payment system</t>
  </si>
  <si>
    <t>n 6-11</t>
  </si>
  <si>
    <t>Authorised amount of the transaction (excluding adjustments). This amount is expressed with implicit decimal point corresponding to the minor unit of currency as defined by [ISO 4217] (for example the six bytes '00 00 00 00 01 23' represent USD 1.23 when the currency code is '840'). If the initial transaction amount needs to be replaced with a revised transaction amount, the Terminal must provide it before the chokepoint.</t>
  </si>
  <si>
    <t>9F03</t>
  </si>
  <si>
    <t>Secondary amount associated with the transaction representing a cashback amount</t>
  </si>
  <si>
    <t>Secondary amount associated with the transaction representing a cash back amount. This amount is expressed with implicit decimal point corresponding to the minor unit of currency as defined by [ISO 4217] (for example the 6 bytes '00 00 00 00 01 23' represent GBP 1.23 when the currency code is '826').</t>
  </si>
  <si>
    <t>9F04</t>
  </si>
  <si>
    <t>9F05</t>
  </si>
  <si>
    <t>Application Discretionary Data</t>
  </si>
  <si>
    <t>Issuer or payment system specified data relating to the application</t>
  </si>
  <si>
    <t>Indicates issuer's specified restrictions on the geographic usage and services allowed for the application</t>
  </si>
  <si>
    <t>Version number assigned by the payment system for the application in the Card</t>
  </si>
  <si>
    <t>9F09</t>
  </si>
  <si>
    <t>Version number assigned by the payment system for the Kernel application</t>
  </si>
  <si>
    <t>9F0B</t>
  </si>
  <si>
    <t>Cardholder Name - Extended</t>
  </si>
  <si>
    <t>Indicates the whole cardholder name when greater than 26 characters using the same coding convention as in ISO 7813</t>
  </si>
  <si>
    <t>ans 27-45</t>
  </si>
  <si>
    <t>Issuer Action Code - Default</t>
  </si>
  <si>
    <t>Specifies the issuer's conditions that cause a transaction to be rejected if it might have been approved online, but the terminal is unable to process the transaction online</t>
  </si>
  <si>
    <t>Specifies conditions that cause a transaction to be declined if it might have been approved online, but the Reader is unable to process the transaction online.</t>
  </si>
  <si>
    <t>Issuer Action Code - Denial</t>
  </si>
  <si>
    <t>Specifies the issuer's conditions that cause the denial of a transaction without attempt to go online</t>
  </si>
  <si>
    <t>Issuer Action Code - Online</t>
  </si>
  <si>
    <t>Specifies the issuer's conditions that cause a transaction to be transmitted online</t>
  </si>
  <si>
    <t>Issuer Application Data (IAD)</t>
  </si>
  <si>
    <t>Note: For CCD-compliant applications, Annex C, section C7 defines the specific coding of the Issuer Application Data (IAD). To avoid potential conflicts with CCD-compliant applications, it is strongly recommended that the IAD data element in an application that is not CCD-compliant should not use the coding for a CCD-compliant application.</t>
  </si>
  <si>
    <t>9F11</t>
  </si>
  <si>
    <t>Issuer Code Table Index</t>
  </si>
  <si>
    <t>Indicates the code table according to ISO/IEC 8859 for displaying the Application Preferred Name</t>
  </si>
  <si>
    <t>9F12</t>
  </si>
  <si>
    <t>Application Preferred Name</t>
  </si>
  <si>
    <t>Preferred mnemonic associated with the AID</t>
  </si>
  <si>
    <t>ans 1-16</t>
  </si>
  <si>
    <t>Last Online Application Transaction Counter (ATC) Register</t>
  </si>
  <si>
    <t>ATC value of the last transaction that went online</t>
  </si>
  <si>
    <t>9F14</t>
  </si>
  <si>
    <t>Lower Consecutive Offline Limit (LCOL)</t>
  </si>
  <si>
    <t>Issuer-specified preference for the maximum number of consecutive offline transactions for this ICC application allowed in a terminal with online capability</t>
  </si>
  <si>
    <t>9F15</t>
  </si>
  <si>
    <t>Merchant Category Code (MCC)</t>
  </si>
  <si>
    <t>Classifies the type of business being done by the merchant, represented according to ISO 8583:1993 for Card Acceptor Business Code</t>
  </si>
  <si>
    <t>9F16</t>
  </si>
  <si>
    <t>Merchant Identifier</t>
  </si>
  <si>
    <t>When concatenated with the Acquirer Identifier, uniquely identifies a given merchant</t>
  </si>
  <si>
    <t>Personal Identification Number (PIN) Try Counter</t>
  </si>
  <si>
    <t>Number of PIN tries remaining</t>
  </si>
  <si>
    <t>9F18</t>
  </si>
  <si>
    <t>May be sent in authorisation response from issuer when response contains Issuer Script. Assigned by the issuer to uniquely identify the Issuer Script.</t>
  </si>
  <si>
    <t>9F19</t>
  </si>
  <si>
    <t>Deleted (see 9F49)</t>
  </si>
  <si>
    <t>9F1A</t>
  </si>
  <si>
    <t>Indicates the country of the terminal, represented according to ISO 3166</t>
  </si>
  <si>
    <t>9F1B</t>
  </si>
  <si>
    <t>Terminal Floor Limit</t>
  </si>
  <si>
    <t>Indicates the floor limit in the terminal in conjunction with the AID</t>
  </si>
  <si>
    <t>9F1C</t>
  </si>
  <si>
    <t>Terminal Identification</t>
  </si>
  <si>
    <t>Designates the unique location of a Terminal at a merchant</t>
  </si>
  <si>
    <t>an 8</t>
  </si>
  <si>
    <t>9F1D</t>
  </si>
  <si>
    <t>Terminal Risk Management Data</t>
  </si>
  <si>
    <t>Application-specific value used by the card for risk management purposes</t>
  </si>
  <si>
    <t>9F1E</t>
  </si>
  <si>
    <t>Interface Device (IFD) Serial Number</t>
  </si>
  <si>
    <t>Unique and permanent serial number assigned to the IFD by the manufacturer</t>
  </si>
  <si>
    <t>9F1F</t>
  </si>
  <si>
    <t>Track 1 Discretionary Data</t>
  </si>
  <si>
    <t>Discretionary part of track 1 according to ISO/IEC 7813</t>
  </si>
  <si>
    <t>9F20</t>
  </si>
  <si>
    <t>Track 2 Discretionary Data</t>
  </si>
  <si>
    <t>Discretionary part of track 2 according to ISO/IEC 7813</t>
  </si>
  <si>
    <t>9F21</t>
  </si>
  <si>
    <t>Transaction Time</t>
  </si>
  <si>
    <t>Local time at which the transaction was performed.</t>
  </si>
  <si>
    <t>n 6 (HHMMSS)</t>
  </si>
  <si>
    <t>9F22</t>
  </si>
  <si>
    <t>Identifies the Certificate Authority's public key in conjunction with the RID for use in offline static and dynamic data authentication.</t>
  </si>
  <si>
    <t>9F23</t>
  </si>
  <si>
    <t>Upper Consecutive Offline Limit (UCOL)</t>
  </si>
  <si>
    <t>Issuer-specified preference for the maximum number of consecutive offline transactions for this ICC application allowed in a terminal without online capability</t>
  </si>
  <si>
    <t>9F24</t>
  </si>
  <si>
    <t>Payment Account Reference (PAR) generated or linked directly to the provision request in the token vault</t>
  </si>
  <si>
    <t>Payment Account Reference: EMV contact and contactless chip specifications products may support PAR by assigning a unique EMV tag (9F24) to represent PAR. PAR SHALL be required personalisation data for payment tokens but will be optional for terminals to read and transmit.</t>
  </si>
  <si>
    <t>ans 24</t>
  </si>
  <si>
    <t>Cryptogram returned by the ICC in response of the GENERATE AC or RECOVER AC command</t>
  </si>
  <si>
    <t>Cryptogram Information Data (CID)</t>
  </si>
  <si>
    <t>Indicates the type of cryptogram and the actions to be performed by the terminal</t>
  </si>
  <si>
    <t>9F29</t>
  </si>
  <si>
    <t>Extended Selection</t>
  </si>
  <si>
    <t>The value to be appended to the ADF Name in the data field of the SELECT command, if the Extended Selection Support flag is present and set to 1. Content is payment system proprietary.</t>
  </si>
  <si>
    <t>Kernel Identifier</t>
  </si>
  <si>
    <t>Indicates the card's preference for the kernel on which the contactless application can be processed.</t>
  </si>
  <si>
    <t>9F2D</t>
  </si>
  <si>
    <t>Integrated Circuit Card (ICC) PIN Encipherment Public Key Certificate</t>
  </si>
  <si>
    <t>ICC PIN Encipherment Public Key certified by the issuer</t>
  </si>
  <si>
    <t>var. (NI)</t>
  </si>
  <si>
    <t>9F2E</t>
  </si>
  <si>
    <t>Integrated Circuit Card (ICC) PIN Encipherment Public Key Exponent</t>
  </si>
  <si>
    <t>ICC PIN Encipherment Public Key Exponent used for PIN encipherment</t>
  </si>
  <si>
    <t>1 or 3</t>
  </si>
  <si>
    <t>9F2F</t>
  </si>
  <si>
    <t>Integrated Circuit Card (ICC) PIN Encipherment Public Key Remainder</t>
  </si>
  <si>
    <t>Remaining digits of the ICC PIN Encipherment Public Key Modulus</t>
  </si>
  <si>
    <t>var. (NPE - NI + 42)</t>
  </si>
  <si>
    <t>Issuer public key exponent used for the verification of the Signed Static Application Data and the ICC Public Key Certificate</t>
  </si>
  <si>
    <t>Indicates the card data input, CVM, and security capabilities of the Terminal and Reader. The CVM capability (Byte 2) is instantiated with values depending on the transaction amount. The Terminal Capabilities is coded according to Annex A.2 of [EMV Book 4].</t>
  </si>
  <si>
    <t>Cardholder Verification Method (CVM) Results</t>
  </si>
  <si>
    <t>Indicates the results of the last CVM performed</t>
  </si>
  <si>
    <t>Indicates the environment of the terminal, its communications capability, and its operational control</t>
  </si>
  <si>
    <t>Counter maintained by the application in the ICC (incrementing the ATC is managed by the ICC)</t>
  </si>
  <si>
    <t>Unpredictable Number (UN)</t>
  </si>
  <si>
    <t>Contains a Kernel challenge (random) to be used by the Card to ensure the variability and uniqueness to the generation of a cryptogram during an EMV mode transaction.</t>
  </si>
  <si>
    <t>9F38</t>
  </si>
  <si>
    <t>Processing Options Data Object List (PDOL)</t>
  </si>
  <si>
    <t>Contains a list of terminal resident data objects (tags and lengths) needed by the ICC in processing the GET PROCESSING OPTIONS command</t>
  </si>
  <si>
    <t>9F39</t>
  </si>
  <si>
    <t>Point-of-Service (POS) Entry Mode</t>
  </si>
  <si>
    <t>Indicates the method by which the PAN was entered, according to the first two digits of the ISO 8583:1987 POS Entry Mode</t>
  </si>
  <si>
    <t>9F3A</t>
  </si>
  <si>
    <t>Authorised amount expressed in the reference currency</t>
  </si>
  <si>
    <t>9F3B</t>
  </si>
  <si>
    <t>1-4 currency codes used between the terminal and the ICC when the Transaction Currency Code is different from the Application Currency Code; each code is 3 digits according to ISO 4217</t>
  </si>
  <si>
    <t>9F3C</t>
  </si>
  <si>
    <t>Code defining the common currency used by the terminal in case the Transaction Currency Code is different from the Application Currency Code</t>
  </si>
  <si>
    <t>9F3D</t>
  </si>
  <si>
    <t>Indicates the implied position of the decimal point from the right of the transaction amount, with the Transaction Reference Currency Code represented according to ISO 4217</t>
  </si>
  <si>
    <t>9F40</t>
  </si>
  <si>
    <t>Additional Terminal Capabilities (ATC)</t>
  </si>
  <si>
    <t>Indicates the data input and output capabilities of the Terminal and Reader. The Additional Terminal Capabilities is coded according to Annex A.3 of [EMV Book 4].</t>
  </si>
  <si>
    <t>9F41</t>
  </si>
  <si>
    <t>Transaction Sequence Counter</t>
  </si>
  <si>
    <t>Counter maintained by the terminal that is incremented by one for each transaction</t>
  </si>
  <si>
    <t>n 4-8</t>
  </si>
  <si>
    <t>9F42</t>
  </si>
  <si>
    <t>Indicates the currency in which the account is managed according to ISO 4217</t>
  </si>
  <si>
    <t>9F43</t>
  </si>
  <si>
    <t>Indicates the implied position of the decimal point from the right of the amount, for each of the 1-4 reference currencies represented according to ISO 4217</t>
  </si>
  <si>
    <t>9F44</t>
  </si>
  <si>
    <t>Indicates the implied position of the decimal point from the right of the amount represented according to ISO 4217</t>
  </si>
  <si>
    <t>9F45</t>
  </si>
  <si>
    <t>An issuer assigned value that is retained by the terminal during the verification process of the Signed Static Application Data</t>
  </si>
  <si>
    <t>ICC Public Key certified by the issuer</t>
  </si>
  <si>
    <t>Exponent ICC Public Key Exponent used for the verification of the Signed Dynamic Application Data</t>
  </si>
  <si>
    <t>9F48</t>
  </si>
  <si>
    <t>Integrated Circuit Card (ICC) Public Key Remainder</t>
  </si>
  <si>
    <t>Remaining digits of the ICC Public Key Modulus</t>
  </si>
  <si>
    <t>var. (NIC - NI + 42)</t>
  </si>
  <si>
    <t>List of data objects (tag and length) to be passed to the ICC in the INTERNAL AUTHENTICATE command</t>
  </si>
  <si>
    <t>Static Data Authentication Tag List (SDA)</t>
  </si>
  <si>
    <t>List of tags of primitive data objects defined in this specification whose value fields are to be included in the Signed Static or Dynamic Application Data</t>
  </si>
  <si>
    <t>Signed Dynamic Application Data (SDAD)</t>
  </si>
  <si>
    <t>Digital signature on critical application parameters for CDA</t>
  </si>
  <si>
    <t>var. (NIC)</t>
  </si>
  <si>
    <t>9F4C</t>
  </si>
  <si>
    <t>ICC Dynamic Number</t>
  </si>
  <si>
    <t>Time-variant number generated by the ICC, to be captured by the terminal</t>
  </si>
  <si>
    <t>Log Entry</t>
  </si>
  <si>
    <t>Provides the SFI of the Transaction Log file and its number of records</t>
  </si>
  <si>
    <t>9F4E</t>
  </si>
  <si>
    <t>Merchant Name and Location</t>
  </si>
  <si>
    <t>Indicates the name and location of the merchant</t>
  </si>
  <si>
    <t>Log Format</t>
  </si>
  <si>
    <t>List (in tag and length format) of data objects representing the logged data elements that are passed to the terminal when a transaction log record is read</t>
  </si>
  <si>
    <t>9F50</t>
  </si>
  <si>
    <t>Offline Accumulator Balance</t>
  </si>
  <si>
    <t>A data object in the Card that provides the Kernel with a list of data objects that must be passed to the Card in the data field of the RECOVER AC command.</t>
  </si>
  <si>
    <t>Terminal Compatibility Indicator</t>
  </si>
  <si>
    <t>Indicates to the card the transaction modes (EMV, Magstripe) supported by the Kernel</t>
  </si>
  <si>
    <t>Transaction Category Code</t>
  </si>
  <si>
    <t>This is a data object defined by MasterCard which indicates the type of transaction being performed, and which may be used in card risk management.</t>
  </si>
  <si>
    <t>an</t>
  </si>
  <si>
    <t>Terminal Interchange Profile (dynamic)</t>
  </si>
  <si>
    <t>Defines the reader CVM requirement and capabilities, as well as other reader capabilities (online capability, contact EMV capability) for the Transaction</t>
  </si>
  <si>
    <t>DS ODS Card</t>
  </si>
  <si>
    <t>Contains the Card stored operator proprietary data obtained in the response to the GET PROCESSING OPTIONS command.</t>
  </si>
  <si>
    <t>9F55</t>
  </si>
  <si>
    <t>Geographic Indicator</t>
  </si>
  <si>
    <t>Issuer Authentication Flags</t>
  </si>
  <si>
    <t>Issuer Proprietary Bitmap</t>
  </si>
  <si>
    <t>9F57</t>
  </si>
  <si>
    <t>9F5A</t>
  </si>
  <si>
    <t>Application Program Identifier (Program ID)</t>
  </si>
  <si>
    <t>Payment system proprietary data element identifying the Application Program ID of the card application. When personalised, the Application Program ID is returned in the FCI Issuer Discretionary Data of the SELECT response (Tag ‘BF0C'). EMV mode readers that support Dynamic Reader Limits (DRL) functionality examine the Application Program ID to determine the Reader Limit Set to apply.</t>
  </si>
  <si>
    <t>Proprietary data element used by the device during Dynamic Reader Limit processing to determine the Reader Limit Set to apply for the transaction. EMV mode readers that support Dynamic Reader Limits (DRL) functionality support four or more Application Program Identifiers, each corresponding to a Reader Limit Set.</t>
  </si>
  <si>
    <t>9F5B</t>
  </si>
  <si>
    <t>Visa proprietary data element specifying the maximum total amount of offline transactions in the designated currency or designated and secondary currency allowed for the card application before a transaction is declined after an online transaction is unable to be performed.</t>
  </si>
  <si>
    <t>DS Requested Operator ID</t>
  </si>
  <si>
    <t>Contains the Terminal determined operator identifier for data storage. It is sent to the Card in the GET PROCESSING OPTIONS command.</t>
  </si>
  <si>
    <t>Magstripe Data Object List (MDOL)</t>
  </si>
  <si>
    <t>List of data objects (tag and length) to be passed to the card in the GET MAGSTRIPE DATA command.</t>
  </si>
  <si>
    <t>Kernel 3 proprietary data element indicating the remaining amount available to be spent offline. The AOSA is a calculated field used to allow the reader to print or display the amount of offline spend that is available on the card.</t>
  </si>
  <si>
    <t>Application Capabilities Information (ACI)</t>
  </si>
  <si>
    <t>Lists a number of card features beyond regular payment.</t>
  </si>
  <si>
    <t>9F5E</t>
  </si>
  <si>
    <t>Consecutive Transaction International Upper Limit (CTIUL)</t>
  </si>
  <si>
    <t>DS ID</t>
  </si>
  <si>
    <t>Data Storage Identifier constructed as follows: Application PAN (without any 'F' padding) Application PAN Sequence Number If necessary, it is padded to the left with one hexadecimal zero to ensure whole bytes. If necessary, it is padded to the left with hexadecimal zeroes to ensure a minimum length of 8 bytes.</t>
  </si>
  <si>
    <t>n 16-22</t>
  </si>
  <si>
    <t>9F5F</t>
  </si>
  <si>
    <t>DS Slot Availability</t>
  </si>
  <si>
    <t>Contains the Card indication, obtained in the response to the GET PROCESSING OPTIONS command, about the slot type(s) available for data storage.</t>
  </si>
  <si>
    <t>Offline Balance</t>
  </si>
  <si>
    <t>In the case of a prepaid card, represents the value stored in card. May be returned in the GENERATE AC response.</t>
  </si>
  <si>
    <t>9F60</t>
  </si>
  <si>
    <t>CVC3 (Track1)</t>
  </si>
  <si>
    <t>The CVC3 (Track1) is a 2-byte cryptogram returned by the Card in the response to the COMPUTE CRYPTOGRAPHIC CHECKSUM command.</t>
  </si>
  <si>
    <t>Issuer Update Parameter</t>
  </si>
  <si>
    <t>Parameter from the ICC to indicate the behaviour/ergonomics (e.g. “present-and-hold” or “two presentments” or none) for processing the results of the online authorisation request.</t>
  </si>
  <si>
    <t>P3 Generated 3DES KEYS</t>
  </si>
  <si>
    <t>9F61</t>
  </si>
  <si>
    <t>CVC3 (Track2)</t>
  </si>
  <si>
    <t>The CVC3 (Track2) is a 2-byte cryptogram returned by the Card in the response to the COMPUTE CRYPTOGRAPHIC CHECKSUM command.</t>
  </si>
  <si>
    <t>9F62</t>
  </si>
  <si>
    <t>PCVC3 (Track1)</t>
  </si>
  <si>
    <t>PCVC3(Track1) indicates to the Kernel the positions in the discretionary data field of the Track 1 Data where the CVC3 (Track1) digits must be copied.</t>
  </si>
  <si>
    <t>Encrypted PIN - ISO 95641 Format 0 (Thales P3 Format 01)</t>
  </si>
  <si>
    <t>9F63</t>
  </si>
  <si>
    <t>Offline Counter Initial Value</t>
  </si>
  <si>
    <t>PUNATC (Track1)</t>
  </si>
  <si>
    <t>PUNATC(Track1) indicates to the Kernel the positions in the discretionary data field of Track 1 Data where the Unpredictable Number (Numeric) digits and Application Transaction Counter digits have to be copied.</t>
  </si>
  <si>
    <t>9F64</t>
  </si>
  <si>
    <t>NATC (Track1)</t>
  </si>
  <si>
    <t>The value of NATC(Track1) represents the number of digits of the Application Transaction Counter to be included in the discretionary data field of Track 1 Data.</t>
  </si>
  <si>
    <t>9F65</t>
  </si>
  <si>
    <t>PCVC3 (Track2)</t>
  </si>
  <si>
    <t>PCVC3(Track2) indicates to the Kernel the positions in the discretionary data field of the Track 2 Data where the CVC3 (Track2) digits must be copied.</t>
  </si>
  <si>
    <t>Indicates reader capabilities, requirements, and preferences to the card. TTQ byte 2 bits 8-7 are transient values, and reset to zero at the beginning of the transaction. All other TTQ bits are static values, and not modified based on transaction conditions. TTQ byte 3 bit 7 shall be set by the acquirer-merchant to 1b.</t>
  </si>
  <si>
    <t>PUNATC (Track2)</t>
  </si>
  <si>
    <t>PUNATC(Track2) indicates to the Kernel the positions in the discretionary data field of Track 2 Data where the Unpredictable Number (Numeric) digits and Application Transaction Counter digits have to be copied.</t>
  </si>
  <si>
    <t>9F67</t>
  </si>
  <si>
    <t>MSD Offset</t>
  </si>
  <si>
    <t>NATC (Track2)</t>
  </si>
  <si>
    <t>The value of NATC(Track2) represents the number of digits of the Application Transaction Counter to be included in the discretionary data field of Track 2 Data.</t>
  </si>
  <si>
    <t>9F69</t>
  </si>
  <si>
    <t>Card Authentication Related Data</t>
  </si>
  <si>
    <t>Contains the fDDA Version Number, Card Unpredictable Number, and Card Transaction Qualifiers. For transactions where fDDA is performed, the Card Authentication Related Data is returned in the last record specified by the Application File Locator for that transaction.</t>
  </si>
  <si>
    <t>UDOL</t>
  </si>
  <si>
    <t>The UDOL is the DOL that specifies the data objects to be included in the data field of the COMPUTE CRYPTOGRAPHIC CHECKSUM command. The UDOL must at least include the Unpredictable Number (Numeric). The UDOL is not mandatory for the Card. If it is not present in the Card, then the Default UDOL is used.</t>
  </si>
  <si>
    <t>9F6A</t>
  </si>
  <si>
    <t>Unpredictable Number (Numeric)</t>
  </si>
  <si>
    <t>n 8</t>
  </si>
  <si>
    <t>Card CVM Limit</t>
  </si>
  <si>
    <t>Track 2 Data</t>
  </si>
  <si>
    <t>Track 2 Data contains the data objects of the track 2 according to [ISO/IEC 7813], excluding start sentinel, end sentinel and LRC. The Track 2 Data is present in the file read using the READ RECORD command during a mag-stripe mode transaction.</t>
  </si>
  <si>
    <t>Card Transaction Qualifiers (CTQ)</t>
  </si>
  <si>
    <t>In this version of the specification, used to indicate to the device the card CVM requirements, issuer preferences, and card capabilities.</t>
  </si>
  <si>
    <t>9F6D</t>
  </si>
  <si>
    <t>VLP Reset Threshold</t>
  </si>
  <si>
    <t>Mag-stripe Application Version Number (Reader)</t>
  </si>
  <si>
    <t>Version number assigned by the payment system for the specific mag-stripe mode functionality of the Kernel.</t>
  </si>
  <si>
    <t>Kernel 4 Reader Capabilities</t>
  </si>
  <si>
    <t>A proprietary data element with bits 8, 7, and 4 only used to indicate a terminal's capability to support Kernel 4 mag-stripe or EMV contactless. This data element is OR'd with Terminal Type, Tag '9F35', resulting in a modified Tag '9F35', which is passed to the card when requested.</t>
  </si>
  <si>
    <t>9F6E</t>
  </si>
  <si>
    <t>Third Party Data</t>
  </si>
  <si>
    <t>The Third Party Data contains various information, possibly including information from a third party. If present in the Card, the Third Party Data must be returned in a file read using the READ RECORD command or in the File Control Information Template. 'Device Type' is present when the most significant bit of byte 1 of 'Unique Identifier' is set to 0b. In this case, the maximum length of 'Proprietary Data' is 26 bytes. Otherwise it is 28 bytes.</t>
  </si>
  <si>
    <t>Form Factor Indicator (qVSDC)</t>
  </si>
  <si>
    <t>Indicates the form factor of the consumer payment device and the type of contactless interface over which the transaction was conducted. This information is made available to the issuer host.</t>
  </si>
  <si>
    <t>Card/Terminal</t>
  </si>
  <si>
    <t>Form Factor Indicator (FFI)</t>
  </si>
  <si>
    <t>9F6F</t>
  </si>
  <si>
    <t>DS Slot Management Control</t>
  </si>
  <si>
    <t>Contains the Card indication, obtained in the response to the GET PROCESSING OPTIONS command, about the status of the slot containing data associated to the DS Requested Operator ID.</t>
  </si>
  <si>
    <t>9F70</t>
  </si>
  <si>
    <t>Protected Data Envelope 1</t>
  </si>
  <si>
    <t>The Protected Data Envelopes contain proprietary information from the issuer, payment system or third party. The Protected Data Envelope can be retrieved with the GET DATA command. Updating the Protected Data Envelope with the PUT DATA command requires secure messaging and is outside the scope of this specification.</t>
  </si>
  <si>
    <t>Card Interface Capabilities</t>
  </si>
  <si>
    <t>Data element indicating other interfaces supported by the device.</t>
  </si>
  <si>
    <t>9F71</t>
  </si>
  <si>
    <t>Protected Data Envelope 2</t>
  </si>
  <si>
    <t>Same as Protected Data Envelope 1.</t>
  </si>
  <si>
    <t>Mobile CVM Results</t>
  </si>
  <si>
    <t>Proprietary data element returned from the Card in the GET PROCESSING OPTIONS response, indicating the status of Mobile CVM entry.</t>
  </si>
  <si>
    <t>9F72</t>
  </si>
  <si>
    <t>Protected Data Envelope 3</t>
  </si>
  <si>
    <t>Consecutive Transaction Limit (International—Country)</t>
  </si>
  <si>
    <t>Visa proprietary data element specifying the maximum number of the consecutive offline international (those not in the country of issue) transactions allowed for that card application before a transaction goes online.</t>
  </si>
  <si>
    <t>9F73</t>
  </si>
  <si>
    <t>Protected Data Envelope 4</t>
  </si>
  <si>
    <t>Currency Conversion Parameters</t>
  </si>
  <si>
    <t>A decimal value used in a conversion algorithm to convert the Secondary Application Currency Code to the card's domestic (Application Currency Code). Issuer Script may be used to modify this data element.</t>
  </si>
  <si>
    <t>9F74</t>
  </si>
  <si>
    <t>Protected Data Envelope 5</t>
  </si>
  <si>
    <t>VLP Issuer Authorisation Code</t>
  </si>
  <si>
    <t>A Visa proprietary data element containing a code indicating that the transaction was an approved VLP transaction. If present indicates offline approval from card.</t>
  </si>
  <si>
    <t>a 6</t>
  </si>
  <si>
    <t>9F75</t>
  </si>
  <si>
    <t>Unprotected Data Envelope 1</t>
  </si>
  <si>
    <t>The Unprotected Data Envelopes contain proprietary information from the issuer, payment system or third party. Unprotected Data Envelopes can be retrieved with the GET DATA command and can be updated with the PUT DATA (CLA='80') command without secure messaging.</t>
  </si>
  <si>
    <t>Cumulative Total Transaction Amount Limit-Dual Currency</t>
  </si>
  <si>
    <t>Visa proprietary data element specifying the upper limit of the total amount of offline domestic transactions in the designated currency (Application Currency Code) and a secondary currency (Secondary Application Currency Code) allowed for that card application before a transaction is forced to go online. This limit is in the designated currency.</t>
  </si>
  <si>
    <t>9F76</t>
  </si>
  <si>
    <t>Unprotected Data Envelope 2</t>
  </si>
  <si>
    <t>Same as Unprotected Data Envelope 1.</t>
  </si>
  <si>
    <t>Secondary Application Currency Code</t>
  </si>
  <si>
    <t>Indicates a secondary currency to be converted to the designated currency in which the account is managed (Application Currency Code) according to ISO 4217.</t>
  </si>
  <si>
    <t>Unprotected Data Envelope 3</t>
  </si>
  <si>
    <t>A Visa proprietary data element, Issuer Limit for VLP available funds, is used to reset VLP Available Funds after an online approved transaction.</t>
  </si>
  <si>
    <t>Unprotected Data Envelope 4</t>
  </si>
  <si>
    <t>A Visa proprietary data element indicating the maximum amount allowed for single VLP transaction</t>
  </si>
  <si>
    <t>Unprotected Data Envelope 5</t>
  </si>
  <si>
    <t>A counter that is decremented by the Amount Authorized when a VLP transaction is approved.</t>
  </si>
  <si>
    <t>9F7A</t>
  </si>
  <si>
    <t>VLP Terminal Support Indicator</t>
  </si>
  <si>
    <t>If present indicates offline and/or online support. If absent indicates online only support</t>
  </si>
  <si>
    <t>9F7B</t>
  </si>
  <si>
    <t>VLP Terminal Transaction Limit</t>
  </si>
  <si>
    <t>Customer Exclusive Data (CED)</t>
  </si>
  <si>
    <t>Contains data for transmission to the issuer.</t>
  </si>
  <si>
    <t>9F7D</t>
  </si>
  <si>
    <t>DS Summary 1</t>
  </si>
  <si>
    <t>Contains the Card indication, obtained in the response to the GET PROCESSING OPTIONS command, about either the stored summary associated with DS ODS Card if present, or about a default zero-filled summary if DS ODS Card is not present and DS Unpredictable Number is present.</t>
  </si>
  <si>
    <t>VISA Applet Data</t>
  </si>
  <si>
    <t>9F7E</t>
  </si>
  <si>
    <t>Mobile Support Indicator</t>
  </si>
  <si>
    <t>The Mobile Support Indicator informs the Card that the Kernel supports extensions for mobile and requires on device cardholder verification.</t>
  </si>
  <si>
    <t>Application life cycle data (8 first bytes)</t>
  </si>
  <si>
    <t>9F7F</t>
  </si>
  <si>
    <t>DS Unpredictable Number</t>
  </si>
  <si>
    <t>Contains the Card challenge (random), obtained in the response to the GET PROCESSING OPTIONS command, to be used by the Terminal in the summary calculation when providing DS ODS Term.</t>
  </si>
  <si>
    <t>Card Production Life Cycle (CPLC) Data</t>
  </si>
  <si>
    <t>File Control Information (FCI) Proprietary Template</t>
  </si>
  <si>
    <t>File Control Information (FCI) Issuer Discretionary Data</t>
  </si>
  <si>
    <t>Issuer discretionary part of the File Control Information Proprietary Template.</t>
  </si>
  <si>
    <t>BF50</t>
  </si>
  <si>
    <t>Visa Fleet - CDO</t>
  </si>
  <si>
    <t>BF60</t>
  </si>
  <si>
    <t>Integrated Data Storage Record Update Template</t>
  </si>
  <si>
    <t>Part of the command data for the EXTENDED GET PROCESSING OPTIONS command. The IDS Record Update Template contains data to be updated in one or more IDS Records.</t>
  </si>
  <si>
    <t>Data Exchange</t>
  </si>
  <si>
    <t>Card issuer action code -decline</t>
  </si>
  <si>
    <t>C4</t>
  </si>
  <si>
    <t>Card issuer action code -default</t>
  </si>
  <si>
    <t>C5</t>
  </si>
  <si>
    <t>Card issuer action code online</t>
  </si>
  <si>
    <t>C6</t>
  </si>
  <si>
    <t>PIN Try Limit</t>
  </si>
  <si>
    <t>C7</t>
  </si>
  <si>
    <t>CDOL 1 Related Data Length</t>
  </si>
  <si>
    <t>C8</t>
  </si>
  <si>
    <t>Card risk management country code</t>
  </si>
  <si>
    <t>C9</t>
  </si>
  <si>
    <t>Card risk management currency code</t>
  </si>
  <si>
    <t>Lower cummulative offline transaction amount</t>
  </si>
  <si>
    <t>CB</t>
  </si>
  <si>
    <t>Upper cumulative offline transaction amount</t>
  </si>
  <si>
    <t>Card Issuer Action Code (PayPass) - Default</t>
  </si>
  <si>
    <t>Card Issuer Action Code (PayPass) - Online</t>
  </si>
  <si>
    <t>CF</t>
  </si>
  <si>
    <t>Card Issuer Action Code (PayPass) - Decline</t>
  </si>
  <si>
    <t>D1</t>
  </si>
  <si>
    <t>Currency conversion table</t>
  </si>
  <si>
    <t>D2</t>
  </si>
  <si>
    <t>Integrated Data Storage Directory (IDSD)</t>
  </si>
  <si>
    <t>Directory of Integrated Data Storage records on the card.</t>
  </si>
  <si>
    <t>D3</t>
  </si>
  <si>
    <t>Additional check table</t>
  </si>
  <si>
    <t>D5</t>
  </si>
  <si>
    <t>Application Control</t>
  </si>
  <si>
    <t>D6</t>
  </si>
  <si>
    <t>Default ARPC response code</t>
  </si>
  <si>
    <t>D7</t>
  </si>
  <si>
    <t>Application Control (PayPass)</t>
  </si>
  <si>
    <t>D8</t>
  </si>
  <si>
    <t>AIP (PayPass)</t>
  </si>
  <si>
    <t>D9</t>
  </si>
  <si>
    <t>AFL (PayPass)</t>
  </si>
  <si>
    <t>Static CVC3-TRACK1</t>
  </si>
  <si>
    <t>DB</t>
  </si>
  <si>
    <t>Static CVC3-TRACK2</t>
  </si>
  <si>
    <t>IVCVC3-TRACK1</t>
  </si>
  <si>
    <t>DD</t>
  </si>
  <si>
    <t>IVCVC3-TRACK2</t>
  </si>
  <si>
    <t>Encrypted PIN Block in Tag 9F62 - ISO 95641 Format 0</t>
  </si>
  <si>
    <t>PEK Version Number</t>
  </si>
  <si>
    <t>PIN Try Counter (VSDC Application)</t>
  </si>
  <si>
    <t>AIP - For VISA Contactless</t>
  </si>
  <si>
    <t>Products permitted</t>
  </si>
  <si>
    <t>Offline checks mandated</t>
  </si>
  <si>
    <t>UDKmac</t>
  </si>
  <si>
    <t>UDKenc</t>
  </si>
  <si>
    <t>Retries Permitted Limit</t>
  </si>
  <si>
    <t>Script Message Update</t>
  </si>
  <si>
    <t>DF0D</t>
  </si>
  <si>
    <t>Fleet Issuer Action Code - Default</t>
  </si>
  <si>
    <t>DF0E</t>
  </si>
  <si>
    <t>Fleet Issuer Action Code - Denial</t>
  </si>
  <si>
    <t>DF0F</t>
  </si>
  <si>
    <t>Fleet Issuer Action Code - Online</t>
  </si>
  <si>
    <t>DF12</t>
  </si>
  <si>
    <t>Vehicle Registration Number</t>
  </si>
  <si>
    <t>DF13</t>
  </si>
  <si>
    <t>DDA Public Modulus</t>
  </si>
  <si>
    <t>DF14</t>
  </si>
  <si>
    <t>Driver Name</t>
  </si>
  <si>
    <t>DF15</t>
  </si>
  <si>
    <t>Driver ID</t>
  </si>
  <si>
    <t>Max Fill Volume</t>
  </si>
  <si>
    <t>DDA Public Modulus Length</t>
  </si>
  <si>
    <t>Mileage</t>
  </si>
  <si>
    <t>Issuer Proprietary Bitmap (IPB)</t>
  </si>
  <si>
    <t>Internet Authentication Flag (IAF)</t>
  </si>
  <si>
    <t>Encrypted PEK - RFU</t>
  </si>
  <si>
    <t>PEK Key Check Value - RFU</t>
  </si>
  <si>
    <t>MDK - Key derivation Index</t>
  </si>
  <si>
    <t>DF25</t>
  </si>
  <si>
    <t>VISA DPA - MDK - Key derivation Index</t>
  </si>
  <si>
    <t>Encrypted PIN Block - ISO 9564-1 Format 1 PIN Block (Thales P3 Format 05)</t>
  </si>
  <si>
    <t>DF40</t>
  </si>
  <si>
    <t>qVSDC AIP</t>
  </si>
  <si>
    <t>VSDC AIP</t>
  </si>
  <si>
    <t>DF42</t>
  </si>
  <si>
    <t>UDKac</t>
  </si>
  <si>
    <t>UDKcvc</t>
  </si>
  <si>
    <t>UDKac KCV</t>
  </si>
  <si>
    <t>UDKmac KCV</t>
  </si>
  <si>
    <t>DF4A</t>
  </si>
  <si>
    <t>UDKenc KCV</t>
  </si>
  <si>
    <t>DF4B</t>
  </si>
  <si>
    <t>UDKcvc KCV</t>
  </si>
  <si>
    <t>POS Cardholder Interaction Information</t>
  </si>
  <si>
    <t>The POS Cardholder Interaction Information informs the Kernel about the indicators set in the mobile phone that may influence the action flow of the merchant and cardholder.</t>
  </si>
  <si>
    <t>Grand Parent AC</t>
  </si>
  <si>
    <t>Parent AC</t>
  </si>
  <si>
    <t>DF53</t>
  </si>
  <si>
    <t>Grand Parent MAC</t>
  </si>
  <si>
    <t>Parent MAC</t>
  </si>
  <si>
    <t>Grand Parent ENC</t>
  </si>
  <si>
    <t>DF57</t>
  </si>
  <si>
    <t>Terminal Action Code - Decline</t>
  </si>
  <si>
    <t>DS Input (Card)</t>
  </si>
  <si>
    <t>Contains Terminal provided data if permanent data storage in the Card was applicable (DS Slot Management Control[8]=1b), remains applicable, or becomes applicable (DS ODS Info[8]=1b). Otherwise this data item is a filler to be supplied by the Kernel. The data is forwarded to the Card with the GENERATE AC command, as per DSDOL formatting.</t>
  </si>
  <si>
    <t>DDA Component P</t>
  </si>
  <si>
    <t>DF61</t>
  </si>
  <si>
    <t>DDA Component Q</t>
  </si>
  <si>
    <t>DS Digest H</t>
  </si>
  <si>
    <t>Contains the result of OWHF2(DS Input (Term)) or OWHF2AES(DS Input (Term)), if DS Input (Term) is provided by the Terminal. This data object is to be supplied to the Card with the GENERATE AC command, as per DSDOL formatting.</t>
  </si>
  <si>
    <t>DS ODS Info</t>
  </si>
  <si>
    <t>Contains Terminal provided data to be forwarded to the Card with the GENERATE AC command, as per DSDOL formatting.</t>
  </si>
  <si>
    <t>DDA Component D1</t>
  </si>
  <si>
    <t>DF63</t>
  </si>
  <si>
    <t>DDA Component D2</t>
  </si>
  <si>
    <t>DS ODS Term</t>
  </si>
  <si>
    <t>DF64</t>
  </si>
  <si>
    <t>DDA Component Q Minus 1 Mod P</t>
  </si>
  <si>
    <t>DDA Private Exponent</t>
  </si>
  <si>
    <t>DF6B</t>
  </si>
  <si>
    <t>Paypass Contactless</t>
  </si>
  <si>
    <t>DF79</t>
  </si>
  <si>
    <t>Dynamic Data Authentication Keys</t>
  </si>
  <si>
    <t>DF8101</t>
  </si>
  <si>
    <t>DS Summary 2</t>
  </si>
  <si>
    <t>This data allows the Kernel to check the consistency between DS Summary 1 and DS Summary 2, and so to ensure that DS ODS Card is provided by a genuine Card. It is located in the ICC Dynamic Data recovered from the Signed Dynamic Application Data.</t>
  </si>
  <si>
    <t>DF8102</t>
  </si>
  <si>
    <t>DS Summary 3</t>
  </si>
  <si>
    <t>This data allows the Kernel to check whether the Card has seen the same transaction data as were sent by the Terminal/Kernel. It is located in the ICC Dynamic Data recovered from the Signed Dynamic Application Data.</t>
  </si>
  <si>
    <t>DF8104</t>
  </si>
  <si>
    <t>Balance Read Before Gen AC</t>
  </si>
  <si>
    <t>The presence of Balance Read Before Gen AC in the TLV Database is an indication to the Kernel to read the offline balance from the Card before the GENERATE AC command. The Kernel stores the offline balance read from the Card in Balance Read Before Gen AC.</t>
  </si>
  <si>
    <t>DF8105</t>
  </si>
  <si>
    <t>Balance Read After Gen AC</t>
  </si>
  <si>
    <t>The presence of Balance Read After Gen AC in the TLV Database is an indication to the Kernel to read the offline balance from the Card after the GENERATE AC command. The Kernel stores the offline balance read from the Card in Balance Read After Gen AC.</t>
  </si>
  <si>
    <t>DF8106</t>
  </si>
  <si>
    <t>Data Needed</t>
  </si>
  <si>
    <t>List of tags included in the DEK signal to request information from the Terminal.</t>
  </si>
  <si>
    <t>DF8107</t>
  </si>
  <si>
    <t>CDOL1 Related Data</t>
  </si>
  <si>
    <t>Command data field of the GENERATE AC command, coded according to CDOL1.</t>
  </si>
  <si>
    <t>DF8108</t>
  </si>
  <si>
    <t>DS AC Type</t>
  </si>
  <si>
    <t>Contains the AC type indicated by the Terminal for which IDS data must be stored in the Card.</t>
  </si>
  <si>
    <t>DF8109</t>
  </si>
  <si>
    <t>DS Input (Term)</t>
  </si>
  <si>
    <t>Contains Terminal provided data if permanent data storage in the Card was applicable (DS Slot Management Control[8]=1b), remains applicable or becomes applicable (DS ODS Info[8]=1b). DS Input (Term) is used by the Kernel as input to calculate DS Digest H.</t>
  </si>
  <si>
    <t>DF810A</t>
  </si>
  <si>
    <t>DS ODS Info For Reader</t>
  </si>
  <si>
    <t>Contains instructions from the Terminal on how to proceed with the transaction if:</t>
  </si>
  <si>
    <t>- The AC requested by the Terminal does not match the AC proposed by the Kernel</t>
  </si>
  <si>
    <t>- The update of the slot data has failed</t>
  </si>
  <si>
    <t>DF810B</t>
  </si>
  <si>
    <t>DS Summary Status</t>
  </si>
  <si>
    <t>Information reported by the Kernel to the Terminal about:</t>
  </si>
  <si>
    <t>- The consistency between DS Summary 1 and DS Summary 2 (successful read)</t>
  </si>
  <si>
    <t>- The difference between DS Summary 2 and DS Summary 3 (successful write)</t>
  </si>
  <si>
    <t>This data object is part of the Discretionary Data.</t>
  </si>
  <si>
    <t>DF810C</t>
  </si>
  <si>
    <t>Contains a value that uniquely identifies each Kernel. There is one occurrence of this data object for each Kernel in the Reader.</t>
  </si>
  <si>
    <t>DF810D</t>
  </si>
  <si>
    <t>DSVN Term</t>
  </si>
  <si>
    <t>Integrated data storage support by the Kernel depends on the presence of this data object. If it is absent, or is present with a length of zero, integrated data storage is not supported. Its value is '02' for this version of data storage functionality. This variable length data item has an initial byte that defines the maximum version number supported by the Terminal and a variable number of subsequent bytes that define how the Terminal supports earlier versions of the specification. As this is the first version, no legacy support is described and no additional bytes are present.</t>
  </si>
  <si>
    <t>DF810E</t>
  </si>
  <si>
    <t>Post-Gen AC Put Data Status</t>
  </si>
  <si>
    <t>Information reported by the Kernel to the Terminal, about the processing of PUT DATA commands after processing the GENERATE AC command. Possible values are 'completed' or 'not completed'. In the latter case, this status is not specific about which of the PUT DATA commands failed, or about how many of these commands have failed or succeeded. This data object is part of the Discretionary Data provided by the Kernel to the Terminal.</t>
  </si>
  <si>
    <t>DF810F</t>
  </si>
  <si>
    <t>Pre-Gen AC Put Data Status</t>
  </si>
  <si>
    <t>Information reported by the Kernel to the Terminal, about the processing of PUT DATA commands before sending the GENERATE AC command. Possible values are 'completed' or 'not completed'. In the latter case, this status is not specific about which of the PUT DATA commands failed, or about how many of these commands have failed or succeeded. This data object is part of the Discretionary Data provided by the Kernel to the Terminal.</t>
  </si>
  <si>
    <t>DF8110</t>
  </si>
  <si>
    <t>Proceed To First Write Flag</t>
  </si>
  <si>
    <t>Indicates that the Terminal will send no more requests to read data other than as indicated in Tags To Read. This data item indicates the point at which the Kernel shifts from the Card reading phase to the Card writing phase. </t>
  </si>
  <si>
    <t>If Proceed To First Write Flag is not present or is present with non zero length and value different from zero, then the Kernel proceeds without waiting. </t>
  </si>
  <si>
    <t>If Proceed To First Write Flag is present with zero length, then the Kernel sends a DEK signal to the Terminal and waits for the DET signal. </t>
  </si>
  <si>
    <t>If Proceed To First Write Flag is present with non zero length and value equal to zero, then the Kernel waits for a DET signal from the Terminal without sending a DEK signal.</t>
  </si>
  <si>
    <t>DF8111</t>
  </si>
  <si>
    <t>PDOL Related Data</t>
  </si>
  <si>
    <t>Command data field of the GET PROCESSING OPTIONS command, coded according to PDOL.</t>
  </si>
  <si>
    <t>DF8112</t>
  </si>
  <si>
    <t>Tags To Read</t>
  </si>
  <si>
    <t>List of tags indicating the data the Terminal has requested to be read. This data item is present if the Terminal wants any data back from the Card before the Data Record. This could be in the context of SDS, or for non data storage usage reasons, for example the PAN. This data item may contain configured data.</t>
  </si>
  <si>
    <t>This data object may be provided several times by the Terminal. Therefore, the values of each of these tags must be accumulated in the Tags To Read Yet buffer.</t>
  </si>
  <si>
    <t>DF8113</t>
  </si>
  <si>
    <t>DRDOL Related Data</t>
  </si>
  <si>
    <t>Command data field of the RECOVER AC command, coded according to DRDOL.</t>
  </si>
  <si>
    <t>DF8114</t>
  </si>
  <si>
    <t>Reference Control Parameter</t>
  </si>
  <si>
    <t>Working variable to store the reference control parameter of the GENERATE AC command.</t>
  </si>
  <si>
    <t>DF8115</t>
  </si>
  <si>
    <t>Contains information regarding the nature of the error that has been encountered during the transaction processing. This data object is part of the Discretionary Data.</t>
  </si>
  <si>
    <t>DF8116</t>
  </si>
  <si>
    <t>User Interface Request Data</t>
  </si>
  <si>
    <t>Combines all parameters to be sent with the MSG signal.</t>
  </si>
  <si>
    <t>DF8117</t>
  </si>
  <si>
    <t>Card Data Input Capability</t>
  </si>
  <si>
    <t>Indicates the card data input capability of the Terminal and Reader. The Card Data Input Capability is coded according to Annex A.2 of [EMV Book 4].</t>
  </si>
  <si>
    <t>DF8118</t>
  </si>
  <si>
    <t>CVM Capability - CVM Required</t>
  </si>
  <si>
    <t>Indicates the CVM capability of the Terminal and Reader when the transaction amount is greater than the Reader CVM Required Limit. The CVM Capability - CVM Required is coded according to Annex A.2 of [EMV Book 4].</t>
  </si>
  <si>
    <t>DF8119</t>
  </si>
  <si>
    <t>CVM Capability - No CVM Required</t>
  </si>
  <si>
    <t>Indicates the CVM capability of the Terminal and Reader when the transaction amount is less than or equal to the Reader CVM Required Limit. The CVM Capability - No CVM Required is coded according to Annex A.2 of [EMV Book 4].</t>
  </si>
  <si>
    <t>DF811A</t>
  </si>
  <si>
    <t>Default UDOL</t>
  </si>
  <si>
    <t>The Default UDOL is the UDOL to be used for constructing the value field of the COMPUTE CRYPTOGRAPHIC CHECKSUM command if the UDOL in the Card is not present. The Default UDOL must contain as its only entry the tag and length of the Unpredictable Number (Numeric) and has the value: '9F6A04'.</t>
  </si>
  <si>
    <t>DF811B</t>
  </si>
  <si>
    <t>Kernel Configuration</t>
  </si>
  <si>
    <t>Indicates the Kernel configuration options.</t>
  </si>
  <si>
    <t>DF811C</t>
  </si>
  <si>
    <t>Max Lifetime of Torn Transaction Log Record</t>
  </si>
  <si>
    <t>Maximum time, in seconds, that a record can remain in the Torn Transaction Log.</t>
  </si>
  <si>
    <t>DF811D</t>
  </si>
  <si>
    <t>Max Number of Torn Transaction Log Records</t>
  </si>
  <si>
    <t>Indicates the maximum number of records that can be stored in the Torn Transaction Log.</t>
  </si>
  <si>
    <t>DF811E</t>
  </si>
  <si>
    <t>Mag-stripe CVM Capability - CVM Required</t>
  </si>
  <si>
    <t>Indicates the CVM capability of the Terminal/Reader in the case of a mag-stripe mode transaction when the Amount, Authorized (Numeric) is greater than the Reader CVM Required Limit.</t>
  </si>
  <si>
    <t>DF811F</t>
  </si>
  <si>
    <t>Security Capability</t>
  </si>
  <si>
    <t>Indicates the security capability of the Kernel. The Security Capability is coded according to Annex A.2 of [EMV Book 4].</t>
  </si>
  <si>
    <t>DF8120</t>
  </si>
  <si>
    <t>Terminal Action Code - Default</t>
  </si>
  <si>
    <t>Specifies the acquirer's conditions that cause a transaction to be rejected on an offline only Terminal.</t>
  </si>
  <si>
    <t>DF8121</t>
  </si>
  <si>
    <t>Terminal Action Code - Denial</t>
  </si>
  <si>
    <t>Specifies the acquirer's conditions that cause the denial of a transaction without attempting to go online.</t>
  </si>
  <si>
    <t>DF8122</t>
  </si>
  <si>
    <t>Terminal Action Code - Online</t>
  </si>
  <si>
    <t>Specifies the acquirer's conditions that cause a transaction to be transmitted online on an online capable Terminal.</t>
  </si>
  <si>
    <t>DF8123</t>
  </si>
  <si>
    <t>Reader Contactless Floor Limit</t>
  </si>
  <si>
    <t>Indicates the transaction amount above which transactions must be authorized online.</t>
  </si>
  <si>
    <t>DF8124</t>
  </si>
  <si>
    <t>Reader Contactless Transaction Limit (No On-device CVM)</t>
  </si>
  <si>
    <t>Indicates the transaction amount above which the transaction is not allowed, when on device cardholder verification is not supported.</t>
  </si>
  <si>
    <t>DF8125</t>
  </si>
  <si>
    <t>Reader Contactless Transaction Limit (On-device CVM)</t>
  </si>
  <si>
    <t>Indicates the transaction amount above which the transaction is not allowed, when on device cardholder verification is supported.</t>
  </si>
  <si>
    <t>DF8126</t>
  </si>
  <si>
    <t>Reader CVM Required Limit</t>
  </si>
  <si>
    <t>Indicates the transaction amount above which the Kernel instantiates the CVM capabilities field in Terminal Capabilities with CVM Capability - CVM Required.</t>
  </si>
  <si>
    <t>DF8127</t>
  </si>
  <si>
    <t>Time Out Value</t>
  </si>
  <si>
    <t>Defines the time in ms before the timer generates a TIMEOUT signal.</t>
  </si>
  <si>
    <t>DF8128</t>
  </si>
  <si>
    <t>IDS Status</t>
  </si>
  <si>
    <t>Indicates if the transaction performs an IDS read and/or write.</t>
  </si>
  <si>
    <t>DF8129</t>
  </si>
  <si>
    <t>Outcome Parameter Set</t>
  </si>
  <si>
    <t>This data object is used to indicate to the Terminal the outcome of the transaction processing by the Kernel. Its value is an accumulation of results about applicable parts of the transaction.</t>
  </si>
  <si>
    <t>DF812A</t>
  </si>
  <si>
    <t>DD Card (Track1)</t>
  </si>
  <si>
    <t>If Track 1 Data is present, then DD Card (Track1) contains a copy of the discretionary data field of Track 1 Data as returned by the Card in the file read using the READ RECORD command during a mag-stripe mode transaction (i.e. without Unpredictable Number (Numeric), Application Transaction Counter, CVC3 (Track1) and nUN included).</t>
  </si>
  <si>
    <t>DF812B</t>
  </si>
  <si>
    <t>DD Card (Track2)</t>
  </si>
  <si>
    <t>DD Card (Track2) contains a copy of the discretionary data field of Track 2 Data as returned by the Card in the file read using the READ RECORD command during a mag-stripe mode transaction (i.e. without Unpredictable Number (Numeric), Application Transaction Counter, CVC3 (Track2) and nUN included).</t>
  </si>
  <si>
    <t>DF812C</t>
  </si>
  <si>
    <t>Mag-stripe CVM Capability - No CVM Required</t>
  </si>
  <si>
    <t>Indicates the CVM capability of the Terminal/Reader in the case of a mag-stripe mode transaction when the Amount, Authorized (Numeric) is less than or equal to the Reader CVM Required Limit.</t>
  </si>
  <si>
    <t>DF812D</t>
  </si>
  <si>
    <t>Message Hold Time</t>
  </si>
  <si>
    <t>Indicates the default delay for the processing of the next MSG signal. The Message Hold Time is an integer in units of 100ms.</t>
  </si>
  <si>
    <t>DF8130</t>
  </si>
  <si>
    <t>Hold Time Value</t>
  </si>
  <si>
    <t>Indicates the time that the field is to be turned off after the transaction is completed if requested to do so by the cardholder device. The Hold Time Value is in units of 100ms.</t>
  </si>
  <si>
    <t>DF8131</t>
  </si>
  <si>
    <t>Phone Message Table</t>
  </si>
  <si>
    <t>The Phone Message Table is a variable length list of entries of eight bytes each, and defines for the selected AID the message and status identifiers as a function of the POS Cardholder Interaction Information. Each entry in the Phone Message Table contains the fields shown in the table below.</t>
  </si>
  <si>
    <t>Note that the last entry in the Phone Message Table must always have PCII Mask and PCII Value set to '000000'.</t>
  </si>
  <si>
    <t>FF60</t>
  </si>
  <si>
    <t>FF62</t>
  </si>
  <si>
    <t>Visa Magnetic Stripe</t>
  </si>
  <si>
    <t>FF63</t>
  </si>
  <si>
    <t>Visa Quick VSDC</t>
  </si>
  <si>
    <t>FF8101</t>
  </si>
  <si>
    <t>Torn Record</t>
  </si>
  <si>
    <t>A copy of a record from the Torn Transaction Log that is expired. Torn Record is sent to the Terminal as part of the Discretionary Data.</t>
  </si>
  <si>
    <t>FF8102</t>
  </si>
  <si>
    <t>Tags To Write Before Gen AC</t>
  </si>
  <si>
    <t>List of data objects indicating the Terminal data writing requests to be sent to the Card before processing the GENERATE AC command or the RECOVER AC command. This data object may be provided several times by the Terminal in a DET signal. Therefore, these values must be accumulated in Tags To Write Yet Before Gen AC buffer.</t>
  </si>
  <si>
    <t>FF8103</t>
  </si>
  <si>
    <t>Tags To Write After Gen AC</t>
  </si>
  <si>
    <t>Contains the Terminal data writing requests to be sent to the Card after processing the GENERATE AC command or the RECOVER AC command. The value of this data object is composed of a series of TLVs. This data object may be provided several times by the Terminal in a DET signal. Therefore, these values must be accumulated in Tags To Write Yet After Gen AC.</t>
  </si>
  <si>
    <t>FF8104</t>
  </si>
  <si>
    <t>Data To Send</t>
  </si>
  <si>
    <t>List of data objects that contains the accumulated data sent by the Kernel to the Terminal in a DEK signal. These data may correspond to Terminal reading requests, obtained from the Card by means of GET DATA or READ RECORD commands, or may correspond to data that the Kernel posts to the Terminal as part of its own processing.</t>
  </si>
  <si>
    <t>FF8105</t>
  </si>
  <si>
    <t>Data Record</t>
  </si>
  <si>
    <t>The Data Record is a list of TLV encoded data objects returned with the Outcome Parameter Set on the completion of transaction processing.</t>
  </si>
  <si>
    <t>FF8106</t>
  </si>
  <si>
    <t>Discretionary Data</t>
  </si>
  <si>
    <t>The Discretionary Data is a list of Kernel-specific data objects sent to the Terminal as a separate field in the OUT signal.</t>
  </si>
  <si>
    <t>When the application to use has been chosen, the terminal must select the application on the card, so that the card can supply the correct data records for the transaction.</t>
  </si>
  <si>
    <t>The terminal must perform the action that the card requested during card action analysis.</t>
  </si>
  <si>
    <t>Second Card Action Analysis</t>
  </si>
  <si>
    <t>When the card processing has been completed, the card may be removed. If the transaction has been authorized then payment can be submitted for settlement and any goods or services can be provided.</t>
  </si>
  <si>
    <t>Paramètres applicatifs  Forcage</t>
  </si>
  <si>
    <t xml:space="preserve">Liste des AID EMV (Application Identifier) , Version Application, Priorite,  Forcage </t>
  </si>
  <si>
    <t xml:space="preserve">Code Produit </t>
  </si>
  <si>
    <t>If the terminal made an decision, it will send with a Generate AC command to the card. Depending on the decision, the terminal requires different Application Cryptograms from the card.</t>
  </si>
  <si>
    <t>Abbrevation</t>
  </si>
  <si>
    <t>Transaction declined</t>
  </si>
  <si>
    <t>Application Authorisation Referral</t>
  </si>
  <si>
    <t>AAR</t>
  </si>
  <si>
    <t>Referral requested by the card</t>
  </si>
  <si>
    <t>Authorisation Request Cryptogram</t>
  </si>
  <si>
    <t>Online authorisation requested</t>
  </si>
  <si>
    <t>Transaction approved</t>
  </si>
  <si>
    <t>The Command Message has the following structure:</t>
  </si>
  <si>
    <t>'80'</t>
  </si>
  <si>
    <t>'AE'</t>
  </si>
  <si>
    <t>Reference control parameter (see table below)</t>
  </si>
  <si>
    <t>Var.</t>
  </si>
  <si>
    <t>Transaction-related data</t>
  </si>
  <si>
    <t>Coding of P1:</t>
  </si>
  <si>
    <t>The transaction-related data is depending on a Card Risk Management Data Objetct List 1(CDOL1).</t>
  </si>
  <si>
    <t>This CDOL is given by the card. It contains the tagname and length of the expected data.</t>
  </si>
  <si>
    <t xml:space="preserve">  // Tag - Length - Meaning</t>
  </si>
  <si>
    <t xml:space="preserve">  9f02 - 06 - Authorised amount of the transaction (excluding adjustments)</t>
  </si>
  <si>
    <t xml:space="preserve">  9f03 - 06 - Secondary amount associated with the transaction representing a cashback amount</t>
  </si>
  <si>
    <t xml:space="preserve">  95 - 05 - Terminal Verification Results</t>
  </si>
  <si>
    <t xml:space="preserve">  5f2a - 02 - Transaction Currency Code</t>
  </si>
  <si>
    <t xml:space="preserve">  9a - 03 - Transaction Date</t>
  </si>
  <si>
    <t xml:space="preserve">  9c - 01 - Transaction Type</t>
  </si>
  <si>
    <t xml:space="preserve">  9f37 - 04 - Unpredictable Number</t>
  </si>
  <si>
    <t xml:space="preserve">  9f4c - 08 - ICC Dynamic Number</t>
  </si>
  <si>
    <t xml:space="preserve">  9f45 - 02 - Data Authentication Code</t>
  </si>
  <si>
    <t>First we create an ByteString which corresponds to the CDOL1 above.</t>
  </si>
  <si>
    <t>To obtain the ICC Dynamic Number we send a Get Challenge command to the card. The card will return an 8-byte unpredictable number.</t>
  </si>
  <si>
    <t>var authorisedAmount = new ByteString("000000000001", HEX);</t>
  </si>
  <si>
    <t>var secondaryAmount = new ByteString("000000000000", HEX);</t>
  </si>
  <si>
    <t>var tvr = new ByteString("0000000000", HEX);</t>
  </si>
  <si>
    <t>var transCurrencyCode = new ByteString("0978", HEX);</t>
  </si>
  <si>
    <t>var transDate = new ByteString("090730", HEX);</t>
  </si>
  <si>
    <t>var transType = new ByteString("21", HEX);</t>
  </si>
  <si>
    <t>var unpredictableNumber = crypto.generateRandom(4);</t>
  </si>
  <si>
    <t>var iccDynamicNumber = card.sendApdu(0x00, 0x84, 0x00, 0x00, 0x00);</t>
  </si>
  <si>
    <t>var DataAuthCode = e.cardDE[0x9F45];</t>
  </si>
  <si>
    <t xml:space="preserve">var Data = authorisedAmount.concat(secondaryAmount).concat(tvr).concat(transCurrencyCode).concat(transDate).concat(transType).concat(unpredictableNumber).concat(iccDynamicNumber).concat(DataAuthCode); </t>
  </si>
  <si>
    <t>Then we set P1 to '40', to request an Transaction Certificate (offline transaction) and execute the Generate AC command.</t>
  </si>
  <si>
    <t>var p1 = 0x40;</t>
  </si>
  <si>
    <t>var generateAC = card.sendApdu(0x80, 0xAE, p1, 0x00, Data, 0x00);</t>
  </si>
  <si>
    <t>The Generate AC command was succesful if the card returns SW1/SW2=9000.</t>
  </si>
  <si>
    <t xml:space="preserve">96 C: 00 84 00 00 - GET CHALLENGE      Le=0 </t>
  </si>
  <si>
    <t xml:space="preserve">   R: SW1/SW2=9000 (Normal processing: No error) Lr=8</t>
  </si>
  <si>
    <t xml:space="preserve">      0000  8D 51 F4 6C 9F 40 5F 71                          .Q.l.@_q</t>
  </si>
  <si>
    <t xml:space="preserve">96 C: 80 AE 40 00 - UNKNOWN_INS Lc=37 </t>
  </si>
  <si>
    <t xml:space="preserve">      0005  00 00 00 00 00 01 00 00 00 00 00 00 00 00 00 00  ................</t>
  </si>
  <si>
    <t xml:space="preserve">      0015  00 09 78 09 07 30 21 2C 76 4F 65 8D 51 F4 6C 9F  ..x..0!,vOe.Q.l.</t>
  </si>
  <si>
    <t xml:space="preserve">      0025  40 5F 71 D1 79                                   @_q.y</t>
  </si>
  <si>
    <t xml:space="preserve">   R: SW1/SW2=9000 (Normal processing: No error) Lr=32</t>
  </si>
  <si>
    <t xml:space="preserve">      0000  77 1E 9F 27 01 80 9F 36 02 02 13 9F 26 08 2D F3  w..'...6....&amp;.-.</t>
  </si>
  <si>
    <t xml:space="preserve">      0010  83 3C 61 85 5B EA 9F 10 07 06 84 23 00 31 02 08  .</t>
  </si>
  <si>
    <t>4BDB93343BE58302D3E8C1B6CC2A1AB88FB7B2F7F7EFCB506CE59CD077E656F8……</t>
  </si>
  <si>
    <t>47F92E000B11E57648E0A3F7D7D2633129C300E16740E7AB9391DA94B9261F2D……</t>
  </si>
  <si>
    <t>0DCA154AAF871285BA31C51F5098E36EACCA1DD23328AA481859EE4E8…….</t>
  </si>
  <si>
    <t>2C1EEE1E23CE1059C9034B8B454EEC51E8B8A4FDBAFDC0A633BA9D517…….</t>
  </si>
  <si>
    <t>AF863ED0E059E9203686AA784B5A4027B984D7BB4DD2CC2D01F18866448B25F0C9A9616….</t>
  </si>
  <si>
    <t>47F92E000B11E57648E0A3F7D7D2633129C300E16740E7AB9391DA94B9261F2DB8DBD0….</t>
  </si>
  <si>
    <t>4ACBA9B11540FFF408417F25B69370F89A814E3998EB46EDEE2612BED3904364DC52D…</t>
  </si>
  <si>
    <t>8301A2E7206F1533EED206B1D97996CED0279CBA68B09502D2F540D095F6FA0513C72148B…</t>
  </si>
  <si>
    <t>840E325041592E5359532E4444463031A545BF0C42611B4F07A00000004…</t>
  </si>
  <si>
    <t>BF0C42611B4F07A0000000421010500243428701019F2A0803000000000…</t>
  </si>
  <si>
    <t>611B4F07A0000000421010500243428701019F2A0803000000000000006…</t>
  </si>
  <si>
    <t xml:space="preserve">Card detection and reset needs to be performed by the card interface functions specific to the hardware device being used. </t>
  </si>
  <si>
    <t>When a card is reset, it will respond with an Answer To Reset (ATR) that specifies how the terminal must interface with the card.</t>
  </si>
  <si>
    <t xml:space="preserve"> If this is not supported or fails to find a match, the terminal must iterate through its list asking the card whether it supports each individual AID.</t>
  </si>
  <si>
    <t xml:space="preserve">Once the application has been selected, the terminal provides the card with any data that it requests in the PDOL and gets the processing options. </t>
  </si>
  <si>
    <t>The card will supply the Application File Locator (AFL), which is used by the terminal to read the application data records from the card. These records contain the card PAN and expiry date,authentication.</t>
  </si>
  <si>
    <t xml:space="preserve"> plus many other tags of information that are used for transaction processing such as cardholder verification and card </t>
  </si>
  <si>
    <t>There are three types of offline Data Authentication that can be performed, but the method to be used depends on the capabilities of the card and terminal.</t>
  </si>
  <si>
    <t>Online-only terminals are not required to support data authentication, but all other terminals must support both SDA and DDA and may also support CDA. SDA - Static Data Authentication of the card data (e.g. account number and expiry date) to verify that it has not been modified.</t>
  </si>
  <si>
    <t>DDA - Dynamic Data Authentication of card and terminal data to verify that the card application and data are genuine. CDA - Combined DDA and Application Cryptogram Generation.</t>
  </si>
  <si>
    <t>Cardholder verification checks that the person using the card is the cardholder. The card contains a list of verification methods that it supports, and the conditions under which they should be applied.</t>
  </si>
  <si>
    <t xml:space="preserve"> The terminal must navigate through this list and attempt the first method it finds for which the condition is met. If a method fails, the terminal must check whether additional methods are allowed.</t>
  </si>
  <si>
    <t xml:space="preserve"> For example, a list might contain: online PIN (if unattended cash), offline PIN (if supported), signature (always).</t>
  </si>
  <si>
    <t xml:space="preserve">Processing restrictions allow the terminal to determine the compatibility of the applications on the card and terminal. </t>
  </si>
  <si>
    <t>This involves checking if their Application Version Numbers match, if the card application is expired or pre-valid, and whether the Application Usage Control (AUC) permits the current transaction to be performed.</t>
  </si>
  <si>
    <t xml:space="preserve">To safeguard against fraudulent use, the terminal will manage the level of risk by requiring certain transactions to be online authorized that would otherwise have been authorized locally. </t>
  </si>
  <si>
    <t>This involves comparing the transaction amount against floor limits, and detecting when the number of consecutive offline transactions on a card has reached a defined limit.</t>
  </si>
  <si>
    <t xml:space="preserve"> In addition, offline-capable terminals will also randomly select certain transactions to go online.</t>
  </si>
  <si>
    <t xml:space="preserve">The terminal will analyse the results of the previous verification, authentication and risk steps and this will result in the terminal informing the card that it proposes </t>
  </si>
  <si>
    <t>to either seek online authorization of the transaction, or to complete it offline by accepting or declining the transaction locally.</t>
  </si>
  <si>
    <t>During the first Card Action Analysis step, the card will analyse the results of all the previous steps and this will result in the card requesting the terminal to either seek online authorization of the transaction,</t>
  </si>
  <si>
    <t xml:space="preserve"> or to complete it offline by accepting or declining the transaction locally. This request may differ from the action that the terminal proposed following Terminal Action Analysis,</t>
  </si>
  <si>
    <t xml:space="preserve"> but is subject to certain logic rules (e.g. the card is not permitted to request offline acceptance of the transaction if the terminal proposed online authorization).</t>
  </si>
  <si>
    <t>Online processing enables the card issuer to analyse the transaction details and decide whether it wishes to authorise or reject the transaction.</t>
  </si>
  <si>
    <t xml:space="preserve"> This allows the issuer to check the account status and apply criteria based upon acceptable limits of risk defined by the card issuer, the payment scheme and the acquirer.</t>
  </si>
  <si>
    <t xml:space="preserve"> If no valid response is received from the host (e.g. due to communications failure) then the terminal is required to perform additional Terminal Action Analysis to manage the increased level of risk,</t>
  </si>
  <si>
    <t xml:space="preserve"> and this will result in the terminal informing the card that it proposes to either accept or decline the transaction locally.</t>
  </si>
  <si>
    <t>During the second Card Action Analysis step, after online processing has been performed, the card will analyse the result of the online processing and will authenticate data received from the card issuer.</t>
  </si>
  <si>
    <t xml:space="preserve"> This will result in the card requesting the terminal to complete the transaction by either accepting or declining the transaction. This request may differ from the result of online processing,</t>
  </si>
  <si>
    <t xml:space="preserve"> but is subject to certain logic rules (e.g. the card is not permitted to request acceptance of the transaction if the host declined the payment).</t>
  </si>
  <si>
    <t xml:space="preserve">During this step the card may perform its own risk management checks. How the card performs risk management is outside the scope of EMV. </t>
  </si>
  <si>
    <t>The card only has to communicate the results of its decision. This result is communicated using a cryptogram.</t>
  </si>
  <si>
    <t xml:space="preserve">CDA signature requested
</t>
  </si>
  <si>
    <t>Short File Identifier The five most significant bits are the SFI.</t>
  </si>
  <si>
    <r>
      <t xml:space="preserve">EMV offers additional tools for the cardholder to prove that he or she is the rightful holder of the card. These tools are called Cardholder Verification Methods </t>
    </r>
    <r>
      <rPr>
        <b/>
        <sz val="11"/>
        <color rgb="FF333333"/>
        <rFont val="Calibri"/>
        <family val="2"/>
        <scheme val="minor"/>
      </rPr>
      <t>(</t>
    </r>
    <r>
      <rPr>
        <b/>
        <sz val="11"/>
        <color rgb="FFFF0000"/>
        <rFont val="Calibri"/>
        <family val="2"/>
        <scheme val="minor"/>
      </rPr>
      <t>CVM</t>
    </r>
    <r>
      <rPr>
        <b/>
        <sz val="11"/>
        <color rgb="FF333333"/>
        <rFont val="Calibri"/>
        <family val="2"/>
        <scheme val="minor"/>
      </rPr>
      <t>). EMV includes:</t>
    </r>
  </si>
  <si>
    <r>
      <t xml:space="preserve">Card Risk Management Data Object List 1 (CDOL1): </t>
    </r>
    <r>
      <rPr>
        <b/>
        <sz val="11"/>
        <color rgb="FF000000"/>
        <rFont val="Calibri"/>
        <family val="2"/>
        <scheme val="minor"/>
      </rPr>
      <t>9F02069F030695055F2A029A039C019F37049F4C089F4502</t>
    </r>
  </si>
  <si>
    <r>
      <rPr>
        <b/>
        <sz val="11"/>
        <color theme="1"/>
        <rFont val="Calibri"/>
        <family val="2"/>
        <scheme val="minor"/>
      </rPr>
      <t>The data the terminal should send to the card is given in the PDOL. The PDOL is stored in the FCI of the ADF and has the tag '9F38'.</t>
    </r>
    <r>
      <rPr>
        <b/>
        <sz val="11"/>
        <color theme="3" tint="0.39997558519241921"/>
        <rFont val="Calibri"/>
        <family val="2"/>
        <scheme val="minor"/>
      </rPr>
      <t xml:space="preserve"> </t>
    </r>
    <r>
      <rPr>
        <sz val="11"/>
        <color theme="1"/>
        <rFont val="Calibri"/>
        <family val="2"/>
        <scheme val="minor"/>
      </rPr>
      <t xml:space="preserve"> The PDOL only contains the expected tagname and length.</t>
    </r>
  </si>
  <si>
    <t>Application Usage Control (AUC) Tag 9F07</t>
  </si>
  <si>
    <t>Application Interchange Profile (AIP)  Tag 82</t>
  </si>
  <si>
    <t>Indicates the currency code of the transaction according to ISO 4217.Requested in CDOL1.</t>
  </si>
  <si>
    <t>Indicates the type of financial transaction, represented by the first two digits of the ISO 8583:1987 Processing Code. Requested in CDOL1. Possible values are: - '00' for a purchase transaction - '01' for a cash advance transaction - '09' for a purchase with cashback - '20' for a refund transaction</t>
  </si>
  <si>
    <t>Represents the amount of offline spending available in the Card. The Offline Accumulator Balance is retrievable by the GET DATA command, if allowed by the Card configuration. Indicates the CVM choice (already done or to be subsequently applied) for the transaction. Choice is made dynamically by card based on transaction context and card risk management configuration.</t>
  </si>
  <si>
    <t>Application Currency Code DRDOL</t>
  </si>
  <si>
    <t>Indicates the results of Issuer Script processing. When the reader/terminal transmits this data element to the acquirer, in this version of Kernel 3, it is acceptable that only byte 1 is transmitted, although it is preferable for all five bytes to be transmitted. A data object in the Card that provides the Kernel with a list of data objects that must be passed to the Card in the data field of the GENERATE AC command after the CDOL1 Related Data. An example of value for DSDOL is 'DF6008DF6108DF6201DF63A0', representing TLDS Input (Card) TLDS Digest H TLDS ODS Info TLDS ODS Term. The Kernel must not presume that this is a given though, as the sequence and presence of data objects can vary. The presence of TL DS ODS Info is mandated and the processing of the last TL entry in DSDOL is different from normal TL processing as described in section 4.1.4.</t>
  </si>
  <si>
    <t>Issuer Script Results DSDOL</t>
  </si>
  <si>
    <t>Contains the data elements of track 2 according to ISO/IEC 7813, excluding start sentinel, end sentinel, and Longitudinal Redundancy Check (LRC), as follows: Primary Account Number, Field Separator (Hex 'D') Expiration Date (YYMM) Service Code, Discretionary Data (defined by individual payment systems), Pad with one Hex 'F' if needed to ensure whole bytes</t>
  </si>
  <si>
    <t>Header list Deleted (see 9D)</t>
  </si>
  <si>
    <t>Date after which application expires. The date is expressed in the YYMMDD format. For MasterCard applications, if the value of YY ranges from '00' to '49' the date reads 20YYMMDD. If the value of YY ranges from '50' to '99' the date reads 19YYMMDD.Date after which the card application expires. For transactions where Offline Data Authentication is performed, the Application Expiration Date is returned. For transactions where Offline Data Authentication is not performed, the Application Expiration Date does not need to be returned.</t>
  </si>
  <si>
    <t>Unpredictable number generated by the Kernel during a mag-stripe mode transaction. The Unpredictable Number (Numeric) is passed to the Card in the data field of the COMPUTE CRYPTOGRAPHIC CHECKSUM command. The 8-nUN most significant digits must be set to zero.</t>
  </si>
  <si>
    <t xml:space="preserve"> TAG_TVR</t>
  </si>
  <si>
    <t>TAG_TSI</t>
  </si>
  <si>
    <t>TAG_APPLICATION_VERSION_NUMBER</t>
  </si>
  <si>
    <t>TAG_MERCHANT_CATEGORY_CODE</t>
  </si>
  <si>
    <t>TAG_MERCHANT_ID</t>
  </si>
  <si>
    <t>TAG_MERCHANT_NAME_AND_LOCATION</t>
  </si>
  <si>
    <t>TAG_TRANSACTION_REFERENCE_CURRENCY_CODE</t>
  </si>
  <si>
    <t>TAG_TRANSACTION_REFERENCE_CURRENCY_EXPONENT</t>
  </si>
  <si>
    <t>TAG_TERMINAL_COUNTRY_CODE</t>
  </si>
  <si>
    <t>TAG_TERMINAL_TYPE</t>
  </si>
  <si>
    <t>TAG_TERMINAL_FLOOR_LIMIT</t>
  </si>
  <si>
    <t>TAG_TERMINAL_IDENTIFICATION</t>
  </si>
  <si>
    <t xml:space="preserve"> TAG_TERMINAL_RISK_MANAGEMENT_DATA</t>
  </si>
  <si>
    <t xml:space="preserve">TAG_TERMINAL_CAPABILITIES </t>
  </si>
  <si>
    <t>TAG_ADDITIONAL_TERMINAL_CAPABILITIES</t>
  </si>
  <si>
    <t>TAG_ACQUIRER_IDENTIFIER</t>
  </si>
  <si>
    <t>TAG_ADF_NAME</t>
  </si>
  <si>
    <t>TAG_FCI_TEMPLATE</t>
  </si>
  <si>
    <t>TAG_DF_NAME</t>
  </si>
  <si>
    <t>TAG_FCI_PROP_TEMPLATE</t>
  </si>
  <si>
    <t>TAG_SFI</t>
  </si>
  <si>
    <t>TAG_CVM_LIST</t>
  </si>
  <si>
    <t>TAG_LANGUAGE_PREFERENCE</t>
  </si>
  <si>
    <t>TAG_ISSUER_CODE_TABLE_INDEX</t>
  </si>
  <si>
    <t>TAG_FCI_ISSUER_DISCRETIONARY_DATA</t>
  </si>
  <si>
    <t>TAG_APPLICATION_LABEL</t>
  </si>
  <si>
    <t>TAG_AUC</t>
  </si>
  <si>
    <t>TAG_APPLICATION_PREFERRED_NAME</t>
  </si>
  <si>
    <t>TAG_PDOL</t>
  </si>
  <si>
    <t>TAG_APPLICATON_PRIORITY_INDICATOR</t>
  </si>
  <si>
    <t>TAG_IFD_SERIAL_NUMBER</t>
  </si>
  <si>
    <t>TAG_AIP</t>
  </si>
  <si>
    <t>TAG_AFL</t>
  </si>
  <si>
    <t>TAG_COMMAND_TEMPLATE</t>
  </si>
  <si>
    <t>TAG_RESPONSE_FORMAT_1</t>
  </si>
  <si>
    <t>TAG_RESPONSE_FORMAT_2</t>
  </si>
  <si>
    <t>TAG_READ_RECORD_RESPONSE_TEMPLATE</t>
  </si>
  <si>
    <t>TAG_APPLICATION_EXPIRATION_DATE</t>
  </si>
  <si>
    <t>TAG_PAN</t>
  </si>
  <si>
    <t>TAG_CDOL_1</t>
  </si>
  <si>
    <t>TAG_CDOL_2</t>
  </si>
  <si>
    <t>TAG_FCI_PROPRIETARY_TEMPLATE</t>
  </si>
  <si>
    <t>TAG_APPLICATION_EFFECTIVE_DATE</t>
  </si>
  <si>
    <t>Pos</t>
  </si>
  <si>
    <t>TAG_TERMINAL_AID</t>
  </si>
  <si>
    <t>TAG_TRANSACTION_DATE</t>
  </si>
  <si>
    <t>TAG_TRANSACTION_CURRENCY_EXPONENT</t>
  </si>
  <si>
    <t>TAG_TRANSACTION_CURRENCY_CODE</t>
  </si>
  <si>
    <t>TAG_AMOUNT_OTHER</t>
  </si>
  <si>
    <t>TAG_AMOUNT_AUTHORIZED</t>
  </si>
  <si>
    <t>TAG_TRANSACTION_TIME</t>
  </si>
  <si>
    <t>TAG_DATA_AUTHENTIFICATION_CODE</t>
  </si>
  <si>
    <t>TAG_ICC_DYNAMIC_NUMBER</t>
  </si>
  <si>
    <t>ansb.. 1020,</t>
  </si>
  <si>
    <t xml:space="preserve">  "ansb.. 1020",</t>
  </si>
  <si>
    <t xml:space="preserve">  "an 42",</t>
  </si>
  <si>
    <t xml:space="preserve">    "n 4",</t>
  </si>
  <si>
    <t xml:space="preserve">    "b 64",</t>
  </si>
  <si>
    <t xml:space="preserve">    "n.. 19",</t>
  </si>
  <si>
    <t xml:space="preserve">    "n 6",</t>
  </si>
  <si>
    <t xml:space="preserve">    "n 12",</t>
  </si>
  <si>
    <t xml:space="preserve">    "n 10",</t>
  </si>
  <si>
    <t xml:space="preserve">    "n 8",</t>
  </si>
  <si>
    <t xml:space="preserve">    "n 3",</t>
  </si>
  <si>
    <t xml:space="preserve">    "n 3", </t>
  </si>
  <si>
    <t xml:space="preserve">    "n 2",</t>
  </si>
  <si>
    <t xml:space="preserve">    "n 1",</t>
  </si>
  <si>
    <t xml:space="preserve">    "x+n 8",</t>
  </si>
  <si>
    <t xml:space="preserve">    "x+n 8",   </t>
  </si>
  <si>
    <t xml:space="preserve">    "n.. 11",</t>
  </si>
  <si>
    <t xml:space="preserve">    "ns.. 28",</t>
  </si>
  <si>
    <t xml:space="preserve">    "z.. 37",</t>
  </si>
  <si>
    <t xml:space="preserve">    "z.. 104",</t>
  </si>
  <si>
    <t xml:space="preserve">    "an 12",</t>
  </si>
  <si>
    <t xml:space="preserve">    "anp 6",</t>
  </si>
  <si>
    <t xml:space="preserve">    "an 2",</t>
  </si>
  <si>
    <t xml:space="preserve">    "an 3",</t>
  </si>
  <si>
    <t xml:space="preserve">    "ans 8",</t>
  </si>
  <si>
    <t xml:space="preserve">    "ans 15",</t>
  </si>
  <si>
    <t xml:space="preserve">    "ans 40",</t>
  </si>
  <si>
    <t xml:space="preserve">    "ans.. 25",</t>
  </si>
  <si>
    <t xml:space="preserve">    "ans.. 76",</t>
  </si>
  <si>
    <t xml:space="preserve">    "ans.. 255",</t>
  </si>
  <si>
    <t xml:space="preserve">    "n 16",</t>
  </si>
  <si>
    <t xml:space="preserve">    "ans.. 120",</t>
  </si>
  <si>
    <t>ans.. 1020,</t>
  </si>
  <si>
    <t xml:space="preserve">    "ansb.. 1020",</t>
  </si>
  <si>
    <t xml:space="preserve">    "ans.. 2",</t>
  </si>
  <si>
    <t xml:space="preserve">    "ans.. 3",</t>
  </si>
  <si>
    <t xml:space="preserve">    "n 42",</t>
  </si>
  <si>
    <t xml:space="preserve">    "an 1",</t>
  </si>
  <si>
    <t xml:space="preserve">    "an 5",</t>
  </si>
  <si>
    <t xml:space="preserve">    "an 7",</t>
  </si>
  <si>
    <t xml:space="preserve">    "an 42",</t>
  </si>
  <si>
    <t xml:space="preserve">    "b  64",</t>
  </si>
  <si>
    <t xml:space="preserve">    "x+n 16",  </t>
  </si>
  <si>
    <t xml:space="preserve">    "ans 25",   </t>
  </si>
  <si>
    <t xml:space="preserve">    "ans.. 17",</t>
  </si>
  <si>
    <t xml:space="preserve">    "ans.. 28",</t>
  </si>
  <si>
    <t xml:space="preserve">    "ans.. 100",</t>
  </si>
  <si>
    <t xml:space="preserve"> "n 4",</t>
  </si>
  <si>
    <t>ACA</t>
  </si>
  <si>
    <t>MODIF</t>
  </si>
  <si>
    <t xml:space="preserve">    "ansb.. 1020",   </t>
  </si>
  <si>
    <t>77 or 80</t>
  </si>
  <si>
    <t>70 or 77</t>
  </si>
  <si>
    <t>61 or A5</t>
  </si>
  <si>
    <t>BF0C or 73</t>
  </si>
  <si>
    <t>71 or 72</t>
  </si>
  <si>
    <t xml:space="preserve">70 or 77 </t>
  </si>
  <si>
    <t xml:space="preserve">77 or 80 </t>
  </si>
  <si>
    <t xml:space="preserve">6F </t>
  </si>
  <si>
    <t>TAG_ATC</t>
  </si>
  <si>
    <t>TAG_UCOL</t>
  </si>
  <si>
    <t>TAG_LCOL</t>
  </si>
  <si>
    <t>TAG_LAST_ONLINE_ATC_REGISTER</t>
  </si>
  <si>
    <t>TAG_CID</t>
  </si>
  <si>
    <t>TAG_AC</t>
  </si>
  <si>
    <t>Payment System-specific cryptogram</t>
  </si>
  <si>
    <t>No advice required</t>
  </si>
  <si>
    <t>Advice required</t>
  </si>
  <si>
    <t>Reason/advice/referral code</t>
  </si>
  <si>
    <t>Service not allowed</t>
  </si>
  <si>
    <t>Other values RFU</t>
  </si>
  <si>
    <t>The CID reveal what kind of Application Cryptogramm is returned to a GENERATE AC Command. It can optionally contain an advice message if the transaction will rejected.</t>
  </si>
  <si>
    <t>TAG_IAD</t>
  </si>
  <si>
    <t xml:space="preserve">Identification de l'accepteur de carte  </t>
  </si>
  <si>
    <r>
      <t xml:space="preserve">PLBS </t>
    </r>
    <r>
      <rPr>
        <b/>
        <sz val="11"/>
        <color rgb="FFFF0000"/>
        <rFont val="Calibri"/>
        <family val="2"/>
        <scheme val="minor"/>
      </rPr>
      <t>25</t>
    </r>
  </si>
  <si>
    <r>
      <t>Paiement de proximite</t>
    </r>
    <r>
      <rPr>
        <b/>
        <sz val="11"/>
        <color rgb="FFFF0000"/>
        <rFont val="Calibri"/>
        <family val="2"/>
        <scheme val="minor"/>
      </rPr>
      <t xml:space="preserve"> 20</t>
    </r>
  </si>
  <si>
    <r>
      <t xml:space="preserve">Vente a distance </t>
    </r>
    <r>
      <rPr>
        <b/>
        <sz val="11"/>
        <color rgb="FFFF0000"/>
        <rFont val="Calibri"/>
        <family val="2"/>
        <scheme val="minor"/>
      </rPr>
      <t>23</t>
    </r>
  </si>
  <si>
    <r>
      <t>Vente a distance telephone</t>
    </r>
    <r>
      <rPr>
        <b/>
        <sz val="11"/>
        <color rgb="FFFF0000"/>
        <rFont val="Calibri"/>
        <family val="2"/>
        <scheme val="minor"/>
      </rPr>
      <t xml:space="preserve"> 23</t>
    </r>
  </si>
  <si>
    <r>
      <t xml:space="preserve">Vente a distance par correspondance </t>
    </r>
    <r>
      <rPr>
        <b/>
        <sz val="11"/>
        <color rgb="FFFF0000"/>
        <rFont val="Calibri"/>
        <family val="2"/>
        <scheme val="minor"/>
      </rPr>
      <t>23</t>
    </r>
  </si>
  <si>
    <t>b 40-128</t>
  </si>
  <si>
    <t>b, var.; multiple of 4 between 4 and 252</t>
  </si>
  <si>
    <t>b</t>
  </si>
  <si>
    <t>b 16</t>
  </si>
  <si>
    <t>b 512-1984</t>
  </si>
  <si>
    <t>b 40</t>
  </si>
  <si>
    <t>b 64</t>
  </si>
  <si>
    <t>b 32</t>
  </si>
  <si>
    <t>b 64-128</t>
  </si>
  <si>
    <t>b 24</t>
  </si>
  <si>
    <t xml:space="preserve">9F33 </t>
  </si>
  <si>
    <t xml:space="preserve">9F35 </t>
  </si>
  <si>
    <t xml:space="preserve">9F37 </t>
  </si>
  <si>
    <t xml:space="preserve">9F34 </t>
  </si>
  <si>
    <t xml:space="preserve">9F66 </t>
  </si>
  <si>
    <t>LLVAR n…19</t>
  </si>
  <si>
    <t>n6</t>
  </si>
  <si>
    <t>n12</t>
  </si>
  <si>
    <t>n2 n2 n2</t>
  </si>
  <si>
    <t>MMJJhhmmss n10</t>
  </si>
  <si>
    <t>n10</t>
  </si>
  <si>
    <t>hhmmss n6</t>
  </si>
  <si>
    <t>MMJJ n4</t>
  </si>
  <si>
    <t>n4</t>
  </si>
  <si>
    <t>AAMM n4</t>
  </si>
  <si>
    <t>n3</t>
  </si>
  <si>
    <t>n3 (2,1)</t>
  </si>
  <si>
    <t>n1</t>
  </si>
  <si>
    <t>LLVAR n…11</t>
  </si>
  <si>
    <t>LLVAR z…37</t>
  </si>
  <si>
    <t>an12</t>
  </si>
  <si>
    <t>an6</t>
  </si>
  <si>
    <t>an2</t>
  </si>
  <si>
    <t>ans8</t>
  </si>
  <si>
    <t>ans15</t>
  </si>
  <si>
    <t>ans40</t>
  </si>
  <si>
    <t>LLVAR ans…25</t>
  </si>
  <si>
    <t>LLLVAR ans…255</t>
  </si>
  <si>
    <t>anp12</t>
  </si>
  <si>
    <t>ans…8</t>
  </si>
  <si>
    <t>an…50</t>
  </si>
  <si>
    <t>ans14</t>
  </si>
  <si>
    <t>n16</t>
  </si>
  <si>
    <t>LLLVAR ans...120</t>
  </si>
  <si>
    <t>LLLVAR b...255</t>
  </si>
  <si>
    <t>ans…76</t>
  </si>
  <si>
    <t>LLLVAR ans...255</t>
  </si>
  <si>
    <t>n42</t>
  </si>
  <si>
    <t>an42</t>
  </si>
  <si>
    <t>AAMMJJ n6</t>
  </si>
  <si>
    <t>ans…21</t>
  </si>
  <si>
    <t>ans1</t>
  </si>
  <si>
    <t>ans5</t>
  </si>
  <si>
    <t>ans4, 6, 8</t>
  </si>
  <si>
    <t>LVAR n…19</t>
  </si>
  <si>
    <t>LVAR n…11</t>
  </si>
  <si>
    <t>LVAR z…37</t>
  </si>
  <si>
    <t>an4</t>
  </si>
  <si>
    <t>LVAR ans…99</t>
  </si>
  <si>
    <t>LVAR ans…255</t>
  </si>
  <si>
    <t>LLVAR n...36</t>
  </si>
  <si>
    <t>LVAR b...255</t>
  </si>
  <si>
    <t>LVAR ansb...255</t>
  </si>
  <si>
    <t>n14</t>
  </si>
  <si>
    <t xml:space="preserve">AAMMJJ n 6 </t>
  </si>
  <si>
    <t>s27</t>
  </si>
  <si>
    <t>b5…16</t>
  </si>
  <si>
    <t>n7</t>
  </si>
  <si>
    <t>anp1</t>
  </si>
  <si>
    <t>ans2</t>
  </si>
  <si>
    <t>an1</t>
  </si>
  <si>
    <t>s4</t>
  </si>
  <si>
    <t>s3...40</t>
  </si>
  <si>
    <t>an5</t>
  </si>
  <si>
    <t>b20</t>
  </si>
  <si>
    <t>ans12</t>
  </si>
  <si>
    <t>ans3</t>
  </si>
  <si>
    <t>s10</t>
  </si>
  <si>
    <t>ans7</t>
  </si>
  <si>
    <t>ans36</t>
  </si>
  <si>
    <t>ans89</t>
  </si>
  <si>
    <t>ans79</t>
  </si>
  <si>
    <t>ans1…10</t>
  </si>
  <si>
    <t>BC</t>
  </si>
  <si>
    <t>b...19</t>
  </si>
  <si>
    <t>b...32</t>
  </si>
  <si>
    <t>b…35</t>
  </si>
  <si>
    <t>b...5</t>
  </si>
  <si>
    <t>b4…252</t>
  </si>
  <si>
    <t>ans…30</t>
  </si>
  <si>
    <t>b…256</t>
  </si>
  <si>
    <t>ansc48</t>
  </si>
  <si>
    <t>ans25</t>
  </si>
  <si>
    <t>ansc107</t>
  </si>
  <si>
    <t>ansc100</t>
  </si>
  <si>
    <t>an22</t>
  </si>
  <si>
    <t>an17</t>
  </si>
  <si>
    <t>an29</t>
  </si>
  <si>
    <t>an8</t>
  </si>
  <si>
    <t>ansb12</t>
  </si>
  <si>
    <t>s10…21</t>
  </si>
  <si>
    <t>s21…32</t>
  </si>
  <si>
    <t>s10…272</t>
  </si>
  <si>
    <t>s7….270</t>
  </si>
  <si>
    <t>s16….27</t>
  </si>
  <si>
    <t>s…12</t>
  </si>
  <si>
    <t>s…24</t>
  </si>
  <si>
    <t>b…255</t>
  </si>
  <si>
    <t>an14</t>
  </si>
  <si>
    <t>an10</t>
  </si>
  <si>
    <t>s22...123</t>
  </si>
  <si>
    <t>s29</t>
  </si>
  <si>
    <t>s16</t>
  </si>
  <si>
    <t>anscb...40</t>
  </si>
  <si>
    <t>ans10</t>
  </si>
  <si>
    <t>b1...3</t>
  </si>
  <si>
    <t>ans24</t>
  </si>
  <si>
    <t>s27,33</t>
  </si>
  <si>
    <t>s3</t>
  </si>
  <si>
    <t>s15</t>
  </si>
  <si>
    <t>s26</t>
  </si>
  <si>
    <t>ans3,7</t>
  </si>
  <si>
    <t xml:space="preserve">AA n2 </t>
  </si>
  <si>
    <t>an12...24</t>
  </si>
  <si>
    <t>b20...40</t>
  </si>
  <si>
    <t>b…19</t>
  </si>
  <si>
    <t>b…128</t>
  </si>
  <si>
    <t>b8…16</t>
  </si>
  <si>
    <t>b…32</t>
  </si>
  <si>
    <t>b…252</t>
  </si>
  <si>
    <t>s27 {n11 n11 ans15}</t>
  </si>
  <si>
    <t>LVAR ansc...255</t>
  </si>
  <si>
    <t>LLVAR ansb...65535</t>
  </si>
  <si>
    <t>b7...20</t>
  </si>
  <si>
    <t>s8...19</t>
  </si>
  <si>
    <t>ans2...99</t>
  </si>
  <si>
    <t>LVAR ans...120</t>
  </si>
  <si>
    <t>n6...11</t>
  </si>
  <si>
    <t>n...19</t>
  </si>
  <si>
    <t xml:space="preserve">AAMMJJ n6 </t>
  </si>
  <si>
    <t>Format du champ</t>
  </si>
  <si>
    <t>Piste magnétique</t>
  </si>
  <si>
    <t>(2.1)</t>
  </si>
  <si>
    <t>(2.2)</t>
  </si>
  <si>
    <t>(2.3)</t>
  </si>
  <si>
    <t xml:space="preserve">Format de la donnée </t>
  </si>
  <si>
    <t>(7)</t>
  </si>
  <si>
    <r>
      <rPr>
        <b/>
        <sz val="11"/>
        <color theme="1"/>
        <rFont val="Calibri"/>
        <family val="2"/>
        <scheme val="minor"/>
      </rPr>
      <t>Binaire</t>
    </r>
    <r>
      <rPr>
        <sz val="11"/>
        <color theme="1"/>
        <rFont val="Calibri"/>
        <family val="2"/>
        <scheme val="minor"/>
      </rPr>
      <t xml:space="preserve"> b, ansb, anscb,</t>
    </r>
  </si>
  <si>
    <r>
      <rPr>
        <b/>
        <sz val="11"/>
        <color theme="1"/>
        <rFont val="Calibri"/>
        <family val="2"/>
        <scheme val="minor"/>
      </rPr>
      <t>Numérique</t>
    </r>
    <r>
      <rPr>
        <sz val="11"/>
        <color theme="1"/>
        <rFont val="Calibri"/>
        <family val="2"/>
        <scheme val="minor"/>
      </rPr>
      <t xml:space="preserve"> signé x+n</t>
    </r>
  </si>
  <si>
    <r>
      <rPr>
        <b/>
        <sz val="11"/>
        <color theme="1"/>
        <rFont val="Calibri"/>
        <family val="2"/>
        <scheme val="minor"/>
      </rPr>
      <t>Caractères</t>
    </r>
    <r>
      <rPr>
        <sz val="11"/>
        <color theme="1"/>
        <rFont val="Calibri"/>
        <family val="2"/>
        <scheme val="minor"/>
      </rPr>
      <t xml:space="preserve"> a, an, as, ns,</t>
    </r>
  </si>
  <si>
    <r>
      <rPr>
        <b/>
        <sz val="11"/>
        <color theme="1"/>
        <rFont val="Calibri"/>
        <family val="2"/>
        <scheme val="minor"/>
      </rPr>
      <t>Piste magnétique</t>
    </r>
    <r>
      <rPr>
        <sz val="11"/>
        <color theme="1"/>
        <rFont val="Calibri"/>
        <family val="2"/>
        <scheme val="minor"/>
      </rPr>
      <t xml:space="preserve"> z </t>
    </r>
  </si>
  <si>
    <r>
      <rPr>
        <b/>
        <sz val="11"/>
        <color theme="1"/>
        <rFont val="Calibri"/>
        <family val="2"/>
        <scheme val="minor"/>
      </rPr>
      <t>Numériqu</t>
    </r>
    <r>
      <rPr>
        <sz val="11"/>
        <color theme="1"/>
        <rFont val="Calibri"/>
        <family val="2"/>
        <scheme val="minor"/>
      </rPr>
      <t xml:space="preserve">e n </t>
    </r>
  </si>
  <si>
    <r>
      <rPr>
        <b/>
        <sz val="11"/>
        <color theme="1"/>
        <rFont val="Calibri"/>
        <family val="2"/>
        <scheme val="minor"/>
      </rPr>
      <t>Numériqu</t>
    </r>
    <r>
      <rPr>
        <sz val="11"/>
        <color theme="1"/>
        <rFont val="Calibri"/>
        <family val="2"/>
        <scheme val="minor"/>
      </rPr>
      <t>e n</t>
    </r>
  </si>
  <si>
    <r>
      <rPr>
        <b/>
        <sz val="11"/>
        <color theme="1"/>
        <rFont val="Calibri"/>
        <family val="2"/>
        <scheme val="minor"/>
      </rPr>
      <t>Binaire</t>
    </r>
    <r>
      <rPr>
        <sz val="11"/>
        <color theme="1"/>
        <rFont val="Calibri"/>
        <family val="2"/>
        <scheme val="minor"/>
      </rPr>
      <t xml:space="preserve"> (b, ansb, …)</t>
    </r>
  </si>
  <si>
    <r>
      <rPr>
        <b/>
        <sz val="11"/>
        <color theme="1"/>
        <rFont val="Calibri"/>
        <family val="2"/>
        <scheme val="minor"/>
      </rPr>
      <t>Caractères</t>
    </r>
    <r>
      <rPr>
        <sz val="11"/>
        <color theme="1"/>
        <rFont val="Calibri"/>
        <family val="2"/>
        <scheme val="minor"/>
      </rPr>
      <t xml:space="preserve"> a, an, ns, …</t>
    </r>
  </si>
  <si>
    <t>ASCII (3)</t>
  </si>
  <si>
    <t xml:space="preserve"> ASCII + DCB (4)</t>
  </si>
  <si>
    <t>DCB (1)</t>
  </si>
  <si>
    <t>ASCII (2.1)</t>
  </si>
  <si>
    <t>ASCII (2.3)</t>
  </si>
  <si>
    <t>ASCII (2.2)</t>
  </si>
  <si>
    <t>ASCII (6)</t>
  </si>
  <si>
    <t>Codage en binaire sur des octets:</t>
  </si>
  <si>
    <t>Format de la donnée :</t>
  </si>
  <si>
    <t xml:space="preserve"> b12 (binaire sur 12 positions)</t>
  </si>
  <si>
    <t xml:space="preserve">Valeur de la donnée : </t>
  </si>
  <si>
    <t>3CDE1245EF7684172048CBFF</t>
  </si>
  <si>
    <t xml:space="preserve">Codage: (sur 12 octets) </t>
  </si>
  <si>
    <t>[3C][DE][12][45][EF][76][84][17][20][48][CB][FF]</t>
  </si>
  <si>
    <t>Pour une transaction avec un code réponse 6A82 au 6A83 au Read Record, en télécollecte, le champ 58 type FF50 est valorisé à "00" au lieu de "01".</t>
  </si>
  <si>
    <t>Pour une transaction avec l'absence du tag 5F24 au Read Record, en télécollecte, le champ 58 type FF50 est valorisé à "00" au lieu de "03".</t>
  </si>
  <si>
    <t>Pour une transaction avec une erreur de format au Read Record, en télécollecte, le champ 58 type FF50 est valorisé à "00" au lieu de "05".</t>
  </si>
  <si>
    <t>Codage en ASCII sur des octets:</t>
  </si>
  <si>
    <t xml:space="preserve"> ans12 (alpha-numérique sur 12 positions)</t>
  </si>
  <si>
    <t>Codage ASCII: (sur 12 octets)</t>
  </si>
  <si>
    <t xml:space="preserve"> [41][47][45][4E][43][45][20][32][20][20][20][20]</t>
  </si>
  <si>
    <t xml:space="preserve">(4) </t>
  </si>
  <si>
    <t>Codage en ASCII sur un octet et en DCB sur des quartets:</t>
  </si>
  <si>
    <t xml:space="preserve"> x + n12 (numérique signé sur 12 positions)</t>
  </si>
  <si>
    <t>Valeur de la donnée :</t>
  </si>
  <si>
    <t xml:space="preserve"> C12345</t>
  </si>
  <si>
    <t>Codage ASCII: (sur 7 octets)</t>
  </si>
  <si>
    <t xml:space="preserve"> [43][00][00][00][01][23][45]</t>
  </si>
  <si>
    <t xml:space="preserve"> Codage d'une donnée de format z dans un champ de format z:</t>
  </si>
  <si>
    <t xml:space="preserve"> z12 (12 positions)</t>
  </si>
  <si>
    <t>45567D874 (où D est le séparateur)</t>
  </si>
  <si>
    <t xml:space="preserve">Codage: (sur 6 octets) </t>
  </si>
  <si>
    <t>[00][04][55][67][D8][74]</t>
  </si>
  <si>
    <t xml:space="preserve"> n12 (numérique sur 12 positions)</t>
  </si>
  <si>
    <t xml:space="preserve"> 12345</t>
  </si>
  <si>
    <t xml:space="preserve">Codage ASCII: (sur 12 oct.) </t>
  </si>
  <si>
    <t>[30][30][30][30][30][30][30][31][32][33][34][35]</t>
  </si>
  <si>
    <t xml:space="preserve"> Codage en ASCII sur des octets:</t>
  </si>
  <si>
    <t>an12 (alpha-numérique sur 12 positions)</t>
  </si>
  <si>
    <t>[41][47][45][4E][43][45][32][20][20][20][20][20]</t>
  </si>
  <si>
    <t>AGENCE2</t>
  </si>
  <si>
    <t>x + n12 (numérique signé sur 12 positions)</t>
  </si>
  <si>
    <t>C12345</t>
  </si>
  <si>
    <t>[43][30][30][30][30][30][30][30][31][32][33][34][35]</t>
  </si>
  <si>
    <t>Codage en DCB sur des quartets:</t>
  </si>
  <si>
    <t>n12 (numérique sur 12 positions)</t>
  </si>
  <si>
    <t>[00][00][00][01][23][45]</t>
  </si>
  <si>
    <t>b6 (binaire sur 6 positions)</t>
  </si>
  <si>
    <t>3CDE1245EF76</t>
  </si>
  <si>
    <t>[33][43][44][45][31][32][34][35][45][46][37][36]</t>
  </si>
  <si>
    <t>Codage ASCII: (sur 13 oct.)</t>
  </si>
  <si>
    <t>Codage ASCII: (sur 6 octets)</t>
  </si>
  <si>
    <r>
      <t xml:space="preserve">Automate ADM </t>
    </r>
    <r>
      <rPr>
        <b/>
        <sz val="11"/>
        <color theme="1"/>
        <rFont val="Calibri"/>
        <family val="2"/>
        <scheme val="minor"/>
      </rPr>
      <t xml:space="preserve">classe 2.2 </t>
    </r>
    <r>
      <rPr>
        <b/>
        <sz val="11"/>
        <color rgb="FFFF0000"/>
        <rFont val="Calibri"/>
        <family val="2"/>
        <scheme val="minor"/>
      </rPr>
      <t>26</t>
    </r>
  </si>
  <si>
    <r>
      <t>Automate SST</t>
    </r>
    <r>
      <rPr>
        <b/>
        <sz val="11"/>
        <color rgb="FFFF0000"/>
        <rFont val="Calibri"/>
        <family val="2"/>
        <scheme val="minor"/>
      </rPr>
      <t xml:space="preserve"> </t>
    </r>
    <r>
      <rPr>
        <b/>
        <sz val="11"/>
        <color theme="6" tint="-0.499984740745262"/>
        <rFont val="Calibri"/>
        <family val="2"/>
        <scheme val="minor"/>
      </rPr>
      <t xml:space="preserve"> </t>
    </r>
    <r>
      <rPr>
        <b/>
        <sz val="11"/>
        <rFont val="Calibri"/>
        <family val="2"/>
        <scheme val="minor"/>
      </rPr>
      <t xml:space="preserve">classe 1 </t>
    </r>
  </si>
  <si>
    <r>
      <t>Automate SST</t>
    </r>
    <r>
      <rPr>
        <b/>
        <sz val="11"/>
        <color theme="1"/>
        <rFont val="Calibri"/>
        <family val="2"/>
        <scheme val="minor"/>
      </rPr>
      <t xml:space="preserve"> classe 2.2</t>
    </r>
    <r>
      <rPr>
        <sz val="11"/>
        <color theme="1"/>
        <rFont val="Calibri"/>
        <family val="2"/>
        <scheme val="minor"/>
      </rPr>
      <t xml:space="preserve"> </t>
    </r>
  </si>
  <si>
    <r>
      <t xml:space="preserve">Automate ADM </t>
    </r>
    <r>
      <rPr>
        <b/>
        <sz val="11"/>
        <color theme="1"/>
        <rFont val="Calibri"/>
        <family val="2"/>
        <scheme val="minor"/>
      </rPr>
      <t xml:space="preserve"> classe 2.1 </t>
    </r>
  </si>
  <si>
    <r>
      <t xml:space="preserve">Automate ADM </t>
    </r>
    <r>
      <rPr>
        <b/>
        <sz val="11"/>
        <color theme="1"/>
        <rFont val="Calibri"/>
        <family val="2"/>
        <scheme val="minor"/>
      </rPr>
      <t xml:space="preserve"> classe 1</t>
    </r>
    <r>
      <rPr>
        <sz val="11"/>
        <color theme="1"/>
        <rFont val="Calibri"/>
        <family val="2"/>
        <scheme val="minor"/>
      </rPr>
      <t xml:space="preserve"> </t>
    </r>
  </si>
  <si>
    <r>
      <t>Automate SST</t>
    </r>
    <r>
      <rPr>
        <b/>
        <sz val="11"/>
        <color theme="1"/>
        <rFont val="Calibri"/>
        <family val="2"/>
        <scheme val="minor"/>
      </rPr>
      <t xml:space="preserve"> classe 2.1</t>
    </r>
    <r>
      <rPr>
        <sz val="11"/>
        <color theme="1"/>
        <rFont val="Calibri"/>
        <family val="2"/>
        <scheme val="minor"/>
      </rPr>
      <t xml:space="preserve"> </t>
    </r>
    <r>
      <rPr>
        <b/>
        <sz val="11"/>
        <color rgb="FFFF0000"/>
        <rFont val="Calibri"/>
        <family val="2"/>
        <scheme val="minor"/>
      </rPr>
      <t>24 ert 46</t>
    </r>
  </si>
  <si>
    <t>MON_D747WP</t>
  </si>
  <si>
    <t>SIT_D753WP</t>
  </si>
  <si>
    <t>TIC_D755WP</t>
  </si>
  <si>
    <t>COR_D756WP</t>
  </si>
  <si>
    <t>APP_D757WP</t>
  </si>
  <si>
    <t>APS_D769WP</t>
  </si>
  <si>
    <t>APH_D777WP</t>
  </si>
  <si>
    <t>DEV_D774WP</t>
  </si>
  <si>
    <t>APR_D767WP</t>
  </si>
  <si>
    <t>EPK_D782WP</t>
  </si>
  <si>
    <t>EPV_D787WP</t>
  </si>
  <si>
    <t>EPT_D778WP</t>
  </si>
  <si>
    <t>EPC_D605WP</t>
  </si>
  <si>
    <t>EPD_D600WP</t>
  </si>
  <si>
    <t>EPA_D73WP</t>
  </si>
  <si>
    <t>APL_D253WP</t>
  </si>
  <si>
    <t>APB_D236WP</t>
  </si>
  <si>
    <t>DCT_D922WP</t>
  </si>
  <si>
    <t>CTL_D763WP</t>
  </si>
  <si>
    <t>LBL_ACCWP</t>
  </si>
  <si>
    <t>COD_PRDCTWP</t>
  </si>
  <si>
    <t>APK_D761WP</t>
  </si>
  <si>
    <t>CTRY_CDEWP</t>
  </si>
  <si>
    <t>FCT_ACTWP</t>
  </si>
  <si>
    <t>Champ55-9F02</t>
  </si>
  <si>
    <t>IDSA (Identification du Système d'Acceptation)</t>
  </si>
  <si>
    <t>TAG_TRANSACTION_SEQUENCE_COUNTER</t>
  </si>
  <si>
    <t>Field</t>
  </si>
  <si>
    <t>Origin</t>
  </si>
  <si>
    <t>Method</t>
  </si>
  <si>
    <t>from</t>
  </si>
  <si>
    <t>to</t>
  </si>
  <si>
    <t xml:space="preserve">Autorisation  réponse d'identification </t>
  </si>
  <si>
    <t>Amount  authorized</t>
  </si>
  <si>
    <t>Application Identifier (AID)  Terminal</t>
  </si>
  <si>
    <t>Amount  Authorised (Numeric)</t>
  </si>
  <si>
    <t>ans4...8</t>
  </si>
  <si>
    <t>ans3...7</t>
  </si>
  <si>
    <t>ans...40</t>
  </si>
  <si>
    <t>Currency Code  Application Reference</t>
  </si>
  <si>
    <t>Currency Code  Application</t>
  </si>
  <si>
    <t>Currency Exponent  Application Reference</t>
  </si>
  <si>
    <t>Currency Exponent  Application</t>
  </si>
  <si>
    <t>Track 1  identical to the data coded</t>
  </si>
  <si>
    <t>Track 2  identical to the data coded</t>
  </si>
  <si>
    <t>Track 3  identical to the data coded</t>
  </si>
  <si>
    <t>Currency Code  Transaction Reference</t>
  </si>
  <si>
    <t>Currency Exponent  Transaction Reference</t>
  </si>
  <si>
    <t>Amount  Authorised (Binary)</t>
  </si>
  <si>
    <t>Amount  Other (Numeric)</t>
  </si>
  <si>
    <t>Amount  Other (Binary)</t>
  </si>
  <si>
    <t>Amount  Reference Currency (Binary)</t>
  </si>
  <si>
    <t>Discretionary data  discretionary template</t>
  </si>
  <si>
    <t>Date  Card Effective</t>
  </si>
  <si>
    <t>Date  Transaction</t>
  </si>
  <si>
    <t>Template  Dynamic Authentication</t>
  </si>
  <si>
    <t>Commitment (e.g.  a positive number less than the public RSA modulus in use)</t>
  </si>
  <si>
    <t>Challenge (e.g.  a number  possibly zero  less than the public RSA exponent in use)</t>
  </si>
  <si>
    <t>Response (e.g.  a positive number less than the public RSA modulus in use)</t>
  </si>
  <si>
    <t>Committed challenge (e.g.  the hash-code of a commitment data object)</t>
  </si>
  <si>
    <t>Authentication code (e.g.  the hash-code of one or more data fields and a commitment data object)</t>
  </si>
  <si>
    <t>Exponential (e.g.  a public positive number for establishing a session key by a DH method)</t>
  </si>
  <si>
    <t>Template  Identification data</t>
  </si>
  <si>
    <t>Number of data bytes in the file  excluding structural information</t>
  </si>
  <si>
    <t>Number of data bytes in the file  including structural information if any</t>
  </si>
  <si>
    <t>Proprietary information  primitive encoding (i.e.  not coded in BER-TLV)</t>
  </si>
  <si>
    <t>Template  Security attribute for data objects</t>
  </si>
  <si>
    <t>Template  Security attribute for physical interfaces</t>
  </si>
  <si>
    <t>One or more pairs of data objects  short EF identifier (tag 88) - absolute or relative path (tag 51)</t>
  </si>
  <si>
    <t>Proprietary information  constructed encoding</t>
  </si>
  <si>
    <t>Template  File Management Data (FMD)</t>
  </si>
  <si>
    <t>Template  Card data</t>
  </si>
  <si>
    <t>Template  Authentication data</t>
  </si>
  <si>
    <t>Template  Login</t>
  </si>
  <si>
    <t>Delay indicators  for detecting an end of message</t>
  </si>
  <si>
    <t>Delay indicators  for detecting an absence of response</t>
  </si>
  <si>
    <t>Template  Qualified name</t>
  </si>
  <si>
    <t>Template  Cardholder image</t>
  </si>
  <si>
    <t>Template  Application image</t>
  </si>
  <si>
    <t>Template  FCI A5</t>
  </si>
  <si>
    <t>Template  Security Support (SS)</t>
  </si>
  <si>
    <t>Internal progression value ('X'-is a specific index  e.g.  an index referencing a counter of file selections)</t>
  </si>
  <si>
    <t>External progression value ('Y'-is a specific index  e.g.  an index referencing an external time stamp)</t>
  </si>
  <si>
    <t>Template  Security Environment (SE)</t>
  </si>
  <si>
    <t>SEID byte  mandatory</t>
  </si>
  <si>
    <t>LCS byte  optional</t>
  </si>
  <si>
    <t>Cryptographic mechanism identifier template  optional</t>
  </si>
  <si>
    <t>Template  Secure Messaging (SM)</t>
  </si>
  <si>
    <t>Cryptogram (plain value coded in BER-TLV  but not including secure messaging data objects)</t>
  </si>
  <si>
    <t>Security environment identifier (SEID byte  see 6.5)</t>
  </si>
  <si>
    <t>Processing status of the secured response APDU (new SW1-SW2  two bytes)</t>
  </si>
  <si>
    <t>Template  Control reference for hash-code (HT)</t>
  </si>
  <si>
    <t>Plain value coded in BER-TLV  but not including secure messaging data objects</t>
  </si>
  <si>
    <t>Template  Nesting Interindustry data objects</t>
  </si>
  <si>
    <t>Template  Cardholder public key</t>
  </si>
  <si>
    <t>RSA Modulus (a number denoted as n coded on x bytes)  or DSA First prime (a number denoted as p coded on y bytes)  or ECDSA Prime (a number denoted as p coded on z bytes)</t>
  </si>
  <si>
    <t>RSA Public exponent (a number denoted as v  e.g.  65537)  or DSA Second prime (a number denoted as q dividing p-1  e.g.  20 bytes)  or ECDSA First coefficient (a number denoted as a coded on z bytes)</t>
  </si>
  <si>
    <t>DSA Basis (a number denoted as g of order q coded on y bytes)  or ECDSA Second coefficient (a number denoted as b coded on z bytes)</t>
  </si>
  <si>
    <t>DSA Public key (a number denoted as y equal to g to the power x mod p where x is the private key coded on y bytes)  or ECDSA Generator (a point denoted as PB on the curve  coded on 2z bytes)</t>
  </si>
  <si>
    <t>ECDSA Order (a prime number denoted as q  order of the generator PB  coded on z bytes)</t>
  </si>
  <si>
    <t>ECDSA Public key (a point denoted as PP on the curve  equal to x times PB where x is the private key  coded on 2z bytes)</t>
  </si>
  <si>
    <t>Template  Certificate Holder Authorization</t>
  </si>
  <si>
    <t>Expiration Date  Certificate</t>
  </si>
  <si>
    <t>Effective Date  Certificate</t>
  </si>
  <si>
    <t>Template  Biometric information</t>
  </si>
  <si>
    <t xml:space="preserve">4F </t>
  </si>
  <si>
    <t xml:space="preserve">5A </t>
  </si>
  <si>
    <t xml:space="preserve">5F20 </t>
  </si>
  <si>
    <t xml:space="preserve">5F24 </t>
  </si>
  <si>
    <t xml:space="preserve">5F25 </t>
  </si>
  <si>
    <t xml:space="preserve">5F28 </t>
  </si>
  <si>
    <t xml:space="preserve">5F2A </t>
  </si>
  <si>
    <t xml:space="preserve">5F2D </t>
  </si>
  <si>
    <t xml:space="preserve">5F30 </t>
  </si>
  <si>
    <t xml:space="preserve">5F34 </t>
  </si>
  <si>
    <t xml:space="preserve">5F36 </t>
  </si>
  <si>
    <t xml:space="preserve">5F50 </t>
  </si>
  <si>
    <t xml:space="preserve">5F53 </t>
  </si>
  <si>
    <t xml:space="preserve">5F54 </t>
  </si>
  <si>
    <t xml:space="preserve">5F55 </t>
  </si>
  <si>
    <t xml:space="preserve">5F56 </t>
  </si>
  <si>
    <t xml:space="preserve">8A </t>
  </si>
  <si>
    <t xml:space="preserve">8C </t>
  </si>
  <si>
    <t xml:space="preserve">8D </t>
  </si>
  <si>
    <t xml:space="preserve">8E </t>
  </si>
  <si>
    <t xml:space="preserve">8F </t>
  </si>
  <si>
    <t xml:space="preserve">9A </t>
  </si>
  <si>
    <t xml:space="preserve">9B </t>
  </si>
  <si>
    <t xml:space="preserve">9C </t>
  </si>
  <si>
    <t xml:space="preserve">9D </t>
  </si>
  <si>
    <t xml:space="preserve">9F01 </t>
  </si>
  <si>
    <t xml:space="preserve">9F02 </t>
  </si>
  <si>
    <t xml:space="preserve">9F03 </t>
  </si>
  <si>
    <t xml:space="preserve">9F04 </t>
  </si>
  <si>
    <t xml:space="preserve">9F05 </t>
  </si>
  <si>
    <t xml:space="preserve">9F06 </t>
  </si>
  <si>
    <t xml:space="preserve">9F07 </t>
  </si>
  <si>
    <t xml:space="preserve">9F08 </t>
  </si>
  <si>
    <t xml:space="preserve">9F09 </t>
  </si>
  <si>
    <t xml:space="preserve">9F0B </t>
  </si>
  <si>
    <t xml:space="preserve">9F0D </t>
  </si>
  <si>
    <t xml:space="preserve">9F0E </t>
  </si>
  <si>
    <t xml:space="preserve">9F0F </t>
  </si>
  <si>
    <t xml:space="preserve">9F10 </t>
  </si>
  <si>
    <t xml:space="preserve">9F11 </t>
  </si>
  <si>
    <t xml:space="preserve">9F12 </t>
  </si>
  <si>
    <t xml:space="preserve">9F13 </t>
  </si>
  <si>
    <t xml:space="preserve">9F14 </t>
  </si>
  <si>
    <t xml:space="preserve">9F15 </t>
  </si>
  <si>
    <t xml:space="preserve">9F16 </t>
  </si>
  <si>
    <t xml:space="preserve">9F17 </t>
  </si>
  <si>
    <t xml:space="preserve">9F18 </t>
  </si>
  <si>
    <t xml:space="preserve">9F1A </t>
  </si>
  <si>
    <t xml:space="preserve">9F1B </t>
  </si>
  <si>
    <t xml:space="preserve">9F1C </t>
  </si>
  <si>
    <t xml:space="preserve">9F1D </t>
  </si>
  <si>
    <t xml:space="preserve">9F1E </t>
  </si>
  <si>
    <t xml:space="preserve">9F1F </t>
  </si>
  <si>
    <t xml:space="preserve">9F20 </t>
  </si>
  <si>
    <t xml:space="preserve">9F21 </t>
  </si>
  <si>
    <t xml:space="preserve">9F22 </t>
  </si>
  <si>
    <t xml:space="preserve">9F23 </t>
  </si>
  <si>
    <t xml:space="preserve">9F26 </t>
  </si>
  <si>
    <t xml:space="preserve">9F27 </t>
  </si>
  <si>
    <t xml:space="preserve">9F2D </t>
  </si>
  <si>
    <t xml:space="preserve">9F2E </t>
  </si>
  <si>
    <t xml:space="preserve">9F2F </t>
  </si>
  <si>
    <t xml:space="preserve">9F32 </t>
  </si>
  <si>
    <t xml:space="preserve">9F36 </t>
  </si>
  <si>
    <t xml:space="preserve">9F38 </t>
  </si>
  <si>
    <t xml:space="preserve">9F39 </t>
  </si>
  <si>
    <t xml:space="preserve">9F3A </t>
  </si>
  <si>
    <t xml:space="preserve">9F3B </t>
  </si>
  <si>
    <t xml:space="preserve">9F3C </t>
  </si>
  <si>
    <t xml:space="preserve">9F3D </t>
  </si>
  <si>
    <t xml:space="preserve">9F40 </t>
  </si>
  <si>
    <t xml:space="preserve">9F41 </t>
  </si>
  <si>
    <t xml:space="preserve">9F42 </t>
  </si>
  <si>
    <t xml:space="preserve">9F43 </t>
  </si>
  <si>
    <t xml:space="preserve">9F44 </t>
  </si>
  <si>
    <t xml:space="preserve">9F45 </t>
  </si>
  <si>
    <t xml:space="preserve">9F46 </t>
  </si>
  <si>
    <t xml:space="preserve">9F47 </t>
  </si>
  <si>
    <t xml:space="preserve">9F48 </t>
  </si>
  <si>
    <t xml:space="preserve">9F49 </t>
  </si>
  <si>
    <t xml:space="preserve">9F4A </t>
  </si>
  <si>
    <t xml:space="preserve">9F4B </t>
  </si>
  <si>
    <t xml:space="preserve">9F4C </t>
  </si>
  <si>
    <t xml:space="preserve">9F4D </t>
  </si>
  <si>
    <t xml:space="preserve">9F4E </t>
  </si>
  <si>
    <t xml:space="preserve">9F4F </t>
  </si>
  <si>
    <t xml:space="preserve">A5 </t>
  </si>
  <si>
    <t xml:space="preserve">BF0C </t>
  </si>
  <si>
    <t>Always 00 00 00 00 00</t>
  </si>
  <si>
    <t>Always 00 00 00 00 00 00</t>
  </si>
  <si>
    <t xml:space="preserve">BF0C or 73 </t>
  </si>
  <si>
    <t xml:space="preserve">61 or A5 </t>
  </si>
  <si>
    <t xml:space="preserve">71 or 72 </t>
  </si>
  <si>
    <t>a2</t>
  </si>
  <si>
    <t>a3</t>
  </si>
  <si>
    <t>b16</t>
  </si>
  <si>
    <t>b40</t>
  </si>
  <si>
    <t>b32</t>
  </si>
  <si>
    <t>b64</t>
  </si>
  <si>
    <t>b24</t>
  </si>
  <si>
    <t>n8</t>
  </si>
  <si>
    <t>a6</t>
  </si>
  <si>
    <t>b40...128</t>
  </si>
  <si>
    <t>b512...1984</t>
  </si>
  <si>
    <t>ans2...26</t>
  </si>
  <si>
    <t>ans27...45</t>
  </si>
  <si>
    <t>ans1...16</t>
  </si>
  <si>
    <t>n4...8</t>
  </si>
  <si>
    <t>n16...22</t>
  </si>
  <si>
    <t>ans6</t>
  </si>
  <si>
    <t>b8...16</t>
  </si>
  <si>
    <t>b2...8</t>
  </si>
  <si>
    <t xml:space="preserve">Type d'application carte </t>
  </si>
  <si>
    <t>Application</t>
  </si>
  <si>
    <t>Mandatory</t>
  </si>
  <si>
    <t>International Bank Account Number (IBAN</t>
  </si>
  <si>
    <t>Card Verification Results (CVR)</t>
  </si>
  <si>
    <t>1-4 currency codes used between the terminal and the ICC when the Transaction Currency Code is different from the Application Currency Code -  each code is 3 digits according to ISO 4217</t>
  </si>
  <si>
    <t>ITPPA (ITP du point d'acceptation)</t>
  </si>
  <si>
    <t>ITPSA (ITP du système d'acceptation )</t>
  </si>
  <si>
    <t>ITPPA (ITP du point d'acceptation )</t>
  </si>
  <si>
    <t>VAR</t>
  </si>
  <si>
    <t xml:space="preserve">b3 </t>
  </si>
  <si>
    <t>k</t>
  </si>
  <si>
    <t>b...252</t>
  </si>
  <si>
    <t>b...128</t>
  </si>
  <si>
    <t>b4...252</t>
  </si>
  <si>
    <t xml:space="preserve">Cryptogram Information Data (CID) </t>
  </si>
  <si>
    <t>Acceptor Contract Number</t>
  </si>
  <si>
    <t>Numero du Contrat accepteur</t>
  </si>
  <si>
    <t>6.6 Cardholder verification</t>
  </si>
  <si>
    <t>The cardholder verification stage allows the terminal to verify the link between the person at the point of service and the eligible cardholder to whom the application in the card was issued. This stage can be performed any time after the completion of the read application data stage and before finalizing the terminal action analysis stage.</t>
  </si>
  <si>
    <t>6.6.1 Cardholder verification methods in EMV ¢</t>
  </si>
  <si>
    <t>The EMV ¢ standard accepts several CVMs, which are discussed below. A method number on 6 bits, which is indicated in parentheses, is associated with each CVM, according to Annex C.3, in Book 3 [1].</t>
  </si>
  <si>
    <t>There are some method numbers that are reserved for further use:</t>
  </si>
  <si>
    <t>100000 “101111: method numbers to be assigned by the individual payment systems ”a possible candidate is a one-time password scheme (see Appendix D, Section D.7.3);</t>
  </si>
  <si>
    <t>110000 “111110: method numbers to be assigned by individual issuers.</t>
  </si>
  <si>
    <t>6.6.2 Data objects involved in cardholder verification</t>
  </si>
  <si>
    <t>A Cardholder Verification Rule (CVR) consists of 2 bytes: the first indicates the type of CVM to be used, while the second specifies in which condition this CVM will be applied.</t>
  </si>
  <si>
    <t>The first byte, referred to as the Cardholder Verification Method Code (CVM Code), is encoded as follows :</t>
  </si>
  <si>
    <t>Bit 8: This is RFU.</t>
  </si>
  <si>
    <t>Bit 7: This instructs the terminal whether to continue the cardholder verification stage if the CVM fails.</t>
  </si>
  <si>
    <t>0: The terminal finishes the cardholder verification stage when the current method fails.</t>
  </si>
  <si>
    <t>1: The terminal is instructed to consider the next method in the list of CVR when the current method fails.</t>
  </si>
  <si>
    <t>Bit 6, , bit 1 (the rightmost 6 bits of the CV Code): These bits represent the method number, as defined in Section 6.6.1, indicating which is the CVM that must be applied.</t>
  </si>
  <si>
    <t>The second byte, referred to as the Cardholder Verification Method Condition Code (CVM Condition Code), indicates the condition to be respected for applying the CVM whose code is specified in the first byte:</t>
  </si>
  <si>
    <t>00h: The CVM can be always applied.</t>
  </si>
  <si>
    <t>01h: The CVM is applied for all the transactions where cash or cashback is involved (e.g., ATM cash withdrawal, cashback from an attended POS).</t>
  </si>
  <si>
    <t>02h: The CVM is applied for all the transactions that do not involve cash or cashback (e.g., POS payment).</t>
  </si>
  <si>
    <t>03h: The CVM is applied only in case the terminal is adequately equipped. For example, the plaintext PIN verification performed by ICC is a CVM that can be executed only on a terminal equipped with an offline PIN pad.</t>
  </si>
  <si>
    <t>04h “05h: These values are RFU.</t>
  </si>
  <si>
    <t>06h “09h: The CVM is applied when the Transaction Currency Code (tag 5F2A in the terminal) of the Amount, Authorized is the same as the Application Currency Code (tag 9F42 in the ICC) and the value of this amount is:</t>
  </si>
  <si>
    <t>0Ah · 7Fh: This range of values is RFU.</t>
  </si>
  <si>
    <t>80h “FFh: This range of values is reserved for encoding condition codes required by individual payment systems.</t>
  </si>
  <si>
    <t>Thus, one can see that the CVM List stored in the card application indicates to the terminal the types of CVM supported by the card, the conditions in which each CVM should be applied, and their preferred order.</t>
  </si>
  <si>
    <t>In its turn the terminal supports all the CVMs indicated in the second byte of the Terminal Capabilities (tag 9F33) (see Annex A2 in Book 4 [3]):</t>
  </si>
  <si>
    <t>In addition, the terminal shall recognize the CVM codes for "No CVM required" and "Fail CVM processing", which may be present in the card's CVM List.</t>
  </si>
  <si>
    <t>The terminal will register the result of the last CVM that was performed in the cardholder verification method results (CVM Results, tag 9F34), whose encoding is given below (according to Annex A4 in Book 4 [3]):</t>
  </si>
  <si>
    <t>Byte 1 and 2: These indicate the CVR of the last CVM performed as indicated in the CVM List.</t>
  </si>
  <si>
    <t>Byte 3: This indicates the result of the last CVM performed as known to the terminal:</t>
  </si>
  <si>
    <t>00h = Unknown (e.g., for signature);</t>
  </si>
  <si>
    <t>01h = Failed (e.g., for off-line PIN);</t>
  </si>
  <si>
    <t>02h = Successful (e.g., for off-line PIN).</t>
  </si>
  <si>
    <t>6.6.3 Common processing performed by the terminal</t>
  </si>
  <si>
    <t>Whenever bit 5, "Cardholder verification is supported", in byte 1 of the AIP is set, the terminal performs the cardholder verification stage. This section presents the actions performed by the terminal regardless of the type of CVM.</t>
  </si>
  <si>
    <t>If the CVM List is not present terminate cardholder verification without setting bit 7, "Cardholder verification was performed", in byte 1 of the TSI. The terminal shall set byte 1 of the CVM Results to "No CVM performed" (3Fh).</t>
  </si>
  <si>
    <t>Else process each CVR in the order it appears in the CVM List. Finish the stage either when a CVM is successful or when there are no more CVR rules in the CVM List.</t>
  </si>
  <si>
    <t>For each CVR, the processing is described below:</t>
  </si>
  <si>
    <t>1. Verify the CVM Condition Code (the second byte of the CVR):</t>
  </si>
  <si>
    <t>Verify that the business environment at the point of service for the current transaction respects the condition expressed in this CVR.</t>
  </si>
  <si>
    <t>If any of the verifications mentioned above fails, then do:</t>
  </si>
  <si>
    <t>If the current CVR is the last in the CVM List:</t>
  </si>
  <si>
    <t>Set bit 8, "Cardholder verification was not successful", in byte 3 of the TVR.</t>
  </si>
  <si>
    <t>The terminal shall set byte 1 of the CVM Results to "No CVM performed" (3Fh).</t>
  </si>
  <si>
    <t>Terminate the cardholder verification stage.</t>
  </si>
  <si>
    <t>Else consider the next CVR, and restart from step 1.</t>
  </si>
  <si>
    <t>Else continue with verifying the CVM code in the first byte of the CVR, as detailed below in step 2.</t>
  </si>
  <si>
    <t>The terminal shall set bytes 1 and 2 of the CVM Results with the method code and condition code of the current CVM rule interpreted from the CVM List.</t>
  </si>
  <si>
    <t>If the method number in the CVM code is "No CVM required" (011111b) and if the terminal supports "No CVM required", it shall set byte 3 of the CVM Results to "successful". Terminate the cardholder verification stage.</t>
  </si>
  <si>
    <t>If the method number in the CVM Code is "Fail CVM processing", the terminal shall set byte 3 of the CVM Results to "failed". Terminate the cardholder verification stage.</t>
  </si>
  <si>
    <t>If the method number in the CVM code is not known and, correspondingly, the terminal does not understand the CVM, then do:</t>
  </si>
  <si>
    <t>The terminal shall set the third byte of the CVM Results to "failed".</t>
  </si>
  <si>
    <t>If the CVM condition code is known and correctly satisfied:</t>
  </si>
  <si>
    <t>Set bit 7, "Unrecognized CVM", in byte 3 of the TVR.</t>
  </si>
  <si>
    <t>Else perform the CVM whose code is indicated. Refer to Section 6.6.4 for off-line PIN processing and to Section 6.6.6 for on-line PIN processing.</t>
  </si>
  <si>
    <t>If the terminal successfully completes the CVM:</t>
  </si>
  <si>
    <t>Set bit 7, "Cardholder verification was performed", in byte 1 of the TSI.</t>
  </si>
  <si>
    <t>Else (the CVM processing failed)</t>
  </si>
  <si>
    <t>If bit 7 of the CVM Code is 0:</t>
  </si>
  <si>
    <t>Else (bit 7 of the CVM Code is 1):</t>
  </si>
  <si>
    <t>If CVR is the last entry in the CVM List</t>
  </si>
  <si>
    <t>Else consider the next CVR entry in the CVM List, and continue with step 1.</t>
  </si>
  <si>
    <t>6.6.4 Off-line PIN processing</t>
  </si>
  <si>
    <t>The processing described in this section applies for the following CVM(s):</t>
  </si>
  <si>
    <t>"Plaintext PIN verification performed by ICC" (000001b);</t>
  </si>
  <si>
    <t>"Enciphered PIN verification performed by ICC" (000100b).</t>
  </si>
  <si>
    <t>First, we discuss two concepts used in the processing performed by the terminal.</t>
  </si>
  <si>
    <t>1. Terminate the transaction.</t>
  </si>
  <si>
    <t>2. Submit PIN-like numbers until the PIN Try Counter kept in the card is exhausted.</t>
  </si>
  <si>
    <t>From the point of view of service availability for the cardholder, the third approach is probably better.</t>
  </si>
  <si>
    <t>The processing performed by the terminal is described below. If the terminal does not support off-line PIN:</t>
  </si>
  <si>
    <t>Set bit 5, "PIN entry required and PIN pad not present or not working", in byte 3 of the TVR.</t>
  </si>
  <si>
    <t>Else</t>
  </si>
  <si>
    <t>If PIN pad is malfunctioning</t>
  </si>
  <si>
    <t>If either the merchant or the cardholder bypass the PIN processing</t>
  </si>
  <si>
    <t>Set bit 4, "PIN entry required, PIN pad present, but PIN was not entered", in byte 3 of the TVR.</t>
  </si>
  <si>
    <t>The CVM is considered unsuccessful , the CVM Results is not set, and the next CVR in the CVM List is treated.</t>
  </si>
  <si>
    <r>
      <t>80 </t>
    </r>
    <r>
      <rPr>
        <sz val="11"/>
        <color rgb="FF4C4C4C"/>
        <rFont val="Calibri"/>
        <family val="2"/>
        <scheme val="minor"/>
      </rPr>
      <t>(EMV </t>
    </r>
    <r>
      <rPr>
        <sz val="10"/>
        <color rgb="FF4C4C4C"/>
        <rFont val="Calibri"/>
        <family val="2"/>
        <scheme val="minor"/>
      </rPr>
      <t>¢ </t>
    </r>
    <r>
      <rPr>
        <sz val="11"/>
        <color rgb="FF4C4C4C"/>
        <rFont val="Calibri"/>
        <family val="2"/>
        <scheme val="minor"/>
      </rPr>
      <t>specific command)</t>
    </r>
  </si>
  <si>
    <t>P1 P2</t>
  </si>
  <si>
    <t>9F17 (value corresponding to the PIN Try Counter primitive data object)</t>
  </si>
  <si>
    <t>The data field of the corresponding R-APDU contains the PIN Try Counter, including its tag 9F17 and its length. When the value of this counter is zero, there are no more PIN trials left.</t>
  </si>
  <si>
    <t>If SW1 SW2 = 9000 and PIN Try Counter is zero then the following processing is performed:</t>
  </si>
  <si>
    <t>The terminal should not allow off-line PIN entry.</t>
  </si>
  <si>
    <t>The terminal shall set bit 6, "PIN try limit exceeded" in the third byte of the TVR.</t>
  </si>
  <si>
    <t>The terminal shall not display any specific message regarding the status of the PIN.</t>
  </si>
  <si>
    <t>The terminal shall not set the CVM Results.</t>
  </si>
  <si>
    <t>The terminal shall continue cardholder verification processing in accordance with the card's CVM List.</t>
  </si>
  <si>
    <t>The terminal prompts for PIN entry, displaying "Enter PIN". The PIN can contain between 4 to 12 BCD digits.</t>
  </si>
  <si>
    <t>The PIN is formatted as a 16 nibbles (8 bytes) PIN block as follows:</t>
  </si>
  <si>
    <t>C N P P P P P/F P/F P/F P/F P/F P/F P/F P/F F F</t>
  </si>
  <si>
    <t>where:</t>
  </si>
  <si>
    <t>C = Control field (0010b);</t>
  </si>
  <si>
    <t>N = PIN length expressed as a 4-bit binary number (0100b “1100b);</t>
  </si>
  <si>
    <t>P = PIN digit (0000b “1001b);</t>
  </si>
  <si>
    <t>P/F = PIN/filler, which is determined by the PIN length N;</t>
  </si>
  <si>
    <t>F = Filler (1111b).</t>
  </si>
  <si>
    <r>
      <t>00 </t>
    </r>
    <r>
      <rPr>
        <sz val="11"/>
        <color rgb="FF4C4C4C"/>
        <rFont val="Calibri"/>
        <family val="2"/>
        <scheme val="minor"/>
      </rPr>
      <t>(interindustry command)</t>
    </r>
  </si>
  <si>
    <t>00 00</t>
  </si>
  <si>
    <t>In case of successful execution the card returns the R-APDU containing a random sequence of 8 bytes and SW1SW2 = 9000. The terminal stores this sequence in the value field of the Unpredictable Number data object (tag 9F37). The terminal uses this Unpredictable Number to insure the uniqueness of each RSA digital envelope containing a PIN. This security mechanism impedes an attacker from successfully impersonating the legitimate cardholder by simply replying a previously sent RSA digital envelope or determining the PIN from an RSA digital envelope through a dictionary attack.</t>
  </si>
  <si>
    <t>Qualifier of the reference PIN data: </t>
  </si>
  <si>
    <t>00: as defined in ISO/IEC 7816-4 </t>
  </si>
  <si>
    <t>80: plaintext PIN, formatted as defined above </t>
  </si>
  <si>
    <t>88: enciphered PIN, formatted as defined in Section 6.6.5 </t>
  </si>
  <si>
    <t> 8C “8F: RFU for the individual payment systems </t>
  </si>
  <si>
    <t>90 “9F: RFU for the issuer</t>
  </si>
  <si>
    <t>Variable, depending on P2</t>
  </si>
  <si>
    <t>Transaction PIN data</t>
  </si>
  <si>
    <t>In case the CVM is "Plaintext PIN verification performed by ICC" (000001b), the data field of the C-APDU is represented by the PIN block of 8 bytes as described above.</t>
  </si>
  <si>
    <t>If SW1SW2 = 6983, 6984, or 63C0, the off-line PIN verification failed. The terminal sets bit 6, "PIN try limit exceeded", in byte 3 of the TVR.</t>
  </si>
  <si>
    <t>If SW1SW2 = 63C1 or 63C2, the off-line PIN verification failed but there is still one or, respectively, two possible attempts of off-line PIN verification. The terminal points the cardholder for typing in a PIN and the processing restarts.</t>
  </si>
  <si>
    <t>If SW1 SW2 = 9000, the off-line PIN verification is considered successful.</t>
  </si>
  <si>
    <t>6.6.5 RSA digital envelope carrying the PIN</t>
  </si>
  <si>
    <t>Figure 6.7 outlines the CVM "Enciphered PIN verification performed by ICC" (000100b) (see Appendix D, Section D.5.5, for more details). The main advantage of this CVM is that an attacker loses any opportunity to eavesdrop the cardholder's PIN on the interface between the ICC and the terminal, since the PIN is wrapped in an RSA digital envelope.</t>
  </si>
  <si>
    <t> Figure 6.7: Overview of the enciphered PIN verification performed by ICC.</t>
  </si>
  <si>
    <t>During the personalization stage, the issuer generates the pair ICC PIN encipherment private key/ICC PIN encipherment public key and produces the ICC PIN Encipherment Public Key Certificate with the issuer private key. The issuing of this certificate is described in Section 5.6. The issuer loads both the ICC PIN encipherment private key (using a confidential channel) and the ICC PIN Encipherment Public Key Certificate in the card. Note, in order to save EEPROM space in the card, the ICC private/public key pair could be used instead of the ICC PIN encipherment private/public key pair to perform the unwrapping/wrapping of the RSA envelopes. It is important to mention, however, that whenever the card has enough EEPROM space, the best security practice is to keep separate key pairs for signature generation/verification and for unwrapping /wrapping RSA digital envelopes.</t>
  </si>
  <si>
    <t>All the data objects needed by the terminal for performing the off-line static data authentication, except for the Signed Static Application Data (tag 93);</t>
  </si>
  <si>
    <t>ICC PIN Encipherment Public Key Certificate (tag 9F2D);</t>
  </si>
  <si>
    <t>ICC PIN Encipherment Public Key Exponent (tag 9F2E).</t>
  </si>
  <si>
    <t>If the terminal cannot retrieve the last three data objects, it searches for the following three data objects:</t>
  </si>
  <si>
    <t>ICC Public Key Certificate (tag 9F46);</t>
  </si>
  <si>
    <t>ICC Public Key Exponent (tag 9F47).</t>
  </si>
  <si>
    <t>If both sets of data objects mentioned above are missing, the enciphered PIN verification performed by ICC fails.</t>
  </si>
  <si>
    <t>Data header: 1 byte with value 7Fh;</t>
  </si>
  <si>
    <t>PIN block: 8 bytes;</t>
  </si>
  <si>
    <t>The card performs the following verifications:</t>
  </si>
  <si>
    <t>If all the verifications mentioned above are passed, the enciphered PIN verification is considered successful.</t>
  </si>
  <si>
    <t>6.6.6 On-line PIN processing</t>
  </si>
  <si>
    <t>The processing described in this section applies to the CVM "Enciphered PIN verified on-line" (000010b). The processing performed by the terminal is described below.</t>
  </si>
  <si>
    <t>If the terminal does not support on-line PIN (see bit 7 in the second byte of the Terminal Capabilities):</t>
  </si>
  <si>
    <t>If PIN pad is malfunctioning:</t>
  </si>
  <si>
    <t>If either the merchant or the cardholder bypass the PIN processing:</t>
  </si>
  <si>
    <t>The CVM is considered unsuccessful, the CVM Results is not set, and the next CVR in the CVM List is treated.</t>
  </si>
  <si>
    <t>Else (on-line PIN is successfully entered):</t>
  </si>
  <si>
    <t>Set bit 3, "On-line PIN entered", in byte 3 of the TVR.</t>
  </si>
  <si>
    <t>The cardholder verification is complete and successful.</t>
  </si>
  <si>
    <t>6.5 Processing restrictions</t>
  </si>
  <si>
    <t>The terminal carries out this stage by itself. The card is only a carrier of the information involved in the processing. The aim of the processing restrictions is to determine the degree of compatibility between the EMV ¢ debit/credit application in the card and in the terminal, and to make any necessary adjustments, including the rejection of the transaction. This stage can be performed any time after the completion of the read application data stage and before the completion of the terminal action analysis stage.</t>
  </si>
  <si>
    <t>Three criteria are considered for judging the compatibility of the card application and the terminal application:</t>
  </si>
  <si>
    <t>1. Application Version Number;</t>
  </si>
  <si>
    <t>2. Application usage control;</t>
  </si>
  <si>
    <t>3. Application effective/expiration dates checking.</t>
  </si>
  <si>
    <t>6.5.1 Application Version Number</t>
  </si>
  <si>
    <t>The payment system assigns version numbers on 2 bytes to both the card application [in the Application Version Number (tag 9F08) data object stored in the card] and to the terminal application [in the Application Version Number (tag 9F09) data object stored in the terminal]. The encoding of these numbers is proprietary to the payment system.</t>
  </si>
  <si>
    <t>The terminal establishes the compatibility of version numbers as follows :</t>
  </si>
  <si>
    <t>If the object is not found, assume by default that the card and terminal application versions are compatible. Continue processing as indicated in Section 6.5.2.</t>
  </si>
  <si>
    <t>Otherwise, compare the value fields of the data objects with tag 9F08 and with tag 9F09.</t>
  </si>
  <si>
    <t>If these values are different, set to 1 the bit 8, "ICC and terminal have different versions", in byte 2 of the TVR.</t>
  </si>
  <si>
    <t>Continue processing as indicated in Section 6.5.2.</t>
  </si>
  <si>
    <t>6.5.2 Application usage control</t>
  </si>
  <si>
    <t>Bit 8 = 1, Byte 1: Valid for domestic cash transactions;</t>
  </si>
  <si>
    <t>Bit 7 = 1, Byte 1: Valid for international cash transactions;</t>
  </si>
  <si>
    <t>Bit 6 = 1, Byte 1: Valid for domestic goods;</t>
  </si>
  <si>
    <t>Bit 5 = 1, Byte 1: Valid for international goods;</t>
  </si>
  <si>
    <t>Bit 4 = 1, Byte 1: Valid for domestic services;</t>
  </si>
  <si>
    <t>Bit 3 = 1, Byte 1: Valid for international services;</t>
  </si>
  <si>
    <t>Bit 2 = 1, Byte 1: Valid at ATMs;</t>
  </si>
  <si>
    <t>Bit 1 = 1, Byte 1: Valid at terminals other than ATMs;</t>
  </si>
  <si>
    <t>Bit 8 = 1, Byte 2: Domestic cashback allowed;</t>
  </si>
  <si>
    <t>Bit 7 = 1, Byte 2: International cashback allowed;</t>
  </si>
  <si>
    <t>Bit 6 · Bit 1, Byte 2: RFU.</t>
  </si>
  <si>
    <t>A cashback transaction is a combination of a purchase transaction of goods or services and a cash transaction, for which the total amount that must be authorized with the issuer is the sum between the Amount, Authorized and the Amount, Other. The Amount, Authorized represents the amount due for the goods or services, while the Amount, Other refers to the amount of cash that the cardholder would like to withdraw directly from the store attendant.</t>
  </si>
  <si>
    <t>To perform the verification of the geographical usage and service restrictions, the terminal needs the following data objects:</t>
  </si>
  <si>
    <t>Terminal Type (tag 9F35 in the terminal): This encodes in 1 byte the category of the terminal, which depends on three features:</t>
  </si>
  <si>
    <t>1. Environment: attended/unattended (by an operator at the point of service);</t>
  </si>
  <si>
    <t>2. Communication: on-line-only/off-line with on-line capability/ off-line-only;</t>
  </si>
  <si>
    <t>3. Operation control: financial institution/merchant/cardholder.</t>
  </si>
  <si>
    <t>Note that the encoding of the Terminal Type is provided in the Annex A1 of Book 4 [3].</t>
  </si>
  <si>
    <t>Additional Terminal Capabilities (tag 9F40 in the terminal): This encodes on 5 bytes the data input and output capabilities of the terminal (see Annex A3 in Book 4 [3]). The first 2 bytes of its value field indicate the Transaction Type capability, which indicates the transaction type a terminal can support: cash, goods, services, inquiry, transfer, payment, and administrative.</t>
  </si>
  <si>
    <t>Note that the two data objects described above are used to discriminate between ATM and non-ATM terminals, as follows:</t>
  </si>
  <si>
    <t>A terminal is an ATM terminal if the value field of the Terminal Type is 14h, 15h, or 16h, and bit 8 ("Cash"), of byte 1 of the Additional Terminal Capabilities is set to 1 (i.e., the terminal has the cash disbursement capability).</t>
  </si>
  <si>
    <t>Any other terminal that does not respect the aforementioned condition is not an ATM terminal.</t>
  </si>
  <si>
    <t>Transaction Type (tag 9C in the terminal): This indicates the type of financial transaction that is actually accepted by the terminal application. The first two digits of the processing code data element (i.e., cash transaction, purchase of goods, and purchase of services), according to ISO: 8583:1993 [4], represents the transaction type. The value field of this data objects is denoted V1 in the remainder of this section.</t>
  </si>
  <si>
    <t>Issuer Country Code (tag 5F28 in the card): This indicates on 2 bytes the country code of the issuer, according to the ISO 3166 [5]. The value field of this data object is denoted V2 in the remainder of this section.</t>
  </si>
  <si>
    <t>Terminal Country Code (tag 9F1A in the terminal): This indicates on 2 bytes the country code of the terminal, according to the ISO 3166 [5]. The value field of this data objects is denoted V3 in the remainder of this section.</t>
  </si>
  <si>
    <t>Amount, Other [tag 9F04 (binary format), tag 9F03 (numeric format) in the terminal]: This indicates a secondary amount associated with a purchase of goods or purchase of services transaction, representing a cashback amount.</t>
  </si>
  <si>
    <t>The algorithm that performs the verification of the geographical usage and service restrictions is given below.</t>
  </si>
  <si>
    <t>If Application Usage Control (AUC) is present in the EMV heap</t>
  </si>
  <si>
    <t>If Terminal Type = ATM Terminal</t>
  </si>
  <si>
    <t>If Terminal Type ATM Terminal</t>
  </si>
  <si>
    <t>If Issuer Country Code is present in the EMV heap</t>
  </si>
  <si>
    <t>cash transactions") equals 1 in byte 1 of the AUC.</t>
  </si>
  <si>
    <t>equals 1 in byte 1 of the AUC.</t>
  </si>
  <si>
    <t>goods") equals 1 in byte 1 of the AUC.</t>
  </si>
  <si>
    <t>services") equals 1 in byte 1 of the AUC.</t>
  </si>
  <si>
    <t>the EMV data objects heap</t>
  </si>
  <si>
    <t>equals 1 in byte 2 of the AUC.</t>
  </si>
  <si>
    <t>allowed") equals 1 in byte 2 of the AUC.</t>
  </si>
  <si>
    <t>If any of the verifications specified above fail, set to 1 bit 5, "Requested service not allowed for card product", in byte 2 of the TVR. Continue processing as indicated in Section 6.5.3.</t>
  </si>
  <si>
    <t>6.5.3 Application effective/expiration dates checking</t>
  </si>
  <si>
    <t>.4 Off-line data authentication</t>
  </si>
  <si>
    <t>The processing performed by the terminal in this stage determines whether both the terminal and the card support the off-line data authentication stage. In the affirmative case the terminal chooses what kind of off-line data authentication will be performed (i.e., off-line SDA, off-line DDA, or off-line DDA combined with Application Cryptogram generation).</t>
  </si>
  <si>
    <t>In case off-line SDA is performed, the terminal assesses the authenticity of the data personalized in the card by the issuer.</t>
  </si>
  <si>
    <t>When off-line DDA is performed, the terminal can determine whether the card is genuine or not and whether the data personalized in the card has altered since the personalization.</t>
  </si>
  <si>
    <t>When the off-line DDA is combined with the Application Cryptogram generation, the signature produced by the card can include transaction data, which should be already available in the terminal at this stage. This signature, which can be locally verified by the terminal, can be used as a non- repudiation proof in case the cardholder would later deny the transaction at the point of service. This signature also proves the authenticity of the data personalized in the card and the fact that the card is genuine.</t>
  </si>
  <si>
    <t>6.4.1 Selection of the off-line authentication mechanism</t>
  </si>
  <si>
    <t>The card supports the combined dynamic data authentication/Application Cryptogram generation (AIP, bit 2 = 1);</t>
  </si>
  <si>
    <t>The terminal supports the combined dynamic data authentication/Application Cryptogram generation (Terminal Capabilities, bit 5 = 1)</t>
  </si>
  <si>
    <t>The card supports off-line DDA (AIP, bit 6 = 1);</t>
  </si>
  <si>
    <t>The terminal supports the off-line DDA (Terminal Capabilities, bit 7 = 1);</t>
  </si>
  <si>
    <t>Either the card or the terminal (or both) does not support the combined dynamic data authentication/Application Cryptogram generation (i.e., AIP, bit 2 = 0; and/or Terminal Capabilities, bit 5 = 0).</t>
  </si>
  <si>
    <t>In this case the terminal shall perform the off-line DDA processing as explained in Section 6.4.3.</t>
  </si>
  <si>
    <t>The card supports off-line SDA (AIP, bit 7 = 1);</t>
  </si>
  <si>
    <t>The terminal supports off-line SDA (Terminal Capabilities, bit 8 = 1);</t>
  </si>
  <si>
    <t>Either the card or the terminal (or both) does not support off-line DDA (AIP, bit 6 = 0; and/or Terminal Capabilities, bit 7 = 0);</t>
  </si>
  <si>
    <t>Either the card or the terminal (or both) does not support combined dynamic data authentication/Application Cryptogram generation (AIP, bit 2 = 0; and/or Terminal Capabilities, bit 5 = 0).</t>
  </si>
  <si>
    <t>In this case the terminal shall perform the off-line SDA processing as explained in Section 6.4.2.</t>
  </si>
  <si>
    <t>6.4.2 Off-line SDA</t>
  </si>
  <si>
    <t>The off-line SDA requires two separate stages (as shown in Figure 6.5):</t>
  </si>
  <si>
    <t> Figure 6.5: Overview of the off-line SDA.</t>
  </si>
  <si>
    <t>The processing needed to verify the authenticity of the data in the card is carried out completely by the terminal, while the card only stores those data objects needed for completing this verification.</t>
  </si>
  <si>
    <t>Certification Authority Public Key Index (tag 8F);</t>
  </si>
  <si>
    <t>Issuer Public Key Certificate (tag 90);</t>
  </si>
  <si>
    <t>Issuer Public Key Remainder (tag 92), which is present only in certain conditions (see Section 5.4);</t>
  </si>
  <si>
    <t>Issuer Public Key Exponent (tag 9F32);</t>
  </si>
  <si>
    <t>Signed Static Application Data (tag 93).</t>
  </si>
  <si>
    <t>If any of the objects mentioned above are not present in the card (except for tag 92), set up bit 6, "ICC data missing", of byte 1 of the TVR and consider that SDA has failed.</t>
  </si>
  <si>
    <t>If the terminal fails to process any of the records considered for authentication in the AFL, static data authentication has failed.</t>
  </si>
  <si>
    <t>If the verification of the Issuer Public Key Certificate does not pass, then the SDA has failed.</t>
  </si>
  <si>
    <t>If the terminal manages a revocation list associated with the CA, which contains all the compromised issuer public key certificates, the terminal checks that the certificate serial number corresponding to the current Issuer Public Key Certificate is not blacklisted in this revocation list. If the certificate is blacklisted then the terminal sets up bit 5, "Card appears on terminal exception file", of byte 1 of the TVR register. In this case also, it is considered that the SDA has failed.</t>
  </si>
  <si>
    <t>If the verification of the Signed Static Application Data certificate fails, the SDA has failed.</t>
  </si>
  <si>
    <t>If the terminal decides that SDA has failed in any of the four stages described above, the rest of the processing involved in the SDA stage from that point on is skipped .</t>
  </si>
  <si>
    <t>The terminal will set bit 8, "Off-line data authentication was performed", in byte 1 of the TSI register.</t>
  </si>
  <si>
    <t>The terminal will also set bit 7, "Off-line static data authentication failed", in byte 1 of the TVR register.</t>
  </si>
  <si>
    <t>6.4.3 Off-line DDA</t>
  </si>
  <si>
    <t>6.4.3.1 Overview of the DDA As can be seen in Figure 6.6, the off-line DDA requires two separate stages:</t>
  </si>
  <si>
    <t>1. During the personalization stage the issuer loads the Issuer Public Key Certificate in the card. The issuer also generates the pair ICC private key/ICC public key and produces the ICC Public Key Certificate with the issuer private key (Section 5.6). The issuer loads in the card both the ICC private key (using a confidential channel) and the ICC Public Key Certificate.</t>
  </si>
  <si>
    <t> Figure 6.6: Overview of the off-line DDA.</t>
  </si>
  <si>
    <t>6.4.3.2 Verifying the authenticity of the card data and ICC public key</t>
  </si>
  <si>
    <t>All the data objects needed by the terminal for performing the off-line SDA (stage 1 in Section 6.4.2), except for the Signed Static Application Data (tag 93);</t>
  </si>
  <si>
    <t>ICC Public Key Remainder (tag 9F48), which is present only in certain conditions (Section 5.4);</t>
  </si>
  <si>
    <t>If any of the objects mentioned above are not present in the card (except for tag 9F48 and tag 9F49), set up bit 6, "ICC data missing", in byte 1 of the TVR and consider that DDA has failed.</t>
  </si>
  <si>
    <t>Step 1: The terminal generates a random number of 4 bytes, the value of which is assigned to the Unpredictable Number data object (tag 9F37). Its role is to guarantee the uniqueness of the digital signature computed by the card, countering potential replay attacks.</t>
  </si>
  <si>
    <t>Step 2: The terminal creates the terminal dynamic data byte string, concatenating the value fields of all the data objects whose tag-length identifiers are listed in the DDOL. The DDOL should contain at least the tag-length identifier of the unpredictable number, but may also include the identifiers of other data objects from the terminal like the Terminal Identification (tag 9F1C), Terminal Country Code (tag 9F1A), and (tag 9A).</t>
  </si>
  <si>
    <t>If the DDOL received from the card does not have the identifier of the Unpredictable Number among its identifiers, the DDA has failed.</t>
  </si>
  <si>
    <t>If the card did not send the DDOL, the terminal must use the default DDOL. The terminal must check that the tag-length identifier of the Unpredictable Number is among the items listed in the default DDOL. If this is not the case, the DDA has failed.</t>
  </si>
  <si>
    <t>Terminal dynamic data ”this is the byte string containing the concatenation of the value fields of the data objects indicated by the card in the DDOL</t>
  </si>
  <si>
    <t>6.4.3.3 Signature generation by the ICC</t>
  </si>
  <si>
    <t>1. Field 1 ”signed data format (1 byte): it has the fix value 05h.</t>
  </si>
  <si>
    <t>After the successful completion of this computation, the card sets up an internal flag to mark that DDA was completed. The card can elaborate the R-APDU to be returned to the terminal in two formats:</t>
  </si>
  <si>
    <t>2. Response Message Template Format 2: This is a constructed data object with tag 77, which may include several data objects encoded in a BER-TLV format, but which will always contain the signed dynamic authentication data. The other data objects, when they are included, are proprietary to each issuer.</t>
  </si>
  <si>
    <t>The R-APDU includes at the rightmost position the status words SW1SW2 = 9000.</t>
  </si>
  <si>
    <t>6.4.3.4 Verifying the signed dynamic authentication data in the terminal</t>
  </si>
  <si>
    <t>If any of the verifications mentioned above fail, DDA has failed.</t>
  </si>
  <si>
    <t>If the terminal decides that DDA has failed in any of the stages and steps described above, the rest of the processing from that point on is skipped. The terminal sets bit 8, "Off-line data authentication was performed", in byte 1 of the TSI register. The terminal will also set bit 4, "Off-line dynamic data authentication failed", in byte 1 of the TVR register.</t>
  </si>
  <si>
    <t>Otherwise, the DDA processing is considered successful. The terminal constructs the ICC Dynamic Number data object with tag 9F4C, the length field of which equals the first byte of field 4 (see Section 6.4.3.4). The subsequent bytes in field 4, which is indicated in the first byte of field 4, are saved as the value field of the data object with tag 9F4C.</t>
  </si>
  <si>
    <t>.3 Read application data</t>
  </si>
  <si>
    <t>During the read application data stage, which immediately follows the initiate application processing, the terminal proceeds to the reading according to the AFL of the publicly available information from the card. While obtaining the data objects available in the card, the terminal checks whether all the mandatory data objects are present. The processing performed by both the card and the terminal during the read application data stage is schematized in Figure 6.4.</t>
  </si>
  <si>
    <t> Figure 6.4: Read application data.</t>
  </si>
  <si>
    <t>6.3.1 AFL processing</t>
  </si>
  <si>
    <t>Step 5: If the R-APDU received from the card reports SW1SW2 = 9000, parse the AEF Data Template with tag 70 received in the R-APDU. Store all the data objects obtained from the card and check their consistency according to the rules explained in Section 6.3.2.</t>
  </si>
  <si>
    <t>If the consistency rules regarding the data obtained from the card are not observed , the terminal will abort the processing.</t>
  </si>
  <si>
    <t>Step 6: If LastRecordNumber is greater than the RecordCounter, increment this counter and go back to step 4. Otherwise, continue with Step 7.</t>
  </si>
  <si>
    <t>6.3.2 Consistency rules for the data objects</t>
  </si>
  <si>
    <t>A data object with an unknown tag is not included in the heap.</t>
  </si>
  <si>
    <t>All known data objects, regardless of whether their presence in the card is mandatory or optional, are included in the heap.</t>
  </si>
  <si>
    <t>The presence of redundant data objects is not allowed in the heap. The terminal will abort the processing of the current transaction immediately if a collision of two data objects with the same tag is detected .</t>
  </si>
  <si>
    <t>Application Expiration Date (tag 5F24);</t>
  </si>
  <si>
    <t>Application Primary Account Number (PAN, tag 5A);</t>
  </si>
  <si>
    <t>Card risk management data object list 1 (CDOL1, tag 8C);</t>
  </si>
  <si>
    <t>Card risk management data object list 2 (CDOL2, tag 8D).</t>
  </si>
  <si>
    <t>The terminal also verifies whether other data objects that are mandatory only in the context of a certain AIP are present in the card or not. These data objects are those needed for:</t>
  </si>
  <si>
    <t>Supporting cardholder verification (bit 5 = 1 in the first byte of AIP) ” the terminal must verify the presence in the card of the Cardholder Verification Method (CVM) List (tag 8E).</t>
  </si>
  <si>
    <t>Supporting off-line SDA (bit 7 = 1 in the first byte of AIP) ”Section 6.4.2 gives the list of the data objects required by the terminal along with specific verification details. This checking is performed only after the terminal decides upon the execution of the SDA, as explained in Section 6.4.1.</t>
  </si>
  <si>
    <t>Supporting off-line DDA (bit 6 = 1 in the first byte of AIP) ” Section 6.4.3 introduces the list of the data objects required by the terminal along with specific verification details. This checking is performed only after the terminal decides upon the execution of the DDA, as explained in Section 6.4.1.</t>
  </si>
  <si>
    <t>All the records of the AEF(s) that are referred to in the AFL, and which are involved in the process of off-line data authentication;</t>
  </si>
  <si>
    <t>Other data objects whose authenticity is required by the issuer but which are not stored in any of the records mentioned in the AFL. These data objects, if they exist, are listed in the Static Data Authentication Tag List (tag 90), which is an optional data object in the card.</t>
  </si>
  <si>
    <t>6.2 Initiate application processing</t>
  </si>
  <si>
    <t> Figure 6.3: Initiate application processing.</t>
  </si>
  <si>
    <t>6.2.1 TVR and TSI ”two witnesses of terminal processing</t>
  </si>
  <si>
    <t>Off-line data authentication (byte 1);</t>
  </si>
  <si>
    <t>Processing restrictions (byte 2);</t>
  </si>
  <si>
    <t>Cardholder verification (byte 3);</t>
  </si>
  <si>
    <t>Terminal risk management (byte 4);</t>
  </si>
  <si>
    <t>Issuer authentication/issuer scripts processing (byte 5).</t>
  </si>
  <si>
    <t>Bit 8: Off-line data authentication;</t>
  </si>
  <si>
    <t>Bit 7: Cardholder verification;</t>
  </si>
  <si>
    <t>Bit 6: Issuer authentication;</t>
  </si>
  <si>
    <t>Bit 4: Terminal risk management;</t>
  </si>
  <si>
    <t>Bit 3: Issuer script processing.</t>
  </si>
  <si>
    <t>Bit 6 of the TSI witnesses whether the card performed the card risk management or not.</t>
  </si>
  <si>
    <t>6.2.2 PDOL and GET PROCESSING OPTIONS</t>
  </si>
  <si>
    <t>The issuer decides upon the content of the PDOL, which is stored in the card since the personalization stage, as well as upon the processing performed by the card on the corresponding objects received from the terminal.</t>
  </si>
  <si>
    <t>6.2.3 AIP and AFL</t>
  </si>
  <si>
    <t>Table 6.2: AIP, Byte 1</t>
  </si>
  <si>
    <t>Bit 8</t>
  </si>
  <si>
    <t>Bit 7</t>
  </si>
  <si>
    <t>Indicates whether the off-line SDA is supported: 0 ”not supported; 1 ” supported (the same convention apply for the bits 6, 5, and 2 in the AIP)</t>
  </si>
  <si>
    <t>Bit 6</t>
  </si>
  <si>
    <t>Indicates whether the off-line DDA is supported</t>
  </si>
  <si>
    <t>Bit 5</t>
  </si>
  <si>
    <t>Indicates whether the cardholder verification is supported</t>
  </si>
  <si>
    <t>Bit 4</t>
  </si>
  <si>
    <t>Indicates whether the card requires the terminal to perform the terminal risk management stage (bit 4 = 1) or not (bit 4 = 0).</t>
  </si>
  <si>
    <t>Bit 3</t>
  </si>
  <si>
    <t>Bit 2</t>
  </si>
  <si>
    <t>Bit 1</t>
  </si>
  <si>
    <t>The AFL is a list of AEF(s) file entries, each consisting of 4 bytes, the meaning of which was explained in Section 5.8.1.</t>
  </si>
  <si>
    <t>The first byte encodes the SFI of the AEF.</t>
  </si>
  <si>
    <t>The second byte encodes the first record number of the AEF.</t>
  </si>
  <si>
    <t>The third byte encodes the last record number of the AEF, which can be greater than or equal to the first record number.</t>
  </si>
  <si>
    <t>The fourth byte indicates the number of records in that AEF, starting from the first record number, that shall be considered by the terminal in the off-line data authentication processing.</t>
  </si>
  <si>
    <t>The remainder of the chapter is organized as follows . In Section 6.1 we give a high level description of the transaction flow for EMV ¢ debit/credit payment applications. Starting with Section 6.2, we describe in considerable detail the messages exchanged between the chip card and the terminal during each stage, the processing performed by the card, and the processing performed by the terminal. Matching the EMV ¢ transaction stages to the chapter sections is as follows: initiate application processing (Section 6.2), read application data (Section 6.3), card authentication (Section 6.4), processing restrictions (Section 6.5), cardholder verification (Section 6.6), and terminal risk management (Section 6.7). Section 6.8, corresponding to the terminal action analysis stage, considers the possible actions proposed by the terminal concerning the finalization of an EMV ¢ transaction at the point of service. Section 6.9 analyzes the on-line processing and issuer authentication stage. Section 6.10 describes the prescriptions of the EMV ¢ standard concerning the possibility of updating financial data in the card application through the issuer script mechanism after the card enters its utilization life stage.</t>
  </si>
  <si>
    <t>6.1 Overview of the EMV ¢ debit/credit transaction</t>
  </si>
  <si>
    <t>In this section we give an overall picture of the interchange between the ICC and the terminal (Figure 6.1) and between the terminal and the IH (Figure 6.2) in order to complete the protocol of an EMV ¢ debit/credit payment application. The reader can compare the processing in these two diagrams with the processing performed for the magnetic stripe cards, as schematized in Figures 2.1 and 2.2 (see Section 2.1). It can be noticed that the complexity of the protocol between the card and the terminal increases in the case of an EMV ¢ transaction, while the processing performed by the payment network and back-office is comparable.</t>
  </si>
  <si>
    <t> Figure 6.1: Interchange between the ICC and the terminal for an EMV ¢ debit/credit transaction.</t>
  </si>
  <si>
    <t> Figure 6.2: Payment network processing of an EMV ¢ debit/credit transaction.</t>
  </si>
  <si>
    <t>First, the terminal performs the initiate application processing function. The terminal informs the ICC about the business environment at the point of service, which helps the card tuning its strategy according to the conditions of the current transaction. The card provides a roadmap on its public AEF(s) in the AFL (see Section 3.4.2), and a profile of the transaction interchange in the AIP (see Section 3.4.3).</t>
  </si>
  <si>
    <t>Then, depending on the information contained in the AIP, the terminal decides whether off-line data authentication must be performed to enforce the card authentication security service. If the answer is positive, the terminal determines whether off-line SDA (see Appendix D, Section D.6.2) or off-line DDA (see Appendix D, Section D.7.2) is the cryptographic mechanism to be used for implementing this security service.</t>
  </si>
  <si>
    <t>Furthermore, the terminal performs the processing restrictions function, which evaluates whether the ICC is entitled to ask for a certain financial service at the point of service (cash withdrawal, payment at a POS). If the 6.1 Overview of the EMV debit/credit transaction 149 Card action analysis (card risk management) card is eligible for the kind of service required in the allowed environment (domestic or international), then the transaction interchange is continued or otherwise is aborted.</t>
  </si>
  <si>
    <t>The terminal performs the cardholder verification stage if the ICC has proposed this function in the AIP. If this function is supported by the card application, the terminal determines a cardholder verification method that is mutually supported by the ICC and the terminal. Then, using this method, the terminal and the card establish the link between the user of the card and the legitimate cardholder.</t>
  </si>
  <si>
    <t>The terminal also performs the terminal risk management function. This function allows the terminal to establish (from the point of view of the acquirer) whether the amount involved in the transaction is between some acceptable lower and upper floors. The terminal may also decide whether the transaction should be forwarded on-line following a large number of transactions that were completed off-line by the card.</t>
  </si>
  <si>
    <t>At this stage of the processing, the terminal has a set of results from the completion of the previous functions. These results are accumulated in a 5-byte register called the Terminal Verification Results (TVR). The terminal compares this witness register against the Issuer Action Codes and the terminal action codes, which indicate the action to be performed by the terminal in case one stage in the transaction interchange did not complete as expected. Following this analysis, which is called the terminal action analysis, the terminal either denies or accepts the transaction. In the latter case, the terminal has the choice of completing the transaction locally (off-line) if no major risks are detected , or it can ask for the on-line assistance of the issuer. In either case, the card application is required to produce an application cryptogram, or even a digital signature, which will serve the dual purpose of authenticating on-line the card to the issuer or acting as a nonrepudiation proof of the card's participation in a certain transaction.</t>
  </si>
  <si>
    <t>In case the terminal must contact the issuer on-line, the payment network has to perform its part of processing, as schematized in Figure 6.2.</t>
  </si>
  <si>
    <t>It is important to note that the authorization response may also contain a sequence of commands to be transmitted by the terminal to the card, which were requested by the issuer. This is the issuer script processing function, through which the issuer can update the card application's parameters in the ICC during its lifetime, after the personalization stage is completed. In order to perform the issuer script processing, the authentication of the issuer must have been successful, such that the ICC can trust that the genuine issuer sends this sequence of commands through the terminal at the point of service.</t>
  </si>
  <si>
    <t>6.7 Terminal risk management</t>
  </si>
  <si>
    <t>Including the terminal risk management stage in the EMV ¢ transaction flow protects the issuer, acquirer, and payment system against fraud, through several security measures: floor limit checking, random transaction selection, and velocity checking.</t>
  </si>
  <si>
    <t>This stage is included in the EMV ¢ transaction flow only in case bit 4, "Terminal risk management is to be performed", in the first byte of the AIP is set to 1. Otherwise, the terminal skips the processing implied by any of the three aforementioned security mechanisms.</t>
  </si>
  <si>
    <t>Regardless of the coding of the card's AIP, concerning support of terminal risk management, a terminal may support an exception file (black list) per application. When this file exists, the terminal verifies that the Application PAN and, optionally , the Application PAN Sequence Number of the card involved in the current transaction cannot be found in the exception file.</t>
  </si>
  <si>
    <t>If a match is found in the exception file, the terminal shall set to 1 bit 5, "Card appears in exception file", in byte 1 of the TVR.</t>
  </si>
  <si>
    <t>After completing the processing in the terminal risk management stage, the terminal sets to 1 bit 4, "Terminal risk management was performed", in byte 1 of the TSI register.</t>
  </si>
  <si>
    <t>6.7.1 Terminal floor limit</t>
  </si>
  <si>
    <t>An effective security measure against attempts to overspend is to check that the amount involved in a transaction does not exceed a floor limit established by the acquirer, referred to as the Terminal Floor Limit.</t>
  </si>
  <si>
    <t>However, if the cardholder colludes with the shopkeeper , an amount over the floor limit needed to buy one expensive item can be split into two distinct amounts below the floor limit, which are authorized in two separate transactions with the same card at the same terminal. This kind of threat is called a split sale.</t>
  </si>
  <si>
    <t>If the acquirer is willing to provide security protection against split sales, the terminal has to have enough storage space to accommodate a transaction log like that presented in Table 6.7.</t>
  </si>
  <si>
    <t>Table 6.7: Transaction Log as a Security Protection Against Split Sales</t>
  </si>
  <si>
    <t>Amount, Authorized</t>
  </si>
  <si>
    <t>Application PAN Sequence Number</t>
  </si>
  <si>
    <t>Transaction 1</t>
  </si>
  <si>
    <t>PAN1</t>
  </si>
  <si>
    <t>Amount 1</t>
  </si>
  <si>
    <t>PAN Seq1</t>
  </si>
  <si>
    <t>Transaction 2</t>
  </si>
  <si>
    <t>Transaction 1,000</t>
  </si>
  <si>
    <t>Amount 2</t>
  </si>
  <si>
    <t>1. Use the Application PAN and optionally the Application PAN Sequence Number of the card involved in the current transaction to search for an existing record in the transaction log.</t>
  </si>
  <si>
    <t>If the value of total is greater than or equal to the value field of the Terminal Floor Limit data object with tag 9F1B in the terminal, then set bit 8, "Transaction exceeds floor limit", in byte 4 of the TVR.</t>
  </si>
  <si>
    <t>Record the new transaction (e.g., at index 1,000) within the transaction log and end the processing.</t>
  </si>
  <si>
    <t>3. In case there is no such record in the transaction log, or the terminal does not keep a transaction log, the terminal checks whether the value of the Amount, Authorized in the current transaction is greater than or equal to the value field of the Terminal Floor Limit.</t>
  </si>
  <si>
    <t>If this is true, the terminal sets bit 8, "Transaction exceeds floor limit", in byte 4 of the TVR.</t>
  </si>
  <si>
    <t>6.7.2 Random transaction selection</t>
  </si>
  <si>
    <t>For any transaction having the value of Amount, Authorized below the terminal flow limit and with a random transaction number smaller than or equal to the target percentage, the terminal selects the transaction for on-line authorization by the issuer.</t>
  </si>
  <si>
    <t>For any transaction having the value of Amount, Authorized greater than or equal to the terminal flow limit, indifferent of the value of the random transaction number, the terminal selects the transaction for on-line authorization by the issuer.</t>
  </si>
  <si>
    <t>The higher the value of the target percentage, the higher the probability that a small value transaction with Amount, Authorized below the Terminal Floor Limit is selected for on-line authorization.</t>
  </si>
  <si>
    <t> Figure 6.8: Biased selection function for on-line authorization.</t>
  </si>
  <si>
    <t>The biased selection function is implemented as follows:</t>
  </si>
  <si>
    <t>For any transaction having the value of Amount, Authorized below the threshold value and with a random transaction number smaller than or equal to the target percentage the terminal selects the transaction for on-line authorization by the issuer.</t>
  </si>
  <si>
    <t>If the terminal selects a typical off-line transaction for on-line authorization by the issuer through the (step or biased) selection function, the terminal sets bit 5, "Transaction selected randomly for on-line processing", in byte 4 of the TVR.</t>
  </si>
  <si>
    <t>6.7.3 Velocity checking</t>
  </si>
  <si>
    <t>This measure impedes a cardholder from overspending by simply participating in a large number of low-value transactions concluded off-line.</t>
  </si>
  <si>
    <t>In order to implement this security mechanism, the two parameters (Lower Consecutive Off-line Limit and Upper Consecutive Off-line Limit) have to be personalized in the card by the issuer. The card must also support the internal management of the following two data objects:</t>
  </si>
  <si>
    <r>
      <t>ATC: This is stored in the data object with tag 9F36. This transaction counter managed by each application is incremented every time the card application participates in a new EMV </t>
    </r>
    <r>
      <rPr>
        <sz val="10"/>
        <color theme="1"/>
        <rFont val="Calibri"/>
        <family val="2"/>
        <scheme val="minor"/>
      </rPr>
      <t>¢ </t>
    </r>
    <r>
      <rPr>
        <sz val="11"/>
        <color theme="1"/>
        <rFont val="Calibri"/>
        <family val="2"/>
        <scheme val="minor"/>
      </rPr>
      <t>session.</t>
    </r>
  </si>
  <si>
    <t>Last on-line ATC Register: This is stored in the data object with tag 9F13 in the card. This register is set to the value of the ATC corresponding to the last transaction that was sent on-line for authorization.</t>
  </si>
  <si>
    <t>The terminal performs the velocity checking according to the following algorithm:</t>
  </si>
  <si>
    <r>
      <t>1. Retrieve from the EMV </t>
    </r>
    <r>
      <rPr>
        <sz val="10"/>
        <color theme="1"/>
        <rFont val="Calibri"/>
        <family val="2"/>
        <scheme val="minor"/>
      </rPr>
      <t>¢ </t>
    </r>
    <r>
      <rPr>
        <sz val="11"/>
        <color theme="1"/>
        <rFont val="Calibri"/>
        <family val="2"/>
        <scheme val="minor"/>
      </rPr>
      <t>data objects heap the parameters Lower Consecutive Off-line Limit (tag 9F14) and Upper Consecutive Offline Limit (tag 9F23). If one of these data objects is not present, skip the processing below.</t>
    </r>
  </si>
  <si>
    <t>If the status words SW1SW2 returned by any of the two commands are different than 9000, then make the following settings and finish the velocity checking:</t>
  </si>
  <si>
    <t>Set to 1 bit 7, "Lower Consecutive Off-line Limit exceeded", in byte 4 of the TVR.</t>
  </si>
  <si>
    <t>Set to 1 bit 6, "Upper Consecutive Off-line Limit exceeded", in byte 4 of the TVR.</t>
  </si>
  <si>
    <t>Set to 0 bit 4, "New card", in byte 2 of the TVR.</t>
  </si>
  <si>
    <t>3. Compute the number of consecutive off-line transactions as the difference between the ATC and the last on-line ATC Register.</t>
  </si>
  <si>
    <t>4. If the number of consecutive off-line transactions is greater than the Lower Consecutive Off-line Limit, then set to 1 bit 7, "Lower Consecutive Off-line Limit exceeded", in byte 4 of the TVR.</t>
  </si>
  <si>
    <t>5. If the number of consecutive off-line transactions is greater than the upper consecutive off-line limit, then set to 1 bit 6, "Upper Consecutive Off-line Limit exceeded", in byte 4 of the TVR.</t>
  </si>
  <si>
    <t>6. Check whether the last on-line ATC Register is zero. If this is the case, set to 1 bit 4, "New card", in byte 2 of the TVR.</t>
  </si>
  <si>
    <t>6.8 Terminal action analysis</t>
  </si>
  <si>
    <t>In the terminal action analysis stage, the terminal evaluates the results of the processing performed during the current EMV ¢ transaction and decides whether the transaction should be approved off-line, transmitted on-line to be authorized by the issuer, or declined off-line.</t>
  </si>
  <si>
    <t>6.8.1 Action codes and security policies</t>
  </si>
  <si>
    <t>The evaluation of the terminal processing consists of interpreting the content of the TVR against two sets of registers, which are referred to as the Issuer Action Codes and the terminal action codes. Each set contains three registers, which are referred to with the set name and one of the following suffixes: denial, on-line, and default. Each set of registers encodes the security policies considered by the issuer and by the acquirer in case 1 bit in the TVR is 1, determining the action to be performed by the terminal.</t>
  </si>
  <si>
    <t>The set of registers that encodes the security policies of the issuer is as follows :</t>
  </si>
  <si>
    <t>The bits in these registers are set according to the security policies established by the issuer concerning the action to be taken in case a failure appears during the EMV ¢ processing. Let us discuss the following examples.</t>
  </si>
  <si>
    <t>Example 1: Assume that the security policy of the issuer states that:</t>
  </si>
  <si>
    <r>
      <t>If the terminal is off-line only or the on-line connection with the issuer cannot be established, then the transaction must be declined </t>
    </r>
    <r>
      <rPr>
        <sz val="11"/>
        <color theme="1"/>
        <rFont val="Calibri"/>
        <family val="2"/>
        <scheme val="minor"/>
      </rPr>
      <t>.</t>
    </r>
  </si>
  <si>
    <t>In this case, bit 7 of byte 1 in the three action code registers of the issuer should be encoded as follows:</t>
  </si>
  <si>
    <t>0 in the Issuer Action Code-Denial, which means that the transaction should not be declined off-line when off-line SDA fails;</t>
  </si>
  <si>
    <t>1 in the Issuer Action Code-On-line, which means that the transaction should be directed on-line when off-line SDA fails;</t>
  </si>
  <si>
    <t>1 in the Issuer Action Code-Default, which means that in case the transaction cannot be directed on-line to the issuer, the terminal should decline the transaction.</t>
  </si>
  <si>
    <t>Example 2: Assume that the security policy of the issuer states that:</t>
  </si>
  <si>
    <t>In this case bit 8 of byte 3 in the Issuer Action Code-Denial should be set to 1, while the value of the same bit in the other two registers does not matter.</t>
  </si>
  <si>
    <t>The set of registers that encodes the security policies of the acquirer is as follows:</t>
  </si>
  <si>
    <r>
      <t>Terminal Action Code-Denial: </t>
    </r>
    <r>
      <rPr>
        <sz val="11"/>
        <color theme="1"/>
        <rFont val="Calibri"/>
        <family val="2"/>
        <scheme val="minor"/>
      </rPr>
      <t>This register specifies the acquirer's conditions that cause the denial of a transaction without attempting to go on-line. If the acquirer specifies no value for this register, the terminal considers by default that all the bits are set to 0.</t>
    </r>
  </si>
  <si>
    <r>
      <t>Terminal Action Code-On-Line: </t>
    </r>
    <r>
      <rPr>
        <sz val="11"/>
        <color theme="1"/>
        <rFont val="Calibri"/>
        <family val="2"/>
        <scheme val="minor"/>
      </rPr>
      <t>This register specifies the acquirer's conditions that cause a transaction to be transmitted on-line.</t>
    </r>
  </si>
  <si>
    <r>
      <t>Terminal Action Code-Default: </t>
    </r>
    <r>
      <rPr>
        <sz val="11"/>
        <color theme="1"/>
        <rFont val="Calibri"/>
        <family val="2"/>
        <scheme val="minor"/>
      </rPr>
      <t>This register specifies the acquirer's conditions that cause a transaction to be rejected if it might have been approved on-line, but the terminal is unable to transmit the transaction on-line.</t>
    </r>
  </si>
  <si>
    <t>If the last two registers are not personalized, the terminal considers, by default, that all their bits are set to 0. It is strongly recommended, however, that at least the following bits in the first byte of the last two registers be set to 1 by the acquirer:</t>
  </si>
  <si>
    <t>Bit 8: Off-line data authentication was not performed.</t>
  </si>
  <si>
    <t>Bit 7: Off-line SDA failed.</t>
  </si>
  <si>
    <t>Bit 4: Off-line DDA failed.</t>
  </si>
  <si>
    <t>6.8.2 The terminal proposes and the card disposes</t>
  </si>
  <si>
    <r>
      <t>Transaction approved: </t>
    </r>
    <r>
      <rPr>
        <sz val="11"/>
        <color theme="1"/>
        <rFont val="Calibri"/>
        <family val="2"/>
        <scheme val="minor"/>
      </rPr>
      <t>The card is required to produce a transaction certificate (TC) when the terminal appreciates that there are no risks (according to the security policies adopted by the issuer/acquirer) and recommends the approval of the EMV </t>
    </r>
    <r>
      <rPr>
        <sz val="10"/>
        <color theme="1"/>
        <rFont val="Calibri"/>
        <family val="2"/>
        <scheme val="minor"/>
      </rPr>
      <t>¢ </t>
    </r>
    <r>
      <rPr>
        <sz val="11"/>
        <color theme="1"/>
        <rFont val="Calibri"/>
        <family val="2"/>
        <scheme val="minor"/>
      </rPr>
      <t>transaction off-line.</t>
    </r>
  </si>
  <si>
    <r>
      <t>On-line authorization requested : </t>
    </r>
    <r>
      <rPr>
        <sz val="11"/>
        <color theme="1"/>
        <rFont val="Calibri"/>
        <family val="2"/>
        <scheme val="minor"/>
      </rPr>
      <t>The card is required to produce an authorization request cryptogram (ARQC) when the terminal recommends that the intervention of the issuer is necessary to decide upon the approval or denial of the EMV </t>
    </r>
    <r>
      <rPr>
        <sz val="10"/>
        <color theme="1"/>
        <rFont val="Calibri"/>
        <family val="2"/>
        <scheme val="minor"/>
      </rPr>
      <t>¢ </t>
    </r>
    <r>
      <rPr>
        <sz val="11"/>
        <color theme="1"/>
        <rFont val="Calibri"/>
        <family val="2"/>
        <scheme val="minor"/>
      </rPr>
      <t>transaction.</t>
    </r>
  </si>
  <si>
    <r>
      <t>Transaction declined: </t>
    </r>
    <r>
      <rPr>
        <sz val="11"/>
        <color theme="1"/>
        <rFont val="Calibri"/>
        <family val="2"/>
        <scheme val="minor"/>
      </rPr>
      <t>The card is required to produce an application authentication cryptogram (AAC) when the terminal decides that the business risks are unacceptable and the transaction must be declined off-line.</t>
    </r>
  </si>
  <si>
    <t>Note that Application Cryptogram (AC) generically refers to any of the four types of cryptograms: TC, ARQC, AAR, or AAC.</t>
  </si>
  <si>
    <t>The following three situations may appear:</t>
  </si>
  <si>
    <t>1. If the terminal proposes the highest decision level (i.e., TC), the card risk management may either accept it or require a lower decision level, namely ARQC, AAR, or AAC.</t>
  </si>
  <si>
    <t>2. If the terminal proposes an ARQC, the card may either accept it or request for a lower decision level, which can be either AAR or AAC.</t>
  </si>
  <si>
    <t>3. If the terminal proposes an AAC, the card accepts it because there is no lower decision level that can override the AAC.</t>
  </si>
  <si>
    <t>6.8.3 Off-line denial of a transaction</t>
  </si>
  <si>
    <t>For each bit in the TVR with value 1, the terminal checks the corresponding bit in the Issuer Action Code “Denial and Terminal Action Code “Denial. Together, these two registers specify the conditions that determine the denial of a transaction without attempting to go on-line. If the corresponding bit in either of the two action code registers is set to 1, the terminal decides to reject the transaction according to the indication of either the issuer or the acquirer. The transaction is declined off-line.</t>
  </si>
  <si>
    <t>The AAC returned by the card indicates:</t>
  </si>
  <si>
    <t>A rejection of the transaction due to unacceptable business risks;</t>
  </si>
  <si>
    <t>A restriction that disallows the use of the card in certain business environments. This is the case when the use of a card is not compatible with certain merchant categories, or there is an incompatibility resulting from processing restrictions related to the AUC (see Section 6.5.2).</t>
  </si>
  <si>
    <t>The card may optionally distinguish between these cases and may return appropriate codes in the least significant 3 bits (bit 3, bit 2, and bit 1), referred to as reason/advice/referral code of the Cryptogram Information Data:</t>
  </si>
  <si>
    <t>000 ”no information given;</t>
  </si>
  <si>
    <t>001 ”service not allowed;</t>
  </si>
  <si>
    <t>010 ”PIN try limit exceeded;</t>
  </si>
  <si>
    <t>XXX ”other values RFU.</t>
  </si>
  <si>
    <t>Correspondingly, the terminal application may choose adequate messages to inform the cardholder about the rejection of the transaction.</t>
  </si>
  <si>
    <t>In certain exceptional cases, like the situation when the PIN try limit is exceeded, the issuer may wish that the card asks the terminal to form and send an advice request message (1220 in the ISO 8583 notation; see Section 2.8.2). This advice request message is sent separately from either an authorization request or a clearing message. In this case the card positions bit 4 in the Cryptogram Information Data to 1, which means "advice (message) required".</t>
  </si>
  <si>
    <t>When the AAC is forwarded to the issuer, it proves that the card was present during the denied transaction.</t>
  </si>
  <si>
    <t>6.8.4 On-line transmission of a transaction</t>
  </si>
  <si>
    <t>If the terminal is "off-line-only" (with Terminal Type in the set of values 13, 23, 16, 26, 36), the analysis described in this section is meaningless.</t>
  </si>
  <si>
    <t>For "on-line-only" or "off-line with on-line capability" terminals, if the terminal does not reject the transaction off-line, the terminal action analysis continues with the evaluation of the bits in the TVR with respect to the pair of registers Issuer Action Code “On-line and Terminal Action Code “On-line. Together, these two registers specify the conditions that cause a transaction to be completed on-line.</t>
  </si>
  <si>
    <t>For each bit in the TVR with value 1, the terminal checks the corresponding bits in the Issuer Action Code “On-line and Terminal Action Code “ On-line. If the corresponding bit in either of these two action code registers is set to 1, the terminal shall require the on-line completion of the transaction processing.</t>
  </si>
  <si>
    <t>After receiving this command, the card risk management decides whether the terminal's ARQC decision is acceptable or this decision should be overridden with one of the lower decision levels, either AAR (referral) or AAC (rejection).</t>
  </si>
  <si>
    <t>Second, if the card decides to ask for a referral, then the AAR is returned. Consequently, the Cryptogram Information Data in the R-APDU encodes the AAR as follows: bit 8 = 1, bit 7 = 1, bit 4 = 0 (no advice request message is required). Bit 3 through bit 1 indicate the reason why the referral was required.</t>
  </si>
  <si>
    <t>The terminal application chooses, based on some proprietary policies of the payment system, how to further process the AAR.</t>
  </si>
  <si>
    <t>After receiving the AAR, the terminal could provide by itself an Authorization Response Code (tag 8A), based, for example, on the referral reason of the card. According to Annex A6 in Book 4 [3], this code can have one of the following meanings:</t>
  </si>
  <si>
    <t>Off-line approved (Y1)/Off-line declined (Z1);</t>
  </si>
  <si>
    <t>Approval (after card-initiated referral) (Y2)/Decline (after cardinitiated referral) (Z2);</t>
  </si>
  <si>
    <t>Unable to go on-line, off-line approved (Y3)/Unable to go on-line, offline decline (Z3).</t>
  </si>
  <si>
    <t>Otherwise, the terminal could use the AAR as an ARQC and go on-line to get further advice from the issuer on whether to authorize the transaction.</t>
  </si>
  <si>
    <t>Third, if the card agrees with the terminal's decision level, then the ARQC is returned. Consequently, the Cryptogram Information Data in the R-APDU encodes the ARQC as 80h (bit 8, bit 7 = 10, bit 6 = 0, bit 5 “bit 1 = 0). The on-line processing of the ARQC is described in Section 6.9.</t>
  </si>
  <si>
    <t>6.8.5 Default action in a transaction</t>
  </si>
  <si>
    <t>If the bit in the Issuer Action Code-Default or the terminal action code-default and the corresponding bit in the TVR are both set to 1, the transaction shall be denied.</t>
  </si>
  <si>
    <t>Otherwise, the transaction shall be approved.</t>
  </si>
  <si>
    <t>This processing is performed in the following two cases:</t>
  </si>
  <si>
    <t>In case the terminal recommends denial (AAC), the Cryptogram Information Data returned in the R-APDU must be AAC.</t>
  </si>
  <si>
    <t>6.8.6 Compute Application Cryptogram with GENERATE AC</t>
  </si>
  <si>
    <r>
      <t>Reference control parameter </t>
    </r>
    <r>
      <rPr>
        <sz val="11"/>
        <color rgb="FF4C4C4C"/>
        <rFont val="Calibri"/>
        <family val="2"/>
        <scheme val="minor"/>
      </rPr>
      <t>:</t>
    </r>
  </si>
  <si>
    <t>Bit 8 and bit 7: 00 ”AAC, 01 ”TC, 10 ”ARQC, 11 ”RFU</t>
  </si>
  <si>
    <t>Bit 6: 0 ”combined DDA/AC generation not explicitly requested </t>
  </si>
  <si>
    <t>1 ”combined DDA/AC generation requested</t>
  </si>
  <si>
    <t>Bit 5 to bit 1: RFU</t>
  </si>
  <si>
    <r>
      <t>Variable: </t>
    </r>
    <r>
      <rPr>
        <sz val="11"/>
        <color rgb="FF4C4C4C"/>
        <rFont val="Calibri"/>
        <family val="2"/>
        <scheme val="minor"/>
      </rPr>
      <t>equal to the length of the data field</t>
    </r>
  </si>
  <si>
    <r>
      <t>Transaction related data: </t>
    </r>
    <r>
      <rPr>
        <sz val="11"/>
        <color rgb="FF4C4C4C"/>
        <rFont val="Calibri"/>
        <family val="2"/>
        <scheme val="minor"/>
      </rPr>
      <t>byte string formed with the value fields of the data objects listed in the CDOL1 (in the first issuance) or CDOL2 (in the second issuance)</t>
    </r>
  </si>
  <si>
    <t>6.8.6.1 Transaction related data according to CDOL1/CDOL2</t>
  </si>
  <si>
    <t>The data field of the C-APDU contains the data related to the transaction, which is formed as a raw byte string (which is not TLV encoded) concatenating the value fields of the data objects mentioned either in CDOL1 or in CDOL2. The card uses the data related to the transaction for the following purposes:</t>
  </si>
  <si>
    <t>Performing the card risk management processing;</t>
  </si>
  <si>
    <t>Determining whether the combined DDA/AC should be performed, even when not explicitly required in bit 6 of the reference control parameter, P1 of the C-APDU;</t>
  </si>
  <si>
    <r>
      <t>Serving as input data for generating the appropriate cryptogram (TC, ARQC, AAR, or AAC) that serves as evidence of a card's participation in a particular EMV </t>
    </r>
    <r>
      <rPr>
        <sz val="10"/>
        <color theme="1"/>
        <rFont val="Calibri"/>
        <family val="2"/>
        <scheme val="minor"/>
      </rPr>
      <t>¢ </t>
    </r>
    <r>
      <rPr>
        <sz val="11"/>
        <color theme="1"/>
        <rFont val="Calibri"/>
        <family val="2"/>
        <scheme val="minor"/>
      </rPr>
      <t>transaction.</t>
    </r>
  </si>
  <si>
    <t>The list of data objects in the CDOL1/CDOL2 must include the tag-length reference of a random number generated by the terminal ”Unpredictable Number (tag 9F37') ”which guarantees that the evidence produced by the card cannot be replied by an attacker.</t>
  </si>
  <si>
    <t>If the CDOL1 includes the tag 9F33 corresponding to the Terminal Capabilities, the card can determine by itself whether the combined DDA/AC generation should be performed or not, indifferent of the value of bit 6 in the reference control parameter, P1 in the C-APDU. Otherwise, the terminal must explicitly require the combined DDA/AC generation, setting bit 6 to 1 in the reference control parameter.</t>
  </si>
  <si>
    <t>The tag-length references of some data objects are included in both the CDOL1 and CDOL2. These data objects indicate the business conditions of the transaction at the point of service:</t>
  </si>
  <si>
    <t>Amount, Authorized (Numeric) (tag 9F02);</t>
  </si>
  <si>
    <t>Amount, Other (Numeric) (tag 9F03);</t>
  </si>
  <si>
    <t>Transaction Currency Code (tag 5F2A);</t>
  </si>
  <si>
    <t>Transaction Date (tag 9A);</t>
  </si>
  <si>
    <t>Transaction Type (tag 9C);</t>
  </si>
  <si>
    <t>Terminal Country Code (tag 9F1A);</t>
  </si>
  <si>
    <t>Terminal Type (tag 9F35).</t>
  </si>
  <si>
    <t>There could exist data objects in the terminal's business environment that are not directly involved in the card risk management but which must be considered for generating the application cryptogram. If this is the case, the issuer specifies their tag-length references in the Transaction Certificate Data Object List (TDOL), with tag 97 in the card. The terminal forms a byte string concatenating the value fields of the objects referenced in the TDOL and computes the hash code of this string (see Appendix D, Section D.2.1). This hash code is stored in the value field of the TC Hash Value data object with tag 98 in the terminal. In order to consider the computed hash code in the generation of the application cryptogram, the ICC must include the tag-length reference of the TC Hash Value among the items listed in the CDOL1/CDOL2.</t>
  </si>
  <si>
    <t>The CDOL1/CDOL2 also include the tag-length references of the data objects that keep the results of the processing performed by the terminal:</t>
  </si>
  <si>
    <t>Terminal Verification Results (tag 95);</t>
  </si>
  <si>
    <t>Data Authentication Code (tag 9F4C), proving the completion by the terminal of the SDA (see stage 4 in Section 6.4.2);</t>
  </si>
  <si>
    <t>ICC Dynamic Number (tag 9F45), proving the completion by the terminal of the DDA (see Section 6.4.3.4)</t>
  </si>
  <si>
    <t>The tag-length references of some other data objects are included only in the CDOL1, if these objects have a specific interest for the issuer. They include the data objects Amount in Reference Currency (tag 9F3A), and Transaction Reference Currency Code (tag 9F3C), which are used in a currency conversion procedure, if supported by the terminal.</t>
  </si>
  <si>
    <t>The Issuer Authentication Data (tag 91) is received from the issuer in the authorization response message 1110. The issuer sends this message after receiving and processing an on-line authorization with ARQC in an authorization request message 1100 (Section 6.9.2). The CDOL2 may include the tag-length reference of the Issuer Authentication Data. The CDOL2 may also include the tag-length reference of the data object with tag 8A, Authorization Response Code. This code can be generated by the issuer, in case an ARQC was successfully sent on-line for authorization to the issuer and the corresponding response came back to the terminal, or by the terminal, in case the transaction is not authorized on-line (see also Section 6.8.4).</t>
  </si>
  <si>
    <t>6.8.6.2 Application Cryptogram computation</t>
  </si>
  <si>
    <t>In the next step the card generates the application cryptogram, which is the result of a cryptographic transformation performed with a cryptographic parameter that is uniquely linked to the ATC and/or the Application PAN of the card. This transformation is performed on a byte string referred to as a transaction claim, which includes the data objects related to the transaction at the point of service and a random number generated by the terminal. This Application Cryptogram can be regarded as the evidence produced by the card concerning its participation, as a delegate of the issuer, in the current transaction. One can recognize that this security mechanism corresponds to a dynamic authentication of the card (see Appendix D, Section D.7). Implicitly, this means that when producing the application cryptogram, the card dynamically authenticates itself, allowing a verifier to assess whether this is a genuine card or a counterfeit card. In other words, someone can say that there is an indissoluble link between the generation of the Application Cryptogram by the card and its dynamic authentication. The question is to whom the card dynamically authenticates. Or, in other words, which is the entity that can verify the validity of the dynamic authentication performed by the card, through assessing the correctness of the application cryptogram?</t>
  </si>
  <si>
    <r>
      <t>Case 1: </t>
    </r>
    <r>
      <rPr>
        <sz val="11"/>
        <color theme="1"/>
        <rFont val="Calibri"/>
        <family val="2"/>
        <scheme val="minor"/>
      </rPr>
      <t>When the transformation used by the card is a symmetric cryptographic algorithm, the Application Cryptogram is computed as a MAC with a session secret key SK </t>
    </r>
    <r>
      <rPr>
        <sz val="7"/>
        <color theme="1"/>
        <rFont val="Calibri"/>
        <family val="2"/>
        <scheme val="minor"/>
      </rPr>
      <t>AC </t>
    </r>
    <r>
      <rPr>
        <sz val="11"/>
        <color theme="1"/>
        <rFont val="Calibri"/>
        <family val="2"/>
        <scheme val="minor"/>
      </rPr>
      <t>. In this case the dynamic authentication of the card is performed with a MAC-based DDA (see Appendix D, Section D.7.1). The issuer of the card is the only entity that can verify the application cryptogram.</t>
    </r>
  </si>
  <si>
    <t>In the remainder of this section, we describe the processing performed by the card for the computation of the Application Cryptogram in each of the two cases identified above.</t>
  </si>
  <si>
    <t>The transaction claim is a byte string formed as the concatenation of the following data items:</t>
  </si>
  <si>
    <r>
      <t>The value fields of some data objects in the card, describing the context of the EMV </t>
    </r>
    <r>
      <rPr>
        <sz val="10"/>
        <color theme="1"/>
        <rFont val="Calibri"/>
        <family val="2"/>
        <scheme val="minor"/>
      </rPr>
      <t>¢ </t>
    </r>
    <r>
      <rPr>
        <sz val="11"/>
        <color theme="1"/>
        <rFont val="Calibri"/>
        <family val="2"/>
        <scheme val="minor"/>
      </rPr>
      <t>transaction from the viewpoint of the card: the AIP, the ATC, and the card risk management verification results (see Section 7.10).</t>
    </r>
  </si>
  <si>
    <t>Cryptogram Information Data ”mandatory. The meaning of the bits in this data elements was explained in Sections 6.8.3 to 6.8.5;</t>
  </si>
  <si>
    <t>Application Transaction Counter (ATC) ”mandatory;</t>
  </si>
  <si>
    <t>Application Cryptogram (AC) ”mandatory;</t>
  </si>
  <si>
    <r>
      <t>Issuer Application Data (IAD) ”optional, formed according to the issuer preferences. It may include a key indicator and an algorithm version number to uniquely specify a certain version of the IMK </t>
    </r>
    <r>
      <rPr>
        <sz val="7"/>
        <color theme="1"/>
        <rFont val="Calibri"/>
        <family val="2"/>
        <scheme val="minor"/>
      </rPr>
      <t>AC </t>
    </r>
    <r>
      <rPr>
        <sz val="11"/>
        <color theme="1"/>
        <rFont val="Calibri"/>
        <family val="2"/>
        <scheme val="minor"/>
      </rPr>
      <t>,if there are different key versions for time-variant key values, and a certain version of the MAC/derivation algorithms used in the card. The IAD may also include the witness values of the SDA or DDA processing by the terminal (i.e., the Data Authentication Code or the ICC Dynamic Number). In order to motivate certain decisions taken by the card, the issuer may decide to include the card risk management verification results in the IAD.</t>
    </r>
  </si>
  <si>
    <t>ICC Dynamic Number length ”1 byte;</t>
  </si>
  <si>
    <t>ICC Dynamic Number ”2 to 8 bytes;</t>
  </si>
  <si>
    <t>Cryptogram Information Data ”1 byte (supplementary item compared with the simple DDA);</t>
  </si>
  <si>
    <t>TC or ARQC ”8 bytes (supplementary item compared with the simple DDA).</t>
  </si>
  <si>
    <t>If the card risk management of the card decides to answer with an AAC (rejection) to the combined DDA/AC request, the R-APDU is a BER-TLV data object, encoded either according to format 1 or 2. In either case the R-APDU includes at least the following data objects: Cryptogram Information Data, ATC, and the AAC.</t>
  </si>
  <si>
    <t>6.8.6.3 Application Cryptogram verification</t>
  </si>
  <si>
    <t>The verification algorithm explained above can be executed in the cryptographic module of the IH provided that the 1100, 1240, 1340, and 1220 messages include the following data items:</t>
  </si>
  <si>
    <t>Application Cryptogram (ARQC, TC, or AAC);</t>
  </si>
  <si>
    <t>Account identification data of the card (PAN and PAN Sequence Number);</t>
  </si>
  <si>
    <t>ATC and the Unpredictable Number;</t>
  </si>
  <si>
    <t>All the data objects necessary to reproduce the transaction claim.</t>
  </si>
  <si>
    <t>6.9 On-line processing and issuer authentication</t>
  </si>
  <si>
    <t>During the EMV ¢ transaction processing, the terminal may send an authorization request message (1100) to the acquirer because of at least one of the following reasons:</t>
  </si>
  <si>
    <t>The terminal is an "on-line-only" type, which requires always the authorization of the issuer.</t>
  </si>
  <si>
    <t>The attendant explicitly triggers the authorization request message, since there are some suspicions about the cardholder at the point of service.</t>
  </si>
  <si>
    <t>The terminal risk management stage has chosen the current transaction at random for on-line authorization. The terminal could reach the same decision following the velocity checking, which revealed a high number of transactions that were performed off-line.</t>
  </si>
  <si>
    <t>Whenever the card answers with an ARQC in the Cryptogram Information Data, the terminal starts up the on-line processing function. This means that the card and the terminal judged the current transaction outside the limits of risk for an off-line completion, as defined by the issuer, payment system, and acquirer. Therefore, the issuer is required to analyze the actual EMV ¢ transaction at the point of service, based on the information it receives from the terminal and the account information it stores in the IH in connection with the card. This guarantees that the issuer can review the conditions of the transaction and can approve or reject it.</t>
  </si>
  <si>
    <t>6.9.1 Authorization request and response with chip data</t>
  </si>
  <si>
    <t>The terminal generates an authorization request message 1100. The data fields included in this message are those explained in Section 2.9 for the processing of transactions using magnetic stripe cards. In addition, the authorization request message includes the field ICC system- related data, corresponding to bit 55 in the bitmap (see Section 2.8.1) of the data elements present in the 1100 message, according to ISO 8583:1993. This field contains all the data objects from the point of service, which allows the IH to verify the correctness of the ARQC produced by the card. Among these data objects one can mention:</t>
  </si>
  <si>
    <t>Application Cryptogram (ARQC);</t>
  </si>
  <si>
    <t>ATC and the unpredictable number;</t>
  </si>
  <si>
    <t>After receiving the authorization request message 1100, the IH first verifies that the card at the point of service is genuine . To this end, the cryptographic module of the IH must verify the correctness of the ARQC, according to the following steps:</t>
  </si>
  <si>
    <t>Use the algorithm version number in the IAD to call the same algorithm for the computation of the MAC as that used in the card.</t>
  </si>
  <si>
    <t>Compare the computed MAC against the ARQC received in the authorization request message 1100. If the two values are equal, the ARQC is accepted as valid evidence that the card at the point of service is authentic and genuine.</t>
  </si>
  <si>
    <t>The IH identifies the cardholder's account using the account identification data received in the authorization request message. The account information kept in connection with the card, including the history of the most recent transactions, allows the issuer to run an improved risk management procedure. The IH can perform additional verifications that are not possible at the point of service. Thus, the issuer can identify transactions performed with cards that were reported stolen, or that have already spent the limit of the account balance. Correspondingly, the issuer may approve or reject the transaction, indicating also the reason of the rejection .</t>
  </si>
  <si>
    <t>The issuer prepares the Issuer Authentication Data with tag 91, which consists of two items: the authorization response cryptogram (ARPC) on 8 bytes, and the Authorization Response Code (ARC) on 2 bytes.</t>
  </si>
  <si>
    <t>The issuer may also consider the status of the EMV ¢ transaction, as the terminal reports it in the TVR and as the card reports it in the card risk management verification results, which was a data object included in the IAD. These two data objects are recommended for inclusion in the authorization request message. Interpreting this status information of the EMV ¢ transaction or considering some other post-issuance management operations, the issuer may decide whether it is necessary to correct the operation of the card. Examples of such corrections include:</t>
  </si>
  <si>
    <t>The extension of an expiration date, which would allow a cardholder who forgot to renew his or her card to operate , for a limited period of time, with an expired card;</t>
  </si>
  <si>
    <t>The unblocking of an application, following a PIN try limit exceeded;</t>
  </si>
  <si>
    <t>The modification of some parameters of the card risk management, like amount spending limits per day, per week, or per month, depending on the cardholder's availability of funds in the corresponding account;</t>
  </si>
  <si>
    <t>The updating of some cryptographic parameters, which are periodically changed for security reasons.</t>
  </si>
  <si>
    <t>All of these corrections decided by the IH are translated in a sequence of post-issuance commands, which are encapsulated in the so-called Issuer Script Template 1 with tag 71 or in the Issuer Script Template 2 with tag 72.</t>
  </si>
  <si>
    <t>After all this processing, the IH creates the authorization response message 1110. This message includes the data fields already mentioned in Section 2.9, in connection with the processing of transactions carried out with magnetic stripe cards. In addition, the authorization response message optionally includes the ICC system-related data field, corresponding to bit 55 in the bitmap of the data elements present in the 1110 message [4]. When the issuer authentication is performed, this field contains the Issuer Authentication Data, which consists of the ARPC and the ARC. When postissuance management of the ICC is needed, the issuer includes in this field the Issuer Script Template 1 or the Issuer Script Template 2.</t>
  </si>
  <si>
    <t>If the terminal does not receive the authorization response message, or it receives it too late, or with an invalid syntax, then the terminal shall process the transaction as being unable to go on-line (see Section 6.8.5).</t>
  </si>
  <si>
    <t>6.9.2 Issuer Authentication</t>
  </si>
  <si>
    <r>
      <t>Issuer Authentication Data ” </t>
    </r>
    <r>
      <rPr>
        <sz val="11"/>
        <color rgb="FF4C4C4C"/>
        <rFont val="Calibri"/>
        <family val="2"/>
        <scheme val="minor"/>
      </rPr>
      <t>mandatory first 8 bytes contains the ARPC, while the following 1 to 8 bytes, if any, have a proprietary structure. Usually, when the ARC is considered in the computation of the ARPC, the bytes 9 and 10 include the ARC</t>
    </r>
  </si>
  <si>
    <t>The terminal may send this command only once in a transaction. The ICC should return the SW1SW2 = 6985 in the R-APDU, if this restriction is not respected. Regardless of the status words in the R-APDU, the terminal shall set to 1 bit 5, "Issuer authentication was performed", in the TSI. In case the SW1SW2 are different than 9000, the terminal shall set bit 7, "Issuer authentication was unsuccessful ", in byte 5 of the TVR.</t>
  </si>
  <si>
    <t>6.10 Issuer scripts</t>
  </si>
  <si>
    <t>It was mentioned in Section 6.9.1 that the authorization response message 1110 received from the IH can include post-issuance commands to be delivered to the ICC via the terminal. These commands are not relevant for the current EMV ¢ transaction, but they are used for updating the application data in the card during its utilization lifetime, or for switching an application in the card or even the entire card between the "unblocked" and "blocked" states. EMV ¢ does not make any provisions for updating the application code in the card. The format of the post-issuance commands can be proprietary to the issuer. They are not meaningful for the terminal, which should only dispatch them from the authorization response message and send them sequentially to the ICC that has to be updated.</t>
  </si>
  <si>
    <t>6.10.1 Processing of issuer script templates</t>
  </si>
  <si>
    <t>The IH can group the post-issuance commands in two types of templates:</t>
  </si>
  <si>
    <t>Each issuer script template, regardless of whether it is of the type 1 or type 2, can include the following data objects:</t>
  </si>
  <si>
    <t>Issuer Script Identifier (tag 9F18), which is represented on 4 bytes in binary format. This identifier is optional and is not interpreted by the terminal. The Issuer Script Identifier allows the issuer to distinguish among several issuer script templates that can be included in the same authorization response message.</t>
  </si>
  <si>
    <t>Issuer Script Command APDU (tag 86) has a variable number of bytes depending on the type of the C-APDU to be sent to the card. Several Issuer Script Command APDU(s) can be included in an issuer script template.</t>
  </si>
  <si>
    <t>The issuer can send more than one issuer script template in the same authorization response message. The only restriction is that the total length of the issuer script templates is less than or equal to 128 bytes.</t>
  </si>
  <si>
    <t>After the reception of the authorization response message, the terminal processes each issuer script template in the sequence it appears in field 55 of the authorization response message. For each template the terminal performs the following processing:</t>
  </si>
  <si>
    <t>Create a new data structure issuer script results of 5 bytes (see Appendix A5 in Book 4 [3]), which will store the results concerning the processing of the commands contained in the current issuer script template. Add this data structure at the end of a byte string containing the data structures corresponding to other templates that were already processed .</t>
  </si>
  <si>
    <t>Reset the command counter that keeps the number of Issuer Script Command APDU(s) identified in the current issuer script template.</t>
  </si>
  <si>
    <t>Parse the value field of the current template.</t>
  </si>
  <si>
    <t>Check whether the Issuer Script Identifier (tag 9F18) is present. In the affirmative case, copy the value field of this data object into bytes 2 to 5 in the issuer script results. The Issuer Script Identifier is meaningful to the issuer when interpreting the issuer script results reported by the terminal after sending of the post-issuance commands to the ICC.</t>
  </si>
  <si>
    <t>Create a first-in-first-out stack (FIFO), where each element contains the value field of one Issuer Script Command APDU data object (tag 86) separated from the value field of the template. Each new element added in the stack increments the command counter.</t>
  </si>
  <si>
    <t>Pop the C-APDU kept in the current element of the FIFO stack indicated by the stack pointer.</t>
  </si>
  <si>
    <t>Deliver this C-APDU to the ICC.</t>
  </si>
  <si>
    <t>Examine only the status word SW1 in the R-APDU delivered by the ICC.</t>
  </si>
  <si>
    <t>If SW1 indicates normal processing (SW1 = 90) or warning (SW1 = 62 or 63), the processing continues with the next Issuer Script Command APDU stored in the stack. If the command counter indicates that this is the first C-APDU that is processed, set to 1 bit 3, "Script processing was performed", in byte 1 of the TSI.</t>
  </si>
  <si>
    <t>When the processing of the entire sequence of Issuer Script Command APDU(s) is successfully performed, the terminal sets up the first nibble of the first byte in the issuer script results to 2, "Script processing successful". The terminal shall write the value 0 in the second nibble of the first byte in the issuer script results.</t>
  </si>
  <si>
    <t>6.10.2 Post-Issuance Commands</t>
  </si>
  <si>
    <t>The post-issuance commands can be divided into two groups:</t>
  </si>
  <si>
    <t>The post-issuance commands use secure messaging:</t>
  </si>
  <si>
    <t>The integrity and authenticity of the issuer is achieved using a MAC.</t>
  </si>
  <si>
    <t>2. Issuer Script Template 2 (tag 72) groups proprietary post-issuance commands to be transmitted to the ICC after sending the second GENERATE AC to the ICC.</t>
  </si>
  <si>
    <t>The processing sequence described below is performed before the second GENERATE AC , if the current template was identified with tag 71, or after the second GENERATE AC , in case the current template was identified with tag 72. Repeat the following steps a number of times equal to the command counter:</t>
  </si>
  <si>
    <t>If SW1 indicates an error condition, the processing does not continue with other C-APDU(s) in the stack. The terminal shall set the first nibble of the first byte in the issuer script results to 1, "Script processing failed". The terminal shall write the sequence number of the Issuer Script Command APDU that reported the error in the second nibble of the first byte in the issuer script results. This sequence number equals the value of the command counter, when less than E, or otherwise the sequence number is set to F. The terminal sets to 1 bit 6, "Script processing failed before final GENERATE AC ", in the byte 5 of the TVR, if the current template is encoded with tag 71. The terminal sets to 1 bit 5, "Script processing failed after final GENERATE AC", in byte 5 of the TVR, if the current template is encoded with tag 72.</t>
  </si>
  <si>
    <t>1. Commands that change the status of an application or of the entire card, including APPLICATION BLOCK , APPLICATION UNBLOCK , and CARD BLOCK (see Sections 2.5.1, 2.5.2, and 2.5.3 in Book 3 [1]);</t>
  </si>
  <si>
    <t>The confidentiality of cryptographic keys or of a PIN value to be updated in the EMV ¢ application is achieved through symmetric key encryption.</t>
  </si>
  <si>
    <t>Table 6.4: The C-APDU Corresponding to GET DATA Command</t>
  </si>
  <si>
    <t>Table 6.5: C-APDU of the GET CHALLENGE Command</t>
  </si>
  <si>
    <t>Table 6.6: C-APDU of the VERIFY Command</t>
  </si>
  <si>
    <t>Table 6.3: The C-APDU Corresponding to INTERNAL AUTHENTICATE</t>
  </si>
  <si>
    <r>
      <t>A terminal that is "on-line only", which has the Terminal Type (tag 9F35) with values of 11h, 21h, 14h, 24h, and 34h (according to Annex A.1 in Book 4 [3]), will skip the off-line data authentication stage. In this case, the EMV </t>
    </r>
    <r>
      <rPr>
        <sz val="10"/>
        <color rgb="FF333333"/>
        <rFont val="Calibri"/>
        <family val="2"/>
        <scheme val="minor"/>
      </rPr>
      <t>¢ </t>
    </r>
    <r>
      <rPr>
        <sz val="11"/>
        <color rgb="FF333333"/>
        <rFont val="Calibri"/>
        <family val="2"/>
        <scheme val="minor"/>
      </rPr>
      <t>transaction is always directed on-line to the issuer, which performs the card authentication.</t>
    </r>
  </si>
  <si>
    <r>
      <t>A terminal that can process an EMV </t>
    </r>
    <r>
      <rPr>
        <sz val="10"/>
        <color rgb="FF333333"/>
        <rFont val="Calibri"/>
        <family val="2"/>
        <scheme val="minor"/>
      </rPr>
      <t>¢ </t>
    </r>
    <r>
      <rPr>
        <sz val="11"/>
        <color rgb="FF333333"/>
        <rFont val="Calibri"/>
        <family val="2"/>
        <scheme val="minor"/>
      </rPr>
      <t>transaction off-line will determine whether off-line data authentication is to be performed and what kind of data authentication mechanism will be applied. To this end the terminal will analyze the third byte (security capability) of the Terminal Capabilities (tag 9F33) data object in the terminal and the first byte of the AIP obtained from the card (tag 82). Since only these 2 bytes are considered , the description of the processing refers only to the bit number and the data object (either Terminal Capabilities or AIP), while the byte number is implicit.</t>
    </r>
  </si>
  <si>
    <r>
      <t>Note that the terminal can perform the processing described in the algorithm presented below immediately after the execution of the </t>
    </r>
    <r>
      <rPr>
        <sz val="10"/>
        <color rgb="FF333333"/>
        <rFont val="Calibri"/>
        <family val="2"/>
        <scheme val="minor"/>
      </rPr>
      <t>GET PROCESSING OPTIONS </t>
    </r>
    <r>
      <rPr>
        <sz val="11"/>
        <color rgb="FF333333"/>
        <rFont val="Calibri"/>
        <family val="2"/>
        <scheme val="minor"/>
      </rPr>
      <t>, when the AIP is available.</t>
    </r>
  </si>
  <si>
    <r>
      <t>Choice 1 </t>
    </r>
    <r>
      <rPr>
        <sz val="11"/>
        <color rgb="FF333333"/>
        <rFont val="Calibri"/>
        <family val="2"/>
        <scheme val="minor"/>
      </rPr>
      <t>If the card does not support the off-line data authentication stage (i.e., bit 7, bit 6, and bit 2 are set to 0 in the AIP), the terminal skips the off-line data authentication stage. In this case, bit 8 in byte 1 of the TVR, "Off-line data authentication was not performed", is set to 1. This bit is also set by any terminal that is "on-line only".</t>
    </r>
  </si>
  <si>
    <r>
      <t>Choice 2 </t>
    </r>
    <r>
      <rPr>
        <sz val="11"/>
        <color rgb="FF333333"/>
        <rFont val="Calibri"/>
        <family val="2"/>
        <scheme val="minor"/>
      </rPr>
      <t>The terminal shall perform the combined dynamic data authentication/Application Cryptogram generation if the following conditions are simultaneously fulfilled:</t>
    </r>
  </si>
  <si>
    <r>
      <t>In case the combined dynamic data authentication/Application Cryptogram generation is chosen , the terminal verifies whether all the data objects required by the terminal for the off-line DDA, as explained in Section 6.4.3, are present. The terminal, however, does not perform the processing related to the off-line DDA itself. The terminal processes the other stages of the EMV </t>
    </r>
    <r>
      <rPr>
        <sz val="10"/>
        <color rgb="FF333333"/>
        <rFont val="Calibri"/>
        <family val="2"/>
        <scheme val="minor"/>
      </rPr>
      <t>¢ </t>
    </r>
    <r>
      <rPr>
        <sz val="11"/>
        <color rgb="FF333333"/>
        <rFont val="Calibri"/>
        <family val="2"/>
        <scheme val="minor"/>
      </rPr>
      <t>transaction flow, which need to be completed before the terminal action analysis stage can be performed.</t>
    </r>
  </si>
  <si>
    <r>
      <t>Choice 3 </t>
    </r>
    <r>
      <rPr>
        <sz val="11"/>
        <color rgb="FF333333"/>
        <rFont val="Calibri"/>
        <family val="2"/>
        <scheme val="minor"/>
      </rPr>
      <t>The terminal shall perform the off-line DDA if the following conditions are simultaneously fulfilled:</t>
    </r>
  </si>
  <si>
    <r>
      <t>Choice 4 </t>
    </r>
    <r>
      <rPr>
        <sz val="11"/>
        <color rgb="FF333333"/>
        <rFont val="Calibri"/>
        <family val="2"/>
        <scheme val="minor"/>
      </rPr>
      <t>The terminal shall perform the off-line SDA if the following conditions are simultaneously fulfilled:</t>
    </r>
  </si>
  <si>
    <r>
      <t>2. During the utilization stage, when the off-line SDA is required by the EMV </t>
    </r>
    <r>
      <rPr>
        <sz val="10"/>
        <color rgb="FF333333"/>
        <rFont val="Calibri"/>
        <family val="2"/>
        <scheme val="minor"/>
      </rPr>
      <t>¢ </t>
    </r>
    <r>
      <rPr>
        <sz val="11"/>
        <color rgb="FF333333"/>
        <rFont val="Calibri"/>
        <family val="2"/>
        <scheme val="minor"/>
      </rPr>
      <t>transaction profile, the card submits to the terminal the data objects it needs to first verify the authenticity of the issuer public key. If the authenticity of this key verifies correctly, the terminal can use it to check the authenticity of the signed static application data. If the verification passes , the terminal agrees on the authenticity of the financial data stored in the card.</t>
    </r>
  </si>
  <si>
    <r>
      <t>Variable </t>
    </r>
    <r>
      <rPr>
        <sz val="11"/>
        <color rgb="FF4C4C4C"/>
        <rFont val="Calibri"/>
        <family val="2"/>
        <scheme val="minor"/>
      </rPr>
      <t>(the length of the concatenated value fields of the data objects listed in the DDOL or default DDOL)</t>
    </r>
  </si>
  <si>
    <r>
      <t>First, the terminal processes sequentially the entries of the AFL = </t>
    </r>
    <r>
      <rPr>
        <i/>
        <sz val="10"/>
        <color rgb="FF333333"/>
        <rFont val="Calibri"/>
        <family val="2"/>
        <scheme val="minor"/>
      </rPr>
      <t>F1 F2 Fn </t>
    </r>
    <r>
      <rPr>
        <sz val="11"/>
        <color rgb="FF333333"/>
        <rFont val="Calibri"/>
        <family val="2"/>
        <scheme val="minor"/>
      </rPr>
      <t>, according to the algorithm listed below.</t>
    </r>
  </si>
  <si>
    <r>
      <t>Step 1: For each 4-byte entry </t>
    </r>
    <r>
      <rPr>
        <i/>
        <sz val="10"/>
        <color rgb="FF333333"/>
        <rFont val="Calibri"/>
        <family val="2"/>
        <scheme val="minor"/>
      </rPr>
      <t>Fi </t>
    </r>
    <r>
      <rPr>
        <sz val="11"/>
        <color rgb="FF333333"/>
        <rFont val="Calibri"/>
        <family val="2"/>
        <scheme val="minor"/>
      </rPr>
      <t>in the AFL, </t>
    </r>
    <r>
      <rPr>
        <i/>
        <sz val="10"/>
        <color rgb="FF333333"/>
        <rFont val="Calibri"/>
        <family val="2"/>
        <scheme val="minor"/>
      </rPr>
      <t>i </t>
    </r>
    <r>
      <rPr>
        <sz val="11"/>
        <color rgb="FF333333"/>
        <rFont val="Calibri"/>
        <family val="2"/>
        <scheme val="minor"/>
      </rPr>
      <t>= 1, , </t>
    </r>
    <r>
      <rPr>
        <i/>
        <sz val="10"/>
        <color rgb="FF333333"/>
        <rFont val="Calibri"/>
        <family val="2"/>
        <scheme val="minor"/>
      </rPr>
      <t>n </t>
    </r>
    <r>
      <rPr>
        <sz val="11"/>
        <color rgb="FF333333"/>
        <rFont val="Calibri"/>
        <family val="2"/>
        <scheme val="minor"/>
      </rPr>
      <t>, repeat the sequence of steps described below.</t>
    </r>
  </si>
  <si>
    <r>
      <t>Step 2: Set up the parameter P2, reference control parameter, of the </t>
    </r>
    <r>
      <rPr>
        <sz val="10"/>
        <color rgb="FF333333"/>
        <rFont val="Calibri"/>
        <family val="2"/>
        <scheme val="minor"/>
      </rPr>
      <t>READ RECORD </t>
    </r>
    <r>
      <rPr>
        <sz val="11"/>
        <color rgb="FF333333"/>
        <rFont val="Calibri"/>
        <family val="2"/>
        <scheme val="minor"/>
      </rPr>
      <t>(Section 4.3.2.1) command with the SFI value read from the first byte of </t>
    </r>
    <r>
      <rPr>
        <i/>
        <sz val="10"/>
        <color rgb="FF333333"/>
        <rFont val="Calibri"/>
        <family val="2"/>
        <scheme val="minor"/>
      </rPr>
      <t>Fi </t>
    </r>
    <r>
      <rPr>
        <sz val="11"/>
        <color rgb="FF333333"/>
        <rFont val="Calibri"/>
        <family val="2"/>
        <scheme val="minor"/>
      </rPr>
      <t>, representing the reference of the current AEF.</t>
    </r>
  </si>
  <si>
    <r>
      <t>Step 3: Check whether the </t>
    </r>
    <r>
      <rPr>
        <i/>
        <sz val="10"/>
        <color rgb="FF333333"/>
        <rFont val="Calibri"/>
        <family val="2"/>
        <scheme val="minor"/>
      </rPr>
      <t>Fi </t>
    </r>
    <r>
      <rPr>
        <sz val="11"/>
        <color rgb="FF333333"/>
        <rFont val="Calibri"/>
        <family val="2"/>
        <scheme val="minor"/>
      </rPr>
      <t>is correctly formatted according to the principles explained in Section 5.8.1. If there is an inconsistency, abort the processing of the current transaction.</t>
    </r>
  </si>
  <si>
    <r>
      <t>Set up the RecordCounter counter to the value of the first record number of the AEF, read in the second byte of the </t>
    </r>
    <r>
      <rPr>
        <i/>
        <sz val="10"/>
        <color rgb="FF333333"/>
        <rFont val="Calibri"/>
        <family val="2"/>
        <scheme val="minor"/>
      </rPr>
      <t>Fi </t>
    </r>
    <r>
      <rPr>
        <sz val="11"/>
        <color rgb="FF333333"/>
        <rFont val="Calibri"/>
        <family val="2"/>
        <scheme val="minor"/>
      </rPr>
      <t>. Set up LastRecord-Number to the value of the last record number of the AEF, obtained from the third byte of </t>
    </r>
    <r>
      <rPr>
        <i/>
        <sz val="10"/>
        <color rgb="FF333333"/>
        <rFont val="Calibri"/>
        <family val="2"/>
        <scheme val="minor"/>
      </rPr>
      <t>Fi </t>
    </r>
    <r>
      <rPr>
        <sz val="11"/>
        <color rgb="FF333333"/>
        <rFont val="Calibri"/>
        <family val="2"/>
        <scheme val="minor"/>
      </rPr>
      <t>.</t>
    </r>
  </si>
  <si>
    <r>
      <t>Step 4: Set up the parameter P1, record number, of the </t>
    </r>
    <r>
      <rPr>
        <sz val="10"/>
        <color rgb="FF333333"/>
        <rFont val="Calibri"/>
        <family val="2"/>
        <scheme val="minor"/>
      </rPr>
      <t>READ RECORD </t>
    </r>
    <r>
      <rPr>
        <sz val="11"/>
        <color rgb="FF333333"/>
        <rFont val="Calibri"/>
        <family val="2"/>
        <scheme val="minor"/>
      </rPr>
      <t>command to the value of the RecordCounter counter. Issue the command </t>
    </r>
    <r>
      <rPr>
        <sz val="10"/>
        <color rgb="FF333333"/>
        <rFont val="Calibri"/>
        <family val="2"/>
        <scheme val="minor"/>
      </rPr>
      <t>READ RECORD </t>
    </r>
    <r>
      <rPr>
        <sz val="11"/>
        <color rgb="FF333333"/>
        <rFont val="Calibri"/>
        <family val="2"/>
        <scheme val="minor"/>
      </rPr>
      <t>to the card.</t>
    </r>
  </si>
  <si>
    <r>
      <t>Step 7: If the current AEF file entry </t>
    </r>
    <r>
      <rPr>
        <i/>
        <sz val="10"/>
        <color rgb="FF333333"/>
        <rFont val="Calibri"/>
        <family val="2"/>
        <scheme val="minor"/>
      </rPr>
      <t>Fi </t>
    </r>
    <r>
      <rPr>
        <sz val="11"/>
        <color rgb="FF333333"/>
        <rFont val="Calibri"/>
        <family val="2"/>
        <scheme val="minor"/>
      </rPr>
      <t>is not the last one, consider the following AEF entry with index </t>
    </r>
    <r>
      <rPr>
        <i/>
        <sz val="10"/>
        <color rgb="FF333333"/>
        <rFont val="Calibri"/>
        <family val="2"/>
        <scheme val="minor"/>
      </rPr>
      <t>i</t>
    </r>
    <r>
      <rPr>
        <sz val="11"/>
        <color rgb="FF333333"/>
        <rFont val="Calibri"/>
        <family val="2"/>
        <scheme val="minor"/>
      </rPr>
      <t> + 1, and go back to step 2. Otherwise, the processing of the read application data is finished.</t>
    </r>
  </si>
  <si>
    <r>
      <t>While dispatching each AEF Data Template received from the card, the terminal creates two data structures: the EMV </t>
    </r>
    <r>
      <rPr>
        <sz val="10"/>
        <color rgb="FF333333"/>
        <rFont val="Calibri"/>
        <family val="2"/>
        <scheme val="minor"/>
      </rPr>
      <t>¢ </t>
    </r>
    <r>
      <rPr>
        <sz val="11"/>
        <color rgb="FF333333"/>
        <rFont val="Calibri"/>
        <family val="2"/>
        <scheme val="minor"/>
      </rPr>
      <t>data objects heap and the static data to be authenticated (see Section 5.8.1).</t>
    </r>
  </si>
  <si>
    <r>
      <t>The EMV </t>
    </r>
    <r>
      <rPr>
        <sz val="10"/>
        <color rgb="FF333333"/>
        <rFont val="Calibri"/>
        <family val="2"/>
        <scheme val="minor"/>
      </rPr>
      <t>¢ </t>
    </r>
    <r>
      <rPr>
        <sz val="11"/>
        <color rgb="FF333333"/>
        <rFont val="Calibri"/>
        <family val="2"/>
        <scheme val="minor"/>
      </rPr>
      <t>data objects heap is a data structure that stores all the primitive data objects dispatched from the AEF Data Templates. Every time a new primitive data object is added to the heap, the terminal observes the following rules:</t>
    </r>
  </si>
  <si>
    <r>
      <t>When the read application data processing ends, the terminal verifies the presence of the mandatory data objects in the EMV </t>
    </r>
    <r>
      <rPr>
        <sz val="10"/>
        <color rgb="FF333333"/>
        <rFont val="Calibri"/>
        <family val="2"/>
        <scheme val="minor"/>
      </rPr>
      <t>¢ </t>
    </r>
    <r>
      <rPr>
        <sz val="11"/>
        <color rgb="FF333333"/>
        <rFont val="Calibri"/>
        <family val="2"/>
        <scheme val="minor"/>
      </rPr>
      <t>data objects heap. The presence of the following data objects is mandatory (according to Table II-2 in Book 3 [1]):</t>
    </r>
  </si>
  <si>
    <r>
      <t>Note that if the card supports off-line data authentication (either SDA or DDA), the data objects CA public key index (tag 8F) and Issuer Public Key Certificate (tag 90) should be located in the first record referred by the AFL. This recommendation is only ruled out by a payment product restriction. It is also a good practice for all the other data involved in the off-line data authentication stage to be returned by the card as soon as possible. This allows a multithread terminal to start the verification of the EMV </t>
    </r>
    <r>
      <rPr>
        <sz val="10"/>
        <color rgb="FF333333"/>
        <rFont val="Calibri"/>
        <family val="2"/>
        <scheme val="minor"/>
      </rPr>
      <t>¢ </t>
    </r>
    <r>
      <rPr>
        <sz val="11"/>
        <color rgb="FF333333"/>
        <rFont val="Calibri"/>
        <family val="2"/>
        <scheme val="minor"/>
      </rPr>
      <t>public key certificates (Section 5.7) and of the Signed Static Application Data (tag 93) certificate (Section 5.9) in parallel with other processing. The static data to be authenticated (as denoted in the last row of Table 2 in Book 2 [2]) is a byte string that gathers the following data items:</t>
    </r>
  </si>
  <si>
    <r>
      <t>Note that the Static Data to Be Authenticated byte string is formed by all the EMV </t>
    </r>
    <r>
      <rPr>
        <sz val="10"/>
        <color rgb="FF333333"/>
        <rFont val="Calibri"/>
        <family val="2"/>
        <scheme val="minor"/>
      </rPr>
      <t>¢ </t>
    </r>
    <r>
      <rPr>
        <sz val="11"/>
        <color rgb="FF333333"/>
        <rFont val="Calibri"/>
        <family val="2"/>
        <scheme val="minor"/>
      </rPr>
      <t>terminals that are not "on-line only" (see Section 6.4.1), according to the rules indicated in Section 5.8.2. This byte string is considered both in the off-line SDA as well as in the off-line DDA. The static data to be authenticated is computed while the concerned records are read from the card, in order to allow multithread terminals to perform off-line data authentication in parallel with other processing.</t>
    </r>
  </si>
  <si>
    <t>Table 6.1: C-APDU of the GET PROCESSING OPTIONS</t>
  </si>
  <si>
    <r>
      <t>After the terminal has completed the final selection of the EMV </t>
    </r>
    <r>
      <rPr>
        <sz val="10"/>
        <color rgb="FF333333"/>
        <rFont val="Calibri"/>
        <family val="2"/>
        <scheme val="minor"/>
      </rPr>
      <t>¢ </t>
    </r>
    <r>
      <rPr>
        <sz val="11"/>
        <color rgb="FF333333"/>
        <rFont val="Calibri"/>
        <family val="2"/>
        <scheme val="minor"/>
      </rPr>
      <t>application in the card, it initiates the EMV </t>
    </r>
    <r>
      <rPr>
        <sz val="10"/>
        <color rgb="FF333333"/>
        <rFont val="Calibri"/>
        <family val="2"/>
        <scheme val="minor"/>
      </rPr>
      <t>¢ </t>
    </r>
    <r>
      <rPr>
        <sz val="11"/>
        <color rgb="FF333333"/>
        <rFont val="Calibri"/>
        <family val="2"/>
        <scheme val="minor"/>
      </rPr>
      <t>transaction flow, during the initiate application processing stage (see Figure 6.3).</t>
    </r>
  </si>
  <si>
    <r>
      <t>First, the terminal resets (bit set on 0) all the bits in the two status registers kept by the terminal ”namely, the TVR (see Section 6.1) and the Transaction Status Information (TSI). This operation marks up the initialization of the EMV </t>
    </r>
    <r>
      <rPr>
        <sz val="10"/>
        <color rgb="FF333333"/>
        <rFont val="Calibri"/>
        <family val="2"/>
        <scheme val="minor"/>
      </rPr>
      <t>¢ </t>
    </r>
    <r>
      <rPr>
        <sz val="11"/>
        <color rgb="FF333333"/>
        <rFont val="Calibri"/>
        <family val="2"/>
        <scheme val="minor"/>
      </rPr>
      <t>debit/credit transaction in the terminal.</t>
    </r>
  </si>
  <si>
    <r>
      <t>The TVR is a register encoded on 5 bytes, as detailed in Annex C.5 in Book 3 [1]. Each byte of the TVR witnesses the results of the processing performed by the terminal during one of the following stages of the EMV </t>
    </r>
    <r>
      <rPr>
        <sz val="10"/>
        <color rgb="FF333333"/>
        <rFont val="Calibri"/>
        <family val="2"/>
        <scheme val="minor"/>
      </rPr>
      <t>¢ </t>
    </r>
    <r>
      <rPr>
        <sz val="11"/>
        <color rgb="FF333333"/>
        <rFont val="Calibri"/>
        <family val="2"/>
        <scheme val="minor"/>
      </rPr>
      <t>debit/credit transaction:</t>
    </r>
  </si>
  <si>
    <r>
      <t>The TSI is encoded on 2 bytes, as detailed in Annex C.6 in Book 3 [1]. At the moment only 6 bits in the first byte of the TSI are used, while the rest are reserved for future use (RFU). Each of these 6 bits witnesses whether the terminal performed (bit positioned on 1) or did not perform (bit positioned on 0) any of the following stages of the EMV </t>
    </r>
    <r>
      <rPr>
        <sz val="10"/>
        <color rgb="FF333333"/>
        <rFont val="Calibri"/>
        <family val="2"/>
        <scheme val="minor"/>
      </rPr>
      <t>¢ </t>
    </r>
    <r>
      <rPr>
        <sz val="11"/>
        <color rgb="FF333333"/>
        <rFont val="Calibri"/>
        <family val="2"/>
        <scheme val="minor"/>
      </rPr>
      <t>debit/credit transaction:</t>
    </r>
  </si>
  <si>
    <r>
      <t>The terminal informs the ICC that the processing of a new EMV </t>
    </r>
    <r>
      <rPr>
        <sz val="10"/>
        <color rgb="FF333333"/>
        <rFont val="Calibri"/>
        <family val="2"/>
        <scheme val="minor"/>
      </rPr>
      <t>¢ </t>
    </r>
    <r>
      <rPr>
        <sz val="11"/>
        <color rgb="FF333333"/>
        <rFont val="Calibri"/>
        <family val="2"/>
        <scheme val="minor"/>
      </rPr>
      <t>transaction begins with a </t>
    </r>
    <r>
      <rPr>
        <sz val="10"/>
        <color rgb="FF333333"/>
        <rFont val="Calibri"/>
        <family val="2"/>
        <scheme val="minor"/>
      </rPr>
      <t>GET PROCESSING OPTIONS </t>
    </r>
    <r>
      <rPr>
        <sz val="11"/>
        <color rgb="FF333333"/>
        <rFont val="Calibri"/>
        <family val="2"/>
        <scheme val="minor"/>
      </rPr>
      <t>command. The C-APDU of this command is summarized in Table 6.1 (according to Table I-17 in Book 3 [1]).</t>
    </r>
  </si>
  <si>
    <r>
      <t>80 </t>
    </r>
    <r>
      <rPr>
        <sz val="11"/>
        <color rgb="FF4C4C4C"/>
        <rFont val="Calibri"/>
        <family val="2"/>
        <scheme val="minor"/>
      </rPr>
      <t>(proprietary to the EMV </t>
    </r>
    <r>
      <rPr>
        <sz val="10"/>
        <color rgb="FF4C4C4C"/>
        <rFont val="Calibri"/>
        <family val="2"/>
        <scheme val="minor"/>
      </rPr>
      <t>¢ </t>
    </r>
    <r>
      <rPr>
        <sz val="11"/>
        <color rgb="FF4C4C4C"/>
        <rFont val="Calibri"/>
        <family val="2"/>
        <scheme val="minor"/>
      </rPr>
      <t>specification)</t>
    </r>
  </si>
  <si>
    <r>
      <t>00 </t>
    </r>
    <r>
      <rPr>
        <sz val="11"/>
        <color rgb="FF4C4C4C"/>
        <rFont val="Calibri"/>
        <family val="2"/>
        <scheme val="minor"/>
      </rPr>
      <t>(all other values are RFU)</t>
    </r>
  </si>
  <si>
    <r>
      <t>Variable </t>
    </r>
    <r>
      <rPr>
        <sz val="11"/>
        <color rgb="FF4C4C4C"/>
        <rFont val="Calibri"/>
        <family val="2"/>
        <scheme val="minor"/>
      </rPr>
      <t>(the length of the data field, encoded as a simple TLV)</t>
    </r>
  </si>
  <si>
    <r>
      <t>Tag ˜83 Length Byte String </t>
    </r>
    <r>
      <rPr>
        <sz val="11"/>
        <color rgb="FF4C4C4C"/>
        <rFont val="Calibri"/>
        <family val="2"/>
        <scheme val="minor"/>
      </rPr>
      <t>(containing the concatenation of the value fields of the data objects indicated by the card in the PDOL)</t>
    </r>
  </si>
  <si>
    <r>
      <t>The byte string contains the concatenation of the value fields of those data objects in the terminal that were indicated by the card application in the PDOL. This object is encoded with the tag 9F38 and is optional. The terminal obtains the PDOL, when it is personalized in the card application, from the FCI of the ADF hosting the selected EMV </t>
    </r>
    <r>
      <rPr>
        <sz val="10"/>
        <color rgb="FF333333"/>
        <rFont val="Calibri"/>
        <family val="2"/>
        <scheme val="minor"/>
      </rPr>
      <t>¢ </t>
    </r>
    <r>
      <rPr>
        <sz val="11"/>
        <color rgb="FF333333"/>
        <rFont val="Calibri"/>
        <family val="2"/>
        <scheme val="minor"/>
      </rPr>
      <t>debit/credit card application (see Section 4.3.1).</t>
    </r>
  </si>
  <si>
    <r>
      <t>When the PDOL is not included in the FCI, the card will always initiate the processing of the EMV </t>
    </r>
    <r>
      <rPr>
        <sz val="10"/>
        <color rgb="FF333333"/>
        <rFont val="Calibri"/>
        <family val="2"/>
        <scheme val="minor"/>
      </rPr>
      <t>¢ </t>
    </r>
    <r>
      <rPr>
        <sz val="11"/>
        <color rgb="FF333333"/>
        <rFont val="Calibri"/>
        <family val="2"/>
        <scheme val="minor"/>
      </rPr>
      <t>card application in a standard way, without considering the business environment existent at the point of service. Correspondingly, the response of the card to the </t>
    </r>
    <r>
      <rPr>
        <sz val="10"/>
        <color rgb="FF333333"/>
        <rFont val="Calibri"/>
        <family val="2"/>
        <scheme val="minor"/>
      </rPr>
      <t>GET PROCESSING OPTIONS </t>
    </r>
    <r>
      <rPr>
        <sz val="11"/>
        <color rgb="FF333333"/>
        <rFont val="Calibri"/>
        <family val="2"/>
        <scheme val="minor"/>
      </rPr>
      <t>command will be always the same. In this case the data field of the command will include the data object with tag 83 and the length equal to zero (see Figure 6.3).</t>
    </r>
  </si>
  <si>
    <r>
      <t>When the PDOL is included in the FCI it contains the list of identifiers (tag, length) of some data objects, which the card needs from the terminal in order to appropriately adapt its response to the </t>
    </r>
    <r>
      <rPr>
        <sz val="10"/>
        <color rgb="FF333333"/>
        <rFont val="Calibri"/>
        <family val="2"/>
        <scheme val="minor"/>
      </rPr>
      <t>GET PROCESSING OPTIONS </t>
    </r>
    <r>
      <rPr>
        <sz val="11"/>
        <color rgb="FF333333"/>
        <rFont val="Calibri"/>
        <family val="2"/>
        <scheme val="minor"/>
      </rPr>
      <t>command. These data objects could be those describing the business environment at the point of service like the Terminal Type (tag 9F35), Terminal Capabilities (9F33), Terminal Country Code (9F1A), or the Merchant Category Code (9F15). The data field of the command will include the data object with tag 83 and the length equal to the total length of the byte string.</t>
    </r>
  </si>
  <si>
    <r>
      <t>In the case of a successful processing of the C-APDU, the card application is initialized for a new EMV </t>
    </r>
    <r>
      <rPr>
        <sz val="10"/>
        <color rgb="FF333333"/>
        <rFont val="Calibri"/>
        <family val="2"/>
        <scheme val="minor"/>
      </rPr>
      <t>¢</t>
    </r>
    <r>
      <rPr>
        <sz val="11"/>
        <color rgb="FF333333"/>
        <rFont val="Calibri"/>
        <family val="2"/>
        <scheme val="minor"/>
      </rPr>
      <t> debit/credit transaction. Thus, the content of the Application Transaction Counter (ATC) is incremented, and the content of both the AIP and the AFL is adapted according to the business environment at the point of service. The ATC is initially zero, when the card is new, and is incremented by each and every new transaction performed by the card application. The card application returns to the terminal a response R-APDU.</t>
    </r>
  </si>
  <si>
    <r>
      <t>The R-APDU returned by the card to the </t>
    </r>
    <r>
      <rPr>
        <sz val="10"/>
        <color rgb="FF333333"/>
        <rFont val="Calibri"/>
        <family val="2"/>
        <scheme val="minor"/>
      </rPr>
      <t>GET PROCESSING OPTIONS </t>
    </r>
    <r>
      <rPr>
        <sz val="11"/>
        <color rgb="FF333333"/>
        <rFont val="Calibri"/>
        <family val="2"/>
        <scheme val="minor"/>
      </rPr>
      <t>command includes, beside the status words SW1SW2 = 9000, two data objects: the AIP and the AFL. The meaning and content of these two data objects are described below.</t>
    </r>
  </si>
  <si>
    <r>
      <t>The AIP (tag 82) consists of 2 bytes, of which the second byte is RFU, while the first byte encodes the stages of the EMV </t>
    </r>
    <r>
      <rPr>
        <sz val="10"/>
        <color rgb="FF333333"/>
        <rFont val="Calibri"/>
        <family val="2"/>
        <scheme val="minor"/>
      </rPr>
      <t>¢ </t>
    </r>
    <r>
      <rPr>
        <sz val="11"/>
        <color rgb="FF333333"/>
        <rFont val="Calibri"/>
        <family val="2"/>
        <scheme val="minor"/>
      </rPr>
      <t>debit/credit transaction flow and the corresponding application functions that are actually supported by the card. The meaning of the bits in the first byte is presented in Table 6.2 (according to Annex C.1 in Book 3 [1]).</t>
    </r>
  </si>
  <si>
    <r>
      <t>Indicates whether the card supports the issuer authentication through a separate </t>
    </r>
    <r>
      <rPr>
        <sz val="10"/>
        <color rgb="FF4C4C4C"/>
        <rFont val="Calibri"/>
        <family val="2"/>
        <scheme val="minor"/>
      </rPr>
      <t>EXTERNAL AUTHENTICATE </t>
    </r>
    <r>
      <rPr>
        <sz val="11"/>
        <color rgb="FF4C4C4C"/>
        <rFont val="Calibri"/>
        <family val="2"/>
        <scheme val="minor"/>
      </rPr>
      <t>command (bit 3 = 1) or through the second </t>
    </r>
    <r>
      <rPr>
        <sz val="10"/>
        <color rgb="FF4C4C4C"/>
        <rFont val="Calibri"/>
        <family val="2"/>
        <scheme val="minor"/>
      </rPr>
      <t>GENERATE AC </t>
    </r>
    <r>
      <rPr>
        <sz val="11"/>
        <color rgb="FF4C4C4C"/>
        <rFont val="Calibri"/>
        <family val="2"/>
        <scheme val="minor"/>
      </rPr>
      <t>command (bit 3 = 0).</t>
    </r>
  </si>
  <si>
    <r>
      <t>Indicates whether the card supports combined off-line DDA and </t>
    </r>
    <r>
      <rPr>
        <sz val="10"/>
        <color rgb="FF4C4C4C"/>
        <rFont val="Calibri"/>
        <family val="2"/>
        <scheme val="minor"/>
      </rPr>
      <t>GENERATE AC </t>
    </r>
    <r>
      <rPr>
        <sz val="11"/>
        <color rgb="FF4C4C4C"/>
        <rFont val="Calibri"/>
        <family val="2"/>
        <scheme val="minor"/>
      </rPr>
      <t>.</t>
    </r>
  </si>
  <si>
    <r>
      <t>The AFL (tag 94) gives the table of contents of the publicly available information provided by the card application. It identifies the AEF(s) and their corresponding records to be used by the terminal for the processing of an EMV </t>
    </r>
    <r>
      <rPr>
        <sz val="10"/>
        <color rgb="FF333333"/>
        <rFont val="Calibri"/>
        <family val="2"/>
        <scheme val="minor"/>
      </rPr>
      <t>¢ </t>
    </r>
    <r>
      <rPr>
        <sz val="11"/>
        <color rgb="FF333333"/>
        <rFont val="Calibri"/>
        <family val="2"/>
        <scheme val="minor"/>
      </rPr>
      <t>debit/credit transaction. The terminal can only read the AEF(s) indicated in the AFL.</t>
    </r>
  </si>
  <si>
    <r>
      <t>After receiving the AIP, the terminal will be able to configure the appropriate sequence of commands to be sent to the card, according to the possibilities of the card. The AFL will allow the terminal to retrieve all the public information from the card (see Section 6.3) that is needed for the completion of the EMV </t>
    </r>
    <r>
      <rPr>
        <sz val="10"/>
        <color rgb="FF333333"/>
        <rFont val="Calibri"/>
        <family val="2"/>
        <scheme val="minor"/>
      </rPr>
      <t>¢</t>
    </r>
    <r>
      <rPr>
        <sz val="11"/>
        <color rgb="FF333333"/>
        <rFont val="Calibri"/>
        <family val="2"/>
        <scheme val="minor"/>
      </rPr>
      <t> debit/credit transaction.</t>
    </r>
  </si>
  <si>
    <t>The processing in this stage can be performed any time after the read application data stage and before issuing the first GENERATE AC command. The results of the terminal risk management are recorded in the fourth byte of the TVR register.</t>
  </si>
  <si>
    <r>
      <t>In order to implement such a function, the terminal associates a random transaction number in the range of 1 to 99 to each new EMV </t>
    </r>
    <r>
      <rPr>
        <sz val="10"/>
        <color theme="1"/>
        <rFont val="Calibri"/>
        <family val="2"/>
        <scheme val="minor"/>
      </rPr>
      <t>¢ </t>
    </r>
    <r>
      <rPr>
        <sz val="11"/>
        <color theme="1"/>
        <rFont val="Calibri"/>
        <family val="2"/>
        <scheme val="minor"/>
      </rPr>
      <t>transaction processed by the terminal.</t>
    </r>
  </si>
  <si>
    <r>
      <t>Transaction Target Percentage = Target Percentage + (Maximum Target Percentage </t>
    </r>
    <r>
      <rPr>
        <sz val="10"/>
        <color theme="1"/>
        <rFont val="Calibri"/>
        <family val="2"/>
        <scheme val="minor"/>
      </rPr>
      <t>ˆ’ </t>
    </r>
    <r>
      <rPr>
        <sz val="11"/>
        <color theme="1"/>
        <rFont val="Calibri"/>
        <family val="2"/>
        <scheme val="minor"/>
      </rPr>
      <t>Target Percentage) * [(Amount, Authorized </t>
    </r>
    <r>
      <rPr>
        <sz val="10"/>
        <color theme="1"/>
        <rFont val="Calibri"/>
        <family val="2"/>
        <scheme val="minor"/>
      </rPr>
      <t>ˆ’ </t>
    </r>
    <r>
      <rPr>
        <sz val="11"/>
        <color theme="1"/>
        <rFont val="Calibri"/>
        <family val="2"/>
        <scheme val="minor"/>
      </rPr>
      <t>Threshold Value)/(Terminal Floor Limit - Threshold Value)]</t>
    </r>
  </si>
  <si>
    <r>
      <t>2. Issue the </t>
    </r>
    <r>
      <rPr>
        <sz val="10"/>
        <color theme="1"/>
        <rFont val="Calibri"/>
        <family val="2"/>
        <scheme val="minor"/>
      </rPr>
      <t>GET DATA </t>
    </r>
    <r>
      <rPr>
        <sz val="11"/>
        <color theme="1"/>
        <rFont val="Calibri"/>
        <family val="2"/>
        <scheme val="minor"/>
      </rPr>
      <t>command with P1P2 = 9F36 to retrieve the ATC from the card, and the </t>
    </r>
    <r>
      <rPr>
        <sz val="10"/>
        <color theme="1"/>
        <rFont val="Calibri"/>
        <family val="2"/>
        <scheme val="minor"/>
      </rPr>
      <t>GET DATA</t>
    </r>
    <r>
      <rPr>
        <sz val="11"/>
        <color theme="1"/>
        <rFont val="Calibri"/>
        <family val="2"/>
        <scheme val="minor"/>
      </rPr>
      <t>command with P1P2 = 9F13, to retrieve the last on-line ATC Register from the card.</t>
    </r>
  </si>
  <si>
    <t>This evaluation is performed after the terminal risk management has been completed, after the transaction data is entered by the cardholder/merchant, and prior to the first use of the GENERATE ACcommand. However, if the processing in any EMV ¢ stage results in the setting of 1 bit in the TVR, the terminal can immediately trigger the terminal action analysis to determine whether the transaction should be rejected off-line based upon the issuer's and/or the acquirer's security policies. This can spare subsequent computational effort of the terminal, since the transaction would finally be rejected.</t>
  </si>
  <si>
    <t>Table 6.8: C-APDU of the GENERATE AC Command</t>
  </si>
  <si>
    <r>
      <t>First, if the card risk management decides to reject the transaction, then the AAC is returned. Consequently, the Cryptogram Information Data in the R-APDU encodes the AAC as detailed in Section 6.8.3. This concludes the EMV </t>
    </r>
    <r>
      <rPr>
        <sz val="10"/>
        <color theme="1"/>
        <rFont val="Calibri"/>
        <family val="2"/>
        <scheme val="minor"/>
      </rPr>
      <t>¢ </t>
    </r>
    <r>
      <rPr>
        <sz val="11"/>
        <color theme="1"/>
        <rFont val="Calibri"/>
        <family val="2"/>
        <scheme val="minor"/>
      </rPr>
      <t>processing.</t>
    </r>
  </si>
  <si>
    <r>
      <t>The terminal action analysis uses the registers Issuer Action Code-Default and Terminal Action Code-default to determine whether to reject or approve off-line an EMV </t>
    </r>
    <r>
      <rPr>
        <sz val="10"/>
        <color theme="1"/>
        <rFont val="Calibri"/>
        <family val="2"/>
        <scheme val="minor"/>
      </rPr>
      <t>¢ </t>
    </r>
    <r>
      <rPr>
        <sz val="11"/>
        <color theme="1"/>
        <rFont val="Calibri"/>
        <family val="2"/>
        <scheme val="minor"/>
      </rPr>
      <t>transaction as follows:</t>
    </r>
  </si>
  <si>
    <r>
      <t>Case 1 </t>
    </r>
    <r>
      <rPr>
        <sz val="11"/>
        <color theme="1"/>
        <rFont val="Calibri"/>
        <family val="2"/>
        <scheme val="minor"/>
      </rPr>
      <t>First, we explain the personalization of the appropriate keys in the card for the computation of the application cryptogram. The IH uses a tamper-resistant cryptographic module containing the issuer master key for Application Cryptogram (IMK </t>
    </r>
    <r>
      <rPr>
        <sz val="7"/>
        <color theme="1"/>
        <rFont val="Calibri"/>
        <family val="2"/>
        <scheme val="minor"/>
      </rPr>
      <t>AC </t>
    </r>
    <r>
      <rPr>
        <sz val="11"/>
        <color theme="1"/>
        <rFont val="Calibri"/>
        <family val="2"/>
        <scheme val="minor"/>
      </rPr>
      <t>). The state of the art in cryptography requires that this master key be at least a double-length triple DES key (see Appendix E, Section E.3). When a card is issued, the IH uses the account identification data linked to this card as a diversification information to derive a unique key per card (see Appendix E, Section E.5). The account identification data consists of the Application PAN and the Application PAN Sequence Number, which identifies the current card among several cards that may be linked to the same PAN (see Annex A1.4 in Book 2 [2]). This derived key is referred to as the ICC Application Cryptogram master key (MK </t>
    </r>
    <r>
      <rPr>
        <sz val="7"/>
        <color theme="1"/>
        <rFont val="Calibri"/>
        <family val="2"/>
        <scheme val="minor"/>
      </rPr>
      <t>AC </t>
    </r>
    <r>
      <rPr>
        <sz val="11"/>
        <color theme="1"/>
        <rFont val="Calibri"/>
        <family val="2"/>
        <scheme val="minor"/>
      </rPr>
      <t>), which is also a double-length triple DES key (see Section 8.1.2 in Book 2 [2]). The issuer stores MK </t>
    </r>
    <r>
      <rPr>
        <sz val="7"/>
        <color theme="1"/>
        <rFont val="Calibri"/>
        <family val="2"/>
        <scheme val="minor"/>
      </rPr>
      <t>AC </t>
    </r>
    <r>
      <rPr>
        <sz val="11"/>
        <color theme="1"/>
        <rFont val="Calibri"/>
        <family val="2"/>
        <scheme val="minor"/>
      </rPr>
      <t>in the ICC.</t>
    </r>
  </si>
  <si>
    <r>
      <t>The Application Cryptogram consists of 8 bytes if it is produced with a DES-based MAC with the symmetric session key SSK </t>
    </r>
    <r>
      <rPr>
        <sz val="7"/>
        <color theme="1"/>
        <rFont val="Calibri"/>
        <family val="2"/>
        <scheme val="minor"/>
      </rPr>
      <t>AC </t>
    </r>
    <r>
      <rPr>
        <sz val="11"/>
        <color theme="1"/>
        <rFont val="Calibri"/>
        <family val="2"/>
        <scheme val="minor"/>
      </rPr>
      <t>.</t>
    </r>
  </si>
  <si>
    <r>
      <t>Format 1 </t>
    </r>
    <r>
      <rPr>
        <sz val="11"/>
        <color theme="1"/>
        <rFont val="Calibri"/>
        <family val="2"/>
        <scheme val="minor"/>
      </rPr>
      <t>The data object can be a primitive data object with a tag equal to 80. Its value field consists of the concatenation without delimiters (tag and length) of the value fields of the following data objects:</t>
    </r>
  </si>
  <si>
    <r>
      <t>Format 2 </t>
    </r>
    <r>
      <rPr>
        <sz val="11"/>
        <color theme="1"/>
        <rFont val="Calibri"/>
        <family val="2"/>
        <scheme val="minor"/>
      </rPr>
      <t>The data object that is returned in the response message is a constructed data object with a tag equal to 77. Its value field may contain several BER-TLV encoded objects, but shall always include the Cryptogram Information Data (tag 9F27), the ATC (tag 9F36), and the Application Cryptogram computed by the ICC (tag 9F26).</t>
    </r>
  </si>
  <si>
    <r>
      <t>As one can see, the TC or ARQC is part of field 4. This means that the ICC must first compute the Application Cryptogram on the transaction claim. To this end the ICC computes the MAC based on a 64 bit-length block cipher with the symmetric session key SSK </t>
    </r>
    <r>
      <rPr>
        <sz val="7"/>
        <color theme="1"/>
        <rFont val="Calibri"/>
        <family val="2"/>
        <scheme val="minor"/>
      </rPr>
      <t>AC </t>
    </r>
    <r>
      <rPr>
        <sz val="11"/>
        <color theme="1"/>
        <rFont val="Calibri"/>
        <family val="2"/>
        <scheme val="minor"/>
      </rPr>
      <t>, as explained in Case 1.</t>
    </r>
  </si>
  <si>
    <r>
      <t>Format 2 </t>
    </r>
    <r>
      <rPr>
        <sz val="11"/>
        <color theme="1"/>
        <rFont val="Calibri"/>
        <family val="2"/>
        <scheme val="minor"/>
      </rPr>
      <t>The data object that is returned in the response message is a constructed data object with a tag equal to 77. The value field may contain several BER-TLV coded objects, but shall always include the Cryptogram Information Data (tag 9F27), the ATC (tag 9F36), and the Signed Dynamic Application Data computed by the ICC (tag 9F4B).</t>
    </r>
  </si>
  <si>
    <r>
      <t>We have stated that the Application Cryptogram produced by the ICC can serve as evidence of a card's participation in an EMV </t>
    </r>
    <r>
      <rPr>
        <sz val="10"/>
        <color theme="1"/>
        <rFont val="Calibri"/>
        <family val="2"/>
        <scheme val="minor"/>
      </rPr>
      <t>¢ </t>
    </r>
    <r>
      <rPr>
        <sz val="11"/>
        <color theme="1"/>
        <rFont val="Calibri"/>
        <family val="2"/>
        <scheme val="minor"/>
      </rPr>
      <t>transaction.</t>
    </r>
  </si>
  <si>
    <r>
      <t>The IH uses a tamper resistant cryptographic module containing the IMK </t>
    </r>
    <r>
      <rPr>
        <sz val="7"/>
        <color theme="1"/>
        <rFont val="Calibri"/>
        <family val="2"/>
        <scheme val="minor"/>
      </rPr>
      <t>AC </t>
    </r>
    <r>
      <rPr>
        <sz val="11"/>
        <color theme="1"/>
        <rFont val="Calibri"/>
        <family val="2"/>
        <scheme val="minor"/>
      </rPr>
      <t>(see Section 6.8.6.2, Case 1). Based on the account identification data of the ICC, the cryptographic module derives the MK </t>
    </r>
    <r>
      <rPr>
        <sz val="7"/>
        <color theme="1"/>
        <rFont val="Calibri"/>
        <family val="2"/>
        <scheme val="minor"/>
      </rPr>
      <t>AC</t>
    </r>
    <r>
      <rPr>
        <sz val="11"/>
        <color theme="1"/>
        <rFont val="Calibri"/>
        <family val="2"/>
        <scheme val="minor"/>
      </rPr>
      <t>corresponding to the ICC according to Annex A1.4 in Book 2 [2]. Using this key specific to each card, the cryptographic module computes the session key SSK </t>
    </r>
    <r>
      <rPr>
        <sz val="7"/>
        <color theme="1"/>
        <rFont val="Calibri"/>
        <family val="2"/>
        <scheme val="minor"/>
      </rPr>
      <t>AC </t>
    </r>
    <r>
      <rPr>
        <sz val="11"/>
        <color theme="1"/>
        <rFont val="Calibri"/>
        <family val="2"/>
        <scheme val="minor"/>
      </rPr>
      <t>as a leaf in a keys-tree built starting from the MK </t>
    </r>
    <r>
      <rPr>
        <sz val="7"/>
        <color theme="1"/>
        <rFont val="Calibri"/>
        <family val="2"/>
        <scheme val="minor"/>
      </rPr>
      <t>AC </t>
    </r>
    <r>
      <rPr>
        <sz val="11"/>
        <color theme="1"/>
        <rFont val="Calibri"/>
        <family val="2"/>
        <scheme val="minor"/>
      </rPr>
      <t>at the root of this tree and using the ATC, which uniquely identifies the EMV </t>
    </r>
    <r>
      <rPr>
        <sz val="10"/>
        <color theme="1"/>
        <rFont val="Calibri"/>
        <family val="2"/>
        <scheme val="minor"/>
      </rPr>
      <t>¢ </t>
    </r>
    <r>
      <rPr>
        <sz val="11"/>
        <color theme="1"/>
        <rFont val="Calibri"/>
        <family val="2"/>
        <scheme val="minor"/>
      </rPr>
      <t>transaction. This session key is used to produce a MAC based on a 64 bit-length block cipher like DES applied on the transaction claim. This verification MAC is compared against the received application cryptogram, and if the two values are equal, the Application Cryptogram is accepted as valid evidence.</t>
    </r>
  </si>
  <si>
    <r>
      <t>The evaluation of the processing performed during the current EMV </t>
    </r>
    <r>
      <rPr>
        <sz val="10"/>
        <color theme="1"/>
        <rFont val="Calibri"/>
        <family val="2"/>
        <scheme val="minor"/>
      </rPr>
      <t>¢ </t>
    </r>
    <r>
      <rPr>
        <sz val="11"/>
        <color theme="1"/>
        <rFont val="Calibri"/>
        <family val="2"/>
        <scheme val="minor"/>
      </rPr>
      <t>transaction, according to the content of the TVR and of the issuer/terminal action codes sets, leads the terminal to make a decision concerning the finalization of the EMV </t>
    </r>
    <r>
      <rPr>
        <sz val="10"/>
        <color theme="1"/>
        <rFont val="Calibri"/>
        <family val="2"/>
        <scheme val="minor"/>
      </rPr>
      <t>¢ </t>
    </r>
    <r>
      <rPr>
        <sz val="11"/>
        <color theme="1"/>
        <rFont val="Calibri"/>
        <family val="2"/>
        <scheme val="minor"/>
      </rPr>
      <t>transaction. The terminal may propose one of the following actions through the first issuance of the </t>
    </r>
    <r>
      <rPr>
        <sz val="10"/>
        <color theme="1"/>
        <rFont val="Calibri"/>
        <family val="2"/>
        <scheme val="minor"/>
      </rPr>
      <t>GENERATE AC </t>
    </r>
    <r>
      <rPr>
        <sz val="11"/>
        <color theme="1"/>
        <rFont val="Calibri"/>
        <family val="2"/>
        <scheme val="minor"/>
      </rPr>
      <t>command:</t>
    </r>
  </si>
  <si>
    <r>
      <t>After the first </t>
    </r>
    <r>
      <rPr>
        <sz val="10"/>
        <color theme="1"/>
        <rFont val="Calibri"/>
        <family val="2"/>
        <scheme val="minor"/>
      </rPr>
      <t>GENERATE AC </t>
    </r>
    <r>
      <rPr>
        <sz val="11"/>
        <color theme="1"/>
        <rFont val="Calibri"/>
        <family val="2"/>
        <scheme val="minor"/>
      </rPr>
      <t>command is received by the card with a proposal of finalization from the terminal, the card risk management may accept the terminal's recommendation or may override the terminal's decision to a lower decision level. The hierarchy of the decision levels (from highest to lowest ) is TC, ARQC, AAC. In addition to these three levels known to the terminal, the card knows a supplementary decision level, according to which a referral is requested by the card for the finalization of the EMV </t>
    </r>
    <r>
      <rPr>
        <sz val="10"/>
        <color theme="1"/>
        <rFont val="Calibri"/>
        <family val="2"/>
        <scheme val="minor"/>
      </rPr>
      <t>¢ </t>
    </r>
    <r>
      <rPr>
        <sz val="11"/>
        <color theme="1"/>
        <rFont val="Calibri"/>
        <family val="2"/>
        <scheme val="minor"/>
      </rPr>
      <t>transaction through an application authorization referral (AAR) cryptogram. This decision level is situated between the ARQC and the AAC.</t>
    </r>
  </si>
  <si>
    <r>
      <t>If the card responds with a decision level higher than that proposed by the terminal, this indicates a logic error in the card. When this error appears after the first issuance of the </t>
    </r>
    <r>
      <rPr>
        <sz val="10"/>
        <color theme="1"/>
        <rFont val="Calibri"/>
        <family val="2"/>
        <scheme val="minor"/>
      </rPr>
      <t>GENERATE AC </t>
    </r>
    <r>
      <rPr>
        <sz val="11"/>
        <color theme="1"/>
        <rFont val="Calibri"/>
        <family val="2"/>
        <scheme val="minor"/>
      </rPr>
      <t>command, the terminal shall terminate the EMV </t>
    </r>
    <r>
      <rPr>
        <sz val="10"/>
        <color theme="1"/>
        <rFont val="Calibri"/>
        <family val="2"/>
        <scheme val="minor"/>
      </rPr>
      <t>¢ </t>
    </r>
    <r>
      <rPr>
        <sz val="11"/>
        <color theme="1"/>
        <rFont val="Calibri"/>
        <family val="2"/>
        <scheme val="minor"/>
      </rPr>
      <t>transaction.</t>
    </r>
  </si>
  <si>
    <r>
      <t>In this case the terminal issues a </t>
    </r>
    <r>
      <rPr>
        <sz val="10"/>
        <color theme="1"/>
        <rFont val="Calibri"/>
        <family val="2"/>
        <scheme val="minor"/>
      </rPr>
      <t>GENERATE AC </t>
    </r>
    <r>
      <rPr>
        <sz val="11"/>
        <color theme="1"/>
        <rFont val="Calibri"/>
        <family val="2"/>
        <scheme val="minor"/>
      </rPr>
      <t>command, requiring the card to produce an AAC on the data related to the transaction at the point of service. To this end, the reference control parameter, which is P1 in the C-APDU, is set to 00h (see Section 6.8.6 for the significance of the C-APDU of the </t>
    </r>
    <r>
      <rPr>
        <sz val="10"/>
        <color theme="1"/>
        <rFont val="Calibri"/>
        <family val="2"/>
        <scheme val="minor"/>
      </rPr>
      <t>GENERATE AC </t>
    </r>
    <r>
      <rPr>
        <sz val="11"/>
        <color theme="1"/>
        <rFont val="Calibri"/>
        <family val="2"/>
        <scheme val="minor"/>
      </rPr>
      <t>).</t>
    </r>
  </si>
  <si>
    <r>
      <t>After receiving this command, the card produces the requested AAC, since this is the lowest decision level. Consequently, bits 8 and 7 are set to 0 in the Cryptogram Information Data, returned in the R-APDU of the </t>
    </r>
    <r>
      <rPr>
        <sz val="10"/>
        <color theme="1"/>
        <rFont val="Calibri"/>
        <family val="2"/>
        <scheme val="minor"/>
      </rPr>
      <t>GENERATE AC </t>
    </r>
    <r>
      <rPr>
        <sz val="11"/>
        <color theme="1"/>
        <rFont val="Calibri"/>
        <family val="2"/>
        <scheme val="minor"/>
      </rPr>
      <t>command, encoding the AAC.</t>
    </r>
  </si>
  <si>
    <r>
      <t>011 ”issuer authentication failed (available for the second </t>
    </r>
    <r>
      <rPr>
        <sz val="10"/>
        <color theme="1"/>
        <rFont val="Calibri"/>
        <family val="2"/>
        <scheme val="minor"/>
      </rPr>
      <t>GENERATE AC </t>
    </r>
    <r>
      <rPr>
        <sz val="11"/>
        <color theme="1"/>
        <rFont val="Calibri"/>
        <family val="2"/>
        <scheme val="minor"/>
      </rPr>
      <t>);</t>
    </r>
  </si>
  <si>
    <r>
      <t>In this case the terminal issues a </t>
    </r>
    <r>
      <rPr>
        <sz val="10"/>
        <color theme="1"/>
        <rFont val="Calibri"/>
        <family val="2"/>
        <scheme val="minor"/>
      </rPr>
      <t>GENERATE AC </t>
    </r>
    <r>
      <rPr>
        <sz val="11"/>
        <color theme="1"/>
        <rFont val="Calibri"/>
        <family val="2"/>
        <scheme val="minor"/>
      </rPr>
      <t>command, requiring the card to produce an ARQC on the data related to the transaction at the point of service. To this end the reference control parameter, P1 in the C-APDU, has bit 8 and bit 7 set to 1 and 0, respectively (see Section 6.8.6). The terminal may explicitly ask for a combined DDA/AC generation, in case the combined off-line DDA and </t>
    </r>
    <r>
      <rPr>
        <sz val="10"/>
        <color theme="1"/>
        <rFont val="Calibri"/>
        <family val="2"/>
        <scheme val="minor"/>
      </rPr>
      <t>GENERATE AC </t>
    </r>
    <r>
      <rPr>
        <sz val="11"/>
        <color theme="1"/>
        <rFont val="Calibri"/>
        <family val="2"/>
        <scheme val="minor"/>
      </rPr>
      <t>is indicated in bit 2 of the AIP and the terminal also supports combined DDA/AC generation (Section 6.4.1). In this case, bit 6 in the reference control parameter, P1 in the C-APDU, is set to 1. In case CDOL1 includes the tag 9F33, corresponding to the terminal capabilities, the card can determine by itself whether the combined DDA/AC generation should be performed, indifferent of the value of bit 6 in the reference control parameter (see also Section 6.8.6.1).</t>
    </r>
  </si>
  <si>
    <r>
      <t>The terminal proceeds to the issuance of a second </t>
    </r>
    <r>
      <rPr>
        <sz val="10"/>
        <color theme="1"/>
        <rFont val="Calibri"/>
        <family val="2"/>
        <scheme val="minor"/>
      </rPr>
      <t>GENERATE AC </t>
    </r>
    <r>
      <rPr>
        <sz val="11"/>
        <color theme="1"/>
        <rFont val="Calibri"/>
        <family val="2"/>
        <scheme val="minor"/>
      </rPr>
      <t>, requiring either TC (codes Y1, Y2, or Y3) or AAC (codes Z1, Z2, or Z3), which will conclude the transaction. Note that the Authorization Response Code is a data item included in the CDOL2 (see Section 6.8.6.1).</t>
    </r>
  </si>
  <si>
    <r>
      <t>1. The terminal is an off-line terminal and the transaction was not already rejected based on the content of the Issuer Action Code-Denial and Terminal Action Code-Denial registers (Section 6.8.3). In this case the contents of the Issuer Action Code “On-line and Terminal Action Code “On-line are meaningless. Consequently, the Terminal issues a first </t>
    </r>
    <r>
      <rPr>
        <sz val="10"/>
        <color theme="1"/>
        <rFont val="Calibri"/>
        <family val="2"/>
        <scheme val="minor"/>
      </rPr>
      <t>GENERATE AC </t>
    </r>
    <r>
      <rPr>
        <sz val="11"/>
        <color theme="1"/>
        <rFont val="Calibri"/>
        <family val="2"/>
        <scheme val="minor"/>
      </rPr>
      <t>asking for either TC (in case the analysis above indicated approval) or AAC (in case the analysis above indicated denial). This will conclude the EMV </t>
    </r>
    <r>
      <rPr>
        <sz val="10"/>
        <color theme="1"/>
        <rFont val="Calibri"/>
        <family val="2"/>
        <scheme val="minor"/>
      </rPr>
      <t>¢ </t>
    </r>
    <r>
      <rPr>
        <sz val="11"/>
        <color theme="1"/>
        <rFont val="Calibri"/>
        <family val="2"/>
        <scheme val="minor"/>
      </rPr>
      <t>transaction.</t>
    </r>
  </si>
  <si>
    <r>
      <t>2. The terminal has decided to transmit the transaction for on-line authorization, but the terminal was unable to go on-line (e.g., after sending the authorization request message 1100 to the issuer, the terminal does not receive the authorization response message 1110 in due time). In this case the terminal has already issued a first </t>
    </r>
    <r>
      <rPr>
        <sz val="10"/>
        <color theme="1"/>
        <rFont val="Calibri"/>
        <family val="2"/>
        <scheme val="minor"/>
      </rPr>
      <t>GENERATE AC </t>
    </r>
    <r>
      <rPr>
        <sz val="11"/>
        <color theme="1"/>
        <rFont val="Calibri"/>
        <family val="2"/>
        <scheme val="minor"/>
      </rPr>
      <t>with ARQC, and it obtained the ARQC from the card. Consequently, the terminal issues a second </t>
    </r>
    <r>
      <rPr>
        <sz val="10"/>
        <color theme="1"/>
        <rFont val="Calibri"/>
        <family val="2"/>
        <scheme val="minor"/>
      </rPr>
      <t>GENERATE AC </t>
    </r>
    <r>
      <rPr>
        <sz val="11"/>
        <color theme="1"/>
        <rFont val="Calibri"/>
        <family val="2"/>
        <scheme val="minor"/>
      </rPr>
      <t>asking for either TC (approval) or AAC (denial). In the former case, the terminal sets the Authorization Response Code to the value "Unable to go on-line, off-line approved" (Y3), while in the latter case, the terminal sets the Authorization Response Code to "Unable to go on-line, off-line decline" (Z3). Note that the Authorization Response Code is included in the CDOL2 (see Section 6.8.6.1). This shall conclude the EMV </t>
    </r>
    <r>
      <rPr>
        <sz val="10"/>
        <color theme="1"/>
        <rFont val="Calibri"/>
        <family val="2"/>
        <scheme val="minor"/>
      </rPr>
      <t>¢ </t>
    </r>
    <r>
      <rPr>
        <sz val="11"/>
        <color theme="1"/>
        <rFont val="Calibri"/>
        <family val="2"/>
        <scheme val="minor"/>
      </rPr>
      <t>transaction.</t>
    </r>
  </si>
  <si>
    <r>
      <t>In case the terminal recommends approval (TC), the Cryptogram Information Data returned in the R-APDU may be either the TC (approval) or AAC (denial). The choice depends on whether the card risk management agrees with the proposal of the terminal or overrides it with the only lower decision level acceptable in this case, which is AAC. Note that ARQC or AAR decision levels are ruled out since either the terminal is off-line or the R-APDU corresponds to a second </t>
    </r>
    <r>
      <rPr>
        <sz val="10"/>
        <color theme="1"/>
        <rFont val="Calibri"/>
        <family val="2"/>
        <scheme val="minor"/>
      </rPr>
      <t>GENERATE AC </t>
    </r>
    <r>
      <rPr>
        <sz val="11"/>
        <color theme="1"/>
        <rFont val="Calibri"/>
        <family val="2"/>
        <scheme val="minor"/>
      </rPr>
      <t>, for which the only acceptable decision levels can be TC or AAC.</t>
    </r>
  </si>
  <si>
    <r>
      <t>The C-APDU of the </t>
    </r>
    <r>
      <rPr>
        <sz val="10"/>
        <color theme="1"/>
        <rFont val="Calibri"/>
        <family val="2"/>
        <scheme val="minor"/>
      </rPr>
      <t>GENERATE AC </t>
    </r>
    <r>
      <rPr>
        <sz val="11"/>
        <color theme="1"/>
        <rFont val="Calibri"/>
        <family val="2"/>
        <scheme val="minor"/>
      </rPr>
      <t>command is given in Table 6.8.</t>
    </r>
  </si>
  <si>
    <r>
      <t>The card specifies in the Card Risk Management Data Object List 1 (CDOL1) the set of data objects from the business environment of the terminal that it needs for processing the first </t>
    </r>
    <r>
      <rPr>
        <sz val="10"/>
        <color theme="1"/>
        <rFont val="Calibri"/>
        <family val="2"/>
        <scheme val="minor"/>
      </rPr>
      <t>GENERATE AC </t>
    </r>
    <r>
      <rPr>
        <sz val="11"/>
        <color theme="1"/>
        <rFont val="Calibri"/>
        <family val="2"/>
        <scheme val="minor"/>
      </rPr>
      <t>. CDOL1 is mandatory in the card and is stored with the tag 8C. The card also specifies in the Card Risk Management Data Object List 2 (CDOL2) the set of data objects it needs from the terminal for processing the second </t>
    </r>
    <r>
      <rPr>
        <sz val="10"/>
        <color theme="1"/>
        <rFont val="Calibri"/>
        <family val="2"/>
        <scheme val="minor"/>
      </rPr>
      <t>GENERATE AC </t>
    </r>
    <r>
      <rPr>
        <sz val="11"/>
        <color theme="1"/>
        <rFont val="Calibri"/>
        <family val="2"/>
        <scheme val="minor"/>
      </rPr>
      <t>. CDOL2 is mandatory in the card and is stored with the tag 8D (see Section 6.3.2).</t>
    </r>
  </si>
  <si>
    <r>
      <t>The terminal shall build the data related to the transaction immediately before calling the </t>
    </r>
    <r>
      <rPr>
        <sz val="10"/>
        <color theme="1"/>
        <rFont val="Calibri"/>
        <family val="2"/>
        <scheme val="minor"/>
      </rPr>
      <t>GENERATE AC</t>
    </r>
    <r>
      <rPr>
        <sz val="11"/>
        <color theme="1"/>
        <rFont val="Calibri"/>
        <family val="2"/>
        <scheme val="minor"/>
      </rPr>
      <t>command, guaranteeing that the value fields of the data objects in the terminal represent the current values. Note also that even when the same data object is listed both in the CDOL1 and CDOL2, its value field included in the data related to the transaction could be different for the first and second </t>
    </r>
    <r>
      <rPr>
        <sz val="10"/>
        <color theme="1"/>
        <rFont val="Calibri"/>
        <family val="2"/>
        <scheme val="minor"/>
      </rPr>
      <t>GENERATE AC </t>
    </r>
    <r>
      <rPr>
        <sz val="11"/>
        <color theme="1"/>
        <rFont val="Calibri"/>
        <family val="2"/>
        <scheme val="minor"/>
      </rPr>
      <t>, since the terminal has continued its processing. This continuation of the processing could have changed the value of certain data objects (e.g., the TVR).</t>
    </r>
  </si>
  <si>
    <r>
      <t>After receiving the C-APDU of the </t>
    </r>
    <r>
      <rPr>
        <sz val="10"/>
        <color theme="1"/>
        <rFont val="Calibri"/>
        <family val="2"/>
        <scheme val="minor"/>
      </rPr>
      <t>GENERATE AC </t>
    </r>
    <r>
      <rPr>
        <sz val="11"/>
        <color theme="1"/>
        <rFont val="Calibri"/>
        <family val="2"/>
        <scheme val="minor"/>
      </rPr>
      <t>command, the card performs the card risk management procedure (see Section 7.10) to determine whether it agrees with the decision level proposed by the terminal. As a result, the card establishes the type of Application Cryptogram that it will generate (i.e., TC, ARQC, AAR, or AAC). The card sets the Cryptogram Information Data, which is the object in the card with tag 9F27, according to the type of Application Cryptogram it decides to compute.</t>
    </r>
  </si>
  <si>
    <r>
      <t>When the card receives the </t>
    </r>
    <r>
      <rPr>
        <sz val="10"/>
        <color theme="1"/>
        <rFont val="Calibri"/>
        <family val="2"/>
        <scheme val="minor"/>
      </rPr>
      <t>GENERATE AC </t>
    </r>
    <r>
      <rPr>
        <sz val="11"/>
        <color theme="1"/>
        <rFont val="Calibri"/>
        <family val="2"/>
        <scheme val="minor"/>
      </rPr>
      <t>command during its utilization stage, it derives an Application Cryptogram session key (SSK </t>
    </r>
    <r>
      <rPr>
        <sz val="7"/>
        <color theme="1"/>
        <rFont val="Calibri"/>
        <family val="2"/>
        <scheme val="minor"/>
      </rPr>
      <t>AC </t>
    </r>
    <r>
      <rPr>
        <sz val="11"/>
        <color theme="1"/>
        <rFont val="Calibri"/>
        <family val="2"/>
        <scheme val="minor"/>
      </rPr>
      <t>) asa double-length triple DES key from the MK </t>
    </r>
    <r>
      <rPr>
        <sz val="7"/>
        <color theme="1"/>
        <rFont val="Calibri"/>
        <family val="2"/>
        <scheme val="minor"/>
      </rPr>
      <t>AC </t>
    </r>
    <r>
      <rPr>
        <sz val="11"/>
        <color theme="1"/>
        <rFont val="Calibri"/>
        <family val="2"/>
        <scheme val="minor"/>
      </rPr>
      <t>, using the ATC as diversification information (see Annex A1.3 in Book 2 [2]). This session key is used to produce the Application Cryptogram with a MAC based on a 64 bitlength block cipher (see Appendix E, Section E.4) applied on the transaction claim.</t>
    </r>
  </si>
  <si>
    <r>
      <t>The value fields of some data objects received from the terminal in the transaction-related data field included in the C-APDU of the </t>
    </r>
    <r>
      <rPr>
        <sz val="10"/>
        <color theme="1"/>
        <rFont val="Calibri"/>
        <family val="2"/>
        <scheme val="minor"/>
      </rPr>
      <t>GENERATE AC </t>
    </r>
    <r>
      <rPr>
        <sz val="11"/>
        <color theme="1"/>
        <rFont val="Calibri"/>
        <family val="2"/>
        <scheme val="minor"/>
      </rPr>
      <t>command: Amount Authorized, Amount Other, Transaction Currency Code, transaction date, transaction type, Terminal Country Code, TVR, and unpredictable number;</t>
    </r>
  </si>
  <si>
    <r>
      <t>The data field of the R-APDU returned by the </t>
    </r>
    <r>
      <rPr>
        <sz val="10"/>
        <color theme="1"/>
        <rFont val="Calibri"/>
        <family val="2"/>
        <scheme val="minor"/>
      </rPr>
      <t>GENERATE AC </t>
    </r>
    <r>
      <rPr>
        <sz val="11"/>
        <color theme="1"/>
        <rFont val="Calibri"/>
        <family val="2"/>
        <scheme val="minor"/>
      </rPr>
      <t>command consists of a BER-TLV data object. The encoding of this data object shall be according to one of the following two formats.</t>
    </r>
  </si>
  <si>
    <r>
      <t>This format is suitable if the answer of the </t>
    </r>
    <r>
      <rPr>
        <sz val="10"/>
        <color theme="1"/>
        <rFont val="Calibri"/>
        <family val="2"/>
        <scheme val="minor"/>
      </rPr>
      <t>GENERATE AC </t>
    </r>
    <r>
      <rPr>
        <sz val="11"/>
        <color theme="1"/>
        <rFont val="Calibri"/>
        <family val="2"/>
        <scheme val="minor"/>
      </rPr>
      <t>has a preestablished format known in advance to the terminal application.</t>
    </r>
  </si>
  <si>
    <r>
      <t>This format is suitable if the answer of the </t>
    </r>
    <r>
      <rPr>
        <sz val="10"/>
        <color theme="1"/>
        <rFont val="Calibri"/>
        <family val="2"/>
        <scheme val="minor"/>
      </rPr>
      <t>GENERATE AC </t>
    </r>
    <r>
      <rPr>
        <sz val="11"/>
        <color theme="1"/>
        <rFont val="Calibri"/>
        <family val="2"/>
        <scheme val="minor"/>
      </rPr>
      <t>has no preestablished format.</t>
    </r>
  </si>
  <si>
    <r>
      <t>The data field of the R-APDU returned by the </t>
    </r>
    <r>
      <rPr>
        <sz val="10"/>
        <color theme="1"/>
        <rFont val="Calibri"/>
        <family val="2"/>
        <scheme val="minor"/>
      </rPr>
      <t>GENERATE AC </t>
    </r>
    <r>
      <rPr>
        <sz val="11"/>
        <color theme="1"/>
        <rFont val="Calibri"/>
        <family val="2"/>
        <scheme val="minor"/>
      </rPr>
      <t>command consists of a BER-TLV data object encoded according to format 2 in case the card risk management of the card decides to return a TC or ARQC.</t>
    </r>
  </si>
  <si>
    <r>
      <t>If the </t>
    </r>
    <r>
      <rPr>
        <sz val="10"/>
        <color theme="1"/>
        <rFont val="Calibri"/>
        <family val="2"/>
        <scheme val="minor"/>
      </rPr>
      <t>GENERATE AC </t>
    </r>
    <r>
      <rPr>
        <sz val="11"/>
        <color theme="1"/>
        <rFont val="Calibri"/>
        <family val="2"/>
        <scheme val="minor"/>
      </rPr>
      <t>returns an ARQC, this is sent in an authorization request message 1100 to the IH. If the verification of the ARQC passes , the IH has proof that the card used at the point of service is genuine. Thus, the ARQC serves as the on-line card authentication, which guarantees that no fake card is authorized in the system. This is a significant advance when compared to the debit/credit cards implemented with magnetic stripe.</t>
    </r>
  </si>
  <si>
    <r>
      <t>If the </t>
    </r>
    <r>
      <rPr>
        <sz val="10"/>
        <color theme="1"/>
        <rFont val="Calibri"/>
        <family val="2"/>
        <scheme val="minor"/>
      </rPr>
      <t>GENERATE AC </t>
    </r>
    <r>
      <rPr>
        <sz val="11"/>
        <color theme="1"/>
        <rFont val="Calibri"/>
        <family val="2"/>
        <scheme val="minor"/>
      </rPr>
      <t>returns a TC, this enters in a clearing message 1240, based on which the acquirer claims the Amount, Authorized in the EMV </t>
    </r>
    <r>
      <rPr>
        <sz val="10"/>
        <color theme="1"/>
        <rFont val="Calibri"/>
        <family val="2"/>
        <scheme val="minor"/>
      </rPr>
      <t>¢ </t>
    </r>
    <r>
      <rPr>
        <sz val="11"/>
        <color theme="1"/>
        <rFont val="Calibri"/>
        <family val="2"/>
        <scheme val="minor"/>
      </rPr>
      <t>transaction from the issuer (see Section 2.10). If the verification of the TC received in the clearing message passes, the issuer knows that its card produced the TC that participated in the transaction. The issuer agrees to pay back the money to the acquirer. However, if the cardholder denies his or her participation in a transaction, the issuer cannot legally prove that the TC evidence is correct, since only the tamper-resistant cryptographic module of the IH can verify this evidence.</t>
    </r>
  </si>
  <si>
    <r>
      <t>In case the </t>
    </r>
    <r>
      <rPr>
        <sz val="10"/>
        <color theme="1"/>
        <rFont val="Calibri"/>
        <family val="2"/>
        <scheme val="minor"/>
      </rPr>
      <t>GENERATE AC </t>
    </r>
    <r>
      <rPr>
        <sz val="11"/>
        <color theme="1"/>
        <rFont val="Calibri"/>
        <family val="2"/>
        <scheme val="minor"/>
      </rPr>
      <t>returns an AAC with the reason code 010, "PIN try limit exceed", in bits 3 to bit 1 of the Cryptogram Information Data, the ICC may require the terminal to generate an advice message 1220 (bit 4 = 1 in the Cryptogram Information Data). This advice message informs the IH about the exceeding of the PIN try limit in the card, and the AAC serves as evidence to this fact.</t>
    </r>
  </si>
  <si>
    <r>
      <t>If the ICC performs a combined DDA/AC generation, the terminal can verify off-line that the card is genuine by verifying the correctness of the Signed Dynamic Application Data returned in the R-APDU of the </t>
    </r>
    <r>
      <rPr>
        <sz val="10"/>
        <color theme="1"/>
        <rFont val="Calibri"/>
        <family val="2"/>
        <scheme val="minor"/>
      </rPr>
      <t>GENERATE AC </t>
    </r>
    <r>
      <rPr>
        <sz val="11"/>
        <color theme="1"/>
        <rFont val="Calibri"/>
        <family val="2"/>
        <scheme val="minor"/>
      </rPr>
      <t>command.</t>
    </r>
  </si>
  <si>
    <t>If the authorization response message is received by the terminal but it does not contain the Issuer Authentication Data, the terminal shall not execute the EXTERNAL AUTHENTICATE command and shall set bit 5, "Issuer authentication was performed", in the TSI to 0. Otherwise, the card performs the issuer authentication as explained below.</t>
  </si>
  <si>
    <t>Table 6.9: C-APDU of the EXTERNAL AUTHENTICATE Command</t>
  </si>
  <si>
    <r>
      <t>1. Issuer Script Template 1 (tag 71) groups proprietary post-issuance commands to be transmitted to the ICC </t>
    </r>
    <r>
      <rPr>
        <i/>
        <sz val="11"/>
        <color rgb="FF333333"/>
        <rFont val="Calibri"/>
        <family val="2"/>
        <scheme val="minor"/>
      </rPr>
      <t>before </t>
    </r>
    <r>
      <rPr>
        <sz val="11"/>
        <color rgb="FF333333"/>
        <rFont val="Calibri"/>
        <family val="2"/>
        <scheme val="minor"/>
      </rPr>
      <t>sending the 2nd GENERATE AC to the ICC.</t>
    </r>
  </si>
  <si>
    <t>Chapter 6: Debit and Credit with EMV ¢</t>
  </si>
  <si>
    <r>
      <t>The goal of this chapter is to offer a tutorial presentation on the transaction profile of the EMV ¢ debit and credit payment application. This presentation should allow someone who has no time to read the entire specification to more easily understand the EMV ¢ payment method. It should be regarded as accompanying material that helps the reader get accustomed with this payment technology as quickly as possible. The chapter </t>
    </r>
    <r>
      <rPr>
        <i/>
        <sz val="11"/>
        <color rgb="FF333333"/>
        <rFont val="Calibri"/>
        <family val="2"/>
        <scheme val="minor"/>
      </rPr>
      <t>does not aim to replace the specifications </t>
    </r>
    <r>
      <rPr>
        <sz val="11"/>
        <color rgb="FF333333"/>
        <rFont val="Calibri"/>
        <family val="2"/>
        <scheme val="minor"/>
      </rPr>
      <t>, which should always be kept as the ultimate reference for any details. The presentation emphasizes the analysis of the protocol between the ICC and the terminal, rather than discussing the card and the terminal separately.</t>
    </r>
  </si>
  <si>
    <r>
      <t>We refer now to Figure 6.1. All the processing described below is performed if the EMV </t>
    </r>
    <r>
      <rPr>
        <sz val="11"/>
        <color theme="1"/>
        <rFont val="Calibri"/>
        <family val="2"/>
        <scheme val="minor"/>
      </rPr>
      <t>¢ debit/credit application is correctly selected during the application selection mechanism (see Section 4.4).</t>
    </r>
  </si>
  <si>
    <r>
      <t>Based on the information contained in the AFL, the terminal is able to perform the read application data function. With this function all the public information contained in the AEF(s) attached to the EMV </t>
    </r>
    <r>
      <rPr>
        <sz val="11"/>
        <color theme="1"/>
        <rFont val="Calibri"/>
        <family val="2"/>
        <scheme val="minor"/>
      </rPr>
      <t>¢ debit/credit card application is read by the terminal. After reading the content of the card, the terminal decides whether it has all the necessary data objects to continue the transaction.</t>
    </r>
  </si>
  <si>
    <r>
      <t>The ICC performs its own risk management procedure, according to the security policy of the issuer, within the function called card action analysis. Following the card risk management, the ICC could agree with the type of transaction finalization proposed by the terminal or it could ask for another type of finalization. For example, instead of accepting the off-line completion of the transaction, the card may ask the terminal to perform an online authorization request to the issuer. After performing the card action analysis, the decision about the off-line or on-line completion of the EMV </t>
    </r>
    <r>
      <rPr>
        <sz val="11"/>
        <color theme="1"/>
        <rFont val="Calibri"/>
        <family val="2"/>
        <scheme val="minor"/>
      </rPr>
      <t>¢ debit/credit transaction is taken.</t>
    </r>
  </si>
  <si>
    <r>
      <t>The processing is similar to that performed in the case of magnetic stripe cards, with the observation that the payment message sent to the acquirer contains the supplementary information gathered by the terminal from the card during the processing explained in Figure 6.1. After receiving this information, the issuer can better assess whether the card is genuine or not, since the Application Cryptogram produced by the card is "fresh" for every new transaction. The authorization response that is sent back by the IH allows the terminal and the ICC either to deny or to accept the transaction, according to the indication transmitted by the issuer. To this end, the issuer must authenticate itself to the ICC, such that the ICC trusts that the finalization decision for the current EMV </t>
    </r>
    <r>
      <rPr>
        <sz val="11"/>
        <color theme="1"/>
        <rFont val="Calibri"/>
        <family val="2"/>
        <scheme val="minor"/>
      </rPr>
      <t>¢ debit/credit transaction comes from the genuine IH.</t>
    </r>
  </si>
  <si>
    <t>The terminal requires on-line authorization following the terminal action analysis stage, when the TVR was compared against the terminal/Issuer Action Code “On-line. The terminal issues the first GENERATE AC command with the reference control parameter (P1) set up to ARQC. The card analyzes the proposal of the terminal according to its own card risk management procedure, which reflects the security and availability policies of the issuer, and agrees with an on-line authorization by the issuer.</t>
  </si>
  <si>
    <t>The terminal requires off-line completion following the terminal action analysis. The terminal issues the first GENERATE AC command with the reference control parameter (P1) set up to TC. The card analyzes the proposal of the terminal according to its own card risk management procedure and decreases the decision level proposed by the terminal from TC to ARQC.</t>
  </si>
  <si>
    <t>Issuer Application Data (IAD), which may include the key indicator and the algorithm version number to uniquely specify a certain version of the IMK AC and of the MAC algorithm used to compute the ARQC in the card. The IAD may also include the witness values of the SDA or DDA processing by the terminal (i.e., the Data Authentication Code or the ICC Dynamic Number, respectively). In addition, the card risk management verification results can also be included in the IAD.</t>
  </si>
  <si>
    <t>Use the key indicator present in the IAD to retrieve the correct version of the IMK AC .</t>
  </si>
  <si>
    <t>Use the account identification data to derive the key MK AC corresponding to the card participating in the transaction.</t>
  </si>
  <si>
    <t>Derive the actual session key SSK AC from MK AC , using the ATC as diversifier information in the keys-tree.</t>
  </si>
  <si>
    <t>Use SSK AC to produce a MAC on the same data objects that were considered by the card in the transaction claim.</t>
  </si>
  <si>
    <t>The cryptographic module of the IH computes the ARPC as a triple DES cryptogram in ECB mode on the result of an XOR operation between the ARQC and the ARC padded at right with 6 bytes 00h. The ARQC is the value received in the 1100 message and serves as a challenge for countering replay attacks. This cryptogram is produced with the same session key SSK AC , which was already produced by the cryptographic module of the IH, since the verification of the ARQC. The ARPC allows the card to authenticate the issuer and to check that the Authorization Response Code represents the decision of the issuer concerning the finalization of the current EMV ¢ transaction.</t>
  </si>
  <si>
    <r>
      <t>When this bit is set to 1, the card supports issuer authentication through the </t>
    </r>
    <r>
      <rPr>
        <sz val="11"/>
        <color theme="1"/>
        <rFont val="Calibri"/>
        <family val="2"/>
        <scheme val="minor"/>
      </rPr>
      <t>EXTERNAL AUTHENTICATEcommand. In this case, the terminal prepares the C-APDU corresponding to this command according to Table 6.9.</t>
    </r>
  </si>
  <si>
    <r>
      <t>When bit 3, "Issuer Authentication is supported", in the AIP is set to 0, the card may combine the issuer authentication with the second </t>
    </r>
    <r>
      <rPr>
        <sz val="11"/>
        <color theme="1"/>
        <rFont val="Calibri"/>
        <family val="2"/>
        <scheme val="minor"/>
      </rPr>
      <t>GENERATE AC command. In this case, the issuer should have listed the data object Issuer Authentication Data (tag 91) in the CDOL2.</t>
    </r>
  </si>
  <si>
    <r>
      <t>Regardless of whether </t>
    </r>
    <r>
      <rPr>
        <sz val="11"/>
        <color theme="1"/>
        <rFont val="Calibri"/>
        <family val="2"/>
        <scheme val="minor"/>
      </rPr>
      <t>EXTERNAL AUTHENTICATE or GENERATE AC is used to perform issuer authentication, the processing performed by the card is the same. The ICC decrypts the ARPC with the session key SSK AC , which was previously derived for the computation of the ARQC. After performing the XOR operation with the value of the ARQC, the ARC can be obtained from the leftmost 2 bytes of the result. This computed value of the ARC is compared against the value received in the Issuer Authentication Data. If the two values are identical, the issuer authentication has passed.</t>
    </r>
  </si>
  <si>
    <t>Application Version Number - Card</t>
  </si>
  <si>
    <t>Application Version Number - Terminal</t>
  </si>
  <si>
    <r>
      <t xml:space="preserve">If </t>
    </r>
    <r>
      <rPr>
        <i/>
        <sz val="11"/>
        <color theme="1"/>
        <rFont val="Calibri"/>
        <family val="2"/>
        <scheme val="minor"/>
      </rPr>
      <t xml:space="preserve">V2 V3 </t>
    </r>
    <r>
      <rPr>
        <sz val="11"/>
        <color theme="1"/>
        <rFont val="Calibri"/>
        <family val="2"/>
        <scheme val="minor"/>
      </rPr>
      <t>Check that bit 7 ("Valid for international</t>
    </r>
  </si>
  <si>
    <r>
      <t xml:space="preserve">If </t>
    </r>
    <r>
      <rPr>
        <i/>
        <sz val="11"/>
        <color theme="1"/>
        <rFont val="Calibri"/>
        <family val="2"/>
        <scheme val="minor"/>
      </rPr>
      <t xml:space="preserve">V1 </t>
    </r>
    <r>
      <rPr>
        <sz val="11"/>
        <color theme="1"/>
        <rFont val="Calibri"/>
        <family val="2"/>
        <scheme val="minor"/>
      </rPr>
      <t xml:space="preserve">= "Purchase of Goods" (00 = </t>
    </r>
    <r>
      <rPr>
        <i/>
        <sz val="11"/>
        <color theme="1"/>
        <rFont val="Calibri"/>
        <family val="2"/>
        <scheme val="minor"/>
      </rPr>
      <t>Debits/Goods and</t>
    </r>
  </si>
  <si>
    <r>
      <t xml:space="preserve">Services </t>
    </r>
    <r>
      <rPr>
        <sz val="11"/>
        <color theme="1"/>
        <rFont val="Calibri"/>
        <family val="2"/>
        <scheme val="minor"/>
      </rPr>
      <t>)</t>
    </r>
  </si>
  <si>
    <r>
      <t xml:space="preserve">If </t>
    </r>
    <r>
      <rPr>
        <i/>
        <sz val="11"/>
        <color theme="1"/>
        <rFont val="Calibri"/>
        <family val="2"/>
        <scheme val="minor"/>
      </rPr>
      <t xml:space="preserve">V2 = V3 </t>
    </r>
    <r>
      <rPr>
        <sz val="11"/>
        <color theme="1"/>
        <rFont val="Calibri"/>
        <family val="2"/>
        <scheme val="minor"/>
      </rPr>
      <t>Check that bit 6 ("Valid for domestic goods")</t>
    </r>
  </si>
  <si>
    <r>
      <t xml:space="preserve">If </t>
    </r>
    <r>
      <rPr>
        <i/>
        <sz val="11"/>
        <color theme="1"/>
        <rFont val="Calibri"/>
        <family val="2"/>
        <scheme val="minor"/>
      </rPr>
      <t xml:space="preserve">V2 V3 </t>
    </r>
    <r>
      <rPr>
        <sz val="11"/>
        <color theme="1"/>
        <rFont val="Calibri"/>
        <family val="2"/>
        <scheme val="minor"/>
      </rPr>
      <t>Check that bit 5 ("Valid for international</t>
    </r>
  </si>
  <si>
    <r>
      <t xml:space="preserve">If </t>
    </r>
    <r>
      <rPr>
        <i/>
        <sz val="11"/>
        <color theme="1"/>
        <rFont val="Calibri"/>
        <family val="2"/>
        <scheme val="minor"/>
      </rPr>
      <t xml:space="preserve">V1 </t>
    </r>
    <r>
      <rPr>
        <sz val="11"/>
        <color theme="1"/>
        <rFont val="Calibri"/>
        <family val="2"/>
        <scheme val="minor"/>
      </rPr>
      <t xml:space="preserve">= "Purchase of services" (00 = </t>
    </r>
    <r>
      <rPr>
        <i/>
        <sz val="11"/>
        <color theme="1"/>
        <rFont val="Calibri"/>
        <family val="2"/>
        <scheme val="minor"/>
      </rPr>
      <t>Debits/Goods and</t>
    </r>
  </si>
  <si>
    <r>
      <t xml:space="preserve">If </t>
    </r>
    <r>
      <rPr>
        <i/>
        <sz val="11"/>
        <color theme="1"/>
        <rFont val="Calibri"/>
        <family val="2"/>
        <scheme val="minor"/>
      </rPr>
      <t xml:space="preserve">V2 = V3 </t>
    </r>
    <r>
      <rPr>
        <sz val="11"/>
        <color theme="1"/>
        <rFont val="Calibri"/>
        <family val="2"/>
        <scheme val="minor"/>
      </rPr>
      <t>Check that bit 4 ("Valid for domestic</t>
    </r>
  </si>
  <si>
    <r>
      <t xml:space="preserve">If </t>
    </r>
    <r>
      <rPr>
        <i/>
        <sz val="11"/>
        <color theme="1"/>
        <rFont val="Calibri"/>
        <family val="2"/>
        <scheme val="minor"/>
      </rPr>
      <t xml:space="preserve">V2 V3 </t>
    </r>
    <r>
      <rPr>
        <sz val="11"/>
        <color theme="1"/>
        <rFont val="Calibri"/>
        <family val="2"/>
        <scheme val="minor"/>
      </rPr>
      <t>Check that bit 3 ("Valid for international</t>
    </r>
  </si>
  <si>
    <r>
      <t xml:space="preserve">If </t>
    </r>
    <r>
      <rPr>
        <i/>
        <sz val="11"/>
        <color theme="1"/>
        <rFont val="Calibri"/>
        <family val="2"/>
        <scheme val="minor"/>
      </rPr>
      <t xml:space="preserve">V1 </t>
    </r>
    <r>
      <rPr>
        <sz val="11"/>
        <color theme="1"/>
        <rFont val="Calibri"/>
        <family val="2"/>
        <scheme val="minor"/>
      </rPr>
      <t xml:space="preserve">= "Purchase of goods/services" (00 = </t>
    </r>
    <r>
      <rPr>
        <i/>
        <sz val="11"/>
        <color theme="1"/>
        <rFont val="Calibri"/>
        <family val="2"/>
        <scheme val="minor"/>
      </rPr>
      <t>Debits/</t>
    </r>
  </si>
  <si>
    <r>
      <t xml:space="preserve">Goods and Services </t>
    </r>
    <r>
      <rPr>
        <sz val="11"/>
        <color theme="1"/>
        <rFont val="Calibri"/>
        <family val="2"/>
        <scheme val="minor"/>
      </rPr>
      <t>) and Amount, Other is present in</t>
    </r>
  </si>
  <si>
    <r>
      <t xml:space="preserve">If </t>
    </r>
    <r>
      <rPr>
        <i/>
        <sz val="11"/>
        <color theme="1"/>
        <rFont val="Calibri"/>
        <family val="2"/>
        <scheme val="minor"/>
      </rPr>
      <t xml:space="preserve">V2 = V3 </t>
    </r>
    <r>
      <rPr>
        <sz val="11"/>
        <color theme="1"/>
        <rFont val="Calibri"/>
        <family val="2"/>
        <scheme val="minor"/>
      </rPr>
      <t>Check that bit 8 ("Domestic cashback allowed")</t>
    </r>
  </si>
  <si>
    <r>
      <t xml:space="preserve">If </t>
    </r>
    <r>
      <rPr>
        <i/>
        <sz val="11"/>
        <color theme="1"/>
        <rFont val="Calibri"/>
        <family val="2"/>
        <scheme val="minor"/>
      </rPr>
      <t xml:space="preserve">V2 V3 </t>
    </r>
    <r>
      <rPr>
        <sz val="11"/>
        <color theme="1"/>
        <rFont val="Calibri"/>
        <family val="2"/>
        <scheme val="minor"/>
      </rPr>
      <t>Check that bit 7 ("International cashback</t>
    </r>
  </si>
  <si>
    <t>CLASSIFICATION NATIONALE CB</t>
  </si>
  <si>
    <t>Automate de classe I Automate pour lequel le séquencement des opérations est tel que le montant</t>
  </si>
  <si>
    <t>de la transaction est connu avant la délivrance du bien ou du service</t>
  </si>
  <si>
    <t>Automate de classe II – 1 Automate caractérisé par le fait que le montant de la transaction ne peut être</t>
  </si>
  <si>
    <t>connu qu’à la fin des opérations, mais où le montant peut être estimé a priori,</t>
  </si>
  <si>
    <t>soit par l’utilisateur, soit par l’automate en fonction de la demande de</t>
  </si>
  <si>
    <t>l’utilisateur.</t>
  </si>
  <si>
    <t>Automate de classe II – 2 Automate caractérisé par le fait que le montant de la transaction ne peut être</t>
  </si>
  <si>
    <t>connu qu'à la fin des opérations et pour lequel l'estimation du montant de la</t>
  </si>
  <si>
    <t>transaction est impossible.</t>
  </si>
  <si>
    <t>CLASSIFICATION INTERNATIONALE</t>
  </si>
  <si>
    <t>Automate de niveau 1 ADM : demande d’autorisation systématique et contrôle du code confidentiel</t>
  </si>
  <si>
    <t>Automate de niveau 2 SST : demande d’autorisation systématique, pas de contrôle du code</t>
  </si>
  <si>
    <t>confidentiel</t>
  </si>
  <si>
    <t>Automate de niveau 3 LAT : pas de demande d’autorisation et pas de contrôle de code confidentiel</t>
  </si>
  <si>
    <t>Automate de niveau 4 Vente à bord (non permis en intra-régional)</t>
  </si>
  <si>
    <t>CHAMP 59 0200</t>
  </si>
  <si>
    <t>TYPE = 0215 : ITP DU POINT D’ACCEPTATION</t>
  </si>
  <si>
    <t>Format de la donnée : n12 Longueur transportée : 6</t>
  </si>
  <si>
    <t>Identification d’application terminal au point d’acceptation.</t>
  </si>
  <si>
    <t>Code constructeur n3</t>
  </si>
  <si>
    <t>Version des spécifications de référence n3</t>
  </si>
  <si>
    <t>Modèle d’équipement n3</t>
  </si>
  <si>
    <t>Version du logiciel applicatif interbancaire n3</t>
  </si>
  <si>
    <t>CHAMP 59 0215</t>
  </si>
  <si>
    <t>Note that the card could generate the pair ICC private key/ICC public key by itself and forward only the ICC public key for certification to the issuer's personalization terminal (using an authentic channel). In this case, the issuer will compute only the ICC Public Key Certificate for downloading it in the card. The generation of the RSA key pairs by the chip card itself would better enforce the nonrepudiation security service during an EMV ¢ transaction, with no supplementary costs related to the chip card.</t>
  </si>
  <si>
    <t>2. During the utilization stage the card supplies both the Issuer Public Key Certificate and the ICC Public Key Certificate to the terminal. The terminal verifies the authenticity of the Issuer Public Key Certificate with the corresponding CA public key and retrieves an authentic copy of the issuer public key (Section 5.7.1). Using this copy, the terminal can verify the authenticity of the ICC Public Key Certificate and the authenticity of the data personalized in the card by the issuer. If all the verifications are successful, the terminal recovers an authentic copy of the ICC public key (Section 5.7.2). The terminal asks the card with an INTERNAL AUTHENTICATE command to produce a digital signature on a byte string constructed from data objects in the terminal. This byte string is formatted according to the indications of the Dynamic Data Authentication Data Object List (DDOL) provided by the card. For implementing the DDA, the DDOL must include the Unpredictable Number (tag 9F37) data object, which is a random number generated by the terminal for each new EMV ¢ session. After receiving the INTERNAL AUTHENTICATE command with the byte string from the terminal, the card produces a digital signature on this byte string as well as on other data from the card. This signature is referred to in the card as the Signed Dynamic Application Data object with tag 9F4B. The card sends this signature back to the terminal, which will verify it with the authentic copy of the ICC public key. If the verification passes, the terminal accepts that the card is genuine.</t>
  </si>
  <si>
    <t>First, the terminal verifies the authenticity of the data personalized in the card and of the ICC public key traversing the EMV ¢ certification chain composed of the Issuer Public Key Certificate and the ICC Public Key Certificate. This processing is carried out completely by the terminal, while the card only conveys those data objects needed for completing this verification.</t>
  </si>
  <si>
    <t>Note that if the terminal does not identify the DDOL (tag gF49) in the EMV ¢ data objects heap, the terminal should use a default DDOL personalized in the EMV ¢ terminal application by the acquirer. If the default DDOL is also missing, the DDA has failed.</t>
  </si>
  <si>
    <t>Step 3: The terminal creates the C-APDU corresponding to the INTERNAL AUTHENTICATE command. This C-APDU is summarized in Table 6.3 (according to Table I-19 in Book 3 [1]).</t>
  </si>
  <si>
    <t>The control parameter P1 encodes the reference of the algorithm for computing the signed dynamic application data, from the terminal's viewpoint. The actual value accepted for P1 is 00, which means that no information on the algorithm is given through P1. At present, the algorithm used by the card for generating the Signed Dynamic Application Data is the RSA algorithm. After formatting the C-APDU of the INTERNAL AUTHENTICATE command, the terminal sends it to the card.</t>
  </si>
  <si>
    <t>Note that if the combined dynamic data authentication/Application Cryptogram generation is chosen for implementing the off-line data authentication service (choice 2 in Section 6.4.1), all the processing described above is performed except for step 3 in stage 5. In this case, the terminal does not send a separate INTERNAL AUTHENTICATE command to the card.</t>
  </si>
  <si>
    <t>Before computing the signature, the card checks that the parameters P1 and P2 of the INTERNAL AUTHENTICATEcommand are equal to 00. It then checks that the issuer did not previously block the currently selected application through a post-script command. The card also checks that in the current session the execution of the GET PROCESSING OPTIONS command was successfully performed and no other INTERNAL AUTHENTICATE C-APDU was sent to the card. Otherwise the card returns SW1SW2 = 6985, "Command not allowed; conditions of use not satisfied" (see Table I-4 in Book 3 [1]).</t>
  </si>
  <si>
    <t>Then the card computes the ICC Dynamic Number (tag 9F4C). This is a time-variant parameter generated by the card. When receiving this parameter in an authorization request sent on-line or even in a payment capture message during the clearing, the issuer can check the freshness of this parameter. Thus, the issuer verifies whether the terminal performed the DDA stage or not, when this is required by the EMV ¢ transaction profile. The parameter can be a sequence number incremented each time the INTERNAL AUTHENTICATE command is sent to the card, for which the issuer keeps a synchronous counter in the IH. The parameter can also be a symmetric cryptogram, which is unique for each card and for each transaction. This cryptogram can be a MAC computed by the card on the ATC, which is incremented at every transaction. This MAC is computed with a unique key diversified for each card from a unique master key of the issuer assigned for the purpose of computing the ICC Dynamic Number.</t>
  </si>
  <si>
    <t>After receiving the signed dynamic authentication data in the R-APDU returned by the card to the INTERNAL AUTHENTICATE command, the terminal verifies its authenticity.</t>
  </si>
  <si>
    <r>
      <t>Stage 1 </t>
    </r>
    <r>
      <rPr>
        <sz val="11"/>
        <color rgb="FF333333"/>
        <rFont val="Calibri"/>
        <family val="2"/>
        <scheme val="minor"/>
      </rPr>
      <t>The terminal verifies the existence of the following objects in the EMV ¢ data objects heap:</t>
    </r>
  </si>
  <si>
    <r>
      <t>Stage 2 </t>
    </r>
    <r>
      <rPr>
        <sz val="11"/>
        <color rgb="FF333333"/>
        <rFont val="Calibri"/>
        <family val="2"/>
        <scheme val="minor"/>
      </rPr>
      <t>The terminal constructs the static data to be authenticated byte string as it was described in Section 5.8.2. If the static authentication tag list contains any tags other than those accepted (note that there are some differences between the </t>
    </r>
    <r>
      <rPr>
        <i/>
        <sz val="11"/>
        <color rgb="FF333333"/>
        <rFont val="Calibri"/>
        <family val="2"/>
        <scheme val="minor"/>
      </rPr>
      <t>EMV'96 </t>
    </r>
    <r>
      <rPr>
        <sz val="11"/>
        <color rgb="FF333333"/>
        <rFont val="Calibri"/>
        <family val="2"/>
        <scheme val="minor"/>
      </rPr>
      <t>and the </t>
    </r>
    <r>
      <rPr>
        <i/>
        <sz val="11"/>
        <color rgb="FF333333"/>
        <rFont val="Calibri"/>
        <family val="2"/>
        <scheme val="minor"/>
      </rPr>
      <t>EMV 2000 </t>
    </r>
    <r>
      <rPr>
        <sz val="11"/>
        <color rgb="FF333333"/>
        <rFont val="Calibri"/>
        <family val="2"/>
        <scheme val="minor"/>
      </rPr>
      <t>specifications), DDA has failed.</t>
    </r>
  </si>
  <si>
    <r>
      <t>Stage 3 </t>
    </r>
    <r>
      <rPr>
        <sz val="11"/>
        <color rgb="FF333333"/>
        <rFont val="Calibri"/>
        <family val="2"/>
        <scheme val="minor"/>
      </rPr>
      <t>The terminal verifies the authenticity of the Issuer Public Key Certificate (tag 90) and recovers the issuer public key ( </t>
    </r>
    <r>
      <rPr>
        <i/>
        <sz val="11"/>
        <color rgb="FF333333"/>
        <rFont val="Calibri"/>
        <family val="2"/>
        <scheme val="minor"/>
      </rPr>
      <t>n I , e I </t>
    </r>
    <r>
      <rPr>
        <sz val="11"/>
        <color rgb="FF333333"/>
        <rFont val="Calibri"/>
        <family val="2"/>
        <scheme val="minor"/>
      </rPr>
      <t>) according to the algorithm described in Section 5.7.1.</t>
    </r>
  </si>
  <si>
    <r>
      <t>Stage 4 </t>
    </r>
    <r>
      <rPr>
        <sz val="11"/>
        <color rgb="FF333333"/>
        <rFont val="Calibri"/>
        <family val="2"/>
        <scheme val="minor"/>
      </rPr>
      <t>The terminal verifies the authenticity of the ICC Public Key Certificate (tag 9F46) received from the card with the authentic copy of the issuer public key, ( </t>
    </r>
    <r>
      <rPr>
        <i/>
        <sz val="11"/>
        <color rgb="FF333333"/>
        <rFont val="Calibri"/>
        <family val="2"/>
        <scheme val="minor"/>
      </rPr>
      <t>n I , e I </t>
    </r>
    <r>
      <rPr>
        <sz val="11"/>
        <color rgb="FF333333"/>
        <rFont val="Calibri"/>
        <family val="2"/>
        <scheme val="minor"/>
      </rPr>
      <t>), which was obtained in stage 3. </t>
    </r>
    <r>
      <rPr>
        <i/>
        <sz val="11"/>
        <color rgb="FF333333"/>
        <rFont val="Calibri"/>
        <family val="2"/>
        <scheme val="minor"/>
      </rPr>
      <t>N I </t>
    </r>
    <r>
      <rPr>
        <sz val="11"/>
        <color rgb="FF333333"/>
        <rFont val="Calibri"/>
        <family val="2"/>
        <scheme val="minor"/>
      </rPr>
      <t>denotes the length of the modulus </t>
    </r>
    <r>
      <rPr>
        <i/>
        <sz val="11"/>
        <color rgb="FF333333"/>
        <rFont val="Calibri"/>
        <family val="2"/>
        <scheme val="minor"/>
      </rPr>
      <t>n I </t>
    </r>
    <r>
      <rPr>
        <sz val="11"/>
        <color rgb="FF333333"/>
        <rFont val="Calibri"/>
        <family val="2"/>
        <scheme val="minor"/>
      </rPr>
      <t>.</t>
    </r>
  </si>
  <si>
    <r>
      <t>If any of the verifications mentioned above failed, DDA has failed. The terminal stores the ICC public key (</t>
    </r>
    <r>
      <rPr>
        <i/>
        <sz val="11"/>
        <color rgb="FF333333"/>
        <rFont val="Calibri"/>
        <family val="2"/>
        <scheme val="minor"/>
      </rPr>
      <t> n IC , e IC </t>
    </r>
    <r>
      <rPr>
        <sz val="11"/>
        <color rgb="FF333333"/>
        <rFont val="Calibri"/>
        <family val="2"/>
        <scheme val="minor"/>
      </rPr>
      <t>) to subsequently verify the Signed Dynamic Application Data produced by the card. The terminal proceeds with the next stage.</t>
    </r>
  </si>
  <si>
    <r>
      <t>Stage 5 </t>
    </r>
    <r>
      <rPr>
        <sz val="11"/>
        <color rgb="FF333333"/>
        <rFont val="Calibri"/>
        <family val="2"/>
        <scheme val="minor"/>
      </rPr>
      <t>The terminal initiates the computation of the Signed Dynamic Application Data in the card with an INTERNAL AUTHENTICATE command.</t>
    </r>
  </si>
  <si>
    <r>
      <t>Note that the issuer could have required that the terminal send the entire Signed Dynamic Application Data to the IH for verification. But this could overload the authorization request message with </t>
    </r>
    <r>
      <rPr>
        <i/>
        <sz val="11"/>
        <color rgb="FF333333"/>
        <rFont val="Calibri"/>
        <family val="2"/>
        <scheme val="minor"/>
      </rPr>
      <t>N IC </t>
    </r>
    <r>
      <rPr>
        <sz val="11"/>
        <color rgb="FF333333"/>
        <rFont val="Calibri"/>
        <family val="2"/>
        <scheme val="minor"/>
      </rPr>
      <t>bytes, which can amount to 248 bytes instead of the 3 to 9 bytes needed by the ICC Dynamic Number. When non-repudiation is not a security feature required by the issuer, the use of the ICC Dynamic Number is more economical.</t>
    </r>
  </si>
  <si>
    <r>
      <t>The ICC applies the digital signature scheme giving message recovery implemented with the RSA algorithm, as described in Appendix F, Section F.3.1 (case 2). This algorithm is applied on the message </t>
    </r>
    <r>
      <rPr>
        <i/>
        <sz val="11"/>
        <color rgb="FF333333"/>
        <rFont val="Calibri"/>
        <family val="2"/>
        <scheme val="minor"/>
      </rPr>
      <t>M</t>
    </r>
    <r>
      <rPr>
        <sz val="11"/>
        <color rgb="FF333333"/>
        <rFont val="Calibri"/>
        <family val="2"/>
        <scheme val="minor"/>
      </rPr>
      <t> = </t>
    </r>
    <r>
      <rPr>
        <i/>
        <sz val="11"/>
        <color rgb="FF333333"/>
        <rFont val="Calibri"/>
        <family val="2"/>
        <scheme val="minor"/>
      </rPr>
      <t>M R M </t>
    </r>
    <r>
      <rPr>
        <sz val="11"/>
        <color rgb="FF333333"/>
        <rFont val="Calibri"/>
        <family val="2"/>
        <scheme val="minor"/>
      </rPr>
      <t>² with the RSA parameters </t>
    </r>
    <r>
      <rPr>
        <i/>
        <sz val="11"/>
        <color rgb="FF333333"/>
        <rFont val="Calibri"/>
        <family val="2"/>
        <scheme val="minor"/>
      </rPr>
      <t>n S </t>
    </r>
    <r>
      <rPr>
        <sz val="11"/>
        <color rgb="FF333333"/>
        <rFont val="Calibri"/>
        <family val="2"/>
        <scheme val="minor"/>
      </rPr>
      <t>= </t>
    </r>
    <r>
      <rPr>
        <i/>
        <sz val="11"/>
        <color rgb="FF333333"/>
        <rFont val="Calibri"/>
        <family val="2"/>
        <scheme val="minor"/>
      </rPr>
      <t>n IC </t>
    </r>
    <r>
      <rPr>
        <sz val="11"/>
        <color rgb="FF333333"/>
        <rFont val="Calibri"/>
        <family val="2"/>
        <scheme val="minor"/>
      </rPr>
      <t>and </t>
    </r>
    <r>
      <rPr>
        <i/>
        <sz val="11"/>
        <color rgb="FF333333"/>
        <rFont val="Calibri"/>
        <family val="2"/>
        <scheme val="minor"/>
      </rPr>
      <t>d S </t>
    </r>
    <r>
      <rPr>
        <sz val="11"/>
        <color rgb="FF333333"/>
        <rFont val="Calibri"/>
        <family val="2"/>
        <scheme val="minor"/>
      </rPr>
      <t>= </t>
    </r>
    <r>
      <rPr>
        <i/>
        <sz val="11"/>
        <color rgb="FF333333"/>
        <rFont val="Calibri"/>
        <family val="2"/>
        <scheme val="minor"/>
      </rPr>
      <t>d IC </t>
    </r>
    <r>
      <rPr>
        <sz val="11"/>
        <color rgb="FF333333"/>
        <rFont val="Calibri"/>
        <family val="2"/>
        <scheme val="minor"/>
      </rPr>
      <t>to obtain a signature </t>
    </r>
    <r>
      <rPr>
        <i/>
        <sz val="11"/>
        <color rgb="FF333333"/>
        <rFont val="Calibri"/>
        <family val="2"/>
        <scheme val="minor"/>
      </rPr>
      <t>S </t>
    </r>
    <r>
      <rPr>
        <sz val="11"/>
        <color rgb="FF333333"/>
        <rFont val="Calibri"/>
        <family val="2"/>
        <scheme val="minor"/>
      </rPr>
      <t>, which is referred to as the signed dynamic application data, stored in the card with the tag 9F4B.</t>
    </r>
  </si>
  <si>
    <r>
      <t>The message </t>
    </r>
    <r>
      <rPr>
        <i/>
        <sz val="11"/>
        <color rgb="FF333333"/>
        <rFont val="Calibri"/>
        <family val="2"/>
        <scheme val="minor"/>
      </rPr>
      <t>M </t>
    </r>
    <r>
      <rPr>
        <sz val="11"/>
        <color rgb="FF333333"/>
        <rFont val="Calibri"/>
        <family val="2"/>
        <scheme val="minor"/>
      </rPr>
      <t>= </t>
    </r>
    <r>
      <rPr>
        <i/>
        <sz val="11"/>
        <color rgb="FF333333"/>
        <rFont val="Calibri"/>
        <family val="2"/>
        <scheme val="minor"/>
      </rPr>
      <t>M R M </t>
    </r>
    <r>
      <rPr>
        <sz val="11"/>
        <color rgb="FF333333"/>
        <rFont val="Calibri"/>
        <family val="2"/>
        <scheme val="minor"/>
      </rPr>
      <t>² is referred to as the dynamic application data to be signed (see Table 11 in Book 2 [2]).</t>
    </r>
  </si>
  <si>
    <r>
      <t>The part </t>
    </r>
    <r>
      <rPr>
        <i/>
        <sz val="11"/>
        <color rgb="FF333333"/>
        <rFont val="Calibri"/>
        <family val="2"/>
        <scheme val="minor"/>
      </rPr>
      <t>M </t>
    </r>
    <r>
      <rPr>
        <sz val="11"/>
        <color rgb="FF333333"/>
        <rFont val="Calibri"/>
        <family val="2"/>
        <scheme val="minor"/>
      </rPr>
      <t>² consists of the terminal dynamic data byte string, as received in the INTERNAL AUTHENTICATEcommand from the terminal.</t>
    </r>
  </si>
  <si>
    <r>
      <t>The part </t>
    </r>
    <r>
      <rPr>
        <i/>
        <sz val="11"/>
        <color rgb="FF333333"/>
        <rFont val="Calibri"/>
        <family val="2"/>
        <scheme val="minor"/>
      </rPr>
      <t>M R </t>
    </r>
    <r>
      <rPr>
        <sz val="11"/>
        <color rgb="FF333333"/>
        <rFont val="Calibri"/>
        <family val="2"/>
        <scheme val="minor"/>
      </rPr>
      <t>consists of five fields:</t>
    </r>
  </si>
  <si>
    <r>
      <t>2. Field 2 ”hash algorithm indicator (1 byte): it identifies the hash algorithm used to produce the hash code </t>
    </r>
    <r>
      <rPr>
        <i/>
        <sz val="11"/>
        <color rgb="FF333333"/>
        <rFont val="Calibri"/>
        <family val="2"/>
        <scheme val="minor"/>
      </rPr>
      <t>H </t>
    </r>
    <r>
      <rPr>
        <sz val="11"/>
        <color rgb="FF333333"/>
        <rFont val="Calibri"/>
        <family val="2"/>
        <scheme val="minor"/>
      </rPr>
      <t>. This value is used in step 1 of the algorithm described in Appendix F, Section F.3.1 (case 2). At the moment, SHA-1 is the hash algorithm recommended by the </t>
    </r>
    <r>
      <rPr>
        <i/>
        <sz val="11"/>
        <color rgb="FF333333"/>
        <rFont val="Calibri"/>
        <family val="2"/>
        <scheme val="minor"/>
      </rPr>
      <t>EMV </t>
    </r>
    <r>
      <rPr>
        <sz val="11"/>
        <color rgb="FF333333"/>
        <rFont val="Calibri"/>
        <family val="2"/>
        <scheme val="minor"/>
      </rPr>
      <t>¢ </t>
    </r>
    <r>
      <rPr>
        <i/>
        <sz val="11"/>
        <color rgb="FF333333"/>
        <rFont val="Calibri"/>
        <family val="2"/>
        <scheme val="minor"/>
      </rPr>
      <t>2000</t>
    </r>
    <r>
      <rPr>
        <sz val="11"/>
        <color rgb="FF333333"/>
        <rFont val="Calibri"/>
        <family val="2"/>
        <scheme val="minor"/>
      </rPr>
      <t> specifications in Annex B3.1 of Book 2 [2]. Thus, the value of the hash algorithm indicator is set to 01h.</t>
    </r>
  </si>
  <si>
    <r>
      <t>3. Field 3 ”ICC dynamic data length (1 byte): It specifies the bytelength </t>
    </r>
    <r>
      <rPr>
        <i/>
        <sz val="11"/>
        <color rgb="FF333333"/>
        <rFont val="Calibri"/>
        <family val="2"/>
        <scheme val="minor"/>
      </rPr>
      <t>L DD </t>
    </r>
    <r>
      <rPr>
        <sz val="11"/>
        <color rgb="FF333333"/>
        <rFont val="Calibri"/>
        <family val="2"/>
        <scheme val="minor"/>
      </rPr>
      <t>of the ICC dynamic data in field 4. This parameter has to satisfy the relation 0 ‰ </t>
    </r>
    <r>
      <rPr>
        <i/>
        <sz val="11"/>
        <color rgb="FF333333"/>
        <rFont val="Calibri"/>
        <family val="2"/>
        <scheme val="minor"/>
      </rPr>
      <t>L DD </t>
    </r>
    <r>
      <rPr>
        <sz val="11"/>
        <color rgb="FF333333"/>
        <rFont val="Calibri"/>
        <family val="2"/>
        <scheme val="minor"/>
      </rPr>
      <t>‰ </t>
    </r>
    <r>
      <rPr>
        <i/>
        <sz val="11"/>
        <color rgb="FF333333"/>
        <rFont val="Calibri"/>
        <family val="2"/>
        <scheme val="minor"/>
      </rPr>
      <t>N IC </t>
    </r>
    <r>
      <rPr>
        <sz val="11"/>
        <color rgb="FF333333"/>
        <rFont val="Calibri"/>
        <family val="2"/>
        <scheme val="minor"/>
      </rPr>
      <t>ˆ’ 25.</t>
    </r>
  </si>
  <si>
    <r>
      <t>4. Field 4 ”ICC dynamic data ( </t>
    </r>
    <r>
      <rPr>
        <i/>
        <sz val="11"/>
        <color rgb="FF333333"/>
        <rFont val="Calibri"/>
        <family val="2"/>
        <scheme val="minor"/>
      </rPr>
      <t>L DD </t>
    </r>
    <r>
      <rPr>
        <sz val="11"/>
        <color rgb="FF333333"/>
        <rFont val="Calibri"/>
        <family val="2"/>
        <scheme val="minor"/>
      </rPr>
      <t>bytes): It consists of </t>
    </r>
    <r>
      <rPr>
        <i/>
        <sz val="11"/>
        <color rgb="FF333333"/>
        <rFont val="Calibri"/>
        <family val="2"/>
        <scheme val="minor"/>
      </rPr>
      <t>L DD </t>
    </r>
    <r>
      <rPr>
        <sz val="11"/>
        <color rgb="FF333333"/>
        <rFont val="Calibri"/>
        <family val="2"/>
        <scheme val="minor"/>
      </rPr>
      <t>bytes, of which the leftmost byte encodes the length of the ICC Dynamic Number (between 2 and 8 bytes), and the following 2 to 8 bytes represent the ICC Dynamic Number. The rest of the ICC dynamic data, until </t>
    </r>
    <r>
      <rPr>
        <i/>
        <sz val="11"/>
        <color rgb="FF333333"/>
        <rFont val="Calibri"/>
        <family val="2"/>
        <scheme val="minor"/>
      </rPr>
      <t>L DD </t>
    </r>
    <r>
      <rPr>
        <sz val="11"/>
        <color rgb="FF333333"/>
        <rFont val="Calibri"/>
        <family val="2"/>
        <scheme val="minor"/>
      </rPr>
      <t>bytes, can be used by each issuer in a proprietary manner.</t>
    </r>
  </si>
  <si>
    <r>
      <t>5. Field 5 ”pad pattern: It contains a number of </t>
    </r>
    <r>
      <rPr>
        <i/>
        <sz val="11"/>
        <color rgb="FF333333"/>
        <rFont val="Calibri"/>
        <family val="2"/>
        <scheme val="minor"/>
      </rPr>
      <t>N IC </t>
    </r>
    <r>
      <rPr>
        <sz val="11"/>
        <color rgb="FF333333"/>
        <rFont val="Calibri"/>
        <family val="2"/>
        <scheme val="minor"/>
      </rPr>
      <t>ˆ’ </t>
    </r>
    <r>
      <rPr>
        <i/>
        <sz val="11"/>
        <color rgb="FF333333"/>
        <rFont val="Calibri"/>
        <family val="2"/>
        <scheme val="minor"/>
      </rPr>
      <t>L DD </t>
    </r>
    <r>
      <rPr>
        <sz val="11"/>
        <color rgb="FF333333"/>
        <rFont val="Calibri"/>
        <family val="2"/>
        <scheme val="minor"/>
      </rPr>
      <t>ˆ’ 25 bytes of value BBh.</t>
    </r>
  </si>
  <si>
    <r>
      <t>1. Response Message Template Format 1: This is a primitive data object with tag 80 whose length is </t>
    </r>
    <r>
      <rPr>
        <i/>
        <sz val="11"/>
        <color rgb="FF333333"/>
        <rFont val="Calibri"/>
        <family val="2"/>
        <scheme val="minor"/>
      </rPr>
      <t>N IC</t>
    </r>
    <r>
      <rPr>
        <sz val="11"/>
        <color rgb="FF333333"/>
        <rFont val="Calibri"/>
        <family val="2"/>
        <scheme val="minor"/>
      </rPr>
      <t>. The value field of this data object contains </t>
    </r>
    <r>
      <rPr>
        <i/>
        <sz val="11"/>
        <color rgb="FF333333"/>
        <rFont val="Calibri"/>
        <family val="2"/>
        <scheme val="minor"/>
      </rPr>
      <t>only </t>
    </r>
    <r>
      <rPr>
        <sz val="11"/>
        <color rgb="FF333333"/>
        <rFont val="Calibri"/>
        <family val="2"/>
        <scheme val="minor"/>
      </rPr>
      <t>the value field of the signed dynamic authentication data.</t>
    </r>
  </si>
  <si>
    <r>
      <t>Step 1: Verify that the length of the Signed Dynamic Application Data is </t>
    </r>
    <r>
      <rPr>
        <i/>
        <sz val="11"/>
        <color rgb="FF333333"/>
        <rFont val="Calibri"/>
        <family val="2"/>
        <scheme val="minor"/>
      </rPr>
      <t>N IC </t>
    </r>
    <r>
      <rPr>
        <sz val="11"/>
        <color rgb="FF333333"/>
        <rFont val="Calibri"/>
        <family val="2"/>
        <scheme val="minor"/>
      </rPr>
      <t>.</t>
    </r>
  </si>
  <si>
    <r>
      <t>Step 2: Apply the signature verification/recovery algorithm in Appendix F, Section F.3.2 (case 2), where </t>
    </r>
    <r>
      <rPr>
        <i/>
        <sz val="11"/>
        <color rgb="FF333333"/>
        <rFont val="Calibri"/>
        <family val="2"/>
        <scheme val="minor"/>
      </rPr>
      <t>S </t>
    </r>
    <r>
      <rPr>
        <sz val="11"/>
        <color rgb="FF333333"/>
        <rFont val="Calibri"/>
        <family val="2"/>
        <scheme val="minor"/>
      </rPr>
      <t>is the signed dynamic application data, </t>
    </r>
    <r>
      <rPr>
        <i/>
        <sz val="11"/>
        <color rgb="FF333333"/>
        <rFont val="Calibri"/>
        <family val="2"/>
        <scheme val="minor"/>
      </rPr>
      <t>n S </t>
    </r>
    <r>
      <rPr>
        <sz val="11"/>
        <color rgb="FF333333"/>
        <rFont val="Calibri"/>
        <family val="2"/>
        <scheme val="minor"/>
      </rPr>
      <t>= </t>
    </r>
    <r>
      <rPr>
        <i/>
        <sz val="11"/>
        <color rgb="FF333333"/>
        <rFont val="Calibri"/>
        <family val="2"/>
        <scheme val="minor"/>
      </rPr>
      <t>n IC </t>
    </r>
    <r>
      <rPr>
        <sz val="11"/>
        <color rgb="FF333333"/>
        <rFont val="Calibri"/>
        <family val="2"/>
        <scheme val="minor"/>
      </rPr>
      <t>, and </t>
    </r>
    <r>
      <rPr>
        <i/>
        <sz val="11"/>
        <color rgb="FF333333"/>
        <rFont val="Calibri"/>
        <family val="2"/>
        <scheme val="minor"/>
      </rPr>
      <t>e S </t>
    </r>
    <r>
      <rPr>
        <sz val="11"/>
        <color rgb="FF333333"/>
        <rFont val="Calibri"/>
        <family val="2"/>
        <scheme val="minor"/>
      </rPr>
      <t>= </t>
    </r>
    <r>
      <rPr>
        <i/>
        <sz val="11"/>
        <color rgb="FF333333"/>
        <rFont val="Calibri"/>
        <family val="2"/>
        <scheme val="minor"/>
      </rPr>
      <t>e IC </t>
    </r>
    <r>
      <rPr>
        <sz val="11"/>
        <color rgb="FF333333"/>
        <rFont val="Calibri"/>
        <family val="2"/>
        <scheme val="minor"/>
      </rPr>
      <t>. The length </t>
    </r>
    <r>
      <rPr>
        <i/>
        <sz val="11"/>
        <color rgb="FF333333"/>
        <rFont val="Calibri"/>
        <family val="2"/>
        <scheme val="minor"/>
      </rPr>
      <t>N </t>
    </r>
    <r>
      <rPr>
        <sz val="11"/>
        <color rgb="FF333333"/>
        <rFont val="Calibri"/>
        <family val="2"/>
        <scheme val="minor"/>
      </rPr>
      <t>of the modulus is </t>
    </r>
    <r>
      <rPr>
        <i/>
        <sz val="11"/>
        <color rgb="FF333333"/>
        <rFont val="Calibri"/>
        <family val="2"/>
        <scheme val="minor"/>
      </rPr>
      <t>N IC </t>
    </r>
    <r>
      <rPr>
        <sz val="11"/>
        <color rgb="FF333333"/>
        <rFont val="Calibri"/>
        <family val="2"/>
        <scheme val="minor"/>
      </rPr>
      <t>.</t>
    </r>
  </si>
  <si>
    <r>
      <t>The data that is recovered </t>
    </r>
    <r>
      <rPr>
        <i/>
        <sz val="11"/>
        <color rgb="FF333333"/>
        <rFont val="Calibri"/>
        <family val="2"/>
        <scheme val="minor"/>
      </rPr>
      <t>X </t>
    </r>
    <r>
      <rPr>
        <sz val="11"/>
        <color rgb="FF333333"/>
        <rFont val="Calibri"/>
        <family val="2"/>
        <scheme val="minor"/>
      </rPr>
      <t>is parsed as </t>
    </r>
    <r>
      <rPr>
        <i/>
        <sz val="11"/>
        <color rgb="FF333333"/>
        <rFont val="Calibri"/>
        <family val="2"/>
        <scheme val="minor"/>
      </rPr>
      <t>X </t>
    </r>
    <r>
      <rPr>
        <sz val="11"/>
        <color rgb="FF333333"/>
        <rFont val="Calibri"/>
        <family val="2"/>
        <scheme val="minor"/>
      </rPr>
      <t>= </t>
    </r>
    <r>
      <rPr>
        <i/>
        <sz val="11"/>
        <color rgb="FF333333"/>
        <rFont val="Calibri"/>
        <family val="2"/>
        <scheme val="minor"/>
      </rPr>
      <t>B M R H E </t>
    </r>
    <r>
      <rPr>
        <sz val="11"/>
        <color rgb="FF333333"/>
        <rFont val="Calibri"/>
        <family val="2"/>
        <scheme val="minor"/>
      </rPr>
      <t>. The following processing is performed on these items:</t>
    </r>
  </si>
  <si>
    <r>
      <t>1. Check that </t>
    </r>
    <r>
      <rPr>
        <i/>
        <sz val="11"/>
        <color rgb="FF333333"/>
        <rFont val="Calibri"/>
        <family val="2"/>
        <scheme val="minor"/>
      </rPr>
      <t>E </t>
    </r>
    <r>
      <rPr>
        <sz val="11"/>
        <color rgb="FF333333"/>
        <rFont val="Calibri"/>
        <family val="2"/>
        <scheme val="minor"/>
      </rPr>
      <t>(last byte of </t>
    </r>
    <r>
      <rPr>
        <i/>
        <sz val="11"/>
        <color rgb="FF333333"/>
        <rFont val="Calibri"/>
        <family val="2"/>
        <scheme val="minor"/>
      </rPr>
      <t>X </t>
    </r>
    <r>
      <rPr>
        <sz val="11"/>
        <color rgb="FF333333"/>
        <rFont val="Calibri"/>
        <family val="2"/>
        <scheme val="minor"/>
      </rPr>
      <t>), which is the recovered data trailer, equals BCh.</t>
    </r>
  </si>
  <si>
    <r>
      <t>2. Check that </t>
    </r>
    <r>
      <rPr>
        <i/>
        <sz val="11"/>
        <color rgb="FF333333"/>
        <rFont val="Calibri"/>
        <family val="2"/>
        <scheme val="minor"/>
      </rPr>
      <t>B </t>
    </r>
    <r>
      <rPr>
        <sz val="11"/>
        <color rgb="FF333333"/>
        <rFont val="Calibri"/>
        <family val="2"/>
        <scheme val="minor"/>
      </rPr>
      <t>(first byte of </t>
    </r>
    <r>
      <rPr>
        <i/>
        <sz val="11"/>
        <color rgb="FF333333"/>
        <rFont val="Calibri"/>
        <family val="2"/>
        <scheme val="minor"/>
      </rPr>
      <t>X </t>
    </r>
    <r>
      <rPr>
        <sz val="11"/>
        <color rgb="FF333333"/>
        <rFont val="Calibri"/>
        <family val="2"/>
        <scheme val="minor"/>
      </rPr>
      <t>), which is the recovered data header, equals 6Ah.</t>
    </r>
  </si>
  <si>
    <r>
      <t>3. Consider </t>
    </r>
    <r>
      <rPr>
        <i/>
        <sz val="11"/>
        <color rgb="FF333333"/>
        <rFont val="Calibri"/>
        <family val="2"/>
        <scheme val="minor"/>
      </rPr>
      <t>M R </t>
    </r>
    <r>
      <rPr>
        <sz val="11"/>
        <color rgb="FF333333"/>
        <rFont val="Calibri"/>
        <family val="2"/>
        <scheme val="minor"/>
      </rPr>
      <t>as the next </t>
    </r>
    <r>
      <rPr>
        <i/>
        <sz val="11"/>
        <color rgb="FF333333"/>
        <rFont val="Calibri"/>
        <family val="2"/>
        <scheme val="minor"/>
      </rPr>
      <t>N IC </t>
    </r>
    <r>
      <rPr>
        <sz val="11"/>
        <color rgb="FF333333"/>
        <rFont val="Calibri"/>
        <family val="2"/>
        <scheme val="minor"/>
      </rPr>
      <t>ˆ’ 22 bytes after </t>
    </r>
    <r>
      <rPr>
        <i/>
        <sz val="11"/>
        <color rgb="FF333333"/>
        <rFont val="Calibri"/>
        <family val="2"/>
        <scheme val="minor"/>
      </rPr>
      <t>B </t>
    </r>
    <r>
      <rPr>
        <sz val="11"/>
        <color rgb="FF333333"/>
        <rFont val="Calibri"/>
        <family val="2"/>
        <scheme val="minor"/>
      </rPr>
      <t>. Parse </t>
    </r>
    <r>
      <rPr>
        <i/>
        <sz val="11"/>
        <color rgb="FF333333"/>
        <rFont val="Calibri"/>
        <family val="2"/>
        <scheme val="minor"/>
      </rPr>
      <t>M R </t>
    </r>
    <r>
      <rPr>
        <sz val="11"/>
        <color rgb="FF333333"/>
        <rFont val="Calibri"/>
        <family val="2"/>
        <scheme val="minor"/>
      </rPr>
      <t>according to the five fields identified in Section 6.4.3.4.</t>
    </r>
  </si>
  <si>
    <r>
      <t>4. Check that the signed data format read in field 1 of </t>
    </r>
    <r>
      <rPr>
        <i/>
        <sz val="11"/>
        <color rgb="FF333333"/>
        <rFont val="Calibri"/>
        <family val="2"/>
        <scheme val="minor"/>
      </rPr>
      <t>M R </t>
    </r>
    <r>
      <rPr>
        <sz val="11"/>
        <color rgb="FF333333"/>
        <rFont val="Calibri"/>
        <family val="2"/>
        <scheme val="minor"/>
      </rPr>
      <t>is 05h.</t>
    </r>
  </si>
  <si>
    <r>
      <t>5. Set up the value of the message </t>
    </r>
    <r>
      <rPr>
        <i/>
        <sz val="11"/>
        <color rgb="FF333333"/>
        <rFont val="Calibri"/>
        <family val="2"/>
        <scheme val="minor"/>
      </rPr>
      <t>M </t>
    </r>
    <r>
      <rPr>
        <sz val="11"/>
        <color rgb="FF333333"/>
        <rFont val="Calibri"/>
        <family val="2"/>
        <scheme val="minor"/>
      </rPr>
      <t>² to the value represented by the terminal dynamic data. This is the byte string containing the concatenation of the value fields of the data objects indicated by the card in the DDOL. This byte string was already computed for including it in the data field of the INTERNAL AUTHENTICATE C-APDU (Section 6.4.3.2, stage 5).</t>
    </r>
  </si>
  <si>
    <r>
      <t>6. Create the message </t>
    </r>
    <r>
      <rPr>
        <i/>
        <sz val="11"/>
        <color rgb="FF333333"/>
        <rFont val="Calibri"/>
        <family val="2"/>
        <scheme val="minor"/>
      </rPr>
      <t>M </t>
    </r>
    <r>
      <rPr>
        <sz val="11"/>
        <color rgb="FF333333"/>
        <rFont val="Calibri"/>
        <family val="2"/>
        <scheme val="minor"/>
      </rPr>
      <t>, representing the dynamic application data to be signed (see Table 11 in Book 2 [2]), as the concatenation from left to right of the recovered part </t>
    </r>
    <r>
      <rPr>
        <i/>
        <sz val="11"/>
        <color rgb="FF333333"/>
        <rFont val="Calibri"/>
        <family val="2"/>
        <scheme val="minor"/>
      </rPr>
      <t>M R </t>
    </r>
    <r>
      <rPr>
        <sz val="11"/>
        <color rgb="FF333333"/>
        <rFont val="Calibri"/>
        <family val="2"/>
        <scheme val="minor"/>
      </rPr>
      <t>and of the computed part </t>
    </r>
    <r>
      <rPr>
        <i/>
        <sz val="11"/>
        <color rgb="FF333333"/>
        <rFont val="Calibri"/>
        <family val="2"/>
        <scheme val="minor"/>
      </rPr>
      <t>M </t>
    </r>
    <r>
      <rPr>
        <sz val="11"/>
        <color rgb="FF333333"/>
        <rFont val="Calibri"/>
        <family val="2"/>
        <scheme val="minor"/>
      </rPr>
      <t>² (i.e., </t>
    </r>
    <r>
      <rPr>
        <i/>
        <sz val="11"/>
        <color rgb="FF333333"/>
        <rFont val="Calibri"/>
        <family val="2"/>
        <scheme val="minor"/>
      </rPr>
      <t>M </t>
    </r>
    <r>
      <rPr>
        <sz val="11"/>
        <color rgb="FF333333"/>
        <rFont val="Calibri"/>
        <family val="2"/>
        <scheme val="minor"/>
      </rPr>
      <t>= </t>
    </r>
    <r>
      <rPr>
        <i/>
        <sz val="11"/>
        <color rgb="FF333333"/>
        <rFont val="Calibri"/>
        <family val="2"/>
        <scheme val="minor"/>
      </rPr>
      <t>M R M </t>
    </r>
    <r>
      <rPr>
        <sz val="11"/>
        <color rgb="FF333333"/>
        <rFont val="Calibri"/>
        <family val="2"/>
        <scheme val="minor"/>
      </rPr>
      <t>² ).</t>
    </r>
  </si>
  <si>
    <r>
      <t>7. Read the hash algorithm indicator from field 2 of </t>
    </r>
    <r>
      <rPr>
        <i/>
        <sz val="11"/>
        <color rgb="FF333333"/>
        <rFont val="Calibri"/>
        <family val="2"/>
        <scheme val="minor"/>
      </rPr>
      <t>M R </t>
    </r>
    <r>
      <rPr>
        <sz val="11"/>
        <color rgb="FF333333"/>
        <rFont val="Calibri"/>
        <family val="2"/>
        <scheme val="minor"/>
      </rPr>
      <t>. Note that at the moment this value is 01h, corresponding to the SHA-1 algorithm, the only approved hash algorithm in the </t>
    </r>
    <r>
      <rPr>
        <i/>
        <sz val="11"/>
        <color rgb="FF333333"/>
        <rFont val="Calibri"/>
        <family val="2"/>
        <scheme val="minor"/>
      </rPr>
      <t>EMV 2000</t>
    </r>
    <r>
      <rPr>
        <sz val="11"/>
        <color rgb="FF333333"/>
        <rFont val="Calibri"/>
        <family val="2"/>
        <scheme val="minor"/>
      </rPr>
      <t> specifications (see Annex B3.1 in Book 2 [2]).</t>
    </r>
  </si>
  <si>
    <r>
      <t>8. Use the indicated hash algorithm to compute the hash code </t>
    </r>
    <r>
      <rPr>
        <i/>
        <sz val="11"/>
        <color rgb="FF333333"/>
        <rFont val="Calibri"/>
        <family val="2"/>
        <scheme val="minor"/>
      </rPr>
      <t>h </t>
    </r>
    <r>
      <rPr>
        <sz val="11"/>
        <color rgb="FF333333"/>
        <rFont val="Calibri"/>
        <family val="2"/>
        <scheme val="minor"/>
      </rPr>
      <t>of </t>
    </r>
    <r>
      <rPr>
        <i/>
        <sz val="11"/>
        <color rgb="FF333333"/>
        <rFont val="Calibri"/>
        <family val="2"/>
        <scheme val="minor"/>
      </rPr>
      <t>M </t>
    </r>
    <r>
      <rPr>
        <sz val="11"/>
        <color rgb="FF333333"/>
        <rFont val="Calibri"/>
        <family val="2"/>
        <scheme val="minor"/>
      </rPr>
      <t>.</t>
    </r>
  </si>
  <si>
    <r>
      <t>9. Check that </t>
    </r>
    <r>
      <rPr>
        <i/>
        <sz val="11"/>
        <color rgb="FF333333"/>
        <rFont val="Calibri"/>
        <family val="2"/>
        <scheme val="minor"/>
      </rPr>
      <t>h </t>
    </r>
    <r>
      <rPr>
        <sz val="11"/>
        <color rgb="FF333333"/>
        <rFont val="Calibri"/>
        <family val="2"/>
        <scheme val="minor"/>
      </rPr>
      <t>equals the hash result </t>
    </r>
    <r>
      <rPr>
        <i/>
        <sz val="11"/>
        <color rgb="FF333333"/>
        <rFont val="Calibri"/>
        <family val="2"/>
        <scheme val="minor"/>
      </rPr>
      <t>H </t>
    </r>
    <r>
      <rPr>
        <sz val="11"/>
        <color rgb="FF333333"/>
        <rFont val="Calibri"/>
        <family val="2"/>
        <scheme val="minor"/>
      </rPr>
      <t>, which represents the last 20 bytes in </t>
    </r>
    <r>
      <rPr>
        <i/>
        <sz val="11"/>
        <color rgb="FF333333"/>
        <rFont val="Calibri"/>
        <family val="2"/>
        <scheme val="minor"/>
      </rPr>
      <t>X </t>
    </r>
    <r>
      <rPr>
        <sz val="11"/>
        <color rgb="FF333333"/>
        <rFont val="Calibri"/>
        <family val="2"/>
        <scheme val="minor"/>
      </rPr>
      <t>before </t>
    </r>
    <r>
      <rPr>
        <i/>
        <sz val="11"/>
        <color rgb="FF333333"/>
        <rFont val="Calibri"/>
        <family val="2"/>
        <scheme val="minor"/>
      </rPr>
      <t>E </t>
    </r>
    <r>
      <rPr>
        <sz val="11"/>
        <color rgb="FF333333"/>
        <rFont val="Calibri"/>
        <family val="2"/>
        <scheme val="minor"/>
      </rPr>
      <t>.</t>
    </r>
  </si>
  <si>
    <r>
      <t>1. During the personalization stage of the card, the issuer computes the Signed Static Application Data certificate, according to the algorithm described in Section 5.8.3. Note that using the terminology adopted in Appendix D, Section D.6.2, the Signed Static Application Data certificate corresponds to the static authenticator </t>
    </r>
    <r>
      <rPr>
        <sz val="10"/>
        <color rgb="FF333333"/>
        <rFont val="Calibri"/>
        <family val="2"/>
        <scheme val="minor"/>
      </rPr>
      <t>Static_Auth </t>
    </r>
    <r>
      <rPr>
        <sz val="11"/>
        <color rgb="FF333333"/>
        <rFont val="Calibri"/>
        <family val="2"/>
        <scheme val="minor"/>
      </rPr>
      <t>. This certificate is a signature created with the issuer private key (</t>
    </r>
    <r>
      <rPr>
        <sz val="10"/>
        <color rgb="FF333333"/>
        <rFont val="Calibri"/>
        <family val="2"/>
        <scheme val="minor"/>
      </rPr>
      <t> N </t>
    </r>
    <r>
      <rPr>
        <sz val="7"/>
        <color rgb="FF333333"/>
        <rFont val="Calibri"/>
        <family val="2"/>
        <scheme val="minor"/>
      </rPr>
      <t>I </t>
    </r>
    <r>
      <rPr>
        <sz val="10"/>
        <color rgb="FF333333"/>
        <rFont val="Calibri"/>
        <family val="2"/>
        <scheme val="minor"/>
      </rPr>
      <t>, d </t>
    </r>
    <r>
      <rPr>
        <sz val="7"/>
        <color rgb="FF333333"/>
        <rFont val="Calibri"/>
        <family val="2"/>
        <scheme val="minor"/>
      </rPr>
      <t>I </t>
    </r>
    <r>
      <rPr>
        <sz val="11"/>
        <color rgb="FF333333"/>
        <rFont val="Calibri"/>
        <family val="2"/>
        <scheme val="minor"/>
      </rPr>
      <t>)on the static data to be authenticated (referred to as the </t>
    </r>
    <r>
      <rPr>
        <sz val="10"/>
        <color rgb="FF333333"/>
        <rFont val="Calibri"/>
        <family val="2"/>
        <scheme val="minor"/>
      </rPr>
      <t>financial_data </t>
    </r>
    <r>
      <rPr>
        <sz val="11"/>
        <color rgb="FF333333"/>
        <rFont val="Calibri"/>
        <family val="2"/>
        <scheme val="minor"/>
      </rPr>
      <t>in Appendix D, Section D.6.2) in the card, which is formed according to Section 5.8.2. The issuer first proves knowledge of the appropriate credentials for obtaining writing rights in the card. Then, the issuer loads into the card the signed static application data, which is stored as the data object with tag 93, together with the certificate of the CA on the issuer public key ( </t>
    </r>
    <r>
      <rPr>
        <sz val="10"/>
        <color rgb="FF333333"/>
        <rFont val="Calibri"/>
        <family val="2"/>
        <scheme val="minor"/>
      </rPr>
      <t>N </t>
    </r>
    <r>
      <rPr>
        <sz val="7"/>
        <color rgb="FF333333"/>
        <rFont val="Calibri"/>
        <family val="2"/>
        <scheme val="minor"/>
      </rPr>
      <t>I </t>
    </r>
    <r>
      <rPr>
        <sz val="10"/>
        <color rgb="FF333333"/>
        <rFont val="Calibri"/>
        <family val="2"/>
        <scheme val="minor"/>
      </rPr>
      <t>, e </t>
    </r>
    <r>
      <rPr>
        <sz val="7"/>
        <color rgb="FF333333"/>
        <rFont val="Calibri"/>
        <family val="2"/>
        <scheme val="minor"/>
      </rPr>
      <t>I </t>
    </r>
    <r>
      <rPr>
        <sz val="11"/>
        <color rgb="FF333333"/>
        <rFont val="Calibri"/>
        <family val="2"/>
        <scheme val="minor"/>
      </rPr>
      <t>), referred to as the issuer public key certificate.</t>
    </r>
  </si>
  <si>
    <t>The off-line DDA guarantees the authenticity of the data personalized in the card by the issuer, as well as that of the card itself. This is possible because the card has processing power and can actively compute an asymmetric cryptogram on an Unpredictable Number coming from the terminal. A genuine card is able to produce a correct cryptogram for each new unpredictable number. When the terminal assesses off-line the correctness of this cryptogram, it accepts that the card is genuine. This is true with overwhelming probability, unless a powerful attacker has broken the tamper resistance of the chip to read the private key of the card or has solved the "heavy" mathematical problem on which relies the computation of the asymmetric cryptogram. This is a big step forward when compared with cards implemented with magnetic stripe or SDA-only EMV ¢ cards. The asymmetric cryptogram computed by the card consists of a digital signature produced on data received from the terminal with the ICC private key. In order to verify this signature, the terminal has to obtain an authentic copy of the corresponding ICC public key, which is recovered traversing the EMV ¢ certification chain CA/issuer/ICC public key (see Figure 5.1 in Section 5.5). It is important to note that the terminal has similar requirements in terms of computation power as in the case of off-line SDA. However, the card has to be able to compute an RSA operation, which requires the presence of a cryptographic coprocessor in the architecture of the card (see Section 3.4.4 and Appendix D, Section D.1.2). Correspondingly, the price of the card increases . The actual ratio between the price of an EMV ¢ chip card with and without cryptographic coprocessor may vary in the range 1.25 of to 2. This ratio depends on whether a card producer offers "on-the-shelf" EMV ¢ cards with coprocessors or rather the developing price for this type of card is shared with the issuer. In the latter case, the bigger the number of ordered cards, the lower the aforementioned ratio. We can expect that this ratio will decrease over the next 5 years , proportionally with the increase of the chip's CPU computation power. At the limit, one can expect that this ratio will become 1, when the CPU will incorporate numerical units for long arithmetic.</t>
  </si>
  <si>
    <t>This section will first outline the DDA mechanism implemented with digital signatures. Second, the processing performed by the terminal to verify the authenticity of the ICC public key based on traversing the EMV ¢ certification chain consisting of the Issuer Public Key Certificate and the ICC Public Key Certificate is described. Next, the processing performed by the card for computing the digital signature on the data objects sent by the terminal is presented. Finally, how the terminal assesses the correctness of the digital signature generated by the card is explained.</t>
  </si>
  <si>
    <r>
      <t>Stage 2 </t>
    </r>
    <r>
      <rPr>
        <sz val="11"/>
        <color rgb="FF333333"/>
        <rFont val="Calibri"/>
        <family val="2"/>
        <scheme val="minor"/>
      </rPr>
      <t>The terminal constructs the Static Data to Be Authenticated byte string. Note that for a multithread terminal this processing can be started since the read application data is performed, in parallel with the AFL processing, as described in Section 5.8.2. To this end, the terminal first considers the records indicated for authentication of all the AEF(s) registered in the AFL. Second, after all the records are read from the card and the EMV ¢ data objects heap is constructed , the terminal considers the data objects indicated in the Static Data Authentication Tag List to be concatenated at the end of the Static Data to Be Authenticated byte string.</t>
    </r>
  </si>
  <si>
    <r>
      <t>Stage 3 </t>
    </r>
    <r>
      <rPr>
        <sz val="11"/>
        <color rgb="FF333333"/>
        <rFont val="Calibri"/>
        <family val="2"/>
        <scheme val="minor"/>
      </rPr>
      <t>The terminal verifies the authenticity of the Issuer Public Key Certificate and recovers the issuer public key ( </t>
    </r>
    <r>
      <rPr>
        <i/>
        <sz val="11"/>
        <color rgb="FF333333"/>
        <rFont val="Calibri"/>
        <family val="2"/>
        <scheme val="minor"/>
      </rPr>
      <t>n I , e I </t>
    </r>
    <r>
      <rPr>
        <sz val="11"/>
        <color rgb="FF333333"/>
        <rFont val="Calibri"/>
        <family val="2"/>
        <scheme val="minor"/>
      </rPr>
      <t>), following the algorithm presented in Section 5.7.1.</t>
    </r>
  </si>
  <si>
    <r>
      <t>The terminal uses the Certification Authority Public Key Index (tag 8F) together with the RID to retrieve the CA public key ( </t>
    </r>
    <r>
      <rPr>
        <i/>
        <sz val="11"/>
        <color rgb="FF333333"/>
        <rFont val="Calibri"/>
        <family val="2"/>
        <scheme val="minor"/>
      </rPr>
      <t>n CA , e CA </t>
    </r>
    <r>
      <rPr>
        <sz val="11"/>
        <color rgb="FF333333"/>
        <rFont val="Calibri"/>
        <family val="2"/>
        <scheme val="minor"/>
      </rPr>
      <t>) from the appropriate record of the terminal database of CA public keys (see Table 5.2 in Section 5.5). The RID is obtained from the AID (DF Name , tag 84) returned in the FCI of the currently selected ADF, which contains the EMV ¢ debit/credit application. The length of the modulus </t>
    </r>
    <r>
      <rPr>
        <i/>
        <sz val="11"/>
        <color rgb="FF333333"/>
        <rFont val="Calibri"/>
        <family val="2"/>
        <scheme val="minor"/>
      </rPr>
      <t>n CA</t>
    </r>
    <r>
      <rPr>
        <sz val="11"/>
        <color rgb="FF333333"/>
        <rFont val="Calibri"/>
        <family val="2"/>
        <scheme val="minor"/>
      </rPr>
      <t>is </t>
    </r>
    <r>
      <rPr>
        <i/>
        <sz val="11"/>
        <color rgb="FF333333"/>
        <rFont val="Calibri"/>
        <family val="2"/>
        <scheme val="minor"/>
      </rPr>
      <t>N CA </t>
    </r>
    <r>
      <rPr>
        <sz val="11"/>
        <color rgb="FF333333"/>
        <rFont val="Calibri"/>
        <family val="2"/>
        <scheme val="minor"/>
      </rPr>
      <t>.</t>
    </r>
  </si>
  <si>
    <r>
      <t>Stage 4 </t>
    </r>
    <r>
      <rPr>
        <sz val="11"/>
        <color rgb="FF333333"/>
        <rFont val="Calibri"/>
        <family val="2"/>
        <scheme val="minor"/>
      </rPr>
      <t>The terminal verifies the authenticity of the data objects personalized in the card by checking the authenticity of the Signed Static Application Data certificate received from the card with the authentic copy of the issuer public key ( </t>
    </r>
    <r>
      <rPr>
        <i/>
        <sz val="11"/>
        <color rgb="FF333333"/>
        <rFont val="Calibri"/>
        <family val="2"/>
        <scheme val="minor"/>
      </rPr>
      <t>n I , e I </t>
    </r>
    <r>
      <rPr>
        <sz val="11"/>
        <color rgb="FF333333"/>
        <rFont val="Calibri"/>
        <family val="2"/>
        <scheme val="minor"/>
      </rPr>
      <t>) obtained in stage 3. This verification is performed according to the algorithm presented in Section 5.9.</t>
    </r>
  </si>
  <si>
    <r>
      <t>Otherwise, the SDA processing is considered successful. The terminal stores the data authentication code, representing field 3 in the recovered part </t>
    </r>
    <r>
      <rPr>
        <i/>
        <sz val="11"/>
        <color rgb="FF333333"/>
        <rFont val="Calibri"/>
        <family val="2"/>
        <scheme val="minor"/>
      </rPr>
      <t>M R </t>
    </r>
    <r>
      <rPr>
        <sz val="11"/>
        <color rgb="FF333333"/>
        <rFont val="Calibri"/>
        <family val="2"/>
        <scheme val="minor"/>
      </rPr>
      <t>of the static application data to be signed by the issuer (see Section 5.8.3), in the value field of a data object with tag 9F45 and length equal to 2 bytes.</t>
    </r>
  </si>
  <si>
    <r>
      <t>The issuer encodes the restrictions concerning the geographic usage and services allowed for the EMV </t>
    </r>
    <r>
      <rPr>
        <sz val="10"/>
        <color theme="1"/>
        <rFont val="Calibri"/>
        <family val="2"/>
        <scheme val="minor"/>
      </rPr>
      <t>¢</t>
    </r>
    <r>
      <rPr>
        <sz val="11"/>
        <color theme="1"/>
        <rFont val="Calibri"/>
        <family val="2"/>
        <scheme val="minor"/>
      </rPr>
      <t> card application in the Application Usage Control data object (tag 9F07). This data object is not mandatory to be personalized in the card. The meaning of the bits in the Application Usage Control is presented below:</t>
    </r>
  </si>
  <si>
    <r>
      <t>If the terminal retrieves the Application Effective Date (tag 5F25) from the EMV </t>
    </r>
    <r>
      <rPr>
        <sz val="10"/>
        <color theme="1"/>
        <rFont val="Calibri"/>
        <family val="2"/>
        <scheme val="minor"/>
      </rPr>
      <t>¢ </t>
    </r>
    <r>
      <rPr>
        <sz val="11"/>
        <color theme="1"/>
        <rFont val="Calibri"/>
        <family val="2"/>
        <scheme val="minor"/>
      </rPr>
      <t>heap, it checks whether the current date is greater than or equal to the application effective date. If not, the terminal sets to 1 bit 6, "Application not yet effective", in byte 2 of the TVR.</t>
    </r>
  </si>
  <si>
    <r>
      <t>If the terminal retrieves the Application Expiration Date (tag 5F24) from the EMV </t>
    </r>
    <r>
      <rPr>
        <sz val="10"/>
        <color theme="1"/>
        <rFont val="Calibri"/>
        <family val="2"/>
        <scheme val="minor"/>
      </rPr>
      <t>¢ </t>
    </r>
    <r>
      <rPr>
        <sz val="11"/>
        <color theme="1"/>
        <rFont val="Calibri"/>
        <family val="2"/>
        <scheme val="minor"/>
      </rPr>
      <t>heap, it checks whether the current date is less than or equal to the Application Expiration Date. If not, the terminal sets to 1 bit 7, "Expired application", in byte 2 of the TVR.</t>
    </r>
  </si>
  <si>
    <t>Search for the data object with tag 9F08 in the EMV ¢ data objects heap.</t>
  </si>
  <si>
    <t>Check that bit 2 ("Valid at ATMs") equals 1 in byte 1 of the AUC.</t>
  </si>
  <si>
    <t>Check that bit 1 ("Valid at terminals other than ATMs") equals 1 in byte 1 of the AUC.</t>
  </si>
  <si>
    <r>
      <t xml:space="preserve">If </t>
    </r>
    <r>
      <rPr>
        <i/>
        <sz val="11"/>
        <color theme="1"/>
        <rFont val="Calibri"/>
        <family val="2"/>
        <scheme val="minor"/>
      </rPr>
      <t xml:space="preserve">V1 </t>
    </r>
    <r>
      <rPr>
        <sz val="11"/>
        <color theme="1"/>
        <rFont val="Calibri"/>
        <family val="2"/>
        <scheme val="minor"/>
      </rPr>
      <t xml:space="preserve">= "Cash Transaction" (01 = </t>
    </r>
    <r>
      <rPr>
        <i/>
        <sz val="11"/>
        <color theme="1"/>
        <rFont val="Calibri"/>
        <family val="2"/>
        <scheme val="minor"/>
      </rPr>
      <t xml:space="preserve">Debits/Cash </t>
    </r>
    <r>
      <rPr>
        <sz val="11"/>
        <color theme="1"/>
        <rFont val="Calibri"/>
        <family val="2"/>
        <scheme val="minor"/>
      </rPr>
      <t>, 17-19 = Debits/ Cash advance with credit cards )</t>
    </r>
  </si>
  <si>
    <r>
      <t xml:space="preserve">If </t>
    </r>
    <r>
      <rPr>
        <i/>
        <sz val="11"/>
        <color theme="1"/>
        <rFont val="Calibri"/>
        <family val="2"/>
        <scheme val="minor"/>
      </rPr>
      <t xml:space="preserve">V2 = V3 </t>
    </r>
    <r>
      <rPr>
        <sz val="11"/>
        <color theme="1"/>
        <rFont val="Calibri"/>
        <family val="2"/>
        <scheme val="minor"/>
      </rPr>
      <t>Check that bit 8 ("Valid for domestic cash transactions") equals 1 in byte 1 of the AUC.</t>
    </r>
  </si>
  <si>
    <t>000110 “011101: method numbers to be assigned by EMV ¢ , for example, for biometrics (see Appendix D, Section D.5.6);</t>
  </si>
  <si>
    <t>Bit 4 ˆ’ Bit 1: RFU.</t>
  </si>
  <si>
    <t>The terminal checks whether the CVM List (tag 8E) is present in the EMV ¢ heap of the terminal.</t>
  </si>
  <si>
    <t>2. Verify that the method number (the rightmost 6 bits) in the CVM code is one of those accepted by EMV ¢ (see Section 6.6.2) or is otherwise understood by the terminal, as specified by a particular payment system or issuer.</t>
  </si>
  <si>
    <t>If either SW1SW2 ‰  9000 or SW1SW2 = 9000 and PIN Try Counter is different than zero, then the following processing is performed:</t>
  </si>
  <si>
    <t>If the method number (the rightmost bits of the CVM Code) indicates "Enciphered PIN verification performed by ICC" (000100b) then issue a GET CHALLENGE command. The C-APDU of this command is presented in Table 6.5 (it conforms to the Table I-15 in Book 3 [1]).</t>
  </si>
  <si>
    <t>Issue a VERIFY command, which allows the chip card to compare the PIN typed in by the cardholder with a witness value stored in the chip card. Prepare the C-APDU of the VERIFY command as indicated in Table 6.6 (from Table I-24 in Book 3 [1]).</t>
  </si>
  <si>
    <t>81 “87 and 89 “8B: RFU for the EMV ¢ </t>
  </si>
  <si>
    <t>After retrieving the PIN received in the command either directly or in the RSA digital envelope, the card compares this value with a witness PIN stored in its permanent memory since the personalization. Every time this comparison fails, the number of possible PIN trials stored in the PIN Try Counter is decreased. The status words SW1SW2 are positioned to 6983 or 6984, in case the PIN Try Counter was zero at the moment the VERIFY command was issued. Otherwise, the card answers the code SW1SW2 = 63Cx, where x indicates the remaining number of possible PIN trials, which could also be zero in case PIN Try Counter is zero.</t>
  </si>
  <si>
    <t>The terminal receives the R-APDU from the card corresponding to the VERIFY command. This R-APDU consists of the status words SW1SW2, which allows the terminal to assess the completion of the required off-line PIN verification in the card:</t>
  </si>
  <si>
    <t>During a transaction that selected the "Enciphered PIN verification performed by ICC" as CVM the terminal verifies the existence in the EMV ¢ data objects heap of the following objects:</t>
  </si>
  <si>
    <t>ICC unpredictable number: the value field of 8 bytes of the data object with tag 9F37, obtained from the ICC with a GET CHALLENGE command (see Table 6.5);</t>
  </si>
  <si>
    <t>No CVM required (011111b): This method consists of accepting without proof that the person at the point of service is that to whom the card was issued. For example, at a point of service for paying a highway toll, an operator will capture the card data without requiring the cardholder verification. This is mainly for providing the convenience of the service and the fluency of the traffic in the conditions when the transaction amount is low.</t>
  </si>
  <si>
    <t>Fail CVM processing (000000b): The card uses this method to force a CVM failure in the terminal. This can lead the terminal to force an on-line connection to the issuer, which could further analyze the card status and apply exceptional risk management policies.</t>
  </si>
  <si>
    <t>Signature (paper) (011110b): This CVM, explained in Appendix D, Section D.5.1, can be applied for credit card products at a point of service that is attended by an operator. The method consists of comparing the signature produced by the card user on the sales slip against the witness signature of the cardholder written on the back side of the card. The EMV ¢ preserved this method, since in some countries the legislation requires a handwritten signature as a proof of the cardholder's participation in a transaction.</t>
  </si>
  <si>
    <t>Enciphered PIN verified on-line (000010b): This method is common for debit and credit card products used in unattended environments, when they are implemented with the magnetic stripe technology. The EMV ¢ also accepts this method for chip-based card products. The cardholder types his or her PIN in the terminal's PIN pad. The terminal encrypts it using a symmetric encryption mechanism. The IH receives this cryptogram, decrypts it in a secure module, which computes a PIN image control value that is compared against a witness value kept in the cardholder database, referred to as the PIN image stored value. Details of this CVM are presented in Appendix D, Section D.5.2. One reason for keeping this CVM for EMV ¢ chip products could be that there are issuers that do not trust the transmission in clear of the cardholder's PIN on the interface between the terminal and the chip card. The terminal implementing this CVM has to be equipped with an on-line PIN pad, which is a tamper resistant device that ensures that the PIN of the cardholder never leaves the PIN pad in clear, but just in an encrypted form.</t>
  </si>
  <si>
    <t>Plaintext PIN verification performed by ICC (000001b): This is a costeffective cardholder verification method, which is specific for chip card products. The terminal captures the PIN from the user and sends it in clear to the chip card. The chip compares the value received with a witness value stored in its permanent memory since the personalization stage. The method is described in Appendix D, Section D.5.3. Issuers that do not consider the threat of eavesdropping on the interface terminal-card prefer this method to on-line enciphered PIN since implementing it is cheaper and it allows the off-line completion of an EMV ¢ transaction at an unattended terminal. The terminal implementing this CVM has to be equipped with an off-line PIN pad, which is a tamper resistant device such that capturing the PIN of the cardholder on the interface card-terminal is difficult.</t>
  </si>
  <si>
    <t>Note that EMV ¢ supports a combined cardholder verification method, which is referred to as the plaintext PIN verification performed by ICC and signature (paper) (000011b).</t>
  </si>
  <si>
    <t>Enciphered PIN verification performed by ICC (000100b): This is an expensive cardholder verification method, which is applicable for chip card products able to perform RSA operations. The terminal captures the PIN from the user and sends it encrypted in an RSA envelope to the chip card. The chip decrypts the envelope, retrieves the PIN in clear, and compares the retrieved value with a witness value stored in its permanent memory since the personalization stage. The method is described in Appendix D, Section D.5.5. Issuers that would like to complete transactions off-line and that consider the threat of eavesdropping on the interface terminal-card implement this method. The terminal implementing this CVM has to be equipped with an off-line PIN pad.</t>
  </si>
  <si>
    <t>Note that EMV ¢ supports a combined cardholder verification method, which is referred to as enciphered PIN verification performed by ICC and signature (paper) (000101b).</t>
  </si>
  <si>
    <t>The Cardholder Verification Method List (CVM List) is a data object with tag 8E, which is stored in the card application since its personalization. It contains two amount fields, which are referred to as X and Y , and a list of all the cardholder verification rules accepted by the card. The meaning of these components is described below.</t>
  </si>
  <si>
    <t>Both the first ( X ) and second ( Y ) amount fields are encoded with an implicit decimal point on 4 bytes in a binary format. They are expressed in the same currency, whose type is encoded in the Application Currency Code data object with tag 9F42 stored in the card. X and Y represent two threshold values established by the issuer, which determine whether the terminal should apply a certain CVM or not. This decision depends on the relationship between the amount involved in the current transaction, which is stored in the terminal in the Amount, Authorized data object (tag 81), and X, Y (see also the CVM condition codes below).</t>
  </si>
  <si>
    <t>Under the X value (06h);</t>
  </si>
  <si>
    <t>Over the X value (07h);</t>
  </si>
  <si>
    <t>Under the Y value (08h);</t>
  </si>
  <si>
    <t>Over the Y value (09h).</t>
  </si>
  <si>
    <t>The issuer specifies the values of the threshold amounts X and Y in the first tow fields of 4 bytes of the CVM List.</t>
  </si>
  <si>
    <t>Bit 8 = 1: " Plaintext PIN for ICC verification " is supported.</t>
  </si>
  <si>
    <t>Bit 7 = 1: " Enciphered PIN for on-line verification " is supported.</t>
  </si>
  <si>
    <t>Bit 6 = 1: " Signature (paper) " is supported. For this method the terminal shall be an attended terminal, with Terminal Type (tag 9F35) = x1h, x2h, or x3h with x = 1or x = 2. The terminal shall support a printer, which is indicated in Additional Terminal Capabilities (tag 9F40), byte 4 "Terminal Data Output Capability", bit 8 = 1: "Print, attendant" (see Annex A3 in Book 4 [3]).</t>
  </si>
  <si>
    <t>Bit 5 = 1: " Enciphered PIN for off-line verification " is supported.</t>
  </si>
  <si>
    <t>Check that all the data elements involved for the verification of that condition are present in the terminal. For example, the evaluation of a condition that involves the thresholds X and Y needs the presence of the Application Currency Code (tag 9F42).</t>
  </si>
  <si>
    <t>Bypassing PIN entry: There are situations when a new cardholder or a cardholder that is not used with PIN verification is unable to insert the PIN. Then, three situations can be envisaged:</t>
  </si>
  <si>
    <t>80 (EMV ¢ specific command)</t>
  </si>
  <si>
    <t>00 (interindustry command)</t>
  </si>
  <si>
    <t>In case the CVM is "Enciphered PIN verification performed by ICC" (000100b), the data field of the C-APDU is the RSA digital envelope carrying the cardholder's PIN. This field has N PE bytes, corresponding to the byte length of the modulus in the ICC PIN encipherment public key. Details of producing the RSA digital envelope and the computations carried out by the card to retrieve the PIN from this envelope are detailed in Section 6.6.5.</t>
  </si>
  <si>
    <t>ICC PIN Encipherment Public Key Remainder (tag 9F2F), which is present only when N PE &gt; N I ˆ’ 42;</t>
  </si>
  <si>
    <t>ICC Public Key Remainder (tag 9F48), which is present only when N IC &gt; N I ˆ’ 42;</t>
  </si>
  <si>
    <t>If the first set of data objects is present, the terminal obtains an authentic copy of the ICC PIN encipherment public key ( n PE , e PE ) applying the same algorithm as that described for obtaining the ICC public key (see Section 5.7.2).</t>
  </si>
  <si>
    <t>The terminal creates a message M of N PE (or N IC ) bytes from the following items:</t>
  </si>
  <si>
    <t>Random pad pattern: a string of N PE ˆ’ 17 (or N IC ˆ’ 17) bytes generated at random by the terminal.</t>
  </si>
  <si>
    <t>The RSA digital envelope is obtained through a public RSA operation (see Appendix F, Section F.2) on M with the modulus n PE and the public exponent e PE .</t>
  </si>
  <si>
    <t>After receiving the C-APDU of the VERIFY command with P2 = 88, the card retrieves the RSA digital envelope E from the data field. The card applies a secret RSA operation (see Appendix F, Section F.2) on this digital envelope with the modulus n PE and the secret exponent d PE , where ( n PE , d PE ) represents the ICC PIN encipherment private key. The result of this operation is denoted M ² .</t>
  </si>
  <si>
    <t>The first byte of M ² must be equal to the data header with value 7Fh.</t>
  </si>
  <si>
    <t>Recover the 8 bytes of the ICC unpredictable number, starting with the 10th byte of M ² . Check that these 8 bytes correspond to the sequence of random bytes generated by the card and returned in the R-APDU of the GET CHALLENGE command.</t>
  </si>
  <si>
    <t>Recover the PIN block of 8 bytes starting from the second position of M ² and retrieve the PIN. Check this value against the witness value stored in the card.</t>
  </si>
  <si>
    <r>
      <t>The processing performed by the terminal for each new EMV </t>
    </r>
    <r>
      <rPr>
        <sz val="11"/>
        <color theme="1"/>
        <rFont val="Calibri"/>
        <family val="2"/>
        <scheme val="minor"/>
      </rPr>
      <t>¢ transaction is described by the following actions.</t>
    </r>
  </si>
  <si>
    <r>
      <t>If for any reason the terminal is not able to go on-line for authorization, transactions may be still completed off-line until a second limit is reached ”a limit established by the issuer in the parameter </t>
    </r>
    <r>
      <rPr>
        <b/>
        <sz val="11"/>
        <color theme="1"/>
        <rFont val="Calibri"/>
        <family val="2"/>
        <scheme val="minor"/>
      </rPr>
      <t>Upper Consecutive Off-line Limit</t>
    </r>
    <r>
      <rPr>
        <sz val="11"/>
        <color theme="1"/>
        <rFont val="Calibri"/>
        <family val="2"/>
        <scheme val="minor"/>
      </rPr>
      <t xml:space="preserve"> (tag 9F23 in the ICC) .</t>
    </r>
  </si>
  <si>
    <r>
      <t>The card has to implement the </t>
    </r>
    <r>
      <rPr>
        <sz val="10"/>
        <color theme="1"/>
        <rFont val="Calibri"/>
        <family val="2"/>
        <scheme val="minor"/>
      </rPr>
      <t>GET DATA </t>
    </r>
    <r>
      <rPr>
        <sz val="11"/>
        <color theme="1"/>
        <rFont val="Calibri"/>
        <family val="2"/>
        <scheme val="minor"/>
      </rPr>
      <t>command (see Table 6.4). Using this command, the terminal can retrieve both the ATC, in case the value of P1P2 in the C-APDU is set to 9F36, and the last on-line ATC Register in case the value of P1P2 in the C-APDU is set to 9F13.ATC Register.</t>
    </r>
  </si>
  <si>
    <t xml:space="preserve"> The terminal can compute the number of consecutive off-line transactions as the difference between the ATC and the last on-line </t>
  </si>
  <si>
    <r>
      <t>This security mechanism requires that after a card performs a certain number of consecutive off-line transactions, the number of which is specified by the issuer in the parameter </t>
    </r>
    <r>
      <rPr>
        <b/>
        <sz val="11"/>
        <color theme="1"/>
        <rFont val="Calibri"/>
        <family val="2"/>
        <scheme val="minor"/>
      </rPr>
      <t>Lower Consecutive Off-line Limit</t>
    </r>
    <r>
      <rPr>
        <b/>
        <sz val="10"/>
        <color theme="1"/>
        <rFont val="Calibri"/>
        <family val="2"/>
        <scheme val="minor"/>
      </rPr>
      <t> </t>
    </r>
    <r>
      <rPr>
        <b/>
        <sz val="11"/>
        <color theme="1"/>
        <rFont val="Calibri"/>
        <family val="2"/>
        <scheme val="minor"/>
      </rPr>
      <t>(</t>
    </r>
    <r>
      <rPr>
        <sz val="11"/>
        <color theme="1"/>
        <rFont val="Calibri"/>
        <family val="2"/>
        <scheme val="minor"/>
      </rPr>
      <t>tag 9F14 in the ICC),</t>
    </r>
  </si>
  <si>
    <t xml:space="preserve"> the terminal at the point of service selects the current transaction for on-line authorization.</t>
  </si>
  <si>
    <t>In case the number of consecutive off-line transactions is greater than this upper limit, the recommendation of the issuer might be to reject any transaction that cannot be completed on-line.</t>
  </si>
  <si>
    <t xml:space="preserve"> Once a transaction has been completed on-line with a successful authentication of the issuer, the counting of the number of transactions processed off-line can restart, so that transactions can again be performed off-line until the Lower Consecutive Off-line Limit is reached again.</t>
  </si>
  <si>
    <t xml:space="preserve">2. If there is such a record, add the value of the Amount, Authorized field in the current transaction (Amount 2) with the Amount, Authorized field in the most recent transaction (Amount 1) with the same Application PAN/PAN sequence number. </t>
  </si>
  <si>
    <t>The cumulated value of the two transactions represents the total.</t>
  </si>
  <si>
    <r>
      <t>Maximum target percentage to be used for biased random selection: </t>
    </r>
    <r>
      <rPr>
        <sz val="11"/>
        <color theme="1"/>
        <rFont val="Calibri"/>
        <family val="2"/>
        <scheme val="minor"/>
      </rPr>
      <t xml:space="preserve">This parameter, simply referred to as the maximum target percentage isalso in the range of 0 to 99 but is at least as high as the target percentage. </t>
    </r>
  </si>
  <si>
    <t>This parameter represents the desired percentage of transactions with Amount, Authorized just below the Terminal Floor Limit that will be selected by this selection algorithm.</t>
  </si>
  <si>
    <r>
      <t>Threshold value for biased random selection: </t>
    </r>
    <r>
      <rPr>
        <sz val="11"/>
        <color theme="1"/>
        <rFont val="Calibri"/>
        <family val="2"/>
        <scheme val="minor"/>
      </rPr>
      <t xml:space="preserve">This is a threshold amount, simply referred to as the threshold value, which can be zero or a positive number smaller than the Terminal Floor Limit. </t>
    </r>
  </si>
  <si>
    <t>For any transaction amount bigger than this threshold, the biased selection mechanism becomes effective.</t>
  </si>
  <si>
    <t xml:space="preserve">A more fine- tuned decision about the random transaction selection can be obtained with a biased selection function, where the value of the target percentage parameter can be biased by the value of the transaction amount </t>
  </si>
  <si>
    <t>towards an increased transaction target percentage parameter. This selection function is graphically described in Figure 6.8. To implement it, the acquirer needs to specify two additional parameters:</t>
  </si>
  <si>
    <t xml:space="preserve">A simple selection function can be implemented as a step function. To this end, the acquirer specifies a new parameter, in addition to the Terminal Floor Limit parameter, called the target percentage to be used for random selection, or simply the target percentage. </t>
  </si>
  <si>
    <t>This parameter is chosen in the range of 0 to 99. In its turn the selection function is implemented as follows :</t>
  </si>
  <si>
    <t xml:space="preserve">This mechanism protects against threats that cannot be detected in an off-line environment. The terminal chooses which low-value </t>
  </si>
  <si>
    <t xml:space="preserve">This security mechanism ensures that low-value transactions, which are usually authorized off-line by the terminal, go from time to time to the issuer for on-line authorization. </t>
  </si>
  <si>
    <t>This security mechanism can be implemented in terminals that are not "off-line-only". transaction is recommended for on-line authorization according to a selection function.</t>
  </si>
  <si>
    <t>For any transaction having the Amount, Authorized greater than or equal to the threshold value and smaller than the Terminal Floor Limit and with a random transaction number smaller than or equal to the computed transaction target percentage,</t>
  </si>
  <si>
    <t xml:space="preserve"> the terminal selects the transaction for on-line authorization by the issuer.</t>
  </si>
  <si>
    <r>
      <t>Indeed, from Figure 6.8 one can see that from the equivalence of the triangles </t>
    </r>
    <r>
      <rPr>
        <i/>
        <sz val="10"/>
        <color theme="1"/>
        <rFont val="Calibri"/>
        <family val="2"/>
        <scheme val="minor"/>
      </rPr>
      <t>ABC </t>
    </r>
    <r>
      <rPr>
        <sz val="11"/>
        <color theme="1"/>
        <rFont val="Calibri"/>
        <family val="2"/>
        <scheme val="minor"/>
      </rPr>
      <t>and </t>
    </r>
    <r>
      <rPr>
        <i/>
        <sz val="10"/>
        <color theme="1"/>
        <rFont val="Calibri"/>
        <family val="2"/>
        <scheme val="minor"/>
      </rPr>
      <t>ADE </t>
    </r>
    <r>
      <rPr>
        <sz val="11"/>
        <color theme="1"/>
        <rFont val="Calibri"/>
        <family val="2"/>
        <scheme val="minor"/>
      </rPr>
      <t xml:space="preserve">, one can write the relation: CB/ED = BA/DA. Therefore CB = ED * (BA/DA). </t>
    </r>
    <r>
      <rPr>
        <sz val="11"/>
        <color theme="1"/>
        <rFont val="Calibri"/>
        <family val="2"/>
        <scheme val="minor"/>
      </rPr>
      <t>transaction target percentage is computed as:</t>
    </r>
  </si>
  <si>
    <t xml:space="preserve">Considering that CB = Transaction Target Percentage ˆ’ Target Percentage, ED = Maximum Target Percentage ˆ’ Target Percentage, BA = Amount, Authorized ˆ’ Threshold Value, and DA = Terminal Floor Limit ˆ’ Threshold Value, then the </t>
  </si>
  <si>
    <r>
      <t>The value of the transaction target percentage is computed for each new EMV </t>
    </r>
    <r>
      <rPr>
        <sz val="10"/>
        <color theme="1"/>
        <rFont val="Calibri"/>
        <family val="2"/>
        <scheme val="minor"/>
      </rPr>
      <t>¢ </t>
    </r>
    <r>
      <rPr>
        <sz val="11"/>
        <color theme="1"/>
        <rFont val="Calibri"/>
        <family val="2"/>
        <scheme val="minor"/>
      </rPr>
      <t xml:space="preserve">transaction as a linear interpolation between the target percentage and the maximum target percentage, depending on the position of the Amount, </t>
    </r>
  </si>
  <si>
    <t>Authorized between the threshold value and the Terminal Floor Limit.</t>
  </si>
  <si>
    <r>
      <t>Case 2: </t>
    </r>
    <r>
      <rPr>
        <sz val="11"/>
        <color theme="1"/>
        <rFont val="Calibri"/>
        <family val="2"/>
        <scheme val="minor"/>
      </rPr>
      <t>When the transformation used by the card is an asymmetric cryptographic algorithm, the Application Cryptogram is computed as a digital signature with the ICC private key (see Section 6.4.3). In this case the dynamic authentication of the card is performed with a digital signature “based DDA (see Appendix D, Section D.7.2). Anyone with an authentic copy of the ICC public key, and in particular the terminal at the point of service, can verify the application cryptogram. In Section 6.6 of Book 2 [2] of the </t>
    </r>
    <r>
      <rPr>
        <sz val="10"/>
        <color theme="1"/>
        <rFont val="Calibri"/>
        <family val="2"/>
        <scheme val="minor"/>
      </rPr>
      <t>EMV 2000 </t>
    </r>
    <r>
      <rPr>
        <sz val="11"/>
        <color theme="1"/>
        <rFont val="Calibri"/>
        <family val="2"/>
        <scheme val="minor"/>
      </rPr>
      <t>specifications, this is called the combined dynamic data authentication/Application Cryptogram generation. This can be performed only during the first issuance of the </t>
    </r>
    <r>
      <rPr>
        <sz val="10"/>
        <color theme="1"/>
        <rFont val="Calibri"/>
        <family val="2"/>
        <scheme val="minor"/>
      </rPr>
      <t>GENERATE AC</t>
    </r>
    <r>
      <rPr>
        <sz val="11"/>
        <color theme="1"/>
        <rFont val="Calibri"/>
        <family val="2"/>
        <scheme val="minor"/>
      </rPr>
      <t>command and only when the card was requested for a TC or an ARQC.</t>
    </r>
  </si>
  <si>
    <r>
      <t>Case 2 </t>
    </r>
    <r>
      <rPr>
        <sz val="11"/>
        <color theme="1"/>
        <rFont val="Calibri"/>
        <family val="2"/>
        <scheme val="minor"/>
      </rPr>
      <t>When the card receives the </t>
    </r>
    <r>
      <rPr>
        <sz val="10"/>
        <color theme="1"/>
        <rFont val="Calibri"/>
        <family val="2"/>
        <scheme val="minor"/>
      </rPr>
      <t>GENERATE AC </t>
    </r>
    <r>
      <rPr>
        <sz val="11"/>
        <color theme="1"/>
        <rFont val="Calibri"/>
        <family val="2"/>
        <scheme val="minor"/>
      </rPr>
      <t>command, it uses the ICC private key ( </t>
    </r>
    <r>
      <rPr>
        <sz val="10"/>
        <color theme="1"/>
        <rFont val="Calibri"/>
        <family val="2"/>
        <scheme val="minor"/>
      </rPr>
      <t>n </t>
    </r>
    <r>
      <rPr>
        <sz val="7"/>
        <color theme="1"/>
        <rFont val="Calibri"/>
        <family val="2"/>
        <scheme val="minor"/>
      </rPr>
      <t>IC </t>
    </r>
    <r>
      <rPr>
        <sz val="10"/>
        <color theme="1"/>
        <rFont val="Calibri"/>
        <family val="2"/>
        <scheme val="minor"/>
      </rPr>
      <t>, d </t>
    </r>
    <r>
      <rPr>
        <sz val="7"/>
        <color theme="1"/>
        <rFont val="Calibri"/>
        <family val="2"/>
        <scheme val="minor"/>
      </rPr>
      <t>IC </t>
    </r>
    <r>
      <rPr>
        <sz val="11"/>
        <color theme="1"/>
        <rFont val="Calibri"/>
        <family val="2"/>
        <scheme val="minor"/>
      </rPr>
      <t>) to produce the signed dynamic application data. The procedure used to compute this signature is the same as that described in Section 6.4.3.3, with the following modifications:</t>
    </r>
  </si>
  <si>
    <r>
      <t>The leftmost 12 to 18 bytes of field 4, ICC dynamic data, in the </t>
    </r>
    <r>
      <rPr>
        <sz val="10"/>
        <color theme="1"/>
        <rFont val="Calibri"/>
        <family val="2"/>
        <scheme val="minor"/>
      </rPr>
      <t>M </t>
    </r>
    <r>
      <rPr>
        <sz val="7"/>
        <color theme="1"/>
        <rFont val="Calibri"/>
        <family val="2"/>
        <scheme val="minor"/>
      </rPr>
      <t>R </t>
    </r>
    <r>
      <rPr>
        <sz val="11"/>
        <color theme="1"/>
        <rFont val="Calibri"/>
        <family val="2"/>
        <scheme val="minor"/>
      </rPr>
      <t>part of the dynamic application data to be signed, contains the following data items:</t>
    </r>
  </si>
  <si>
    <r>
      <t>The part </t>
    </r>
    <r>
      <rPr>
        <sz val="10"/>
        <color theme="1"/>
        <rFont val="Calibri"/>
        <family val="2"/>
        <scheme val="minor"/>
      </rPr>
      <t>M ² </t>
    </r>
    <r>
      <rPr>
        <sz val="11"/>
        <color theme="1"/>
        <rFont val="Calibri"/>
        <family val="2"/>
        <scheme val="minor"/>
      </rPr>
      <t>of the dynamic application data to be signed consists only of the Unpredictable Number generated by the terminal (in the framework of the simple DDA, the part </t>
    </r>
    <r>
      <rPr>
        <sz val="10"/>
        <color theme="1"/>
        <rFont val="Calibri"/>
        <family val="2"/>
        <scheme val="minor"/>
      </rPr>
      <t>M ² </t>
    </r>
    <r>
      <rPr>
        <sz val="11"/>
        <color theme="1"/>
        <rFont val="Calibri"/>
        <family val="2"/>
        <scheme val="minor"/>
      </rPr>
      <t>consists of the whole terminal dynamic data byte string, which includes the unpredictable number).</t>
    </r>
  </si>
  <si>
    <t>Issuer Action Code-Denial (tag 9F0E in the card): This register specifies the issuer's conditions that cause the denial of a transaction without attempting to go on-line. If this register is not personalized in the card, the terminal considers, by default, that all the bits are set to 0.</t>
  </si>
  <si>
    <t>Issuer Action Code-On-line (tag 9F0F): This register specifies the issuer's conditions that cause a transaction to be transmitted on-line. If this register is not personalized, the terminal considers by default that all the bits are set to 1.</t>
  </si>
  <si>
    <t>Issuer Action Code-Default (tag 9F0D): This register specifies the issuer's conditions that cause a transaction to be rejected if it might have been approved on-line but the terminal is unable to transmit the transaction on-line. If this register is not personalized, the terminal considers, by default, that all the bits are set to 1.</t>
  </si>
  <si>
    <r>
      <t>If off-line SDA fails </t>
    </r>
    <r>
      <rPr>
        <sz val="11"/>
        <color theme="1"/>
        <rFont val="Calibri"/>
        <family val="2"/>
        <scheme val="minor"/>
      </rPr>
      <t>(which is reflected in bit 7 of byte 1 of the TVR set to 1), the transaction should be transmitted on-line to the issuer .</t>
    </r>
  </si>
  <si>
    <r>
      <t>If cardholder verification was not successful </t>
    </r>
    <r>
      <rPr>
        <sz val="11"/>
        <color theme="1"/>
        <rFont val="Calibri"/>
        <family val="2"/>
        <scheme val="minor"/>
      </rPr>
      <t>(which is reflected in bit 8 of byte 3 of the TVR set to 1), the transaction should be declined off-line without attempting to transmit the transaction on-line to the issuer .</t>
    </r>
  </si>
  <si>
    <t xml:space="preserve">This category includes the EMV ¢ post-issuance command PIN CHANGE/UNBLOCK (see Section 2.5.10 in Book 3 [1]). Payment systems </t>
  </si>
  <si>
    <t>2. Commands that change the values of some internal parameters, like the status of a PIN, of some cryptographic keys, or a PIN value, or the values of the data elements associated with the EMV ¢ application that participates in the card risk management processing.</t>
  </si>
  <si>
    <t xml:space="preserve"> and issuers may define supplementary commands tailored to their specific needs.</t>
  </si>
  <si>
    <r>
      <t>To this end the terminal first obtains an authentic copy of the ICC public key ( </t>
    </r>
    <r>
      <rPr>
        <sz val="10"/>
        <color theme="1"/>
        <rFont val="Calibri"/>
        <family val="2"/>
        <scheme val="minor"/>
      </rPr>
      <t>n </t>
    </r>
    <r>
      <rPr>
        <sz val="7"/>
        <color theme="1"/>
        <rFont val="Calibri"/>
        <family val="2"/>
        <scheme val="minor"/>
      </rPr>
      <t>IC </t>
    </r>
    <r>
      <rPr>
        <sz val="10"/>
        <color theme="1"/>
        <rFont val="Calibri"/>
        <family val="2"/>
        <scheme val="minor"/>
      </rPr>
      <t>, e </t>
    </r>
    <r>
      <rPr>
        <sz val="7"/>
        <color theme="1"/>
        <rFont val="Calibri"/>
        <family val="2"/>
        <scheme val="minor"/>
      </rPr>
      <t>IC </t>
    </r>
    <r>
      <rPr>
        <sz val="11"/>
        <color theme="1"/>
        <rFont val="Calibri"/>
        <family val="2"/>
        <scheme val="minor"/>
      </rPr>
      <t xml:space="preserve">), applying the procedure described in Section 6.4.3.2. Using this key, the terminal verifies the Signed Dynamic Application Data by applying a slightly modified version of </t>
    </r>
  </si>
  <si>
    <t>the processing described in Section 6.4.3.4. The entire procedure can be found in Section 6.6.2 of Book 2 [2]. If the verification passes, the terminal accepts the fact that the card is genuine. If, however,</t>
  </si>
  <si>
    <t xml:space="preserve"> the Signed Dynamic Application Data is stored (e.g., by the payment system operator), the issuer would have a supplementary possibility to prove in a court of law the participation of an EMV ¢ card in a certain transaction.</t>
  </si>
  <si>
    <t xml:space="preserve"> This facility, however, has significant costs in terms of storage space, and should be utilized only for transactions involving important values of the parameter Amount, Authorized.</t>
  </si>
  <si>
    <t>Application Primary Account Number Sequence Number (PSN)</t>
  </si>
  <si>
    <t>La réponse à la demande d’autorisation a été reçue :</t>
  </si>
  <si>
    <t>• autorisation totale :</t>
  </si>
  <si>
    <t>• autorisation partielle :</t>
  </si>
  <si>
    <t>o le montant du type de montant 51 du champ 54 est égal au champ 4 de la demande d’autorisation</t>
  </si>
  <si>
    <t>o le montant du type de montant 54 du champ 54 est égal au champ 4 de la demande d’autorisation</t>
  </si>
  <si>
    <t>o le montant du type de montant 57 du champ 54 est égal au champ 4 de la demande d’autorisation</t>
  </si>
  <si>
    <t>La réponse à la demande d’autorisation n’a pas été reçue :</t>
  </si>
  <si>
    <t>• le montant du type de montant 51 du champ 54 est égal au champ 4 de la demande d’autorisation</t>
  </si>
  <si>
    <t>• le montant du type de montant 54 du champ 54 est égal au champ 4 de la demande d’autorisation</t>
  </si>
  <si>
    <t>Autorisation</t>
  </si>
  <si>
    <t>Redressement</t>
  </si>
  <si>
    <t>Demande</t>
  </si>
  <si>
    <t>Réponse</t>
  </si>
  <si>
    <t>Télécollecte - Remise
Montant non connu à l'avance</t>
  </si>
  <si>
    <t>Télécollecte - Remise
Montant connu à l'avance</t>
  </si>
  <si>
    <t>Autorisation totale</t>
  </si>
  <si>
    <t>Autorisation partielle</t>
  </si>
  <si>
    <t>Montant d'autorisation (*)</t>
  </si>
  <si>
    <t>Amount Authorized</t>
  </si>
  <si>
    <t>Montant estimé (*)</t>
  </si>
  <si>
    <t>Montant final de la transaction</t>
  </si>
  <si>
    <t>Montant ayant servi au calcul du certificat</t>
  </si>
  <si>
    <t>Montant final de la transaction
Montant d'autorisation
Montant ayant servi au calcul du certificat
Montant autorisé</t>
  </si>
  <si>
    <t>o le montant du type 9F02 du champ 55 est celui fourni par le système d’acceptation à la carte pour le calcul du certificat EMV.</t>
  </si>
  <si>
    <t>Transmission Date and Time</t>
  </si>
  <si>
    <t>DF5A</t>
  </si>
  <si>
    <t>LLVAR n...19</t>
  </si>
  <si>
    <t>LVAR n...19</t>
  </si>
  <si>
    <t>LLVAR n...11</t>
  </si>
  <si>
    <t>LVAR n...11</t>
  </si>
  <si>
    <t>LVAR z...37</t>
  </si>
  <si>
    <t>LLVAR ans...25</t>
  </si>
  <si>
    <t>LVAR ans...99</t>
  </si>
  <si>
    <t>ans...21</t>
  </si>
  <si>
    <t>ans1...10</t>
  </si>
  <si>
    <t>LVAR ans...255</t>
  </si>
  <si>
    <t>ans...8</t>
  </si>
  <si>
    <t>an...50</t>
  </si>
  <si>
    <t>b5...16</t>
  </si>
  <si>
    <t>ans...76</t>
  </si>
  <si>
    <t>b...35</t>
  </si>
  <si>
    <t>b10...252</t>
  </si>
  <si>
    <t>s10...21</t>
  </si>
  <si>
    <t>s21...32</t>
  </si>
  <si>
    <t>s10...272</t>
  </si>
  <si>
    <t>s7....270</t>
  </si>
  <si>
    <t>s16....27</t>
  </si>
  <si>
    <t>s...12</t>
  </si>
  <si>
    <t>s...24</t>
  </si>
  <si>
    <t>b...255</t>
  </si>
  <si>
    <t>ans...30</t>
  </si>
  <si>
    <t>b...256</t>
  </si>
  <si>
    <t>Champ 54, 55, 95</t>
  </si>
  <si>
    <t>o le montant du type de montant 59 du champ 54 est égal au champ 4 de la réponse à la demande d’autorisation</t>
  </si>
  <si>
    <t>o le montant du type de montant 51 du champ 54 est égal à la fois au champ 4 de la demande d’autorisation et de la réponse à la demande d’autorisation</t>
  </si>
  <si>
    <t>o le montant du type de montant 54 du champ 54 est égal à la fois au champ 4 de la demande d’autorisation et de la réponse à la demande d’autorisation</t>
  </si>
  <si>
    <t>4201/4204</t>
  </si>
  <si>
    <t>4200/4202/4000</t>
  </si>
  <si>
    <t xml:space="preserve">*Motif de la transaction non aboutie </t>
  </si>
  <si>
    <t>*Code raison du message</t>
  </si>
  <si>
    <t>*Code réponse . . Code Action pour TLC</t>
  </si>
  <si>
    <t>TNA_TIMEOUT</t>
  </si>
  <si>
    <t>TNA_REFUS_1_OR_2_GAC_CDA</t>
  </si>
  <si>
    <t xml:space="preserve">TNA_CARTE_BIN_INTERDIT_REFUSE         </t>
  </si>
  <si>
    <t xml:space="preserve">TNA_REPONSE_AUTOR_NEGATIVE            </t>
  </si>
  <si>
    <t xml:space="preserve">TNA_DONNEES_EMV_ABS                     </t>
  </si>
  <si>
    <t xml:space="preserve">TNA_ERREUR_LECTURE_COMPTEURS            </t>
  </si>
  <si>
    <t xml:space="preserve">TNA_DONNEES_OBLIGATOIRES_ABS            </t>
  </si>
  <si>
    <t xml:space="preserve">TNA_DONNEES_EMV_REDONDANTES             </t>
  </si>
  <si>
    <t xml:space="preserve">TNA_ERREUR_FORMAT_DONNEES_CARTE         </t>
  </si>
  <si>
    <t xml:space="preserve">TNA_ERREUR_AUTHENTIFICATION_CARTE       </t>
  </si>
  <si>
    <t xml:space="preserve">TNA_PIN_ABORT                           </t>
  </si>
  <si>
    <t xml:space="preserve">TNA_ERREUR_VERIF_CODE_OFFINE            </t>
  </si>
  <si>
    <t xml:space="preserve">TNA_ERREUR_1_CRYPTO                     </t>
  </si>
  <si>
    <t xml:space="preserve">TNA_ERREUR_2_CRYPTO                    </t>
  </si>
  <si>
    <t xml:space="preserve">TNA_REFUS_1_GAC                        </t>
  </si>
  <si>
    <t xml:space="preserve">TNA_REFUS_2_GAC                        </t>
  </si>
  <si>
    <t xml:space="preserve">TNA_VALID_INCORR_CREDIT                </t>
  </si>
  <si>
    <t xml:space="preserve">TNA_VALID_INCORR_ANNUL                 </t>
  </si>
  <si>
    <t xml:space="preserve">TNA_STRUCTURE_INVALIDE                 </t>
  </si>
  <si>
    <t xml:space="preserve">TNA_DONNES_SIGNATURE_ABS               </t>
  </si>
  <si>
    <t xml:space="preserve">TNA_CARTE_PERIMEE                      </t>
  </si>
  <si>
    <t xml:space="preserve">TNA_CARTE_OPPOSITION                   </t>
  </si>
  <si>
    <t xml:space="preserve">TNA_CARTE_CONTROLE_INTERDIT_REFUSEE    </t>
  </si>
  <si>
    <t xml:space="preserve">TNA_AUTOR_CARTE_INTERDITE             </t>
  </si>
  <si>
    <t xml:space="preserve">TNA_PBL_IMP_TICKET                     </t>
  </si>
  <si>
    <t xml:space="preserve">TNA_ANNUL_REFUSEE                  </t>
  </si>
  <si>
    <t xml:space="preserve">TNA_CREDIT_REFUSE                      </t>
  </si>
  <si>
    <t xml:space="preserve">TNA_PBL_ENREGISTREMENT_TRS             </t>
  </si>
  <si>
    <t xml:space="preserve">TNA_AUTO_PART_REFU_PORTEUR             </t>
  </si>
  <si>
    <t xml:space="preserve">TNA_PBL_DISTRIB_BIEN_SERVICE           </t>
  </si>
  <si>
    <t xml:space="preserve">TNA_REFUS_1_OR_2_GAC_SDA_OR_DDA  </t>
  </si>
  <si>
    <t>*Raison de la demande d'autorisation</t>
  </si>
  <si>
    <t xml:space="preserve">TNA_TRS_NO_TRANSM            </t>
  </si>
  <si>
    <t xml:space="preserve">TNA_TRS_NO_RESP              </t>
  </si>
  <si>
    <t xml:space="preserve">TNA_TRS_STRUCT_NO_VALID      </t>
  </si>
  <si>
    <t xml:space="preserve">TNA_TRS_RESP_NEGATIV         </t>
  </si>
  <si>
    <t xml:space="preserve">TNA_TRS_REFUS_AUTO_PART      </t>
  </si>
  <si>
    <t>CODE RAISON 59 - 101</t>
  </si>
  <si>
    <t>Champ 58-FF50</t>
  </si>
  <si>
    <t>*Motif de la transaction non aboutie  (contactless)</t>
  </si>
  <si>
    <t>58- FF50</t>
  </si>
  <si>
    <t xml:space="preserve"> (5)</t>
  </si>
  <si>
    <t>MPE-MPA V5.5 Volume 3 V1.2</t>
  </si>
  <si>
    <t>Champ 72 - DF90</t>
  </si>
  <si>
    <r>
      <t>Identifiant d’un accepteur au niveau INSEE,</t>
    </r>
    <r>
      <rPr>
        <b/>
        <sz val="11"/>
        <color theme="1"/>
        <rFont val="Calibri"/>
        <family val="2"/>
        <scheme val="minor"/>
      </rPr>
      <t xml:space="preserve"> Contrat commerçant : Merchant Identifier 9F16</t>
    </r>
  </si>
  <si>
    <r>
      <t xml:space="preserve">Type d’activité commerciale accepteur : </t>
    </r>
    <r>
      <rPr>
        <b/>
        <sz val="11"/>
        <color theme="1"/>
        <rFont val="Calibri"/>
        <family val="2"/>
        <scheme val="minor"/>
      </rPr>
      <t xml:space="preserve"> Merchant Category Code 9F15</t>
    </r>
  </si>
  <si>
    <r>
      <t xml:space="preserve">Numéro attribué par la banque acquéreur pour identifier un contrat accepteur : </t>
    </r>
    <r>
      <rPr>
        <b/>
        <sz val="11"/>
        <color theme="1"/>
        <rFont val="Calibri"/>
        <family val="2"/>
        <scheme val="minor"/>
      </rPr>
      <t>Acceptor Contract Number 9F25</t>
    </r>
  </si>
  <si>
    <t>Produit carte non supporté par le point d’acceptation sur décision commerçant</t>
  </si>
  <si>
    <t>Donnée publique du bi-clés RSA de l’émetteur. Elle représente le modulo de la clé RSA publique de l’émetteur. Elle intervient dans le calcul et dans la vérification du certificat de la clé publique de l’application carte  (Issuer Public Key  certificate)</t>
  </si>
  <si>
    <t>Off-line PIN support: A terminal that does not support off-line PIN is a terminal that supports neither off-line plaintext PIN verification nor off-line enciphered PIN verification (see bit 8 and bit 5 in the second byte of the Terminal Capabilities).</t>
  </si>
  <si>
    <t xml:space="preserve"> If either of these two types of verification is supported then the terminal supports off-line PIN.</t>
  </si>
  <si>
    <t xml:space="preserve"> Therefore, it could be that the terminal does not yet know how to interpret a condition whose code is known to the card.</t>
  </si>
  <si>
    <t>Check that the terminal understands the CVM Condition Code. It could be that the EMV ¢ application in the card is a more recent version than the counterpart application in the terminal.</t>
  </si>
  <si>
    <t xml:space="preserve">3. Bypass the PIN entry processing either at the initiative of the merchant or of the cardholder. Force the transaction to go on-line and inform the issuer of the circumstances. </t>
  </si>
  <si>
    <t>The issuer could decide based on some risk management procedure whether to authorize the transaction without a PIN.</t>
  </si>
  <si>
    <t>with the C-APDU presented in Table 6.4 (according to Table I-16 in Book 3 [1]). This command is used to retrieve the PIN Try Counter primitive data object from the card. This object is not encapsulated in any record within the current application.</t>
  </si>
  <si>
    <t xml:space="preserve">In case the terminal supports off-line PIN, the PIN pad works correctly, and the cardholder does not bypass the PIN, the processing performed by the terminal is the following. Issue the GET DATA command to the card, </t>
  </si>
  <si>
    <t>Service code</t>
  </si>
  <si>
    <t>6.6 Card Reading</t>
  </si>
  <si>
    <t>If the terminal does not have a combined IC and magnetic stripe reader, when</t>
  </si>
  <si>
    <t>Values</t>
  </si>
  <si>
    <t>Position 1</t>
  </si>
  <si>
    <t>Position 2</t>
  </si>
  <si>
    <t>Position 3</t>
  </si>
  <si>
    <t>the magnetic stripe of the card is read and the service code begins with a '2' or a</t>
  </si>
  <si>
    <t>Interchange</t>
  </si>
  <si>
    <t>Technology</t>
  </si>
  <si>
    <t>Authorization processing</t>
  </si>
  <si>
    <t>Range of services</t>
  </si>
  <si>
    <t>PIN requirements</t>
  </si>
  <si>
    <t>_x0001_</t>
  </si>
  <si>
    <t>Normal</t>
  </si>
  <si>
    <t>No restrictions</t>
  </si>
  <si>
    <t>PIN required</t>
  </si>
  <si>
    <t>inserted into the IC reader such as by displaying the ‘USE CHIP READER’</t>
  </si>
  <si>
    <t xml:space="preserve">_x0001_ </t>
  </si>
  <si>
    <t>No restrictions _x0001_</t>
  </si>
  <si>
    <t>message.</t>
  </si>
  <si>
    <t>Goods and services only</t>
  </si>
  <si>
    <t>If the terminal has a combined IC and magnetic stripe reader, when the</t>
  </si>
  <si>
    <t>ATM only</t>
  </si>
  <si>
    <t>magnetic stripe of the card is read and the service code begins with a '2' or a '6'</t>
  </si>
  <si>
    <t>cash only</t>
  </si>
  <si>
    <t>indicating that an IC is present, the terminal shall process the transaction using</t>
  </si>
  <si>
    <t>the IC.</t>
  </si>
  <si>
    <t>Prompt for PIN if PIN pad present</t>
  </si>
  <si>
    <t>6.6.2 Exception Handling</t>
  </si>
  <si>
    <t>When an attended terminal attempts and fails to read the ICC but the magnetic</t>
  </si>
  <si>
    <t>Test</t>
  </si>
  <si>
    <t>stripe of the card is successfully read, the terminal shall set the POS Entry Mode</t>
  </si>
  <si>
    <t>Code in the transaction message(s) to ‘Magnetic stripe read, last transaction was</t>
  </si>
  <si>
    <t>an unsuccessful IC read’ if the service code on the magnetic stripe indicates that</t>
  </si>
  <si>
    <t>an IC is present.5</t>
  </si>
  <si>
    <t>Payment system rules determine whether fallback to magnetic stripe is allowed</t>
  </si>
  <si>
    <t>after the failure of an IC-read transaction. This behaviour is outside the scope of</t>
  </si>
  <si>
    <t>EMV specifications.</t>
  </si>
  <si>
    <t>Track 1 (IATA)</t>
  </si>
  <si>
    <t>Track 1 ("International Air Transport Association") stores more information than Track 2, and contains the cardholder's name as well as account number and other discretionary data. This track is sometimes used by the airlines when securing reservations with a credit card.</t>
  </si>
  <si>
    <t>Track 2 (ABA)</t>
  </si>
  <si>
    <t>Track 2 ("American Banking Association,") is currently most commonly used, though credit card companies have been pushing for everyone to move to Track 1. This is the track that is read by ATMs and credit card checkers.</t>
  </si>
  <si>
    <t xml:space="preserve"> The ABA designed the specifications of this track and all world banks must abide by it. It contains the cardholder's account, encrypted PIN, plus other discretionary data.</t>
  </si>
  <si>
    <r>
      <t>Track 1</t>
    </r>
    <r>
      <rPr>
        <sz val="11"/>
        <color rgb="FF252525"/>
        <rFont val="Calibri"/>
        <family val="2"/>
        <scheme val="minor"/>
      </rPr>
      <t>, Format B:</t>
    </r>
  </si>
  <si>
    <r>
      <t>Start sentinel</t>
    </r>
    <r>
      <rPr>
        <sz val="11"/>
        <color rgb="FF252525"/>
        <rFont val="Calibri"/>
        <family val="2"/>
        <scheme val="minor"/>
      </rPr>
      <t> — one character (generally '%')</t>
    </r>
  </si>
  <si>
    <r>
      <t>Format code="B"</t>
    </r>
    <r>
      <rPr>
        <sz val="11"/>
        <color rgb="FF252525"/>
        <rFont val="Calibri"/>
        <family val="2"/>
        <scheme val="minor"/>
      </rPr>
      <t> — one character (alpha only)</t>
    </r>
  </si>
  <si>
    <r>
      <rPr>
        <b/>
        <sz val="11"/>
        <color theme="1"/>
        <rFont val="Calibri"/>
        <family val="2"/>
        <scheme val="minor"/>
      </rPr>
      <t>Primary account number (PAN)</t>
    </r>
    <r>
      <rPr>
        <sz val="11"/>
        <color theme="1"/>
        <rFont val="Calibri"/>
        <family val="2"/>
        <scheme val="minor"/>
      </rPr>
      <t> — up to 19 characters. Usually, but not always, matches the credit card number printed on the front of the card.</t>
    </r>
  </si>
  <si>
    <r>
      <t>Field Separator</t>
    </r>
    <r>
      <rPr>
        <sz val="11"/>
        <color rgb="FF252525"/>
        <rFont val="Calibri"/>
        <family val="2"/>
        <scheme val="minor"/>
      </rPr>
      <t> — one character (generally '^')</t>
    </r>
  </si>
  <si>
    <r>
      <t>Name</t>
    </r>
    <r>
      <rPr>
        <sz val="11"/>
        <color rgb="FF252525"/>
        <rFont val="Calibri"/>
        <family val="2"/>
        <scheme val="minor"/>
      </rPr>
      <t> — 2 to 26 characters</t>
    </r>
  </si>
  <si>
    <r>
      <t>Expiration date</t>
    </r>
    <r>
      <rPr>
        <sz val="11"/>
        <color rgb="FF252525"/>
        <rFont val="Calibri"/>
        <family val="2"/>
        <scheme val="minor"/>
      </rPr>
      <t> — four characters in the form YYMM.</t>
    </r>
  </si>
  <si>
    <r>
      <t>Service code</t>
    </r>
    <r>
      <rPr>
        <sz val="11"/>
        <color rgb="FF252525"/>
        <rFont val="Calibri"/>
        <family val="2"/>
        <scheme val="minor"/>
      </rPr>
      <t> — three characters</t>
    </r>
  </si>
  <si>
    <r>
      <rPr>
        <b/>
        <sz val="11"/>
        <color theme="1"/>
        <rFont val="Calibri"/>
        <family val="2"/>
        <scheme val="minor"/>
      </rPr>
      <t>Discretionary data </t>
    </r>
    <r>
      <rPr>
        <sz val="11"/>
        <color theme="1"/>
        <rFont val="Calibri"/>
        <family val="2"/>
        <scheme val="minor"/>
      </rPr>
      <t>— may include Pin Verification Key Indicator (PVKI, 1 character), PIN Verification Value (PVV, 4 characters), Card Verification Value or Card Verification Code (CVV or CVC, 3 characters)</t>
    </r>
  </si>
  <si>
    <r>
      <t>End sentinel</t>
    </r>
    <r>
      <rPr>
        <sz val="11"/>
        <color rgb="FF252525"/>
        <rFont val="Calibri"/>
        <family val="2"/>
        <scheme val="minor"/>
      </rPr>
      <t> — one character (generally '?')</t>
    </r>
  </si>
  <si>
    <r>
      <rPr>
        <b/>
        <sz val="11"/>
        <color theme="1"/>
        <rFont val="Calibri"/>
        <family val="2"/>
        <scheme val="minor"/>
      </rPr>
      <t>Longitudinal redundancy check</t>
    </r>
    <r>
      <rPr>
        <sz val="11"/>
        <color theme="1"/>
        <rFont val="Calibri"/>
        <family val="2"/>
        <scheme val="minor"/>
      </rPr>
      <t> (LRC) — it is one character and a validity character calculated from other data on the track.</t>
    </r>
  </si>
  <si>
    <r>
      <rPr>
        <b/>
        <sz val="11"/>
        <color theme="1"/>
        <rFont val="Calibri"/>
        <family val="2"/>
        <scheme val="minor"/>
      </rPr>
      <t>Track 2</t>
    </r>
    <r>
      <rPr>
        <sz val="11"/>
        <color theme="1"/>
        <rFont val="Calibri"/>
        <family val="2"/>
        <scheme val="minor"/>
      </rPr>
      <t>: This format was developed by the banking industry (ABA). This track is written with a 5-bit scheme (4 data bits + 1 parity), which allows for sixteen possible characters, which are the numbers 0-9, plus the six characters  : ; &lt; = &gt; ? .</t>
    </r>
  </si>
  <si>
    <t>The selection of six punctuation symbols may seem odd, but in fact the sixteen codes simply map to the ASCII range 0x30 through 0x3f, which defines ten digit characters plus those six symbols. The data format is as follows:</t>
  </si>
  <si>
    <r>
      <t>Start sentinel</t>
    </r>
    <r>
      <rPr>
        <sz val="11"/>
        <color rgb="FF252525"/>
        <rFont val="Calibri"/>
        <family val="2"/>
        <scheme val="minor"/>
      </rPr>
      <t> — one character (generally ';')</t>
    </r>
  </si>
  <si>
    <r>
      <rPr>
        <b/>
        <sz val="11"/>
        <color theme="1"/>
        <rFont val="Calibri"/>
        <family val="2"/>
        <scheme val="minor"/>
      </rPr>
      <t>Primary account number (PAN) </t>
    </r>
    <r>
      <rPr>
        <sz val="11"/>
        <color theme="1"/>
        <rFont val="Calibri"/>
        <family val="2"/>
        <scheme val="minor"/>
      </rPr>
      <t>— up to 19 characters. Usually, but not always, matches the credit card number printed on the front of the card.</t>
    </r>
  </si>
  <si>
    <r>
      <t>Separator</t>
    </r>
    <r>
      <rPr>
        <sz val="11"/>
        <color rgb="FF252525"/>
        <rFont val="Calibri"/>
        <family val="2"/>
        <scheme val="minor"/>
      </rPr>
      <t> — one char (generally '=')</t>
    </r>
  </si>
  <si>
    <r>
      <t>Service code</t>
    </r>
    <r>
      <rPr>
        <sz val="11"/>
        <color rgb="FF252525"/>
        <rFont val="Calibri"/>
        <family val="2"/>
        <scheme val="minor"/>
      </rPr>
      <t> — three digits. The first digit specifies the interchange rules, the second specifies authorisation processing and the third specifies the range of services</t>
    </r>
  </si>
  <si>
    <r>
      <t>Discretionary data</t>
    </r>
    <r>
      <rPr>
        <sz val="11"/>
        <color rgb="FF252525"/>
        <rFont val="Calibri"/>
        <family val="2"/>
        <scheme val="minor"/>
      </rPr>
      <t> — as in track one</t>
    </r>
  </si>
  <si>
    <r>
      <rPr>
        <b/>
        <sz val="11"/>
        <color theme="1"/>
        <rFont val="Calibri"/>
        <family val="2"/>
        <scheme val="minor"/>
      </rPr>
      <t>Longitudinal redundancy check (LRC)</t>
    </r>
    <r>
      <rPr>
        <sz val="11"/>
        <color theme="1"/>
        <rFont val="Calibri"/>
        <family val="2"/>
        <scheme val="minor"/>
      </rPr>
      <t> — it is one character and a validity character calculated from other data on the track. Most reader devices do not return this value when the card is swiped to the presentation layer, and use it only to verify the input internally to the reader.</t>
    </r>
  </si>
  <si>
    <t xml:space="preserve">*** Track 1 Layout: ***     </t>
  </si>
  <si>
    <t xml:space="preserve">             | SS | FC |  PAN  |   Name   | FS |  Additional Data | ES | LRC |</t>
  </si>
  <si>
    <t xml:space="preserve"> SS=Start Sentinel "%"</t>
  </si>
  <si>
    <t>Issuer authentication using Ext. Authenticate is supported</t>
  </si>
  <si>
    <t xml:space="preserve"> FC=Format Code</t>
  </si>
  <si>
    <t xml:space="preserve"> PAN=Primary Acct. # (19 digits max)</t>
  </si>
  <si>
    <t xml:space="preserve"> FS=Field Separator "^"</t>
  </si>
  <si>
    <t xml:space="preserve"> Name=26 alphanumeric characters max.</t>
  </si>
  <si>
    <t xml:space="preserve"> Additional Data=Expiration Date, offset, encrypted PIN, etc.</t>
  </si>
  <si>
    <t xml:space="preserve"> ES=End Sentinel "?"</t>
  </si>
  <si>
    <t xml:space="preserve"> LRC=Longitudinal Redundancy Check</t>
  </si>
  <si>
    <t xml:space="preserve">   *** Track 2 Layout: ***</t>
  </si>
  <si>
    <t xml:space="preserve">           | SS |  PAN  | FS |  Additional Data  | ES | LRC |</t>
  </si>
  <si>
    <t xml:space="preserve"> SS=Start Sentinel ";"</t>
  </si>
  <si>
    <t xml:space="preserve"> FS=Field Separator "="</t>
  </si>
  <si>
    <t xml:space="preserve"> LRC=Longitudinal Redundancy Check </t>
  </si>
  <si>
    <t>Application Cryptogram Type Returned in Second GENERATE AC</t>
  </si>
  <si>
    <t>Low Order Nibble of PIN Try Counter</t>
  </si>
  <si>
    <t>Second Generate AC Not Requested</t>
  </si>
  <si>
    <t>Application Cryptogram Type Returned in First GENERATE AC</t>
  </si>
  <si>
    <t>CDA Performed</t>
  </si>
  <si>
    <t>Offline PIN Verification Performed</t>
  </si>
  <si>
    <t>Offline DDA Performed</t>
  </si>
  <si>
    <t>Offline PIN Verification Performed and  PIN Not Successfully Verified</t>
  </si>
  <si>
    <t>Issuer Authentication Not Performed</t>
  </si>
  <si>
    <t>PIN Try Limit Exceeded</t>
  </si>
  <si>
    <t>Issuer Authentication Failed</t>
  </si>
  <si>
    <t>Last Online Transaction Not Completed</t>
  </si>
  <si>
    <t>Lower Offline Transaction Count Limit Exceeded</t>
  </si>
  <si>
    <t>Number of Successfully Processed Issuer Script Commands Containing Secure Messaging</t>
  </si>
  <si>
    <t>Upper Offline Transaction Count Limit Exceeded</t>
  </si>
  <si>
    <t>Lower Cumulative Offline Amount Limit Exceeded</t>
  </si>
  <si>
    <t>Upper Cumulative Offline Amount Limit Exceeded</t>
  </si>
  <si>
    <t>Issuer-discretionary bit 1</t>
  </si>
  <si>
    <t>Issuer Script Processing Failed</t>
  </si>
  <si>
    <t>Issuer-discretionary bit 2</t>
  </si>
  <si>
    <t>Offline Data Authentication Failed on Previous Transaction</t>
  </si>
  <si>
    <t>Issuer-discretionary bit 3</t>
  </si>
  <si>
    <t>Go Online on Next Transaction Was Set</t>
  </si>
  <si>
    <t>Issuer-discretionary bit 4</t>
  </si>
  <si>
    <t>Unable to go Online</t>
  </si>
  <si>
    <t>Common Core Identifier(CCI)</t>
  </si>
  <si>
    <t>The CCI shall identify the format of the IAD, and the Cryptogram Version (CV).Values in the range '00' to '9F' are reserved to avoid conflict with legacy Cryptogram Version Numbers.</t>
  </si>
  <si>
    <t>Common Core IAD Format Code (FC).</t>
  </si>
  <si>
    <t>CCD Version 4.1 IAD Format (='A')</t>
  </si>
  <si>
    <t>Common Core Cryptogram Version (CV)</t>
  </si>
  <si>
    <t>CCD Version 4.1 Cryptogram Version (= '5' for Triple DES)</t>
  </si>
  <si>
    <t>CCD Version 4.1 Cryptogram Version (= '6' for AES)</t>
  </si>
  <si>
    <t>Code réponse . . Code Action pour TLC</t>
  </si>
  <si>
    <t>Raison de la demande d'autorisation</t>
  </si>
  <si>
    <t xml:space="preserve">Motif de la transaction non aboutie </t>
  </si>
  <si>
    <t>Code raison du message</t>
  </si>
  <si>
    <t>Issuing Network</t>
  </si>
  <si>
    <t>IIN Ranges</t>
  </si>
  <si>
    <t>Active</t>
  </si>
  <si>
    <t>Validation</t>
  </si>
  <si>
    <t>Symbol</t>
  </si>
  <si>
    <t>34, 37</t>
  </si>
  <si>
    <t>Yes</t>
  </si>
  <si>
    <t>Luhn algorithm</t>
  </si>
  <si>
    <t>AmEx</t>
  </si>
  <si>
    <t>Bankcard</t>
  </si>
  <si>
    <t>5610, 560221-560225</t>
  </si>
  <si>
    <t>No</t>
  </si>
  <si>
    <t>China UnionPay</t>
  </si>
  <si>
    <t>622126-622925, 624-626, 6282-6288</t>
  </si>
  <si>
    <t>16-19</t>
  </si>
  <si>
    <t>unknown</t>
  </si>
  <si>
    <t>CUP</t>
  </si>
  <si>
    <t>Diners Club Carte Blanche</t>
  </si>
  <si>
    <t>300-305</t>
  </si>
  <si>
    <t>DC-CB</t>
  </si>
  <si>
    <t>Diners Club enRoute</t>
  </si>
  <si>
    <t>2014, 2149</t>
  </si>
  <si>
    <t>no validation</t>
  </si>
  <si>
    <t>DC-eR</t>
  </si>
  <si>
    <t>Diners Club International</t>
  </si>
  <si>
    <t>DC-Int</t>
  </si>
  <si>
    <t>Diners Club United States &amp; Canada</t>
  </si>
  <si>
    <t>54, 55</t>
  </si>
  <si>
    <t>DC-UC</t>
  </si>
  <si>
    <t>6011, 622126-622925, 644-649, 65</t>
  </si>
  <si>
    <t>Disc</t>
  </si>
  <si>
    <t>InstaPayment</t>
  </si>
  <si>
    <t>637-639</t>
  </si>
  <si>
    <t>IPI</t>
  </si>
  <si>
    <t>3528-3589</t>
  </si>
  <si>
    <t>Laser</t>
  </si>
  <si>
    <t>6304, 6706, 6771, 6709</t>
  </si>
  <si>
    <t>Lasr</t>
  </si>
  <si>
    <t>5018, 5020, 5038, 6304, 6759, 6761, 6763</t>
  </si>
  <si>
    <t>12-19</t>
  </si>
  <si>
    <t>Maes</t>
  </si>
  <si>
    <t>51-55</t>
  </si>
  <si>
    <t>MC</t>
  </si>
  <si>
    <t>6334, 6767</t>
  </si>
  <si>
    <t>16, 18, 19</t>
  </si>
  <si>
    <t>Switch</t>
  </si>
  <si>
    <t>4903, 4905, 4911, 4936, 564182, 633110, 6333, 6759</t>
  </si>
  <si>
    <t>Swch</t>
  </si>
  <si>
    <t>Visa Electron</t>
  </si>
  <si>
    <t>4026, 417500, 4508, 4844, 4913, 4917</t>
  </si>
  <si>
    <t>Card Verification  Results CVR</t>
  </si>
  <si>
    <t>Conditions</t>
  </si>
  <si>
    <t>When no CVM Conditions in CVM List are satisfied</t>
  </si>
  <si>
    <t>When the card does not support cardholder verification (AIP bit 5=0)</t>
  </si>
  <si>
    <t>When CVM List is not present or the CVM List has no CVM rules</t>
  </si>
  <si>
    <t>When the terminal does not support any of the CVM Codes in CVM List where the CVM Condition was satisfied</t>
  </si>
  <si>
    <t>When the terminal does not recognise any of the CVM Codes in CVM List (or the code is RFU) where the CVM Condition was satisfied</t>
  </si>
  <si>
    <t>When the (last) performed CVM is 'Fail CVM processing'</t>
  </si>
  <si>
    <t>When the last performed CVM fails</t>
  </si>
  <si>
    <t>When the CVM performed is 'Signature'</t>
  </si>
  <si>
    <t>When the CVM performed is 'Online PIN'</t>
  </si>
  <si>
    <t>When the CVM performed is 'No CVM required'</t>
  </si>
  <si>
    <t>When a CVM is performed and fails with the failure action being 'Go to Next' and then the end of the CVM List is reached without another CVM Condition being satisfied</t>
  </si>
  <si>
    <t>When the CVM performed is a combination CVM Code, and at least one fails and the failure action is Fail CVM</t>
  </si>
  <si>
    <t>When the CVM performed is a combination CVM Code, and one passes and the result of the other is 'unknown'</t>
  </si>
  <si>
    <t>3F'</t>
  </si>
  <si>
    <t>00'</t>
  </si>
  <si>
    <t>TVR Byte 3</t>
  </si>
  <si>
    <t>TSI Byte 1 bit 7</t>
  </si>
  <si>
    <t>CVMR</t>
  </si>
  <si>
    <t>CVM results</t>
  </si>
  <si>
    <t>01'</t>
  </si>
  <si>
    <t>00' or "40'</t>
  </si>
  <si>
    <t>CVM Condition</t>
  </si>
  <si>
    <t>CVM Code</t>
  </si>
  <si>
    <t>1E' or '5E'</t>
  </si>
  <si>
    <t xml:space="preserve">Cardholder verification was performed </t>
  </si>
  <si>
    <t xml:space="preserve">Offline data authentication was performed </t>
  </si>
  <si>
    <t>02' or '42'</t>
  </si>
  <si>
    <t>1F' or '5F'</t>
  </si>
  <si>
    <t>AN3</t>
  </si>
  <si>
    <t>Nombre de décimales d’une monnaie ou devise</t>
  </si>
  <si>
    <t>Identifiant alphabétique de la monnaie ou devise d’une application d’acceptation de paiement : ex  FRFpour FRANC ,  EUR pour EURO Norme ISO 4217</t>
  </si>
  <si>
    <t>Identifiant numérique de la monnaie ou devise d’une application d’acceptation de paiement : ex  250 pour FRANC  978 pour EURO Norme ISO 4217</t>
  </si>
  <si>
    <t>N7</t>
  </si>
  <si>
    <t>Taux de conversion.</t>
  </si>
  <si>
    <t xml:space="preserve">Nombre de décimales du taux de conversion. </t>
  </si>
  <si>
    <t>Flag d’activation des monnaies : 0 inactive 1 active</t>
  </si>
  <si>
    <t>Indique au système d’acceptation s’il est nécessaire d’imprimer la contre-valeur sur le ticket 0 désactivé 1 activé</t>
  </si>
  <si>
    <t>Indique au système d’acceptation s’il est nécessaire d’imprimer le taux de conversion sur le ticket : 0 désactivé 1 activé</t>
  </si>
  <si>
    <t xml:space="preserve">Liste des TAC EMV (Terminal action codes) </t>
  </si>
  <si>
    <t>Numéro Contrat</t>
  </si>
  <si>
    <t>Code Banque</t>
  </si>
  <si>
    <t>Adresse</t>
  </si>
  <si>
    <t>NLSA : numéro Logique</t>
  </si>
  <si>
    <t>Longueur du numéro d'autorisation - Contrôle transfert Accepteur-Acquéreur</t>
  </si>
  <si>
    <t>PRN_06.wp</t>
  </si>
  <si>
    <t>GES_APP.WP</t>
  </si>
  <si>
    <r>
      <t xml:space="preserve">0 </t>
    </r>
    <r>
      <rPr>
        <sz val="11"/>
        <color theme="1"/>
        <rFont val="Calibri"/>
        <family val="2"/>
        <scheme val="minor"/>
      </rPr>
      <t>à 1</t>
    </r>
  </si>
  <si>
    <r>
      <t xml:space="preserve">2 </t>
    </r>
    <r>
      <rPr>
        <sz val="11"/>
        <color theme="1"/>
        <rFont val="Calibri"/>
        <family val="2"/>
        <scheme val="minor"/>
      </rPr>
      <t>à 5</t>
    </r>
  </si>
  <si>
    <r>
      <t xml:space="preserve">6 </t>
    </r>
    <r>
      <rPr>
        <sz val="11"/>
        <color theme="1"/>
        <rFont val="Calibri"/>
        <family val="2"/>
        <scheme val="minor"/>
      </rPr>
      <t>à 9</t>
    </r>
  </si>
  <si>
    <t>Profil  dépendant des applications :</t>
  </si>
  <si>
    <t>Priorité faible</t>
  </si>
  <si>
    <t>Priorité élevée</t>
  </si>
  <si>
    <t>Présence ou absence d’un accepteur (caissière)</t>
  </si>
  <si>
    <t>Absence</t>
  </si>
  <si>
    <t>Présence</t>
  </si>
  <si>
    <t>Présence ou absence d’un porteur</t>
  </si>
  <si>
    <t xml:space="preserve">Sous type de MPE </t>
  </si>
  <si>
    <t>Enchaînement automatique</t>
  </si>
  <si>
    <t>Contrôle du cryptogramme visuel (VAD ou saisie manuelle)</t>
  </si>
  <si>
    <t>Pas de contrôle</t>
  </si>
  <si>
    <t>Contrôle</t>
  </si>
  <si>
    <t>Enregistrement automatique d’une transaction non aboutie - TNA</t>
  </si>
  <si>
    <t>Si la carte le demande</t>
  </si>
  <si>
    <t>Systématiquement</t>
  </si>
  <si>
    <t>Gestion des cumuls, uniquement Répartie</t>
  </si>
  <si>
    <t>Non activé</t>
  </si>
  <si>
    <t>Activé</t>
  </si>
  <si>
    <t>Activation B13 + B14</t>
  </si>
  <si>
    <t>B13 + B14 Activé</t>
  </si>
  <si>
    <t>Activation mode responsable</t>
  </si>
  <si>
    <t>B13 Activé : Regard S7 pour sécurisation de Crédit, Annulation, Forçage et Phonie</t>
  </si>
  <si>
    <t>B13 NON Activé : Non significatif</t>
  </si>
  <si>
    <t>B13 Activé : MODE RESPONSABLE pour sécurisation de Crédit, Annulation, Forçage et Phonie</t>
  </si>
  <si>
    <t>B13 NON Activé : Non significatif pour sécurisation de Crédit, Annulation, Forçage et Phonie</t>
  </si>
  <si>
    <t>Toujours : MODE RESPONSABLE requis pour sécurisation d’Appel Phonie (Carrefour)</t>
  </si>
  <si>
    <t>B13 Activé : Pas de sécurisation (non-conformant B13)</t>
  </si>
  <si>
    <t xml:space="preserve">Affichage par menus graphiques lors de la sélection de choix de langue au porteur. </t>
  </si>
  <si>
    <t>Si mode echo activé, saisie sur le pinpad avec déplacement dans le menu avec la touche COR.</t>
  </si>
  <si>
    <t>Activation du forcage controlé par plafond pour Galeries Lafayette</t>
  </si>
  <si>
    <t>Non activé : pas de contrôle du plafond, fonctionnement du forcage standard</t>
  </si>
  <si>
    <t>Forcage proposé si montant &lt;plafond paramétré dans fichier specif (libellé FRC) : Fonctionnement pour GL</t>
  </si>
  <si>
    <t>Paramétrage du gabarit de recherche pour les opérations de :</t>
  </si>
  <si>
    <t>Ignore le numéro de poste dans le masque de recherche</t>
  </si>
  <si>
    <t>Ignore le numéro de caissière dans le masque de recherche</t>
  </si>
  <si>
    <t>3 (1+2)</t>
  </si>
  <si>
    <t>Ignore le numéro de poste et le numéro de caissière dans le masque de recherche</t>
  </si>
  <si>
    <t>Ignore le numéro d’ilot dans le masque de recherche</t>
  </si>
  <si>
    <t>5 (1+4)</t>
  </si>
  <si>
    <t>Ignore le numéro de poste et le numéro d’ilot dans le masque de recherche</t>
  </si>
  <si>
    <t>6 (2+4)</t>
  </si>
  <si>
    <t>Ignore le numéro de caissière et le numéro d’ilot dans le masque de recherche</t>
  </si>
  <si>
    <t>7 (1+2+4)</t>
  </si>
  <si>
    <t>Ignore le numéro de poste, le numéro de caissière  et le numéro d’ilot dans le masque de recherche</t>
  </si>
  <si>
    <r>
      <t xml:space="preserve">0 </t>
    </r>
    <r>
      <rPr>
        <sz val="11"/>
        <color theme="1"/>
        <rFont val="Wingdings"/>
        <charset val="2"/>
      </rPr>
      <t>à</t>
    </r>
    <r>
      <rPr>
        <sz val="11"/>
        <color theme="1"/>
        <rFont val="Calibri"/>
        <family val="2"/>
        <scheme val="minor"/>
      </rPr>
      <t xml:space="preserve"> 1</t>
    </r>
  </si>
  <si>
    <r>
      <t xml:space="preserve">2 </t>
    </r>
    <r>
      <rPr>
        <sz val="11"/>
        <color theme="1"/>
        <rFont val="Wingdings"/>
        <charset val="2"/>
      </rPr>
      <t>à</t>
    </r>
    <r>
      <rPr>
        <sz val="11"/>
        <color theme="1"/>
        <rFont val="Calibri"/>
        <family val="2"/>
        <scheme val="minor"/>
      </rPr>
      <t xml:space="preserve"> 5</t>
    </r>
  </si>
  <si>
    <r>
      <t xml:space="preserve">6 </t>
    </r>
    <r>
      <rPr>
        <sz val="11"/>
        <color theme="1"/>
        <rFont val="Wingdings"/>
        <charset val="2"/>
      </rPr>
      <t>à</t>
    </r>
    <r>
      <rPr>
        <sz val="11"/>
        <color theme="1"/>
        <rFont val="Calibri"/>
        <family val="2"/>
        <scheme val="minor"/>
      </rPr>
      <t xml:space="preserve"> 9</t>
    </r>
  </si>
  <si>
    <r>
      <t>·</t>
    </r>
    <r>
      <rPr>
        <sz val="11"/>
        <color theme="1"/>
        <rFont val="Times New Roman"/>
        <family val="1"/>
      </rPr>
      <t xml:space="preserve">         </t>
    </r>
    <r>
      <rPr>
        <i/>
        <sz val="11"/>
        <color theme="1"/>
        <rFont val="Calibri"/>
        <family val="2"/>
        <scheme val="minor"/>
      </rPr>
      <t>Duplicata,</t>
    </r>
  </si>
  <si>
    <r>
      <t>·</t>
    </r>
    <r>
      <rPr>
        <sz val="11"/>
        <color theme="1"/>
        <rFont val="Times New Roman"/>
        <family val="1"/>
      </rPr>
      <t xml:space="preserve">         </t>
    </r>
    <r>
      <rPr>
        <i/>
        <sz val="11"/>
        <color theme="1"/>
        <rFont val="Calibri"/>
        <family val="2"/>
        <scheme val="minor"/>
      </rPr>
      <t>Enregistrement (WRITE)</t>
    </r>
  </si>
  <si>
    <r>
      <t>·</t>
    </r>
    <r>
      <rPr>
        <sz val="11"/>
        <color theme="1"/>
        <rFont val="Times New Roman"/>
        <family val="1"/>
      </rPr>
      <t xml:space="preserve">          </t>
    </r>
    <r>
      <rPr>
        <i/>
        <sz val="11"/>
        <color theme="1"/>
        <rFont val="Calibri"/>
        <family val="2"/>
        <scheme val="minor"/>
      </rPr>
      <t>Annulation (seul le numéro de poste peut être ignoré).</t>
    </r>
  </si>
  <si>
    <t xml:space="preserve"> PROFILS UNIVERSELS NIVEAU 4</t>
  </si>
  <si>
    <t>Niveau du profil</t>
  </si>
  <si>
    <t>Mand</t>
  </si>
  <si>
    <t>A9</t>
  </si>
  <si>
    <t>SERVICES – 10</t>
  </si>
  <si>
    <t>GL</t>
  </si>
  <si>
    <t>CB EMV intégrée – 20</t>
  </si>
  <si>
    <t>SU</t>
  </si>
  <si>
    <t>2A</t>
  </si>
  <si>
    <t>CB EMV MPE ON US OFF US 1 – 2A</t>
  </si>
  <si>
    <t>2B</t>
  </si>
  <si>
    <t>CB EMV MPE ON US OFF US 2 – 2B</t>
  </si>
  <si>
    <t>VAD intégrée EPAYMENT – 21</t>
  </si>
  <si>
    <t>VAD intégrée – 23</t>
  </si>
  <si>
    <t>MPA SST 2.1 ERT46 – 24</t>
  </si>
  <si>
    <t>MPAP Borne de sortie ERT48 – 24</t>
  </si>
  <si>
    <t>CB PLBS – 25</t>
  </si>
  <si>
    <t>EMV MPA INTEGREE – 26</t>
  </si>
  <si>
    <t>NT_SERV_CBEMV REPARTIE – 28</t>
  </si>
  <si>
    <t>APPLICATION JCB – 30</t>
  </si>
  <si>
    <t>PASS EMV – 32</t>
  </si>
  <si>
    <t>ACCORD EMV – 33</t>
  </si>
  <si>
    <t>DCC_FINTRAX – 35</t>
  </si>
  <si>
    <t>LaPOSTE_BorneMultiservice EMV 36</t>
  </si>
  <si>
    <t>UP EMV CPP – 37</t>
  </si>
  <si>
    <t>3A</t>
  </si>
  <si>
    <t>FUEL POS CB EMV – 3A</t>
  </si>
  <si>
    <t>3C</t>
  </si>
  <si>
    <t>FUEL POS CB EMV POIDS LOURDS – 3C</t>
  </si>
  <si>
    <t>MPE TRD CONECS intégrée – 3E</t>
  </si>
  <si>
    <t>MPE TRD 4 COINS intégrée – 3F</t>
  </si>
  <si>
    <t>AMEX EMV – 40</t>
  </si>
  <si>
    <t>BMS CARREFOUR – 41</t>
  </si>
  <si>
    <t>DCC FCC – 44</t>
  </si>
  <si>
    <t>AMEX MPA – 46</t>
  </si>
  <si>
    <t>NATIXIS</t>
  </si>
  <si>
    <t>COFINOGA_2012 – 48</t>
  </si>
  <si>
    <t>49</t>
  </si>
  <si>
    <t>CETELEM CBENSEIGNE – 49</t>
  </si>
  <si>
    <t>ACCORD EMV MPA– 4A</t>
  </si>
  <si>
    <t>4B</t>
  </si>
  <si>
    <t>PNF– 4B</t>
  </si>
  <si>
    <t>PNF</t>
  </si>
  <si>
    <t>TRD 4 COINS CONTACTLESS B12 V2.1 – 4D</t>
  </si>
  <si>
    <t>LCCC MPE – 50</t>
  </si>
  <si>
    <t>LCCC_NT_SERV – 51</t>
  </si>
  <si>
    <t>Contactless – 52</t>
  </si>
  <si>
    <t>Contactless – 53</t>
  </si>
  <si>
    <t>ACCORD PISTE NT DAC – 55</t>
  </si>
  <si>
    <t>PETROCARTE NT DAC – 58</t>
  </si>
  <si>
    <t>PETROCARTE MPE – 59</t>
  </si>
  <si>
    <t>PETROCARTE MPA – 5A</t>
  </si>
  <si>
    <t>Cofinoga piste repartie – 63</t>
  </si>
  <si>
    <t>CHEQUE – 70</t>
  </si>
  <si>
    <t>KADEOS – 71</t>
  </si>
  <si>
    <t>CeteleM – 80</t>
  </si>
  <si>
    <t>PAYZONE – 86</t>
  </si>
  <si>
    <t>VIPR – 91</t>
  </si>
  <si>
    <t>KYRIELLES  – 95</t>
  </si>
  <si>
    <t>96</t>
  </si>
  <si>
    <t>CUP - 96</t>
  </si>
  <si>
    <t>SOFINCO4 – A0</t>
  </si>
  <si>
    <t>KDO_SVS – A1</t>
  </si>
  <si>
    <t>JADE-I VISITORS BOOK – A2</t>
  </si>
  <si>
    <t>A3</t>
  </si>
  <si>
    <t>ACCORD PISTE – A3</t>
  </si>
  <si>
    <t>ILLICADO – A4</t>
  </si>
  <si>
    <t>CARTES INTERNES – A5</t>
  </si>
  <si>
    <t>A6</t>
  </si>
  <si>
    <t>PME FIDELITE – A6</t>
  </si>
  <si>
    <t>ALIPAY  –  A9</t>
  </si>
  <si>
    <t>PROSODIE  –  B2</t>
  </si>
  <si>
    <t>Cofinoga – C0</t>
  </si>
  <si>
    <t>SCRIPT SERVER – C4</t>
  </si>
  <si>
    <t>DINERS ISO2 – D0</t>
  </si>
  <si>
    <t>FRANFINANCE – E0</t>
  </si>
  <si>
    <t>LIBERTY – 20 – 52 – 32 – 54</t>
  </si>
  <si>
    <t>APPLI NUMBER</t>
  </si>
  <si>
    <t>SWIM</t>
  </si>
  <si>
    <t>ENSEIGNE</t>
  </si>
  <si>
    <t>Appli</t>
  </si>
  <si>
    <t>Launch Swim</t>
  </si>
  <si>
    <t>Galeries Lafayette</t>
  </si>
  <si>
    <t>SYSTEMU</t>
  </si>
  <si>
    <t>System U</t>
  </si>
  <si>
    <t>Natixis</t>
  </si>
  <si>
    <t>CB55</t>
  </si>
  <si>
    <t>A000000333</t>
  </si>
  <si>
    <t xml:space="preserve">China Unionpay </t>
  </si>
  <si>
    <t>A000000152</t>
  </si>
  <si>
    <t xml:space="preserve">Diners Club </t>
  </si>
  <si>
    <t>Ilot/Appli</t>
  </si>
  <si>
    <t>A000000065</t>
  </si>
  <si>
    <t>JCB CO</t>
  </si>
  <si>
    <t>DOSSIER</t>
  </si>
  <si>
    <t>CAT_12.WP</t>
  </si>
  <si>
    <t>Fichier de catalogue lecteur</t>
  </si>
  <si>
    <t>COM_04.WP</t>
  </si>
  <si>
    <t>Description fonctionnelle des Ressources  COMMUNICATION</t>
  </si>
  <si>
    <t>CRON_11.WP</t>
  </si>
  <si>
    <t>Descriptif des taches automatiques</t>
  </si>
  <si>
    <t>Description fonctionnelle des Ressources AFFICHAGE-KBD-POINTAGE</t>
  </si>
  <si>
    <t>Fichier trace de maintenance des lecteurs</t>
  </si>
  <si>
    <t>Description fonctionnelle des Ressources ILOTS-COMMERCE</t>
  </si>
  <si>
    <t>MED_07.WP</t>
  </si>
  <si>
    <t>Description fonctionnelle des Ressources  MOYEN DE PAIEMENT</t>
  </si>
  <si>
    <t>Identification des logiciels serveurs (noyau)</t>
  </si>
  <si>
    <t>PRN_06.WP</t>
  </si>
  <si>
    <t>Description fonctionnelle des Ressources IMPRESSION</t>
  </si>
  <si>
    <t>SMA_10.WP</t>
  </si>
  <si>
    <t>Fichier de maintenance poste client</t>
  </si>
  <si>
    <t>SYS_01.WP</t>
  </si>
  <si>
    <t>Identification générale système d’acceptation</t>
  </si>
  <si>
    <t>HIA_04.wp</t>
  </si>
  <si>
    <t>Historique Autorisation</t>
  </si>
  <si>
    <t>HIC_01.wp</t>
  </si>
  <si>
    <t xml:space="preserve">Historique Télécollecte </t>
  </si>
  <si>
    <t>HIM_03.wp</t>
  </si>
  <si>
    <t>Historique Téléchargement</t>
  </si>
  <si>
    <t>HIP_02.wp</t>
  </si>
  <si>
    <t xml:space="preserve">Historique Téléparamétrage </t>
  </si>
  <si>
    <t>PRF_FCT.WP</t>
  </si>
  <si>
    <t>Profile fonctionnel d’une application</t>
  </si>
  <si>
    <t>Paramètres Accepteur (Site)</t>
  </si>
  <si>
    <t>SPECIF_1.WP</t>
  </si>
  <si>
    <t>Valeurs spécifiques d’une application</t>
  </si>
  <si>
    <t>autorisation partielle 01 appel phonie 04 ,  troncature PAN 02</t>
  </si>
  <si>
    <t>Fichier de gestion des sous-applications</t>
  </si>
  <si>
    <t>NC_MD_802</t>
  </si>
  <si>
    <t>Identifiant application interne au lecteur</t>
  </si>
  <si>
    <t>Checksum de l’application « calculé manuellement » pour être affiché sur le navigateur</t>
  </si>
  <si>
    <t xml:space="preserve">Nom du fichier « pax  » qui contiendra les paramètres 3 (Liste des AIDs et de leurs versions, des TACs, des seuils).
Usuellement « par3 ». 
</t>
  </si>
  <si>
    <t xml:space="preserve">Nom du fichier « pax  » qui contiendra les paramètres 2 (Liste des clés et de leurs versions).
Usuellement « par2 ». 
</t>
  </si>
  <si>
    <t xml:space="preserve">Nom du fichier « pax  » qui contiendra les paramètres 1 (Liste des messages et de leurs langues).
Usuellement « par1 ». 
Le nom du fichier peut être suffixé de deux étoiles « ** ». Ces étoiles seront remplacées par l’indice du fichier.
</t>
  </si>
  <si>
    <t>Nom du fichier (bix) dans le dossier WEFT</t>
  </si>
  <si>
    <t>Version de l’application</t>
  </si>
  <si>
    <t>Nombre d’application</t>
  </si>
  <si>
    <t xml:space="preserve">Checksum du noyau « calculé manuellement » pour être affiché sur le navigateur. Pour les terminaux VIPA, cette valeur représente la version du Point d’Acceptation (PA) : Elle est utilisée pour renseigner le dernier triplet de l’ITP PA mais aussi ce qui est indiqué dans le ticket de « récapitulatif des caractéristiques du lecteur ».
</t>
  </si>
  <si>
    <t>AN4</t>
  </si>
  <si>
    <t>Nom du fichier dans le dossier WEFT</t>
  </si>
  <si>
    <t>Version du noyau</t>
  </si>
  <si>
    <t xml:space="preserve">Code du modèle :
• "010" : WYMIX_A
• "011" : WYMIX_B
• "012" : WYMIX_C
• "013" : WYMIX_D
• "020" : WIMLEC_A
• "021" : WIMLEC_B
• "030" : WYBORNE
• "161" : WYMIX_B3
</t>
  </si>
  <si>
    <t xml:space="preserve">Code constructeur :
• « 109 » : WYNID
</t>
  </si>
  <si>
    <t>Nom</t>
  </si>
  <si>
    <t>0 : Action ponctuelle, enregistrement supprimé après exécution,
1 : Périodique, avec comme référence la date et l’heure actuelle, 
3 : Périodique, avec comme référence la date et l’heure actuelle, avec déclenchement automatique au démarrage , 
4 : Périodique en fonction des deltas, avec comme référence la date dans la requête</t>
  </si>
  <si>
    <t>Type de fonction – Correspond à l’exécutable qui va être lancé 
« GAP » : F_GAP 
« GAS » : F_GAS 
« TPA » : F_TPA</t>
  </si>
  <si>
    <t xml:space="preserve">SMA_PROTOCOL_EFT NC_WT_OCTET N1 Ou logique des valeurs suivantes
• 0000 : protocole standard EFT
• 0001 : protocole usine EFT
• 0100 : forçage mise à jour paramètres EFT
• 1000 : forçage mise à jour logiciel EFT
</t>
  </si>
  <si>
    <t xml:space="preserve">Paramétrage de la mise à jour des lecteurs
• 0 : pas de maintenance
• 1 : maintenance logicielle
• 2 : maintenance paramètre
• 3 : maintenances logicielles et paramètres
</t>
  </si>
  <si>
    <t xml:space="preserve">Paramétrage de la mise à jour des stations
• 0 : pas de maintenance
• 1 : maintenance POS
</t>
  </si>
  <si>
    <t>Heure de fin des maintenances</t>
  </si>
  <si>
    <t>Heure de début des maintenances</t>
  </si>
  <si>
    <t>Début de la plage des caisses</t>
  </si>
  <si>
    <t>Fichier de configuration de maintenance des caisses</t>
  </si>
  <si>
    <t>Checksum des messages côté lecteur</t>
  </si>
  <si>
    <t>Checksum des clés côté lecteur</t>
  </si>
  <si>
    <t>Checksum des AID côté lecteur</t>
  </si>
  <si>
    <t>Identifiant de l’application lecteur</t>
  </si>
  <si>
    <t>= TA_RRRR</t>
  </si>
  <si>
    <t>TA_RRRR de l’application serveur ayant été synchronisé (clés, AID, messages) avec le lecteur</t>
  </si>
  <si>
    <t>Heure de dernière connexion</t>
  </si>
  <si>
    <t xml:space="preserve">Etat de la dernière opération de maintenance du terminal :
• « 0 » : Echouée
• « 1 » : Pas nécessaire
• « 2 » : Maintenance effectuée
</t>
  </si>
  <si>
    <t xml:space="preserve">Etat de la dernière opération de maintenance du poste :
• « 0 » : Echouée
• « 1 » : Pas nécessaire
• « 2 » : Maintenance effectuée
</t>
  </si>
  <si>
    <t>N° de série du terminal</t>
  </si>
  <si>
    <t>N° de terminal</t>
  </si>
  <si>
    <t>N° de station</t>
  </si>
  <si>
    <t>TA_RRRR de l’application de l’ilot</t>
  </si>
  <si>
    <t>Prf20</t>
  </si>
  <si>
    <t>Appli20</t>
  </si>
  <si>
    <t>Prf19</t>
  </si>
  <si>
    <t>Appli19</t>
  </si>
  <si>
    <t>Prf18</t>
  </si>
  <si>
    <t>Appli18</t>
  </si>
  <si>
    <t>Prf17</t>
  </si>
  <si>
    <t>Appli17</t>
  </si>
  <si>
    <t>Prf16</t>
  </si>
  <si>
    <t>Appli16</t>
  </si>
  <si>
    <t>Prf15</t>
  </si>
  <si>
    <t>Appli15</t>
  </si>
  <si>
    <t>Prf14</t>
  </si>
  <si>
    <t>Appli14</t>
  </si>
  <si>
    <t>Prf13</t>
  </si>
  <si>
    <t>Appli13</t>
  </si>
  <si>
    <t>Prf12</t>
  </si>
  <si>
    <t>Appli12</t>
  </si>
  <si>
    <t>Prf11</t>
  </si>
  <si>
    <t>Appli11</t>
  </si>
  <si>
    <t>Prf10</t>
  </si>
  <si>
    <t>Appli10</t>
  </si>
  <si>
    <t>Prf9</t>
  </si>
  <si>
    <t>Appli9</t>
  </si>
  <si>
    <t>Prf8</t>
  </si>
  <si>
    <t>Appli8</t>
  </si>
  <si>
    <t>Prf7</t>
  </si>
  <si>
    <t>Appli7</t>
  </si>
  <si>
    <t>Prf6</t>
  </si>
  <si>
    <t>Appli6</t>
  </si>
  <si>
    <t>Prf5</t>
  </si>
  <si>
    <t>Appli5</t>
  </si>
  <si>
    <t>Prf4</t>
  </si>
  <si>
    <t>Appli4</t>
  </si>
  <si>
    <t>Prf3</t>
  </si>
  <si>
    <t>Appli3</t>
  </si>
  <si>
    <t>Prf2</t>
  </si>
  <si>
    <t>Appli2</t>
  </si>
  <si>
    <t>Prf1</t>
  </si>
  <si>
    <t>Appli1</t>
  </si>
  <si>
    <t xml:space="preserve">• « 0 » : Défaut
o POS pour sélection TA_RRRR
o EFT pour sélection AID
• « 1 » : Sélection automatique
• « 2 » : Force sur EFT
• « 3 » : Force sur POS
</t>
  </si>
  <si>
    <t>ANS1</t>
  </si>
  <si>
    <t>Selection Appli</t>
  </si>
  <si>
    <t>MT_Max</t>
  </si>
  <si>
    <t>MT_Min</t>
  </si>
  <si>
    <t>Plage de fin de l’îlot</t>
  </si>
  <si>
    <t>Fin</t>
  </si>
  <si>
    <t>Plage de début de l’îlot</t>
  </si>
  <si>
    <t>Deb</t>
  </si>
  <si>
    <t xml:space="preserve">Libelle de l’îlot
Attention : 
Les 6 premiers sont utilisés pour l’ilot label
</t>
  </si>
  <si>
    <t>Libelle Identification</t>
  </si>
  <si>
    <t xml:space="preserve">RRRR du TA_RRRR
• «0000» : Mono Commerce
• «xxxx» : Multi commerce
Code ilot utilisé pour WimNavBD
</t>
  </si>
  <si>
    <t>Identifiant du protocole à utiliser pour la télécommunication.</t>
  </si>
  <si>
    <t xml:space="preserve">Identifiant de la ressource de télécommunication à utiliser. 
Le format est le suivant (expression régulière) : « ??([0-9]{2}) ». Où la capture correspond au numéro de la ressource à utiliser dans le com_04.wp.
« 00002 » pour un VX IP (valeur VIPA dans MED_PROTID)
Cas spécifique Monéo : « M_([0-9a-zA-Z]{2}) » : Où la capture correspond au TA de la ressource à chercher avec comme « filtre » : « 000 » ; « PERIPH » ; « 1 » ; « %TA% »
</t>
  </si>
  <si>
    <t xml:space="preserve"> «0» : Non   
«1» : Oui</t>
  </si>
  <si>
    <t>Fonctions périphériques d'une ressource ·         
«EFT_» : Générique ·         
«EFT_DSP» : Affichage ·         
«EFT_PRN» : Imprimante ·         
«EFT_CM7» : Piste chèque ·         
«EFT_SCA» : Scanner ·         
«EFT_CAM_1» : CAM ·         
«EFT_CAM_2» : CAM ·         
«EFT_SAM_1 » : SAM ·         
«EFT_SAM_2 » : SAM ·         
«EFT_ISO » : Piste ·         
«EFT_CIPHER » : HSM</t>
  </si>
  <si>
    <t xml:space="preserve">N° Station
• « 000 » à « 999 » : Numéro du poste
• « *** » : Valeur par défaut
</t>
  </si>
  <si>
    <t xml:space="preserve">Suppression des espaces superflus dans le ticket
• 0 : « Non »
• 1 : « Oui »
</t>
  </si>
  <si>
    <t xml:space="preserve">Séparateur de séquence (coupe)
• « --/-- »
• ...
</t>
  </si>
  <si>
    <t>ANS30</t>
  </si>
  <si>
    <t>Nombre de lignes par page</t>
  </si>
  <si>
    <t>Nombre de colonnes par page</t>
  </si>
  <si>
    <t>Identifiant du protocole à utiliser pour la télécommunication. Voir 1.11.2.1</t>
  </si>
  <si>
    <t>• «0» : Sans retour à la ligne
• «1» : \r
• «2» : \n\r</t>
  </si>
  <si>
    <t>Ex. VPSL</t>
  </si>
  <si>
    <t xml:space="preserve">Identifiant de la ressource de télécommunication à utiliser,
0 ne pas utiliser; 
</t>
  </si>
  <si>
    <t>« 1 » : Ligne réactualisée par l’application</t>
  </si>
  <si>
    <t>«POS_DSP» : Ressource d’affichage sur l’application de vente
«EFT_DSP» : Ressource d’affichage sur le lecteur</t>
  </si>
  <si>
    <t>N° Station 000  à  999   Numéro du poste. • « *** » : Valeur par défaut</t>
  </si>
  <si>
    <t>0» : Mode graphique refusé, 
1» : Mode graphique accepté</t>
  </si>
  <si>
    <t>Identifiant de la ressource de télécommunication à utiliser,
0 ne pas utiliser; 
« 00002 » pour un VX IP (valeur VIPA dans DSP_PROTID)</t>
  </si>
  <si>
    <t>Description des Périphériques d’Affichage / Pointage</t>
  </si>
  <si>
    <t>Pointe sur fichier du répertoire W00_0000\WCFG contenant les commandes ou scripts envoyés aux matériels télécoms utilisés (routeur, PAD).</t>
  </si>
  <si>
    <t xml:space="preserve">Pointe sur un fichier du répertoire W00_0000\WCFG décrivant le port série utilisé (numéro, vitesse,...) 
ou l’adresse et le port d’écoute TCP / IP du hardware utilisé. </t>
  </si>
  <si>
    <t>Fichier des traces télécoms. La location des fichiers est  dans le  dossier WLOG du noyau.</t>
  </si>
  <si>
    <t xml:space="preserve">Adaptateur
• «NONE» : Aucun
• «EBA» : Eba pur
• «EMA» : Ema
</t>
  </si>
  <si>
    <t xml:space="preserve">• «DIRECT»
• «ANALOGIC»
• «B_CHANEL»
• «D_CHANEL»
• «X25»
</t>
  </si>
  <si>
    <t xml:space="preserve">• « REMOTE »
• «NONE»
• «IP_STAT»
• «SERIAL»
• «IP_DYN»
• «USB»
• « CONNECTED »
</t>
  </si>
  <si>
    <t xml:space="preserve">Permet de réserver une ressource TELECOM (=NNN) ou toutes les  ressources TELECOM (=«  «) à une application donnée Si le TA_RRRR d'une application est spécifié alors la ressource sera strictement réservée à cette application. Si le TA est égale à « XX » alors </t>
  </si>
  <si>
    <t xml:space="preserve">Permet de ne plus utiliser une ressource temporairement
• «0» : Non, périphérique non fonctionnel 
• «1» : Oui, périphérique fonctionnel  
</t>
  </si>
  <si>
    <t xml:space="preserve">• « PERIPH »
• «TELECOM»
•  «TELECOM_TA»
•  «TELECOM_TC»
•  «TELECOM_TP»
•  «TELECOM_TM»
</t>
  </si>
  <si>
    <t>N° Ressource, selon l’ordre de création de «000» à «999»</t>
  </si>
  <si>
    <t xml:space="preserve">•  « *** »
• « 000 » : Par défaut ressource pour le noyau et les applications
• « 001 » à « 999 » : Ressource d’une station
</t>
  </si>
  <si>
    <t>Mémoires Système d’Acceptation (en K Octets) 
Capacité Stockage RAM</t>
  </si>
  <si>
    <t>Mémoires Système d’Acceptation (en K Octets) 
Capacité Mémoire RAM</t>
  </si>
  <si>
    <t xml:space="preserve">Mémoires Système d’Acceptation (en K Octets)   
Capacité Mémoire Flash
</t>
  </si>
  <si>
    <t>Mémoires Système d’Acceptation (en K Octets) 
Capacité Mémoire Flash</t>
  </si>
  <si>
    <t>Numéro de version des paramètres 3 de l’application</t>
  </si>
  <si>
    <t>Numéro de version des paramètres 2 de l’application</t>
  </si>
  <si>
    <t>Numéro de version des paramètres 1 de l’application</t>
  </si>
  <si>
    <t>NC_MD_800</t>
  </si>
  <si>
    <t>NC_MD_60</t>
  </si>
  <si>
    <t>Ex : 502 pour MPE 5.2</t>
  </si>
  <si>
    <t>Identifiant de l’application, interne au lecteur</t>
  </si>
  <si>
    <t>Ram_Dispo</t>
  </si>
  <si>
    <t>Ram_Capa</t>
  </si>
  <si>
    <t>Flash_Dispo</t>
  </si>
  <si>
    <t>Flash_Capa</t>
  </si>
  <si>
    <t>Id_Log7</t>
  </si>
  <si>
    <t>Id_Log6</t>
  </si>
  <si>
    <t>Id_Log5</t>
  </si>
  <si>
    <t>Id_Log4</t>
  </si>
  <si>
    <t>Id_Log3</t>
  </si>
  <si>
    <t>Id_Log2</t>
  </si>
  <si>
    <t>Id_Log1</t>
  </si>
  <si>
    <t>Logiciel Interbancaire = LIB 
Nombre d’application inter-bancaire</t>
  </si>
  <si>
    <t>Nb_Appli</t>
  </si>
  <si>
    <t>Noyau = Boot + Kernel  : Code éditeur du kernel</t>
  </si>
  <si>
    <t>Edit_kern</t>
  </si>
  <si>
    <t>Noyau = Boot + Kernel : Version logicielle du kernel</t>
  </si>
  <si>
    <t>Vrs_Kern</t>
  </si>
  <si>
    <t>Noyau = Boot + Kernel :  Version logicielle du résident</t>
  </si>
  <si>
    <t>Vrs_Boot</t>
  </si>
  <si>
    <t xml:space="preserve">
• 0 : Aucune
• 1 : Impression seulement
• 2 : Affichage seulement
• 3 : Affichage et Impression
</t>
  </si>
  <si>
    <t>Edi_Capa</t>
  </si>
  <si>
    <t xml:space="preserve">
• 0 : Capture impossible
• 1 : Capture possible
</t>
  </si>
  <si>
    <t>Capt_Capa</t>
  </si>
  <si>
    <t xml:space="preserve">Capacités Fonctionnelles
• 0 : Authentification Statique
• 1 : Authentification Dynamique
</t>
  </si>
  <si>
    <t>Auth_Capa</t>
  </si>
  <si>
    <t>Capacités Fonctionnelles • 0 : Pas de code Pin • 1 : Pin Offline • 2 : Pin Online</t>
  </si>
  <si>
    <t>Code Capa</t>
  </si>
  <si>
    <t>Résident / Boot :  Num version du logiciel coupleur</t>
  </si>
  <si>
    <t>Vrs_Sam</t>
  </si>
  <si>
    <t>Résident / Boot :  Num version du materiel coupleur</t>
  </si>
  <si>
    <t>Mat_Sam</t>
  </si>
  <si>
    <t>Matériel : Spécifications = « 101»</t>
  </si>
  <si>
    <t>Ref_Sam</t>
  </si>
  <si>
    <t>= ‘‘502»</t>
  </si>
  <si>
    <t>Sam_Specif</t>
  </si>
  <si>
    <t>Nombre de Lecteurs SAM</t>
  </si>
  <si>
    <t>Nb_Sam</t>
  </si>
  <si>
    <t>Résident / Boot  : Num version du logiciel coupleur</t>
  </si>
  <si>
    <t>Vrs_Coupl</t>
  </si>
  <si>
    <t xml:space="preserve">Résident / Boot  : Num version du materiel coupleur
</t>
  </si>
  <si>
    <t>Mat_Coupl</t>
  </si>
  <si>
    <t>Ref_Cam</t>
  </si>
  <si>
    <t>Matériel : Spécifications = ‘‘502»</t>
  </si>
  <si>
    <t>Ref_Specif</t>
  </si>
  <si>
    <t>Nombre de lecteurs ISO</t>
  </si>
  <si>
    <t>Nb_Cam</t>
  </si>
  <si>
    <t>Nb_Iso</t>
  </si>
  <si>
    <t>Matériel : Références</t>
  </si>
  <si>
    <t>No Serie</t>
  </si>
  <si>
    <t>Model</t>
  </si>
  <si>
    <t>Const</t>
  </si>
  <si>
    <t xml:space="preserve">Maintenance : Indique le type de caisse
8ème octet : 
• ‘0’ : Maintenance logiciels désactivée
• ‘1’ : Maintenance logiciels forcée
• ‘2’ : Maintenance params forcée
• ‘3’ : complet ‘1’+ ‘2 ‘
• ‘4’ : logo seul
• ‘5’ : Logo + logiciels forcés
• ‘6’ : Logo + params forcés
• ‘7’ : logo + ‘3’
</t>
  </si>
  <si>
    <t>Type Station</t>
  </si>
  <si>
    <t>Nombre de rotation sur poste.</t>
  </si>
  <si>
    <t>Echanges</t>
  </si>
  <si>
    <t>Date dernière installation sur poste</t>
  </si>
  <si>
    <t xml:space="preserve"> N6</t>
  </si>
  <si>
    <t>Date_Maj</t>
  </si>
  <si>
    <t>Date première installation sur poste</t>
  </si>
  <si>
    <t>Date_Ins</t>
  </si>
  <si>
    <t>Identification du terminal</t>
  </si>
  <si>
    <t>IPDA</t>
  </si>
  <si>
    <t>Identification du poste</t>
  </si>
  <si>
    <t>Libellé de l’application. Doit être unique.</t>
  </si>
  <si>
    <t>ANS25</t>
  </si>
  <si>
    <t>Nom Application</t>
  </si>
  <si>
    <t xml:space="preserve">Indique si le module est intègre ou, absent ou corrompu :
• 1 : Intègre
• 0 : Absent ou corrompu
</t>
  </si>
  <si>
    <t>Certif</t>
  </si>
  <si>
    <t xml:space="preserve">Indique si l’application est active au sein du serveur
• 1 : Actif
• 0 : Inactif
</t>
  </si>
  <si>
    <t>Actif</t>
  </si>
  <si>
    <t xml:space="preserve">Checksum de l’exécutable ou si :
Le module est absent : « MODULE NOT PRESENT »
Le module est corrompu : » MODULE CORRUPTED »
</t>
  </si>
  <si>
    <t>ANS32</t>
  </si>
  <si>
    <t>Si le champ ne commence pas par un ‘N’ alors c’est la date , sinon 
c’est le nombre de transaction désiré dans un fichier transaction. 
C'est-à-dire la taille de la mémoire B.</t>
  </si>
  <si>
    <t>ANS6</t>
  </si>
  <si>
    <t>Du</t>
  </si>
  <si>
    <t>FCT_PPP_TA_EEE_VVVV.EXE</t>
  </si>
  <si>
    <t>Identifiant</t>
  </si>
  <si>
    <t>TA_RRRR</t>
  </si>
  <si>
    <r>
      <t xml:space="preserve">Nombre d’application. </t>
    </r>
    <r>
      <rPr>
        <sz val="11"/>
        <color theme="1"/>
        <rFont val="Calibri"/>
        <family val="2"/>
        <scheme val="minor"/>
      </rPr>
      <t>Attention, ce champ n’est pas recalculé dynamiquement et est imprimé uniquement sur les tickets.</t>
    </r>
  </si>
  <si>
    <t>NbA</t>
  </si>
  <si>
    <r>
      <t>Nombre maximum d’application.</t>
    </r>
    <r>
      <rPr>
        <sz val="11"/>
        <color theme="1"/>
        <rFont val="Calibri"/>
        <family val="2"/>
        <scheme val="minor"/>
      </rPr>
      <t xml:space="preserve"> Attention, ce champ n’est pas recalculé dynamiquement et est imprimé uniquement sur les tickets.</t>
    </r>
  </si>
  <si>
    <t>MxA</t>
  </si>
  <si>
    <r>
      <t xml:space="preserve">Nombre de station. </t>
    </r>
    <r>
      <rPr>
        <sz val="11"/>
        <color theme="1"/>
        <rFont val="Calibri"/>
        <family val="2"/>
        <scheme val="minor"/>
      </rPr>
      <t>Attention, ce champ n’est pas recalculé dynamiquement et est imprimé uniquement sur les tickets.</t>
    </r>
    <r>
      <rPr>
        <strike/>
        <sz val="11"/>
        <color theme="1"/>
        <rFont val="Calibri"/>
        <family val="2"/>
        <scheme val="minor"/>
      </rPr>
      <t xml:space="preserve"> </t>
    </r>
  </si>
  <si>
    <t>St_Nbre</t>
  </si>
  <si>
    <t>Nombre maximum de station. Utiliser dans la vérification des licences.</t>
  </si>
  <si>
    <t>St_Maxi</t>
  </si>
  <si>
    <t>·         20</t>
  </si>
  <si>
    <t>Arch</t>
  </si>
  <si>
    <t>Date de fin de la licence</t>
  </si>
  <si>
    <t>Exp</t>
  </si>
  <si>
    <t>Identifiant de la licence (client)</t>
  </si>
  <si>
    <t>Lic</t>
  </si>
  <si>
    <t>Specif</t>
  </si>
  <si>
    <t>Date d’installation</t>
  </si>
  <si>
    <t>Instal</t>
  </si>
  <si>
    <t>MED_07.wp</t>
  </si>
  <si>
    <t xml:space="preserve">Attention, ce champ n’est pas recalculé dynamiquement et est imprimé uniquement sur les tickets.
• 710
</t>
  </si>
  <si>
    <t>Champ constructeur permettant de réaliser des fonctionnalités spécifiques dans le code standard. A éviter !
WYNID_CONSTRUCTEUR = 109  
SNCF_CONSTRUCTEUR = 501</t>
  </si>
  <si>
    <t>Donnée utilisée pour permettre au système acquéreur de gérer la donnée à positionner 
dans le champ 41 du protocole CB2A : Identification du système d'acceptation : Terminal Identification 9F1C</t>
  </si>
  <si>
    <t>Donnée utilisée pour permettre au système acquéreur de gérer la donnée à positionner 
dans le champ 42 du protocole CB2A : Identification de l'accepteur de carte :  Merchant Identifier 9F16</t>
  </si>
  <si>
    <r>
      <t xml:space="preserve">Identification de l’établissement acquéreur (BDOM  / </t>
    </r>
    <r>
      <rPr>
        <b/>
        <sz val="11"/>
        <color theme="1"/>
        <rFont val="Calibri"/>
        <family val="2"/>
      </rPr>
      <t>Acquirer Identifier 9F01)</t>
    </r>
  </si>
  <si>
    <t xml:space="preserve">Fichier contenant les spécificités propres à chaque application </t>
  </si>
  <si>
    <t>Identifiant de l’enregistrement spécifique</t>
  </si>
  <si>
    <t>Contient les informations spécifiques à l’identifiant</t>
  </si>
  <si>
    <t>Fichier des méthodes utilisées pour les contrôles de niveau « x »</t>
  </si>
  <si>
    <r>
      <t>Identifie la technologie acceptée par cette application</t>
    </r>
    <r>
      <rPr>
        <b/>
        <sz val="11"/>
        <color rgb="FFFF0000"/>
        <rFont val="Calibri"/>
        <family val="2"/>
      </rPr>
      <t xml:space="preserve"> Piste</t>
    </r>
    <r>
      <rPr>
        <sz val="11"/>
        <color rgb="FF000000"/>
        <rFont val="Calibri"/>
        <family val="2"/>
      </rPr>
      <t>, Puce,…</t>
    </r>
  </si>
  <si>
    <t>Descriptif Centre Téléparamètrage</t>
  </si>
  <si>
    <t xml:space="preserve">Spécifie le type de raccordement utilisé par le système d’acceptation (centre primaire):
 PAD EMA
 PAD EBAM
NON SIGNIFICATIF
</t>
  </si>
  <si>
    <t>Numéro de l’adresse de raccordement principale du système
 acquéreur de téléparamétrage</t>
  </si>
  <si>
    <t>ANS40</t>
  </si>
  <si>
    <t>Informations nécessaires à un système d’acceptation pour 
se connecter sur le système acquéreur de téléparamétrage</t>
  </si>
  <si>
    <t xml:space="preserve">Spécifie le type de raccordement utilisé par le système d’acceptation (centre secondaire) :
 PAD EMA
 PAD EBAM
NON SIGNIFICATIF
</t>
  </si>
  <si>
    <t>Numéro de l’adresse de raccordement secondaire du système 
acquéreur de téléparamétrage</t>
  </si>
  <si>
    <t>Adresse d’appel de secours de l’adresse principale du système 
acquéreur de téléparamétrage</t>
  </si>
  <si>
    <t>Nombre maximum d’essais d’appels au système acquéreur 
de téléparamétrage pour établir la communication</t>
  </si>
  <si>
    <t>Délai minimum d’attente entre deux appels au système 
acquéreur de téléparamétrage (en secondes)</t>
  </si>
  <si>
    <t>Délai au-delà duquel un système d’acceptation doit appeler le système 
acquéreur de téléparamétrage, en jours</t>
  </si>
  <si>
    <t>Date à laquelle le système d’acceptation doit appeler automatiquement 
le système acquéreur de téléparamétrage = AAMMJJ</t>
  </si>
  <si>
    <t>Heure à laquelle le système d’acceptation doit appeler automatiquement 
le système acquéreur de téléparamétrage = HHMM</t>
  </si>
  <si>
    <t>HIX_0X.WP</t>
  </si>
  <si>
    <t xml:space="preserve">Fichiers Historique </t>
  </si>
  <si>
    <t>AUDIT</t>
  </si>
  <si>
    <t>IDSA</t>
  </si>
  <si>
    <t>TERMINAL</t>
  </si>
  <si>
    <t>Session Dernière</t>
  </si>
  <si>
    <t>Dernière Remise</t>
  </si>
  <si>
    <t>Dernier Status</t>
  </si>
  <si>
    <t>Dernière remise</t>
  </si>
  <si>
    <t>Date = AAMMJJ</t>
  </si>
  <si>
    <t>Heure = hhmmss</t>
  </si>
  <si>
    <t>Nombre d'appels</t>
  </si>
  <si>
    <t>Nombre d'appels Serveur Primaire</t>
  </si>
  <si>
    <t>Nombre d'appels Serveur Secondaire</t>
  </si>
  <si>
    <t>Nombre Echec Connexion</t>
  </si>
  <si>
    <t>Nombre Echec Connexion Serveur Primaire</t>
  </si>
  <si>
    <t>Nombre Echec Connexion Serveur Secondaire</t>
  </si>
  <si>
    <t>Nombre Echec Protocole</t>
  </si>
  <si>
    <t>Nombre Echec Protocole Serveur Primaire</t>
  </si>
  <si>
    <t>Nombre Echec Protocole Serveur Secondaire</t>
  </si>
  <si>
    <r>
      <t>Numéro de version d’une application carte</t>
    </r>
    <r>
      <rPr>
        <b/>
        <sz val="11"/>
        <rFont val="Calibri"/>
        <family val="2"/>
        <scheme val="minor"/>
      </rPr>
      <t xml:space="preserve"> (Application Version Number)</t>
    </r>
  </si>
  <si>
    <r>
      <t xml:space="preserve">Indique la clé publique de certification à utiliser pour le contrôle du certificat de la clé émetteur </t>
    </r>
    <r>
      <rPr>
        <b/>
        <sz val="11"/>
        <rFont val="Calibri"/>
        <family val="2"/>
        <scheme val="minor"/>
      </rPr>
      <t>(Certification Authority Public Key Index)</t>
    </r>
  </si>
  <si>
    <r>
      <t>Donnée publique du bi-clés RSA de l’autorité de certification. Clé utilisée comme exposant public pour les calculs cryptographiques RSA afin de vérifier l’authenticité de la clé publique émetteur</t>
    </r>
    <r>
      <rPr>
        <b/>
        <sz val="11"/>
        <rFont val="Calibri"/>
        <family val="2"/>
        <scheme val="minor"/>
      </rPr>
      <t xml:space="preserve"> (Issuer Public Key Exponent)</t>
    </r>
  </si>
  <si>
    <r>
      <t xml:space="preserve">Complément de la clé publique émetteur </t>
    </r>
    <r>
      <rPr>
        <b/>
        <sz val="11"/>
        <rFont val="Calibri"/>
        <family val="2"/>
        <scheme val="minor"/>
      </rPr>
      <t>(Issuer Public Key Remainder)</t>
    </r>
  </si>
  <si>
    <r>
      <t xml:space="preserve">Indique si l’accepteur peut forcer une transaction avant ou après le déclenchement de la demande d’autorisation : Active, Desactive  </t>
    </r>
    <r>
      <rPr>
        <b/>
        <sz val="11"/>
        <rFont val="Calibri"/>
        <family val="2"/>
        <scheme val="minor"/>
      </rPr>
      <t>(bit inverse)</t>
    </r>
  </si>
  <si>
    <r>
      <t xml:space="preserve">Niveau d’acceptation associé à un PAN : </t>
    </r>
    <r>
      <rPr>
        <b/>
        <sz val="11"/>
        <rFont val="Calibri"/>
        <family val="2"/>
        <scheme val="minor"/>
      </rPr>
      <t xml:space="preserve"> Interdit 1,  Surveillé 2 ,  Refusé 3</t>
    </r>
  </si>
  <si>
    <r>
      <t>Information indiquant le niveau d’acceptation d’une plage de BINs :</t>
    </r>
    <r>
      <rPr>
        <b/>
        <sz val="11"/>
        <rFont val="Calibri"/>
        <family val="2"/>
        <scheme val="minor"/>
      </rPr>
      <t xml:space="preserve"> 0 : accepte; 1 surveille; 2 refuse; 3 interdit </t>
    </r>
  </si>
  <si>
    <r>
      <t xml:space="preserve"> Code Traitement : </t>
    </r>
    <r>
      <rPr>
        <b/>
        <sz val="11"/>
        <rFont val="Calibri"/>
        <family val="2"/>
        <scheme val="minor"/>
      </rPr>
      <t>99 = Non significatif, 11 Carte de test piste, 10 Carte de test puce, 08 Traitement obligatoire en mode puce, 02 Traitement selon le code service utilise pour l'application EMV</t>
    </r>
  </si>
  <si>
    <t>Permet d’identifier l’accepteur de carte dès la pseudo-session (CB Com)</t>
  </si>
  <si>
    <t>ANSC50</t>
  </si>
  <si>
    <t>Informations imprimées en tête du ticket compte rendu</t>
  </si>
  <si>
    <t>Informations imprimées en fin du ticket compte rendu</t>
  </si>
  <si>
    <t>ANS510</t>
  </si>
  <si>
    <t>Identifie les données complémentaires en télécollecte. Liste de TAGs (sur 2 octets) pour un complément d’information pour la télécollecte</t>
  </si>
  <si>
    <t>AN2</t>
  </si>
  <si>
    <t xml:space="preserve">Flag indiquant le type de DOL :
= ‘00’ TDOL
= ‘01 PDOL
= ‘03'  DDOL
</t>
  </si>
  <si>
    <t>Selon le flag :</t>
  </si>
  <si>
    <t>TDOL par défaut</t>
  </si>
  <si>
    <t>DDOL par défaut</t>
  </si>
  <si>
    <t>Code langue du message, conforme à la norme ISO 639 : 250 pour le français</t>
  </si>
  <si>
    <t>Abréviation de la langue utilisé, conforme à la norme ISO 639 « fr » pour le français</t>
  </si>
  <si>
    <t>Indique la date inférieure de prise en compte du décalage par rapport à l’horodatage GMT</t>
  </si>
  <si>
    <t>Indique la date supérieure de prise en compte du décalage par rapport à l’horodatage GMT</t>
  </si>
  <si>
    <t>Indique le décalage par rapport à l’horodatage GMT</t>
  </si>
  <si>
    <t>Indique le signe de décalage par rapport à l’horodatage GMT (ajout ou suppression) = 0 (plus) = 1 (moins)</t>
  </si>
  <si>
    <t>Numéro de bloc prestataire dans la carte B0’</t>
  </si>
  <si>
    <t>Date de fin de validité de la clé</t>
  </si>
  <si>
    <t>Indique la clé publique de certification à utiliser pour le contrôle du certificat de la clé émetteur</t>
  </si>
  <si>
    <t>Donnée publique du bi-clés RSA de l’émetteur (Issuer Public Key Exponent 9F32)</t>
  </si>
  <si>
    <t>Donnée publique du bi-clés RSA de l’émetteur</t>
  </si>
  <si>
    <t>Complément du modulo de la clé publique</t>
  </si>
  <si>
    <t>APS_D761.WP</t>
  </si>
  <si>
    <t>Identifiant numérique de la monnaie ou devise des plafonds : ex</t>
  </si>
  <si>
    <t>Indique pour les méthodes d’authentification porteur, les tranches horaires et les seuils d’appels associés :  
signature 
ni code ni signature, 
code confidentiel</t>
  </si>
  <si>
    <t xml:space="preserve">0 : local
1 : internationnal
</t>
  </si>
  <si>
    <t>AN120</t>
  </si>
  <si>
    <t>AL,AD,BE,CZ,…</t>
  </si>
  <si>
    <t>Identifiant numérique de la monnaie ou devise lié au seuil d’appel aléatoire : ex</t>
  </si>
  <si>
    <t>Seuil d’appel utilisé dans l’algorithme de sélection aléatoire d’une transaction</t>
  </si>
  <si>
    <t>Coefficient utilisé dans l’algorithme de sélection aléatoire d’une transaction</t>
  </si>
  <si>
    <t>Coefficient maximum utilisé dans l’algorithme de sélection aléatoire d’une transaction</t>
  </si>
  <si>
    <t>Permet d’identifier le type d’activité du système d’acceptation</t>
  </si>
  <si>
    <t>ANS512</t>
  </si>
  <si>
    <t>Contient une liste:  Tag EMV  Longueur de la données  Valeur du Tag EMV</t>
  </si>
  <si>
    <t>C:\PNF\APPLI\PNF\SOURCES\ACA\</t>
  </si>
  <si>
    <t>C:\PNF\APPLI\PNF\SOURCES\TLC\</t>
  </si>
  <si>
    <t>Dans le cas d'un paiement sans carte, ce champ contient le N° de carte générique, le code banque saisi et la clé de Luhn (19c).Cette donnée est lue dans la piste ISO 1</t>
  </si>
  <si>
    <t>Pos. 1 et 2 =00</t>
  </si>
  <si>
    <t>Dans le cas d'un paiement sans carte, renseigner l'année et le mois en cours. Cette donnée est lue dans la piste ISO 1</t>
  </si>
  <si>
    <t>=02 /Mode Validation Toujours = 2</t>
  </si>
  <si>
    <t>CQ</t>
  </si>
  <si>
    <t>Obligatoire si disponible pour une transaction carte EMV</t>
  </si>
  <si>
    <t>=00</t>
  </si>
  <si>
    <t>Obligatoire si autorisation accordée</t>
  </si>
  <si>
    <t xml:space="preserve">Correspond à un accord: 00, 08, 10, 11 ou 16 </t>
  </si>
  <si>
    <t>Cette donnée est lue dans la piste ISO 1</t>
  </si>
  <si>
    <t>Numéro de contrat</t>
  </si>
  <si>
    <t>X si C39=30 et F si C39=12,13 ou 20</t>
  </si>
  <si>
    <t>X si C39=63</t>
  </si>
  <si>
    <t>AB</t>
  </si>
  <si>
    <t>BA</t>
  </si>
  <si>
    <t>Montant max. pour obtenir une autorisation</t>
  </si>
  <si>
    <t>BB</t>
  </si>
  <si>
    <t>Obligatoire si paramétré</t>
  </si>
  <si>
    <t>Obligatoire si téléparamétré par système acquéreur de TLP.</t>
  </si>
  <si>
    <t>Données de sécurité</t>
  </si>
  <si>
    <t>Le type est identifié en positions 1 et 2, la longueur de la variable est en position 3 et 4, le caractère "\"(E0 en EBCDIC ou 5C en ASCII) joue le rôle de séparateur entres les sous-champs (P1,P2,P3…), si un sous-champ est absent, le séparateur indique le changement de sous-champ (exemple: P1\\P3…)</t>
  </si>
  <si>
    <t>Validation de la transaction PNF par l'accepteur</t>
  </si>
  <si>
    <t>=0 pour une transaction validée et =1 pour une transaction abandonnée</t>
  </si>
  <si>
    <t>Réponse de l'application CB</t>
  </si>
  <si>
    <t>=0 pour une transaction validée par l'application CB et =1 pour une transaction abandonnée</t>
  </si>
  <si>
    <t>95-P1</t>
  </si>
  <si>
    <t>Nombre d'échéances</t>
  </si>
  <si>
    <t>95-P2</t>
  </si>
  <si>
    <t>Moyen de paiement de la première échéance</t>
  </si>
  <si>
    <t>P2, =1 pour carte et =2 pour autre</t>
  </si>
  <si>
    <t>95-P3</t>
  </si>
  <si>
    <t>Niveau de traitement</t>
  </si>
  <si>
    <t xml:space="preserve">P3,  valeur de la table des montants Le sous champ  P3 remonté dans le champ 48 type 95 a pour valeur 4. Cela confirme que l’application est configurée en mode OZITO. </t>
  </si>
  <si>
    <t>95-P4</t>
  </si>
  <si>
    <t>Mode gestion</t>
  </si>
  <si>
    <t>P4, valeur de la table des montants</t>
  </si>
  <si>
    <t>95-P5</t>
  </si>
  <si>
    <t>Taux de commission</t>
  </si>
  <si>
    <t>P5, valeur de la table des montants</t>
  </si>
  <si>
    <t>95-P6</t>
  </si>
  <si>
    <t>Demande d'assurance</t>
  </si>
  <si>
    <t>P6, =1 avec assurance et =0 sans assurance. Obligatoire si assurance demandée.</t>
  </si>
  <si>
    <t>95-P7</t>
  </si>
  <si>
    <t>Date de naissance du client</t>
  </si>
  <si>
    <t>P7 au format  JJMMAAAA. Obligatoire si la date a été saisie.</t>
  </si>
  <si>
    <t>95-P8</t>
  </si>
  <si>
    <t>Type de compte</t>
  </si>
  <si>
    <t>Cette donnée est absente des échanges TPE / serveur, et à usage exclusivement interne</t>
  </si>
  <si>
    <t>96-P1</t>
  </si>
  <si>
    <t>Identifiant du message à afficher</t>
  </si>
  <si>
    <t>P1, il s'agit d'un identifiant de la table des messages</t>
  </si>
  <si>
    <t>96-P2</t>
  </si>
  <si>
    <t>Référence du formulaire</t>
  </si>
  <si>
    <t>P2, à imprimer sur le ticket de transaction PNF</t>
  </si>
  <si>
    <t>96-P3</t>
  </si>
  <si>
    <t>Identifiant du message 1 à imprimer sur le ticket de transaction PNF</t>
  </si>
  <si>
    <t xml:space="preserve">P3, identifiant de la table des messages </t>
  </si>
  <si>
    <t>96-P4</t>
  </si>
  <si>
    <t>Identifiant du message 2 à imprimer sur le ticket de transaction PNF</t>
  </si>
  <si>
    <t>P4, identifiant de la table des messages</t>
  </si>
  <si>
    <t>96-P5</t>
  </si>
  <si>
    <t>Identifiant du message 3 à imprimer sur le ticket de transaction PNF</t>
  </si>
  <si>
    <t>Non significatif, si présent le TPE doit l'ignorer.</t>
  </si>
  <si>
    <t>96-P6</t>
  </si>
  <si>
    <t>Texte du message à afficher sur la même ligne que le message 3</t>
  </si>
  <si>
    <t>96-P7</t>
  </si>
  <si>
    <t>Identifiant du message 4 à imprimer sur le ticket de transaction PNF</t>
  </si>
  <si>
    <t>96-P8</t>
  </si>
  <si>
    <t>Texte du message à afficher sur la même ligne que le message 4</t>
  </si>
  <si>
    <t>96-P9</t>
  </si>
  <si>
    <t>Identifiant du message 5 à imprimer sur le ticket de transaction PNF</t>
  </si>
  <si>
    <t>96-P10</t>
  </si>
  <si>
    <t>Texte du message à afficher sur la même ligne que le message 5</t>
  </si>
  <si>
    <t>96-P11</t>
  </si>
  <si>
    <t>Montant de l'apport</t>
  </si>
  <si>
    <t>P11</t>
  </si>
  <si>
    <t>96-P12</t>
  </si>
  <si>
    <t>Montant des autres échéances, autres que la première</t>
  </si>
  <si>
    <t>P12</t>
  </si>
  <si>
    <t>97-P1</t>
  </si>
  <si>
    <t>Date de la 1ére échéance</t>
  </si>
  <si>
    <t>97</t>
  </si>
  <si>
    <t>P1 au format JJMMAAAA</t>
  </si>
  <si>
    <t>97-P2</t>
  </si>
  <si>
    <t>Date de la 2éme échéance</t>
  </si>
  <si>
    <t>P2 au format JJMMAAAA</t>
  </si>
  <si>
    <t>97-P3</t>
  </si>
  <si>
    <t>Date de la 3éme échéance</t>
  </si>
  <si>
    <t>P3 au format JJMMAAAA</t>
  </si>
  <si>
    <t>97-P4</t>
  </si>
  <si>
    <t>Date de la 4éme échéance</t>
  </si>
  <si>
    <t>P4 au format JJMMAAAA</t>
  </si>
  <si>
    <t>97-P5</t>
  </si>
  <si>
    <t>Date de la 5éme échéance</t>
  </si>
  <si>
    <t>P5 au format JJMMAAAA</t>
  </si>
  <si>
    <t>97-P6</t>
  </si>
  <si>
    <t>Date de la 6éme échéance</t>
  </si>
  <si>
    <t>P6 au format JJMMAAAA</t>
  </si>
  <si>
    <t>97-P7</t>
  </si>
  <si>
    <t>Date de la 7éme échéance</t>
  </si>
  <si>
    <t>P7 au format JJMMAAAA</t>
  </si>
  <si>
    <t>97-P8</t>
  </si>
  <si>
    <t>Date de la 8éme échéance</t>
  </si>
  <si>
    <t>P8 au format JJMMAAAA</t>
  </si>
  <si>
    <t>97-P9</t>
  </si>
  <si>
    <t>Date de la 9éme échéance</t>
  </si>
  <si>
    <t>P9 au format JJMMAAAA</t>
  </si>
  <si>
    <t>97-P10</t>
  </si>
  <si>
    <t>Date de la 10éme échéance</t>
  </si>
  <si>
    <t>P10 au format JJMMAAAA</t>
  </si>
  <si>
    <t>97-P11</t>
  </si>
  <si>
    <t>Date de la 11éme échéance</t>
  </si>
  <si>
    <t>P11 au format JJMMAAAA</t>
  </si>
  <si>
    <t>98-P1</t>
  </si>
  <si>
    <t>Date de la 12éme échéance</t>
  </si>
  <si>
    <t>98-P2</t>
  </si>
  <si>
    <t>Date de la 13éme échéance</t>
  </si>
  <si>
    <t>98-P3</t>
  </si>
  <si>
    <t>Date de la 14éme échéance</t>
  </si>
  <si>
    <t>98-P4</t>
  </si>
  <si>
    <t>Impression du numéro de carte du porteur sur le ticket de transaction PNF</t>
  </si>
  <si>
    <t>P4, valeur à 0=pas d'impression , à 1 = impression du PAN complet et à 2 impression du PAN tronqué (seuls les 4 derniers caractères du numéro de porteur seront édités en clairs ).</t>
  </si>
  <si>
    <t>98-P5</t>
  </si>
  <si>
    <t>Montant de la 1ére échéance</t>
  </si>
  <si>
    <t>P5</t>
  </si>
  <si>
    <t>98-P6</t>
  </si>
  <si>
    <t>Identifiant du message 6 à imprimer sur le ticket de transaction PNF</t>
  </si>
  <si>
    <t>98-P7</t>
  </si>
  <si>
    <t>Texte du message à afficher sur la même ligne que le message 6</t>
  </si>
  <si>
    <t>98-P8</t>
  </si>
  <si>
    <t>Identifiant du message 7 à imprimer sur le ticket de transaction PNF</t>
  </si>
  <si>
    <t>98-P9</t>
  </si>
  <si>
    <t>Texte du message à afficher sur la même ligne que le message 7</t>
  </si>
  <si>
    <t>98-P10</t>
  </si>
  <si>
    <t>Identifiant du message 8 à imprimer sur le ticket de transaction PNF</t>
  </si>
  <si>
    <t>Obligatoire si disponible</t>
  </si>
  <si>
    <t>=1776</t>
  </si>
  <si>
    <t>Toujours=0</t>
  </si>
  <si>
    <t>Impression</t>
  </si>
  <si>
    <t>LLLVAR ans..255</t>
  </si>
  <si>
    <t>DF3D</t>
  </si>
  <si>
    <t>DF1C</t>
  </si>
  <si>
    <t>DF2E</t>
  </si>
  <si>
    <t>Données pour la mise à jour de fichier</t>
  </si>
  <si>
    <t>Le type est identifié en pos.1 et 2, la longueur de la variable est en position 3 et 4</t>
  </si>
  <si>
    <t>RIB</t>
  </si>
  <si>
    <t>Obligatoire si le RIB a été saisi.S’il y a une lettre dans le RIB, cette dernière doit obligatoirement être envoyée en majuscule</t>
  </si>
  <si>
    <t>Titre du porteur **SUPPRIMER**</t>
  </si>
  <si>
    <t>Obligatoire si le nom du porteur a été lu. Cette donnée est lue dans la piste ISO 1</t>
  </si>
  <si>
    <t>Nom du porteur</t>
  </si>
  <si>
    <t>60 à 63</t>
  </si>
  <si>
    <t>L2</t>
  </si>
  <si>
    <t>L3</t>
  </si>
  <si>
    <t>L4</t>
  </si>
  <si>
    <t>L5</t>
  </si>
  <si>
    <t>L6</t>
  </si>
  <si>
    <t>L7</t>
  </si>
  <si>
    <t>L8</t>
  </si>
  <si>
    <t>L9</t>
  </si>
  <si>
    <t>LA</t>
  </si>
  <si>
    <t>LB</t>
  </si>
  <si>
    <t>LD</t>
  </si>
  <si>
    <t>LF</t>
  </si>
  <si>
    <t>LG</t>
  </si>
  <si>
    <t>LH</t>
  </si>
  <si>
    <t>LI</t>
  </si>
  <si>
    <t>LJ</t>
  </si>
  <si>
    <t>LK</t>
  </si>
  <si>
    <t>LL</t>
  </si>
  <si>
    <t>LM</t>
  </si>
  <si>
    <t>LN</t>
  </si>
  <si>
    <t>LO</t>
  </si>
  <si>
    <t>LP</t>
  </si>
  <si>
    <t>LQ</t>
  </si>
  <si>
    <t>LR</t>
  </si>
  <si>
    <t>LS</t>
  </si>
  <si>
    <t>LT</t>
  </si>
  <si>
    <t>LU</t>
  </si>
  <si>
    <t>F4</t>
  </si>
  <si>
    <t>F6</t>
  </si>
  <si>
    <t>FA</t>
  </si>
  <si>
    <t>FB</t>
  </si>
  <si>
    <t>FC</t>
  </si>
  <si>
    <t>FD</t>
  </si>
  <si>
    <t>FE</t>
  </si>
  <si>
    <t xml:space="preserve">        </t>
  </si>
  <si>
    <t>terminal id</t>
  </si>
  <si>
    <t>holder name</t>
  </si>
  <si>
    <t>bank account</t>
  </si>
  <si>
    <t>Impression = 24 * 30</t>
  </si>
  <si>
    <t>Date d'echeances  = 8 * 14</t>
  </si>
  <si>
    <t>DELTA_TRS_EMV_APPLICATION</t>
  </si>
  <si>
    <t>DELTA_TRS_APPROVED_EMV_TRANSACTION</t>
  </si>
  <si>
    <t>DELTA_TRS_APPROVED_TRANSACTION</t>
  </si>
  <si>
    <t>DELTA_TRS_CONTRIBUTION</t>
  </si>
  <si>
    <t>DELTA_TRS_NLSA</t>
  </si>
  <si>
    <t>DELTA_TRS_FIELD_39</t>
  </si>
  <si>
    <t>DELTA_TRS_FIELD_37</t>
  </si>
  <si>
    <t>DELTA_TRS_FIELD_98P4</t>
  </si>
  <si>
    <t>DELTA_TRS_FIELD_96P3</t>
  </si>
  <si>
    <t>DELTA_TRS_DISPLAY_NAME</t>
  </si>
  <si>
    <t>DELTA_TRS_ASK_RIB</t>
  </si>
  <si>
    <t>DELTA_TRS_ASK_BIRTHDAY_DATE</t>
  </si>
  <si>
    <t>DELTA_TRS_EMV_ACQUIRER</t>
  </si>
  <si>
    <t>DELTA_TRS_ASK_ACQUIRER</t>
  </si>
  <si>
    <t xml:space="preserve">DELTA_TRS_ASK_INSURANCE    </t>
  </si>
  <si>
    <t xml:space="preserve">DELTA_TRS_CURRENCY         </t>
  </si>
  <si>
    <t xml:space="preserve">DELTA_TRS_RIB_KEY          </t>
  </si>
  <si>
    <t xml:space="preserve">DELTA_TRS_ACCOUNT_NUMBER   </t>
  </si>
  <si>
    <t xml:space="preserve">DELTA_TRS_COUNTER_CODE     </t>
  </si>
  <si>
    <t xml:space="preserve">DELTA_TRS_BANK_CODE        </t>
  </si>
  <si>
    <t>DELTA_TRS_BIRTHDAY_DATE</t>
  </si>
  <si>
    <t xml:space="preserve">DELTA_TRS_INSURANCE_CODE   </t>
  </si>
  <si>
    <t xml:space="preserve">DELTA_TRS_MAX_AMOUNT  </t>
  </si>
  <si>
    <t xml:space="preserve">DELTA_TRS_MIN_AMOUNT  </t>
  </si>
  <si>
    <t xml:space="preserve">DELTA_TRS_COMISSION_RATE  </t>
  </si>
  <si>
    <t xml:space="preserve">DELTA_TRS_ADMIN_MODE     </t>
  </si>
  <si>
    <t>DELTA_TRS_INSTALMENTS_NUMBER</t>
  </si>
  <si>
    <t>DELTA_TRS_PAYMENTS_NUMBER</t>
  </si>
  <si>
    <t xml:space="preserve">DELTA_TRS_PAYMENT_TYPE     </t>
  </si>
  <si>
    <t xml:space="preserve">DELTA_TRS_TREATMENT_NUMBER  </t>
  </si>
  <si>
    <t xml:space="preserve">DELTA_TRS_TREATMENT_LEVEL   </t>
  </si>
  <si>
    <t>DELTA_TRS_ENSEIGNE</t>
  </si>
  <si>
    <t>DELTA_TRS_CONTRAT</t>
  </si>
  <si>
    <t>ENTETE</t>
  </si>
  <si>
    <t>Contrôle la longueur du PAN en fonction de l'enregistrement de la table des bins correspondant au PAN sélectionné. 
Les longueurs min et max du PAN sont paramétrées dans le fichier apb_d236.wp</t>
  </si>
  <si>
    <t>Contrôle que le code service de la piste ISO2 est présent dans l'enregistrement 
de la table des bins correspondant au PAN sélectionné.</t>
  </si>
  <si>
    <t>PROFILS FONCTIONNELS NIVEAU 4 20</t>
  </si>
  <si>
    <t>Paramétrage du gabarit de recherche pour les opérations de :      
Duplicata,          
Enregistrement            
Annulation (seul le numéro de poste peut être ignoré).(WRITE)</t>
  </si>
  <si>
    <t>PROFILS UNIVERSELS  NIVEAU 5A</t>
  </si>
  <si>
    <t>Val. Par défaut</t>
  </si>
  <si>
    <t>N’est interprété que si U1=0 (flash info envoyé par le gap).
Si l’application 20 est configurée en mode application mère OnUs OffUs et si l’application 4 Coins 3F est active :  indique que le GAP ne fait que  préparer le contenu du flash info, qui sera envoyé, en différé, par l’application 20. Si l’application 4 COINS est sélectionnée suite au traitement OnUs OffUs , le tag D16 du flah info est alors revalorisé à 3F (au lieu de 20)</t>
  </si>
  <si>
    <t>Pas d’envoi différé</t>
  </si>
  <si>
    <t>Envoi différé.</t>
  </si>
  <si>
    <t>PROFILS UNIVERSELS  NIVEAU 4A</t>
  </si>
  <si>
    <t>Fermeture de la Session (fichier TRS) par la Télécollecte par le GAP</t>
  </si>
  <si>
    <t>Pas de fermeture (requête de clôture {CD}cb explicite venant de l’intégration obligatoire)</t>
  </si>
  <si>
    <t>Fermeture de tous les fichiers TRS quelle que soit leur date de création 
A noter : si valeur 1 ou 2, de toute façon fermeture par le TLC.</t>
  </si>
  <si>
    <t>Profil « merdique »  dépendant des applications :</t>
  </si>
  <si>
    <t>Simulation Télécollecte (ce paramètre dépend du type d’intégration, 
pour les grands remettants effectuant eux-mêmes la télécollecte)</t>
  </si>
  <si>
    <t>EFTAG_DATA_NTRANSAC</t>
  </si>
  <si>
    <t>D16</t>
  </si>
  <si>
    <t>EFTAG_DATA_MOIS_SUPPL_PME    "D4A" /* --&gt; Delai supplementaire PME    */</t>
  </si>
  <si>
    <t>{F}</t>
  </si>
  <si>
    <t>EFTAG_DATA_CALL_NEXT</t>
  </si>
  <si>
    <t>TMP4B_0000</t>
  </si>
  <si>
    <t>{D7S}</t>
  </si>
  <si>
    <t>EFTAG_APPLICATION_CODE_WYNID</t>
  </si>
  <si>
    <t>{TC4}</t>
  </si>
  <si>
    <t>EFTAG_EVENT_APP_BF0C</t>
  </si>
  <si>
    <t>9f4d020b19</t>
  </si>
  <si>
    <t>{BF0C}</t>
  </si>
  <si>
    <t>EFTAG_EVENT_APP_APP_LAB_MD_892</t>
  </si>
  <si>
    <t>{MD892}</t>
  </si>
  <si>
    <t>EFTAG_EVENT_APP_API_MD_861</t>
  </si>
  <si>
    <t>{MD861}</t>
  </si>
  <si>
    <t>EFTAG_EVENT_APP_AID_MD_838</t>
  </si>
  <si>
    <t>a0000000421010</t>
  </si>
  <si>
    <t>{MD838}</t>
  </si>
  <si>
    <t>es</t>
  </si>
  <si>
    <t>{MD906}</t>
  </si>
  <si>
    <t>de</t>
  </si>
  <si>
    <t>en</t>
  </si>
  <si>
    <t>EFTAG_EVENT_APP_LANG_MD_906</t>
  </si>
  <si>
    <t>fr</t>
  </si>
  <si>
    <t>EFTAG_TECHNO_ACQUISITION</t>
  </si>
  <si>
    <t>{TC1}</t>
  </si>
  <si>
    <t>{!16}</t>
  </si>
  <si>
    <t>{D16}</t>
  </si>
  <si>
    <t>EFTAG_DATA_AMOUNT_0</t>
  </si>
  <si>
    <t>{D10}</t>
  </si>
  <si>
    <t>EFTAG_HEAD_COMMAND</t>
  </si>
  <si>
    <t>c1</t>
  </si>
  <si>
    <t>{CD}</t>
  </si>
  <si>
    <t>/* --&gt; Numero de la station          */</t>
  </si>
  <si>
    <t>EFTAG_HEAD_POSTE</t>
  </si>
  <si>
    <t>{PS}</t>
  </si>
  <si>
    <t>/* Identifiant du serveur monétique            */</t>
  </si>
  <si>
    <t>EFTAG_DATA_VWAY</t>
  </si>
  <si>
    <t>{VWAY}</t>
  </si>
  <si>
    <t>EFTAG_DATA_SERVER_RESSOURCE_NB</t>
  </si>
  <si>
    <t>{LTZ}</t>
  </si>
  <si>
    <t>EFTAG_DATA_WCL_OPTIONS_POS_GUI</t>
  </si>
  <si>
    <t>{D91}</t>
  </si>
  <si>
    <t>0000</t>
  </si>
  <si>
    <t>/* --&gt; SML: ID du type de ressource COM   */</t>
  </si>
  <si>
    <t>EFTAG_DATA_COM_RES_TYPE</t>
  </si>
  <si>
    <t>{DAH}</t>
  </si>
  <si>
    <t>* --&gt; SML: Protocol used by the reader  */</t>
  </si>
  <si>
    <t>EFTAG_DATA_PROTOCOL_ID</t>
  </si>
  <si>
    <t>VIPA</t>
  </si>
  <si>
    <t>{DA4}</t>
  </si>
  <si>
    <t>EFTAG_DATA_ILOT_NAME</t>
  </si>
  <si>
    <t>B12V3U</t>
  </si>
  <si>
    <t>{!7V}</t>
  </si>
  <si>
    <t>EFTAG_DATA_MON_ENVOICE</t>
  </si>
  <si>
    <t>{D90}</t>
  </si>
  <si>
    <t>0141</t>
  </si>
  <si>
    <t>EFTAG_LPP_SERIAL_NUM</t>
  </si>
  <si>
    <t>{MF}</t>
  </si>
  <si>
    <t>326584975000</t>
  </si>
  <si>
    <t>EFTAG_DATA_MODE_EXPLOIT</t>
  </si>
  <si>
    <t>{D13}</t>
  </si>
  <si>
    <t>EFTAG_TICKET_TAG</t>
  </si>
  <si>
    <t>{TT}</t>
  </si>
  <si>
    <t>EFTAG_DATA_DEGRADE_PISTE</t>
  </si>
  <si>
    <t>{D3F}</t>
  </si>
  <si>
    <t>EFTAG_UTIL_ECHO_MODE</t>
  </si>
  <si>
    <t>{ME}</t>
  </si>
  <si>
    <t>EFTAG_DATA_TRACK_ISO1</t>
  </si>
  <si>
    <t>-----</t>
  </si>
  <si>
    <t>{D6J}</t>
  </si>
  <si>
    <t>EFTAG_SOMETHING_EVENT</t>
  </si>
  <si>
    <t>{TC3}</t>
  </si>
  <si>
    <t>EFTAG_PERIPH_ORIGINE</t>
  </si>
  <si>
    <t>{TC2}</t>
  </si>
  <si>
    <t>{!C1}</t>
  </si>
  <si>
    <t>EFTAG_LOCAL_TIME</t>
  </si>
  <si>
    <t>2017-10-03T09:08:31.405</t>
  </si>
  <si>
    <t>{LT}</t>
  </si>
  <si>
    <t>2017-10-03T08:52:48.363</t>
  </si>
  <si>
    <t>{!7S}TMP4B_0003{F}</t>
  </si>
  <si>
    <t>10.2.1.000000_Jun 30 2016</t>
  </si>
  <si>
    <t>{WCL}</t>
  </si>
  <si>
    <t>MD838}a0000000031010{MD861}2{MD892}VISA DEBIT{BF0C}9f4d020b19{TC4}2801{D9V}2</t>
  </si>
  <si>
    <t>{!S}</t>
  </si>
  <si>
    <t>}de{MD906}es{MD838}a0000000421010{MD861}1{MD892}CB{BF0C}9f4d020b19{TC4}2801{</t>
  </si>
  <si>
    <t>EFTAG_HEAD_SENS</t>
  </si>
  <si>
    <t>R</t>
  </si>
  <si>
    <t>{SS}</t>
  </si>
  <si>
    <t>B_0003{!7S}TMP4B_0003{D10}2500{E7}22222A000001{TC1}4{MD906}fr{MD906}en{MD906</t>
  </si>
  <si>
    <t>{D12}</t>
  </si>
  <si>
    <t>0142{!7V}VERIF{DA4}VIPA{DAH}1{D91}0000{LTZ}0{VWAY}1{PS}201{PNF}1{!9V}1{MAS}4</t>
  </si>
  <si>
    <t>/* Numero de Facure */</t>
  </si>
  <si>
    <t>EFTAG_DATA_ENVOICE</t>
  </si>
  <si>
    <t>553</t>
  </si>
  <si>
    <t>{E7}</t>
  </si>
  <si>
    <t>---------------------------------{ME}2{D3F}0{TT}3{D13}1{MF}326584975000{D90}</t>
  </si>
  <si>
    <t>{D0}</t>
  </si>
  <si>
    <t>-------------------------{D6J}----------------------------------------------</t>
  </si>
  <si>
    <t>10010</t>
  </si>
  <si>
    <t>{!10}</t>
  </si>
  <si>
    <t>00000_May  2 2017{LT}2017-17-05T11:25:11.564{!C1}2{TC2}3{TC3}---------------</t>
  </si>
  <si>
    <t>/* --&gt; Code commande du message      */</t>
  </si>
  <si>
    <t>{!D}</t>
  </si>
  <si>
    <t>REQUETE: {SV}s0{CD}c3{!10}10000{D0}978{!7}39{D12}250{SS}R{!S}1{WCL}10.2.13.0</t>
  </si>
  <si>
    <t>s0</t>
  </si>
  <si>
    <t>{SV}</t>
  </si>
  <si>
    <t>DELTA_TRS_FIELD_38</t>
  </si>
  <si>
    <t>7f</t>
  </si>
  <si>
    <t>fe</t>
  </si>
  <si>
    <t>[10441000000000000000]</t>
  </si>
  <si>
    <t>[10230100000000000000]</t>
  </si>
  <si>
    <t>PF Niveau 1 Piste</t>
  </si>
  <si>
    <t>PF Niveau 1 Puce</t>
  </si>
  <si>
    <t>DELTA_TRS_FIELD_96P12</t>
  </si>
  <si>
    <t>DELTA_TRS_FIELD_97P1</t>
  </si>
  <si>
    <t>DELTA_TRS_FIELD_98P5</t>
  </si>
  <si>
    <t>First Amount</t>
  </si>
  <si>
    <t>Other Amount</t>
  </si>
  <si>
    <t>Dates</t>
  </si>
  <si>
    <t>377750 - American Express Platinum LifeMiles Card - Banco Internacional del Perú (Interbank)</t>
  </si>
  <si>
    <t>377753 - American Express Gold credit card - Banco Internacional del Perú (Interbank)</t>
  </si>
  <si>
    <t>370244 - BANESCO (BancUnion) American Express Gold - Venezuela.</t>
  </si>
  <si>
    <t>370246 - Industrial and Commercial Bank of China (ICBC) Peony American Express Card (PRC)</t>
  </si>
  <si>
    <t>370285 - brooklyn Merchants Bank American Express Green Card</t>
  </si>
  <si>
    <t>370286 - China Merchants Bank American Express Gold Card</t>
  </si>
  <si>
    <t>3713** - American Express Costco Wholesale Card</t>
  </si>
  <si>
    <t>3715** - American Express Centurion Card</t>
  </si>
  <si>
    <t>3717** - American Express Platinum Card</t>
  </si>
  <si>
    <t>3723** - American Express Costco Wholesale Card Platinum</t>
  </si>
  <si>
    <t>372301 - American Express Gift Card (Canada)</t>
  </si>
  <si>
    <t>372395 - Blue Cash American Express Card</t>
  </si>
  <si>
    <t>372550 - Starwood Preferred Guest hotel loyalty credit card</t>
  </si>
  <si>
    <t>372734 - Blue for Business credit (small business)</t>
  </si>
  <si>
    <t>372888 - American Express Gold Card (USA)</t>
  </si>
  <si>
    <t>3732** - American Express Blue Airmiles Cash Back Card (Canada)</t>
  </si>
  <si>
    <t>3733** - American Express Blue Airmiles Card / SPG Credit Card (Canada) / AMEX Aeroplan Plus Platinum (Canada) / Business Platinum Charge Card (Canada)</t>
  </si>
  <si>
    <t>3735** - American Express Gold Cash Back Card / American Express Platinum Charge Card (Canada)</t>
  </si>
  <si>
    <t>3742** - Charge Card (UK)</t>
  </si>
  <si>
    <t>374288 - Centurion Charge Card (UK)</t>
  </si>
  <si>
    <t>374289 - Platinum Charge Card (UK)</t>
  </si>
  <si>
    <t>3743** - American Express International Euro Charge Card (UK)</t>
  </si>
  <si>
    <t>374328 - American Express Gift Card (Only at US merchants)</t>
  </si>
  <si>
    <t>374345 - Citi American Express Cards (USA)</t>
  </si>
  <si>
    <t>374350 - Citibank (American Airlines) American Express credit card</t>
  </si>
  <si>
    <t>3745** - American Express International Dollar Charge Card (UK)</t>
  </si>
  <si>
    <t>374614 - British Airways American Express Premium Plus Card</t>
  </si>
  <si>
    <t>374622 - American Express Optima Credit Card (France)</t>
  </si>
  <si>
    <t>374660 - American Express BMW Card</t>
  </si>
  <si>
    <t>374661 - American Express BMW Card</t>
  </si>
  <si>
    <t>374671 - Blue American Express Card</t>
  </si>
  <si>
    <t>374691 - Platinum Credit Card (UK)</t>
  </si>
  <si>
    <t>374693 - Platinum Credit Card (UK)</t>
  </si>
  <si>
    <t>374801 - Platinum Charge Card (Finland)</t>
  </si>
  <si>
    <t>374970 - Air France KLM Flying Blue co-branded Gold Charge Card (France)</t>
  </si>
  <si>
    <t>374996 - Corporate Card (France)</t>
  </si>
  <si>
    <t>3750** - American Express Germany Products</t>
  </si>
  <si>
    <t>3751** - American Express Finland</t>
  </si>
  <si>
    <t>3752** - American Express Italy</t>
  </si>
  <si>
    <t>3753** - American Express The Netherlands</t>
  </si>
  <si>
    <t>3754150 - Commonwealth Bank of Australia Standard American Express</t>
  </si>
  <si>
    <t>3754151 - Commonwealth Bank of Australia Gold American Express</t>
  </si>
  <si>
    <t>3754155 - Commonwealth Bank of Australia Gold American Express</t>
  </si>
  <si>
    <t>3754165 - Commonwealth Bank of Australia Platinum American Express</t>
  </si>
  <si>
    <t>3755490 - American Express Blue Swedbank (Estonia)</t>
  </si>
  <si>
    <t>3755492 - American Express Gold Swedbank (Estonia)</t>
  </si>
  <si>
    <t>375622 - Garanti Bank American Express Green Card (Turkey)</t>
  </si>
  <si>
    <t>375628 - Garanti Bank American Express Shop&amp;Miles co-branded Gold Card (Turkey)</t>
  </si>
  <si>
    <t>375790 - American Express Sweden corporate card (SE)</t>
  </si>
  <si>
    <t>3758** - American Express Switzerland corporate card (CH)</t>
  </si>
  <si>
    <t>3759** - American Express Cathay Pacific Credit Card (Hong Kong)</t>
  </si>
  <si>
    <t>3760** - American Express Card Australia</t>
  </si>
  <si>
    <t>376211 - Singapore Airlines Krisflyer American Express Gold Credit Card (Singapore)</t>
  </si>
  <si>
    <t>3763** - American Express Card (Hong Kong)</t>
  </si>
  <si>
    <t>3764** - American Express Credit Card</t>
  </si>
  <si>
    <t>3766** - Platinum Charge Card (Mexico)</t>
  </si>
  <si>
    <t>3767** - Platinum Credit Card (Mexico)</t>
  </si>
  <si>
    <t>376966 - China CITIC Bank American Express Card (PRC)</t>
  </si>
  <si>
    <t>376968 - China CITIC Bank American Express Gold Card (PRC)</t>
  </si>
  <si>
    <t>3770** - Lloyds TSB Airmiles Amex Card (UK)</t>
  </si>
  <si>
    <t>377032 - American Express Corp-Banca / Banco Occidental de Descuento (Venezuela)</t>
  </si>
  <si>
    <t>377064 - Lloyds TSB Airmiles Premier Amex Card (UK)</t>
  </si>
  <si>
    <t>377100 - American Express Platinum Credit Card (Hong Kong)</t>
  </si>
  <si>
    <t>3772** - Starwood Preferred Guest hotel loyalty credit card</t>
  </si>
  <si>
    <t>377311 - MBNA Europe Bank (Bank of America) bmi plus Credit Card (UK)</t>
  </si>
  <si>
    <t>377311 - MBNA Europe Bank (Bank of America) Virgin Atlantic Credit Card (UK)</t>
  </si>
  <si>
    <t>377441 - American Express Black Card (New Zealand)</t>
  </si>
  <si>
    <t>377445 - BMW American Express Card (New Zealand)</t>
  </si>
  <si>
    <t>377481 - American Express (Macy's)</t>
  </si>
  <si>
    <t>377662 - Swiss International Airlines Miles &amp; More American Express Gold (CH)</t>
  </si>
  <si>
    <t>3777** - ANZ American Express Frequent Flyer (Australia) / Saison Card International (Japan)</t>
  </si>
  <si>
    <t>377850 - Westpac American Express Card (Australia)</t>
  </si>
  <si>
    <t>377852 - Westpac American Express Platinum Card (Australia)</t>
  </si>
  <si>
    <t>337941 - Bank Millennium American Express Gold Credit Card (Poland)</t>
  </si>
  <si>
    <t>377945 - American Express Corporate (Hungary)</t>
  </si>
  <si>
    <t>377946 - American Express Corporate (Poland)</t>
  </si>
  <si>
    <t>379108 - British Airways American Express Credit Card (UK)</t>
  </si>
  <si>
    <t>379186 - Maybank American Express Credit Card (MY)</t>
  </si>
  <si>
    <t>379196 - Blue Sky American Express Credit Card (UK)</t>
  </si>
  <si>
    <t>379464 - Corporate card (US)</t>
  </si>
  <si>
    <t>3797* - Delta Skymiles</t>
  </si>
  <si>
    <t>400115 - Visa Electron Barclays</t>
  </si>
  <si>
    <t>400121 - Electron IRL</t>
  </si>
  <si>
    <t>400344 - CapitalOne Platinum</t>
  </si>
  <si>
    <t>400610 - META Bank, (Rewards 660 Visa) Credit Limit Between $200 &amp; $2000</t>
  </si>
  <si>
    <t>402360 - Visa Electron from Poste Italiane (Italy) brand name "PostePay", Max. balance 3000</t>
  </si>
  <si>
    <t>406366 - Guangdong Development Bank China Southern Visa UnionPay Duo Credit Card</t>
  </si>
  <si>
    <t>400837-39 - Electron GWK Bank NV</t>
  </si>
  <si>
    <t>400937-44 - Bank of China Great Wall Visa</t>
  </si>
  <si>
    <t>400937 - CN BOC Great Wall International Card Corporate</t>
  </si>
  <si>
    <t>400938 - CN BOC Great Wall International Card Corporate Gold</t>
  </si>
  <si>
    <t>400941 - CN BOC Great Wall International Card</t>
  </si>
  <si>
    <t>400942 - CN BOC Great Wall International Card Gold</t>
  </si>
  <si>
    <t>400944 - Associated Bank (Citibank (South Dakota) N.A.)</t>
  </si>
  <si>
    <t>401171 - Delta Community Credit Union Visa</t>
  </si>
  <si>
    <t>401106 - McCoy Federal Credit Union VISA debit card</t>
  </si>
  <si>
    <t>401180 - Suntrust Bank Debit Card</t>
  </si>
  <si>
    <t>4013** - Visa Debit Card</t>
  </si>
  <si>
    <t>401343 - Tesco Bank Bonus Visa</t>
  </si>
  <si>
    <t>401344 - Tesco Bank Clubcard Visa</t>
  </si>
  <si>
    <t>4016** - Citybank (El Salvador)</t>
  </si>
  <si>
    <t>401612 - Banco Tequendama Visa CREDIT PLATINUM CARD (Colombia)</t>
  </si>
  <si>
    <t>401773 - Electron IRL</t>
  </si>
  <si>
    <t>401795 - NAB Visa Debit Card (Australia)</t>
  </si>
  <si>
    <t>4018** - 1st Financial Bank USA</t>
  </si>
  <si>
    <t>4019** - Wachovia Bank Visa</t>
  </si>
  <si>
    <t>4026** - Nordea Bank, VISA Electron</t>
  </si>
  <si>
    <t>4037** - US Bank Visa (USA)</t>
  </si>
  <si>
    <t>404137 - Greater Building Society Visa Debit Card (Australia)</t>
  </si>
  <si>
    <t>404146 - National Development Bank Visa Classic (Srilanka)</t>
  </si>
  <si>
    <t>404527 - Cabela's World's Foremost Bank</t>
  </si>
  <si>
    <t>404586 - Open Bank, Russia - Visa Platinum Transaero Card</t>
  </si>
  <si>
    <t>404645 - US Bank Visa Debit Card (USA)</t>
  </si>
  <si>
    <t>4028** - HSBC Philippine Airlines Mabuhay Miles</t>
  </si>
  <si>
    <t>402802 - Handelsbanken Visa Credit/Debit Card</t>
  </si>
  <si>
    <t>4029** - TD Bank Debit Card</t>
  </si>
  <si>
    <t>403897 - Avangard Bank, Visa Credit/Debit Card</t>
  </si>
  <si>
    <t>405670 BRE Bank (mBank) Visa Electron Debit Card (Poland)</t>
  </si>
  <si>
    <t>4060 - CHASE Visa Debit/Credit</t>
  </si>
  <si>
    <t>406774 - Visa Platinum credit card, Banco Interamericano de Finanzas - Interamerican finances bank - BIF</t>
  </si>
  <si>
    <t>406742 - Entropay Virtual Visa Card USD</t>
  </si>
  <si>
    <t>407220 - ANZ Frequent Flyer Gold Visa Card</t>
  </si>
  <si>
    <t>407441 - CitiBank Patriot Memory Promo Debit Card</t>
  </si>
  <si>
    <t>407444 - CSL Plasma and Other Various Plasma Donation Centers</t>
  </si>
  <si>
    <t>409311 - Branch Banking &amp; Trust Classic Credit Card USA</t>
  </si>
  <si>
    <t>409617 - First Czech-Russian bank, Russia, Visa Gold Czech Airlines</t>
  </si>
  <si>
    <t>410504-06 - Bank Negara Indonesia (ID) Visa Credit Card</t>
  </si>
  <si>
    <t>410635-39 - Columbus Bank &amp; Trust Company, (Aspire Visa Gold Card)</t>
  </si>
  <si>
    <t>410654 - Ithala Limited (South Africa) VISA Electron</t>
  </si>
  <si>
    <t>410894 - Branch Banking and Trust (BB&amp;T)</t>
  </si>
  <si>
    <t>410897 - The Golden 1 Credit Union (US) Visa Classic</t>
  </si>
  <si>
    <t>411016 - BANESCO (former BancUnion Visa). Visa Platinum - Venezuela.</t>
  </si>
  <si>
    <t>411298 - Lloyds TSB (UK) - Visa Credit Card</t>
  </si>
  <si>
    <t>411636 - Irish Life &amp; Permanent PLC Visa Debit Classic</t>
  </si>
  <si>
    <t>4117 - Bank of America (US; formerly Fleet) VISA Debit Card</t>
  </si>
  <si>
    <t>411773 - Bank of America (US; formerly Fleet) Temporary VISA Debit Card (Embossed name - Preferred Customer)</t>
  </si>
  <si>
    <t>411911 - DBS (SG) - Live Fresh Platinum Visa Credit Card</t>
  </si>
  <si>
    <t>411986 - Banca Transilvania - Visa Credit Card</t>
  </si>
  <si>
    <t>411945 - Masterbank (Russia), Visa Infinite</t>
  </si>
  <si>
    <t>412134 - Pennsylvania State Employees Credit Union (PSECU) Credit Card</t>
  </si>
  <si>
    <t>412266 - TD Bank Gift Card</t>
  </si>
  <si>
    <t>4124** - Chase Banking Debit Card</t>
  </si>
  <si>
    <t>4128** - Citibank (US) Platium Select Dividends VISA Credit Card[citation needed]</t>
  </si>
  <si>
    <t>412921-23 - Visa Electron</t>
  </si>
  <si>
    <t>412983 - MBNA (Europe) University of Cambridge VISA Credit Card</t>
  </si>
  <si>
    <t>412984-85 - Sovereign Bank - Visa Debit Card</t>
  </si>
  <si>
    <t>413433 - Sovereign Bank Business Check Card</t>
  </si>
  <si>
    <t>414049 - Banca Transilvania - Visa Electron</t>
  </si>
  <si>
    <t>414051 - Bank of Georgia (GE) - Visa Orange Debit Card</t>
  </si>
  <si>
    <t>414099 - Budapest Bank, Visa Electron, Hungary</t>
  </si>
  <si>
    <t>4143** - Capital One - Visa Card</t>
  </si>
  <si>
    <t>414588 - Guaranty Bank Visa Debit card USA</t>
  </si>
  <si>
    <t>4146** - Urban Trust Bank - Salute Visa Card</t>
  </si>
  <si>
    <t>414711 - Citibank (American Airlines) Visa Signature Credit Card</t>
  </si>
  <si>
    <t>414716 - Bank of America (US) - Alaska Airlines Signature Visa Credit Card</t>
  </si>
  <si>
    <t>414720 - Chase (US, formerly Bank One) - Chase Sapphire or Holiday Inn Priority Club Rewards Visa Credit Card</t>
  </si>
  <si>
    <t>414746 3 - Citibank (SG) - PremierMiles Visa Signature Credit Card</t>
  </si>
  <si>
    <t>414746 4 - Citibank (SG) - Dividend Visa Signature Credit Card</t>
  </si>
  <si>
    <t>414780 8 - US Bank</t>
  </si>
  <si>
    <t>414983 - Plumas Bank (California, US) - Visa Check Card</t>
  </si>
  <si>
    <t>415045 Kredyt Bank Visa Business Electron (Poland)</t>
  </si>
  <si>
    <t>415055 - Le Crédit Lyonnais, France - Visa Cleo</t>
  </si>
  <si>
    <t>415231 - Bancomer Debit Card</t>
  </si>
  <si>
    <t>4153 - Visa Platinum Japan</t>
  </si>
  <si>
    <t>415461 - Raiffeisen Bank (CZ) - Visa Debit</t>
  </si>
  <si>
    <t>415874 - TD Bank (USA)</t>
  </si>
  <si>
    <t>415929 - Cahoot (UK) - Visa Credit Card</t>
  </si>
  <si>
    <t>415981 - Sovereign Bank - Visa Debit Card</t>
  </si>
  <si>
    <t>416039 - ING Bank Śląski (PL) - Visa Electron</t>
  </si>
  <si>
    <t>416451 - Fortis Bank (PL) - Visa Electron</t>
  </si>
  <si>
    <t>416724 - Wells Fargo Bank Debit Visa USA</t>
  </si>
  <si>
    <t>4166 - Kotak Mahindra Bank Gold Credit Card</t>
  </si>
  <si>
    <t>416896 - Inteligo (PL) - Visa Electron</t>
  </si>
  <si>
    <t>417008-11 - Bank of America (USA; Formerly Fleet) - Business Visa Card</t>
  </si>
  <si>
    <t>4172** - Crédit Populaire d'Algérie (CPA), Algeria - Visa Gold Card</t>
  </si>
  <si>
    <t>4177** - BC "Moldindconbank" S.A (Moldova)- Visa Electron</t>
  </si>
  <si>
    <t>417935 - Visa Electron</t>
  </si>
  <si>
    <t>418122 - National Development Bank Visa prepaid (Srilanka)</t>
  </si>
  <si>
    <t>418221 - TD Bank in the United States</t>
  </si>
  <si>
    <t>418224 - New Zealand Post (NZ) - Visa Loaded Card</t>
  </si>
  <si>
    <t>418236 - Korea Exchange Bank - KEB VISA Signature Card</t>
  </si>
  <si>
    <t>418238 - UOB (SG) - Visa Platinum Debit Card</t>
  </si>
  <si>
    <t>418307 - Green Dot Prepaid Visa debit card</t>
  </si>
  <si>
    <t>4185** - Washington Mutual (US) - Visa Card</t>
  </si>
  <si>
    <t>4188500** - Italy (Italy) - Visa Card</t>
  </si>
  <si>
    <t>41900* - U.S. Bank (US) WorldPerks VISA Credit Card</t>
  </si>
  <si>
    <t>419661 - DongA Bank Vietnam - Visa credit Card</t>
  </si>
  <si>
    <t>419740-1 - Visa Electron</t>
  </si>
  <si>
    <t>419773-76 - Visa Electron</t>
  </si>
  <si>
    <t>4241** - Visa Signature credit card, Scotibank Perú - Bank of nova scotia Perú -Scotiabank</t>
  </si>
  <si>
    <t>420567 - Volkswagen Bank direct VISA Credit Card (Germany) 67</t>
  </si>
  <si>
    <t>420571 - Forex Bank Visa Credit Card Sweden</t>
  </si>
  <si>
    <t>420719 - US Bank debit card.</t>
  </si>
  <si>
    <t>420767 - Chase VISA debit card</t>
  </si>
  <si>
    <t>420796 - Banque Invik Everywhere Money prepaid debit Visa Electron card (LU/SE)</t>
  </si>
  <si>
    <t>420984 - Bank of Lee's Summit, VISA Debit</t>
  </si>
  <si>
    <t>4213** - China Minsheng Bank VISA Debit Card; Landesbank Berlin Xbox Live VISA Prepaid Card (Germany)</t>
  </si>
  <si>
    <t>421323 - ICICI Bank visa Gold Debit/ATM Card (India)</t>
  </si>
  <si>
    <t>421324 - IndusInd Bank Debit Card (India)</t>
  </si>
  <si>
    <t>421325 - UTI Bank Prepaid Visa Card</t>
  </si>
  <si>
    <t>421337 - Allahabad Bank Debit Card, India</t>
  </si>
  <si>
    <t>421338 - Chequera Debit Card City (El Salvador)</t>
  </si>
  <si>
    <t>421355 - Interbank - Banco Internacional del Peru Debit Card (Peru)</t>
  </si>
  <si>
    <t>421402 - Citizens Bank of Canada/Vancouver City Savings Credit Union Visa Gift Card</t>
  </si>
  <si>
    <t>421458 - Canara Bank</t>
  </si>
  <si>
    <t>421494 - Asia Commercial Bank Vietnam - Visa Debit Card</t>
  </si>
  <si>
    <t>4216** - Debit Card Suruga bank (Japan)</t>
  </si>
  <si>
    <t>4216** - Citizens Bank of Canada/Vancouver City Savings Credit Union Visa Gift Card</t>
  </si>
  <si>
    <t>421630 - ICICI Bank Visa Gold debit/ATM Card (India)</t>
  </si>
  <si>
    <t>421689 - Commercial Bank, Sri Lanka - VISA Debit (Electronic)</t>
  </si>
  <si>
    <t>421764 to 66 - Bank of America VISA Debit Card</t>
  </si>
  <si>
    <t>4218** - China Minsheng Banking Corporation VISA Credit Card</t>
  </si>
  <si>
    <t>422050 - SAMBIL MALL Servitebca Visa Prepaid Card (Issued by Venezolano de Credito).</t>
  </si>
  <si>
    <t>422189 - GE Money (PL) - Visa credit card</t>
  </si>
  <si>
    <t>422287 - Raiffeisen bank (Russia), Visa Classic</t>
  </si>
  <si>
    <t>4225842 - United Bank for Africa. Visa Classic Local Currency Debit Card</t>
  </si>
  <si>
    <t>4225846 - United Bank for Africa. Visa Classic Single Currency Debit Card</t>
  </si>
  <si>
    <t>422594 - United Bank for Africa. Visa Classic Dual Currency Debit Card</t>
  </si>
  <si>
    <t>422629 - HSBC Bank (Turkey) VISA Credit Card</t>
  </si>
  <si>
    <t>422695 - Chase Bank (British Airways) Visa Signature Credit Card</t>
  </si>
  <si>
    <t>422727 - Citibank Korea BC VISA Check Card</t>
  </si>
  <si>
    <t>422793 - o2 money card (managed by Natwest) Prepay card</t>
  </si>
  <si>
    <t>423347 - Patelco Credit Union</t>
  </si>
  <si>
    <t>4238** - Members Credit Union Visa Debit</t>
  </si>
  <si>
    <t>42383701 - Sampopank (Estonia), Visa Premier</t>
  </si>
  <si>
    <t>42383702 - Sampopank (Estonia), Visa Gold</t>
  </si>
  <si>
    <t>4239** - St George Bank Visa Debit (Australia)</t>
  </si>
  <si>
    <t>423966 - Suffolk County National Bank Visa Debit (NY)</t>
  </si>
  <si>
    <t>4241** - Silverton Bank (Gift Card)</t>
  </si>
  <si>
    <t>424201 - Landesbank Baden-Württemberg Payback Premium</t>
  </si>
  <si>
    <t>424327 - Skandiabanken Visa Credit Card (NO)</t>
  </si>
  <si>
    <t>424631 - Chase Bank USA VISA Business Credit Card</t>
  </si>
  <si>
    <t>424339 - Skandiabanken Betal &amp; Kreditkort Visa credit card (SE)</t>
  </si>
  <si>
    <t>424671 - Ing Bank Slaski SA (Poland)</t>
  </si>
  <si>
    <t>4251** - Fidelity Debit Card issued by PNC</t>
  </si>
  <si>
    <t>425435 to 36 - Washington Mutual (formerly Fleet) VISA Debit Card</t>
  </si>
  <si>
    <t>425522 - Columbus Bank and Trust, AVS=866-443-6669</t>
  </si>
  <si>
    <t>4256 - Bank of America GM Visa Check Card</t>
  </si>
  <si>
    <t>425800,02,03,04,08,09,34,38,39 - M &amp; T Bank Visa Check Card</t>
  </si>
  <si>
    <t>4259 - Banco BICE (Chile) Gold Visa Credit Card</t>
  </si>
  <si>
    <t>425907 - Wells Fargo Business Platinum Check Visa Card</t>
  </si>
  <si>
    <t>425914 - Compass Bank, Visa, Business Platinum Check Card, Debit</t>
  </si>
  <si>
    <t>426354 - Comdirect Bank (Germany) Visa Credit Card, Natwest UK Visa</t>
  </si>
  <si>
    <t>426376 - Standard Chartered Bank Bangladesh</t>
  </si>
  <si>
    <t>426393 - Natwest UK Visa Credit card</t>
  </si>
  <si>
    <t>426428 to 29 - Bank of America (formerly MBNA) Platinum Visa Credit Card</t>
  </si>
  <si>
    <t>426451 to 52, 65 - Bank of America (formerly MBNA) Platinum Visa Credit Card</t>
  </si>
  <si>
    <t>426488 - Code Credit Union (Dayton, Ohio)</t>
  </si>
  <si>
    <t>426501 - HHonors Platinum Visa Credit Card (Barclaycard)</t>
  </si>
  <si>
    <t>426510 - Solutions Finance Credit Card (Barclaycard)</t>
  </si>
  <si>
    <t>426534 - Citibank Australia Visa Platinum Card</t>
  </si>
  <si>
    <t>426556 to 58 - HSBC Bank VISA Credit Card (Australia)</t>
  </si>
  <si>
    <t>426588 - UOB Platinum Visa Credit Card (Singapore)</t>
  </si>
  <si>
    <t>426569 - CitiBank Platinum Visa Credit Card (Singapore)</t>
  </si>
  <si>
    <t>426655 to 56 - Chase (formerly Bank One) Visa Credit Card</t>
  </si>
  <si>
    <t>426684 - Chase (formerly Bank One) Buy.com Visa Credit Card</t>
  </si>
  <si>
    <t>426684 - Countrywide Visa Credit Card (2008)</t>
  </si>
  <si>
    <t>426684 - Chase +1 Student Visa Card (2008)</t>
  </si>
  <si>
    <t>426698 - First Command Financial Planning, Inc.</t>
  </si>
  <si>
    <t>427010, 19, 20, 28, 29, 30, 38, 39, 62, 64, 85 - Industrial and Commercial Bank of China Visa</t>
  </si>
  <si>
    <t>427208 - Mercedes Benz Bank</t>
  </si>
  <si>
    <t>427229 - VTB24 (Russia), Visa Classic (Un)embossed</t>
  </si>
  <si>
    <t>427342 - Lloyds TSB Business Debit Card</t>
  </si>
  <si>
    <t>427557 - RBC Centura Bank Visa Debit Card (Pocket Check Card)</t>
  </si>
  <si>
    <t>4276** - Sberbank of Russia</t>
  </si>
  <si>
    <t>427760 - Citibank, Russia</t>
  </si>
  <si>
    <t>4279** - Sberbank of Russia, Visa Gold</t>
  </si>
  <si>
    <t>4282** - Landesbank Berlin (Germany) Visa Credit Card</t>
  </si>
  <si>
    <t>428208 - Chase Debit Visa</t>
  </si>
  <si>
    <t>4289150 BRE Bank (MultiBank) Visa Platinum Credit Card (Poland)</t>
  </si>
  <si>
    <t>4289151 BRE Bank (MultiBank) Visa Aquarius (Black) Credit Card (Poland)</t>
  </si>
  <si>
    <t>428333 - Prezzy card (New Zealand Post)</t>
  </si>
  <si>
    <t>428418 - ASB Bank (New Zealand) Visa Debit Card</t>
  </si>
  <si>
    <t>428434 - Citizens Bank of Canada (Canada) Prepaid Visa Gift Card</t>
  </si>
  <si>
    <t>428454 - Kiwibank (New Zealand) Visa Debit Card</t>
  </si>
  <si>
    <t>429158 - Bank of Moscow (Russia) Visa Electron Social Security Card</t>
  </si>
  <si>
    <t>429420 - Digital Federal Credit Union (DCU) Visa Check Card</t>
  </si>
  <si>
    <t>429475 - Regions Bank Visa Debit Card</t>
  </si>
  <si>
    <t>429805, 12- First National Bank of Omaha and affiliate Visa Debit Cards</t>
  </si>
  <si>
    <t>430092 - Standard Chartered Platinum VISA Credit Card (Singapore)</t>
  </si>
  <si>
    <t>4301** - Chase Visa</t>
  </si>
  <si>
    <t>430252 - Bank of Cyprus Greece Prepaid Visa</t>
  </si>
  <si>
    <t>4304** - Barclays Bank Plc</t>
  </si>
  <si>
    <t>430536, 44, 46, 50, 94 - Bank of America (formerly Fleet) Visa Credit Card</t>
  </si>
  <si>
    <t>430552 - Summit Federal Credit Union Visa Debit Card</t>
  </si>
  <si>
    <t>430567 - Tesco Bank Classic Visa</t>
  </si>
  <si>
    <t>430586 - Pennsylvania State Employees' Credit Union Check Card</t>
  </si>
  <si>
    <t>430605 - Affinity Plus Federal Credit Union Debit Card (USA)</t>
  </si>
  <si>
    <t>4308** - Macys Visa</t>
  </si>
  <si>
    <t>4311** - National City Bank Visa Credit Card</t>
  </si>
  <si>
    <t>431170 - Rizal Commercial Banking Corporation Visa Credit Card (Philippines)</t>
  </si>
  <si>
    <t>4312** - Chase Leisure Rewards Visa Business Debit/Check Card</t>
  </si>
  <si>
    <t>431239 - Citibank Australia VISA Debit Card</t>
  </si>
  <si>
    <t>431261 - IWBank Visa</t>
  </si>
  <si>
    <t>431262 - IWBank Visa Electron</t>
  </si>
  <si>
    <t>431301 to 05, 07, 08- Bank of America (formerly MBNA) Preferred Visa &amp; Visa Signature Credit Cards</t>
  </si>
  <si>
    <t>4315** - Silverton Bank NA</t>
  </si>
  <si>
    <t>431732 - Plains Commerce, (Total Visa), Small Credit Limit, Credit Repair Card</t>
  </si>
  <si>
    <t>4318** - S-Bank Visa</t>
  </si>
  <si>
    <t>431930 - Halifax Ireland VISA Debit card</t>
  </si>
  <si>
    <t>431931 to 32 - Ulster Bank VISA Debit Card, Republic of Ireland</t>
  </si>
  <si>
    <t>431935 - Permanent TSB VISA Debit Card, Republic of Ireland</t>
  </si>
  <si>
    <t>4321** - Citizens Bank of Canada/Vancouver City Savings Credit Union Visa Gift Card</t>
  </si>
  <si>
    <t>432158 - BA Finance/Credit Europe bank (Russia), Visa Classic "Auchan" card</t>
  </si>
  <si>
    <t>4323** Wells Fargo Visa check card</t>
  </si>
  <si>
    <t>432624 to 30 - Bank of America (formerly Fleet National Bank) Visa Check Card, Debit</t>
  </si>
  <si>
    <t>4327?? - North Carolina State Employees' Credit Union VISA Check Card</t>
  </si>
  <si>
    <t>432732 - Metabank Debit Card</t>
  </si>
  <si>
    <t>432845 - Sovereign Bank Check Card</t>
  </si>
  <si>
    <t>432919 - Cartasi Eura Visa Electron (Italy)</t>
  </si>
  <si>
    <t>432901 BRE Bank (MultiBank) Visa Classic Aquarius PayWawe Debit Card (Poland)</t>
  </si>
  <si>
    <t>432937 BRE Bank (MultiBank) Visa Electron Aquarius Debit Card (Poland)</t>
  </si>
  <si>
    <t>4329386 BRE Bank (MultiBank) Visa Classic Aquarius Debit Card (Poland)</t>
  </si>
  <si>
    <t>4329387 BRE Bank (MultiBank) Visa Classic Debit Card (Poland)</t>
  </si>
  <si>
    <t>432995 TCF Visa Debit Card (USA)</t>
  </si>
  <si>
    <t>4333 - Citibank Credit Card (Hong Kong)</t>
  </si>
  <si>
    <t>433445 - BBVA Puerto Rico - Visa Electron</t>
  </si>
  <si>
    <t>433507 - MBNA - Visa</t>
  </si>
  <si>
    <t>433948 - Barclays &amp; Times Card Visa Gold Credit Card (India)</t>
  </si>
  <si>
    <t>433950 - Barclays &amp; Yatra.com Platinum Credit Card (India)</t>
  </si>
  <si>
    <t>433991 - Palm Desert National Bank as Cingular Wireless' rebate debit card</t>
  </si>
  <si>
    <t>4342?? - Bank of America Classic Visa Credit Card</t>
  </si>
  <si>
    <t>434254 - Best Bank</t>
  </si>
  <si>
    <t>434256 - Wells Fargo Debit</t>
  </si>
  <si>
    <t>434257 - Wells Fargo Debit</t>
  </si>
  <si>
    <t>4343 - First Interstate Bank Visa Credit Card</t>
  </si>
  <si>
    <t>4344 - Landesbank Berlin Holding Visa Credit Card (Amazon.de Credit Card)</t>
  </si>
  <si>
    <t>4349 - Chase Card Services Canada Marriott Rewards Platinum Visa Card</t>
  </si>
  <si>
    <t>435225 Nordea Bank Visa Electron Debit Card (Poland)</t>
  </si>
  <si>
    <t>4355 - U.S. Bank Premiere Line Visa Card</t>
  </si>
  <si>
    <t>4356 - Target Corporation Visa Credit Card</t>
  </si>
  <si>
    <t>4356 - Bank of America Visa Debit Card</t>
  </si>
  <si>
    <t>435680 to 90 - Bank of America, Visa, Platinum Check Card, Debit</t>
  </si>
  <si>
    <t>435744 - ShenZhen Development Bank, Visa, Classic, Credit (China)</t>
  </si>
  <si>
    <t>435760 - Compass Bank, Visa, Business Check Card, Debit</t>
  </si>
  <si>
    <t>436338 Landesbank Berlin AG (ADAC VISA Gold)</t>
  </si>
  <si>
    <t>436618 - U.S. Bank Visa debit card</t>
  </si>
  <si>
    <t>436610 to 17, 67 - Chase (formerly First USA)</t>
  </si>
  <si>
    <t>4367 - China Construction Bank Credit Card</t>
  </si>
  <si>
    <t>436742 - China Construction Bank Debit Card</t>
  </si>
  <si>
    <t>436773 - National Bank of New Zealand Visa Credit Card</t>
  </si>
  <si>
    <t>4377 - Panin Bank - Indonesia, Visa, Platinum Card</t>
  </si>
  <si>
    <t>437737- Barclay Debit Card (India)</t>
  </si>
  <si>
    <t>4380 - Bank of China Olympics Visa Credit Card</t>
  </si>
  <si>
    <t>438088 - Bank of China Visa Unionpay Gold Credit Card</t>
  </si>
  <si>
    <t>4382 - UOB Campus Visa Debit Card (Singapore)</t>
  </si>
  <si>
    <t>4384 - HSBC Visa Credit Card (India)</t>
  </si>
  <si>
    <t>438617 - China Construction Bank (Asia) Finance Credit Card</t>
  </si>
  <si>
    <t>438676 - Shinhan Card VISA Platinum Card</t>
  </si>
  <si>
    <t>438755 - San Diego County Credit Union Visa Card</t>
  </si>
  <si>
    <t>4388 - Capital One Visa Credit Card</t>
  </si>
  <si>
    <t>438857 - Chase Bank (United Airlines) Visa credit card</t>
  </si>
  <si>
    <t>4390 - ChequeMax (El Salvador)</t>
  </si>
  <si>
    <t>4391 - Krungthai Bank - Platinum (Thailand)</t>
  </si>
  <si>
    <t>439225 to 27 - China Merchants Bank Visa Credit Card</t>
  </si>
  <si>
    <t>440210 - Citibank Handlowy (PL) - Visa Silver</t>
  </si>
  <si>
    <t>440211 - Citibank Handlowy (PL) - Visa Gold</t>
  </si>
  <si>
    <t>440260 - Allied Irish Banks "Click" Visa Card</t>
  </si>
  <si>
    <t>440319 - Schwab Bank Invest First Visa Signature</t>
  </si>
  <si>
    <t>4404 - (UBP-php)</t>
  </si>
  <si>
    <t>4405 - Latvijas Krājbanka (LV)</t>
  </si>
  <si>
    <t>440626 - Slovenská sporiteľňa Visa Electron</t>
  </si>
  <si>
    <t>440752 - ČSOB (CZ) - Visa Classic</t>
  </si>
  <si>
    <t>440753 - ČSOB (CZ) - Visa Electron</t>
  </si>
  <si>
    <t>4408 - Chase (AARP)</t>
  </si>
  <si>
    <t>4412 - Deutsche Bank (DE) Gold Credit Card</t>
  </si>
  <si>
    <t>441669 - MetaBank Visa Gift Card</t>
  </si>
  <si>
    <t>441712 - First USA Bank, N.A.</t>
  </si>
  <si>
    <t>441822 - 1st National Bank of Omaha</t>
  </si>
  <si>
    <t>442162 - MBNA EUROPE BANK LIMITED Classic Visa Credit Card</t>
  </si>
  <si>
    <t>442518 - Wells Fargo Platinum Visa</t>
  </si>
  <si>
    <t>442790 - Citizens Bank (RBS) Platinum Visa Debit Card</t>
  </si>
  <si>
    <t>4428 - BECU Visa</t>
  </si>
  <si>
    <t>4430 - PNC Bank (Debit Card) (former National City Debit)</t>
  </si>
  <si>
    <t>4435 - Banner Bank VISA (Debit Card)</t>
  </si>
  <si>
    <t>4432 - U.S. Bank</t>
  </si>
  <si>
    <t>443233 - Shinhan Card (former LG Card)</t>
  </si>
  <si>
    <t>443464 - Five Star Bank</t>
  </si>
  <si>
    <t>4436 - PNC Bank Visa Points</t>
  </si>
  <si>
    <t>444238 - SMP bank (Russia) Visa Classic</t>
  </si>
  <si>
    <t>444400 - First US Bank</t>
  </si>
  <si>
    <t>444512 - Fifth Third Bank</t>
  </si>
  <si>
    <t>445093 - HSBC Vietnam - VISA Credit Card</t>
  </si>
  <si>
    <t>445094 - HSBC Vietnam - VISA Credit Card</t>
  </si>
  <si>
    <t>4451** - First Tennessee Bank (USA) VISA Debit Card</t>
  </si>
  <si>
    <t>445479 - Keytrade Bank Visa Classic Credit Card</t>
  </si>
  <si>
    <t>445480 - Keytrade Bank Visa Gold Credit Card</t>
  </si>
  <si>
    <t>4458 - Nationwide Building Society (UK) - Plus (interbank network) Cash Card for use with savings accounts</t>
  </si>
  <si>
    <t>446053 - US Bank Visa Classic Debit Card USA</t>
  </si>
  <si>
    <t>446155 - BRE Bank (CZ) - mBank Visa Electron</t>
  </si>
  <si>
    <t>446157 - BRE Bank (PL) - mBank Visa Electron</t>
  </si>
  <si>
    <t>446157 - BRE Bank (CZ) - mBank Visa Classic Debit Card</t>
  </si>
  <si>
    <t>446158 - BRE Bank (PL) - mBank Visa Electron</t>
  </si>
  <si>
    <t>446153 - BRE Bank (CZ) - mBank Visa Gold Credit Card</t>
  </si>
  <si>
    <t>446261 - Lloyds TSB (UK) - Visa Debit Card (for Personal and Business Accounts)</t>
  </si>
  <si>
    <t>446268 - Cahoot (UK) - Visa Debit</t>
  </si>
  <si>
    <t>446272 - Lloyds TSB (UK) - Platinum Account Visa Debit Card</t>
  </si>
  <si>
    <t>446274 - Lloyds TSB (UK) - Premier Visa Debit Card (with £250 Cheque guarantee limit)</t>
  </si>
  <si>
    <t>446277 - Abbey (bank) - Business Banking Visa Debit Card</t>
  </si>
  <si>
    <t>446278 - Halifax (UK) - Visa debit card</t>
  </si>
  <si>
    <t>446279 - Bank of Scotland (UK) - Visa debit card</t>
  </si>
  <si>
    <t>446291 - Halifax (UK) - Visa Gold debit card</t>
  </si>
  <si>
    <t>4465** - Wells Fargo (USA) - Visa Credit Card</t>
  </si>
  <si>
    <t>4470** - M&amp;I Marshall &amp; Ilsley Bank (USA) - Visa debit Card</t>
  </si>
  <si>
    <t>447320 - BC VISA Check Card issued by Woori Bank</t>
  </si>
  <si>
    <t>447452 - Union Bank &amp; Trust Company Visa debit card</t>
  </si>
  <si>
    <t>447692 - HSBC India Visa Silver Credit Card (India)</t>
  </si>
  <si>
    <t>447747 - ICICI Bank Visa Gold Credit Card (India)</t>
  </si>
  <si>
    <t>447817 - Promsvyazbank, Russia - Visa Gold Transaero Card</t>
  </si>
  <si>
    <t>4479 - TCF Bank Debit Card</t>
  </si>
  <si>
    <t>447935 - National City Bank Visa Debit Card</t>
  </si>
  <si>
    <t>447995 - Old Navy Visa Credit Card</t>
  </si>
  <si>
    <t>448156 - Chase Bank / MyECount.com Sprint Wireless' rebate debit card</t>
  </si>
  <si>
    <t>448336 - mBank (PL) - Visa credit card</t>
  </si>
  <si>
    <t>448360 Getin Noble Bank Visa Electron Debit Card (OpenFinance.PL) (Poland)</t>
  </si>
  <si>
    <t>448445 - Lloyds Bank - Visa Credit Card</t>
  </si>
  <si>
    <t>4488 - Suntrust Bank - Visa Credit Card</t>
  </si>
  <si>
    <t>4489 - National City Bank Visa Debit Card (Credit Card?)</t>
  </si>
  <si>
    <t>4492 - Vista Federal Credit Union (Walt Disney World) Visa Debit Card</t>
  </si>
  <si>
    <t>449352 - Nationwide Building Society Visa Credit Card</t>
  </si>
  <si>
    <t>449364 - Valley Bank</t>
  </si>
  <si>
    <t>449533 - Bank of America (USA), National Association - Classic, Debit, Visa</t>
  </si>
  <si>
    <t>443438 - Credit Union Australia - Visa Debit Card</t>
  </si>
  <si>
    <t>4481 - BC Card VISA Check Card</t>
  </si>
  <si>
    <t>4482 - TD Bank</t>
  </si>
  <si>
    <t>448336 - BRE Bank (PL) - mBank Visa Classic</t>
  </si>
  <si>
    <t>4490 - Community Trust Bank( Visa Debit Card)</t>
  </si>
  <si>
    <t>4493 - Nicu Dinu's Bank ( Cernavoda, Romania )</t>
  </si>
  <si>
    <t>455788 - Visa gold debit card BCP-Banco de Crédito del Perú.</t>
  </si>
  <si>
    <t>4551** - Visa debit card BBVA Banco Continental Perú. BBVA group.</t>
  </si>
  <si>
    <t>4500 - Canadian Imperial Bank of Commerce (CIBC) Visa &amp; MBNA Quantum Visa Credit Cards</t>
  </si>
  <si>
    <t>450003 - CIBC Infinite Aerogold (VISA credit card)</t>
  </si>
  <si>
    <t>450060 - CIBC Aerogold (VISA credit card)</t>
  </si>
  <si>
    <t>450065 - CIBC Platinum (VISA credit card)</t>
  </si>
  <si>
    <t>4502 - CIBC VISA</t>
  </si>
  <si>
    <t>4503 - CIBC VISA</t>
  </si>
  <si>
    <t>4504 - CIBC VISA</t>
  </si>
  <si>
    <t>450405 - Æon Credit Service Credit Card</t>
  </si>
  <si>
    <t>4505 - CIBC VISA</t>
  </si>
  <si>
    <t>450605 - Bendigo Bank Visa Blue Debit Card</t>
  </si>
  <si>
    <t>4506 - CIBC VISA Debit</t>
  </si>
  <si>
    <t>4506 - Marfin Laiki Bank Visa Debit Card</t>
  </si>
  <si>
    <t>4507 - St George Bank Visa Debit Card</t>
  </si>
  <si>
    <t>4508 - Visa Electron - Popular Bank (NY) a Branch of Banco Popular Dominicano</t>
  </si>
  <si>
    <t>450823 - Lloyds TSB VISA</t>
  </si>
  <si>
    <t>450875 - Co-operative Bank Visa Debit Card (formerly Visa Electron)</t>
  </si>
  <si>
    <t>450878 - Banco de Chile Visa Credit Card</t>
  </si>
  <si>
    <t>4509 - ANZ Bank Visa Credit Card</t>
  </si>
  <si>
    <t>4510 - Royal Bank of Canada (CA) - Visa</t>
  </si>
  <si>
    <t>4511 - Seylan Bank, Sri Lanka</t>
  </si>
  <si>
    <t>4512 - Royal Bank of Canada (CA) - Visa</t>
  </si>
  <si>
    <t>451291 - Bank of China - Visa Credit Card</t>
  </si>
  <si>
    <t>4513 - Bancolombia (CB)</t>
  </si>
  <si>
    <t>4514 - Royal Bank of Canada RBC AVION Visa (Platinum/Infinite)</t>
  </si>
  <si>
    <t>451503 - Royal Bank of Canada (CA) - VISA</t>
  </si>
  <si>
    <t>4516 - RBC Banque Royale VISA BUSINESS (Affaires) - VISA</t>
  </si>
  <si>
    <t>451834 - DBS Bank Credit Card (Hong Kong)</t>
  </si>
  <si>
    <t>451845 - Shinhan Bank VISA Check Card</t>
  </si>
  <si>
    <t>4519 - Royal Bank of Canada (CA) - Client Card (ATM/INTERAC)</t>
  </si>
  <si>
    <t>4520 - TD Bank CAD VISA</t>
  </si>
  <si>
    <t>452088 - TD Bank CAD VISA infinite</t>
  </si>
  <si>
    <t>4529 - MetaBank Visa</t>
  </si>
  <si>
    <t>4530 - VISA Desjardins Group</t>
  </si>
  <si>
    <t>453030 - NAB Gold Affinity</t>
  </si>
  <si>
    <t>453231 - Banco Mercantil Venezuela Visa Card</t>
  </si>
  <si>
    <t>4535 - Scotiabank - Visa Card</t>
  </si>
  <si>
    <t>4536 - Scotiabank - Interac Debit Card</t>
  </si>
  <si>
    <t>4537 - Scotiabank - Visa Card</t>
  </si>
  <si>
    <t>4538 - Scotiabank - Visa Card</t>
  </si>
  <si>
    <t>453801 - ScotiaBank - Visa Gold</t>
  </si>
  <si>
    <t>453826 - ScotiaBank - Visa Infinite</t>
  </si>
  <si>
    <t>453904 - Nordea (SE) - Visa Electron</t>
  </si>
  <si>
    <t>453978 - Barclays Bank (UK) - Connect Visa Debit Card</t>
  </si>
  <si>
    <t>453979 - Barclays Bank (UK) - Connect Visa Debit Card</t>
  </si>
  <si>
    <t>453980 - permanent tsb Visa Credit Card</t>
  </si>
  <si>
    <t>453997 - Friulcassa / CartaSi (IT) - Visa Card</t>
  </si>
  <si>
    <t>453998 - CartaSi (IT) - Visa Card</t>
  </si>
  <si>
    <t>4540 - Carte d'accès Desjardins / VISA Desjardins</t>
  </si>
  <si>
    <t>4541 - Standard Chartered Manhattan Platinum VISA (India)</t>
  </si>
  <si>
    <t>4542 - Rakuten Bank - Japan</t>
  </si>
  <si>
    <t>4543 - Visa Debit UK</t>
  </si>
  <si>
    <t>454305 - RBS Visa Credit Card</t>
  </si>
  <si>
    <t>454312 - First Direct (UK) - Visa Credit Card</t>
  </si>
  <si>
    <t>454313 - Nationwide Building Society (UK) - Visa Debit Card</t>
  </si>
  <si>
    <t>454361 - First Direct (a division of HSBC UK) Visa Debit Card</t>
  </si>
  <si>
    <t>454417 - Slovenská sporiteľňa Visa</t>
  </si>
  <si>
    <t>454434 - First Trust Bank (UK) - Visa Debit Card</t>
  </si>
  <si>
    <t>454495 - Co-operative Bank (UK) - Visa Credit Card</t>
  </si>
  <si>
    <t>4544 - Banque Laurentienne du Canada / Laurentian Bank of Canada (CA) - Visa</t>
  </si>
  <si>
    <t>4545 - BANESCO (former BancUnion Visa) - Venezuela.</t>
  </si>
  <si>
    <t>454605 - Citibank Australia (AU) Visa Card</t>
  </si>
  <si>
    <t>454718 - UOB (SG) A*STAR VISA Corporate Gold Credit Card</t>
  </si>
  <si>
    <t>454742 - Santander (Previously Abbey (bank)) Visa Debit Card</t>
  </si>
  <si>
    <t>454749 - BHW (DE) - Visa Charge Card</t>
  </si>
  <si>
    <t>454867 - ASB Bank Visa Credit Card (New Zealand)</t>
  </si>
  <si>
    <t>454869 - Westpac New Zealand Visa Credit Card</t>
  </si>
  <si>
    <t>4549 - Banco Popular de Puerto Rico - Visa credit and debit cards</t>
  </si>
  <si>
    <t>455025 - Cooperative Bank (UK) - Visa</t>
  </si>
  <si>
    <t>4551 - TD Bank/General Motors Corporation GM CAD VISA</t>
  </si>
  <si>
    <t>455121 - GM-Visa Card (CAD) issued by TDCanada Trust</t>
  </si>
  <si>
    <t>4552 - Cooperative Bank (UK)</t>
  </si>
  <si>
    <t>455271 - Bank of East Asia Classic Credit Card (Hong Kong)</t>
  </si>
  <si>
    <t>455272 - Bank of East Asia Gold Credit Card (Hong Kong)</t>
  </si>
  <si>
    <t>4553 - Wing Hang Bank Credit Card (Hong Kong)</t>
  </si>
  <si>
    <t>455451 - ICICI Bank Visa Platinum Debit Card (India)</t>
  </si>
  <si>
    <t>4555 - Cooperative Bank Platinum VISA (UK)</t>
  </si>
  <si>
    <t>4555 - Bank of Ceylon VISA Credit Card (UK)</t>
  </si>
  <si>
    <t>455503 - Bancomer Azul Clásica Credit Card (México)</t>
  </si>
  <si>
    <t>4556 - Citibank Visa Vodafone (Greece)</t>
  </si>
  <si>
    <t>4557 - Debit Card Bank of credit (PE)</t>
  </si>
  <si>
    <t>455701 - National Australia Bank (AU) - GOLD VISA Credit Card</t>
  </si>
  <si>
    <t>455702 - National Australia Bank VISA (AU) - Credit Card</t>
  </si>
  <si>
    <t>455707 - Hang Seng Bank Credit Card</t>
  </si>
  <si>
    <t>4559 - CHASE (formerly Washington Mutual/Providian) Platinum VISA Credit Card</t>
  </si>
  <si>
    <t>4560 - ANZ Visa Debit Card</t>
  </si>
  <si>
    <t>4563 - BMW VISA ICS International Card Services (The Netherlands)</t>
  </si>
  <si>
    <t>4563 - Citibank Malaysia (MY) - Visa Credit Card</t>
  </si>
  <si>
    <t>456351 - (CN)Bank of China Debit card (China UnionPay)</t>
  </si>
  <si>
    <t>456403 - Bank of Melbourne 1 (AU; now Westpac) - Visa Debit Card</t>
  </si>
  <si>
    <t>456406 - Challenge Bank (AU; now Westpac) - Visa Debit Card</t>
  </si>
  <si>
    <t>456413 - DEFENCE FORCE CREDIT UNION VISA DEBIT CARD (Australia)</t>
  </si>
  <si>
    <t>456414 - CREDIT UNION AUSTRALIA VISA DEBIT (Australia)</t>
  </si>
  <si>
    <t>456432 - SUNCORP METWAY VISA DEBIT CARD (Australia)</t>
  </si>
  <si>
    <t>456443 - BENDIGO BANK LTD - BASIC BLACK VISA CREDIT CARD (Australia)</t>
  </si>
  <si>
    <t>456445 - STATE BANK VICTORIA - VISA DEBIT CARD (now Commonwealth Bank Australia)</t>
  </si>
  <si>
    <t>456448 - BANK OF QUEENSLAND VISA CREDIT CARD (Australia)</t>
  </si>
  <si>
    <t>456453 - ANZ Bank VISA Gift Card (Australia)</t>
  </si>
  <si>
    <t>456462 - ANZ Bank VISA Credit Card (Australia)</t>
  </si>
  <si>
    <t>456468 - ANZ Bank VISA Credit Card Frequent Flyer Platinum (Australia)</t>
  </si>
  <si>
    <t>456469 - ANZ Bank VISA Credit Card Gold (Australia)</t>
  </si>
  <si>
    <t>456472 - Westpac Bank Altitude Visa Credit Card Platinum (Australia)</t>
  </si>
  <si>
    <t>456475 - Newcastle Permanent Building Society ltd VISA Debit (Australia)</t>
  </si>
  <si>
    <t>456491 - ASB Bank (New Zealand)</t>
  </si>
  <si>
    <t>4565 - ABSA VISA</t>
  </si>
  <si>
    <t>456707 - Citibank (UK) Visa Prepaid card)</t>
  </si>
  <si>
    <t>456735 - Alliance and Leicester VISA Debit Card (UK)</t>
  </si>
  <si>
    <t>456738 - Citibank (UK) - Visa Debit Card (UK)</t>
  </si>
  <si>
    <t>4568 - Berliner Bank (DE) - Visa Debit Card</t>
  </si>
  <si>
    <t>4569 - Skandiabanken VISA Debit Card (NO)</t>
  </si>
  <si>
    <t>4570 - DZ Bank VISA Credit Card (DE)</t>
  </si>
  <si>
    <t>4571 - All Danish VISA-cards (Visa/Dankort)</t>
  </si>
  <si>
    <t>4579 - KB Card VISA Gold Card</t>
  </si>
  <si>
    <t>4580XX - Leumi Card (IL) - Visa Card (Leumi Bank)</t>
  </si>
  <si>
    <t>4580XX - Israeli Credit Cards (ICC) (IL) - Visa Card (Discount Bank and other partners)</t>
  </si>
  <si>
    <t>458109 - Swedbank Visa Debit Card Sweden</t>
  </si>
  <si>
    <t>458123 - Bank of Communications/HSBC (CN) Y-Power Visa Card</t>
  </si>
  <si>
    <t>458440 - HSBC Vietnam - VISA Debit Card</t>
  </si>
  <si>
    <t>4585 - HSBC Bank Australia VISA Debit Card</t>
  </si>
  <si>
    <t>4587 - Peoples Trust Visa Gift Card</t>
  </si>
  <si>
    <t>4599 - Caja Madrid (ES</t>
  </si>
  <si>
    <t>4608 - Suncoast Schools Federal Credit Union</t>
  </si>
  <si>
    <t>461983 - Best Buy Reward Zone/Chase (Canada)</t>
  </si>
  <si>
    <t>465859 - Barclays Visa Debit (UK)</t>
  </si>
  <si>
    <t>465904 - Santander Visa Debit (UK)</t>
  </si>
  <si>
    <t>465921 - Barclays Visa Debit (UK)</t>
  </si>
  <si>
    <t>465942 - HSBC Visa Debit Card (UK)</t>
  </si>
  <si>
    <t>468805 - Axis Bank Debit Card (India)</t>
  </si>
  <si>
    <t>469568 - Dena Bank Debit Card (India)</t>
  </si>
  <si>
    <t>467937 - Lakshmi Vilas Bank ( India)</t>
  </si>
  <si>
    <t>470758 - US Bank, Visa Debit, USA</t>
  </si>
  <si>
    <t>4715 - Wachovia VISA</t>
  </si>
  <si>
    <t>4718 - Target Corporation VISA Gift Card</t>
  </si>
  <si>
    <t>4720 - HSBC VISA (Platinum?), Sri Lanka</t>
  </si>
  <si>
    <t>472926 - Peoples Trust Vanilla Prepaid Visa Card, Canada</t>
  </si>
  <si>
    <t>473099 - Wells Fargo Bank, Visa Debit, Iowa USA</t>
  </si>
  <si>
    <t>473104 - Swiss International Airlines Miles &amp; More Visa Gold (CH)</t>
  </si>
  <si>
    <t>4736 - [GE Money Bank] Walmart Prepaid Visa Debit Card, USA</t>
  </si>
  <si>
    <t>473702 - Wells Fargo, Visa card, USA</t>
  </si>
  <si>
    <t>4744 - Bank of America Visa Debit</t>
  </si>
  <si>
    <t>474480 - Bank of America Visa Debit, Midwest USA</t>
  </si>
  <si>
    <t>475050 - JPMorgan Chase Visa Credit Card</t>
  </si>
  <si>
    <t>475110 - Ulster Bank, Visa Debit, UK (immediate authorisation)</t>
  </si>
  <si>
    <t>475116 - RBS Royal Bank of Scotland, Visa Debit, UK (immediate authorisation)</t>
  </si>
  <si>
    <t>475117 - RBS Royal Bank of Scotland, Visa Debit, UK</t>
  </si>
  <si>
    <t>475118 - RBS Royal Bank of Scotland, Visa Debit, UK</t>
  </si>
  <si>
    <t>475127 to 30 Natwest Visa Debit</t>
  </si>
  <si>
    <t>475131 Nat West Visa Debit Card</t>
  </si>
  <si>
    <t>475132 Nat West Private Banking Visa Debit</t>
  </si>
  <si>
    <t>475423 - MetaBank VISA TravelMoney, Debit</t>
  </si>
  <si>
    <t>475427 - MetaBank Rebate Visa Card</t>
  </si>
  <si>
    <t>475637 - WellsFargo Bank National Association, Visa Debit</t>
  </si>
  <si>
    <t>475714 - Santander UK Visa Debit card</t>
  </si>
  <si>
    <t>475743 - O2 Money Card (Ireland), prepaid</t>
  </si>
  <si>
    <t>4758** - Oregon Community Credit Union</t>
  </si>
  <si>
    <t>4760** - Bank Niaga (Indonesia) Visa Debit Card</t>
  </si>
  <si>
    <t>476072 may be HR Block prepaid Visa</t>
  </si>
  <si>
    <t>4761-64 -TCF Bank Saint Paul MN (USA) Visa Debit Card</t>
  </si>
  <si>
    <t>476515 - Venezolano de Credito Superefectiva Gold Visa Check card.</t>
  </si>
  <si>
    <t>476559 - South Florida Educational Federal Credit Union Visa Debit Card</t>
  </si>
  <si>
    <t>4773 - Siam Commercial Bank - platinum (Thailand)</t>
  </si>
  <si>
    <t>477361 - Big Sky Credit Union Visa (Australia)</t>
  </si>
  <si>
    <t>477517 - JPMorgan Chase Bank N.A.</t>
  </si>
  <si>
    <t>477548 - SEB - Visa debit (Estonia)</t>
  </si>
  <si>
    <t>477596 - Sainsbury's Bank (UK) - Visa Debit Card</t>
  </si>
  <si>
    <t>4779 - Sainsbury's Bank (UK) - Visa Debit Card</t>
  </si>
  <si>
    <t>477915 - BZWBK (PL) - Visa Debit Card</t>
  </si>
  <si>
    <t>478200 - BANK ONE - VISA CLASSIC -DEBIT</t>
  </si>
  <si>
    <t>478825 - JPMorganChase Corporate Card</t>
  </si>
  <si>
    <t>478880 - Umpqua Bank of Oregon Visa Debit Card</t>
  </si>
  <si>
    <t>478901 - Vancity Visa credit card (Canada)</t>
  </si>
  <si>
    <t>478907 - Vancity Visa credit card (Canada)</t>
  </si>
  <si>
    <t>478986 - CIBC US Dollar Visa (Canada)</t>
  </si>
  <si>
    <t>478992 - Heartland Credit Union (Springfield, IL)</t>
  </si>
  <si>
    <t>479000 - Bulgarian Postbank VISA Credit card</t>
  </si>
  <si>
    <t>479056 - First National Bank (South Africa) Visa Electron Debit Card</t>
  </si>
  <si>
    <t>479080 - Visa Credit card BZWBK Polish bank</t>
  </si>
  <si>
    <t>479087 - Alfa bank (Russia), Visa Platinum</t>
  </si>
  <si>
    <t>479144 - Georgia Federal Credit Union</t>
  </si>
  <si>
    <t>479293 - Abbey International Visa Debit Card</t>
  </si>
  <si>
    <t>479213 - TD Banknorth Visa Debit Card</t>
  </si>
  <si>
    <t>479348 - Vision Banco Visa Debit Card (Paraguay)</t>
  </si>
  <si>
    <t>4797** - SEB bankas Visa Debit Card (Lithuania)</t>
  </si>
  <si>
    <t>479731 - Swedbank Visa Electron (Estonia)</t>
  </si>
  <si>
    <t>479769 - "Saint-Petersburg Bank", Russia</t>
  </si>
  <si>
    <t>4798** - US Bank Visa Select Rewards Business Platinum</t>
  </si>
  <si>
    <t>479884 - E*Trade Visa Debit Card (U.S.)</t>
  </si>
  <si>
    <t>4800 - MBNA Gold Visa Credit Card</t>
  </si>
  <si>
    <t>480152 - Citigroup Inc. - MyECount.com Verizon Wireless' rebate debit card</t>
  </si>
  <si>
    <t>480183 - Community Business Bank</t>
  </si>
  <si>
    <t>480213 - Capital ONE FSB Business</t>
  </si>
  <si>
    <t>480641 - Commonwealth Credit Union Visa Debit Card</t>
  </si>
  <si>
    <t>4807 - M&amp;I Visa Credit Card</t>
  </si>
  <si>
    <t>480801 - WellsOne Commercial Card</t>
  </si>
  <si>
    <t>4809 - Charles Schwab Bank - Visa Platinum Check Card</t>
  </si>
  <si>
    <t>4820 - Wings Financial FCU Credit Card (also Metro Community FCU)</t>
  </si>
  <si>
    <t>4824 - Wirecard Bank Visa Card</t>
  </si>
  <si>
    <t>4828 - Wachovia Bank (US) - Visa Debit Card</t>
  </si>
  <si>
    <t>482870 - Wachovia Bank (US) - Visa Debit Card</t>
  </si>
  <si>
    <t>483542 - Standard Charterd Bank Vietnam - Visa Debit Card</t>
  </si>
  <si>
    <t>483561 - ANZ NATIONAL BANK LTD - Visa Debit Card</t>
  </si>
  <si>
    <t>483583 - Sony Finance International, Japan - Dual Currency (JPY/USD) Credit Card</t>
  </si>
  <si>
    <t>483585 - HSBC Revolution VISA Platinum Credit Card (Singapore)</t>
  </si>
  <si>
    <t>483588 - Canada Post Visa Reloadable Prepaid Card</t>
  </si>
  <si>
    <t>4841 - Old National Bank Commercial Debit Card</t>
  </si>
  <si>
    <t>4842 - Maybank-issued Visa Credit Card (Malaysia)</t>
  </si>
  <si>
    <t>4843 - Digital FCU Visa Gold Credit Card</t>
  </si>
  <si>
    <t>484427 - Paypal (UK) - Top-up card (managed by RBS)</t>
  </si>
  <si>
    <t>484432 - Bank Of Scotland (UK) - Visa Electron Card</t>
  </si>
  <si>
    <t>4854 - Washington Mutual (US) - Visa Debit Card</t>
  </si>
  <si>
    <t>4861 - Wings Financial FCU Check Card</t>
  </si>
  <si>
    <t>4862 - Capital One Visa Credit Card</t>
  </si>
  <si>
    <t>486236 - Capital One - Visa Platinum Credit Card</t>
  </si>
  <si>
    <t>486269 - HSBC Platinum Visa Credit Card (India)</t>
  </si>
  <si>
    <t>486430 - Lloyds TSB (UK) - Visa Card</t>
  </si>
  <si>
    <t>486483 - HSBC (UK) - Commercial Visa credit Card</t>
  </si>
  <si>
    <t>4867 - JP Morgan Chase Bank (US) - Visa Card</t>
  </si>
  <si>
    <t>4868 - Wells Fargo (US) - Bank N.A. Check Card</t>
  </si>
  <si>
    <t>486990 - Plumas Bank (California, US) - Visa Business Check Card</t>
  </si>
  <si>
    <t>486993 - Umpqua Bank of Oregon (US) - Visa Business Check Card</t>
  </si>
  <si>
    <t>4873** - Capital One Orbitz Visa Platinum Credit Card</t>
  </si>
  <si>
    <t>4888** - Bank of America (US) - Visa Credit Card</t>
  </si>
  <si>
    <t>4890 - QIWI Bank - Visa Virtual, Visa Card (Virtual Visa Prepaid) and Visa Plastic (Visa Prepaid)</t>
  </si>
  <si>
    <t>4892** - [Columbus Bank and Trust Company] Green dot NASCAR Debit Visa Prepaid card</t>
  </si>
  <si>
    <t>4893** - Nationwide Building Society (UK) Visa Select Credit Card</t>
  </si>
  <si>
    <t>4889 39 - Lakshmi Vilas Bank (India)</t>
  </si>
  <si>
    <t>490115 First National Bank VISA South Africa / Cedyna INC Visa Japan</t>
  </si>
  <si>
    <t>490220 - BC VISA Credit Card issued by Woori Bank</t>
  </si>
  <si>
    <t>490292 - NAB VISA Gold Debit Card (Australia)</t>
  </si>
  <si>
    <t>4903 - Switch (Debit Card)</t>
  </si>
  <si>
    <t>4904 - Banner Bank VISA (Credit)</t>
  </si>
  <si>
    <t>4905 - Switch (Debit Card)</t>
  </si>
  <si>
    <t>4906 - Barclaycard VISA Credit Card (Germany)</t>
  </si>
  <si>
    <t>4906 - BC VISA Credit Card (Korea)</t>
  </si>
  <si>
    <t>490603 - BC VISA Credit Card issued by Industrial Bank of Korea</t>
  </si>
  <si>
    <t>490606 - BC VISA Credit Card issued by Kookmin Bank</t>
  </si>
  <si>
    <t>490611 - BC VISA Credit Card issued by Nonghyup Central Bank</t>
  </si>
  <si>
    <t>490612 - BC VISA Credit Card issued by Nonghyup Local Banks</t>
  </si>
  <si>
    <t>490620 - BC VISA Credit Card</t>
  </si>
  <si>
    <t>490623 - BC VISA Credit Card issued by SC First Bank</t>
  </si>
  <si>
    <t>490625 - BC VISA Credit Card issued by Hana Bank</t>
  </si>
  <si>
    <t>490627 - BC VISA Credit Card issued by Citibank in Korea</t>
  </si>
  <si>
    <t>490678 - BC VISA Credit Card issued by Shinhan Card</t>
  </si>
  <si>
    <t>490696 - Citibank (Argentina)</t>
  </si>
  <si>
    <t>490762 - Bayerische Landesbank VISA Credit Card (Germany)</t>
  </si>
  <si>
    <t>4907 - Citibank Credit card (Japan)</t>
  </si>
  <si>
    <t>490841 - Banco Espirito Santo Gold Visa Credit Card (Portugal)</t>
  </si>
  <si>
    <t>490847 - Parex Bank Visa Credit Card</t>
  </si>
  <si>
    <t>4909 - Northern Rock - Building Society - Vida Debit Card (UK)</t>
  </si>
  <si>
    <t>4910 - HSBC Bank VISA Credit Card (Sri Lanka).</t>
  </si>
  <si>
    <t>491002 - Citibank (UK) AAdvantage Gold Visa Card</t>
  </si>
  <si>
    <t>4911 - Switch (Debit Card)</t>
  </si>
  <si>
    <t>4913 - Visa Electron</t>
  </si>
  <si>
    <t>4914 - Banrisul Visa</t>
  </si>
  <si>
    <t>4912 - HSBC UAE</t>
  </si>
  <si>
    <t>4915 - Republic Bank Limited VISA Credit Card (Trinidad &amp; Tobago)</t>
  </si>
  <si>
    <t>491611 - Halifax Ireland VISA Credit Card</t>
  </si>
  <si>
    <t>4917 - Visa Electron</t>
  </si>
  <si>
    <t>491731 - Abbey (bank) VISA Electron (UK)</t>
  </si>
  <si>
    <t>491754 - Halifax (United Kingdom bank) VISA Electron (UK)</t>
  </si>
  <si>
    <t>4918 - Caja Madrid VISA Business Credit Card (Spain)</t>
  </si>
  <si>
    <t>491859 - Danske Bank Privatkort Visa Electron debit card (SE)</t>
  </si>
  <si>
    <t>4919 - Charles Schwab Bank VISA Check Card</t>
  </si>
  <si>
    <t>4920 - Luottokunta issued VISA (Finland); Citibank UAE issued Visa Credit Card</t>
  </si>
  <si>
    <t>492046 - Luottokunta issued VISA Gold (Finland)</t>
  </si>
  <si>
    <t>4921 - Lloyds TSB Visa Debit Card</t>
  </si>
  <si>
    <t>492111 - HSBC Visa Credit Card (Hong Kong)</t>
  </si>
  <si>
    <t>492181 - Lloyds TSB Visa Debit Card</t>
  </si>
  <si>
    <t>492182 - Lloyds TSB Visa Debit Card</t>
  </si>
  <si>
    <t>492127 - HSBC Visa Credit Card (Bermuda)</t>
  </si>
  <si>
    <t>492213 - Nedbank VISA Credit Card (ZA)</t>
  </si>
  <si>
    <t>4925 - Visa Debit Card (Norway)</t>
  </si>
  <si>
    <t>4929 - Visa Debit Card UK</t>
  </si>
  <si>
    <t>492940 - Barclaycard Visa Credit Card</t>
  </si>
  <si>
    <t>492942 - Barclaycard Premier and OnePulse (Oyster) Visa Credit Cards with contactless payment (UK)</t>
  </si>
  <si>
    <t>492946 - Barclaycard Business Visa Credit Card</t>
  </si>
  <si>
    <t>492949 - Barclaycard Visa Initial Credit Card</t>
  </si>
  <si>
    <t>492160 - HSBC Visa Credit Card (Singapore)</t>
  </si>
  <si>
    <t>4931 - Visa Citi AA - American Airlines (Dominican Republic)</t>
  </si>
  <si>
    <t>493467 - Bank of China Olympics Visa Credit Card (Singapore)</t>
  </si>
  <si>
    <t>493468 - Bank of China Platinum Visa Credit Card (Singapore)</t>
  </si>
  <si>
    <t>4935 - Credito Siciliano Visa Electron (Italy)</t>
  </si>
  <si>
    <t>4936 - Switch (Debit Card)</t>
  </si>
  <si>
    <t>4937 - Standard Chartered Bank UAE issued Visa credit card</t>
  </si>
  <si>
    <t>494053 - Commonwealth Bank VISA Credit Card (Gold)(Australia)</t>
  </si>
  <si>
    <t>494052 - Commonwealth Bank VISA Credit Card (Australia)</t>
  </si>
  <si>
    <t>494114 - National Bank of Abu Dhabi Cashplus Global Visa Electron (UAE)</t>
  </si>
  <si>
    <t>494120 - HSBC Visa Gold Debit Card (United Kingdom)</t>
  </si>
  <si>
    <t>4960 - Emporiki Bank Visa Credit Card (Greece)</t>
  </si>
  <si>
    <t>496604 - HSBC Visa Credit Card (Hong Kong)</t>
  </si>
  <si>
    <t>496645 - HSBC Visa Gold Credit Card (Singapore)</t>
  </si>
  <si>
    <t>496696 - HSBC Visa Gold Credit Card (Bermuda)</t>
  </si>
  <si>
    <t>497063 - La banque postale visa (France)</t>
  </si>
  <si>
    <t>497128 - Natixis / Banque Populaire (France)</t>
  </si>
  <si>
    <t>497160 - HSBC Visa Credit Card (France)</t>
  </si>
  <si>
    <t>497164 - Banque Accord Visa Credit Card (France)</t>
  </si>
  <si>
    <t>497251 - First Command Financial Planning, Inc.</t>
  </si>
  <si>
    <t>497301 - Société Générale CB Visa (France)</t>
  </si>
  <si>
    <t>497302 - Société Générale CB Visa (France)</t>
  </si>
  <si>
    <t>4974 - BNP Paribas (France)</t>
  </si>
  <si>
    <t>497543 - Natexis Banques Populaires Visa Credit Card (France)</t>
  </si>
  <si>
    <t>497545 - Natexis Banques Populaires Visa Credit Card (France)</t>
  </si>
  <si>
    <t>497618 - Boursorama Visa Credit Card (France)</t>
  </si>
  <si>
    <t>497671 - Credit du Nord Visa Credit Card (France)</t>
  </si>
  <si>
    <t>497652 - Barclays Bank PLC Visa Credit Card (France)</t>
  </si>
  <si>
    <t>4978 - Caisse d'Epargne VISA Credit Card (France)</t>
  </si>
  <si>
    <t>497958 - Boursorama Banque VISA PREMIER credit card (France)</t>
  </si>
  <si>
    <t>4984 - Banco do Brasil Ourocard Visa</t>
  </si>
  <si>
    <t>498824 - The Co-operative Bank (incl Smile) Visa Debit Card (UK in £)</t>
  </si>
  <si>
    <t>499897 - DKB Deutsche Kreditbank AG Visa Charge Card (Germany)</t>
  </si>
  <si>
    <t>499916 - Bank of New Zealand VISA Platinum Credit Card</t>
  </si>
  <si>
    <t>499977 - Bank of New Zealand VISA Credit Card</t>
  </si>
  <si>
    <t>500235 CA National Bank of Canada ATM/Debit Card</t>
  </si>
  <si>
    <t>500766 CA Bank of Montreal ATM/Debit Card</t>
  </si>
  <si>
    <t>501012 CA Meridian Credit Union Debit and Exchange Network Card</t>
  </si>
  <si>
    <t>502029 ASPIDER Smartcards for Mobile Telecommunications</t>
  </si>
  <si>
    <t>503615 ZA Standard Bank of South Africa Maestro Debit Card</t>
  </si>
  <si>
    <t>504507 Barnes &amp; Noble Gift Card</t>
  </si>
  <si>
    <t>504834 IN ING Vysya Bank Maestro Debit/ATM Card</t>
  </si>
  <si>
    <t>504837 US Fleet Bank ATM Only Card.</t>
  </si>
  <si>
    <t>5049xx US CitiBank Sears Card</t>
  </si>
  <si>
    <t>510000 RO Amro Bank </t>
  </si>
  <si>
    <t>510001 GR Agricultural Bank of Greece </t>
  </si>
  <si>
    <t>510002 EE Estonia Credit Bank </t>
  </si>
  <si>
    <t>510003 KR Samsung Card Co </t>
  </si>
  <si>
    <t>510005 TR HSBC </t>
  </si>
  <si>
    <t>510008 NL VSB International </t>
  </si>
  <si>
    <t>510009 CH Europay </t>
  </si>
  <si>
    <t>510010 PL Powszchny Bank Kredytowy Warsawie </t>
  </si>
  <si>
    <t>510011 CH Europay </t>
  </si>
  <si>
    <t>510013 – 510014 ES SEMP </t>
  </si>
  <si>
    <t>510015 – 510016 GR Agricultural Bank of Greece </t>
  </si>
  <si>
    <t>510017 ES Fimestic Bank </t>
  </si>
  <si>
    <t>510018 PL PKO Savings Bank </t>
  </si>
  <si>
    <t>510019 HU Budapest Bank Ltd Investment Card, embossed.</t>
  </si>
  <si>
    <t>510021 – 510023 CH Europay </t>
  </si>
  <si>
    <t>510024 – 510025 ES SEMP </t>
  </si>
  <si>
    <t>510029 NL VSB International </t>
  </si>
  <si>
    <t>510030 FI SEB Kort </t>
  </si>
  <si>
    <t>510034 ES Fimestic Bank </t>
  </si>
  <si>
    <t>510035 BY Belarus Bank </t>
  </si>
  <si>
    <t>510036 AD Sabadell Bank of Andorra </t>
  </si>
  <si>
    <t>510037 GR General Bank of Greece </t>
  </si>
  <si>
    <t>510038 – 510039 RU Bank of Trade Unions Solidarity and Social Investment (Solidarnost) </t>
  </si>
  <si>
    <t>510040 US 5-Star Bank </t>
  </si>
  <si>
    <t>510060 – 510062 ES SEMP </t>
  </si>
  <si>
    <t>510087 ES Santander Bank Debit Card</t>
  </si>
  <si>
    <t>510136 CZ CitiBank Gold Credit Card</t>
  </si>
  <si>
    <t>510142 CZ CitiBank </t>
  </si>
  <si>
    <t>510197 UBS AG MasterCard</t>
  </si>
  <si>
    <t>510241 UK RBS </t>
  </si>
  <si>
    <t>5108XX INGDirect Electric Orange Debit Card</t>
  </si>
  <si>
    <t>510840 The Bancorp Bank Higher One MasterCard Debit Card</t>
  </si>
  <si>
    <t>510875 US Lake Michigan Credit Union MasterCard Debit Card</t>
  </si>
  <si>
    <t>510982 US USAA USAA Cash Rewards Debit MasterCard</t>
  </si>
  <si>
    <t>511000 – 511199 US Chase Manhattan Bank USA </t>
  </si>
  <si>
    <t>5112** US Chase Manhattan Bank USA SubCodes: 00-22, 24, 27, 28, 30-35, 39, 42-44, 61-68, 73-79, 81-84, 88, 93, 94, 96, 98</t>
  </si>
  <si>
    <t>511300 – 511499 US Chase Manhattan Bank USA </t>
  </si>
  <si>
    <t>5115** US Chase Manhattan Bank USA SubCodes: 00-10, 14, 14, 19-24, 28, 30, 32-34, 36, 38-40, 43-44, 48, 53, 55, 59, 62-64, 66-68, 72-74, 78-79, 85-86, 90, 92-95</t>
  </si>
  <si>
    <t>5116** US Chase Manhattan Bank USA SubCodes: 00-05, 07-10, 14, 20, 22, 42, 47, 50, 54, 56, 61, 64-65, 67-69, 71, 73-74, 76-86, 88-96, 98-99</t>
  </si>
  <si>
    <t>5117** US Chase Manhattan Bank USA SubCodes: 12, 16, 21, 26, 30,32-34, 40, 42-44, 46-49, 56, 60, 62-63, 65-67, 70-71, 74-75, 78-85, 88, 90-91, 93-94, 96, 99</t>
  </si>
  <si>
    <t>5118** US Chase Manhattan Bank USA SubCodes: 00, 07-09</t>
  </si>
  <si>
    <t>511810 US PayPal PayPal Secure Credit Card</t>
  </si>
  <si>
    <t>5118** US Chase Manhattan Bank USA SubCodes: 12-34, 36-44, 47-53, 56-57, 59-61, 64-67, 69-72, 74-76, 78-82, 85, 87-99</t>
  </si>
  <si>
    <t>5119** US Chase Manhattan Bank USA SubCodes: 00-02, 04, 10, 11, 13, 16-17, 20-21, 32, 34, 37-39, 42, 53, 58, 64, 67, 72 74, 81, 87-88, 95, 98-99</t>
  </si>
  <si>
    <t>512000 US Western States BankCard Association </t>
  </si>
  <si>
    <t>512005 US Western States BankCard Association </t>
  </si>
  <si>
    <t>512010 US Western States BankCard Association </t>
  </si>
  <si>
    <t>512012 US Chase Manhattan Bank USA </t>
  </si>
  <si>
    <t>512015 US Western States BankCard Association </t>
  </si>
  <si>
    <t>512022 US Western States BankCard Association </t>
  </si>
  <si>
    <t>512023 JO International Card </t>
  </si>
  <si>
    <t>512024 US Western States BankCard Association </t>
  </si>
  <si>
    <t>512025 – 512027 US Orchard Bank Credit Card issued by HSBC (previously Household Bank)</t>
  </si>
  <si>
    <t>512105 US Western States BankCard Association </t>
  </si>
  <si>
    <t>512106 – 512108 US Sears National Bank Citi Sears MasterCard</t>
  </si>
  <si>
    <t>512109 CL Corp Banca </t>
  </si>
  <si>
    <t>512110 – 512111 US Western States BankCard Association </t>
  </si>
  <si>
    <t>512136 US Western States BankCard Association </t>
  </si>
  <si>
    <t>5122** US Western States BankCard Association SubCodes: 07, 10, 11, 13, 21, 40, 44, 62, 65, 68, 77, 78, 81-83, 87-89, 90, 93, 95, 97</t>
  </si>
  <si>
    <t>5123** US Western States BankCard Association SubCodes: 44, 56, 69, 75, 87-88, 90</t>
  </si>
  <si>
    <t>512462 Lotte Card MasterCard Gold Card</t>
  </si>
  <si>
    <t>5125** US Western States BankCard Association SubCodes: 00, 02-09, 11-50</t>
  </si>
  <si>
    <t>512551 – 512555 ES Europay 6000 </t>
  </si>
  <si>
    <t>512568 PL Citi Gold MasterCard Citi Poland</t>
  </si>
  <si>
    <t>512569 UK Lloyds TSB </t>
  </si>
  <si>
    <t>512607 Continental Finance MasterCard $300 Limit Card</t>
  </si>
  <si>
    <t>512622 IN SBI Tata Card Mastercard Credit Card</t>
  </si>
  <si>
    <t>512687 UK Sainsbury Sainsbury Credit Card</t>
  </si>
  <si>
    <t>5130** FR Europay France SubCodes: 11, 15-18, 20-38</t>
  </si>
  <si>
    <t>513100 FR Europay France </t>
  </si>
  <si>
    <t>513101 FR Europay France Crédit Agricole Gold MasterCard Credit Card</t>
  </si>
  <si>
    <t>5131** FR Europay France SubCodes: 02-40</t>
  </si>
  <si>
    <t>513141 FR Europay France Crédit Agricole MasterCard Credit Card</t>
  </si>
  <si>
    <t>513142 FR Europay France </t>
  </si>
  <si>
    <t>513143 FR Europay France Advanzia Bank MasterCard Credit Card</t>
  </si>
  <si>
    <t>5131** FR Europay France Advanzia Bank SubCodes: 44-99</t>
  </si>
  <si>
    <t>5132** FR Europay France SubCodes: 00-03, 07-21, 24-25, 30-49, 50-58, 61-79, 83-88, 90-94, 96-97, 99</t>
  </si>
  <si>
    <t>5133** FR Europay France SubCodes: 00, 10, 20, 50</t>
  </si>
  <si>
    <t>5134** FR Europay France SubCodes: 00, 11-13</t>
  </si>
  <si>
    <t>513453 FR BNP Paribas MasterCard Credit Card</t>
  </si>
  <si>
    <t>5135** FR Europay France SubCodes: 00-34</t>
  </si>
  <si>
    <t>513536 FR Europay France BRED Banque Populaire Affinity MasterCard Credit Card</t>
  </si>
  <si>
    <t>5135** FR Europay France SubCodes: 37-70</t>
  </si>
  <si>
    <t>5136** FR Europay France SubCodes: 00-23</t>
  </si>
  <si>
    <t>513624 FR Europay France - Barclays Bank PLC MasterCard Platinum</t>
  </si>
  <si>
    <t>5136** FR Europay France SubCodes: 24-53, 55, 62-70, 98-99</t>
  </si>
  <si>
    <t>513691 RU Russian Standard Bank, Russia MasterCard Unembossed (Instant Issue)</t>
  </si>
  <si>
    <t>5137** FR Europay France SubCodes: 00, 04, 07-08, 10-14</t>
  </si>
  <si>
    <t>5138** FR Europay France SubCodes: 00-35</t>
  </si>
  <si>
    <t>513900 FR Europay France </t>
  </si>
  <si>
    <t>514011 US Integra Bank </t>
  </si>
  <si>
    <t>514012 US CitiBank South Dakota </t>
  </si>
  <si>
    <t>514013 US Elgin First Credit Union </t>
  </si>
  <si>
    <t>514015 US Infibank </t>
  </si>
  <si>
    <t>514016 US Miramar First Credit Union </t>
  </si>
  <si>
    <t>514017 US Franklin Templeton Bank and Trust </t>
  </si>
  <si>
    <t>514019 – 514020 US Wells Fargo </t>
  </si>
  <si>
    <t>514021 US Juniper Bank Now known as Barclays Bank PLC</t>
  </si>
  <si>
    <t>514022 US Navy First Credit Union </t>
  </si>
  <si>
    <t>514102 US Park National Bank </t>
  </si>
  <si>
    <t>514108 US Paradigm Bank Texas </t>
  </si>
  <si>
    <t>514253 US EDS Employees First Credit Union </t>
  </si>
  <si>
    <t>514700 Mascoma Savings Bank Business Mastercard Debit Card</t>
  </si>
  <si>
    <t>514876 KR CitiBank Platinum MasterCard</t>
  </si>
  <si>
    <t>514889 US Juniper Bank Now known as Barclays Bank PLC</t>
  </si>
  <si>
    <t>514923 US Chase Manhattan Bank USA </t>
  </si>
  <si>
    <t>515854 RU Citibank Citigold Debit Card </t>
  </si>
  <si>
    <t>517644 US Miramar First Credit Union </t>
  </si>
  <si>
    <t>516010 PL Polbank EFG MasterCard Credit Card</t>
  </si>
  <si>
    <t>516029 CitiFinancial Shell/CitiFinancial Europe MasterCard</t>
  </si>
  <si>
    <t>516300 AU WestPac Banking Corporation </t>
  </si>
  <si>
    <t>516310 AU WestPac Banking Corporation </t>
  </si>
  <si>
    <t>516315 AU WestPac Banking Corporation </t>
  </si>
  <si>
    <t>516319 AU WestPac Banking Corporation Virgin MasterCard Credit Card</t>
  </si>
  <si>
    <t>516361 AU Westpac Banking Corporation Visa Debit Card</t>
  </si>
  <si>
    <t>516331 RU Svyaznoy Bank </t>
  </si>
  <si>
    <t>516335 AU WestPac Banking Corporation </t>
  </si>
  <si>
    <t>516337 AU WestPac Banking Corporation Australia Platinum MasterCard</t>
  </si>
  <si>
    <t>5163** AU WestPac Banking Corporation SubCodes: 39-40, 45, 48-50, 55, 59-60, 65, 69-70, 75, 79-80, 85, 89</t>
  </si>
  <si>
    <t>517651 US 5-Star Bank </t>
  </si>
  <si>
    <t>517652 HDFC Bank MasterCard Gold Credit Card</t>
  </si>
  <si>
    <t>517669 US HSBC (formerly Household) MasterCard Credit Card</t>
  </si>
  <si>
    <t>517805 US Capital One MasterCard Credit Card or First Premier Bank</t>
  </si>
  <si>
    <t>517869 US Union Bank MasterCard Debit Card</t>
  </si>
  <si>
    <t>518126 Utility Warehouse MasterCard PrePaid Card</t>
  </si>
  <si>
    <t>518127 CA President's Choice Financial MasterCard Credit Card</t>
  </si>
  <si>
    <t>518142 UK MBNA MasterCard[citation needed]</t>
  </si>
  <si>
    <t>518145 UK Royal Bank of Scotland Tesco Bank Classic MasterCard Credit Card</t>
  </si>
  <si>
    <t>518152 UK Tesco Bank ClubCard MasterCard Credit Card</t>
  </si>
  <si>
    <t>518175 UK MBNA British Midland Airways MasterCard</t>
  </si>
  <si>
    <t>518176 IE MBNA MBNA Ireland Platinum MasterCard</t>
  </si>
  <si>
    <t>518791 Lloyds TSB MasterCard CreditCard</t>
  </si>
  <si>
    <t>519000 CA Bank of Montreal </t>
  </si>
  <si>
    <t>519113 CA Bank of Montreal </t>
  </si>
  <si>
    <t>519120 – 519123 CA Bank of Montreal </t>
  </si>
  <si>
    <t>519129 CA Bank of Montreal </t>
  </si>
  <si>
    <t>519133 CA Bank of Montreal </t>
  </si>
  <si>
    <t>519140 – 519143 CA Bank of Montreal </t>
  </si>
  <si>
    <t>519154 CA Bank of Montreal </t>
  </si>
  <si>
    <t>519161 – 519162 CA Bank of Montreal </t>
  </si>
  <si>
    <t>519163 NZ Kiwibank </t>
  </si>
  <si>
    <t>519173 CA Bank of Montreal </t>
  </si>
  <si>
    <t>519180 – 519183 CA Bank of Montreal </t>
  </si>
  <si>
    <t>519200 – 519202 CA Bank of Montreal </t>
  </si>
  <si>
    <t>519220 – 519223 CA Bank of Montreal </t>
  </si>
  <si>
    <t>519240 – 519242 CA Bank of Montreal </t>
  </si>
  <si>
    <t>519244 AU Bendigo Bank Business Blue Debit Mastercard</t>
  </si>
  <si>
    <t>519259 CA Bank of Montreal </t>
  </si>
  <si>
    <t>519269 CA Bank of Montreal USD Mastercard</t>
  </si>
  <si>
    <t>519281 CA Bank of Montreal </t>
  </si>
  <si>
    <t>519283 CA Bank of Montreal </t>
  </si>
  <si>
    <t>519290 CA Bank of Montreal </t>
  </si>
  <si>
    <t>519293 – 519294 CA Bank of Montreal </t>
  </si>
  <si>
    <t>519322 – 519323 CA Bank of Montreal </t>
  </si>
  <si>
    <t>519332 CA Bank of Montreal </t>
  </si>
  <si>
    <t>519342 CA Bank of Montreal </t>
  </si>
  <si>
    <t>519371 CA Bank of Montreal </t>
  </si>
  <si>
    <t>519373 CA Bank of Montreal </t>
  </si>
  <si>
    <t>519381 CA Bank of Montreal </t>
  </si>
  <si>
    <t>519383 CA Bank of Montreal </t>
  </si>
  <si>
    <t>519390 – 519391 CA Bank of Montreal </t>
  </si>
  <si>
    <t>519393 – 519395 CA Bank of Montreal </t>
  </si>
  <si>
    <t>519400 CA Bank of Montreal </t>
  </si>
  <si>
    <t>519403 CA Bank of Montreal </t>
  </si>
  <si>
    <t>519409 CA Bank of Montreal </t>
  </si>
  <si>
    <t>519430 – 519431 CA Bank of Montreal </t>
  </si>
  <si>
    <t>519433 – 519434 CA Bank of Montreal </t>
  </si>
  <si>
    <t>519443 CA Bank of Montreal </t>
  </si>
  <si>
    <t>519463 PH Banco De Oro MasterCard Debit Card</t>
  </si>
  <si>
    <t>519490 – 519491 CA Bank of Montreal </t>
  </si>
  <si>
    <t>519493 – 519494 CA Bank of Montreal </t>
  </si>
  <si>
    <t>519520 Altair Prepaid Cards</t>
  </si>
  <si>
    <t>519525 Contis Group &amp; EZPay Prepaid Cards</t>
  </si>
  <si>
    <t>519540 – 519544 CA Bank of Montreal</t>
  </si>
  <si>
    <t>5122 - First Gulf Bank</t>
  </si>
  <si>
    <t>5130 - Banque Postale (France)</t>
  </si>
  <si>
    <t>5132 - Crédit Mutuel MasterCard Credit Card (France)</t>
  </si>
  <si>
    <t>5135 - BRED Banque Populaire MasterCard Credit Card</t>
  </si>
  <si>
    <t>5141 - Banco Popular North America Mastercard Debit Card</t>
  </si>
  <si>
    <t>5148 - US Airways Dividend Miles Platinum MasterCard</t>
  </si>
  <si>
    <t>5150 - MetaBank MasterCard FSA debit card (issued on behalf of third-party administrators)</t>
  </si>
  <si>
    <t>5151 - OboPay Prepaid Debit Card Issued By First Premier</t>
  </si>
  <si>
    <t>5155 - Orchard Bank issued by HSBC</t>
  </si>
  <si>
    <t>5156 - BestBuy MasterCard issued by HSBC (previously Household Bank)</t>
  </si>
  <si>
    <t>5176 - China Minsheng Bank MasterCard Credit Card</t>
  </si>
  <si>
    <t>5177 - BANAMEX Debit Card</t>
  </si>
  <si>
    <t>5179 - Bank Atlantic Mastercard Debit Card</t>
  </si>
  <si>
    <t>5182 - Banco Nacional de Costa Rica Servibanca Debit Card</t>
  </si>
  <si>
    <t>5185 - HONGKONG AND SHANGHAI BANKING CORPORATION, LTD., THE MasterCard (HK)</t>
  </si>
  <si>
    <t>518652 - ROYAL BANK OF SCOTLAND PLC. EUR GBR EDINBURGH</t>
  </si>
  <si>
    <t>5187 - China Merchants Bank MasterCard Credit Card</t>
  </si>
  <si>
    <t>518996 - UniCredit Bank, Russia</t>
  </si>
  <si>
    <t>51639 - Westpac Australia Classic MasterCard</t>
  </si>
  <si>
    <t>200 - MBNA Quantum MasterCard Credit Card</t>
  </si>
  <si>
    <t>520169 - BestBuy MasterCard by Bank of Communications/HSBC (China)</t>
  </si>
  <si>
    <t>520306 - Citibank/Lufthansa Miles &amp; More MasterCard Credit Card (Russia)</t>
  </si>
  <si>
    <t>520641 - Tesco Bank Bonus Mastercard(UK)</t>
  </si>
  <si>
    <t>520988 - Garanti Bank Shop&amp;Miles MasterCard Credit Card</t>
  </si>
  <si>
    <t>521324 - Tinkoff Credit Systems (Russia), MasterCard Platinum Credit Card</t>
  </si>
  <si>
    <t>521326 - SMP Bank (Russia), MasterCard Platinum Transaero Card</t>
  </si>
  <si>
    <t>5217 - Commonwealth Bank of Australia Debit MasterCard</t>
  </si>
  <si>
    <t>521804 - Tesco Bank Business Mastercard (UK)</t>
  </si>
  <si>
    <t>521853 - PayPal MasterCard</t>
  </si>
  <si>
    <t>5221 - MasterCard Credit Cards in South Africa</t>
  </si>
  <si>
    <t>522182 - People's Trust (US)</t>
  </si>
  <si>
    <t>522223 - Avangard Bank, Russia</t>
  </si>
  <si>
    <t>522276 - Chase Manhattan Bank MasterCard Credit Card</t>
  </si>
  <si>
    <t>5228 - Presidents Choice MasterCard Credit Card</t>
  </si>
  <si>
    <t>5232 - Sparkasse Germany MasterCard Credit Card</t>
  </si>
  <si>
    <t>5234 - Lufthansa Miles &amp; More MasterCard Credit Card</t>
  </si>
  <si>
    <t>523748 - Commonwealth Bank of Australia Prepaid Travel Money Mastercard</t>
  </si>
  <si>
    <t>523911 - Affinity Bank</t>
  </si>
  <si>
    <t>523912 - Affinity Bank</t>
  </si>
  <si>
    <t>523951 - ICICI Bank MasterCard Credit Card</t>
  </si>
  <si>
    <t>524040 - OCBC Bank BEST-OCBC MasterCard Credit Card (Singapore)</t>
  </si>
  <si>
    <t>5243 - Hudson's Bay Company MasterCard Credit Card (Canada)</t>
  </si>
  <si>
    <t>525241 - Saison Card International, Japan - United Airlines Mileage Plus</t>
  </si>
  <si>
    <t>525405 - VÚB Banka (Banca Intesa group) MasterCard original+ Credit card (Slovakia)</t>
  </si>
  <si>
    <t>5255 - Mastercard CartaSi (Italy)</t>
  </si>
  <si>
    <t>5256 - Sparda-Bank MasterCard Charge Card (Germany)</t>
  </si>
  <si>
    <t>525678 - Banamex Debit card</t>
  </si>
  <si>
    <t>5258 - Mastercard National Bank of Canada (Canada)</t>
  </si>
  <si>
    <t>525896 - Mastercard Husky (Canada) [Husky/Mohawk MasterCard]</t>
  </si>
  <si>
    <t>5259 - Canadian Tire Bank Cash Advantage Platinum MasterCard</t>
  </si>
  <si>
    <t>525995 - Canadian Tire Bank Gas Advantage MasterCard</t>
  </si>
  <si>
    <t>5262 - Citibank MasterCard Debit Card</t>
  </si>
  <si>
    <t>526219 - Citibank MasterCard American Airlines AAdvantage Debit Card</t>
  </si>
  <si>
    <t>526224 - Citibank MasterCard Debit Card</t>
  </si>
  <si>
    <t>5264 - Bank Negara Indonesia MasterCard Debit Card</t>
  </si>
  <si>
    <t>526418 Vietcombank - Vietnam - MasterCard Debit Card</t>
  </si>
  <si>
    <t>526468 - State Bank of India</t>
  </si>
  <si>
    <t>526471 - POSBank MasterCard Debit/ATM Card (Singapore)</t>
  </si>
  <si>
    <t>526495 - Bank of India MasterCard Debit/ATM Card</t>
  </si>
  <si>
    <t>526702 - Yes Bank Mastercard Silver Debit Card (India)</t>
  </si>
  <si>
    <t>526722 - Standard Bank South Africa MasterCard Credit Card (Gift Card)</t>
  </si>
  <si>
    <t>526781 - VÚB Banka (Banca Intesa group) - MasterCard unembossed Credit card (Slovakia)</t>
  </si>
  <si>
    <t>526790 - Asia Commercial Bank Vietnam - MasterCard Debit Card</t>
  </si>
  <si>
    <t>5268 - Landesbank Berlin (Germany) MasterCard Credit Card</t>
  </si>
  <si>
    <t>5268 - CitiBank Platinum Enrich (Canada) MasterCard Credit Card</t>
  </si>
  <si>
    <t>527434 - Caixanova NovaXove (Spain) Mastecard Debit Card</t>
  </si>
  <si>
    <t>527455 - Rubycard Pre-Paid Mastercard (Ireland) issued by Newcastle Building Society</t>
  </si>
  <si>
    <t>527456 - WireCard Bank (Germany)</t>
  </si>
  <si>
    <t>5275 - Sampo Bank (Finland) MasterCard Debit Card</t>
  </si>
  <si>
    <t>528013 - Bankwest Australia MasterCard Debit Card</t>
  </si>
  <si>
    <t>528038 - ING Bank N.V. Amsterdam</t>
  </si>
  <si>
    <t>528061 - BMO Bank of Montreal MasterCard Prepaid Travel</t>
  </si>
  <si>
    <t>528093 - Banesto (Spain) Mastercard Prepaid Sevilla Futbol Club</t>
  </si>
  <si>
    <t>528229 Nexpay prepaid card</t>
  </si>
  <si>
    <t>5286 - Santander Cards</t>
  </si>
  <si>
    <t>5286 - ABSA (Amalgamated Banks of South Africa) MasterCard Credit Card</t>
  </si>
  <si>
    <t>5286 - Virgin Money South Africa (Virtual Bank; Operates partially on ABSA's system)</t>
  </si>
  <si>
    <t>528683 - The Governor And Company Of The Bank Of Scotland EUR GBR DUNFERMLINE</t>
  </si>
  <si>
    <t>528689 - Santander Zero MasterCard Credit Card UK</t>
  </si>
  <si>
    <t>5287 - Washington Mutual Bank Debit card</t>
  </si>
  <si>
    <t>5289 - ANZ (Previously RBS and ABN AMRO) Switch Platinum MasterCard Credit Card (Singapore)</t>
  </si>
  <si>
    <t>529480 Santander [CONTIGO] Credit Card (Spain)</t>
  </si>
  <si>
    <t>529580 - (Italy) Kalixa Prepaid MasterCard (Vincento Payment Solutions)</t>
  </si>
  <si>
    <t>529930 - Marks &amp; Spencer Money MasterCard Credit Card</t>
  </si>
  <si>
    <t>529962 - Prepaid MasterCards issued by DCBANK. (MuchMusic)</t>
  </si>
  <si>
    <t>529964 - Altair prepaid MasterCard</t>
  </si>
  <si>
    <t>529965 - pre paid debit cards</t>
  </si>
  <si>
    <t>529966 - pre paid debit cards</t>
  </si>
  <si>
    <t>5301 - BarclayCard Mastercards.</t>
  </si>
  <si>
    <t>5303 - BAC San José (Costa Rica) Debit card</t>
  </si>
  <si>
    <t>530343 - Net1 Virtual Card Prepaid</t>
  </si>
  <si>
    <t>530695 - Bancolombia Prepaid MasterCard Credit Card (E-prepago)</t>
  </si>
  <si>
    <t>530785 - Sears MasterCard issued by [Chase Cards Canada]</t>
  </si>
  <si>
    <t>530831 - Orange Cash Prepaid MasterCard, issued by Orange and Barclays with PayPass</t>
  </si>
  <si>
    <t>531207 - Uralsib Bank (Russia), MasterCard World - Aeroflot bonus</t>
  </si>
  <si>
    <t>531306 - Moneybookers.com Prepaid Mastercard issued by Newcastle Building Society</t>
  </si>
  <si>
    <t>531355 - National Bank MasterCard Credit Card</t>
  </si>
  <si>
    <t>5316 - CUETS Financial Canada MasterCard Credit Card</t>
  </si>
  <si>
    <t>5317 - CUETS Financial Canada Global Payment MasterCard</t>
  </si>
  <si>
    <t>5322 - Washington Mutual Business Debit card</t>
  </si>
  <si>
    <t>532450 - China Construction Bank Credit Card</t>
  </si>
  <si>
    <t>532561 - HSBC Bank USA Premier Debit Mastercard with PayPass</t>
  </si>
  <si>
    <t>5327 - Dexia banka Slovensko, a.s.; MasterCard credit PayPass</t>
  </si>
  <si>
    <t>532700 - RBS Premium MasterCard Debit Card</t>
  </si>
  <si>
    <t>5329 - MBNA Preferred MasterCard Credit Card</t>
  </si>
  <si>
    <t>532902 - Wachovia Bank MasterCard Credit Card</t>
  </si>
  <si>
    <t>533157 - RNKO, Euroset Kukuruza Bonus (Russia) Mastercard Unembossed, Instant Issue</t>
  </si>
  <si>
    <t>533206 - Avangard Bank MasterCard Credit Card</t>
  </si>
  <si>
    <t>533248 - Comerica Bank Mastercard prepaid</t>
  </si>
  <si>
    <t>533838 - [CBA] Prepaid Gift card as MasterCard</t>
  </si>
  <si>
    <t>533846 - Kalixa Prepaid Mastercard UK Kalixa Prepaid MasterCard (Vincento Payment Solutions)</t>
  </si>
  <si>
    <t>533875 - Paypal Italy MasterCard Prepaid</t>
  </si>
  <si>
    <t>533896 - Paypal Access Card (UK)</t>
  </si>
  <si>
    <t>533908 Bank Zachodni WBK Mastercard Premium Prepaid PayPass (Electronic) (Poland)</t>
  </si>
  <si>
    <t>533936 - Kalixa Prepaid Mastercard DE Kalixa Prepaid MasterCard (Vincento Payment Solutions)</t>
  </si>
  <si>
    <t>535316 - Commonwealth Bank Standard MasterCard Credit Card</t>
  </si>
  <si>
    <t>535317 - Commonwealth Bank Credit Card</t>
  </si>
  <si>
    <t>535318 - Commonwealth Bank Gold MasterCard Credit Card</t>
  </si>
  <si>
    <t>536386 - Barclaycard World Mastercard (UK)</t>
  </si>
  <si>
    <t>537004 - RNKO, Russia, Svyaznoy MasterCard Unembossed Card Instant Issue</t>
  </si>
  <si>
    <t>538720 - BC Mastercard issued by Woori Bank</t>
  </si>
  <si>
    <t>538803 - BC Mastercard issued by Industrial Bank of Korea</t>
  </si>
  <si>
    <t>538806 - BC Mastercard issued by Kookmin Bank</t>
  </si>
  <si>
    <t>538811 - BC Mastercard issued by Nonghyup Central Bank</t>
  </si>
  <si>
    <t>538812 - BC Mastercard issued by Nonghyup Local Banks</t>
  </si>
  <si>
    <t>538820 - BC Mastercard</t>
  </si>
  <si>
    <t>538823 - BC Mastercard issued by SC First Bank</t>
  </si>
  <si>
    <t>538825 - BC Mastercard issued by Hana Bank</t>
  </si>
  <si>
    <t>538827 - BC Mastercard issued by Citibank in Korea</t>
  </si>
  <si>
    <t>538878 - BC Mastercard issued by Shinhan Bank</t>
  </si>
  <si>
    <t>539028 - Citibank Mastercard (Brazil)</t>
  </si>
  <si>
    <t>5396 - Saks Fifth Avenue World Elite MasterCard issued by HSBC</t>
  </si>
  <si>
    <t>539673 - Avangard Bank, MasterCard World Signia Card</t>
  </si>
  <si>
    <t>5399 - ICICI Bank MasterCard debit Card</t>
  </si>
  <si>
    <t>540034 - Standard Chartered Bank Titanium Credit Card (Hong Kong)</t>
  </si>
  <si>
    <t>540002 - DBS (Esso co-branded) Singapore</t>
  </si>
  <si>
    <t>5401 - Bank of America (formerly MBNA) MasterCard Gold Credit Card</t>
  </si>
  <si>
    <t>540141 BANESCO Classic Mastercard card (Venezuela).</t>
  </si>
  <si>
    <t>540168 - Chase MasterCard Credit Card</t>
  </si>
  <si>
    <t>540221 - ANZ National Bank ANZ MasterCard Credit Card</t>
  </si>
  <si>
    <t>540223 - Westpac New Zealand MasterCard Credit Card</t>
  </si>
  <si>
    <t>540207 - BNZ (Bank of New Zealand) Global Plus MasterCard Credit Card</t>
  </si>
  <si>
    <t>5403 - Citibank MasterCard Credit Card ("Virtual Card" number)</t>
  </si>
  <si>
    <t>5404 - Lloyds TSB Bank MasterCard Credit Card</t>
  </si>
  <si>
    <t>540410 - Brown Thomas MasterCard (Issued by AIB)</t>
  </si>
  <si>
    <t>540450 - Advanced Payment Solutions (APS)</t>
  </si>
  <si>
    <t>540451 - Advanced Payment Solutions (APS)</t>
  </si>
  <si>
    <t>5406 - Bancolombia MasterCard Credit Card (Colombia)</t>
  </si>
  <si>
    <t>5407 - HSBC Bank GM Card</t>
  </si>
  <si>
    <t>540758 - MBNA Bank UK bmi Blue Mastercard</t>
  </si>
  <si>
    <t>5409 - HSBC Bank, Union Bank of California Pay Pass debit card</t>
  </si>
  <si>
    <t>540801 - Household Bank USA MasterCard Credit Card</t>
  </si>
  <si>
    <t>540806 - Hang Seng Bank Credit Card</t>
  </si>
  <si>
    <t>540838 - BOC Great Wall Credit Card (CN)</t>
  </si>
  <si>
    <t>540877 - Bank of China Platinum MasterCard Credit Card (SG)</t>
  </si>
  <si>
    <t>541010 - Raiffeisen Zentralbank</t>
  </si>
  <si>
    <t>541065 - Citibank MC</t>
  </si>
  <si>
    <t>541142 - CIBC MasterCard (Canadian Imperial Bank of Commerce) formerly Citi MasterCard Canada</t>
  </si>
  <si>
    <t>5412** - HSBC Malaysia issued Mastercard</t>
  </si>
  <si>
    <t>541206 USAA</t>
  </si>
  <si>
    <t>541256 02 - SEB Kort AB, Choice Club credit card (SE)</t>
  </si>
  <si>
    <t>541256 50 - SEB Kort AB, SJ Prio credit card (SE)</t>
  </si>
  <si>
    <t>541277 - Nordea Finance/Valutakortet Valuta MasterCard credit card (SE)</t>
  </si>
  <si>
    <t>541330 - Mastercard test BIN for NIV, TIP certifiction (not production cards)</t>
  </si>
  <si>
    <t>541592 - Neteller (UK) Mastercard debit card</t>
  </si>
  <si>
    <t>5416 - Washington Mutual (formerly Providian) Platinum MasterCard Credit Card</t>
  </si>
  <si>
    <t>541606 - WestJet/RBC Royal Bank of Canada MasterCard (Canada)</t>
  </si>
  <si>
    <t>541657 - (eBay MasterCard) via Providian</t>
  </si>
  <si>
    <t>5417 - Chase Bank</t>
  </si>
  <si>
    <t>5420 - MasterCard issued by USAA, Mastercard issued by John Lewis (Partnership Card)</t>
  </si>
  <si>
    <t>5424 - Citibank MasterCard Credit Card (Dividend, Diamond and others)</t>
  </si>
  <si>
    <t>542418 Citibank Platinum Select</t>
  </si>
  <si>
    <t>5425 - Barclaycard MasterCard Credit Card (Germany)</t>
  </si>
  <si>
    <t>542505 - RBS Gold Mastercard Credit Card (formerly ABN Amro Bank) (India)</t>
  </si>
  <si>
    <t>542523 Allied Irish Banks MasterCard Credit Card (Ireland)</t>
  </si>
  <si>
    <t>542542 00 - GE Money Bank Mastercard debit card (SE)</t>
  </si>
  <si>
    <t>542542 07 - GE Money Bank Mastercard credit card (SE)</t>
  </si>
  <si>
    <t>542598- Bank of Ireland Post Office Platinum Card (UK)</t>
  </si>
  <si>
    <t>5426 - Alberta Treasury Branch</t>
  </si>
  <si>
    <t>5430 - ANZ Bank MasterCard</t>
  </si>
  <si>
    <t>5430 - Stockmann Department Store Mastercard, issued by Nordea (Finland)</t>
  </si>
  <si>
    <t>543034 - Stockmann Department Store Exclusive Mastercard, issued by Nordea (Finland)</t>
  </si>
  <si>
    <t>543077 - Handelsbanken Business Mastercard (Sweden)</t>
  </si>
  <si>
    <t>543122 - HSBC issued Mastercard (Hong Kong)</t>
  </si>
  <si>
    <t>543250 - Bank of New Zealand MasterCard Credit Card</t>
  </si>
  <si>
    <t>543267 - Bank of Ireland MasterCard Credit Card</t>
  </si>
  <si>
    <t>5434 - MasterCard credit cards from UK and Irish banks</t>
  </si>
  <si>
    <t>543429 - Halifax 'One' Mastercard</t>
  </si>
  <si>
    <t>543458 - HSBC UK Premier Credit Card</t>
  </si>
  <si>
    <t>543460 - HSBC Mastercard Credit Card (UK)</t>
  </si>
  <si>
    <t>543478 - National Irish Bank Mastercard</t>
  </si>
  <si>
    <t>543479 - National Irish Bank Gold Mastercard</t>
  </si>
  <si>
    <t>543556 - NatWest Mastercard Charge Card</t>
  </si>
  <si>
    <t>543678 - Westpac New Zealand Mastercard Gold Credit Card</t>
  </si>
  <si>
    <t>543482 - RBS Mastercard Credit Card</t>
  </si>
  <si>
    <t>543696 - Itau Mastercard Credit Card</t>
  </si>
  <si>
    <t>543699 - NatWest MasterCard Gold Credit Card</t>
  </si>
  <si>
    <t>5437 - St George Bank Credit Card (Australia)</t>
  </si>
  <si>
    <t>5438 - USAA Federal Savings Bank</t>
  </si>
  <si>
    <t>5440 - Mastercard from MBF Malaysia</t>
  </si>
  <si>
    <t>544156 - Allied Irish Banks Gold MasterCard Credit Card</t>
  </si>
  <si>
    <t>5442 - HSBC Mastercard Credit Card (Singapore)</t>
  </si>
  <si>
    <t>544258 - BRE Bank (MultiBank) Mastercard Aquarius PayPass Credit Card (Black)(Poland)</t>
  </si>
  <si>
    <t>544291 - Kiwibank Go Fly MasterCard Standard (NZ)</t>
  </si>
  <si>
    <t>5443 - HSBC MasterCard Debit Card with PayPass (USA)</t>
  </si>
  <si>
    <t>5444 - Bangkok Bank (Thailand)</t>
  </si>
  <si>
    <t>5444 - BHW MasterCard Charge Card (Germany)</t>
  </si>
  <si>
    <t>544434 - Wizard Clear Advantage MasterCard (Australia)</t>
  </si>
  <si>
    <t>544440 - Valovis Bank, Prepaid MasterCard Debit(Germany)</t>
  </si>
  <si>
    <t>5446 - Canadian Tire MasterCard Credit Card</t>
  </si>
  <si>
    <t>544748 - Chase SLATE MasterCard Credit Card</t>
  </si>
  <si>
    <t>544917 - Citizens Bank (Personal Checking) Debit</t>
  </si>
  <si>
    <t>545045 - Danske Bank Intercard MasterCard debit card (SE)</t>
  </si>
  <si>
    <t>5451 - NatWest Mastercard Credit Card</t>
  </si>
  <si>
    <t>545157 - Masterbank (Russia), MasterCard World Signia</t>
  </si>
  <si>
    <t>5452 - MBNA Canada Mastercard</t>
  </si>
  <si>
    <t>545250 - Maestro (debit card) BZWBK Poland</t>
  </si>
  <si>
    <t>54546? - Natwest Student Mastercard (UK)</t>
  </si>
  <si>
    <t>5455 - BancorpSouth Mastercard MasterMoney Debit Card</t>
  </si>
  <si>
    <t>545511 - Masterbank (Russia) MasterCard Gold Debit Card</t>
  </si>
  <si>
    <t>545578 - Halifax MasterCard (UK)</t>
  </si>
  <si>
    <t>5457 - Capital One Canada Branch</t>
  </si>
  <si>
    <t>5457 - Dexia banka Slovensko, a.s.; Mastercard Gold with PayPass technology</t>
  </si>
  <si>
    <t>5458 - USAA Credit Card</t>
  </si>
  <si>
    <t>5459 - Harris Bank Debit Card</t>
  </si>
  <si>
    <t>545955 - Mascoma Savings Bank Mastercard Consumer Debit Card</t>
  </si>
  <si>
    <t>5460 - Berliner Bank (Germany),Mint MasterCard Credit Card and Capital One UK</t>
  </si>
  <si>
    <t>546259 - The Governor And Company Of The Bank Of Ireland EUR IRL DUBLIN 2</t>
  </si>
  <si>
    <t>546286 - Dexia banka Slovensko,a.s.; MasterCard Red with PayPass technology</t>
  </si>
  <si>
    <t>5466 - Citibank, MBNA &amp; Chase World MasterCard Credit Cards,</t>
  </si>
  <si>
    <t>546604 - First USA Banke, N.A. Master Card</t>
  </si>
  <si>
    <t>546641,80 - HSBC GM MasterCard Credit Card</t>
  </si>
  <si>
    <t>5469** - Sberbank of Russia</t>
  </si>
  <si>
    <t>547046 - Santander Uni-k Credit Card (México)</t>
  </si>
  <si>
    <t>5471 - Davivienda MasterCard Credit Card (Colombia)</t>
  </si>
  <si>
    <t>547343 - ANZ Business MasterCard (New Zealand)</t>
  </si>
  <si>
    <t>547347 - HSBC Commercial Card (UK in £)</t>
  </si>
  <si>
    <t>547356 - RBS Royal Bank of Scotland</t>
  </si>
  <si>
    <t>547367 - NatWest (RBS)</t>
  </si>
  <si>
    <t>547372 - Swedbank, Estonia, MasterCard Business Card</t>
  </si>
  <si>
    <t>5474 - Wells Fargo Bank BusinessLine credit card (US)</t>
  </si>
  <si>
    <t>548009 - Fifth Third Bank</t>
  </si>
  <si>
    <t>548045 - BANCO BRADESCO S.A. (BRAZIL)</t>
  </si>
  <si>
    <t>5483 - HypoVereinsbank (Germany)</t>
  </si>
  <si>
    <t>548652 - Banco de Chile Master Card Credit Card</t>
  </si>
  <si>
    <t>548653 - Banco de Chile Master Card Credit Card RUA</t>
  </si>
  <si>
    <t>548673 - Alfa-Bank/Aeroflot-bonus, M-Video bonus debit Card (Russia)</t>
  </si>
  <si>
    <t>548674 - Alfa-Bank Credit Card (Russia)</t>
  </si>
  <si>
    <t>548805 - Hatton National Bank, Sri Lanka RUA</t>
  </si>
  <si>
    <t>548901 - Banco Santander MasterCard debit card (Spain)</t>
  </si>
  <si>
    <t>548912 - Banco Santander MasterCard debit card with chip (Spain)</t>
  </si>
  <si>
    <t>548955 - HOUSEHOLD BANK (NEVADA), N.A, (Orchard Bank M/C, HSBC Card Services) RUA</t>
  </si>
  <si>
    <t>54896 - Industrial and Commercial Bank of China (ICBC) Peony American Express Gold Card China</t>
  </si>
  <si>
    <t>5490 - MBNA &amp; Chase Platinum MasterCard Credit Cards</t>
  </si>
  <si>
    <t>549035 - MBNA American Bank [Now part of Bank of America]</t>
  </si>
  <si>
    <t>549099 - MBNA American Bank [Now part of Bank of America]</t>
  </si>
  <si>
    <t>5491 - AT&amp;T Universal MasterCard Credit Card, now part of Citibank, also MBNA MasterCard Credit Cards</t>
  </si>
  <si>
    <t>549104 - Chase Manhattan Bank USA, N.A.</t>
  </si>
  <si>
    <t>549110 - HSBC Bank Nevada, N.A. issued Household Bank Platinum Mastercard</t>
  </si>
  <si>
    <t>549113- Citibank MC</t>
  </si>
  <si>
    <t>549123- USAA Federal Savings Bank Platinum</t>
  </si>
  <si>
    <t>549409 - HSBC Bank Nevada, NA Premier World Mastercard (credit card)</t>
  </si>
  <si>
    <t>549471 - Qantas Woolworths Everyday Mastercard (issued by HSBC)</t>
  </si>
  <si>
    <t>540041 - HSBC Bank Gold Malaysia</t>
  </si>
  <si>
    <t>550619 - "Skycard" MasterCard Credit Card issued in UK in association with Barclaycard</t>
  </si>
  <si>
    <t>551128 - ITS Bank/SHAZAM (Interbank Network) Mastercard USA unclear if Debit or Credit</t>
  </si>
  <si>
    <t>551167 - ITS Bank/SHAZAM (Interbank Network) Mastercard USA unclear if Debit or Credit</t>
  </si>
  <si>
    <t>551445 - Cambridge Trust Company in Massachusetts, USA</t>
  </si>
  <si>
    <t>5520 - DBS POSB Everyday Platinum Mastercard (Singapore) / Bank of Scotland Private Banking Platinum MasterCard / RBS World Mastercard</t>
  </si>
  <si>
    <t>552016 - Bank of China International MasterCard Platinum (Hong Kong area)</t>
  </si>
  <si>
    <t>552033 - Commonwealth Bank Platinum Awards MasterCard Credit Card</t>
  </si>
  <si>
    <t>552038 - POSB (DBS Bank) everyday Platinum MasterCard Credit Card</t>
  </si>
  <si>
    <t>552093 - Citibank Mastercard Platinum Credit Card (India)</t>
  </si>
  <si>
    <t>5521 - BC Platinum Mastercard</t>
  </si>
  <si>
    <t>552157 - Lloyds TSB Platinum Mastercard</t>
  </si>
  <si>
    <t>552188 - Tesco Bank Finest Platinum Mastercard (UK)</t>
  </si>
  <si>
    <t>5522 - NatWest Platinum Mastercard</t>
  </si>
  <si>
    <t>552213 - NatWest Platinum Mastercard</t>
  </si>
  <si>
    <t>5523 - MBNA Smart Cash World MasterCard (Canada)</t>
  </si>
  <si>
    <t>5524 - Bank Of Montreal World Elite MasterCard (Canada)</t>
  </si>
  <si>
    <t>55456789020 - BC Card</t>
  </si>
  <si>
    <t>552724 - Danske Bank MasterCard Direkt debit card (SE)</t>
  </si>
  <si>
    <t>5528 - Diner's Club</t>
  </si>
  <si>
    <t>553421 - Bank of Scotland Mastercard</t>
  </si>
  <si>
    <t>553823 - MIT Federal Credit Union Debit Mastercard</t>
  </si>
  <si>
    <t>553877 - Star Processing PrePaid Mastercard</t>
  </si>
  <si>
    <t>553985 - First National Bank in Edinburg, USA</t>
  </si>
  <si>
    <t>554346 - Kookmin Bank Mastercard "Free Pass" Debit Card</t>
  </si>
  <si>
    <t>554544 - Bank of Ireland</t>
  </si>
  <si>
    <t>554564 - Onyxcard</t>
  </si>
  <si>
    <t>554619 - Citibank Mastercard Silver Credit Card (India)</t>
  </si>
  <si>
    <t>554641 - Euro Kartensysteme Eurocard und Eurocheque gmbh</t>
  </si>
  <si>
    <t>554827 - POSBank MasterCard Debit Card (Singapore)</t>
  </si>
  <si>
    <t>555005 - Commonwealth Bank of Australia Corporate Mastercard</t>
  </si>
  <si>
    <t>556951 - Nat West Bank Mastercard</t>
  </si>
  <si>
    <t>557098 - Aqua Card Mastercard (UK)</t>
  </si>
  <si>
    <t>5573 - Metro Bank MasterCard Debit Card</t>
  </si>
  <si>
    <t>557505 Bank Handlowy Mastercard Electronic Pay Pass (Karta Miejska) Debit Card (Poland)</t>
  </si>
  <si>
    <t>557510 BRE Bank (MultiBank) Mastercard Aquarius PayPass Debit Card(Poland)</t>
  </si>
  <si>
    <t>557513 BRE Bank (MultiBank) Mastercard PayPass Debit Card(Poland)</t>
  </si>
  <si>
    <t>557552 - Ally Bank Platinum Debit Card</t>
  </si>
  <si>
    <t>557843 - "Goldfish" MasterCard Credit Card issued in UK by Morgan Stanley</t>
  </si>
  <si>
    <t>557892 - MasterCard Credit Card issued in Nordea Denmark</t>
  </si>
  <si>
    <t>557905 - Santander Mexico Debit Card</t>
  </si>
  <si>
    <t>557907 - Santander Mexico Debit Card</t>
  </si>
  <si>
    <t>558108 - Citizens Bank (Business Checking) Debit</t>
  </si>
  <si>
    <t>558158 - Paypal MasterCard Debit Card, JPMorgan Chase Bank, Formerly Bank One</t>
  </si>
  <si>
    <t>5588 - [Citibank] MasterCard Credit Card "Business"</t>
  </si>
  <si>
    <t>558818 - [Hdfc Bank] MasterCard Credit Card "Business Platinum" India</t>
  </si>
  <si>
    <t>558846 - FIA</t>
  </si>
  <si>
    <t>560017 - Comdata Card</t>
  </si>
  <si>
    <t>560054 - HSBC Bank USA, N.A. Maestro card</t>
  </si>
  <si>
    <t>560279 - Commonwealth Bank of Australia Key Card</t>
  </si>
  <si>
    <t>560373 - Alliance and Leicester cash deposit card</t>
  </si>
  <si>
    <t>561059 - Australian Bank Card</t>
  </si>
  <si>
    <t>561066 - HSBC Bank Canada ATM Card</t>
  </si>
  <si>
    <t>561150 - Chase (USA), ATM Card</t>
  </si>
  <si>
    <t>564100 - Santander UK cash card</t>
  </si>
  <si>
    <t>564104 - Nationwide</t>
  </si>
  <si>
    <t>564120 - Nationwide Cashbuilder ATM card.</t>
  </si>
  <si>
    <t>564182 - Switch (debit card) Debit Card</t>
  </si>
  <si>
    <t>565659 - Banco Santander Ferrari MasterCard credit card (Spain)</t>
  </si>
  <si>
    <t>574085 - Banco Santander Puerto Rico ATM/debit card</t>
  </si>
  <si>
    <t>581353 - Vancity ATM Card</t>
  </si>
  <si>
    <t>581828 - Credit Union (Ontario) debit cards</t>
  </si>
  <si>
    <t>585048 - Suntrust Banks - ATM Card</t>
  </si>
  <si>
    <t>585210 - Citibank Greece ATM Card</t>
  </si>
  <si>
    <t>586357 - Branch Banking and Trust (BB&amp;T) ATM Card</t>
  </si>
  <si>
    <t>587781 - Bank of America ATM Card</t>
  </si>
  <si>
    <t>589297 TD Canada Trust Interac/ATM Card</t>
  </si>
  <si>
    <t>589562 - TARJETA NARANJA (Argentina)</t>
  </si>
  <si>
    <t>588644 - Citibank Korea International ATM Card</t>
  </si>
  <si>
    <t>589242 - National Bank of Greece Greece Debit Card</t>
  </si>
  <si>
    <t>589261 - Maestro (debit card) Pekao</t>
  </si>
  <si>
    <t>589460 - 'Choice Card', issued by HSBC, for the Cold Storage chain</t>
  </si>
  <si>
    <t>589732 - Digital TV Converter Box $40.00 Coupons (USA) - DTV2009.GOV</t>
  </si>
  <si>
    <t>5898 - All Korean Banks ATM/DEBIT Card</t>
  </si>
  <si>
    <t>589856 - Standard Chartered Bank (Hong Kong) ATM Card</t>
  </si>
  <si>
    <t>5899 - MCB</t>
  </si>
  <si>
    <t>600229 - Wegmans Shoppers Card</t>
  </si>
  <si>
    <t>600292,93,94 - Hudson's Bay Company</t>
  </si>
  <si>
    <t>600315 - Safeway</t>
  </si>
  <si>
    <t>600649 - Fastcard Gift Cards</t>
  </si>
  <si>
    <t>601056 - ValueLink stored value card (Starbucks, Borders Books, et al.)</t>
  </si>
  <si>
    <t>601021 - ARI Canada - Ontario government</t>
  </si>
  <si>
    <t>6011 - Discover Card Credit Card</t>
  </si>
  <si>
    <t>6012 BANESCO (former BancUnion) Maestro Debit card</t>
  </si>
  <si>
    <t>601382 - Bank of China Unionpay Debit card (GreatWall Debit Card)</t>
  </si>
  <si>
    <t>6016 - Bancolombia</t>
  </si>
  <si>
    <t>601725 - ING Direct Canada ATM Card</t>
  </si>
  <si>
    <t>601859 - A GAP card that carries GAP, Banana Republic and Old Navy logos, issued by GE Money Bank.</t>
  </si>
  <si>
    <t>601887 - President's Choice Financial Canada Debit Card (ATM/Interac)</t>
  </si>
  <si>
    <t>6019 - Brandsmart USA Credit Card</t>
  </si>
  <si>
    <t>602700 - Wichita State University "Shocker Card" (a stored value card)</t>
  </si>
  <si>
    <t>602969 - CN Bank of Beijing Debit Card Visa Interlink/China UnionPay CNY</t>
  </si>
  <si>
    <t>603207 - Shoppers Drug Mart Optimum Program</t>
  </si>
  <si>
    <t>603220 - Walmart Credit Card</t>
  </si>
  <si>
    <t>603367 - (CN) Bank of Hangzhou Debit Card, China UnionPay</t>
  </si>
  <si>
    <t>603411 - Palm Desert National Bank, USA (IKobo.com Money-transfer debit card)</t>
  </si>
  <si>
    <t>603450 - Starbucks Card (Starbucks Europe Ltd)</t>
  </si>
  <si>
    <t>6035 - Citibank (Home Depot) Card</t>
  </si>
  <si>
    <t>603528 - STAPLES Canada Enterprise Credit Card (issued by Citi Cards Canada)</t>
  </si>
  <si>
    <t>603692 - Stockmann Card</t>
  </si>
  <si>
    <t>603753 - McDonald's Gift Card (serviced by ValueLink)</t>
  </si>
  <si>
    <t>603798 - KiwiBank Debit Card (Cirrus)</t>
  </si>
  <si>
    <t>603948 - OBI Petrol Card</t>
  </si>
  <si>
    <t>6041 - Walmart Canada Gift Card</t>
  </si>
  <si>
    <t>6044 - Ikea Credit Card (issued by Citi Cards Canada)</t>
  </si>
  <si>
    <t>6045 - Lowes (Canada) (issued by GE Money Canada)</t>
  </si>
  <si>
    <t>604646 - Scene LP (Cineplex Entertainment)</t>
  </si>
  <si>
    <t>604767 - More Rewards (Overwaitea Food Group loyalty card, BC and AB, Canada)</t>
  </si>
  <si>
    <t>604809 - Svyaznoy Club loyalty card</t>
  </si>
  <si>
    <t>604976 - Tim Hortons QuickPay Tim Card</t>
  </si>
  <si>
    <t>6051 - Starbucks Card - USA &amp; Canada</t>
  </si>
  <si>
    <t>6060 - Shinhan Card</t>
  </si>
  <si>
    <t>606095 - Starbucks Card - Europe</t>
  </si>
  <si>
    <t>606172 - Club Sobeys (Canada)</t>
  </si>
  <si>
    <t>606179 - Commonwealth Finance Solutions Ltd</t>
  </si>
  <si>
    <t>606263 - MoneyTech Inc. - Brazil</t>
  </si>
  <si>
    <t>606469 - Revolution MoneyExchange</t>
  </si>
  <si>
    <t>606484 - PRJ Financial Services - Karum Group LLC</t>
  </si>
  <si>
    <t>606934 - Starbucks Card - Korea</t>
  </si>
  <si>
    <t>607120 - Starbucks Card - Korea</t>
  </si>
  <si>
    <t>620013 - Bank of Communications Hong Kong Branch Expo 2010 Shanghai China CUP Gift Card (HK)</t>
  </si>
  <si>
    <t>620021 - Bank of Communications Expo 2010 Shanghai China Prepaid Card (China)</t>
  </si>
  <si>
    <t>621019 - Zheshang Bank Debit Card (CN)</t>
  </si>
  <si>
    <t>621041 - Bank of China (Hong Kong) BOC Card - Debit (HK)</t>
  </si>
  <si>
    <t>621060 - Woori Bank UnionPay Shanghai Tourism Card (CN)</t>
  </si>
  <si>
    <t>622141 - Zhejiang Tailong Commercial Bank Debit Card (CN)</t>
  </si>
  <si>
    <t>622200 - CN ICBC Peony Money Link Card</t>
  </si>
  <si>
    <t>622201 - CN ICBC Peony Money Link Card</t>
  </si>
  <si>
    <t>622202 - CN ICBC Peony Money Link Card E-Age</t>
  </si>
  <si>
    <t>622203 - CN ICBC Peony Money Link Card E-Age</t>
  </si>
  <si>
    <t>622208 - CN ICBC Elite Club Account Card</t>
  </si>
  <si>
    <t>622210 - CN ICBC Peony Quasi-Credit Card</t>
  </si>
  <si>
    <t>622212 - Chong Hing Bank China Unionpay Gift Card (HK)</t>
  </si>
  <si>
    <t>622226 - Bank of Communications Pacific Card Debit Card</t>
  </si>
  <si>
    <t>622252 - BestBuy UnionPay Credit Card by Bank of Communications/HSBC</t>
  </si>
  <si>
    <t>622260 - Bank of Communications Expo 2010 Shanghai China CUP Special Edition Debit Card (CN)</t>
  </si>
  <si>
    <t>622372 - The Bank of East Asia UnionPay Dual Currency Platinum Credit Card (HK)</t>
  </si>
  <si>
    <t>622309 - Zheshang Bank Debit Card (CN)</t>
  </si>
  <si>
    <t>622379 - Qilu Bank Debit Card (CN)</t>
  </si>
  <si>
    <t>622381 - CCB (Asia) CUP Credit Card (HK)</t>
  </si>
  <si>
    <t>622409 - Hang Seng Bank Green Banking Smart Card - Debit (HK)</t>
  </si>
  <si>
    <t>622410 - Hang Seng Bank Hang Seng Card - Debit (HK)</t>
  </si>
  <si>
    <t>622427 - Taizhou Bank DaTang Debit card (CN)</t>
  </si>
  <si>
    <t>622492 - DBS Octopus ATM Card - Debit (HK)</t>
  </si>
  <si>
    <t>6225 - Shanghai Pudong Development Bank UnionPay</t>
  </si>
  <si>
    <t>622568 - Guangdong Development Bank Debit(China UnionPay) Card (CN)</t>
  </si>
  <si>
    <t>622630/31/32/33 - China Huaxia Bank Debit card, China Unionpay(CN)</t>
  </si>
  <si>
    <t>622659 - CHINA EVERBRIGHT BANK Debit and Credit All in One Card (CN)</t>
  </si>
  <si>
    <t>622700 - China Construction Bank Debit(China UnionPay) Card (CN)</t>
  </si>
  <si>
    <t>622752 - Bank of China China UnionPay Credit Card (CN)</t>
  </si>
  <si>
    <t>622789 - Bank of China China UnionPay Platinum Credit Card (SG)</t>
  </si>
  <si>
    <t>622933 - Bank of East Asia UnionPay Debit Card (HK)</t>
  </si>
  <si>
    <t>622942 - Standard Chartered UnionPay Debit Card (HK)</t>
  </si>
  <si>
    <t>622974 - AEON Prepaid UnionPay Card (HK)</t>
  </si>
  <si>
    <t>625008 - Chong Hing Bank UnionPay Dual Currency Credit Card (HK)</t>
  </si>
  <si>
    <t>625028 - Bank of Communications Hong Kong Branch UnionPay Dual Currency Diamond Credit Card (HK)</t>
  </si>
  <si>
    <t>625029 - Bank of Communications Hong Kong Branch UnionPay Dual Currency Gold Credit Card (HK)</t>
  </si>
  <si>
    <t>625040 - Bank of China (Hong Kong) UnionPay Dual Currency Gold Credit Card - HKD Account (HK)</t>
  </si>
  <si>
    <t>625041 - Bank of China (Hong Kong) UnionPay Dual Currency Gold Credit Card - CNY Account (HK)</t>
  </si>
  <si>
    <t>625042 - Bank of China (Hong Kong) UnionPay Dual Currency Platinum Credit Card - HKD Account (HK)</t>
  </si>
  <si>
    <t>625043 - Bank of China (Hong Kong) UnionPay Dual Currency Platinum Credit Card - CNY Account (HK)</t>
  </si>
  <si>
    <t>625063 - Wing Lung Bank UnionPay Dual Currency Platinum Credit Card (HK)</t>
  </si>
  <si>
    <t>6253 - BC Card CUP Credit Card[6]</t>
  </si>
  <si>
    <t>627397 - Wild Oats Gift Card</t>
  </si>
  <si>
    <t>627421 - Aeroplan (Air Canada)</t>
  </si>
  <si>
    <t>627425 - Disney Rewards Card (issued by Chase)* </t>
  </si>
  <si>
    <t>627692 - Dexit</t>
  </si>
  <si>
    <t>6277 - iCard (issued by ICICI Bank Canada)</t>
  </si>
  <si>
    <t>627895 - virtual money inc</t>
  </si>
  <si>
    <t>628181 - Sears Card (issued by Chase Cards Canada)</t>
  </si>
  <si>
    <t>630490 - Bank of Ireland Laser/Maestro debit card</t>
  </si>
  <si>
    <t>630495 - National Irish Bank Laser/Maestro debit card</t>
  </si>
  <si>
    <t>630499 - permanent tsb Laser/Maestro debit card</t>
  </si>
  <si>
    <t>63191 - British Home Stores - Bhs credit card</t>
  </si>
  <si>
    <t>633174 - Co-operative membership card</t>
  </si>
  <si>
    <t>633300 to 633349 - Maestro Cards</t>
  </si>
  <si>
    <t>633450 to 633499 - Solo Cards</t>
  </si>
  <si>
    <t>633513 - Midlands Co-operative Society membership card</t>
  </si>
  <si>
    <t>633540 - Argos Card</t>
  </si>
  <si>
    <t>633625 - National Savings &amp; Investments (UK)</t>
  </si>
  <si>
    <t>633641 Post Office Card Account card</t>
  </si>
  <si>
    <t>633675 - G-T-P Group Ltd Payment Card</t>
  </si>
  <si>
    <t>633676 - HMV Gift Card</t>
  </si>
  <si>
    <t>633698 - G-T-P Group Ltd Prepaid Card</t>
  </si>
  <si>
    <t>633791 - Commonwealth Finance Solutions Ltd</t>
  </si>
  <si>
    <t>633834 - Debenhams Store Card by Santander Plc</t>
  </si>
  <si>
    <t>633845 - Subway Subcard (UK)</t>
  </si>
  <si>
    <t>634001 - Tesco Personal Finnace</t>
  </si>
  <si>
    <t>634004 - Tesco Clubcard</t>
  </si>
  <si>
    <t>634005 - Tesco Fuelcard</t>
  </si>
  <si>
    <t>634008 - Tesco Personal Finnace</t>
  </si>
  <si>
    <t>634009 - Tesco Tesco Clubcard (Poland)</t>
  </si>
  <si>
    <t>635608 - Origin Compower</t>
  </si>
  <si>
    <t>635629 - Origin Compower</t>
  </si>
  <si>
    <t>63563 - Ventura</t>
  </si>
  <si>
    <t>6356500 - Harrods</t>
  </si>
  <si>
    <t>6360 - BC Card</t>
  </si>
  <si>
    <t>636325 - Sahand Samaneh Mahpa Co Loyalty Card (IR)</t>
  </si>
  <si>
    <t>636587 - Worldstar Freedom Plus Card issued by Worldstar Freedom Plus Limited</t>
  </si>
  <si>
    <t>639231 - Comprocard (Comprocard)</t>
  </si>
  <si>
    <t>639300 - Malina loyalty card (RU)</t>
  </si>
  <si>
    <t>6541 [6] KR BC Card BC Global</t>
  </si>
  <si>
    <t>6556 [6] KR BC Card BC Global</t>
  </si>
  <si>
    <t>6660 - Citibank ATM Card (Hong Kong)</t>
  </si>
  <si>
    <t>670695 - Allied Irish Banks Maestro/Laser card (IRL)</t>
  </si>
  <si>
    <t>6709 - [[Laser (debit card)|Laser Debit Card] IRL]</t>
  </si>
  <si>
    <t>6718 - RBS Cashline ATM Cards, Cirrus Branded</t>
  </si>
  <si>
    <t>672x - girocard Debit Cards (Germany)</t>
  </si>
  <si>
    <t>673 xxx - Debit Cards (the Netherlands)</t>
  </si>
  <si>
    <t>6759xx - VARIOUS BANKS (UK) - Maestro (formerly Switch) debit cards</t>
  </si>
  <si>
    <t>675922 - Clydesdale Bank Maestro debit card</t>
  </si>
  <si>
    <t>675940 - HSBC (UK) Maestro Debit card</t>
  </si>
  <si>
    <t>675964 - RBS Maestro Debit Card, with £100 Cheque Guarantee</t>
  </si>
  <si>
    <t>675967 - NatWest Maestro Debit Card, with £100 Cheque Guarantee</t>
  </si>
  <si>
    <t>675968 - NatWest Maestro Debit Card, with £250 Cheque Guarantee</t>
  </si>
  <si>
    <t>6761 - Maestro debit card</t>
  </si>
  <si>
    <t>676165 - Maestro debit card - CSOB Bank (CZ)</t>
  </si>
  <si>
    <t>676280 - Maestro debit card - Sberbank (RU)</t>
  </si>
  <si>
    <t>676378 - BZ-WBK (PL) - Maestro PayPass</t>
  </si>
  <si>
    <t>676398 - ING Bank Slaski (PL) - Maestro PayPass</t>
  </si>
  <si>
    <t>676481 - HSBC Bank (Turkey) - Maestro debit card</t>
  </si>
  <si>
    <t>676509 - GENERALI BANK (IT) - Maestro debit card</t>
  </si>
  <si>
    <t>676613 - Citibank (PL) - Maestro debit card</t>
  </si>
  <si>
    <t>6767xx - VARIOUS BANKS (UK) - Solo; xx indicates the bank in the UK national sort code system.</t>
  </si>
  <si>
    <t>676953 - Pekao (PL) - Maestro debit card</t>
  </si>
  <si>
    <t>676969 - Eurobank EFG (GR) - Maestro debit card</t>
  </si>
  <si>
    <t>6771 - VARIOUS BANKS - Laser debit card</t>
  </si>
  <si>
    <t>677310 - Garantibank (RO)</t>
  </si>
  <si>
    <t>677518 - SMP Bank (Russia) - Moscow Metro Express Card/Maestro debit card</t>
  </si>
  <si>
    <t>677574 - Intesa SanPaolo - Maestro debit card</t>
  </si>
  <si>
    <t>677594 - Alior Bank (PL) - Maestro debit card</t>
  </si>
  <si>
    <t>690149 - IAPA Frequent Flyers Card</t>
  </si>
  <si>
    <t>7001 - Best Buy Credit Card (private-label card issued by HSBC Bank Nevada)</t>
  </si>
  <si>
    <t>700247 - Priority Pass Passenger Card</t>
  </si>
  <si>
    <t>7021 - Best Buy Credit Card (private-label card issued by HSBC Bank Nevada)</t>
  </si>
  <si>
    <t>7069 - Petro-Canada (Petro-Points loyalty program)</t>
  </si>
  <si>
    <t>778900 - Perekrestok X5Club loyalty program, Russia</t>
  </si>
  <si>
    <t>926366 Kaubamaja/Selver Parnerkaart, Estonia</t>
  </si>
  <si>
    <t>923362 Swedbank, Estonia, Temporary (30 day) ATM Card</t>
  </si>
  <si>
    <t>9280 BSW Bonus Card (www.bsw.de)</t>
  </si>
  <si>
    <t>Validating Credit Card Numbers on Your Order Form</t>
  </si>
  <si>
    <t>Validating credit card numbers is the ideal job for regular expressions. They're just a sequence of 13 to 16 digits, with a few specific digits at the start that identify the card issuer. You can use the specific regular expressions below to alert customers when they try to use a kind of card you don't accept, or to route orders using different cards to different processors. All these regexes were taken from RegexBuddy's library.</t>
  </si>
  <si>
    <t>These regular expressions will easily catch numbers that are invalid because the customer entered too many or too few digits. They won't catch numbers with incorrect digits. For that, you need to follow the Luhn algorithm, which cannot be done with a regex. And of course, even if the number is mathematically valid, that doesn't mean a card with this number was issued or that there's money in the account. The benefit or the regular expression is that you can put it in a bit of JavaScript to instantly check for obvious errors, instead of making the customer wait 30 seconds for your credit card processor to fail the order. And if your card processor charges for failed transactions, you'll really want to implement both the regex and the Luhn validation.</t>
  </si>
  <si>
    <t>BANK CODE</t>
  </si>
  <si>
    <r>
      <t>If you just want to check whether the card number looks valid, without determining the brand, you can combine the above six regexes using </t>
    </r>
    <r>
      <rPr>
        <u/>
        <sz val="11"/>
        <color rgb="FF000080"/>
        <rFont val="Calibri"/>
        <family val="2"/>
        <scheme val="minor"/>
      </rPr>
      <t>alternation</t>
    </r>
    <r>
      <rPr>
        <sz val="11"/>
        <color rgb="FF000000"/>
        <rFont val="Calibri"/>
        <family val="2"/>
        <scheme val="minor"/>
      </rPr>
      <t>. A </t>
    </r>
    <r>
      <rPr>
        <u/>
        <sz val="11"/>
        <color rgb="FF000080"/>
        <rFont val="Calibri"/>
        <family val="2"/>
        <scheme val="minor"/>
      </rPr>
      <t>non-capturing group</t>
    </r>
    <r>
      <rPr>
        <sz val="11"/>
        <color rgb="FF000000"/>
        <rFont val="Calibri"/>
        <family val="2"/>
        <scheme val="minor"/>
      </rPr>
      <t> puts the </t>
    </r>
    <r>
      <rPr>
        <u/>
        <sz val="11"/>
        <color rgb="FF000080"/>
        <rFont val="Calibri"/>
        <family val="2"/>
        <scheme val="minor"/>
      </rPr>
      <t>anchors</t>
    </r>
    <r>
      <rPr>
        <sz val="11"/>
        <color rgb="FF000000"/>
        <rFont val="Calibri"/>
        <family val="2"/>
        <scheme val="minor"/>
      </rPr>
      <t> outside the alternation. </t>
    </r>
    <r>
      <rPr>
        <u/>
        <sz val="11"/>
        <color rgb="FF000080"/>
        <rFont val="Calibri"/>
        <family val="2"/>
        <scheme val="minor"/>
      </rPr>
      <t>Free-spacing</t>
    </r>
    <r>
      <rPr>
        <sz val="11"/>
        <color rgb="FF000000"/>
        <rFont val="Calibri"/>
        <family val="2"/>
        <scheme val="minor"/>
      </rPr>
      <t> allows for comments and for the regex to fit the width of this page.</t>
    </r>
  </si>
  <si>
    <r>
      <t>Visa: </t>
    </r>
    <r>
      <rPr>
        <sz val="11"/>
        <color rgb="FF000080"/>
        <rFont val="Calibri"/>
        <family val="2"/>
        <scheme val="minor"/>
      </rPr>
      <t>^</t>
    </r>
    <r>
      <rPr>
        <sz val="11"/>
        <color rgb="FF000000"/>
        <rFont val="Calibri"/>
        <family val="2"/>
        <scheme val="minor"/>
      </rPr>
      <t>4</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{12}</t>
    </r>
    <r>
      <rPr>
        <sz val="11"/>
        <color rgb="FF000000"/>
        <rFont val="Calibri"/>
        <family val="2"/>
        <scheme val="minor"/>
      </rPr>
      <t>(?:</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{3}</t>
    </r>
    <r>
      <rPr>
        <sz val="11"/>
        <color rgb="FF000000"/>
        <rFont val="Calibri"/>
        <family val="2"/>
        <scheme val="minor"/>
      </rPr>
      <t>)</t>
    </r>
    <r>
      <rPr>
        <sz val="11"/>
        <color rgb="FF000080"/>
        <rFont val="Calibri"/>
        <family val="2"/>
        <scheme val="minor"/>
      </rPr>
      <t>?$</t>
    </r>
    <r>
      <rPr>
        <sz val="11"/>
        <color rgb="FF000000"/>
        <rFont val="Calibri"/>
        <family val="2"/>
        <scheme val="minor"/>
      </rPr>
      <t> All Visa card numbers start with a 4. New cards have 16 digits. Old cards have 13.</t>
    </r>
  </si>
  <si>
    <r>
      <t>MasterCard: </t>
    </r>
    <r>
      <rPr>
        <sz val="11"/>
        <color rgb="FF000080"/>
        <rFont val="Calibri"/>
        <family val="2"/>
        <scheme val="minor"/>
      </rPr>
      <t>^</t>
    </r>
    <r>
      <rPr>
        <sz val="11"/>
        <color rgb="FF000000"/>
        <rFont val="Calibri"/>
        <family val="2"/>
        <scheme val="minor"/>
      </rPr>
      <t>(?:5</t>
    </r>
    <r>
      <rPr>
        <b/>
        <sz val="11"/>
        <color rgb="FF181000"/>
        <rFont val="Calibri"/>
        <family val="2"/>
        <scheme val="minor"/>
      </rPr>
      <t>[</t>
    </r>
    <r>
      <rPr>
        <sz val="11"/>
        <color rgb="FF302000"/>
        <rFont val="Calibri"/>
        <family val="2"/>
        <scheme val="minor"/>
      </rPr>
      <t>1-5</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{2}</t>
    </r>
    <r>
      <rPr>
        <sz val="11"/>
        <color rgb="FF000000"/>
        <rFont val="Calibri"/>
        <family val="2"/>
        <scheme val="minor"/>
      </rPr>
      <t>|222</t>
    </r>
    <r>
      <rPr>
        <b/>
        <sz val="11"/>
        <color rgb="FF181000"/>
        <rFont val="Calibri"/>
        <family val="2"/>
        <scheme val="minor"/>
      </rPr>
      <t>[</t>
    </r>
    <r>
      <rPr>
        <sz val="11"/>
        <color rgb="FF302000"/>
        <rFont val="Calibri"/>
        <family val="2"/>
        <scheme val="minor"/>
      </rPr>
      <t>1-9</t>
    </r>
    <r>
      <rPr>
        <b/>
        <sz val="11"/>
        <color rgb="FF181000"/>
        <rFont val="Calibri"/>
        <family val="2"/>
        <scheme val="minor"/>
      </rPr>
      <t>]</t>
    </r>
    <r>
      <rPr>
        <sz val="11"/>
        <color rgb="FF000000"/>
        <rFont val="Calibri"/>
        <family val="2"/>
        <scheme val="minor"/>
      </rPr>
      <t>|22</t>
    </r>
    <r>
      <rPr>
        <b/>
        <sz val="11"/>
        <color rgb="FF181000"/>
        <rFont val="Calibri"/>
        <family val="2"/>
        <scheme val="minor"/>
      </rPr>
      <t>[</t>
    </r>
    <r>
      <rPr>
        <sz val="11"/>
        <color rgb="FF302000"/>
        <rFont val="Calibri"/>
        <family val="2"/>
        <scheme val="minor"/>
      </rPr>
      <t>3-9</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00"/>
        <rFont val="Calibri"/>
        <family val="2"/>
        <scheme val="minor"/>
      </rPr>
      <t>|2</t>
    </r>
    <r>
      <rPr>
        <b/>
        <sz val="11"/>
        <color rgb="FF181000"/>
        <rFont val="Calibri"/>
        <family val="2"/>
        <scheme val="minor"/>
      </rPr>
      <t>[</t>
    </r>
    <r>
      <rPr>
        <sz val="11"/>
        <color rgb="FF302000"/>
        <rFont val="Calibri"/>
        <family val="2"/>
        <scheme val="minor"/>
      </rPr>
      <t>3-6</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{2}</t>
    </r>
    <r>
      <rPr>
        <sz val="11"/>
        <color rgb="FF000000"/>
        <rFont val="Calibri"/>
        <family val="2"/>
        <scheme val="minor"/>
      </rPr>
      <t>|27</t>
    </r>
    <r>
      <rPr>
        <b/>
        <sz val="11"/>
        <color rgb="FF181000"/>
        <rFont val="Calibri"/>
        <family val="2"/>
        <scheme val="minor"/>
      </rPr>
      <t>[</t>
    </r>
    <r>
      <rPr>
        <sz val="11"/>
        <color rgb="FF302000"/>
        <rFont val="Calibri"/>
        <family val="2"/>
        <scheme val="minor"/>
      </rPr>
      <t>01</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00"/>
        <rFont val="Calibri"/>
        <family val="2"/>
        <scheme val="minor"/>
      </rPr>
      <t>|2720)</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{12}$</t>
    </r>
    <r>
      <rPr>
        <sz val="11"/>
        <color rgb="FF000000"/>
        <rFont val="Calibri"/>
        <family val="2"/>
        <scheme val="minor"/>
      </rPr>
      <t>MasterCard numbers either start with the numbers 51 through 55 or with the numbers 2221 through 2720. All have 16 digits.</t>
    </r>
  </si>
  <si>
    <r>
      <t>American Express: </t>
    </r>
    <r>
      <rPr>
        <sz val="11"/>
        <color rgb="FF000080"/>
        <rFont val="Calibri"/>
        <family val="2"/>
        <scheme val="minor"/>
      </rPr>
      <t>^</t>
    </r>
    <r>
      <rPr>
        <sz val="11"/>
        <color rgb="FF000000"/>
        <rFont val="Calibri"/>
        <family val="2"/>
        <scheme val="minor"/>
      </rPr>
      <t>3</t>
    </r>
    <r>
      <rPr>
        <b/>
        <sz val="11"/>
        <color rgb="FF181000"/>
        <rFont val="Calibri"/>
        <family val="2"/>
        <scheme val="minor"/>
      </rPr>
      <t>[</t>
    </r>
    <r>
      <rPr>
        <sz val="11"/>
        <color rgb="FF302000"/>
        <rFont val="Calibri"/>
        <family val="2"/>
        <scheme val="minor"/>
      </rPr>
      <t>47</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{13}$</t>
    </r>
    <r>
      <rPr>
        <sz val="11"/>
        <color rgb="FF000000"/>
        <rFont val="Calibri"/>
        <family val="2"/>
        <scheme val="minor"/>
      </rPr>
      <t> American Express card numbers start with 34 or 37 and have 15 digits.</t>
    </r>
  </si>
  <si>
    <r>
      <t>Diners Club: </t>
    </r>
    <r>
      <rPr>
        <sz val="11"/>
        <color rgb="FF000080"/>
        <rFont val="Calibri"/>
        <family val="2"/>
        <scheme val="minor"/>
      </rPr>
      <t>^</t>
    </r>
    <r>
      <rPr>
        <sz val="11"/>
        <color rgb="FF000000"/>
        <rFont val="Calibri"/>
        <family val="2"/>
        <scheme val="minor"/>
      </rPr>
      <t>3(?:0</t>
    </r>
    <r>
      <rPr>
        <b/>
        <sz val="11"/>
        <color rgb="FF181000"/>
        <rFont val="Calibri"/>
        <family val="2"/>
        <scheme val="minor"/>
      </rPr>
      <t>[</t>
    </r>
    <r>
      <rPr>
        <sz val="11"/>
        <color rgb="FF302000"/>
        <rFont val="Calibri"/>
        <family val="2"/>
        <scheme val="minor"/>
      </rPr>
      <t>0-5</t>
    </r>
    <r>
      <rPr>
        <b/>
        <sz val="11"/>
        <color rgb="FF181000"/>
        <rFont val="Calibri"/>
        <family val="2"/>
        <scheme val="minor"/>
      </rPr>
      <t>]</t>
    </r>
    <r>
      <rPr>
        <sz val="11"/>
        <color rgb="FF000000"/>
        <rFont val="Calibri"/>
        <family val="2"/>
        <scheme val="minor"/>
      </rPr>
      <t>|</t>
    </r>
    <r>
      <rPr>
        <b/>
        <sz val="11"/>
        <color rgb="FF181000"/>
        <rFont val="Calibri"/>
        <family val="2"/>
        <scheme val="minor"/>
      </rPr>
      <t>[</t>
    </r>
    <r>
      <rPr>
        <sz val="11"/>
        <color rgb="FF302000"/>
        <rFont val="Calibri"/>
        <family val="2"/>
        <scheme val="minor"/>
      </rPr>
      <t>68</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00"/>
        <rFont val="Calibri"/>
        <family val="2"/>
        <scheme val="minor"/>
      </rPr>
      <t>)</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{11}$</t>
    </r>
    <r>
      <rPr>
        <sz val="11"/>
        <color rgb="FF000000"/>
        <rFont val="Calibri"/>
        <family val="2"/>
        <scheme val="minor"/>
      </rPr>
      <t> Diners Club card numbers begin with 300 through 305, 36 or 38. All have 14 digits. There are Diners Club cards that begin with 5 and have 16 digits. These are a joint venture between Diners Club and MasterCard, and should be processed like a MasterCard.</t>
    </r>
  </si>
  <si>
    <r>
      <t>Discover: </t>
    </r>
    <r>
      <rPr>
        <sz val="11"/>
        <color rgb="FF000080"/>
        <rFont val="Calibri"/>
        <family val="2"/>
        <scheme val="minor"/>
      </rPr>
      <t>^</t>
    </r>
    <r>
      <rPr>
        <sz val="11"/>
        <color rgb="FF000000"/>
        <rFont val="Calibri"/>
        <family val="2"/>
        <scheme val="minor"/>
      </rPr>
      <t>6(?:011|5</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{2}</t>
    </r>
    <r>
      <rPr>
        <sz val="11"/>
        <color rgb="FF000000"/>
        <rFont val="Calibri"/>
        <family val="2"/>
        <scheme val="minor"/>
      </rPr>
      <t>)</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{12}$</t>
    </r>
    <r>
      <rPr>
        <sz val="11"/>
        <color rgb="FF000000"/>
        <rFont val="Calibri"/>
        <family val="2"/>
        <scheme val="minor"/>
      </rPr>
      <t> Discover card numbers begin with 6011 or 65. All have 16 digits.</t>
    </r>
  </si>
  <si>
    <r>
      <t>JCB: </t>
    </r>
    <r>
      <rPr>
        <sz val="11"/>
        <color rgb="FF000080"/>
        <rFont val="Calibri"/>
        <family val="2"/>
        <scheme val="minor"/>
      </rPr>
      <t>^</t>
    </r>
    <r>
      <rPr>
        <sz val="11"/>
        <color rgb="FF000000"/>
        <rFont val="Calibri"/>
        <family val="2"/>
        <scheme val="minor"/>
      </rPr>
      <t>(?:2131|1800|35</t>
    </r>
    <r>
      <rPr>
        <sz val="11"/>
        <color rgb="FF000080"/>
        <rFont val="Calibri"/>
        <family val="2"/>
        <scheme val="minor"/>
      </rPr>
      <t>\d{3}</t>
    </r>
    <r>
      <rPr>
        <sz val="11"/>
        <color rgb="FF000000"/>
        <rFont val="Calibri"/>
        <family val="2"/>
        <scheme val="minor"/>
      </rPr>
      <t>)</t>
    </r>
    <r>
      <rPr>
        <sz val="11"/>
        <color rgb="FF000080"/>
        <rFont val="Calibri"/>
        <family val="2"/>
        <scheme val="minor"/>
      </rPr>
      <t>\d{11}$</t>
    </r>
    <r>
      <rPr>
        <sz val="11"/>
        <color rgb="FF000000"/>
        <rFont val="Calibri"/>
        <family val="2"/>
        <scheme val="minor"/>
      </rPr>
      <t> JCB cards beginning with 2131 or 1800 have 15 digits. JCB cards beginning with 35 have 16 digits.</t>
    </r>
  </si>
  <si>
    <r>
      <t>^</t>
    </r>
    <r>
      <rPr>
        <sz val="11"/>
        <color rgb="FF000000"/>
        <rFont val="Calibri"/>
        <family val="2"/>
        <scheme val="minor"/>
      </rPr>
      <t>(?:4</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{12}</t>
    </r>
    <r>
      <rPr>
        <sz val="11"/>
        <color rgb="FF000000"/>
        <rFont val="Calibri"/>
        <family val="2"/>
        <scheme val="minor"/>
      </rPr>
      <t>(?:</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{3}</t>
    </r>
    <r>
      <rPr>
        <sz val="11"/>
        <color rgb="FF000000"/>
        <rFont val="Calibri"/>
        <family val="2"/>
        <scheme val="minor"/>
      </rPr>
      <t>)</t>
    </r>
    <r>
      <rPr>
        <sz val="11"/>
        <color rgb="FF000080"/>
        <rFont val="Calibri"/>
        <family val="2"/>
        <scheme val="minor"/>
      </rPr>
      <t>?</t>
    </r>
    <r>
      <rPr>
        <sz val="11"/>
        <color rgb="FF000000"/>
        <rFont val="Calibri"/>
        <family val="2"/>
        <scheme val="minor"/>
      </rPr>
      <t>          </t>
    </r>
    <r>
      <rPr>
        <b/>
        <i/>
        <sz val="11"/>
        <color rgb="FF0000FF"/>
        <rFont val="Calibri"/>
        <family val="2"/>
        <scheme val="minor"/>
      </rPr>
      <t># Visa</t>
    </r>
  </si>
  <si>
    <r>
      <t> |  (?:5</t>
    </r>
    <r>
      <rPr>
        <b/>
        <sz val="11"/>
        <color rgb="FF181000"/>
        <rFont val="Calibri"/>
        <family val="2"/>
        <scheme val="minor"/>
      </rPr>
      <t>[</t>
    </r>
    <r>
      <rPr>
        <sz val="11"/>
        <color rgb="FF302000"/>
        <rFont val="Calibri"/>
        <family val="2"/>
        <scheme val="minor"/>
      </rPr>
      <t>1-5</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{2}</t>
    </r>
    <r>
      <rPr>
        <sz val="11"/>
        <color rgb="FF000000"/>
        <rFont val="Calibri"/>
        <family val="2"/>
        <scheme val="minor"/>
      </rPr>
      <t>                </t>
    </r>
    <r>
      <rPr>
        <b/>
        <i/>
        <sz val="11"/>
        <color rgb="FF0000FF"/>
        <rFont val="Calibri"/>
        <family val="2"/>
        <scheme val="minor"/>
      </rPr>
      <t># MasterCard</t>
    </r>
  </si>
  <si>
    <r>
      <t>     | 222</t>
    </r>
    <r>
      <rPr>
        <b/>
        <sz val="11"/>
        <color rgb="FF181000"/>
        <rFont val="Calibri"/>
        <family val="2"/>
        <scheme val="minor"/>
      </rPr>
      <t>[</t>
    </r>
    <r>
      <rPr>
        <sz val="11"/>
        <color rgb="FF302000"/>
        <rFont val="Calibri"/>
        <family val="2"/>
        <scheme val="minor"/>
      </rPr>
      <t>1-9</t>
    </r>
    <r>
      <rPr>
        <b/>
        <sz val="11"/>
        <color rgb="FF181000"/>
        <rFont val="Calibri"/>
        <family val="2"/>
        <scheme val="minor"/>
      </rPr>
      <t>]</t>
    </r>
    <r>
      <rPr>
        <sz val="11"/>
        <color rgb="FF000000"/>
        <rFont val="Calibri"/>
        <family val="2"/>
        <scheme val="minor"/>
      </rPr>
      <t>|22</t>
    </r>
    <r>
      <rPr>
        <b/>
        <sz val="11"/>
        <color rgb="FF181000"/>
        <rFont val="Calibri"/>
        <family val="2"/>
        <scheme val="minor"/>
      </rPr>
      <t>[</t>
    </r>
    <r>
      <rPr>
        <sz val="11"/>
        <color rgb="FF302000"/>
        <rFont val="Calibri"/>
        <family val="2"/>
        <scheme val="minor"/>
      </rPr>
      <t>3-9</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00"/>
        <rFont val="Calibri"/>
        <family val="2"/>
        <scheme val="minor"/>
      </rPr>
      <t>|2</t>
    </r>
    <r>
      <rPr>
        <b/>
        <sz val="11"/>
        <color rgb="FF181000"/>
        <rFont val="Calibri"/>
        <family val="2"/>
        <scheme val="minor"/>
      </rPr>
      <t>[</t>
    </r>
    <r>
      <rPr>
        <sz val="11"/>
        <color rgb="FF302000"/>
        <rFont val="Calibri"/>
        <family val="2"/>
        <scheme val="minor"/>
      </rPr>
      <t>3-6</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{2}</t>
    </r>
    <r>
      <rPr>
        <sz val="11"/>
        <color rgb="FF000000"/>
        <rFont val="Calibri"/>
        <family val="2"/>
        <scheme val="minor"/>
      </rPr>
      <t>|27</t>
    </r>
    <r>
      <rPr>
        <b/>
        <sz val="11"/>
        <color rgb="FF181000"/>
        <rFont val="Calibri"/>
        <family val="2"/>
        <scheme val="minor"/>
      </rPr>
      <t>[</t>
    </r>
    <r>
      <rPr>
        <sz val="11"/>
        <color rgb="FF302000"/>
        <rFont val="Calibri"/>
        <family val="2"/>
        <scheme val="minor"/>
      </rPr>
      <t>01</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00"/>
        <rFont val="Calibri"/>
        <family val="2"/>
        <scheme val="minor"/>
      </rPr>
      <t>|2720)</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{12}</t>
    </r>
  </si>
  <si>
    <r>
      <t> |  3</t>
    </r>
    <r>
      <rPr>
        <b/>
        <sz val="11"/>
        <color rgb="FF181000"/>
        <rFont val="Calibri"/>
        <family val="2"/>
        <scheme val="minor"/>
      </rPr>
      <t>[</t>
    </r>
    <r>
      <rPr>
        <sz val="11"/>
        <color rgb="FF302000"/>
        <rFont val="Calibri"/>
        <family val="2"/>
        <scheme val="minor"/>
      </rPr>
      <t>47</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{13}</t>
    </r>
    <r>
      <rPr>
        <sz val="11"/>
        <color rgb="FF000000"/>
        <rFont val="Calibri"/>
        <family val="2"/>
        <scheme val="minor"/>
      </rPr>
      <t>                   </t>
    </r>
    <r>
      <rPr>
        <b/>
        <i/>
        <sz val="11"/>
        <color rgb="FF0000FF"/>
        <rFont val="Calibri"/>
        <family val="2"/>
        <scheme val="minor"/>
      </rPr>
      <t># American Express</t>
    </r>
  </si>
  <si>
    <r>
      <t> |  3(?:0</t>
    </r>
    <r>
      <rPr>
        <b/>
        <sz val="11"/>
        <color rgb="FF181000"/>
        <rFont val="Calibri"/>
        <family val="2"/>
        <scheme val="minor"/>
      </rPr>
      <t>[</t>
    </r>
    <r>
      <rPr>
        <sz val="11"/>
        <color rgb="FF302000"/>
        <rFont val="Calibri"/>
        <family val="2"/>
        <scheme val="minor"/>
      </rPr>
      <t>0-5</t>
    </r>
    <r>
      <rPr>
        <b/>
        <sz val="11"/>
        <color rgb="FF181000"/>
        <rFont val="Calibri"/>
        <family val="2"/>
        <scheme val="minor"/>
      </rPr>
      <t>]</t>
    </r>
    <r>
      <rPr>
        <sz val="11"/>
        <color rgb="FF000000"/>
        <rFont val="Calibri"/>
        <family val="2"/>
        <scheme val="minor"/>
      </rPr>
      <t>|</t>
    </r>
    <r>
      <rPr>
        <b/>
        <sz val="11"/>
        <color rgb="FF181000"/>
        <rFont val="Calibri"/>
        <family val="2"/>
        <scheme val="minor"/>
      </rPr>
      <t>[</t>
    </r>
    <r>
      <rPr>
        <sz val="11"/>
        <color rgb="FF302000"/>
        <rFont val="Calibri"/>
        <family val="2"/>
        <scheme val="minor"/>
      </rPr>
      <t>68</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00"/>
        <rFont val="Calibri"/>
        <family val="2"/>
        <scheme val="minor"/>
      </rPr>
      <t>)</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{11}</t>
    </r>
    <r>
      <rPr>
        <sz val="11"/>
        <color rgb="FF000000"/>
        <rFont val="Calibri"/>
        <family val="2"/>
        <scheme val="minor"/>
      </rPr>
      <t>   </t>
    </r>
    <r>
      <rPr>
        <b/>
        <i/>
        <sz val="11"/>
        <color rgb="FF0000FF"/>
        <rFont val="Calibri"/>
        <family val="2"/>
        <scheme val="minor"/>
      </rPr>
      <t># Diners Club</t>
    </r>
  </si>
  <si>
    <r>
      <t> |  6(?:011|5</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{2}</t>
    </r>
    <r>
      <rPr>
        <sz val="11"/>
        <color rgb="FF000000"/>
        <rFont val="Calibri"/>
        <family val="2"/>
        <scheme val="minor"/>
      </rPr>
      <t>)</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{12}</t>
    </r>
    <r>
      <rPr>
        <sz val="11"/>
        <color rgb="FF000000"/>
        <rFont val="Calibri"/>
        <family val="2"/>
        <scheme val="minor"/>
      </rPr>
      <t>      </t>
    </r>
    <r>
      <rPr>
        <b/>
        <i/>
        <sz val="11"/>
        <color rgb="FF0000FF"/>
        <rFont val="Calibri"/>
        <family val="2"/>
        <scheme val="minor"/>
      </rPr>
      <t># Discover</t>
    </r>
  </si>
  <si>
    <r>
      <t> |  (?:2131|1800|35</t>
    </r>
    <r>
      <rPr>
        <sz val="11"/>
        <color rgb="FF000080"/>
        <rFont val="Calibri"/>
        <family val="2"/>
        <scheme val="minor"/>
      </rPr>
      <t>\d{3}</t>
    </r>
    <r>
      <rPr>
        <sz val="11"/>
        <color rgb="FF000000"/>
        <rFont val="Calibri"/>
        <family val="2"/>
        <scheme val="minor"/>
      </rPr>
      <t>)</t>
    </r>
    <r>
      <rPr>
        <sz val="11"/>
        <color rgb="FF000080"/>
        <rFont val="Calibri"/>
        <family val="2"/>
        <scheme val="minor"/>
      </rPr>
      <t>\d{11}</t>
    </r>
    <r>
      <rPr>
        <sz val="11"/>
        <color rgb="FF000000"/>
        <rFont val="Calibri"/>
        <family val="2"/>
        <scheme val="minor"/>
      </rPr>
      <t>      </t>
    </r>
    <r>
      <rPr>
        <b/>
        <i/>
        <sz val="11"/>
        <color rgb="FF0000FF"/>
        <rFont val="Calibri"/>
        <family val="2"/>
        <scheme val="minor"/>
      </rPr>
      <t># JCB</t>
    </r>
  </si>
  <si>
    <r>
      <t>)</t>
    </r>
    <r>
      <rPr>
        <sz val="11"/>
        <color rgb="FF000080"/>
        <rFont val="Calibri"/>
        <family val="2"/>
        <scheme val="minor"/>
      </rPr>
      <t>$</t>
    </r>
  </si>
  <si>
    <t>377750</t>
  </si>
  <si>
    <t>377753</t>
  </si>
  <si>
    <t>370244</t>
  </si>
  <si>
    <t>370246</t>
  </si>
  <si>
    <t>370285</t>
  </si>
  <si>
    <t>370286</t>
  </si>
  <si>
    <t>3713**</t>
  </si>
  <si>
    <t>3715**</t>
  </si>
  <si>
    <t>3717**</t>
  </si>
  <si>
    <t>3723**</t>
  </si>
  <si>
    <t>372301</t>
  </si>
  <si>
    <t>372395</t>
  </si>
  <si>
    <t>372550</t>
  </si>
  <si>
    <t>372734</t>
  </si>
  <si>
    <t>372888</t>
  </si>
  <si>
    <t>3732**</t>
  </si>
  <si>
    <t>3733**</t>
  </si>
  <si>
    <t>3735**</t>
  </si>
  <si>
    <t>3742**</t>
  </si>
  <si>
    <t>374288</t>
  </si>
  <si>
    <t>374289</t>
  </si>
  <si>
    <t>3743**</t>
  </si>
  <si>
    <t>374328</t>
  </si>
  <si>
    <t>374345</t>
  </si>
  <si>
    <t>374350</t>
  </si>
  <si>
    <t>3745**</t>
  </si>
  <si>
    <t>374614</t>
  </si>
  <si>
    <t>374622</t>
  </si>
  <si>
    <t>374660</t>
  </si>
  <si>
    <t>374661</t>
  </si>
  <si>
    <t>374671</t>
  </si>
  <si>
    <t>374691</t>
  </si>
  <si>
    <t>374693</t>
  </si>
  <si>
    <t>374801</t>
  </si>
  <si>
    <t>374970</t>
  </si>
  <si>
    <t>374996</t>
  </si>
  <si>
    <t>3750**</t>
  </si>
  <si>
    <t>3751**</t>
  </si>
  <si>
    <t>3752**</t>
  </si>
  <si>
    <t>3753**</t>
  </si>
  <si>
    <t>3754150</t>
  </si>
  <si>
    <t>3754151</t>
  </si>
  <si>
    <t>3754155</t>
  </si>
  <si>
    <t>3754165</t>
  </si>
  <si>
    <t>3755490</t>
  </si>
  <si>
    <t>3755492</t>
  </si>
  <si>
    <t>375622</t>
  </si>
  <si>
    <t>375628</t>
  </si>
  <si>
    <t>375790</t>
  </si>
  <si>
    <t>3758**</t>
  </si>
  <si>
    <t>3759**</t>
  </si>
  <si>
    <t>3760**</t>
  </si>
  <si>
    <t>376211</t>
  </si>
  <si>
    <t>3763**</t>
  </si>
  <si>
    <t>3764**</t>
  </si>
  <si>
    <t>3766**</t>
  </si>
  <si>
    <t>3767**</t>
  </si>
  <si>
    <t>376966</t>
  </si>
  <si>
    <t>376968</t>
  </si>
  <si>
    <t>3770**</t>
  </si>
  <si>
    <t>377032</t>
  </si>
  <si>
    <t>377064</t>
  </si>
  <si>
    <t>377100</t>
  </si>
  <si>
    <t>3772**</t>
  </si>
  <si>
    <t>377311</t>
  </si>
  <si>
    <t>377441</t>
  </si>
  <si>
    <t>377445</t>
  </si>
  <si>
    <t>377481</t>
  </si>
  <si>
    <t>377662</t>
  </si>
  <si>
    <t>3777**</t>
  </si>
  <si>
    <t>377850</t>
  </si>
  <si>
    <t>377852</t>
  </si>
  <si>
    <t>337941</t>
  </si>
  <si>
    <t>377945</t>
  </si>
  <si>
    <t>377946</t>
  </si>
  <si>
    <t>379108</t>
  </si>
  <si>
    <t>379186</t>
  </si>
  <si>
    <t>379196</t>
  </si>
  <si>
    <t>379464</t>
  </si>
  <si>
    <t>3797*</t>
  </si>
  <si>
    <t>400115</t>
  </si>
  <si>
    <t>400121</t>
  </si>
  <si>
    <t>400344</t>
  </si>
  <si>
    <t>400610</t>
  </si>
  <si>
    <t>402360</t>
  </si>
  <si>
    <t>406366</t>
  </si>
  <si>
    <t>400837-39</t>
  </si>
  <si>
    <t>400937-44</t>
  </si>
  <si>
    <t>400937</t>
  </si>
  <si>
    <t>400938</t>
  </si>
  <si>
    <t>400941</t>
  </si>
  <si>
    <t>400942</t>
  </si>
  <si>
    <t>400944</t>
  </si>
  <si>
    <t>401171</t>
  </si>
  <si>
    <t>401106</t>
  </si>
  <si>
    <t>401180</t>
  </si>
  <si>
    <t>4013**</t>
  </si>
  <si>
    <t>401343</t>
  </si>
  <si>
    <t>401344</t>
  </si>
  <si>
    <t>4016**</t>
  </si>
  <si>
    <t>401612</t>
  </si>
  <si>
    <t>401773</t>
  </si>
  <si>
    <t>401795</t>
  </si>
  <si>
    <t>4018**</t>
  </si>
  <si>
    <t>4019**</t>
  </si>
  <si>
    <t>4026**</t>
  </si>
  <si>
    <t>4037**</t>
  </si>
  <si>
    <t>404137</t>
  </si>
  <si>
    <t>404146</t>
  </si>
  <si>
    <t>404527</t>
  </si>
  <si>
    <t>404586</t>
  </si>
  <si>
    <t>404645</t>
  </si>
  <si>
    <t>4028**</t>
  </si>
  <si>
    <t>402802</t>
  </si>
  <si>
    <t>4029**</t>
  </si>
  <si>
    <t>403897</t>
  </si>
  <si>
    <t>405670</t>
  </si>
  <si>
    <t>4060</t>
  </si>
  <si>
    <t>406774</t>
  </si>
  <si>
    <t>406742</t>
  </si>
  <si>
    <t>407220</t>
  </si>
  <si>
    <t>407441</t>
  </si>
  <si>
    <t>407444</t>
  </si>
  <si>
    <t>409311</t>
  </si>
  <si>
    <t>409617</t>
  </si>
  <si>
    <t>410504-06</t>
  </si>
  <si>
    <t>410635-39</t>
  </si>
  <si>
    <t>410654</t>
  </si>
  <si>
    <t>410894</t>
  </si>
  <si>
    <t>410897</t>
  </si>
  <si>
    <t>411016</t>
  </si>
  <si>
    <t>411298</t>
  </si>
  <si>
    <t>411636</t>
  </si>
  <si>
    <t>4117</t>
  </si>
  <si>
    <t>411773</t>
  </si>
  <si>
    <t>411911</t>
  </si>
  <si>
    <t>411986</t>
  </si>
  <si>
    <t>411945</t>
  </si>
  <si>
    <t>412134</t>
  </si>
  <si>
    <t>412266</t>
  </si>
  <si>
    <t>4124**</t>
  </si>
  <si>
    <t>4128**</t>
  </si>
  <si>
    <t>412921-23</t>
  </si>
  <si>
    <t>412983</t>
  </si>
  <si>
    <t>412984-85</t>
  </si>
  <si>
    <t>413433</t>
  </si>
  <si>
    <t>414049</t>
  </si>
  <si>
    <t>414051</t>
  </si>
  <si>
    <t>414099</t>
  </si>
  <si>
    <t>4143**</t>
  </si>
  <si>
    <t>414588</t>
  </si>
  <si>
    <t>4146**</t>
  </si>
  <si>
    <t>414711</t>
  </si>
  <si>
    <t>414716</t>
  </si>
  <si>
    <t>414720</t>
  </si>
  <si>
    <t>414746</t>
  </si>
  <si>
    <t>414780</t>
  </si>
  <si>
    <t>414983</t>
  </si>
  <si>
    <t>415045</t>
  </si>
  <si>
    <t>415055</t>
  </si>
  <si>
    <t>415231</t>
  </si>
  <si>
    <t>4153</t>
  </si>
  <si>
    <t>415461</t>
  </si>
  <si>
    <t>415874</t>
  </si>
  <si>
    <t>415929</t>
  </si>
  <si>
    <t>415981</t>
  </si>
  <si>
    <t>416039</t>
  </si>
  <si>
    <t>416451</t>
  </si>
  <si>
    <t>416724</t>
  </si>
  <si>
    <t>4166</t>
  </si>
  <si>
    <t>416896</t>
  </si>
  <si>
    <t>417008-11</t>
  </si>
  <si>
    <t>4172**</t>
  </si>
  <si>
    <t>4177**</t>
  </si>
  <si>
    <t>417935</t>
  </si>
  <si>
    <t>418122</t>
  </si>
  <si>
    <t>418221</t>
  </si>
  <si>
    <t>418224</t>
  </si>
  <si>
    <t>418236</t>
  </si>
  <si>
    <t>418238</t>
  </si>
  <si>
    <t>418307</t>
  </si>
  <si>
    <t>4185**</t>
  </si>
  <si>
    <t>4188500**</t>
  </si>
  <si>
    <t>41900*</t>
  </si>
  <si>
    <t>419661</t>
  </si>
  <si>
    <t>419740-1</t>
  </si>
  <si>
    <t>419773-76</t>
  </si>
  <si>
    <t>4241**</t>
  </si>
  <si>
    <t>420567</t>
  </si>
  <si>
    <t>420571</t>
  </si>
  <si>
    <t>420719</t>
  </si>
  <si>
    <t>420767</t>
  </si>
  <si>
    <t>420796</t>
  </si>
  <si>
    <t>420984</t>
  </si>
  <si>
    <t>4213**</t>
  </si>
  <si>
    <t>421323</t>
  </si>
  <si>
    <t>421324</t>
  </si>
  <si>
    <t>421325</t>
  </si>
  <si>
    <t>421337</t>
  </si>
  <si>
    <t>421338</t>
  </si>
  <si>
    <t>421355</t>
  </si>
  <si>
    <t>421402</t>
  </si>
  <si>
    <t>421458</t>
  </si>
  <si>
    <t>421494</t>
  </si>
  <si>
    <t>4216**</t>
  </si>
  <si>
    <t>421630</t>
  </si>
  <si>
    <t>421689</t>
  </si>
  <si>
    <t>421764</t>
  </si>
  <si>
    <t>4218**</t>
  </si>
  <si>
    <t>422050</t>
  </si>
  <si>
    <t>422189</t>
  </si>
  <si>
    <t>422287</t>
  </si>
  <si>
    <t>4225842</t>
  </si>
  <si>
    <t>4225846</t>
  </si>
  <si>
    <t>422594</t>
  </si>
  <si>
    <t>422629</t>
  </si>
  <si>
    <t>422695</t>
  </si>
  <si>
    <t>422727</t>
  </si>
  <si>
    <t>422793</t>
  </si>
  <si>
    <t>423347</t>
  </si>
  <si>
    <t>4238**</t>
  </si>
  <si>
    <t>42383701</t>
  </si>
  <si>
    <t>42383702</t>
  </si>
  <si>
    <t>4239**</t>
  </si>
  <si>
    <t>423966</t>
  </si>
  <si>
    <t>424201</t>
  </si>
  <si>
    <t>424327</t>
  </si>
  <si>
    <t>424631</t>
  </si>
  <si>
    <t>424339</t>
  </si>
  <si>
    <t>424671</t>
  </si>
  <si>
    <t>4251**</t>
  </si>
  <si>
    <t>425435</t>
  </si>
  <si>
    <t>425522</t>
  </si>
  <si>
    <t>4256</t>
  </si>
  <si>
    <t>425800,02,03,04,08,09,34,38,39</t>
  </si>
  <si>
    <t>4259</t>
  </si>
  <si>
    <t>425907</t>
  </si>
  <si>
    <t>425914</t>
  </si>
  <si>
    <t>426354</t>
  </si>
  <si>
    <t>426376</t>
  </si>
  <si>
    <t>426393</t>
  </si>
  <si>
    <t>426428</t>
  </si>
  <si>
    <t>426451</t>
  </si>
  <si>
    <t>426488</t>
  </si>
  <si>
    <t>426501</t>
  </si>
  <si>
    <t>426510</t>
  </si>
  <si>
    <t>426534</t>
  </si>
  <si>
    <t>426556</t>
  </si>
  <si>
    <t>426588</t>
  </si>
  <si>
    <t>426569</t>
  </si>
  <si>
    <t>426655</t>
  </si>
  <si>
    <t>426684</t>
  </si>
  <si>
    <t>426698</t>
  </si>
  <si>
    <t>427010,</t>
  </si>
  <si>
    <t>427208</t>
  </si>
  <si>
    <t>427229</t>
  </si>
  <si>
    <t>427342</t>
  </si>
  <si>
    <t>427557</t>
  </si>
  <si>
    <t>4276**</t>
  </si>
  <si>
    <t>427760</t>
  </si>
  <si>
    <t>4279**</t>
  </si>
  <si>
    <t>4282**</t>
  </si>
  <si>
    <t>428208</t>
  </si>
  <si>
    <t>4289150</t>
  </si>
  <si>
    <t>4289151</t>
  </si>
  <si>
    <t>428333</t>
  </si>
  <si>
    <t>428418</t>
  </si>
  <si>
    <t>428434</t>
  </si>
  <si>
    <t>428454</t>
  </si>
  <si>
    <t>429158</t>
  </si>
  <si>
    <t>429420</t>
  </si>
  <si>
    <t>429475</t>
  </si>
  <si>
    <t>429805,</t>
  </si>
  <si>
    <t>430092</t>
  </si>
  <si>
    <t>4301**</t>
  </si>
  <si>
    <t>430252</t>
  </si>
  <si>
    <t>4304**</t>
  </si>
  <si>
    <t>430536,</t>
  </si>
  <si>
    <t>430552</t>
  </si>
  <si>
    <t>430567</t>
  </si>
  <si>
    <t>430586</t>
  </si>
  <si>
    <t>430605</t>
  </si>
  <si>
    <t>4308**</t>
  </si>
  <si>
    <t>4311**</t>
  </si>
  <si>
    <t>431170</t>
  </si>
  <si>
    <t>4312**</t>
  </si>
  <si>
    <t>431239</t>
  </si>
  <si>
    <t>431261</t>
  </si>
  <si>
    <t>431262</t>
  </si>
  <si>
    <t>431301</t>
  </si>
  <si>
    <t>4315**</t>
  </si>
  <si>
    <t>431732</t>
  </si>
  <si>
    <t>4318**</t>
  </si>
  <si>
    <t>431930</t>
  </si>
  <si>
    <t>431931</t>
  </si>
  <si>
    <t>431935</t>
  </si>
  <si>
    <t>4321**</t>
  </si>
  <si>
    <t>432158</t>
  </si>
  <si>
    <t>4323**</t>
  </si>
  <si>
    <t>432624</t>
  </si>
  <si>
    <t>4327??</t>
  </si>
  <si>
    <t>432732</t>
  </si>
  <si>
    <t>432845</t>
  </si>
  <si>
    <t>432919</t>
  </si>
  <si>
    <t>432901</t>
  </si>
  <si>
    <t>432937</t>
  </si>
  <si>
    <t>4329386</t>
  </si>
  <si>
    <t>4329387</t>
  </si>
  <si>
    <t>432995</t>
  </si>
  <si>
    <t>4333</t>
  </si>
  <si>
    <t>433445</t>
  </si>
  <si>
    <t>433507</t>
  </si>
  <si>
    <t>433948</t>
  </si>
  <si>
    <t>433950</t>
  </si>
  <si>
    <t>433991</t>
  </si>
  <si>
    <t>4342??</t>
  </si>
  <si>
    <t>434254</t>
  </si>
  <si>
    <t>434256</t>
  </si>
  <si>
    <t>434257</t>
  </si>
  <si>
    <t>4343</t>
  </si>
  <si>
    <t>4344</t>
  </si>
  <si>
    <t>4349</t>
  </si>
  <si>
    <t>435225</t>
  </si>
  <si>
    <t>4355</t>
  </si>
  <si>
    <t>4356</t>
  </si>
  <si>
    <t>435680</t>
  </si>
  <si>
    <t>435744</t>
  </si>
  <si>
    <t>435760</t>
  </si>
  <si>
    <t>436338</t>
  </si>
  <si>
    <t>436618</t>
  </si>
  <si>
    <t>436610</t>
  </si>
  <si>
    <t>4367</t>
  </si>
  <si>
    <t>436742</t>
  </si>
  <si>
    <t>436773</t>
  </si>
  <si>
    <t>4377</t>
  </si>
  <si>
    <t>437737-</t>
  </si>
  <si>
    <t>4380</t>
  </si>
  <si>
    <t>438088</t>
  </si>
  <si>
    <t>4382</t>
  </si>
  <si>
    <t>4384</t>
  </si>
  <si>
    <t>438617</t>
  </si>
  <si>
    <t>438676</t>
  </si>
  <si>
    <t>438755</t>
  </si>
  <si>
    <t>4388</t>
  </si>
  <si>
    <t>438857</t>
  </si>
  <si>
    <t>4390</t>
  </si>
  <si>
    <t>4391</t>
  </si>
  <si>
    <t>439225</t>
  </si>
  <si>
    <t>440210</t>
  </si>
  <si>
    <t>440211</t>
  </si>
  <si>
    <t>440260</t>
  </si>
  <si>
    <t>440319</t>
  </si>
  <si>
    <t>4404</t>
  </si>
  <si>
    <t>4405</t>
  </si>
  <si>
    <t>440626</t>
  </si>
  <si>
    <t>440752</t>
  </si>
  <si>
    <t>440753</t>
  </si>
  <si>
    <t>4408</t>
  </si>
  <si>
    <t>4412</t>
  </si>
  <si>
    <t>441669</t>
  </si>
  <si>
    <t>441712</t>
  </si>
  <si>
    <t>441822</t>
  </si>
  <si>
    <t>442162</t>
  </si>
  <si>
    <t>442518</t>
  </si>
  <si>
    <t>442790</t>
  </si>
  <si>
    <t>4428</t>
  </si>
  <si>
    <t>4430</t>
  </si>
  <si>
    <t>4435</t>
  </si>
  <si>
    <t>4432</t>
  </si>
  <si>
    <t>443233</t>
  </si>
  <si>
    <t>443464</t>
  </si>
  <si>
    <t>4436</t>
  </si>
  <si>
    <t>444238</t>
  </si>
  <si>
    <t>444400</t>
  </si>
  <si>
    <t>444512</t>
  </si>
  <si>
    <t>445093</t>
  </si>
  <si>
    <t>445094</t>
  </si>
  <si>
    <t>4451**</t>
  </si>
  <si>
    <t>445479</t>
  </si>
  <si>
    <t>445480</t>
  </si>
  <si>
    <t>4458</t>
  </si>
  <si>
    <t>446053</t>
  </si>
  <si>
    <t>446155</t>
  </si>
  <si>
    <t>446157</t>
  </si>
  <si>
    <t>446158</t>
  </si>
  <si>
    <t>446153</t>
  </si>
  <si>
    <t>446261</t>
  </si>
  <si>
    <t>446268</t>
  </si>
  <si>
    <t>446272</t>
  </si>
  <si>
    <t>446274</t>
  </si>
  <si>
    <t>446277</t>
  </si>
  <si>
    <t>446278</t>
  </si>
  <si>
    <t>446279</t>
  </si>
  <si>
    <t>446291</t>
  </si>
  <si>
    <t>4465**</t>
  </si>
  <si>
    <t>4470**</t>
  </si>
  <si>
    <t>447320</t>
  </si>
  <si>
    <t>447452</t>
  </si>
  <si>
    <t>447692</t>
  </si>
  <si>
    <t>447747</t>
  </si>
  <si>
    <t>447817</t>
  </si>
  <si>
    <t>4479</t>
  </si>
  <si>
    <t>447935</t>
  </si>
  <si>
    <t>447995</t>
  </si>
  <si>
    <t>448156</t>
  </si>
  <si>
    <t>448336</t>
  </si>
  <si>
    <t>448360</t>
  </si>
  <si>
    <t>448445</t>
  </si>
  <si>
    <t>4488</t>
  </si>
  <si>
    <t>4489</t>
  </si>
  <si>
    <t>4492</t>
  </si>
  <si>
    <t>449352</t>
  </si>
  <si>
    <t>449364</t>
  </si>
  <si>
    <t>449533</t>
  </si>
  <si>
    <t>443438</t>
  </si>
  <si>
    <t>4481</t>
  </si>
  <si>
    <t>4482</t>
  </si>
  <si>
    <t>4490</t>
  </si>
  <si>
    <t>4493</t>
  </si>
  <si>
    <t>455788</t>
  </si>
  <si>
    <t>4551**</t>
  </si>
  <si>
    <t>4500</t>
  </si>
  <si>
    <t>450003</t>
  </si>
  <si>
    <t>450060</t>
  </si>
  <si>
    <t>450065</t>
  </si>
  <si>
    <t>4502</t>
  </si>
  <si>
    <t>4503</t>
  </si>
  <si>
    <t>4504</t>
  </si>
  <si>
    <t>450405</t>
  </si>
  <si>
    <t>4505</t>
  </si>
  <si>
    <t>450605</t>
  </si>
  <si>
    <t>4506</t>
  </si>
  <si>
    <t>4507</t>
  </si>
  <si>
    <t>4508</t>
  </si>
  <si>
    <t>450823</t>
  </si>
  <si>
    <t>450875</t>
  </si>
  <si>
    <t>450878</t>
  </si>
  <si>
    <t>4509</t>
  </si>
  <si>
    <t>4510</t>
  </si>
  <si>
    <t>4511</t>
  </si>
  <si>
    <t>4512</t>
  </si>
  <si>
    <t>451291</t>
  </si>
  <si>
    <t>4513</t>
  </si>
  <si>
    <t>4514</t>
  </si>
  <si>
    <t>451503</t>
  </si>
  <si>
    <t>4516</t>
  </si>
  <si>
    <t>451834</t>
  </si>
  <si>
    <t>451845</t>
  </si>
  <si>
    <t>4519</t>
  </si>
  <si>
    <t>4520</t>
  </si>
  <si>
    <t>452088</t>
  </si>
  <si>
    <t>4529</t>
  </si>
  <si>
    <t>4530</t>
  </si>
  <si>
    <t>453030</t>
  </si>
  <si>
    <t>453231</t>
  </si>
  <si>
    <t>4535</t>
  </si>
  <si>
    <t>4536</t>
  </si>
  <si>
    <t>4537</t>
  </si>
  <si>
    <t>4538</t>
  </si>
  <si>
    <t>453801</t>
  </si>
  <si>
    <t>453826</t>
  </si>
  <si>
    <t>453904</t>
  </si>
  <si>
    <t>453978</t>
  </si>
  <si>
    <t>453979</t>
  </si>
  <si>
    <t>453980</t>
  </si>
  <si>
    <t>453997</t>
  </si>
  <si>
    <t>453998</t>
  </si>
  <si>
    <t>4540</t>
  </si>
  <si>
    <t>4541</t>
  </si>
  <si>
    <t>4542</t>
  </si>
  <si>
    <t>4543</t>
  </si>
  <si>
    <t>454305</t>
  </si>
  <si>
    <t>454312</t>
  </si>
  <si>
    <t>454313</t>
  </si>
  <si>
    <t>454361</t>
  </si>
  <si>
    <t>454417</t>
  </si>
  <si>
    <t>454434</t>
  </si>
  <si>
    <t>454495</t>
  </si>
  <si>
    <t>4544</t>
  </si>
  <si>
    <t>4545</t>
  </si>
  <si>
    <t>454605</t>
  </si>
  <si>
    <t>454718</t>
  </si>
  <si>
    <t>454742</t>
  </si>
  <si>
    <t>454749</t>
  </si>
  <si>
    <t>454867</t>
  </si>
  <si>
    <t>454869</t>
  </si>
  <si>
    <t>4549</t>
  </si>
  <si>
    <t>455025</t>
  </si>
  <si>
    <t>4551</t>
  </si>
  <si>
    <t>455121</t>
  </si>
  <si>
    <t>4552</t>
  </si>
  <si>
    <t>455271</t>
  </si>
  <si>
    <t>455272</t>
  </si>
  <si>
    <t>4553</t>
  </si>
  <si>
    <t>455451</t>
  </si>
  <si>
    <t>4555</t>
  </si>
  <si>
    <t>455503</t>
  </si>
  <si>
    <t>4556</t>
  </si>
  <si>
    <t>4557</t>
  </si>
  <si>
    <t>455701</t>
  </si>
  <si>
    <t>455702</t>
  </si>
  <si>
    <t>455707</t>
  </si>
  <si>
    <t>4559</t>
  </si>
  <si>
    <t>4560</t>
  </si>
  <si>
    <t>4563</t>
  </si>
  <si>
    <t>456351</t>
  </si>
  <si>
    <t>456403</t>
  </si>
  <si>
    <t>456406</t>
  </si>
  <si>
    <t>456413</t>
  </si>
  <si>
    <t>456414</t>
  </si>
  <si>
    <t>456432</t>
  </si>
  <si>
    <t>456443</t>
  </si>
  <si>
    <t>456445</t>
  </si>
  <si>
    <t>456448</t>
  </si>
  <si>
    <t>456453</t>
  </si>
  <si>
    <t>456462</t>
  </si>
  <si>
    <t>456468</t>
  </si>
  <si>
    <t>456469</t>
  </si>
  <si>
    <t>456472</t>
  </si>
  <si>
    <t>456475</t>
  </si>
  <si>
    <t>456491</t>
  </si>
  <si>
    <t>4565</t>
  </si>
  <si>
    <t>456707</t>
  </si>
  <si>
    <t>456735</t>
  </si>
  <si>
    <t>456738</t>
  </si>
  <si>
    <t>4568</t>
  </si>
  <si>
    <t>4569</t>
  </si>
  <si>
    <t>4570</t>
  </si>
  <si>
    <t>4571</t>
  </si>
  <si>
    <t>4579</t>
  </si>
  <si>
    <t>4580XX</t>
  </si>
  <si>
    <t>458109</t>
  </si>
  <si>
    <t>458123</t>
  </si>
  <si>
    <t>458440</t>
  </si>
  <si>
    <t>4585</t>
  </si>
  <si>
    <t>4587</t>
  </si>
  <si>
    <t>4599</t>
  </si>
  <si>
    <t>4608</t>
  </si>
  <si>
    <t>461983</t>
  </si>
  <si>
    <t>465859</t>
  </si>
  <si>
    <t>465904</t>
  </si>
  <si>
    <t>465921</t>
  </si>
  <si>
    <t>465942</t>
  </si>
  <si>
    <t>468805</t>
  </si>
  <si>
    <t>469568</t>
  </si>
  <si>
    <t>467937</t>
  </si>
  <si>
    <t>470758</t>
  </si>
  <si>
    <t>4715</t>
  </si>
  <si>
    <t>4718</t>
  </si>
  <si>
    <t>4720</t>
  </si>
  <si>
    <t>472926</t>
  </si>
  <si>
    <t>473099</t>
  </si>
  <si>
    <t>473104</t>
  </si>
  <si>
    <t>4736</t>
  </si>
  <si>
    <t>473702</t>
  </si>
  <si>
    <t>4744</t>
  </si>
  <si>
    <t>474480</t>
  </si>
  <si>
    <t>475050</t>
  </si>
  <si>
    <t>475110</t>
  </si>
  <si>
    <t>475116</t>
  </si>
  <si>
    <t>475117</t>
  </si>
  <si>
    <t>475118</t>
  </si>
  <si>
    <t>475127</t>
  </si>
  <si>
    <t>475131</t>
  </si>
  <si>
    <t>475132</t>
  </si>
  <si>
    <t>475423</t>
  </si>
  <si>
    <t>475427</t>
  </si>
  <si>
    <t>475637</t>
  </si>
  <si>
    <t>475714</t>
  </si>
  <si>
    <t>475743</t>
  </si>
  <si>
    <t>4758**</t>
  </si>
  <si>
    <t>4760**</t>
  </si>
  <si>
    <t>476072</t>
  </si>
  <si>
    <t>4761-64</t>
  </si>
  <si>
    <t>476515</t>
  </si>
  <si>
    <t>476559</t>
  </si>
  <si>
    <t>4773</t>
  </si>
  <si>
    <t>477361</t>
  </si>
  <si>
    <t>477517</t>
  </si>
  <si>
    <t>477548</t>
  </si>
  <si>
    <t>477596</t>
  </si>
  <si>
    <t>4779</t>
  </si>
  <si>
    <t>477915</t>
  </si>
  <si>
    <t>478200</t>
  </si>
  <si>
    <t>478825</t>
  </si>
  <si>
    <t>478880</t>
  </si>
  <si>
    <t>478901</t>
  </si>
  <si>
    <t>478907</t>
  </si>
  <si>
    <t>478986</t>
  </si>
  <si>
    <t>478992</t>
  </si>
  <si>
    <t>479000</t>
  </si>
  <si>
    <t>479056</t>
  </si>
  <si>
    <t>479080</t>
  </si>
  <si>
    <t>479087</t>
  </si>
  <si>
    <t>479144</t>
  </si>
  <si>
    <t>479293</t>
  </si>
  <si>
    <t>479213</t>
  </si>
  <si>
    <t>479348</t>
  </si>
  <si>
    <t>4797**</t>
  </si>
  <si>
    <t>479731</t>
  </si>
  <si>
    <t>479769</t>
  </si>
  <si>
    <t>4798**</t>
  </si>
  <si>
    <t>479884</t>
  </si>
  <si>
    <t>4800</t>
  </si>
  <si>
    <t>480152</t>
  </si>
  <si>
    <t>480183</t>
  </si>
  <si>
    <t>480213</t>
  </si>
  <si>
    <t>480641</t>
  </si>
  <si>
    <t>4807</t>
  </si>
  <si>
    <t>480801</t>
  </si>
  <si>
    <t>4809</t>
  </si>
  <si>
    <t>4820</t>
  </si>
  <si>
    <t>4824</t>
  </si>
  <si>
    <t>4828</t>
  </si>
  <si>
    <t>482870</t>
  </si>
  <si>
    <t>483542</t>
  </si>
  <si>
    <t>483561</t>
  </si>
  <si>
    <t>483583</t>
  </si>
  <si>
    <t>483585</t>
  </si>
  <si>
    <t>483588</t>
  </si>
  <si>
    <t>4841</t>
  </si>
  <si>
    <t>4842</t>
  </si>
  <si>
    <t>4843</t>
  </si>
  <si>
    <t>484427</t>
  </si>
  <si>
    <t>484432</t>
  </si>
  <si>
    <t>4854</t>
  </si>
  <si>
    <t>4861</t>
  </si>
  <si>
    <t>4862</t>
  </si>
  <si>
    <t>486236</t>
  </si>
  <si>
    <t>486269</t>
  </si>
  <si>
    <t>486430</t>
  </si>
  <si>
    <t>486483</t>
  </si>
  <si>
    <t>4867</t>
  </si>
  <si>
    <t>4868</t>
  </si>
  <si>
    <t>486990</t>
  </si>
  <si>
    <t>486993</t>
  </si>
  <si>
    <t>4873**</t>
  </si>
  <si>
    <t>4888**</t>
  </si>
  <si>
    <t>4890</t>
  </si>
  <si>
    <t>4892**</t>
  </si>
  <si>
    <t>4893**</t>
  </si>
  <si>
    <t>4889</t>
  </si>
  <si>
    <t>490115</t>
  </si>
  <si>
    <t>490220</t>
  </si>
  <si>
    <t>490292</t>
  </si>
  <si>
    <t>4903</t>
  </si>
  <si>
    <t>4904</t>
  </si>
  <si>
    <t>4905</t>
  </si>
  <si>
    <t>4906</t>
  </si>
  <si>
    <t>490603</t>
  </si>
  <si>
    <t>490606</t>
  </si>
  <si>
    <t>490611</t>
  </si>
  <si>
    <t>490612</t>
  </si>
  <si>
    <t>490620</t>
  </si>
  <si>
    <t>490623</t>
  </si>
  <si>
    <t>490625</t>
  </si>
  <si>
    <t>490627</t>
  </si>
  <si>
    <t>490678</t>
  </si>
  <si>
    <t>490696</t>
  </si>
  <si>
    <t>490762</t>
  </si>
  <si>
    <t>4907</t>
  </si>
  <si>
    <t>490841</t>
  </si>
  <si>
    <t>490847</t>
  </si>
  <si>
    <t>4909</t>
  </si>
  <si>
    <t>4910</t>
  </si>
  <si>
    <t>491002</t>
  </si>
  <si>
    <t>4911</t>
  </si>
  <si>
    <t>4913</t>
  </si>
  <si>
    <t>4914</t>
  </si>
  <si>
    <t>4912</t>
  </si>
  <si>
    <t>4915</t>
  </si>
  <si>
    <t>491611</t>
  </si>
  <si>
    <t>4917</t>
  </si>
  <si>
    <t>491731</t>
  </si>
  <si>
    <t>491754</t>
  </si>
  <si>
    <t>4918</t>
  </si>
  <si>
    <t>491859</t>
  </si>
  <si>
    <t>4919</t>
  </si>
  <si>
    <t>4920</t>
  </si>
  <si>
    <t>492046</t>
  </si>
  <si>
    <t>4921</t>
  </si>
  <si>
    <t>492111</t>
  </si>
  <si>
    <t>492181</t>
  </si>
  <si>
    <t>492182</t>
  </si>
  <si>
    <t>492127</t>
  </si>
  <si>
    <t>492213</t>
  </si>
  <si>
    <t>4925</t>
  </si>
  <si>
    <t>4929</t>
  </si>
  <si>
    <t>492940</t>
  </si>
  <si>
    <t>492942</t>
  </si>
  <si>
    <t>492946</t>
  </si>
  <si>
    <t>492949</t>
  </si>
  <si>
    <t>492160</t>
  </si>
  <si>
    <t>4931</t>
  </si>
  <si>
    <t>493467</t>
  </si>
  <si>
    <t>493468</t>
  </si>
  <si>
    <t>4935</t>
  </si>
  <si>
    <t>4936</t>
  </si>
  <si>
    <t>4937</t>
  </si>
  <si>
    <t>494053</t>
  </si>
  <si>
    <t>494052</t>
  </si>
  <si>
    <t>494114</t>
  </si>
  <si>
    <t>494120</t>
  </si>
  <si>
    <t>4960</t>
  </si>
  <si>
    <t>496604</t>
  </si>
  <si>
    <t>496645</t>
  </si>
  <si>
    <t>496696</t>
  </si>
  <si>
    <t>497063</t>
  </si>
  <si>
    <t>497128</t>
  </si>
  <si>
    <t>497160</t>
  </si>
  <si>
    <t>497164</t>
  </si>
  <si>
    <t>497251</t>
  </si>
  <si>
    <t>497301</t>
  </si>
  <si>
    <t>497302</t>
  </si>
  <si>
    <t>4974</t>
  </si>
  <si>
    <t>497543</t>
  </si>
  <si>
    <t>497545</t>
  </si>
  <si>
    <t>497618</t>
  </si>
  <si>
    <t>497671</t>
  </si>
  <si>
    <t>497652</t>
  </si>
  <si>
    <t>4978</t>
  </si>
  <si>
    <t>497958</t>
  </si>
  <si>
    <t>4984</t>
  </si>
  <si>
    <t>498824</t>
  </si>
  <si>
    <t>499897</t>
  </si>
  <si>
    <t>499916</t>
  </si>
  <si>
    <t>499977</t>
  </si>
  <si>
    <t>500235</t>
  </si>
  <si>
    <t>500766</t>
  </si>
  <si>
    <t>501012</t>
  </si>
  <si>
    <t>502029</t>
  </si>
  <si>
    <t>503615</t>
  </si>
  <si>
    <t>504507</t>
  </si>
  <si>
    <t>504834</t>
  </si>
  <si>
    <t>504837</t>
  </si>
  <si>
    <t>5049xx</t>
  </si>
  <si>
    <t>510000</t>
  </si>
  <si>
    <t>510001</t>
  </si>
  <si>
    <t>510002</t>
  </si>
  <si>
    <t>510003</t>
  </si>
  <si>
    <t>510005</t>
  </si>
  <si>
    <t>510008</t>
  </si>
  <si>
    <t>510009</t>
  </si>
  <si>
    <t>510010</t>
  </si>
  <si>
    <t>510011</t>
  </si>
  <si>
    <t>510013</t>
  </si>
  <si>
    <t>510015</t>
  </si>
  <si>
    <t>510017</t>
  </si>
  <si>
    <t>510018</t>
  </si>
  <si>
    <t>510019</t>
  </si>
  <si>
    <t>510021</t>
  </si>
  <si>
    <t>510024</t>
  </si>
  <si>
    <t>510029</t>
  </si>
  <si>
    <t>510030</t>
  </si>
  <si>
    <t>510034</t>
  </si>
  <si>
    <t>510035</t>
  </si>
  <si>
    <t>510036</t>
  </si>
  <si>
    <t>510037</t>
  </si>
  <si>
    <t>510038</t>
  </si>
  <si>
    <t>510040</t>
  </si>
  <si>
    <t>510060</t>
  </si>
  <si>
    <t>510087</t>
  </si>
  <si>
    <t>510136</t>
  </si>
  <si>
    <t>510142</t>
  </si>
  <si>
    <t>510197</t>
  </si>
  <si>
    <t>510241</t>
  </si>
  <si>
    <t>5108XX</t>
  </si>
  <si>
    <t>510840</t>
  </si>
  <si>
    <t>510875</t>
  </si>
  <si>
    <t>510982</t>
  </si>
  <si>
    <t>511000</t>
  </si>
  <si>
    <t>5112**</t>
  </si>
  <si>
    <t>511300</t>
  </si>
  <si>
    <t>5115**</t>
  </si>
  <si>
    <t>5116**</t>
  </si>
  <si>
    <t>5117**</t>
  </si>
  <si>
    <t>5118**</t>
  </si>
  <si>
    <t>511810</t>
  </si>
  <si>
    <t>5119**</t>
  </si>
  <si>
    <t>512000</t>
  </si>
  <si>
    <t>512005</t>
  </si>
  <si>
    <t>512010</t>
  </si>
  <si>
    <t>512012</t>
  </si>
  <si>
    <t>512015</t>
  </si>
  <si>
    <t>512022</t>
  </si>
  <si>
    <t>512023</t>
  </si>
  <si>
    <t>512024</t>
  </si>
  <si>
    <t>512025</t>
  </si>
  <si>
    <t>512105</t>
  </si>
  <si>
    <t>512106</t>
  </si>
  <si>
    <t>512109</t>
  </si>
  <si>
    <t>512110</t>
  </si>
  <si>
    <t>512136</t>
  </si>
  <si>
    <t>5122**</t>
  </si>
  <si>
    <t>5123**</t>
  </si>
  <si>
    <t>512462</t>
  </si>
  <si>
    <t>5125**</t>
  </si>
  <si>
    <t>512551</t>
  </si>
  <si>
    <t>512568</t>
  </si>
  <si>
    <t>512569</t>
  </si>
  <si>
    <t>512607</t>
  </si>
  <si>
    <t>512622</t>
  </si>
  <si>
    <t>512687</t>
  </si>
  <si>
    <t>5130**</t>
  </si>
  <si>
    <t>513100</t>
  </si>
  <si>
    <t>513101</t>
  </si>
  <si>
    <t>5131**</t>
  </si>
  <si>
    <t>513141</t>
  </si>
  <si>
    <t>513142</t>
  </si>
  <si>
    <t>513143</t>
  </si>
  <si>
    <t>5132**</t>
  </si>
  <si>
    <t>5133**</t>
  </si>
  <si>
    <t>5134**</t>
  </si>
  <si>
    <t>513453</t>
  </si>
  <si>
    <t>5135**</t>
  </si>
  <si>
    <t>513536</t>
  </si>
  <si>
    <t>5136**</t>
  </si>
  <si>
    <t>513624</t>
  </si>
  <si>
    <t>513691</t>
  </si>
  <si>
    <t>5137**</t>
  </si>
  <si>
    <t>5138**</t>
  </si>
  <si>
    <t>513900</t>
  </si>
  <si>
    <t>514011</t>
  </si>
  <si>
    <t>514012</t>
  </si>
  <si>
    <t>514013</t>
  </si>
  <si>
    <t>514015</t>
  </si>
  <si>
    <t>514016</t>
  </si>
  <si>
    <t>514017</t>
  </si>
  <si>
    <t>514019</t>
  </si>
  <si>
    <t>514021</t>
  </si>
  <si>
    <t>514022</t>
  </si>
  <si>
    <t>514102</t>
  </si>
  <si>
    <t>514108</t>
  </si>
  <si>
    <t>514253</t>
  </si>
  <si>
    <t>514700</t>
  </si>
  <si>
    <t>514876</t>
  </si>
  <si>
    <t>514889</t>
  </si>
  <si>
    <t>514923</t>
  </si>
  <si>
    <t>515854</t>
  </si>
  <si>
    <t>517644</t>
  </si>
  <si>
    <t>516010</t>
  </si>
  <si>
    <t>516029</t>
  </si>
  <si>
    <t>516300</t>
  </si>
  <si>
    <t>516310</t>
  </si>
  <si>
    <t>516315</t>
  </si>
  <si>
    <t>516319</t>
  </si>
  <si>
    <t>516361</t>
  </si>
  <si>
    <t>516331</t>
  </si>
  <si>
    <t>516335</t>
  </si>
  <si>
    <t>516337</t>
  </si>
  <si>
    <t>5163**</t>
  </si>
  <si>
    <t>517651</t>
  </si>
  <si>
    <t>517652</t>
  </si>
  <si>
    <t>517669</t>
  </si>
  <si>
    <t>517805</t>
  </si>
  <si>
    <t>517869</t>
  </si>
  <si>
    <t>518126</t>
  </si>
  <si>
    <t>518127</t>
  </si>
  <si>
    <t>518142</t>
  </si>
  <si>
    <t>518145</t>
  </si>
  <si>
    <t>518152</t>
  </si>
  <si>
    <t>518175</t>
  </si>
  <si>
    <t>518176</t>
  </si>
  <si>
    <t>518791</t>
  </si>
  <si>
    <t>519000</t>
  </si>
  <si>
    <t>519113</t>
  </si>
  <si>
    <t>519120</t>
  </si>
  <si>
    <t>519129</t>
  </si>
  <si>
    <t>519133</t>
  </si>
  <si>
    <t>519140</t>
  </si>
  <si>
    <t>519154</t>
  </si>
  <si>
    <t>519161</t>
  </si>
  <si>
    <t>519163</t>
  </si>
  <si>
    <t>519173</t>
  </si>
  <si>
    <t>519180</t>
  </si>
  <si>
    <t>519200</t>
  </si>
  <si>
    <t>519220</t>
  </si>
  <si>
    <t>519240</t>
  </si>
  <si>
    <t>519244</t>
  </si>
  <si>
    <t>519259</t>
  </si>
  <si>
    <t>519269</t>
  </si>
  <si>
    <t>519281</t>
  </si>
  <si>
    <t>519283</t>
  </si>
  <si>
    <t>519290</t>
  </si>
  <si>
    <t>519293</t>
  </si>
  <si>
    <t>519322</t>
  </si>
  <si>
    <t>519332</t>
  </si>
  <si>
    <t>519342</t>
  </si>
  <si>
    <t>519371</t>
  </si>
  <si>
    <t>519373</t>
  </si>
  <si>
    <t>519381</t>
  </si>
  <si>
    <t>519383</t>
  </si>
  <si>
    <t>519390</t>
  </si>
  <si>
    <t>519393</t>
  </si>
  <si>
    <t>519400</t>
  </si>
  <si>
    <t>519403</t>
  </si>
  <si>
    <t>519409</t>
  </si>
  <si>
    <t>519430</t>
  </si>
  <si>
    <t>519433</t>
  </si>
  <si>
    <t>519443</t>
  </si>
  <si>
    <t>519463</t>
  </si>
  <si>
    <t>519490</t>
  </si>
  <si>
    <t>519493</t>
  </si>
  <si>
    <t>519520</t>
  </si>
  <si>
    <t>519525</t>
  </si>
  <si>
    <t>519540</t>
  </si>
  <si>
    <t>5122</t>
  </si>
  <si>
    <t>5130</t>
  </si>
  <si>
    <t>5132</t>
  </si>
  <si>
    <t>5135</t>
  </si>
  <si>
    <t>5141</t>
  </si>
  <si>
    <t>5148</t>
  </si>
  <si>
    <t>5150</t>
  </si>
  <si>
    <t>5151</t>
  </si>
  <si>
    <t>5155</t>
  </si>
  <si>
    <t>5156</t>
  </si>
  <si>
    <t>5176</t>
  </si>
  <si>
    <t>5177</t>
  </si>
  <si>
    <t>5179</t>
  </si>
  <si>
    <t>5182</t>
  </si>
  <si>
    <t>5185</t>
  </si>
  <si>
    <t>518652</t>
  </si>
  <si>
    <t>5187</t>
  </si>
  <si>
    <t>518996</t>
  </si>
  <si>
    <t>51639</t>
  </si>
  <si>
    <t>200</t>
  </si>
  <si>
    <t>520169</t>
  </si>
  <si>
    <t>520306</t>
  </si>
  <si>
    <t>520641</t>
  </si>
  <si>
    <t>520988</t>
  </si>
  <si>
    <t>521324</t>
  </si>
  <si>
    <t>521326</t>
  </si>
  <si>
    <t>5217</t>
  </si>
  <si>
    <t>521804</t>
  </si>
  <si>
    <t>521853</t>
  </si>
  <si>
    <t>5221</t>
  </si>
  <si>
    <t>522182</t>
  </si>
  <si>
    <t>522223</t>
  </si>
  <si>
    <t>522276</t>
  </si>
  <si>
    <t>5228</t>
  </si>
  <si>
    <t>5232</t>
  </si>
  <si>
    <t>5234</t>
  </si>
  <si>
    <t>523748</t>
  </si>
  <si>
    <t>523911</t>
  </si>
  <si>
    <t>523912</t>
  </si>
  <si>
    <t>523951</t>
  </si>
  <si>
    <t>524040</t>
  </si>
  <si>
    <t>5243</t>
  </si>
  <si>
    <t>525241</t>
  </si>
  <si>
    <t>525405</t>
  </si>
  <si>
    <t>5255</t>
  </si>
  <si>
    <t>5256</t>
  </si>
  <si>
    <t>525678</t>
  </si>
  <si>
    <t>5258</t>
  </si>
  <si>
    <t>525896</t>
  </si>
  <si>
    <t>5259</t>
  </si>
  <si>
    <t>525995</t>
  </si>
  <si>
    <t>5262</t>
  </si>
  <si>
    <t>526219</t>
  </si>
  <si>
    <t>526224</t>
  </si>
  <si>
    <t>5264</t>
  </si>
  <si>
    <t>526418</t>
  </si>
  <si>
    <t>526468</t>
  </si>
  <si>
    <t>526471</t>
  </si>
  <si>
    <t>526495</t>
  </si>
  <si>
    <t>526702</t>
  </si>
  <si>
    <t>526722</t>
  </si>
  <si>
    <t>526781</t>
  </si>
  <si>
    <t>526790</t>
  </si>
  <si>
    <t>5268</t>
  </si>
  <si>
    <t>527434</t>
  </si>
  <si>
    <t>527455</t>
  </si>
  <si>
    <t>527456</t>
  </si>
  <si>
    <t>5275</t>
  </si>
  <si>
    <t>528013</t>
  </si>
  <si>
    <t>528038</t>
  </si>
  <si>
    <t>528061</t>
  </si>
  <si>
    <t>528093</t>
  </si>
  <si>
    <t>528229</t>
  </si>
  <si>
    <t>5286</t>
  </si>
  <si>
    <t>528683</t>
  </si>
  <si>
    <t>528689</t>
  </si>
  <si>
    <t>5287</t>
  </si>
  <si>
    <t>5289</t>
  </si>
  <si>
    <t>529480</t>
  </si>
  <si>
    <t>529580</t>
  </si>
  <si>
    <t>529930</t>
  </si>
  <si>
    <t>529962</t>
  </si>
  <si>
    <t>529964</t>
  </si>
  <si>
    <t>529965</t>
  </si>
  <si>
    <t>529966</t>
  </si>
  <si>
    <t>5301</t>
  </si>
  <si>
    <t>5303</t>
  </si>
  <si>
    <t>530343</t>
  </si>
  <si>
    <t>530695</t>
  </si>
  <si>
    <t>530785</t>
  </si>
  <si>
    <t>530831</t>
  </si>
  <si>
    <t>531207</t>
  </si>
  <si>
    <t>531306</t>
  </si>
  <si>
    <t>531355</t>
  </si>
  <si>
    <t>5316</t>
  </si>
  <si>
    <t>5317</t>
  </si>
  <si>
    <t>5322</t>
  </si>
  <si>
    <t>532450</t>
  </si>
  <si>
    <t>532561</t>
  </si>
  <si>
    <t>5327</t>
  </si>
  <si>
    <t>532700</t>
  </si>
  <si>
    <t>5329</t>
  </si>
  <si>
    <t>532902</t>
  </si>
  <si>
    <t>533157</t>
  </si>
  <si>
    <t>533206</t>
  </si>
  <si>
    <t>533248</t>
  </si>
  <si>
    <t>533838</t>
  </si>
  <si>
    <t>533846</t>
  </si>
  <si>
    <t>533875</t>
  </si>
  <si>
    <t>533896</t>
  </si>
  <si>
    <t>533908</t>
  </si>
  <si>
    <t>533936</t>
  </si>
  <si>
    <t>535316</t>
  </si>
  <si>
    <t>535317</t>
  </si>
  <si>
    <t>535318</t>
  </si>
  <si>
    <t>536386</t>
  </si>
  <si>
    <t>537004</t>
  </si>
  <si>
    <t>538720</t>
  </si>
  <si>
    <t>538803</t>
  </si>
  <si>
    <t>538806</t>
  </si>
  <si>
    <t>538811</t>
  </si>
  <si>
    <t>538812</t>
  </si>
  <si>
    <t>538820</t>
  </si>
  <si>
    <t>538823</t>
  </si>
  <si>
    <t>538825</t>
  </si>
  <si>
    <t>538827</t>
  </si>
  <si>
    <t>538878</t>
  </si>
  <si>
    <t>539028</t>
  </si>
  <si>
    <t>5396</t>
  </si>
  <si>
    <t>539673</t>
  </si>
  <si>
    <t>5399</t>
  </si>
  <si>
    <t>540034</t>
  </si>
  <si>
    <t>540002</t>
  </si>
  <si>
    <t>5401</t>
  </si>
  <si>
    <t>540141</t>
  </si>
  <si>
    <t>540168</t>
  </si>
  <si>
    <t>540221</t>
  </si>
  <si>
    <t>540223</t>
  </si>
  <si>
    <t>540207</t>
  </si>
  <si>
    <t>5403</t>
  </si>
  <si>
    <t>5404</t>
  </si>
  <si>
    <t>540410</t>
  </si>
  <si>
    <t>540450</t>
  </si>
  <si>
    <t>540451</t>
  </si>
  <si>
    <t>5406</t>
  </si>
  <si>
    <t>5407</t>
  </si>
  <si>
    <t>540758</t>
  </si>
  <si>
    <t>5409</t>
  </si>
  <si>
    <t>540801</t>
  </si>
  <si>
    <t>540806</t>
  </si>
  <si>
    <t>540838</t>
  </si>
  <si>
    <t>540877</t>
  </si>
  <si>
    <t>541010</t>
  </si>
  <si>
    <t>541065</t>
  </si>
  <si>
    <t>541142</t>
  </si>
  <si>
    <t>5412**</t>
  </si>
  <si>
    <t>541206</t>
  </si>
  <si>
    <t>541256</t>
  </si>
  <si>
    <t>541277</t>
  </si>
  <si>
    <t>541330</t>
  </si>
  <si>
    <t>541592</t>
  </si>
  <si>
    <t>5416</t>
  </si>
  <si>
    <t>541606</t>
  </si>
  <si>
    <t>541657</t>
  </si>
  <si>
    <t>5417</t>
  </si>
  <si>
    <t>5420</t>
  </si>
  <si>
    <t>5424</t>
  </si>
  <si>
    <t>542418</t>
  </si>
  <si>
    <t>5425</t>
  </si>
  <si>
    <t>542505</t>
  </si>
  <si>
    <t>542523</t>
  </si>
  <si>
    <t>542542</t>
  </si>
  <si>
    <t>542598-</t>
  </si>
  <si>
    <t>5426</t>
  </si>
  <si>
    <t>5430</t>
  </si>
  <si>
    <t>543034</t>
  </si>
  <si>
    <t>543077</t>
  </si>
  <si>
    <t>543122</t>
  </si>
  <si>
    <t>543250</t>
  </si>
  <si>
    <t>543267</t>
  </si>
  <si>
    <t>5434</t>
  </si>
  <si>
    <t>543429</t>
  </si>
  <si>
    <t>543458</t>
  </si>
  <si>
    <t>543460</t>
  </si>
  <si>
    <t>543478</t>
  </si>
  <si>
    <t>543479</t>
  </si>
  <si>
    <t>543556</t>
  </si>
  <si>
    <t>543678</t>
  </si>
  <si>
    <t>543482</t>
  </si>
  <si>
    <t>543696</t>
  </si>
  <si>
    <t>543699</t>
  </si>
  <si>
    <t>5437</t>
  </si>
  <si>
    <t>5438</t>
  </si>
  <si>
    <t>5440</t>
  </si>
  <si>
    <t>544156</t>
  </si>
  <si>
    <t>5442</t>
  </si>
  <si>
    <t>544258</t>
  </si>
  <si>
    <t>544291</t>
  </si>
  <si>
    <t>5443</t>
  </si>
  <si>
    <t>5444</t>
  </si>
  <si>
    <t>544434</t>
  </si>
  <si>
    <t>544440</t>
  </si>
  <si>
    <t>5446</t>
  </si>
  <si>
    <t>544748</t>
  </si>
  <si>
    <t>544917</t>
  </si>
  <si>
    <t>545045</t>
  </si>
  <si>
    <t>5451</t>
  </si>
  <si>
    <t>545157</t>
  </si>
  <si>
    <t>5452</t>
  </si>
  <si>
    <t>545250</t>
  </si>
  <si>
    <t>54546?</t>
  </si>
  <si>
    <t>5455</t>
  </si>
  <si>
    <t>545511</t>
  </si>
  <si>
    <t>545578</t>
  </si>
  <si>
    <t>5457</t>
  </si>
  <si>
    <t>5458</t>
  </si>
  <si>
    <t>5459</t>
  </si>
  <si>
    <t>545955</t>
  </si>
  <si>
    <t>5460</t>
  </si>
  <si>
    <t>546259</t>
  </si>
  <si>
    <t>546286</t>
  </si>
  <si>
    <t>5466</t>
  </si>
  <si>
    <t>546604</t>
  </si>
  <si>
    <t>546641,80</t>
  </si>
  <si>
    <t>5469**</t>
  </si>
  <si>
    <t>547046</t>
  </si>
  <si>
    <t>5471</t>
  </si>
  <si>
    <t>547343</t>
  </si>
  <si>
    <t>547347</t>
  </si>
  <si>
    <t>547356</t>
  </si>
  <si>
    <t>547367</t>
  </si>
  <si>
    <t>547372</t>
  </si>
  <si>
    <t>5474</t>
  </si>
  <si>
    <t>548009</t>
  </si>
  <si>
    <t>548045</t>
  </si>
  <si>
    <t>5483</t>
  </si>
  <si>
    <t>548652</t>
  </si>
  <si>
    <t>548653</t>
  </si>
  <si>
    <t>548673</t>
  </si>
  <si>
    <t>548674</t>
  </si>
  <si>
    <t>548805</t>
  </si>
  <si>
    <t>548901</t>
  </si>
  <si>
    <t>548912</t>
  </si>
  <si>
    <t>548955</t>
  </si>
  <si>
    <t>54896</t>
  </si>
  <si>
    <t>5490</t>
  </si>
  <si>
    <t>549035</t>
  </si>
  <si>
    <t>549099</t>
  </si>
  <si>
    <t>5491</t>
  </si>
  <si>
    <t>549104</t>
  </si>
  <si>
    <t>549110</t>
  </si>
  <si>
    <t>549113-</t>
  </si>
  <si>
    <t>549123-</t>
  </si>
  <si>
    <t>549409</t>
  </si>
  <si>
    <t>549471</t>
  </si>
  <si>
    <t>540041</t>
  </si>
  <si>
    <t>550619</t>
  </si>
  <si>
    <t>551128</t>
  </si>
  <si>
    <t>551167</t>
  </si>
  <si>
    <t>551445</t>
  </si>
  <si>
    <t>5520</t>
  </si>
  <si>
    <t>552016</t>
  </si>
  <si>
    <t>552033</t>
  </si>
  <si>
    <t>552038</t>
  </si>
  <si>
    <t>552093</t>
  </si>
  <si>
    <t>5521</t>
  </si>
  <si>
    <t>552157</t>
  </si>
  <si>
    <t>552188</t>
  </si>
  <si>
    <t>5522</t>
  </si>
  <si>
    <t>552213</t>
  </si>
  <si>
    <t>5523</t>
  </si>
  <si>
    <t>5524</t>
  </si>
  <si>
    <t>55456789020</t>
  </si>
  <si>
    <t>552724</t>
  </si>
  <si>
    <t>5528</t>
  </si>
  <si>
    <t>553421</t>
  </si>
  <si>
    <t>553823</t>
  </si>
  <si>
    <t>553877</t>
  </si>
  <si>
    <t>553985</t>
  </si>
  <si>
    <t>554346</t>
  </si>
  <si>
    <t>554544</t>
  </si>
  <si>
    <t>554564</t>
  </si>
  <si>
    <t>554619</t>
  </si>
  <si>
    <t>554641</t>
  </si>
  <si>
    <t>554827</t>
  </si>
  <si>
    <t>555005</t>
  </si>
  <si>
    <t>556951</t>
  </si>
  <si>
    <t>557098</t>
  </si>
  <si>
    <t>5573</t>
  </si>
  <si>
    <t>557505</t>
  </si>
  <si>
    <t>557510</t>
  </si>
  <si>
    <t>557513</t>
  </si>
  <si>
    <t>557552</t>
  </si>
  <si>
    <t>557843</t>
  </si>
  <si>
    <t>557892</t>
  </si>
  <si>
    <t>557905</t>
  </si>
  <si>
    <t>557907</t>
  </si>
  <si>
    <t>558108</t>
  </si>
  <si>
    <t>558158</t>
  </si>
  <si>
    <t>5588</t>
  </si>
  <si>
    <t>558818</t>
  </si>
  <si>
    <t>558846</t>
  </si>
  <si>
    <t>560017</t>
  </si>
  <si>
    <t>560054</t>
  </si>
  <si>
    <t>560279</t>
  </si>
  <si>
    <t>560373</t>
  </si>
  <si>
    <t>561059</t>
  </si>
  <si>
    <t>561066</t>
  </si>
  <si>
    <t>561150</t>
  </si>
  <si>
    <t>564100</t>
  </si>
  <si>
    <t>564104</t>
  </si>
  <si>
    <t>564120</t>
  </si>
  <si>
    <t>564182</t>
  </si>
  <si>
    <t>565659</t>
  </si>
  <si>
    <t>574085</t>
  </si>
  <si>
    <t>581353</t>
  </si>
  <si>
    <t>581828</t>
  </si>
  <si>
    <t>585048</t>
  </si>
  <si>
    <t>585210</t>
  </si>
  <si>
    <t>586357</t>
  </si>
  <si>
    <t>587781</t>
  </si>
  <si>
    <t>589297</t>
  </si>
  <si>
    <t>589562</t>
  </si>
  <si>
    <t>588644</t>
  </si>
  <si>
    <t>589242</t>
  </si>
  <si>
    <t>589261</t>
  </si>
  <si>
    <t>589460</t>
  </si>
  <si>
    <t>589732</t>
  </si>
  <si>
    <t>5898</t>
  </si>
  <si>
    <t>589856</t>
  </si>
  <si>
    <t>5899</t>
  </si>
  <si>
    <t>600229</t>
  </si>
  <si>
    <t>600292,93,94</t>
  </si>
  <si>
    <t>600315</t>
  </si>
  <si>
    <t>600649</t>
  </si>
  <si>
    <t>601056</t>
  </si>
  <si>
    <t>601021</t>
  </si>
  <si>
    <t>6011</t>
  </si>
  <si>
    <t>6012</t>
  </si>
  <si>
    <t>601382</t>
  </si>
  <si>
    <t>6016</t>
  </si>
  <si>
    <t>601725</t>
  </si>
  <si>
    <t>601859</t>
  </si>
  <si>
    <t>601887</t>
  </si>
  <si>
    <t>6019</t>
  </si>
  <si>
    <t>602700</t>
  </si>
  <si>
    <t>602969</t>
  </si>
  <si>
    <t>603207</t>
  </si>
  <si>
    <t>603220</t>
  </si>
  <si>
    <t>603367</t>
  </si>
  <si>
    <t>603411</t>
  </si>
  <si>
    <t>603450</t>
  </si>
  <si>
    <t>6035</t>
  </si>
  <si>
    <t>603528</t>
  </si>
  <si>
    <t>603692</t>
  </si>
  <si>
    <t>603753</t>
  </si>
  <si>
    <t>603798</t>
  </si>
  <si>
    <t>603948</t>
  </si>
  <si>
    <t>6041</t>
  </si>
  <si>
    <t>6044</t>
  </si>
  <si>
    <t>6045</t>
  </si>
  <si>
    <t>604646</t>
  </si>
  <si>
    <t>604767</t>
  </si>
  <si>
    <t>604809</t>
  </si>
  <si>
    <t>604976</t>
  </si>
  <si>
    <t>6051</t>
  </si>
  <si>
    <t>6060</t>
  </si>
  <si>
    <t>606095</t>
  </si>
  <si>
    <t>606172</t>
  </si>
  <si>
    <t>606179</t>
  </si>
  <si>
    <t>606263</t>
  </si>
  <si>
    <t>606469</t>
  </si>
  <si>
    <t>606484</t>
  </si>
  <si>
    <t>606934</t>
  </si>
  <si>
    <t>607120</t>
  </si>
  <si>
    <t>620013</t>
  </si>
  <si>
    <t>620021</t>
  </si>
  <si>
    <t>621019</t>
  </si>
  <si>
    <t>621041</t>
  </si>
  <si>
    <t>621060</t>
  </si>
  <si>
    <t>622141</t>
  </si>
  <si>
    <t>622200</t>
  </si>
  <si>
    <t>622201</t>
  </si>
  <si>
    <t>622202</t>
  </si>
  <si>
    <t>622203</t>
  </si>
  <si>
    <t>622208</t>
  </si>
  <si>
    <t>622210</t>
  </si>
  <si>
    <t>622212</t>
  </si>
  <si>
    <t>622226</t>
  </si>
  <si>
    <t>622252</t>
  </si>
  <si>
    <t>622260</t>
  </si>
  <si>
    <t>622372</t>
  </si>
  <si>
    <t>622309</t>
  </si>
  <si>
    <t>622379</t>
  </si>
  <si>
    <t>622381</t>
  </si>
  <si>
    <t>622409</t>
  </si>
  <si>
    <t>622410</t>
  </si>
  <si>
    <t>622427</t>
  </si>
  <si>
    <t>622492</t>
  </si>
  <si>
    <t>6225</t>
  </si>
  <si>
    <t>622568</t>
  </si>
  <si>
    <t>622630/31/32/33</t>
  </si>
  <si>
    <t>622659</t>
  </si>
  <si>
    <t>622700</t>
  </si>
  <si>
    <t>622752</t>
  </si>
  <si>
    <t>622789</t>
  </si>
  <si>
    <t>622933</t>
  </si>
  <si>
    <t>622942</t>
  </si>
  <si>
    <t>622974</t>
  </si>
  <si>
    <t>625008</t>
  </si>
  <si>
    <t>625028</t>
  </si>
  <si>
    <t>625029</t>
  </si>
  <si>
    <t>625040</t>
  </si>
  <si>
    <t>625041</t>
  </si>
  <si>
    <t>625042</t>
  </si>
  <si>
    <t>625043</t>
  </si>
  <si>
    <t>625063</t>
  </si>
  <si>
    <t>6253</t>
  </si>
  <si>
    <t>627397</t>
  </si>
  <si>
    <t>627421</t>
  </si>
  <si>
    <t>627425</t>
  </si>
  <si>
    <t>627692</t>
  </si>
  <si>
    <t>6277</t>
  </si>
  <si>
    <t>627895</t>
  </si>
  <si>
    <t>628181</t>
  </si>
  <si>
    <t>630490</t>
  </si>
  <si>
    <t>630495</t>
  </si>
  <si>
    <t>630499</t>
  </si>
  <si>
    <t>63191</t>
  </si>
  <si>
    <t>633174</t>
  </si>
  <si>
    <t>633300</t>
  </si>
  <si>
    <t>633450</t>
  </si>
  <si>
    <t>633513</t>
  </si>
  <si>
    <t>633540</t>
  </si>
  <si>
    <t>633625</t>
  </si>
  <si>
    <t>633641</t>
  </si>
  <si>
    <t>633675</t>
  </si>
  <si>
    <t>633676</t>
  </si>
  <si>
    <t>633698</t>
  </si>
  <si>
    <t>633791</t>
  </si>
  <si>
    <t>633834</t>
  </si>
  <si>
    <t>633845</t>
  </si>
  <si>
    <t>634001</t>
  </si>
  <si>
    <t>634004</t>
  </si>
  <si>
    <t>634005</t>
  </si>
  <si>
    <t>634008</t>
  </si>
  <si>
    <t>634009</t>
  </si>
  <si>
    <t>635608</t>
  </si>
  <si>
    <t>635629</t>
  </si>
  <si>
    <t>63563</t>
  </si>
  <si>
    <t>6356500</t>
  </si>
  <si>
    <t>6360</t>
  </si>
  <si>
    <t>636325</t>
  </si>
  <si>
    <t>636587</t>
  </si>
  <si>
    <t>639231</t>
  </si>
  <si>
    <t>639300</t>
  </si>
  <si>
    <t>6541</t>
  </si>
  <si>
    <t>6556</t>
  </si>
  <si>
    <t>6660</t>
  </si>
  <si>
    <t>670695</t>
  </si>
  <si>
    <t>6709</t>
  </si>
  <si>
    <t>6718</t>
  </si>
  <si>
    <t>672x</t>
  </si>
  <si>
    <t>673</t>
  </si>
  <si>
    <t>6759xx</t>
  </si>
  <si>
    <t>675922</t>
  </si>
  <si>
    <t>675940</t>
  </si>
  <si>
    <t>675964</t>
  </si>
  <si>
    <t>675967</t>
  </si>
  <si>
    <t>675968</t>
  </si>
  <si>
    <t>6761</t>
  </si>
  <si>
    <t>676165</t>
  </si>
  <si>
    <t>676280</t>
  </si>
  <si>
    <t>676378</t>
  </si>
  <si>
    <t>676398</t>
  </si>
  <si>
    <t>676481</t>
  </si>
  <si>
    <t>676509</t>
  </si>
  <si>
    <t>676613</t>
  </si>
  <si>
    <t>6767xx</t>
  </si>
  <si>
    <t>676953</t>
  </si>
  <si>
    <t>676969</t>
  </si>
  <si>
    <t>6771</t>
  </si>
  <si>
    <t>677310</t>
  </si>
  <si>
    <t>677518</t>
  </si>
  <si>
    <t>677574</t>
  </si>
  <si>
    <t>677594</t>
  </si>
  <si>
    <t>690149</t>
  </si>
  <si>
    <t>700247</t>
  </si>
  <si>
    <t>7021</t>
  </si>
  <si>
    <t>7069</t>
  </si>
  <si>
    <t>926366</t>
  </si>
  <si>
    <t>923362</t>
  </si>
  <si>
    <t>9280</t>
  </si>
  <si>
    <t>CETELEM_CBENSEIGNE</t>
  </si>
  <si>
    <t>CETELEM</t>
  </si>
  <si>
    <t>UP</t>
  </si>
  <si>
    <t>UP_EMV_CPP</t>
  </si>
  <si>
    <t xml:space="preserve">DELTA_TRS_NUM_AUDIT_DEBIT     </t>
  </si>
  <si>
    <t xml:space="preserve">DELTA_TRS_HORODAT             </t>
  </si>
  <si>
    <t xml:space="preserve">DELTA_TRS_NAUT                </t>
  </si>
  <si>
    <t xml:space="preserve">DELTA_TRS_E_CUSERDATA1        </t>
  </si>
  <si>
    <t>DELTA_TRS_E_CUSER_COUNTRY_CODE</t>
  </si>
  <si>
    <t xml:space="preserve">DELTA_TRS_OPERAS_TYPE         </t>
  </si>
  <si>
    <t xml:space="preserve">DELTA_TRS_MOTIF_REDR          </t>
  </si>
  <si>
    <t>DELTA_TRS_CURRENCY</t>
  </si>
  <si>
    <t xml:space="preserve">DELTA_TRS_REVERSAL_AUDIT      </t>
  </si>
  <si>
    <t xml:space="preserve">DELTA_TRS_END_UP              </t>
  </si>
  <si>
    <t>#</t>
  </si>
  <si>
    <t># Fichier des Libelles Fichiers CB5-EMV</t>
  </si>
  <si>
    <t># code langue 00 - Date de Creation 07-2003 - WT</t>
  </si>
  <si>
    <t>########################</t>
  </si>
  <si>
    <t>#caracteristique Commune</t>
  </si>
  <si>
    <t>[CARA_PAF_TITLE:Fichier Parametre]</t>
  </si>
  <si>
    <t>/* Record Data Libels ---- */</t>
  </si>
  <si>
    <t>[WT_APPLICATION:Appli]</t>
  </si>
  <si>
    <t>[WT_VERSION:Version]</t>
  </si>
  <si>
    <t>[WT_DATEV:Du]</t>
  </si>
  <si>
    <t>[WT_MODIFLOCAL:Modification]</t>
  </si>
  <si>
    <t>[WT_ADD_DATA:Complement]</t>
  </si>
  <si>
    <t>#Enregistrement APH_D777.WP</t>
  </si>
  <si>
    <t>[ENREG_APH_TITLE:Ref Glob]</t>
  </si>
  <si>
    <t>[110_INFERIEUR:GMTInf]</t>
  </si>
  <si>
    <t>[111_SUPERIEUR:GMTSup]</t>
  </si>
  <si>
    <t>[112_DECALAGE:DCLG]</t>
  </si>
  <si>
    <t>[113_SIGNE:SENS]</t>
  </si>
  <si>
    <t>#Enregistrement HIC_01, HIP_02, HIM_03, HIA_04.WP Files</t>
  </si>
  <si>
    <t>[ENREG_HIS_TITLE:Historique Centre]</t>
  </si>
  <si>
    <t>[381_AUDIT:NAudit]</t>
  </si>
  <si>
    <t>[815_IDSA:IdSysAcc]</t>
  </si>
  <si>
    <t>[4_TERMINALID:TID]</t>
  </si>
  <si>
    <t>[WT_LASTSESSION:Sess]</t>
  </si>
  <si>
    <t>[WT_LASTREMISE_1:Remise]</t>
  </si>
  <si>
    <t>[WT_LASTSTATUS:STAT]</t>
  </si>
  <si>
    <t>[WT_LASTREMISE_2:Centre]</t>
  </si>
  <si>
    <t>[WT_LASTLD:DateLD]</t>
  </si>
  <si>
    <t>[WT_LASTLT:DateLT]</t>
  </si>
  <si>
    <t>[WT_NBAPPELS:NbAp]</t>
  </si>
  <si>
    <t>[WT_NBAPPELSPRIM:NbA1]</t>
  </si>
  <si>
    <t>[WT_NBAPPELSSEC:NbA2]</t>
  </si>
  <si>
    <t>[WT_NBECHECSCON:NbEC]</t>
  </si>
  <si>
    <t>[WT_NBECHECSCONPRIM:NbC1]</t>
  </si>
  <si>
    <t>[WT_NBECHECSCONSEC:NbC2]</t>
  </si>
  <si>
    <t>[WT_NBECHECSPRO:NbEP]</t>
  </si>
  <si>
    <t>[WT_NBECHECSPROPRIM:NbP1]</t>
  </si>
  <si>
    <t>[WT_NBECHECSPROSEC:NbP2]</t>
  </si>
  <si>
    <t>[WT_FRQAPPLTLP:FRQA]</t>
  </si>
  <si>
    <t>[WT_COMPTEURAPPEL:CPTA]</t>
  </si>
  <si>
    <t>#Enregistrement SIT_D753.WP file</t>
  </si>
  <si>
    <t>[ENREG_SIT_TITLE:Identification Site Accepteur]</t>
  </si>
  <si>
    <t>[7_TYPE:TypeSite]</t>
  </si>
  <si>
    <t>[168_SIRET:NumeroSiret]</t>
  </si>
  <si>
    <t>[177_ACTIVITE:Acti]</t>
  </si>
  <si>
    <t>[169_CONTRAT:Contrat]</t>
  </si>
  <si>
    <t>[725_ENVEL_41:Envel41]</t>
  </si>
  <si>
    <t>[726_ENVEL_42:Envel42]</t>
  </si>
  <si>
    <t>[175_ENSEIGNE:Enseigne]</t>
  </si>
  <si>
    <t>[167_DOM_ACQUEREUR:Domicil]</t>
  </si>
  <si>
    <t>[703_FACTURE:F]</t>
  </si>
  <si>
    <t>[754_APPEL:A]</t>
  </si>
  <si>
    <t>#Enregistrement CTA_D745.WP file</t>
  </si>
  <si>
    <t>[ENREG_CTA_TITLE:Descriptif centre autorisation]</t>
  </si>
  <si>
    <t>[8_TYPE1_CTA:TYPE]</t>
  </si>
  <si>
    <t>[887_RACCORDEMENT1:Addr_Racc1]</t>
  </si>
  <si>
    <t>[158_ADRESSE1:Addr_Appel1]</t>
  </si>
  <si>
    <t>[8_TYPE2_CTA:TYPS]</t>
  </si>
  <si>
    <t>[875_RACCORDEMENT2:Addr_Racc2]</t>
  </si>
  <si>
    <t>[159_ADRESSE2:Addr_Appel2]</t>
  </si>
  <si>
    <t>[CTA_FILLER:Not used]</t>
  </si>
  <si>
    <t>#Enregistrement CTC_D762.WP file</t>
  </si>
  <si>
    <t>[ENREG_CTC_TITLE:Descriptif centre telecollecte]</t>
  </si>
  <si>
    <t>[8_TYPE1_CTC:TYPE]</t>
  </si>
  <si>
    <t>[883_RACCORDEMENT1:Addr_Racc1]</t>
  </si>
  <si>
    <t>[132_ADRESSE1:Addr_Appel1]</t>
  </si>
  <si>
    <t>[8_TYPE2_CTC:TYPS]</t>
  </si>
  <si>
    <t>[884_RACCORDEMENT2:Addr_Racc2]</t>
  </si>
  <si>
    <t>[133_ADRESSE2:Addr_Appel2]</t>
  </si>
  <si>
    <t>[134_MAX:MAX]</t>
  </si>
  <si>
    <t>[135_DELAI:Delai]</t>
  </si>
  <si>
    <t>[136_FREQUENCE:FREQ]</t>
  </si>
  <si>
    <t>[152_DATE:Date]</t>
  </si>
  <si>
    <t>[733_HEURE:Heure]</t>
  </si>
  <si>
    <t>#Enregistrement CTP_D748.WP file</t>
  </si>
  <si>
    <t>[ENREG_CTP_TITLE:Descriptif centre teleparametrage]</t>
  </si>
  <si>
    <t>[8_TYPE1_CTP:TYPE]</t>
  </si>
  <si>
    <t>[885_RACCORDEMENT1_CTP:Addr_Racc1]</t>
  </si>
  <si>
    <t>[147_ADRESSE1_CTP:Addr_Appel1]</t>
  </si>
  <si>
    <t>[8_TYPE2_CTP:TYPS]</t>
  </si>
  <si>
    <t>[886_RACCORDEMENT2_CTP:Addr_Racc2]</t>
  </si>
  <si>
    <t>[148_ADRESSE2_CTP:Addr_Appel2]</t>
  </si>
  <si>
    <t>[149_MAX:MAX]</t>
  </si>
  <si>
    <t>[150_DELAI:Delai]</t>
  </si>
  <si>
    <t>[151_FREQUENCE:FREQ]</t>
  </si>
  <si>
    <t>[152_DATE_CTP:Date]</t>
  </si>
  <si>
    <t>[154_HEURE_CTP:Heure]</t>
  </si>
  <si>
    <t>#Enregistrement CTL_D763.WP file</t>
  </si>
  <si>
    <t>[ENREG_CTL_TITLE:Descriptif centre telechargement 1]</t>
  </si>
  <si>
    <t>[8_TYPE1_CTL:TYPE]</t>
  </si>
  <si>
    <t>[889_RACCORDEMENT1:Addr_Racc1]</t>
  </si>
  <si>
    <t>[125_ADRESSE1:Addr_Appel1]</t>
  </si>
  <si>
    <t>[8_TYPE2_CTL:TYPS]</t>
  </si>
  <si>
    <t>[890_RACCORDEMENT2:Addr_Racc2]</t>
  </si>
  <si>
    <t>[126_ADRESSE2:Addr_Appel2]</t>
  </si>
  <si>
    <t>[127_MAX:MAX]</t>
  </si>
  <si>
    <t>[128_DELAI:Delai]</t>
  </si>
  <si>
    <t>[151_FREQUENCE_CTL:FREQ]</t>
  </si>
  <si>
    <t>[130_DATE:Date]</t>
  </si>
  <si>
    <t>[129_HEURE:Heure]</t>
  </si>
  <si>
    <t>[764_PASSE:ContAcces]</t>
  </si>
  <si>
    <t>[765_REFER:Reference]</t>
  </si>
  <si>
    <t>#Enregistrement CTE_D734.WP file</t>
  </si>
  <si>
    <t>[ENREG_CTE_TITLE:Descriptif centre telechargement 2]</t>
  </si>
  <si>
    <t>[8_TYPE1_CTE:TYPE]</t>
  </si>
  <si>
    <t>[885_RACCORDEMENT1_CTE:Addr_Racc1]</t>
  </si>
  <si>
    <t>[147_ADRESSE1_CTE:Addr_Appel1]</t>
  </si>
  <si>
    <t>[8_TYPE2_CTE:TYPS]</t>
  </si>
  <si>
    <t>[886_RACCORDEMENT2_CTE:Addr_Racc2]</t>
  </si>
  <si>
    <t>[148_ADRESSE2_CTE:Addr_Appel2]</t>
  </si>
  <si>
    <t>#Enregistrement API_D758.WP file</t>
  </si>
  <si>
    <t>[ENREG_API_TITLE:Identifiant pseudo-session]</t>
  </si>
  <si>
    <t>[160_APIID:IDPseudoSession]</t>
  </si>
  <si>
    <t>#Enregistrement MON_D747.WP et DEV_D774.WP file</t>
  </si>
  <si>
    <t>[ENREG_MON_DEV_TITLE:Monnaies et Devises]</t>
  </si>
  <si>
    <t>[184_CODE:C.MON]</t>
  </si>
  <si>
    <t>[183_ALPHA:C.ALPH]</t>
  </si>
  <si>
    <t>[185_FRACTION1:FRAC]</t>
  </si>
  <si>
    <t>[186_TAUX:TConv]</t>
  </si>
  <si>
    <t>[171_FRACTION2:FRA2]</t>
  </si>
  <si>
    <t>[751_ACTIVE:ACT]</t>
  </si>
  <si>
    <t>[752_ICV:I.CV]</t>
  </si>
  <si>
    <t>[882_ITX:I.CO]</t>
  </si>
  <si>
    <t>#Enregistrement APP_D757.WP file</t>
  </si>
  <si>
    <t>[ENREG_APP_TITLE:Param. Applicatifs d'une application]</t>
  </si>
  <si>
    <t>[898_TRANSACTION:TYP]</t>
  </si>
  <si>
    <t>[9_VALMAX:DURE]</t>
  </si>
  <si>
    <t>[242_LNGMIN:Lmin]</t>
  </si>
  <si>
    <t>[243_LNGMAX:LMAX]</t>
  </si>
  <si>
    <t>[269_TIMEOUT:T.O.]</t>
  </si>
  <si>
    <t>[698_CODEPAYS:PAYS]</t>
  </si>
  <si>
    <t>[879_NODEV:DEVI]</t>
  </si>
  <si>
    <t>[94_LANGUE:LANGUE]</t>
  </si>
  <si>
    <t>[759_FORCE:FORC]</t>
  </si>
  <si>
    <t>[760_AUTO:AUTO]</t>
  </si>
  <si>
    <t>[720_PREAUTO:PRE]</t>
  </si>
  <si>
    <t>[721_PROLONG:PROL]</t>
  </si>
  <si>
    <t>[722_COMPLEM:C]</t>
  </si>
  <si>
    <t>[723_NOSHOW:N]</t>
  </si>
  <si>
    <t>#Enregistrement APR_D767.WP file</t>
  </si>
  <si>
    <t>[ENREG_APR_TITLE:Param. gestion des risques]</t>
  </si>
  <si>
    <t>[184_MONNAIE:C.MON]</t>
  </si>
  <si>
    <t>[776_MSERVICE:ValServComm]</t>
  </si>
  <si>
    <t>[681_MDOUBLE:DoubleAuth]</t>
  </si>
  <si>
    <t>[768_MPREDEF:MontPreDef]</t>
  </si>
  <si>
    <t>[189_MMAX:MontMax]</t>
  </si>
  <si>
    <t>[188_MMIN:MontMin]</t>
  </si>
  <si>
    <t>[878_MAUTO:MontAuto]</t>
  </si>
  <si>
    <t>[190_MFOREGIN:MontMaxEtr]</t>
  </si>
  <si>
    <t>#Enregistrement APS_D769.WP file</t>
  </si>
  <si>
    <t>[ENREG_APS_TITLE:Param. gestion des plafonds]</t>
  </si>
  <si>
    <t>[184_MONNAIE_APS:C.MON]</t>
  </si>
  <si>
    <t>[192_SEUIL:Seuil-Appel]</t>
  </si>
  <si>
    <t>[197_COEF:COEF]</t>
  </si>
  <si>
    <t>[181_HEURE1:HeureD]</t>
  </si>
  <si>
    <t>[182_HEURE2:HeureF]</t>
  </si>
  <si>
    <t>[770_MODE:AUTH]</t>
  </si>
  <si>
    <t>#Enregistrement APB_D236.WP file</t>
  </si>
  <si>
    <t>[ENREG_APB_TITLE:Param. gestion des bins]</t>
  </si>
  <si>
    <t>[238_DEBUT:Debut_BIN]</t>
  </si>
  <si>
    <t>[239_FIN:Fin_BIN]</t>
  </si>
  <si>
    <t>[245_NIVEAU:NIVEAU]</t>
  </si>
  <si>
    <t>[241_TRAITEMENT:TRAIT]</t>
  </si>
  <si>
    <t>[WT_APB_SOUS_APPLI:SousAppli]</t>
  </si>
  <si>
    <t>[WT_APB_TEST_LG:Test_Lg]</t>
  </si>
  <si>
    <t>[WT_APB_LG_MIN:Lg_Min]</t>
  </si>
  <si>
    <t>[WT_APB_LG_MAX:Lg_Max]</t>
  </si>
  <si>
    <t>[WT_APB_TEST_CS:Test_CS]</t>
  </si>
  <si>
    <t>[WT_APB_CS:Code_Service]</t>
  </si>
  <si>
    <t>[WT_APB_FILLER:Filler]</t>
  </si>
  <si>
    <t>#Enregistrement APL_D253.WP file</t>
  </si>
  <si>
    <t>[ENREG_APL_TITLE:Param. gestion surveillance]</t>
  </si>
  <si>
    <t>[686_CARTE:Num_Carte]</t>
  </si>
  <si>
    <t>[687_NIVEAU:NIV.]</t>
  </si>
  <si>
    <t>#Enregistrement APK_D761.WP et EPK_D782.WP file</t>
  </si>
  <si>
    <t>[ENREG_APK_EPK_TITLE:Param. gestion des clefs]</t>
  </si>
  <si>
    <t>[783_RID_EPK:RID]</t>
  </si>
  <si>
    <t>[740_PRESTA:Presta-B0]</t>
  </si>
  <si>
    <t>[289_FINVAL:FVAL]</t>
  </si>
  <si>
    <t>[784_INDEX:INDEX]</t>
  </si>
  <si>
    <t>[785_EXPO:EXPO]</t>
  </si>
  <si>
    <t>[746_LNGMODULO:LM]</t>
  </si>
  <si>
    <t>[786_MODULO:MODULO]</t>
  </si>
  <si>
    <t>[791_CMPLMODULO:CMPL_MODULO-EMV]</t>
  </si>
  <si>
    <t>#Enregistrement TIC_D755.WP et COR_D756.WP file</t>
  </si>
  <si>
    <t>[ENREG_TIC_COR_TITLE:Format ticket et compte rendu]</t>
  </si>
  <si>
    <t>[228_ENTETE:Format-entete]</t>
  </si>
  <si>
    <t>[683_PIED:Format-pied]</t>
  </si>
  <si>
    <t>#Enregistrement AMP_D771.WP et AML_D773.WP file</t>
  </si>
  <si>
    <t>[ENREG_AMP_AMS_TITLE:Gestion mes. port. et s.acc.]</t>
  </si>
  <si>
    <t>[94_CODE:CLA]</t>
  </si>
  <si>
    <t>[772_ABREV:ABR]</t>
  </si>
  <si>
    <t>#Enregistrement EPV_D787.WP file</t>
  </si>
  <si>
    <t>[ENREG_EPV_TITLE:Liste app EMV]</t>
  </si>
  <si>
    <t>[783_RID_EPV:RID]</t>
  </si>
  <si>
    <t>[788_PIX_EPV:PIX]</t>
  </si>
  <si>
    <t>[844_VERSION:VERS]</t>
  </si>
  <si>
    <t>[918_PRIORITE:P]</t>
  </si>
  <si>
    <t>[921_FORCAGE:F]</t>
  </si>
  <si>
    <t>#Enregistrement EPT_D778.WP file</t>
  </si>
  <si>
    <t>[ENREG_EPT_TITLE:Liste TACs]</t>
  </si>
  <si>
    <t>[783_RID_EPT:RID]</t>
  </si>
  <si>
    <t>[788_PIX_EPT:PIX]</t>
  </si>
  <si>
    <t>[779_DENIAL:Deny]</t>
  </si>
  <si>
    <t>[780_ONLINE:Onlin]</t>
  </si>
  <si>
    <t>[781_DEFAULT:Defau]</t>
  </si>
  <si>
    <t>#Enregistrement EPD_D600.WP file</t>
  </si>
  <si>
    <t>[ENREG_EPD_TITLE:Liste DOLs]</t>
  </si>
  <si>
    <t>[783_RID_EPD:RID]</t>
  </si>
  <si>
    <t>[788_PIX_EPD:PIX]</t>
  </si>
  <si>
    <t>[WT_TYPE_T_D:T]</t>
  </si>
  <si>
    <t>[607_DOL:DOL_Par_Defaut]</t>
  </si>
  <si>
    <t>#Enregistrement EPC_D605.WP file</t>
  </si>
  <si>
    <t>[ENREG_EPC_TITLE:Categ. Code]</t>
  </si>
  <si>
    <t>[783_RID_EPC:RID]</t>
  </si>
  <si>
    <t>[788_PIX_EPC:PIX]</t>
  </si>
  <si>
    <t>[919_CATEG:C]</t>
  </si>
  <si>
    <t>[WT_ENVEL:EnveloppeDonnees]</t>
  </si>
  <si>
    <t>#Enregistrement EPA_D73.WP file</t>
  </si>
  <si>
    <t>[ENREG_EPA_TITLE:Appels Aleat.]</t>
  </si>
  <si>
    <t>[783_RID_EPA:RID]</t>
  </si>
  <si>
    <t>[788_PIX_EPA:PIX]</t>
  </si>
  <si>
    <t>[184_MONNAIE:CMO]</t>
  </si>
  <si>
    <t>[70_SEUIL:Seuil]</t>
  </si>
  <si>
    <t>[71_COEF:Coefficient]</t>
  </si>
  <si>
    <t>[72_COEFMAX:Coef_Max]</t>
  </si>
  <si>
    <t>#Enregistrement MOP_LLL.WP et MOS_LLL.WP files</t>
  </si>
  <si>
    <t>[ENREG_MO_TITLE:Message officiels]</t>
  </si>
  <si>
    <t>[WT_INDEX:IND]</t>
  </si>
  <si>
    <t>[479_LIBEL:Texte]</t>
  </si>
  <si>
    <t>#Enregistrement DCT_D922.WP files</t>
  </si>
  <si>
    <t>[ENREG_DCT_TITLE:Donnees compl. TC EMV]</t>
  </si>
  <si>
    <t>[TAGS_COMPL:Donnees complementaires telecollecte EMV]</t>
  </si>
  <si>
    <t>#Enregistrement PRF_FCT.WP files</t>
  </si>
  <si>
    <t>[ENREG_PRF_TITLE:Selection application]</t>
  </si>
  <si>
    <t>[TYPE_FCT:TYPE]</t>
  </si>
  <si>
    <t>[PROFILE:PROF]</t>
  </si>
  <si>
    <t>[TECHNO:TECH]</t>
  </si>
  <si>
    <t>[IND_SATIS:SATI]</t>
  </si>
  <si>
    <t>[ACTIVE_1:SELECTION_APPLICATION 1 = Active]</t>
  </si>
  <si>
    <t>[NB_REC_PRF_FCT:17]</t>
  </si>
  <si>
    <t>[PRF_FCT_FOR_0:ALPHA]</t>
  </si>
  <si>
    <t>[PRF_FCT_FOR_1:ALPHA]</t>
  </si>
  <si>
    <t>[PRF_FCT_FOR_2:ALPHA]</t>
  </si>
  <si>
    <t>[PRF_FCT_FOR_3:ALPHA]</t>
  </si>
  <si>
    <t>[PRF_FCT_FOR_4:ALPHA]</t>
  </si>
  <si>
    <t>[PRF_FCT_FOR_5:ALPHA]</t>
  </si>
  <si>
    <t>[PRF_FCT_FOR_6:ALPHA]</t>
  </si>
  <si>
    <t>[PRF_FCT_FOR_7:ALPHA]</t>
  </si>
  <si>
    <t>[PRF_FCT_FOR_8:ALPHA]</t>
  </si>
  <si>
    <t>[PRF_FCT_FOR_9:ALPHA]</t>
  </si>
  <si>
    <t>[PRF_FCT_FOR_10:ALPHA]</t>
  </si>
  <si>
    <t>[PRF_FCT_FOR_11:ALPHA]</t>
  </si>
  <si>
    <t>[PRF_FCT_FOR_12:ALPHA]</t>
  </si>
  <si>
    <t>[PRF_FCT_FOR_13:ALPHA]</t>
  </si>
  <si>
    <t>[PRF_FCT_FOR_14:ALPHA]</t>
  </si>
  <si>
    <t>[PRF_FCT_FOR_15:ALPHA]</t>
  </si>
  <si>
    <t>[PRF_FCT_FOR_16:ALPHA]</t>
  </si>
  <si>
    <t>[PRF_FCT_LNG_0:4]</t>
  </si>
  <si>
    <t>[PRF_FCT_LNG_1:1]</t>
  </si>
  <si>
    <t>[PRF_FCT_LNG_2:1]</t>
  </si>
  <si>
    <t>[PRF_FCT_LNG_3:1]</t>
  </si>
  <si>
    <t>[PRF_FCT_LNG_4:1]</t>
  </si>
  <si>
    <t>[PRF_FCT_LNG_5:1]</t>
  </si>
  <si>
    <t>[PRF_FCT_LNG_6:1]</t>
  </si>
  <si>
    <t>[PRF_FCT_LNG_7:1]</t>
  </si>
  <si>
    <t>[PRF_FCT_LNG_8:1]</t>
  </si>
  <si>
    <t>[PRF_FCT_LNG_9:1]</t>
  </si>
  <si>
    <t>[PRF_FCT_LNG_10:1]</t>
  </si>
  <si>
    <t>[PRF_FCT_LNG_11:1]</t>
  </si>
  <si>
    <t>[PRF_FCT_LNG_12:1]</t>
  </si>
  <si>
    <t>[PRF_FCT_LNG_13:1]</t>
  </si>
  <si>
    <t>[PRF_FCT_LNG_14:1]</t>
  </si>
  <si>
    <t>[PRF_FCT_LNG_15:1]</t>
  </si>
  <si>
    <t>[PRF_FCT_LNG_16:1]</t>
  </si>
  <si>
    <t>[PRF_FCT_LIBEL_0:NIVEAU]</t>
  </si>
  <si>
    <t>[PRF_FCT_LIBEL_1:1]</t>
  </si>
  <si>
    <t>[PRF_FCT_LIBEL_2:2]</t>
  </si>
  <si>
    <t>[PRF_FCT_LIBEL_3:3]</t>
  </si>
  <si>
    <t>[PRF_FCT_LIBEL_4:4]</t>
  </si>
  <si>
    <t>[PRF_FCT_LIBEL_5:5]</t>
  </si>
  <si>
    <t>[PRF_FCT_LIBEL_6:6]</t>
  </si>
  <si>
    <t>[PRF_FCT_LIBEL_7:7]</t>
  </si>
  <si>
    <t>[PRF_FCT_LIBEL_8:8]</t>
  </si>
  <si>
    <t>[PRF_FCT_LIBEL_9:9]</t>
  </si>
  <si>
    <t>[PRF_FCT_LIBEL_10:10]</t>
  </si>
  <si>
    <t>[PRF_FCT_LIBEL_11:11]</t>
  </si>
  <si>
    <t>[PRF_FCT_LIBEL_12:12]</t>
  </si>
  <si>
    <t>[PRF_FCT_LIBEL_13:13]</t>
  </si>
  <si>
    <t>[PRF_FCT_LIBEL_14:14]</t>
  </si>
  <si>
    <t>[PRF_FCT_LIBEL_15:15]</t>
  </si>
  <si>
    <t>[PRF_FCT_LIBEL_16:16]</t>
  </si>
  <si>
    <t>#Enregistrement GES_APP.WP files</t>
  </si>
  <si>
    <t>[ENREG_GES_APP_TITLE:Gestion des sous applications]</t>
  </si>
  <si>
    <t>[WT_GES_SOUS_APPLI:Ss-app]</t>
  </si>
  <si>
    <t>[WT_GES_LIBELLE:Nom sous appli]</t>
  </si>
  <si>
    <t>[WT_GES_RUF:RUF1]</t>
  </si>
  <si>
    <t>#Enregistrement COD_OPT.WP files</t>
  </si>
  <si>
    <t>[ENREG_COD_OPT_TITLE:Gestion des codes applications]</t>
  </si>
  <si>
    <t>[WT_COD_GESTION:Cod ges]</t>
  </si>
  <si>
    <t>[WT_COD_RUF:RUF2]</t>
  </si>
  <si>
    <t>#Enregistrement SPECIF_1.WP files</t>
  </si>
  <si>
    <t>[ENREG_SPECIF_1_TITLE:Parametres specifiques]</t>
  </si>
  <si>
    <t>[SPECIF_MONNAIE:C.MON]</t>
  </si>
  <si>
    <t>[NB_REC_SPECIF_1:17]</t>
  </si>
  <si>
    <t>[SPECIF_1_FOR_0:ALPHA]</t>
  </si>
  <si>
    <t>[SPECIF_1_FOR_1:NUM]</t>
  </si>
  <si>
    <t>[SPECIF_1_FOR_2:NUM]</t>
  </si>
  <si>
    <t>[SPECIF_1_FOR_3:NUM]</t>
  </si>
  <si>
    <t>[SPECIF_1_FOR_4:NUM]</t>
  </si>
  <si>
    <t>[SPECIF_1_FOR_5:NUM]</t>
  </si>
  <si>
    <t>[SPECIF_1_FOR_6:NUM]</t>
  </si>
  <si>
    <t>[SPECIF_1_FOR_7:NUM]</t>
  </si>
  <si>
    <t>[SPECIF_1_FOR_8:NUM]</t>
  </si>
  <si>
    <t>[SPECIF_1_FOR_9:NUM]</t>
  </si>
  <si>
    <t>[SPECIF_1_FOR_10:NUM]</t>
  </si>
  <si>
    <t>[SPECIF_1_FOR_11:NUM]</t>
  </si>
  <si>
    <t>[SPECIF_1_FOR_12:NUM]</t>
  </si>
  <si>
    <t>[SPECIF_1_FOR_13:NUM]</t>
  </si>
  <si>
    <t>[SPECIF_1_FOR_14:NUM]</t>
  </si>
  <si>
    <t>[SPECIF_1_FOR_15:NUM]</t>
  </si>
  <si>
    <t>[SPECIF_1_FOR_16:NUM]</t>
  </si>
  <si>
    <t>[SPECIF_1_LNG_0:3]</t>
  </si>
  <si>
    <t>[SPECIF_1_LNG_1:1]</t>
  </si>
  <si>
    <t>[SPECIF_1_LNG_2:2]</t>
  </si>
  <si>
    <t>[SPECIF_1_LNG_3:4]</t>
  </si>
  <si>
    <t>[SPECIF_1_LNG_4:4]</t>
  </si>
  <si>
    <t>[SPECIF_1_LNG_5:4]</t>
  </si>
  <si>
    <t>[SPECIF_1_LNG_6:4]</t>
  </si>
  <si>
    <t>[SPECIF_1_LNG_7:4]</t>
  </si>
  <si>
    <t>[SPECIF_1_LNG_8:4]</t>
  </si>
  <si>
    <t>[SPECIF_1_LNG_9:1]</t>
  </si>
  <si>
    <t>[SPECIF_1_LNG_10:2]</t>
  </si>
  <si>
    <t>[SPECIF_1_LNG_11:6]</t>
  </si>
  <si>
    <t>[SPECIF_1_LNG_12:1]</t>
  </si>
  <si>
    <t>[SPECIF_1_LNG_13:1]</t>
  </si>
  <si>
    <t>[SPECIF_1_LNG_14:1]</t>
  </si>
  <si>
    <t>[SPECIF_1_LNG_15:1]</t>
  </si>
  <si>
    <t>[SPECIF_1_LNG_16:157]</t>
  </si>
  <si>
    <t>[SPECIF_1_LIBEL_0:ID]</t>
  </si>
  <si>
    <t>[SPECIF_1_LIBEL_1:IPDU_L]</t>
  </si>
  <si>
    <t>[SPECIF_1_LIBEL_2:ACK_TLC]</t>
  </si>
  <si>
    <t>[SPECIF_1_LIBEL_3:TNR_T]</t>
  </si>
  <si>
    <t>[SPECIF_1_LIBEL_4:TSI_T]</t>
  </si>
  <si>
    <t>[SPECIF_1_LIBEL_5:TMA_T]</t>
  </si>
  <si>
    <t>[SPECIF_1_LIBEL_6:TNR_A]</t>
  </si>
  <si>
    <t>[SPECIF_1_LIBEL_7:TSI_A]</t>
  </si>
  <si>
    <t>[SPECIF_1_LIBEL_8:TMA_A]</t>
  </si>
  <si>
    <t>[SPECIF_1_LIBEL_9:IP_T]</t>
  </si>
  <si>
    <t>[SPECIF_1_LIBEL_10:ACK_TLP]</t>
  </si>
  <si>
    <t>[SPECIF_1_LIBEL_11:RACCORD]</t>
  </si>
  <si>
    <t>[SPECIF_1_LIBEL_12:IP_A]</t>
  </si>
  <si>
    <t>[SPECIF_1_LIBEL_13:VER_TLC]</t>
  </si>
  <si>
    <t>[SPECIF_1_LIBEL_14:VER_ACA]</t>
  </si>
  <si>
    <t>[SPECIF_1_LIBEL_15:CH37]</t>
  </si>
  <si>
    <t>[SPECIF_1_LIBEL_16:CMPL]</t>
  </si>
  <si>
    <t>#Enregistrement TRS_.WP file</t>
  </si>
  <si>
    <t>[ENREG_TRS_TITLE:Transactions ]</t>
  </si>
  <si>
    <t>[WT_OPERAS:Code]</t>
  </si>
  <si>
    <t>[WT_ILOT_TRS:Ilot]</t>
  </si>
  <si>
    <t>[3_POSTE_TRS:Pos]</t>
  </si>
  <si>
    <t>[WT_SOUS_APPLI:Sa]</t>
  </si>
  <si>
    <t>[381_SEQUENCE_TRS:Seq]</t>
  </si>
  <si>
    <t>[816_IDPA:Idpa]</t>
  </si>
  <si>
    <t>[WT_TOP_INDIC:Top]</t>
  </si>
  <si>
    <t>[WT_DATE_TRS:DateL]</t>
  </si>
  <si>
    <t>[WT_HEURE_TRS:HeureL]</t>
  </si>
  <si>
    <t>[WT_PAN:Porteur]</t>
  </si>
  <si>
    <t>[WT_ISONEXT:Iso2]</t>
  </si>
  <si>
    <t>[335_SUPPORT:S]</t>
  </si>
  <si>
    <t>[179_TYPE_TRS:TT]</t>
  </si>
  <si>
    <t>[770_MODE_TRS:MV]</t>
  </si>
  <si>
    <t>[378_MONTANT_TRS:Montant]</t>
  </si>
  <si>
    <t>[878_MAUTO_MESTIM:MAuto]</t>
  </si>
  <si>
    <t>[519_MCV_1:MCV_1]</t>
  </si>
  <si>
    <t>[184_DCV_1:DCV_1]</t>
  </si>
  <si>
    <t>[519_MCV_2:MCV_2]</t>
  </si>
  <si>
    <t>[184_DCV_2:DCV_2]</t>
  </si>
  <si>
    <t>[336_FORCAGE:F]</t>
  </si>
  <si>
    <t>[387_MOTIF:MA]</t>
  </si>
  <si>
    <t>[WT_AUTO:Autoris]</t>
  </si>
  <si>
    <t>[390_REPONSE:Reponse]</t>
  </si>
  <si>
    <t>[831_RCMPL:Cmplement]</t>
  </si>
  <si>
    <t>[WT_REF_POSFACT:Facture]</t>
  </si>
  <si>
    <t>[WT_REF_POSUTIL:Utilis.]</t>
  </si>
  <si>
    <t>[WT_SECURITE_EMET:Certificat_1]</t>
  </si>
  <si>
    <t>[WT_SECURITE_ACQ:Certificat_2]</t>
  </si>
  <si>
    <t>[WT_GMT_DATE_TRS:DateU]</t>
  </si>
  <si>
    <t>[WT_GMT_HEURE_TRS:HeureU]</t>
  </si>
  <si>
    <t>[WT_REF_AUDIT_INI:SeqA]</t>
  </si>
  <si>
    <t>[WT_REF_HEURE_INI:HeureA]</t>
  </si>
  <si>
    <t>[WT_REF_DATE_INI:DateA]</t>
  </si>
  <si>
    <t>[WT_SPECIF:Autre]</t>
  </si>
  <si>
    <t>#Titres des Cellules Journal Transactions</t>
  </si>
  <si>
    <t>[CARA_E:Journal ]</t>
  </si>
  <si>
    <t>#Enregistrement RECAP_FILE.WP file  Recapitulatif Transactions</t>
  </si>
  <si>
    <t>#Titres des Cellules</t>
  </si>
  <si>
    <t>[T_REC:Recap]</t>
  </si>
  <si>
    <t>#Caracterisiques</t>
  </si>
  <si>
    <t>[CARA_S:par Station]</t>
  </si>
  <si>
    <t>[CARA_U:par Utilisateur]</t>
  </si>
  <si>
    <t>[CARA_I:par Ilot]</t>
  </si>
  <si>
    <t>[STAT:Pos]</t>
  </si>
  <si>
    <t>[UTIL:Utilisat]</t>
  </si>
  <si>
    <t>[ILOT:Activite]</t>
  </si>
  <si>
    <t>[NDEB:ND]</t>
  </si>
  <si>
    <t>[DEBIT:Debit]</t>
  </si>
  <si>
    <t>[NDIF:NF]</t>
  </si>
  <si>
    <t>[DEBDIF:Differe]</t>
  </si>
  <si>
    <t>[NCRED:NC]</t>
  </si>
  <si>
    <t>[CREDIT:Credit]</t>
  </si>
  <si>
    <t>[NANN:NA]</t>
  </si>
  <si>
    <t>[ANNUL:Annul]</t>
  </si>
  <si>
    <t>#Enregistrement TICKET JOURNAL.WP file</t>
  </si>
  <si>
    <t>[JIIT_0:JOURNAL]</t>
  </si>
  <si>
    <t>[JIIT_1:Application]</t>
  </si>
  <si>
    <t>[JIIT_2:Le]</t>
  </si>
  <si>
    <t>[JIIT_3:Contrat]</t>
  </si>
  <si>
    <t>[JIIT_4:Siret]</t>
  </si>
  <si>
    <t>[JIIT_5:Type Activite]</t>
  </si>
  <si>
    <t>[JIIT_6:No Logique]</t>
  </si>
  <si>
    <t>[JIIT_7:Operations Du]</t>
  </si>
  <si>
    <t>[JIIT_8:Au]</t>
  </si>
  <si>
    <t>[JIIT_9:Monnaie]</t>
  </si>
  <si>
    <t>[JIIT_10:Type de site]</t>
  </si>
  <si>
    <t>[JIIT_11:A]</t>
  </si>
  <si>
    <t>#Enregistrement TICKET REC_TLC.WP file : Rapport Telecollecte</t>
  </si>
  <si>
    <t>[TIIT_0:TELECOLLECTE]</t>
  </si>
  <si>
    <t>[TIIT_1:Application]</t>
  </si>
  <si>
    <t>[TIIT_2:Le]</t>
  </si>
  <si>
    <t>[TIIT_3:Contrat]</t>
  </si>
  <si>
    <t>[TIIT_4:Siret]</t>
  </si>
  <si>
    <t>[TIIT_5:Type Activite]</t>
  </si>
  <si>
    <t>[TIIT_6:No Logique]</t>
  </si>
  <si>
    <t>[TIIT_7:Type paiement]</t>
  </si>
  <si>
    <t>[TIIT_8:Operations Du]</t>
  </si>
  <si>
    <t>[TIIT_9:Fichier No]</t>
  </si>
  <si>
    <t>[TIIT_10:Remise No]</t>
  </si>
  <si>
    <t>[TIIT_11:NBR TRANSACTIONS]</t>
  </si>
  <si>
    <t>[TIIT_12:Achats]</t>
  </si>
  <si>
    <t>[TIIT_13:Dont Differes]</t>
  </si>
  <si>
    <t>[TIIT_14:Annulees]</t>
  </si>
  <si>
    <t>[TIIT_15:Rembt]</t>
  </si>
  <si>
    <t>[TIIT_16:MONTANTS EN]</t>
  </si>
  <si>
    <t>[TIIT_17:Achats]</t>
  </si>
  <si>
    <t>[TIIT_18:Dont Differes]</t>
  </si>
  <si>
    <t>[TIIT_19:Annulees]</t>
  </si>
  <si>
    <t>[TIIT_20:Rembt]</t>
  </si>
  <si>
    <t>[TIIT_21:Transmission]</t>
  </si>
  <si>
    <t>### NOUVEAU</t>
  </si>
  <si>
    <t>[TIIT_22:**  Fichier NON TRANSMIS  **]</t>
  </si>
  <si>
    <t>[TIIT_23:-- Transmission Effectuee --]</t>
  </si>
  <si>
    <t>[TIIT_24:A]</t>
  </si>
  <si>
    <t>[TIIT_25:Type de site]</t>
  </si>
  <si>
    <t>[TIIT_26:TICKET A CONSERVER]</t>
  </si>
  <si>
    <t>[TIIT_27:Type Applicatif]</t>
  </si>
  <si>
    <t>#Enregistrement REC_TLP.WP file : Rapport Teleparametrage</t>
  </si>
  <si>
    <t>[T_TLPED:Compte Rendu]</t>
  </si>
  <si>
    <t>/* Textes --------------------------------------------------*/</t>
  </si>
  <si>
    <t>/* Textes  Fichiers caracteristique ------------------------------- */</t>
  </si>
  <si>
    <t>[TLP:TELEPARAMETRAGE ]</t>
  </si>
  <si>
    <t>[CON:Contrat]</t>
  </si>
  <si>
    <t>[SIR:Siret]</t>
  </si>
  <si>
    <t>[MCC:Mcc]</t>
  </si>
  <si>
    <t>[TPA:Paiement]</t>
  </si>
  <si>
    <t>[TSI:Site]</t>
  </si>
  <si>
    <t>[NSA:SA]</t>
  </si>
  <si>
    <t>[NPA:PA]</t>
  </si>
  <si>
    <t>[ACT:Actif]</t>
  </si>
  <si>
    <t>[DEH: ]</t>
  </si>
  <si>
    <t>/* Textes  Fichiers Enregistrement  ------------------------------- */</t>
  </si>
  <si>
    <t>[TAB:Table]</t>
  </si>
  <si>
    <t>[FIL:Fichier]</t>
  </si>
  <si>
    <t>[VER:Version]</t>
  </si>
  <si>
    <t>[DVE:Du]</t>
  </si>
  <si>
    <t>[ETA:Etat]</t>
  </si>
  <si>
    <t>/* Textes  Recap Telep  Officiels  ------------------------------- */</t>
  </si>
  <si>
    <t>[CORL:TELEMAINTENANCE APPLI]</t>
  </si>
  <si>
    <t>[PIIT_0:TELEPARAMETRAGE]</t>
  </si>
  <si>
    <t>[PIIT_1:Application]</t>
  </si>
  <si>
    <t>[PIIT_2:Le]</t>
  </si>
  <si>
    <t>[PIIT_3:Contrat]</t>
  </si>
  <si>
    <t>[PIIT_4:Siret]</t>
  </si>
  <si>
    <t>[PIIT_5:Type Activite]</t>
  </si>
  <si>
    <t>[PIIT_6:No Logique]</t>
  </si>
  <si>
    <t>[PIIT_7:Teleparametrage]</t>
  </si>
  <si>
    <t>[PIIT_22:A]</t>
  </si>
  <si>
    <t>[PIIT_23:Type de paiement]</t>
  </si>
  <si>
    <t>[PIIT_24:Type de site]</t>
  </si>
  <si>
    <t>[PIIT_25:TICKET A CONSERVER]</t>
  </si>
  <si>
    <t>[PIIT_26:Commerce]</t>
  </si>
  <si>
    <t>[PIIT_T1:No Monnaie]</t>
  </si>
  <si>
    <t>[PIIT_T2:No Autre Monnaie]</t>
  </si>
  <si>
    <t>[PIIT_T3:No Msg Porteur]</t>
  </si>
  <si>
    <t>[PIIT_T4:No Msg Accept]</t>
  </si>
  <si>
    <t>[PIIT_T5:No Ticket Porteur]</t>
  </si>
  <si>
    <t>[PIIT_T6:No Ticket Cpt Rendu]</t>
  </si>
  <si>
    <t>[PIIT_T7:No Parm Accept]</t>
  </si>
  <si>
    <t>[PIIT_T8:No Parm Applicatif]</t>
  </si>
  <si>
    <t>[PIIT_T9:No Appel]</t>
  </si>
  <si>
    <t>[PIIT_T10:No Risque Acq]</t>
  </si>
  <si>
    <t>[PIIT_T11:No Liste Opposition]</t>
  </si>
  <si>
    <t>[PIIT_T12:No K Pub CB]</t>
  </si>
  <si>
    <t>[PIIT_T13:No ID Pseudo Session]</t>
  </si>
  <si>
    <t>[PIIT_T14:No Liste De Bins]</t>
  </si>
  <si>
    <t>[PIIT_T15:No Telechargement1]</t>
  </si>
  <si>
    <t>[PIIT_T16:No Telechargement2]</t>
  </si>
  <si>
    <t>[PIIT_T17:No Telecollecte]</t>
  </si>
  <si>
    <t>[PIIT_T18:No Teleparametrage]</t>
  </si>
  <si>
    <t>[PIIT_T19:No Ver Autorisation]</t>
  </si>
  <si>
    <t>[PIIT_T20:No Horodatage GMT]</t>
  </si>
  <si>
    <t>[PIIT_T21:Appli Active]</t>
  </si>
  <si>
    <t>[PIIT_T22:No K Pub EMV]</t>
  </si>
  <si>
    <t>[PIIT_T23:No Ver appel aleatoire EMV]</t>
  </si>
  <si>
    <t>[PIIT_T24:No Ver TAC EMV]</t>
  </si>
  <si>
    <t>[PIIT_T25:No Ver AID EMV]</t>
  </si>
  <si>
    <t>[PIIT_T26:No Ver DOLs EMV]</t>
  </si>
  <si>
    <t>[PIIT_T27:No Ver TCC]</t>
  </si>
  <si>
    <t>[PIIT_T28:No Ver OPT TLC]</t>
  </si>
  <si>
    <t>[PIIT_8:Operations Du]</t>
  </si>
  <si>
    <t>[PIIT_9:Remise No]</t>
  </si>
  <si>
    <t>[PIIT_10:Fichier No]</t>
  </si>
  <si>
    <t>[PIIT_11:NBR TRANSACTIONS]</t>
  </si>
  <si>
    <t>[PIIT_12:Achats]</t>
  </si>
  <si>
    <t>[PIIT_13:Dont Differes]</t>
  </si>
  <si>
    <t>[PIIT_14:Annulees]</t>
  </si>
  <si>
    <t>[PIIT_15:Rembt]</t>
  </si>
  <si>
    <t>[PIIT_16:MONTANTS EN]</t>
  </si>
  <si>
    <t>[PIIT_17:Achats]</t>
  </si>
  <si>
    <t>[PIIT_18:Dont Differes]</t>
  </si>
  <si>
    <t>[PIIT_19:Annulees]</t>
  </si>
  <si>
    <t>[PIIT_20:Rembt]</t>
  </si>
  <si>
    <t>[PIIT_21:Transmission]</t>
  </si>
  <si>
    <t>[MIIT_0:    COMPTE RENDU DE]</t>
  </si>
  <si>
    <t>[MIIT_1:TYPE DE RACCORDEMENT PRINC]</t>
  </si>
  <si>
    <t>[MIIT_2:ADRESSE RACCORDEMENT PRINC]</t>
  </si>
  <si>
    <t>[MIIT_3:ADRESSE D'APPEL PRINC]</t>
  </si>
  <si>
    <t>[MIIT_4:TYPE DE RACCORDEMENT SEC]</t>
  </si>
  <si>
    <t>[MIIT_5:ADRESSE RACCORDEMENT SEC]</t>
  </si>
  <si>
    <t>[MIIT_6:ADRESSE D'APPEL SEC]</t>
  </si>
  <si>
    <t>[MIIT_7:Date  Prochain Appel]</t>
  </si>
  <si>
    <t>[MIIT_8:Heure Prochain Appel]</t>
  </si>
  <si>
    <t>[MIIT_9:Delai Entre Essais]</t>
  </si>
  <si>
    <t>[MIIT_10:Nbre  Max   Essais]</t>
  </si>
  <si>
    <t>[MIIT_11:Frequence   Appel]</t>
  </si>
  <si>
    <t>[MIIT_12:No       Reference]</t>
  </si>
  <si>
    <t>[MIIT_13:Version  Signat]</t>
  </si>
  <si>
    <t>[MIIT_14:Editeur  Date]</t>
  </si>
  <si>
    <t>[MIIT_15:Editeur Integrite]</t>
  </si>
  <si>
    <t>[MIIT_20:** CHARGEMENT APPLICATIF **]</t>
  </si>
  <si>
    <t>[MIIT_21:Le]</t>
  </si>
  <si>
    <t>[MIIT_22:ID. Installation]</t>
  </si>
  <si>
    <t>[MIIT_23:AD. Centre]</t>
  </si>
  <si>
    <t>[MIIT_24:MODULES APPLICATIFS]</t>
  </si>
  <si>
    <t>[MIIT_25:Applicatif  &lt;TMP&gt;]</t>
  </si>
  <si>
    <t>[MIIT_26:Applicatif  &lt;TLC-P&gt;]</t>
  </si>
  <si>
    <t>[MIIT_27:Applicatif  &lt;TPA&gt;]</t>
  </si>
  <si>
    <t>[MIIT_28:A]</t>
  </si>
  <si>
    <t>[MIIT_29:Type de paiement]</t>
  </si>
  <si>
    <t>[MIIT_30:** PARAMETRES DE FONCTIONNEMENT **]</t>
  </si>
  <si>
    <t>[MIIT_31:Code  Application]</t>
  </si>
  <si>
    <t>[MIIT_32:Libel Application]</t>
  </si>
  <si>
    <t>[MIIT_33:No Contrat]</t>
  </si>
  <si>
    <t>[MIIT_34:No Siret]</t>
  </si>
  <si>
    <t>[MIIT_35:Type Activite]</t>
  </si>
  <si>
    <t>[MIIT_36:No Logique]</t>
  </si>
  <si>
    <t>[MIIT_37:TELECOLLECTE]</t>
  </si>
  <si>
    <t>[MIIT_38:TELEPARAMETRAGE]</t>
  </si>
  <si>
    <t>[MIIT_39:AUTORISATION]</t>
  </si>
  <si>
    <t>[MIIT_40:TELECHARGEMENT]</t>
  </si>
  <si>
    <t>[MIIT_41:Type de site]</t>
  </si>
  <si>
    <t>[MIIT_42:Type d'applicatif]</t>
  </si>
  <si>
    <t>[MIIT_43:Commerce]</t>
  </si>
  <si>
    <t>[MIIT_50:** PARAMETRES DE REFERENCE **]</t>
  </si>
  <si>
    <t>[MIIT_51:BDOM]</t>
  </si>
  <si>
    <t>[MIIT_52:Acquereur]</t>
  </si>
  <si>
    <t>[MIIT_53:MONNAIES ou DEVISES ACCEPTEES]</t>
  </si>
  <si>
    <t>[MIIT_54:Monnaies]</t>
  </si>
  <si>
    <t>[MIIT_55:SEUILS APPEL]</t>
  </si>
  <si>
    <t>[MIIT_56:Valeur Monnaie]</t>
  </si>
  <si>
    <t>[MIIT_57:Tranche Horaire]</t>
  </si>
  <si>
    <t>[MIIT_58:MONTANT MIN]</t>
  </si>
  <si>
    <t>[MIIT_59:MONTANT MAX]</t>
  </si>
  <si>
    <t>[MIIT_60:MONTANT DOUBLE AUTHENT]</t>
  </si>
  <si>
    <t>[MIIT_61:LONGUEUR PAN]</t>
  </si>
  <si>
    <t>[MIIT_62:Min Max]</t>
  </si>
  <si>
    <t>[MIIT_70:** DESACTIVATION APPLICATION **]</t>
  </si>
  <si>
    <t>[MIIT_71:   ECHEC DESACTIVATION]</t>
  </si>
  <si>
    <t>[MIIT_72:   APPLICATION DESACTIVEE]</t>
  </si>
  <si>
    <t>[MIIT_80:** SUPPRESSION APPLICATION **]</t>
  </si>
  <si>
    <t>[MIIT_81:   ECHEC SUPPRESSION]</t>
  </si>
  <si>
    <t>[MIIT_82:   SUPPRESSION REUSSIE]</t>
  </si>
  <si>
    <t>#Enregistrement TICKET RECAP.WP file : Rapport recapitulatif</t>
  </si>
  <si>
    <t>[RIIT_0:TOTAUX TRANSACTIONS]</t>
  </si>
  <si>
    <t>[RIIT_1:Appli]</t>
  </si>
  <si>
    <t>[RIIT_2:Le]</t>
  </si>
  <si>
    <t>[RIIT_3:Contrat]</t>
  </si>
  <si>
    <t>[RIIT_4:Siret]</t>
  </si>
  <si>
    <t>[RIIT_5:Type Activite]</t>
  </si>
  <si>
    <t>[RIIT_6:No Logique]</t>
  </si>
  <si>
    <t>[RIIT_7:Du]</t>
  </si>
  <si>
    <t>[RIIT_8:Au]</t>
  </si>
  <si>
    <t>[RIIT_9:Monnaie]</t>
  </si>
  <si>
    <t>[RIIT_11:NBR TRANSACTIONS]</t>
  </si>
  <si>
    <t>[RIIT_12:Achats]</t>
  </si>
  <si>
    <t>[RIIT_13:Dont Differes]</t>
  </si>
  <si>
    <t>[RIIT_14:Rembt]</t>
  </si>
  <si>
    <t>[RIIT_15:Annulees]</t>
  </si>
  <si>
    <t>[RIIT_16:MONTANTS EN]</t>
  </si>
  <si>
    <t>[RIIT_17:Achats]</t>
  </si>
  <si>
    <t>[RIIT_18:Dont Differes]</t>
  </si>
  <si>
    <t>[RIIT_19:Rembt]</t>
  </si>
  <si>
    <t>[RIIT_20:Annulees]</t>
  </si>
  <si>
    <t>[RIIT_21:TICKET A CONSERVER]</t>
  </si>
  <si>
    <t>[RIIT_22:Type de Site]</t>
  </si>
  <si>
    <t>[RIIT_23:A]</t>
  </si>
  <si>
    <t>[RIIT_24:Commerce]</t>
  </si>
  <si>
    <t>[RIIT_25:Type paiement]</t>
  </si>
  <si>
    <t>[RIIT_26:PAS DE FICHIER TRANSACTIONS]</t>
  </si>
  <si>
    <t>[RIIT_27:CAISSIERE]</t>
  </si>
  <si>
    <t>[TICK:TICKET]</t>
  </si>
  <si>
    <t>[ENREG_PROD_LST_TITLE:Product list]</t>
  </si>
  <si>
    <t>[PROD_LST_LIST_CODE:Code produit]</t>
  </si>
  <si>
    <t>[PROD_LST_FAMILY:Famille produit]</t>
  </si>
  <si>
    <t>[PROD_LST_TYPE:Type produit]</t>
  </si>
  <si>
    <t>[PROD_LST_CAT:Categorie produit]</t>
  </si>
  <si>
    <t>[PROD_LST_MEAS_UNIT:Unite mesure]</t>
  </si>
  <si>
    <t>[PROD_LST_UNIT_PRICE:Prix produit]</t>
  </si>
  <si>
    <t>[PROD_LST_AVT_CODE:Code TVA]</t>
  </si>
  <si>
    <t>[PROD_LST_ADD_DATA:Donnees add]</t>
  </si>
  <si>
    <t>[ENREG_AVT_TABLE_TITLE:Table TVA]</t>
  </si>
  <si>
    <t>[AVT_TABLE_CODE:Code TVA]</t>
  </si>
  <si>
    <t>[AVT_TABLE_LETTER:Lettre TVA]</t>
  </si>
  <si>
    <t>[AVT_TABLE_RATE:Taux TVA]</t>
  </si>
  <si>
    <t>[AVT_TABLE_APPLI_DATE:Date TVA]</t>
  </si>
  <si>
    <t>[AVT_TABLE_END_DATE:Fin Date TVA]</t>
  </si>
  <si>
    <t>[AVT_TABLE_ADD_DATA:Add Data TVA]</t>
  </si>
  <si>
    <t>[ENREG_PROD_RES_TITLE:Res Title]</t>
  </si>
  <si>
    <t>[PROD_RES_APP_CODE:App Code]</t>
  </si>
  <si>
    <t>[PROD_RES_PROD_CODE:Prod Code]</t>
  </si>
  <si>
    <t>[PROD_RES_SPE_CODE:Spe Code]</t>
  </si>
  <si>
    <t>[PROD_RES_REST_COD1:Code 1]</t>
  </si>
  <si>
    <t>[PROD_RES_REST_COD2:Code 2]</t>
  </si>
  <si>
    <t>[ENREG_PROD_NAM_TITLE:Prod Title]</t>
  </si>
  <si>
    <t>[PROD_NAM_PROD_CODE:Prod Code]</t>
  </si>
  <si>
    <t>[PROD_NAM_LANG_CODE:Code Lang]</t>
  </si>
  <si>
    <t>[PROD_NAM_LANG_ABR:Abr Lang]</t>
  </si>
  <si>
    <t>[PROD_NAM_SHORT_LIB:Short Lib]</t>
  </si>
  <si>
    <t>[PROD_NAM_LONG_LIB:Long Lib]</t>
  </si>
  <si>
    <t>[ENREG_PAY_CFG_TITLE:Pay Cfg]</t>
  </si>
  <si>
    <t>[PAY_CFG_APP_CODE:Cfg App Code]</t>
  </si>
  <si>
    <t>[PAY_CFG_VOICE_REF_OK:Voice Ref]</t>
  </si>
  <si>
    <t>[PAY_CFG_VOICE_REF_FLO:Voice Ref Flo]</t>
  </si>
  <si>
    <t>[PAY_CFG_ONLINE_FLOOR:Online Floor]</t>
  </si>
  <si>
    <t>[PAY_CFG_PIN_REQ_FLOOR:Pin Floor]</t>
  </si>
  <si>
    <t>[PAY_CFG_OFF_PAY_OK:Pay OK]</t>
  </si>
  <si>
    <t>[PAY_CFG_OFF_REF_OK:Ref OK]</t>
  </si>
  <si>
    <t>[PAY_CFG_OFF_REV_OK:Rev OK]</t>
  </si>
  <si>
    <t>[PAY_CFG_OFF_PRE_OK:Pre OK]</t>
  </si>
  <si>
    <t>[PAY_CFG_PAY_OPT_REV_OK:OPT OK]</t>
  </si>
  <si>
    <t>[PAY_CFG_REF_OPT_REV_OK:OPT REF]</t>
  </si>
  <si>
    <t>[PAY_CFG_REV_OPT_REV_OK:OPT REV]</t>
  </si>
  <si>
    <t>[PAY_CFG_PRE_OPT_REV_OK:PRE OPT]</t>
  </si>
  <si>
    <t>[PAY_CFG_REF_OK:Cfg Ref OK]</t>
  </si>
  <si>
    <t>[PAY_CFG_FUEL_REF_OK:Fuel Ref]</t>
  </si>
  <si>
    <t>[PAY_CFG_REV_OK:Cfg Rev OK]</t>
  </si>
  <si>
    <t>[PAY_CFG_LOYAL_OK:Loyal OK]</t>
  </si>
  <si>
    <t>[PAY_CFG_MAN_PAN_OK:Man PAN]</t>
  </si>
  <si>
    <t>[PAY_CFG_MAN_EXP_DATE:Man Exp Date]</t>
  </si>
  <si>
    <t>[PAY_CFG_IGN_PIN_LOY:IGN PIN]</t>
  </si>
  <si>
    <t>[PAY_CFG_NO_USR_INP_OK:No Usr Imp]</t>
  </si>
  <si>
    <t>[PAY_CFG_PIN_REQ:Pin Req]</t>
  </si>
  <si>
    <t>[PAY_CFG_OUT_NO_PIN_OK:No PIN OK]</t>
  </si>
  <si>
    <t>[PAY_CFG_MIN_TRS_AMO:Min Trs AMO]</t>
  </si>
  <si>
    <t>[PAY_CFG_MAX_TRS_AMO:Max Trs AMO]</t>
  </si>
  <si>
    <t>[PAY_CFG_DAY_AMO_LIM:DAY LIM]</t>
  </si>
  <si>
    <t>[PAY_CFG_DAY_VOL_LIM:VOL LIM]</t>
  </si>
  <si>
    <t>[PAY_CFG_REV_PIN_REQ:Rev Pin Req]</t>
  </si>
  <si>
    <t>[PAY_CFG_MAN_PIN_REQ:Man Pin Req]</t>
  </si>
  <si>
    <t>[PAY_CFG_AMO_CONF_REQ:Amo Conf Req]</t>
  </si>
  <si>
    <t>[PAY_CFG_BL_CHECK:BL Check]</t>
  </si>
  <si>
    <t>[PAY_CFG_CHECK_EXPIRE:Check Expire]</t>
  </si>
  <si>
    <t>[PAY_CFG_VMAX_FUL_PURCH:Vmax Ful Purch]</t>
  </si>
  <si>
    <t>[PAY_CFG_VMAX_NFUL_PURC:Vmax NFul Purch]</t>
  </si>
  <si>
    <t>[PAY_CFG_LOYAL_LOW_LIM:Low Lim]</t>
  </si>
  <si>
    <t>[PAY_CFG_LOYAL_UP_LIM:Up Lim]</t>
  </si>
  <si>
    <t>[PAY_CFG_REST_COD1_OK:Rest Cod 1]</t>
  </si>
  <si>
    <t>[PAY_CFG_REST_COD2_OK:Rest Cod 2]</t>
  </si>
  <si>
    <t>[ENREG_TICK_OPT_TITLE:Tick Opt Title]</t>
  </si>
  <si>
    <t>[TICK_OPT_APP_CODE:Opt App Code]</t>
  </si>
  <si>
    <t>[TICK_OPT_TRS_TYP:Opt Trs Type]</t>
  </si>
  <si>
    <t>[TICK_OPT_SIGN:Opt Sign]</t>
  </si>
  <si>
    <t>[TICK_OPT_FLEET:Opt Fleet]</t>
  </si>
  <si>
    <t>[TICK_OPT_MILE:Opt Mile]</t>
  </si>
  <si>
    <t>[TICK_OPT_VU:Opt VU]</t>
  </si>
  <si>
    <t>[TICK_OPT_FILLER:OPT Filler]</t>
  </si>
  <si>
    <t>[ENREG_CTRY_CDE_TITLE:CTRY Title]</t>
  </si>
  <si>
    <t>[CTRY_CDE_LOCAL_FLAG:Local Flag]</t>
  </si>
  <si>
    <t>[CTRY_CDE_ALLOW_CTRY:Allow Country]</t>
  </si>
  <si>
    <t>[KEPT_FILES_LIST:*sit_d753*ctp_d748*]</t>
  </si>
  <si>
    <t>[MANDATORY_TABLES:#01*MON_D747*#02*MOP_LLL*#03*MOS_LLL*#04*SIT_D753*#07*APP_D757*#08*APS_D769*#09*EPC_D605*#11*EPD_D600*#12*APR_D767*#14*APB_D236*#16*EPT_D778*#18*APH_D777*#19*EPK_D782*#20*EPV_D787*#21*CTC_D762*#22*CTP_D748*#23*CTA_D745*#27*EPA_D73*#]</t>
  </si>
  <si>
    <t>{(C)Wynid_Technologies__File_System:848f}</t>
  </si>
  <si>
    <t>[CARA_PAF_TITLE:Fichier Parametre</t>
  </si>
  <si>
    <t>[WT_APPLICATION:Appli</t>
  </si>
  <si>
    <t>[WT_VERSION:Version</t>
  </si>
  <si>
    <t>[WT_DATEV:Du</t>
  </si>
  <si>
    <t>[WT_MODIFLOCAL:Modification</t>
  </si>
  <si>
    <t>[WT_ADD_DATA:Complement</t>
  </si>
  <si>
    <t>[ENREG_APH_TITLE:Ref Glob</t>
  </si>
  <si>
    <t>[110_INFERIEUR:GMTInf</t>
  </si>
  <si>
    <t>[111_SUPERIEUR:GMTSup</t>
  </si>
  <si>
    <t>[112_DECALAGE:DCLG</t>
  </si>
  <si>
    <t>[113_SIGNE:SENS</t>
  </si>
  <si>
    <t>[ENREG_HIS_TITLE:Historique Centre</t>
  </si>
  <si>
    <t>[381_AUDIT:NAudit</t>
  </si>
  <si>
    <t>[815_IDSA:IdSysAcc</t>
  </si>
  <si>
    <t>[4_TERMINALID:TID</t>
  </si>
  <si>
    <t>[WT_LASTSESSION:Sess</t>
  </si>
  <si>
    <t>[WT_LASTREMISE_1:Remise</t>
  </si>
  <si>
    <t>[WT_LASTSTATUS:STAT</t>
  </si>
  <si>
    <t>[WT_LASTREMISE_2:Centre</t>
  </si>
  <si>
    <t>[WT_LASTLD:DateLD</t>
  </si>
  <si>
    <t>[WT_LASTLT:DateLT</t>
  </si>
  <si>
    <t>[WT_NBAPPELS:NbAp</t>
  </si>
  <si>
    <t>[WT_NBAPPELSPRIM:NbA1</t>
  </si>
  <si>
    <t>[WT_NBAPPELSSEC:NbA2</t>
  </si>
  <si>
    <t>[WT_NBECHECSCON:NbEC</t>
  </si>
  <si>
    <t>[WT_NBECHECSCONPRIM:NbC1</t>
  </si>
  <si>
    <t>[WT_NBECHECSCONSEC:NbC2</t>
  </si>
  <si>
    <t>[WT_NBECHECSPRO:NbEP</t>
  </si>
  <si>
    <t>[WT_NBECHECSPROPRIM:NbP1</t>
  </si>
  <si>
    <t>[WT_NBECHECSPROSEC:NbP2</t>
  </si>
  <si>
    <t>[WT_FRQAPPLTLP:FRQA</t>
  </si>
  <si>
    <t>[WT_COMPTEURAPPEL:CPTA</t>
  </si>
  <si>
    <t>[ENREG_SIT_TITLE:Identification Site Accepteur</t>
  </si>
  <si>
    <t>[7_TYPE:TypeSite</t>
  </si>
  <si>
    <t>[168_SIRET:NumeroSiret</t>
  </si>
  <si>
    <t>[177_ACTIVITE:Acti</t>
  </si>
  <si>
    <t>[169_CONTRAT:Contrat</t>
  </si>
  <si>
    <t>[725_ENVEL_41:Envel41</t>
  </si>
  <si>
    <t>[726_ENVEL_42:Envel42</t>
  </si>
  <si>
    <t>[175_ENSEIGNE:Enseigne</t>
  </si>
  <si>
    <t>[167_DOM_ACQUEREUR:Domicil</t>
  </si>
  <si>
    <t>[703_FACTURE:F</t>
  </si>
  <si>
    <t>[754_APPEL:A</t>
  </si>
  <si>
    <t>[ENREG_CTA_TITLE:Descriptif centre autorisation</t>
  </si>
  <si>
    <t>[8_TYPE1_CTA:TYPE</t>
  </si>
  <si>
    <t>[887_RACCORDEMENT1:Addr_Racc1</t>
  </si>
  <si>
    <t>[158_ADRESSE1:Addr_Appel1</t>
  </si>
  <si>
    <t>[8_TYPE2_CTA:TYPS</t>
  </si>
  <si>
    <t>[875_RACCORDEMENT2:Addr_Racc2</t>
  </si>
  <si>
    <t>[159_ADRESSE2:Addr_Appel2</t>
  </si>
  <si>
    <t>[CTA_FILLER:Not used</t>
  </si>
  <si>
    <t>[ENREG_CTC_TITLE:Descriptif centre telecollecte</t>
  </si>
  <si>
    <t>[8_TYPE1_CTC:TYPE</t>
  </si>
  <si>
    <t>[883_RACCORDEMENT1:Addr_Racc1</t>
  </si>
  <si>
    <t>[132_ADRESSE1:Addr_Appel1</t>
  </si>
  <si>
    <t>[8_TYPE2_CTC:TYPS</t>
  </si>
  <si>
    <t>[884_RACCORDEMENT2:Addr_Racc2</t>
  </si>
  <si>
    <t>[133_ADRESSE2:Addr_Appel2</t>
  </si>
  <si>
    <t>[134_MAX:MAX</t>
  </si>
  <si>
    <t>[135_DELAI:Delai</t>
  </si>
  <si>
    <t>[136_FREQUENCE:FREQ</t>
  </si>
  <si>
    <t>[152_DATE:Date</t>
  </si>
  <si>
    <t>[733_HEURE:Heure</t>
  </si>
  <si>
    <t>[ENREG_CTP_TITLE:Descriptif centre teleparametrage</t>
  </si>
  <si>
    <t>[8_TYPE1_CTP:TYPE</t>
  </si>
  <si>
    <t>[885_RACCORDEMENT1_CTP:Addr_Racc1</t>
  </si>
  <si>
    <t>[147_ADRESSE1_CTP:Addr_Appel1</t>
  </si>
  <si>
    <t>[8_TYPE2_CTP:TYPS</t>
  </si>
  <si>
    <t>[886_RACCORDEMENT2_CTP:Addr_Racc2</t>
  </si>
  <si>
    <t>[148_ADRESSE2_CTP:Addr_Appel2</t>
  </si>
  <si>
    <t>[149_MAX:MAX</t>
  </si>
  <si>
    <t>[150_DELAI:Delai</t>
  </si>
  <si>
    <t>[151_FREQUENCE:FREQ</t>
  </si>
  <si>
    <t>[152_DATE_CTP:Date</t>
  </si>
  <si>
    <t>[154_HEURE_CTP:Heure</t>
  </si>
  <si>
    <t>[ENREG_CTL_TITLE:Descriptif centre telechargement 1</t>
  </si>
  <si>
    <t>[8_TYPE1_CTL:TYPE</t>
  </si>
  <si>
    <t>[889_RACCORDEMENT1:Addr_Racc1</t>
  </si>
  <si>
    <t>[125_ADRESSE1:Addr_Appel1</t>
  </si>
  <si>
    <t>[8_TYPE2_CTL:TYPS</t>
  </si>
  <si>
    <t>[890_RACCORDEMENT2:Addr_Racc2</t>
  </si>
  <si>
    <t>[126_ADRESSE2:Addr_Appel2</t>
  </si>
  <si>
    <t>[127_MAX:MAX</t>
  </si>
  <si>
    <t>[128_DELAI:Delai</t>
  </si>
  <si>
    <t>[151_FREQUENCE_CTL:FREQ</t>
  </si>
  <si>
    <t>[130_DATE:Date</t>
  </si>
  <si>
    <t>[129_HEURE:Heure</t>
  </si>
  <si>
    <t>[764_PASSE:ContAcces</t>
  </si>
  <si>
    <t>[765_REFER:Reference</t>
  </si>
  <si>
    <t>[ENREG_CTE_TITLE:Descriptif centre telechargement 2</t>
  </si>
  <si>
    <t>[8_TYPE1_CTE:TYPE</t>
  </si>
  <si>
    <t>[885_RACCORDEMENT1_CTE:Addr_Racc1</t>
  </si>
  <si>
    <t>[147_ADRESSE1_CTE:Addr_Appel1</t>
  </si>
  <si>
    <t>[8_TYPE2_CTE:TYPS</t>
  </si>
  <si>
    <t>[886_RACCORDEMENT2_CTE:Addr_Racc2</t>
  </si>
  <si>
    <t>[148_ADRESSE2_CTE:Addr_Appel2</t>
  </si>
  <si>
    <t>[ENREG_API_TITLE:Identifiant pseudo-session</t>
  </si>
  <si>
    <t>[160_APIID:IDPseudoSession</t>
  </si>
  <si>
    <t>[ENREG_MON_DEV_TITLE:Monnaies et Devises</t>
  </si>
  <si>
    <t>[184_CODE:C.MON</t>
  </si>
  <si>
    <t>[183_ALPHA:C.ALPH</t>
  </si>
  <si>
    <t>[185_FRACTION1:FRAC</t>
  </si>
  <si>
    <t>[186_TAUX:TConv</t>
  </si>
  <si>
    <t>[171_FRACTION2:FRA2</t>
  </si>
  <si>
    <t>[751_ACTIVE:ACT</t>
  </si>
  <si>
    <t>[752_ICV:I.CV</t>
  </si>
  <si>
    <t>[882_ITX:I.CO</t>
  </si>
  <si>
    <t>[ENREG_APP_TITLE:Param. Applicatifs d'une application</t>
  </si>
  <si>
    <t>[898_TRANSACTION:TYP</t>
  </si>
  <si>
    <t>[9_VALMAX:DURE</t>
  </si>
  <si>
    <t>[242_LNGMIN:Lmin</t>
  </si>
  <si>
    <t>[243_LNGMAX:LMAX</t>
  </si>
  <si>
    <t>[269_TIMEOUT:T.O.</t>
  </si>
  <si>
    <t>[698_CODEPAYS:PAYS</t>
  </si>
  <si>
    <t>[879_NODEV:DEVI</t>
  </si>
  <si>
    <t>[94_LANGUE:LANGUE</t>
  </si>
  <si>
    <t>[759_FORCE:FORC</t>
  </si>
  <si>
    <t>[760_AUTO:AUTO</t>
  </si>
  <si>
    <t>[720_PREAUTO:PRE</t>
  </si>
  <si>
    <t>[721_PROLONG:PROL</t>
  </si>
  <si>
    <t>[722_COMPLEM:C</t>
  </si>
  <si>
    <t>[723_NOSHOW:N</t>
  </si>
  <si>
    <t>[ENREG_APR_TITLE:Param. gestion des risques</t>
  </si>
  <si>
    <t>[184_MONNAIE:C.MON</t>
  </si>
  <si>
    <t>[776_MSERVICE:ValServComm</t>
  </si>
  <si>
    <t>[681_MDOUBLE:DoubleAuth</t>
  </si>
  <si>
    <t>[768_MPREDEF:MontPreDef</t>
  </si>
  <si>
    <t>[189_MMAX:MontMax</t>
  </si>
  <si>
    <t>[188_MMIN:MontMin</t>
  </si>
  <si>
    <t>[878_MAUTO:MontAuto</t>
  </si>
  <si>
    <t>[190_MFOREGIN:MontMaxEtr</t>
  </si>
  <si>
    <t>[ENREG_APS_TITLE:Param. gestion des plafonds</t>
  </si>
  <si>
    <t>[184_MONNAIE_APS:C.MON</t>
  </si>
  <si>
    <t>[192_SEUIL:Seuil-Appel</t>
  </si>
  <si>
    <t>[197_COEF:COEF</t>
  </si>
  <si>
    <t>[181_HEURE1:HeureD</t>
  </si>
  <si>
    <t>[182_HEURE2:HeureF</t>
  </si>
  <si>
    <t>[770_MODE:AUTH</t>
  </si>
  <si>
    <t>[ENREG_APB_TITLE:Param. gestion des bins</t>
  </si>
  <si>
    <t>[238_DEBUT:Debut_BIN</t>
  </si>
  <si>
    <t>[239_FIN:Fin_BIN</t>
  </si>
  <si>
    <t>[245_NIVEAU:NIVEAU</t>
  </si>
  <si>
    <t>[241_TRAITEMENT:TRAIT</t>
  </si>
  <si>
    <t>[WT_APB_SOUS_APPLI:SousAppli</t>
  </si>
  <si>
    <t>[WT_APB_TEST_LG:Test_Lg</t>
  </si>
  <si>
    <t>[WT_APB_LG_MIN:Lg_Min</t>
  </si>
  <si>
    <t>[WT_APB_LG_MAX:Lg_Max</t>
  </si>
  <si>
    <t>[WT_APB_TEST_CS:Test_CS</t>
  </si>
  <si>
    <t>[WT_APB_CS:Code_Service</t>
  </si>
  <si>
    <t>[WT_APB_FILLER:Filler</t>
  </si>
  <si>
    <t>[ENREG_APL_TITLE:Param. gestion surveillance</t>
  </si>
  <si>
    <t>[686_CARTE:Num_Carte</t>
  </si>
  <si>
    <t>[687_NIVEAU:NIV.</t>
  </si>
  <si>
    <t>[ENREG_APK_EPK_TITLE:Param. gestion des clefs</t>
  </si>
  <si>
    <t>[783_RID_EPK:RID</t>
  </si>
  <si>
    <t>[740_PRESTA:Presta-B0</t>
  </si>
  <si>
    <t>[289_FINVAL:FVAL</t>
  </si>
  <si>
    <t>[784_INDEX:INDEX</t>
  </si>
  <si>
    <t>[785_EXPO:EXPO</t>
  </si>
  <si>
    <t>[746_LNGMODULO:LM</t>
  </si>
  <si>
    <t>[786_MODULO:MODULO</t>
  </si>
  <si>
    <t>[791_CMPLMODULO:CMPL_MODULO-EMV</t>
  </si>
  <si>
    <t>[ENREG_TIC_COR_TITLE:Format ticket et compte rendu</t>
  </si>
  <si>
    <t>[228_ENTETE:Format-entete</t>
  </si>
  <si>
    <t>[683_PIED:Format-pied</t>
  </si>
  <si>
    <t>[ENREG_AMP_AMS_TITLE:Gestion mes. port. et s.acc.</t>
  </si>
  <si>
    <t>[94_CODE:CLA</t>
  </si>
  <si>
    <t>[772_ABREV:ABR</t>
  </si>
  <si>
    <t>[ENREG_EPV_TITLE:Liste app EMV</t>
  </si>
  <si>
    <t>[783_RID_EPV:RID</t>
  </si>
  <si>
    <t>[788_PIX_EPV:PIX</t>
  </si>
  <si>
    <t>[844_VERSION:VERS</t>
  </si>
  <si>
    <t>[918_PRIORITE:P</t>
  </si>
  <si>
    <t>[921_FORCAGE:F</t>
  </si>
  <si>
    <t>[ENREG_EPT_TITLE:Liste TACs</t>
  </si>
  <si>
    <t>[783_RID_EPT:RID</t>
  </si>
  <si>
    <t>[788_PIX_EPT:PIX</t>
  </si>
  <si>
    <t>[779_DENIAL:Deny</t>
  </si>
  <si>
    <t>[780_ONLINE:Onlin</t>
  </si>
  <si>
    <t>[781_DEFAULT:Defau</t>
  </si>
  <si>
    <t>[ENREG_EPD_TITLE:Liste DOLs</t>
  </si>
  <si>
    <t>[783_RID_EPD:RID</t>
  </si>
  <si>
    <t>[788_PIX_EPD:PIX</t>
  </si>
  <si>
    <t>[WT_TYPE_T_D:T</t>
  </si>
  <si>
    <t>[607_DOL:DOL_Par_Defaut</t>
  </si>
  <si>
    <t>[ENREG_EPC_TITLE:Categ. Code</t>
  </si>
  <si>
    <t>[783_RID_EPC:RID</t>
  </si>
  <si>
    <t>[788_PIX_EPC:PIX</t>
  </si>
  <si>
    <t>[919_CATEG:C</t>
  </si>
  <si>
    <t>[WT_ENVEL:EnveloppeDonnees</t>
  </si>
  <si>
    <t>[ENREG_EPA_TITLE:Appels Aleat.</t>
  </si>
  <si>
    <t>[783_RID_EPA:RID</t>
  </si>
  <si>
    <t>[788_PIX_EPA:PIX</t>
  </si>
  <si>
    <t>[184_MONNAIE:CMO</t>
  </si>
  <si>
    <t>[70_SEUIL:Seuil</t>
  </si>
  <si>
    <t>[71_COEF:Coefficient</t>
  </si>
  <si>
    <t>[72_COEFMAX:Coef_Max</t>
  </si>
  <si>
    <t>[ENREG_MO_TITLE:Message officiels</t>
  </si>
  <si>
    <t>[WT_INDEX:IND</t>
  </si>
  <si>
    <t>[479_LIBEL:Texte</t>
  </si>
  <si>
    <t>[ENREG_DCT_TITLE:Donnees compl. TC EMV</t>
  </si>
  <si>
    <t>[TAGS_COMPL:Donnees complementaires telecollecte EMV</t>
  </si>
  <si>
    <t>[ENREG_PRF_TITLE:Selection application</t>
  </si>
  <si>
    <t>[TYPE_FCT:TYPE</t>
  </si>
  <si>
    <t>[PROFILE:PROF</t>
  </si>
  <si>
    <t>[TECHNO:TECH</t>
  </si>
  <si>
    <t>[IND_SATIS:SATI</t>
  </si>
  <si>
    <t>[ACTIVE_1:SELECTION_APPLICATION 1 = Active</t>
  </si>
  <si>
    <t>[NB_REC_PRF_FCT:17</t>
  </si>
  <si>
    <t>[PRF_FCT_FOR_0:ALPHA</t>
  </si>
  <si>
    <t>[PRF_FCT_FOR_1:ALPHA</t>
  </si>
  <si>
    <t>[PRF_FCT_FOR_2:ALPHA</t>
  </si>
  <si>
    <t>[PRF_FCT_FOR_3:ALPHA</t>
  </si>
  <si>
    <t>[PRF_FCT_FOR_4:ALPHA</t>
  </si>
  <si>
    <t>[PRF_FCT_FOR_5:ALPHA</t>
  </si>
  <si>
    <t>[PRF_FCT_FOR_6:ALPHA</t>
  </si>
  <si>
    <t>[PRF_FCT_FOR_7:ALPHA</t>
  </si>
  <si>
    <t>[PRF_FCT_FOR_8:ALPHA</t>
  </si>
  <si>
    <t>[PRF_FCT_FOR_9:ALPHA</t>
  </si>
  <si>
    <t>[PRF_FCT_FOR_10:ALPHA</t>
  </si>
  <si>
    <t>[PRF_FCT_FOR_11:ALPHA</t>
  </si>
  <si>
    <t>[PRF_FCT_FOR_12:ALPHA</t>
  </si>
  <si>
    <t>[PRF_FCT_FOR_13:ALPHA</t>
  </si>
  <si>
    <t>[PRF_FCT_FOR_14:ALPHA</t>
  </si>
  <si>
    <t>[PRF_FCT_FOR_15:ALPHA</t>
  </si>
  <si>
    <t>[PRF_FCT_FOR_16:ALPHA</t>
  </si>
  <si>
    <t>[PRF_FCT_LNG_0:4</t>
  </si>
  <si>
    <t>[PRF_FCT_LNG_1:1</t>
  </si>
  <si>
    <t>[PRF_FCT_LNG_2:1</t>
  </si>
  <si>
    <t>[PRF_FCT_LNG_3:1</t>
  </si>
  <si>
    <t>[PRF_FCT_LNG_4:1</t>
  </si>
  <si>
    <t>[PRF_FCT_LNG_5:1</t>
  </si>
  <si>
    <t>[PRF_FCT_LNG_6:1</t>
  </si>
  <si>
    <t>[PRF_FCT_LNG_7:1</t>
  </si>
  <si>
    <t>[PRF_FCT_LNG_8:1</t>
  </si>
  <si>
    <t>[PRF_FCT_LNG_9:1</t>
  </si>
  <si>
    <t>[PRF_FCT_LNG_10:1</t>
  </si>
  <si>
    <t>[PRF_FCT_LNG_11:1</t>
  </si>
  <si>
    <t>[PRF_FCT_LNG_12:1</t>
  </si>
  <si>
    <t>[PRF_FCT_LNG_13:1</t>
  </si>
  <si>
    <t>[PRF_FCT_LNG_14:1</t>
  </si>
  <si>
    <t>[PRF_FCT_LNG_15:1</t>
  </si>
  <si>
    <t>[PRF_FCT_LNG_16:1</t>
  </si>
  <si>
    <t>[PRF_FCT_LIBEL_0:NIVEAU</t>
  </si>
  <si>
    <t>[PRF_FCT_LIBEL_1:1</t>
  </si>
  <si>
    <t>[PRF_FCT_LIBEL_2:2</t>
  </si>
  <si>
    <t>[PRF_FCT_LIBEL_3:3</t>
  </si>
  <si>
    <t>[PRF_FCT_LIBEL_4:4</t>
  </si>
  <si>
    <t>[PRF_FCT_LIBEL_5:5</t>
  </si>
  <si>
    <t>[PRF_FCT_LIBEL_6:6</t>
  </si>
  <si>
    <t>[PRF_FCT_LIBEL_7:7</t>
  </si>
  <si>
    <t>[PRF_FCT_LIBEL_8:8</t>
  </si>
  <si>
    <t>[PRF_FCT_LIBEL_9:9</t>
  </si>
  <si>
    <t>[PRF_FCT_LIBEL_10:10</t>
  </si>
  <si>
    <t>[PRF_FCT_LIBEL_11:11</t>
  </si>
  <si>
    <t>[PRF_FCT_LIBEL_12:12</t>
  </si>
  <si>
    <t>[PRF_FCT_LIBEL_13:13</t>
  </si>
  <si>
    <t>[PRF_FCT_LIBEL_14:14</t>
  </si>
  <si>
    <t>[PRF_FCT_LIBEL_15:15</t>
  </si>
  <si>
    <t>[PRF_FCT_LIBEL_16:16</t>
  </si>
  <si>
    <t>[ENREG_GES_APP_TITLE:Gestion des sous applications</t>
  </si>
  <si>
    <t>[WT_GES_SOUS_APPLI:Ss-app</t>
  </si>
  <si>
    <t>[WT_GES_LIBELLE:Nom sous appli</t>
  </si>
  <si>
    <t>[WT_GES_RUF:RUF1</t>
  </si>
  <si>
    <t>[ENREG_COD_OPT_TITLE:Gestion des codes applications</t>
  </si>
  <si>
    <t>[WT_COD_GESTION:Cod ges</t>
  </si>
  <si>
    <t>[WT_COD_RUF:RUF2</t>
  </si>
  <si>
    <t>[ENREG_SPECIF_1_TITLE:Parametres specifiques</t>
  </si>
  <si>
    <t>[SPECIF_MONNAIE:C.MON</t>
  </si>
  <si>
    <t>[NB_REC_SPECIF_1:17</t>
  </si>
  <si>
    <t>[SPECIF_1_FOR_0:ALPHA</t>
  </si>
  <si>
    <t>[SPECIF_1_FOR_1:NUM</t>
  </si>
  <si>
    <t>[SPECIF_1_FOR_2:NUM</t>
  </si>
  <si>
    <t>[SPECIF_1_FOR_3:NUM</t>
  </si>
  <si>
    <t>[SPECIF_1_FOR_4:NUM</t>
  </si>
  <si>
    <t>[SPECIF_1_FOR_5:NUM</t>
  </si>
  <si>
    <t>[SPECIF_1_FOR_6:NUM</t>
  </si>
  <si>
    <t>[SPECIF_1_FOR_7:NUM</t>
  </si>
  <si>
    <t>[SPECIF_1_FOR_8:NUM</t>
  </si>
  <si>
    <t>[SPECIF_1_FOR_9:NUM</t>
  </si>
  <si>
    <t>[SPECIF_1_FOR_10:NUM</t>
  </si>
  <si>
    <t>[SPECIF_1_FOR_11:NUM</t>
  </si>
  <si>
    <t>[SPECIF_1_FOR_12:NUM</t>
  </si>
  <si>
    <t>[SPECIF_1_FOR_13:NUM</t>
  </si>
  <si>
    <t>[SPECIF_1_FOR_14:NUM</t>
  </si>
  <si>
    <t>[SPECIF_1_FOR_15:NUM</t>
  </si>
  <si>
    <t>[SPECIF_1_FOR_16:NUM</t>
  </si>
  <si>
    <t>[SPECIF_1_LNG_0:3</t>
  </si>
  <si>
    <t>[SPECIF_1_LNG_1:1</t>
  </si>
  <si>
    <t>[SPECIF_1_LNG_2:2</t>
  </si>
  <si>
    <t>[SPECIF_1_LNG_3:4</t>
  </si>
  <si>
    <t>[SPECIF_1_LNG_4:4</t>
  </si>
  <si>
    <t>[SPECIF_1_LNG_5:4</t>
  </si>
  <si>
    <t>[SPECIF_1_LNG_6:4</t>
  </si>
  <si>
    <t>[SPECIF_1_LNG_7:4</t>
  </si>
  <si>
    <t>[SPECIF_1_LNG_8:4</t>
  </si>
  <si>
    <t>[SPECIF_1_LNG_9:1</t>
  </si>
  <si>
    <t>[SPECIF_1_LNG_10:2</t>
  </si>
  <si>
    <t>[SPECIF_1_LNG_11:6</t>
  </si>
  <si>
    <t>[SPECIF_1_LNG_12:1</t>
  </si>
  <si>
    <t>[SPECIF_1_LNG_13:1</t>
  </si>
  <si>
    <t>[SPECIF_1_LNG_14:1</t>
  </si>
  <si>
    <t>[SPECIF_1_LNG_15:1</t>
  </si>
  <si>
    <t>[SPECIF_1_LNG_16:157</t>
  </si>
  <si>
    <t>[SPECIF_1_LIBEL_0:ID</t>
  </si>
  <si>
    <t>[SPECIF_1_LIBEL_1:IPDU_L</t>
  </si>
  <si>
    <t>[SPECIF_1_LIBEL_2:ACK_TLC</t>
  </si>
  <si>
    <t>[SPECIF_1_LIBEL_3:TNR_T</t>
  </si>
  <si>
    <t>[SPECIF_1_LIBEL_4:TSI_T</t>
  </si>
  <si>
    <t>[SPECIF_1_LIBEL_5:TMA_T</t>
  </si>
  <si>
    <t>[SPECIF_1_LIBEL_6:TNR_A</t>
  </si>
  <si>
    <t>[SPECIF_1_LIBEL_7:TSI_A</t>
  </si>
  <si>
    <t>[SPECIF_1_LIBEL_8:TMA_A</t>
  </si>
  <si>
    <t>[SPECIF_1_LIBEL_9:IP_T</t>
  </si>
  <si>
    <t>[SPECIF_1_LIBEL_10:ACK_TLP</t>
  </si>
  <si>
    <t>[SPECIF_1_LIBEL_11:RACCORD</t>
  </si>
  <si>
    <t>[SPECIF_1_LIBEL_12:IP_A</t>
  </si>
  <si>
    <t>[SPECIF_1_LIBEL_13:VER_TLC</t>
  </si>
  <si>
    <t>[SPECIF_1_LIBEL_14:VER_ACA</t>
  </si>
  <si>
    <t>[SPECIF_1_LIBEL_15:CH37</t>
  </si>
  <si>
    <t>[SPECIF_1_LIBEL_16:CMPL</t>
  </si>
  <si>
    <t xml:space="preserve">[ENREG_TRS_TITLE:Transactions </t>
  </si>
  <si>
    <t>[WT_OPERAS:Code</t>
  </si>
  <si>
    <t>[WT_ILOT_TRS:Ilot</t>
  </si>
  <si>
    <t>[3_POSTE_TRS:Pos</t>
  </si>
  <si>
    <t>[WT_SOUS_APPLI:Sa</t>
  </si>
  <si>
    <t>[381_SEQUENCE_TRS:Seq</t>
  </si>
  <si>
    <t>[816_IDPA:Idpa</t>
  </si>
  <si>
    <t>[WT_TOP_INDIC:Top</t>
  </si>
  <si>
    <t>[WT_DATE_TRS:DateL</t>
  </si>
  <si>
    <t>[WT_HEURE_TRS:HeureL</t>
  </si>
  <si>
    <t>[WT_PAN:Porteur</t>
  </si>
  <si>
    <t>[WT_ISONEXT:Iso2</t>
  </si>
  <si>
    <t>[335_SUPPORT:S</t>
  </si>
  <si>
    <t>[179_TYPE_TRS:TT</t>
  </si>
  <si>
    <t>[770_MODE_TRS:MV</t>
  </si>
  <si>
    <t>[378_MONTANT_TRS:Montant</t>
  </si>
  <si>
    <t>[878_MAUTO_MESTIM:MAuto</t>
  </si>
  <si>
    <t>[519_MCV_1:MCV_1</t>
  </si>
  <si>
    <t>[184_DCV_1:DCV_1</t>
  </si>
  <si>
    <t>[519_MCV_2:MCV_2</t>
  </si>
  <si>
    <t>[184_DCV_2:DCV_2</t>
  </si>
  <si>
    <t>[336_FORCAGE:F</t>
  </si>
  <si>
    <t>[387_MOTIF:MA</t>
  </si>
  <si>
    <t>[WT_AUTO:Autoris</t>
  </si>
  <si>
    <t>[390_REPONSE:Reponse</t>
  </si>
  <si>
    <t>[831_RCMPL:Cmplement</t>
  </si>
  <si>
    <t>[WT_REF_POSFACT:Facture</t>
  </si>
  <si>
    <t>[WT_REF_POSUTIL:Utilis.</t>
  </si>
  <si>
    <t>[WT_SECURITE_EMET:Certificat_1</t>
  </si>
  <si>
    <t>[WT_SECURITE_ACQ:Certificat_2</t>
  </si>
  <si>
    <t>[WT_GMT_DATE_TRS:DateU</t>
  </si>
  <si>
    <t>[WT_GMT_HEURE_TRS:HeureU</t>
  </si>
  <si>
    <t>[WT_REF_AUDIT_INI:SeqA</t>
  </si>
  <si>
    <t>[WT_REF_HEURE_INI:HeureA</t>
  </si>
  <si>
    <t>[WT_REF_DATE_INI:DateA</t>
  </si>
  <si>
    <t>[WT_SPECIF:Autre</t>
  </si>
  <si>
    <t xml:space="preserve">[CARA_E:Journal </t>
  </si>
  <si>
    <t>[T_REC:Recap</t>
  </si>
  <si>
    <t>[CARA_S:par Station</t>
  </si>
  <si>
    <t>[CARA_U:par Utilisateur</t>
  </si>
  <si>
    <t>[CARA_I:par Ilot</t>
  </si>
  <si>
    <t>[STAT:Pos</t>
  </si>
  <si>
    <t>[UTIL:Utilisat</t>
  </si>
  <si>
    <t>[ILOT:Activite</t>
  </si>
  <si>
    <t>[NDEB:ND</t>
  </si>
  <si>
    <t>[DEBIT:Debit</t>
  </si>
  <si>
    <t>[NDIF:NF</t>
  </si>
  <si>
    <t>[DEBDIF:Differe</t>
  </si>
  <si>
    <t>[NCRED:NC</t>
  </si>
  <si>
    <t>[CREDIT:Credit</t>
  </si>
  <si>
    <t>[NANN:NA</t>
  </si>
  <si>
    <t>[ANNUL:Annul</t>
  </si>
  <si>
    <t>[JIIT_0:JOURNAL</t>
  </si>
  <si>
    <t>[JIIT_1:Application</t>
  </si>
  <si>
    <t>[JIIT_2:Le</t>
  </si>
  <si>
    <t>[JIIT_3:Contrat</t>
  </si>
  <si>
    <t>[JIIT_4:Siret</t>
  </si>
  <si>
    <t>[JIIT_5:Type Activite</t>
  </si>
  <si>
    <t>[JIIT_6:No Logique</t>
  </si>
  <si>
    <t>[JIIT_7:Operations Du</t>
  </si>
  <si>
    <t>[JIIT_8:Au</t>
  </si>
  <si>
    <t>[JIIT_9:Monnaie</t>
  </si>
  <si>
    <t>[JIIT_10:Type de site</t>
  </si>
  <si>
    <t>[JIIT_11:A</t>
  </si>
  <si>
    <t>[TIIT_0:TELECOLLECTE</t>
  </si>
  <si>
    <t>[TIIT_1:Application</t>
  </si>
  <si>
    <t>[TIIT_2:Le</t>
  </si>
  <si>
    <t>[TIIT_3:Contrat</t>
  </si>
  <si>
    <t>[TIIT_4:Siret</t>
  </si>
  <si>
    <t>[TIIT_5:Type Activite</t>
  </si>
  <si>
    <t>[TIIT_6:No Logique</t>
  </si>
  <si>
    <t>[TIIT_7:Type paiement</t>
  </si>
  <si>
    <t>[TIIT_8:Operations Du</t>
  </si>
  <si>
    <t>[TIIT_9:Fichier No</t>
  </si>
  <si>
    <t>[TIIT_10:Remise No</t>
  </si>
  <si>
    <t>[TIIT_11:NBR TRANSACTIONS</t>
  </si>
  <si>
    <t>[TIIT_12:Achats</t>
  </si>
  <si>
    <t>[TIIT_13:Dont Differes</t>
  </si>
  <si>
    <t>[TIIT_14:Annulees</t>
  </si>
  <si>
    <t>[TIIT_15:Rembt</t>
  </si>
  <si>
    <t>[TIIT_16:MONTANTS EN</t>
  </si>
  <si>
    <t>[TIIT_17:Achats</t>
  </si>
  <si>
    <t>[TIIT_18:Dont Differes</t>
  </si>
  <si>
    <t>[TIIT_19:Annulees</t>
  </si>
  <si>
    <t>[TIIT_20:Rembt</t>
  </si>
  <si>
    <t>[TIIT_21:Transmission</t>
  </si>
  <si>
    <t>[TIIT_22:**  Fichier NON TRANSMIS  **</t>
  </si>
  <si>
    <t>[TIIT_23:-- Transmission Effectuee --</t>
  </si>
  <si>
    <t>[TIIT_24:A</t>
  </si>
  <si>
    <t>[TIIT_25:Type de site</t>
  </si>
  <si>
    <t>[TIIT_26:TICKET A CONSERVER</t>
  </si>
  <si>
    <t>[TIIT_27:Type Applicatif</t>
  </si>
  <si>
    <t>[T_TLPED:Compte Rendu</t>
  </si>
  <si>
    <t xml:space="preserve">[TLP:TELEPARAMETRAGE </t>
  </si>
  <si>
    <t>[CON:Contrat</t>
  </si>
  <si>
    <t>[SIR:Siret</t>
  </si>
  <si>
    <t>[MCC:Mcc</t>
  </si>
  <si>
    <t>[TPA:Paiement</t>
  </si>
  <si>
    <t>[TSI:Site</t>
  </si>
  <si>
    <t>[NSA:SA</t>
  </si>
  <si>
    <t>[NPA:PA</t>
  </si>
  <si>
    <t>[ACT:Actif</t>
  </si>
  <si>
    <t xml:space="preserve">[DEH: </t>
  </si>
  <si>
    <t>[TAB:Table</t>
  </si>
  <si>
    <t>[FIL:Fichier</t>
  </si>
  <si>
    <t>[VER:Version</t>
  </si>
  <si>
    <t>[DVE:Du</t>
  </si>
  <si>
    <t>[ETA:Etat</t>
  </si>
  <si>
    <t>[CORL:TELEMAINTENANCE APPLI</t>
  </si>
  <si>
    <t>[PIIT_0:TELEPARAMETRAGE</t>
  </si>
  <si>
    <t>[PIIT_1:Application</t>
  </si>
  <si>
    <t>[PIIT_2:Le</t>
  </si>
  <si>
    <t>[PIIT_3:Contrat</t>
  </si>
  <si>
    <t>[PIIT_4:Siret</t>
  </si>
  <si>
    <t>[PIIT_5:Type Activite</t>
  </si>
  <si>
    <t>[PIIT_6:No Logique</t>
  </si>
  <si>
    <t>[PIIT_7:Teleparametrage</t>
  </si>
  <si>
    <t>[PIIT_22:A</t>
  </si>
  <si>
    <t>[PIIT_23:Type de paiement</t>
  </si>
  <si>
    <t>[PIIT_24:Type de site</t>
  </si>
  <si>
    <t>[PIIT_25:TICKET A CONSERVER</t>
  </si>
  <si>
    <t>[PIIT_26:Commerce</t>
  </si>
  <si>
    <t>[PIIT_T1:No Monnaie</t>
  </si>
  <si>
    <t>[PIIT_T2:No Autre Monnaie</t>
  </si>
  <si>
    <t>[PIIT_T3:No Msg Porteur</t>
  </si>
  <si>
    <t>[PIIT_T4:No Msg Accept</t>
  </si>
  <si>
    <t>[PIIT_T5:No Ticket Porteur</t>
  </si>
  <si>
    <t>[PIIT_T6:No Ticket Cpt Rendu</t>
  </si>
  <si>
    <t>[PIIT_T7:No Parm Accept</t>
  </si>
  <si>
    <t>[PIIT_T8:No Parm Applicatif</t>
  </si>
  <si>
    <t>[PIIT_T9:No Appel</t>
  </si>
  <si>
    <t>[PIIT_T10:No Risque Acq</t>
  </si>
  <si>
    <t>[PIIT_T11:No Liste Opposition</t>
  </si>
  <si>
    <t>[PIIT_T12:No K Pub CB</t>
  </si>
  <si>
    <t>[PIIT_T13:No ID Pseudo Session</t>
  </si>
  <si>
    <t>[PIIT_T14:No Liste De Bins</t>
  </si>
  <si>
    <t>[PIIT_T15:No Telechargement1</t>
  </si>
  <si>
    <t>[PIIT_T16:No Telechargement2</t>
  </si>
  <si>
    <t>[PIIT_T17:No Telecollecte</t>
  </si>
  <si>
    <t>[PIIT_T18:No Teleparametrage</t>
  </si>
  <si>
    <t>[PIIT_T19:No Ver Autorisation</t>
  </si>
  <si>
    <t>[PIIT_T20:No Horodatage GMT</t>
  </si>
  <si>
    <t>[PIIT_T21:Appli Active</t>
  </si>
  <si>
    <t>[PIIT_T22:No K Pub EMV</t>
  </si>
  <si>
    <t>[PIIT_T23:No Ver appel aleatoire EMV</t>
  </si>
  <si>
    <t>[PIIT_T24:No Ver TAC EMV</t>
  </si>
  <si>
    <t>[PIIT_T25:No Ver AID EMV</t>
  </si>
  <si>
    <t>[PIIT_T26:No Ver DOLs EMV</t>
  </si>
  <si>
    <t>[PIIT_T27:No Ver TCC</t>
  </si>
  <si>
    <t>[PIIT_T28:No Ver OPT TLC</t>
  </si>
  <si>
    <t>[PIIT_8:Operations Du</t>
  </si>
  <si>
    <t>[PIIT_9:Remise No</t>
  </si>
  <si>
    <t>[PIIT_10:Fichier No</t>
  </si>
  <si>
    <t>[PIIT_11:NBR TRANSACTIONS</t>
  </si>
  <si>
    <t>[PIIT_12:Achats</t>
  </si>
  <si>
    <t>[PIIT_13:Dont Differes</t>
  </si>
  <si>
    <t>[PIIT_14:Annulees</t>
  </si>
  <si>
    <t>[PIIT_15:Rembt</t>
  </si>
  <si>
    <t>[PIIT_16:MONTANTS EN</t>
  </si>
  <si>
    <t>[PIIT_17:Achats</t>
  </si>
  <si>
    <t>[PIIT_18:Dont Differes</t>
  </si>
  <si>
    <t>[PIIT_19:Annulees</t>
  </si>
  <si>
    <t>[PIIT_20:Rembt</t>
  </si>
  <si>
    <t>[PIIT_21:Transmission</t>
  </si>
  <si>
    <t>[MIIT_0:    COMPTE RENDU DE</t>
  </si>
  <si>
    <t>[MIIT_1:TYPE DE RACCORDEMENT PRINC</t>
  </si>
  <si>
    <t>[MIIT_2:ADRESSE RACCORDEMENT PRINC</t>
  </si>
  <si>
    <t>[MIIT_3:ADRESSE D'APPEL PRINC</t>
  </si>
  <si>
    <t>[MIIT_4:TYPE DE RACCORDEMENT SEC</t>
  </si>
  <si>
    <t>[MIIT_5:ADRESSE RACCORDEMENT SEC</t>
  </si>
  <si>
    <t>[MIIT_6:ADRESSE D'APPEL SEC</t>
  </si>
  <si>
    <t>[MIIT_7:Date  Prochain Appel</t>
  </si>
  <si>
    <t>[MIIT_8:Heure Prochain Appel</t>
  </si>
  <si>
    <t>[MIIT_9:Delai Entre Essais</t>
  </si>
  <si>
    <t>[MIIT_10:Nbre  Max   Essais</t>
  </si>
  <si>
    <t>[MIIT_11:Frequence   Appel</t>
  </si>
  <si>
    <t>[MIIT_12:No       Reference</t>
  </si>
  <si>
    <t>[MIIT_13:Version  Signat</t>
  </si>
  <si>
    <t>[MIIT_14:Editeur  Date</t>
  </si>
  <si>
    <t>[MIIT_15:Editeur Integrite</t>
  </si>
  <si>
    <t>[MIIT_20:** CHARGEMENT APPLICATIF **</t>
  </si>
  <si>
    <t>[MIIT_21:Le</t>
  </si>
  <si>
    <t>[MIIT_22:ID. Installation</t>
  </si>
  <si>
    <t>[MIIT_23:AD. Centre</t>
  </si>
  <si>
    <t>[MIIT_24:MODULES APPLICATIFS</t>
  </si>
  <si>
    <t>[MIIT_25:Applicatif  &lt;TMP&gt;</t>
  </si>
  <si>
    <t>[MIIT_26:Applicatif  &lt;TLC-P&gt;</t>
  </si>
  <si>
    <t>[MIIT_27:Applicatif  &lt;TPA&gt;</t>
  </si>
  <si>
    <t>[MIIT_28:A</t>
  </si>
  <si>
    <t>[MIIT_29:Type de paiement</t>
  </si>
  <si>
    <t>[MIIT_30:** PARAMETRES DE FONCTIONNEMENT **</t>
  </si>
  <si>
    <t>[MIIT_31:Code  Application</t>
  </si>
  <si>
    <t>[MIIT_32:Libel Application</t>
  </si>
  <si>
    <t>[MIIT_33:No Contrat</t>
  </si>
  <si>
    <t>[MIIT_34:No Siret</t>
  </si>
  <si>
    <t>[MIIT_35:Type Activite</t>
  </si>
  <si>
    <t>[MIIT_36:No Logique</t>
  </si>
  <si>
    <t>[MIIT_37:TELECOLLECTE</t>
  </si>
  <si>
    <t>[MIIT_38:TELEPARAMETRAGE</t>
  </si>
  <si>
    <t>[MIIT_39:AUTORISATION</t>
  </si>
  <si>
    <t>[MIIT_40:TELECHARGEMENT</t>
  </si>
  <si>
    <t>[MIIT_41:Type de site</t>
  </si>
  <si>
    <t>[MIIT_42:Type d'applicatif</t>
  </si>
  <si>
    <t>[MIIT_43:Commerce</t>
  </si>
  <si>
    <t>[MIIT_50:** PARAMETRES DE REFERENCE **</t>
  </si>
  <si>
    <t>[MIIT_51:BDOM</t>
  </si>
  <si>
    <t>[MIIT_52:Acquereur</t>
  </si>
  <si>
    <t>[MIIT_53:MONNAIES ou DEVISES ACCEPTEES</t>
  </si>
  <si>
    <t>[MIIT_54:Monnaies</t>
  </si>
  <si>
    <t>[MIIT_55:SEUILS APPEL</t>
  </si>
  <si>
    <t>[MIIT_56:Valeur Monnaie</t>
  </si>
  <si>
    <t>[MIIT_57:Tranche Horaire</t>
  </si>
  <si>
    <t>[MIIT_58:MONTANT MIN</t>
  </si>
  <si>
    <t>[MIIT_59:MONTANT MAX</t>
  </si>
  <si>
    <t>[MIIT_60:MONTANT DOUBLE AUTHENT</t>
  </si>
  <si>
    <t>[MIIT_61:LONGUEUR PAN</t>
  </si>
  <si>
    <t>[MIIT_62:Min Max</t>
  </si>
  <si>
    <t>[MIIT_70:** DESACTIVATION APPLICATION **</t>
  </si>
  <si>
    <t>[MIIT_71:   ECHEC DESACTIVATION</t>
  </si>
  <si>
    <t>[MIIT_72:   APPLICATION DESACTIVEE</t>
  </si>
  <si>
    <t>[MIIT_80:** SUPPRESSION APPLICATION **</t>
  </si>
  <si>
    <t>[MIIT_81:   ECHEC SUPPRESSION</t>
  </si>
  <si>
    <t>[MIIT_82:   SUPPRESSION REUSSIE</t>
  </si>
  <si>
    <t>[RIIT_0:TOTAUX TRANSACTIONS</t>
  </si>
  <si>
    <t>[RIIT_1:Appli</t>
  </si>
  <si>
    <t>[RIIT_2:Le</t>
  </si>
  <si>
    <t>[RIIT_3:Contrat</t>
  </si>
  <si>
    <t>[RIIT_4:Siret</t>
  </si>
  <si>
    <t>[RIIT_5:Type Activite</t>
  </si>
  <si>
    <t>[RIIT_6:No Logique</t>
  </si>
  <si>
    <t>[RIIT_7:Du</t>
  </si>
  <si>
    <t>[RIIT_8:Au</t>
  </si>
  <si>
    <t>[RIIT_9:Monnaie</t>
  </si>
  <si>
    <t>[RIIT_11:NBR TRANSACTIONS</t>
  </si>
  <si>
    <t>[RIIT_12:Achats</t>
  </si>
  <si>
    <t>[RIIT_13:Dont Differes</t>
  </si>
  <si>
    <t>[RIIT_14:Rembt</t>
  </si>
  <si>
    <t>[RIIT_15:Annulees</t>
  </si>
  <si>
    <t>[RIIT_16:MONTANTS EN</t>
  </si>
  <si>
    <t>[RIIT_17:Achats</t>
  </si>
  <si>
    <t>[RIIT_18:Dont Differes</t>
  </si>
  <si>
    <t>[RIIT_19:Rembt</t>
  </si>
  <si>
    <t>[RIIT_20:Annulees</t>
  </si>
  <si>
    <t>[RIIT_21:TICKET A CONSERVER</t>
  </si>
  <si>
    <t>[RIIT_22:Type de Site</t>
  </si>
  <si>
    <t>[RIIT_23:A</t>
  </si>
  <si>
    <t>[RIIT_24:Commerce</t>
  </si>
  <si>
    <t>[RIIT_25:Type paiement</t>
  </si>
  <si>
    <t>[RIIT_26:PAS DE FICHIER TRANSACTIONS</t>
  </si>
  <si>
    <t>[RIIT_27:CAISSIERE</t>
  </si>
  <si>
    <t>[TICK:TICKET</t>
  </si>
  <si>
    <t>[ENREG_PROD_LST_TITLE:Product list</t>
  </si>
  <si>
    <t>[PROD_LST_LIST_CODE:Code produit</t>
  </si>
  <si>
    <t>[PROD_LST_FAMILY:Famille produit</t>
  </si>
  <si>
    <t>[PROD_LST_TYPE:Type produit</t>
  </si>
  <si>
    <t>[PROD_LST_CAT:Categorie produit</t>
  </si>
  <si>
    <t>[PROD_LST_MEAS_UNIT:Unite mesure</t>
  </si>
  <si>
    <t>[PROD_LST_UNIT_PRICE:Prix produit</t>
  </si>
  <si>
    <t>[PROD_LST_AVT_CODE:Code TVA</t>
  </si>
  <si>
    <t>[PROD_LST_ADD_DATA:Donnees add</t>
  </si>
  <si>
    <t>[ENREG_AVT_TABLE_TITLE:Table TVA</t>
  </si>
  <si>
    <t>[AVT_TABLE_CODE:Code TVA</t>
  </si>
  <si>
    <t>[AVT_TABLE_LETTER:Lettre TVA</t>
  </si>
  <si>
    <t>[AVT_TABLE_RATE:Taux TVA</t>
  </si>
  <si>
    <t>[AVT_TABLE_APPLI_DATE:Date TVA</t>
  </si>
  <si>
    <t>[AVT_TABLE_END_DATE:Fin Date TVA</t>
  </si>
  <si>
    <t>[AVT_TABLE_ADD_DATA:Add Data TVA</t>
  </si>
  <si>
    <t>[ENREG_PROD_RES_TITLE:Res Title</t>
  </si>
  <si>
    <t>[PROD_RES_APP_CODE:App Code</t>
  </si>
  <si>
    <t>[PROD_RES_PROD_CODE:Prod Code</t>
  </si>
  <si>
    <t>[PROD_RES_SPE_CODE:Spe Code</t>
  </si>
  <si>
    <t>[PROD_RES_REST_COD1:Code 1</t>
  </si>
  <si>
    <t>[PROD_RES_REST_COD2:Code 2</t>
  </si>
  <si>
    <t>[ENREG_PROD_NAM_TITLE:Prod Title</t>
  </si>
  <si>
    <t>[PROD_NAM_PROD_CODE:Prod Code</t>
  </si>
  <si>
    <t>[PROD_NAM_LANG_CODE:Code Lang</t>
  </si>
  <si>
    <t>[PROD_NAM_LANG_ABR:Abr Lang</t>
  </si>
  <si>
    <t>[PROD_NAM_SHORT_LIB:Short Lib</t>
  </si>
  <si>
    <t>[PROD_NAM_LONG_LIB:Long Lib</t>
  </si>
  <si>
    <t>[ENREG_PAY_CFG_TITLE:Pay Cfg</t>
  </si>
  <si>
    <t>[PAY_CFG_APP_CODE:Cfg App Code</t>
  </si>
  <si>
    <t>[PAY_CFG_VOICE_REF_OK:Voice Ref</t>
  </si>
  <si>
    <t>[PAY_CFG_VOICE_REF_FLO:Voice Ref Flo</t>
  </si>
  <si>
    <t>[PAY_CFG_ONLINE_FLOOR:Online Floor</t>
  </si>
  <si>
    <t>[PAY_CFG_PIN_REQ_FLOOR:Pin Floor</t>
  </si>
  <si>
    <t>[PAY_CFG_OFF_PAY_OK:Pay OK</t>
  </si>
  <si>
    <t>[PAY_CFG_OFF_REF_OK:Ref OK</t>
  </si>
  <si>
    <t>[PAY_CFG_OFF_REV_OK:Rev OK</t>
  </si>
  <si>
    <t>[PAY_CFG_OFF_PRE_OK:Pre OK</t>
  </si>
  <si>
    <t>[PAY_CFG_PAY_OPT_REV_OK:OPT OK</t>
  </si>
  <si>
    <t>[PAY_CFG_REF_OPT_REV_OK:OPT REF</t>
  </si>
  <si>
    <t>[PAY_CFG_REV_OPT_REV_OK:OPT REV</t>
  </si>
  <si>
    <t>[PAY_CFG_PRE_OPT_REV_OK:PRE OPT</t>
  </si>
  <si>
    <t>[PAY_CFG_REF_OK:Cfg Ref OK</t>
  </si>
  <si>
    <t>[PAY_CFG_FUEL_REF_OK:Fuel Ref</t>
  </si>
  <si>
    <t>[PAY_CFG_REV_OK:Cfg Rev OK</t>
  </si>
  <si>
    <t>[PAY_CFG_LOYAL_OK:Loyal OK</t>
  </si>
  <si>
    <t>[PAY_CFG_MAN_PAN_OK:Man PAN</t>
  </si>
  <si>
    <t>[PAY_CFG_MAN_EXP_DATE:Man Exp Date</t>
  </si>
  <si>
    <t>[PAY_CFG_IGN_PIN_LOY:IGN PIN</t>
  </si>
  <si>
    <t>[PAY_CFG_NO_USR_INP_OK:No Usr Imp</t>
  </si>
  <si>
    <t>[PAY_CFG_PIN_REQ:Pin Req</t>
  </si>
  <si>
    <t>[PAY_CFG_OUT_NO_PIN_OK:No PIN OK</t>
  </si>
  <si>
    <t>[PAY_CFG_MIN_TRS_AMO:Min Trs AMO</t>
  </si>
  <si>
    <t>[PAY_CFG_MAX_TRS_AMO:Max Trs AMO</t>
  </si>
  <si>
    <t>[PAY_CFG_DAY_AMO_LIM:DAY LIM</t>
  </si>
  <si>
    <t>[PAY_CFG_DAY_VOL_LIM:VOL LIM</t>
  </si>
  <si>
    <t>[PAY_CFG_REV_PIN_REQ:Rev Pin Req</t>
  </si>
  <si>
    <t>[PAY_CFG_MAN_PIN_REQ:Man Pin Req</t>
  </si>
  <si>
    <t>[PAY_CFG_AMO_CONF_REQ:Amo Conf Req</t>
  </si>
  <si>
    <t>[PAY_CFG_BL_CHECK:BL Check</t>
  </si>
  <si>
    <t>[PAY_CFG_CHECK_EXPIRE:Check Expire</t>
  </si>
  <si>
    <t>[PAY_CFG_VMAX_FUL_PURCH:Vmax Ful Purch</t>
  </si>
  <si>
    <t>[PAY_CFG_VMAX_NFUL_PURC:Vmax NFul Purch</t>
  </si>
  <si>
    <t>[PAY_CFG_LOYAL_LOW_LIM:Low Lim</t>
  </si>
  <si>
    <t>[PAY_CFG_LOYAL_UP_LIM:Up Lim</t>
  </si>
  <si>
    <t>[PAY_CFG_REST_COD1_OK:Rest Cod 1</t>
  </si>
  <si>
    <t>[PAY_CFG_REST_COD2_OK:Rest Cod 2</t>
  </si>
  <si>
    <t>[ENREG_TICK_OPT_TITLE:Tick Opt Title</t>
  </si>
  <si>
    <t>[TICK_OPT_APP_CODE:Opt App Code</t>
  </si>
  <si>
    <t>[TICK_OPT_TRS_TYP:Opt Trs Type</t>
  </si>
  <si>
    <t>[TICK_OPT_SIGN:Opt Sign</t>
  </si>
  <si>
    <t>[TICK_OPT_FLEET:Opt Fleet</t>
  </si>
  <si>
    <t>[TICK_OPT_MILE:Opt Mile</t>
  </si>
  <si>
    <t>[TICK_OPT_VU:Opt VU</t>
  </si>
  <si>
    <t>[TICK_OPT_FILLER:OPT Filler</t>
  </si>
  <si>
    <t>[ENREG_CTRY_CDE_TITLE:CTRY Title</t>
  </si>
  <si>
    <t>[CTRY_CDE_LOCAL_FLAG:Local Flag</t>
  </si>
  <si>
    <t>[CTRY_CDE_ALLOW_CTRY:Allow Country</t>
  </si>
  <si>
    <t>[KEPT_FILES_LIST:*sit_d753*ctp_d748*</t>
  </si>
  <si>
    <t>[MANDATORY_TABLES:#01*MON_D747*#02*MOP_LLL*#03*MOS_LLL*#04*SIT_D753*#07*APP_D757*#08*APS_D769*#09*EPC_D605*#11*EPD_D600*#12*APR_D767*#14*APB_D236*#16*EPT_D778*#18*APH_D777*#19*EPK_D782*#20*EPV_D787*#21*CTC_D762*#22*CTP_D748*#23*CTA_D745*#27*EPA_D73*#</t>
  </si>
  <si>
    <t>Fichier Parametre</t>
  </si>
  <si>
    <t>Version</t>
  </si>
  <si>
    <t>Modification</t>
  </si>
  <si>
    <t>Complement</t>
  </si>
  <si>
    <t>Ref Glob</t>
  </si>
  <si>
    <t>GMTInf</t>
  </si>
  <si>
    <t>GMTSup</t>
  </si>
  <si>
    <t>DCLG</t>
  </si>
  <si>
    <t>SENS</t>
  </si>
  <si>
    <t>Historique Centre</t>
  </si>
  <si>
    <t>NAudit</t>
  </si>
  <si>
    <t>IdSysAcc</t>
  </si>
  <si>
    <t>TID</t>
  </si>
  <si>
    <t>Sess</t>
  </si>
  <si>
    <t>Remise</t>
  </si>
  <si>
    <t>STAT</t>
  </si>
  <si>
    <t>Centre</t>
  </si>
  <si>
    <t>DateLD</t>
  </si>
  <si>
    <t>DateLT</t>
  </si>
  <si>
    <t>NbAp</t>
  </si>
  <si>
    <t>NbA1</t>
  </si>
  <si>
    <t>NbA2</t>
  </si>
  <si>
    <t>NbEC</t>
  </si>
  <si>
    <t>NbC1</t>
  </si>
  <si>
    <t>NbC2</t>
  </si>
  <si>
    <t>NbEP</t>
  </si>
  <si>
    <t>NbP1</t>
  </si>
  <si>
    <t>NbP2</t>
  </si>
  <si>
    <t>FRQA</t>
  </si>
  <si>
    <t>CPTA</t>
  </si>
  <si>
    <t>Identification Site Accepteur</t>
  </si>
  <si>
    <t>TypeSite</t>
  </si>
  <si>
    <t>NumeroSiret</t>
  </si>
  <si>
    <t>Acti</t>
  </si>
  <si>
    <t>Contrat</t>
  </si>
  <si>
    <t>Envel41</t>
  </si>
  <si>
    <t>Envel42</t>
  </si>
  <si>
    <t>Enseigne</t>
  </si>
  <si>
    <t>Domicil</t>
  </si>
  <si>
    <t>Descriptif centre autorisation</t>
  </si>
  <si>
    <t>TYPE</t>
  </si>
  <si>
    <t>Addr_Racc1</t>
  </si>
  <si>
    <t>Addr_Appel1</t>
  </si>
  <si>
    <t>TYPS</t>
  </si>
  <si>
    <t>Addr_Racc2</t>
  </si>
  <si>
    <t>Addr_Appel2</t>
  </si>
  <si>
    <t>Not used</t>
  </si>
  <si>
    <t>Descriptif centre telecollecte</t>
  </si>
  <si>
    <t>MAX</t>
  </si>
  <si>
    <t>Delai</t>
  </si>
  <si>
    <t>FREQ</t>
  </si>
  <si>
    <t>Date</t>
  </si>
  <si>
    <t>Heure</t>
  </si>
  <si>
    <t>Descriptif centre teleparametrage</t>
  </si>
  <si>
    <t>Descriptif centre telechargement 1</t>
  </si>
  <si>
    <t>ContAcces</t>
  </si>
  <si>
    <t>Reference</t>
  </si>
  <si>
    <t>Descriptif centre telechargement 2</t>
  </si>
  <si>
    <t>Identifiant pseudo-session</t>
  </si>
  <si>
    <t>IDPseudoSession</t>
  </si>
  <si>
    <t>Monnaies et Devises</t>
  </si>
  <si>
    <t>C.MON</t>
  </si>
  <si>
    <t>C.ALPH</t>
  </si>
  <si>
    <t>FRAC</t>
  </si>
  <si>
    <t>TConv</t>
  </si>
  <si>
    <t>FRA2</t>
  </si>
  <si>
    <t>ACT</t>
  </si>
  <si>
    <t>I.CV</t>
  </si>
  <si>
    <t>I.CO</t>
  </si>
  <si>
    <t>Param. Applicatifs d'une application</t>
  </si>
  <si>
    <t>TYP</t>
  </si>
  <si>
    <t>DURE</t>
  </si>
  <si>
    <t>Lmin</t>
  </si>
  <si>
    <t>LMAX</t>
  </si>
  <si>
    <t>T.O.</t>
  </si>
  <si>
    <t>PAYS</t>
  </si>
  <si>
    <t>DEVI</t>
  </si>
  <si>
    <t>LANGUE</t>
  </si>
  <si>
    <t>FORC</t>
  </si>
  <si>
    <t>AUTO</t>
  </si>
  <si>
    <t>PRE</t>
  </si>
  <si>
    <t>PROL</t>
  </si>
  <si>
    <t>N</t>
  </si>
  <si>
    <t>Param. gestion des risques</t>
  </si>
  <si>
    <t>ValServComm</t>
  </si>
  <si>
    <t>DoubleAuth</t>
  </si>
  <si>
    <t>MontPreDef</t>
  </si>
  <si>
    <t>MontMax</t>
  </si>
  <si>
    <t>MontMin</t>
  </si>
  <si>
    <t>MontAuto</t>
  </si>
  <si>
    <t>MontMaxEtr</t>
  </si>
  <si>
    <t>Param. gestion des plafonds</t>
  </si>
  <si>
    <t>Seuil-Appel</t>
  </si>
  <si>
    <t>COEF</t>
  </si>
  <si>
    <t>HeureD</t>
  </si>
  <si>
    <t>HeureF</t>
  </si>
  <si>
    <t>AUTH</t>
  </si>
  <si>
    <t>Param. gestion des bins</t>
  </si>
  <si>
    <t>Debut_BIN</t>
  </si>
  <si>
    <t>Fin_BIN</t>
  </si>
  <si>
    <t>NIVEAU</t>
  </si>
  <si>
    <t>TRAIT</t>
  </si>
  <si>
    <t>Test_Lg</t>
  </si>
  <si>
    <t>Lg_Min</t>
  </si>
  <si>
    <t>Lg_Max</t>
  </si>
  <si>
    <t>Test_CS</t>
  </si>
  <si>
    <t>Code_Service</t>
  </si>
  <si>
    <t>Filler</t>
  </si>
  <si>
    <t>Param. gestion surveillance</t>
  </si>
  <si>
    <t>Num_Carte</t>
  </si>
  <si>
    <t>NIV.</t>
  </si>
  <si>
    <t>Param. gestion des clefs</t>
  </si>
  <si>
    <t>Presta-B0</t>
  </si>
  <si>
    <t>FVAL</t>
  </si>
  <si>
    <t>INDEX</t>
  </si>
  <si>
    <t>EXPO</t>
  </si>
  <si>
    <t>MODULO</t>
  </si>
  <si>
    <t>CMPL_MODULO-EMV</t>
  </si>
  <si>
    <t>Format ticket et compte rendu</t>
  </si>
  <si>
    <t>Format-entete</t>
  </si>
  <si>
    <t>Format-pied</t>
  </si>
  <si>
    <t>Gestion mes. port. et s.acc.</t>
  </si>
  <si>
    <t>ABR</t>
  </si>
  <si>
    <t>Liste app EMV</t>
  </si>
  <si>
    <t>VERS</t>
  </si>
  <si>
    <t>P</t>
  </si>
  <si>
    <t>Liste TACs</t>
  </si>
  <si>
    <t>Deny</t>
  </si>
  <si>
    <t>Onlin</t>
  </si>
  <si>
    <t>Defau</t>
  </si>
  <si>
    <t>Liste DOLs</t>
  </si>
  <si>
    <t>DOL_Par_Defaut</t>
  </si>
  <si>
    <t>Categ. Code</t>
  </si>
  <si>
    <t>EnveloppeDonnees</t>
  </si>
  <si>
    <t>Appels Aleat.</t>
  </si>
  <si>
    <t>CMO</t>
  </si>
  <si>
    <t>Seuil</t>
  </si>
  <si>
    <t>Coefficient</t>
  </si>
  <si>
    <t>Coef_Max</t>
  </si>
  <si>
    <t>Message officiels</t>
  </si>
  <si>
    <t>IND</t>
  </si>
  <si>
    <t>Texte</t>
  </si>
  <si>
    <t>Donnees compl. TC EMV</t>
  </si>
  <si>
    <t>Donnees complementaires telecollecte EMV</t>
  </si>
  <si>
    <t>Selection application</t>
  </si>
  <si>
    <t>PROF</t>
  </si>
  <si>
    <t>TECH</t>
  </si>
  <si>
    <t>SATI</t>
  </si>
  <si>
    <t>SELECTION_APPLICATION 1 = Active</t>
  </si>
  <si>
    <t>ALPHA</t>
  </si>
  <si>
    <t>Gestion des sous applications</t>
  </si>
  <si>
    <t>Ss-app</t>
  </si>
  <si>
    <t>Nom sous appli</t>
  </si>
  <si>
    <t>RUF1</t>
  </si>
  <si>
    <t>Gestion des codes applications</t>
  </si>
  <si>
    <t>Cod ges</t>
  </si>
  <si>
    <t>RUF2</t>
  </si>
  <si>
    <t>Parametres specifiques</t>
  </si>
  <si>
    <t>NUM</t>
  </si>
  <si>
    <t>157</t>
  </si>
  <si>
    <t>ID</t>
  </si>
  <si>
    <t>IPDU_L</t>
  </si>
  <si>
    <t>ACK_TLC</t>
  </si>
  <si>
    <t>TNR_T</t>
  </si>
  <si>
    <t>TSI_T</t>
  </si>
  <si>
    <t>TMA_T</t>
  </si>
  <si>
    <t>TNR_A</t>
  </si>
  <si>
    <t>TSI_A</t>
  </si>
  <si>
    <t>TMA_A</t>
  </si>
  <si>
    <t>IP_T</t>
  </si>
  <si>
    <t>ACK_TLP</t>
  </si>
  <si>
    <t>RACCORD</t>
  </si>
  <si>
    <t>IP_A</t>
  </si>
  <si>
    <t>VER_TLC</t>
  </si>
  <si>
    <t>VER_ACA</t>
  </si>
  <si>
    <t>CH37</t>
  </si>
  <si>
    <t>CMPL</t>
  </si>
  <si>
    <t xml:space="preserve">Transactions </t>
  </si>
  <si>
    <t>Sa</t>
  </si>
  <si>
    <t>Seq</t>
  </si>
  <si>
    <t>Idpa</t>
  </si>
  <si>
    <t>Top</t>
  </si>
  <si>
    <t>DateL</t>
  </si>
  <si>
    <t>HeureL</t>
  </si>
  <si>
    <t>Porteur</t>
  </si>
  <si>
    <t>Iso2</t>
  </si>
  <si>
    <t>TT</t>
  </si>
  <si>
    <t>MV</t>
  </si>
  <si>
    <t>Montant</t>
  </si>
  <si>
    <t>MAuto</t>
  </si>
  <si>
    <t>MCV_1</t>
  </si>
  <si>
    <t>DCV_1</t>
  </si>
  <si>
    <t>MCV_2</t>
  </si>
  <si>
    <t>DCV_2</t>
  </si>
  <si>
    <t>MA</t>
  </si>
  <si>
    <t>Autoris</t>
  </si>
  <si>
    <t>Reponse</t>
  </si>
  <si>
    <t>Cmplement</t>
  </si>
  <si>
    <t>Facture</t>
  </si>
  <si>
    <t>Utilis.</t>
  </si>
  <si>
    <t>Certificat_1</t>
  </si>
  <si>
    <t>Certificat_2</t>
  </si>
  <si>
    <t>DateU</t>
  </si>
  <si>
    <t>HeureU</t>
  </si>
  <si>
    <t>SeqA</t>
  </si>
  <si>
    <t>HeureA</t>
  </si>
  <si>
    <t>DateA</t>
  </si>
  <si>
    <t xml:space="preserve">Journal </t>
  </si>
  <si>
    <t>Recap</t>
  </si>
  <si>
    <t>par Station</t>
  </si>
  <si>
    <t>par Utilisateur</t>
  </si>
  <si>
    <t>par Ilot</t>
  </si>
  <si>
    <t>Utilisat</t>
  </si>
  <si>
    <t>Activite</t>
  </si>
  <si>
    <t>ND</t>
  </si>
  <si>
    <t>Debit</t>
  </si>
  <si>
    <t>NF</t>
  </si>
  <si>
    <t>Differe</t>
  </si>
  <si>
    <t>NC</t>
  </si>
  <si>
    <t>Credit</t>
  </si>
  <si>
    <t>NA</t>
  </si>
  <si>
    <t>Annul</t>
  </si>
  <si>
    <t>JOURNAL</t>
  </si>
  <si>
    <t>Siret</t>
  </si>
  <si>
    <t>Type Activite</t>
  </si>
  <si>
    <t>No Logique</t>
  </si>
  <si>
    <t>Operations Du</t>
  </si>
  <si>
    <t>Au</t>
  </si>
  <si>
    <t>Type paiement</t>
  </si>
  <si>
    <t>Fichier No</t>
  </si>
  <si>
    <t>Remise No</t>
  </si>
  <si>
    <t>NBR TRANSACTIONS</t>
  </si>
  <si>
    <t>Achats</t>
  </si>
  <si>
    <t>Dont Differes</t>
  </si>
  <si>
    <t>Annulees</t>
  </si>
  <si>
    <t>Rembt</t>
  </si>
  <si>
    <t>MONTANTS EN</t>
  </si>
  <si>
    <t>Transmission</t>
  </si>
  <si>
    <t>**  Fichier NON TRANSMIS  **</t>
  </si>
  <si>
    <t>-- Transmission Effectuee --</t>
  </si>
  <si>
    <t>TICKET A CONSERVER</t>
  </si>
  <si>
    <t>Type Applicatif</t>
  </si>
  <si>
    <t>Compte Rendu</t>
  </si>
  <si>
    <t xml:space="preserve">TELEPARAMETRAGE </t>
  </si>
  <si>
    <t>Mcc</t>
  </si>
  <si>
    <t>Site</t>
  </si>
  <si>
    <t>SA</t>
  </si>
  <si>
    <t>PA</t>
  </si>
  <si>
    <t>Table</t>
  </si>
  <si>
    <t>Fichier</t>
  </si>
  <si>
    <t>Etat</t>
  </si>
  <si>
    <t>TELEMAINTENANCE APPLI</t>
  </si>
  <si>
    <t>Teleparametrage</t>
  </si>
  <si>
    <t>Commerce</t>
  </si>
  <si>
    <t>No Monnaie</t>
  </si>
  <si>
    <t>No Autre Monnaie</t>
  </si>
  <si>
    <t>No Msg Porteur</t>
  </si>
  <si>
    <t>No Msg Accept</t>
  </si>
  <si>
    <t>No Ticket Porteur</t>
  </si>
  <si>
    <t>No Ticket Cpt Rendu</t>
  </si>
  <si>
    <t>No Parm Accept</t>
  </si>
  <si>
    <t>No Parm Applicatif</t>
  </si>
  <si>
    <t>No Appel</t>
  </si>
  <si>
    <t>No Risque Acq</t>
  </si>
  <si>
    <t>No Liste Opposition</t>
  </si>
  <si>
    <t>No K Pub CB</t>
  </si>
  <si>
    <t>No ID Pseudo Session</t>
  </si>
  <si>
    <t>No Liste De Bins</t>
  </si>
  <si>
    <t>No Telechargement1</t>
  </si>
  <si>
    <t>No Telechargement2</t>
  </si>
  <si>
    <t>No Telecollecte</t>
  </si>
  <si>
    <t>No Teleparametrage</t>
  </si>
  <si>
    <t>No Ver Autorisation</t>
  </si>
  <si>
    <t>No Horodatage GMT</t>
  </si>
  <si>
    <t>Appli Active</t>
  </si>
  <si>
    <t>No K Pub EMV</t>
  </si>
  <si>
    <t>No Ver appel aleatoire EMV</t>
  </si>
  <si>
    <t>No Ver TAC EMV</t>
  </si>
  <si>
    <t>No Ver AID EMV</t>
  </si>
  <si>
    <t>No Ver DOLs EMV</t>
  </si>
  <si>
    <t>No Ver TCC</t>
  </si>
  <si>
    <t>No Ver OPT TLC</t>
  </si>
  <si>
    <t xml:space="preserve">    COMPTE RENDU DE</t>
  </si>
  <si>
    <t>TYPE DE RACCORDEMENT PRINC</t>
  </si>
  <si>
    <t>ADRESSE RACCORDEMENT PRINC</t>
  </si>
  <si>
    <t>ADRESSE D'APPEL PRINC</t>
  </si>
  <si>
    <t>TYPE DE RACCORDEMENT SEC</t>
  </si>
  <si>
    <t>ADRESSE RACCORDEMENT SEC</t>
  </si>
  <si>
    <t>ADRESSE D'APPEL SEC</t>
  </si>
  <si>
    <t>Date  Prochain Appel</t>
  </si>
  <si>
    <t>Heure Prochain Appel</t>
  </si>
  <si>
    <t>Delai Entre Essais</t>
  </si>
  <si>
    <t>Nbre  Max   Essais</t>
  </si>
  <si>
    <t>Frequence   Appel</t>
  </si>
  <si>
    <t>No       Reference</t>
  </si>
  <si>
    <t>Version  Signat</t>
  </si>
  <si>
    <t>Editeur  Date</t>
  </si>
  <si>
    <t>Editeur Integrite</t>
  </si>
  <si>
    <t>** CHARGEMENT APPLICATIF **</t>
  </si>
  <si>
    <t>ID. Installation</t>
  </si>
  <si>
    <t>AD. Centre</t>
  </si>
  <si>
    <t>MODULES APPLICATIFS</t>
  </si>
  <si>
    <t>Applicatif  &lt;TMP&gt;</t>
  </si>
  <si>
    <t>Applicatif  &lt;TLC-P&gt;</t>
  </si>
  <si>
    <t>Applicatif  &lt;TPA&gt;</t>
  </si>
  <si>
    <t>** PARAMETRES DE FONCTIONNEMENT **</t>
  </si>
  <si>
    <t>Code  Application</t>
  </si>
  <si>
    <t>Libel Application</t>
  </si>
  <si>
    <t>No Contrat</t>
  </si>
  <si>
    <t>No Siret</t>
  </si>
  <si>
    <t>TELECHARGEMENT</t>
  </si>
  <si>
    <t>Type d'applicatif</t>
  </si>
  <si>
    <t>** PARAMETRES DE REFERENCE **</t>
  </si>
  <si>
    <t>BDOM</t>
  </si>
  <si>
    <t>Acquereur</t>
  </si>
  <si>
    <t>MONNAIES ou DEVISES ACCEPTEES</t>
  </si>
  <si>
    <t>Monnaies</t>
  </si>
  <si>
    <t>SEUILS APPEL</t>
  </si>
  <si>
    <t>Valeur Monnaie</t>
  </si>
  <si>
    <t>Tranche Horaire</t>
  </si>
  <si>
    <t>MONTANT MIN</t>
  </si>
  <si>
    <t>MONTANT MAX</t>
  </si>
  <si>
    <t>MONTANT DOUBLE AUTHENT</t>
  </si>
  <si>
    <t>LONGUEUR PAN</t>
  </si>
  <si>
    <t>Min Max</t>
  </si>
  <si>
    <t>** DESACTIVATION APPLICATION **</t>
  </si>
  <si>
    <t xml:space="preserve">   ECHEC DESACTIVATION</t>
  </si>
  <si>
    <t xml:space="preserve">   APPLICATION DESACTIVEE</t>
  </si>
  <si>
    <t>** SUPPRESSION APPLICATION **</t>
  </si>
  <si>
    <t xml:space="preserve">   ECHEC SUPPRESSION</t>
  </si>
  <si>
    <t xml:space="preserve">   SUPPRESSION REUSSIE</t>
  </si>
  <si>
    <t>TOTAUX TRANSACTIONS</t>
  </si>
  <si>
    <t>Type de Site</t>
  </si>
  <si>
    <t>PAS DE FICHIER TRANSACTIONS</t>
  </si>
  <si>
    <t>CAISSIERE</t>
  </si>
  <si>
    <t>TICKET</t>
  </si>
  <si>
    <t>Product list</t>
  </si>
  <si>
    <t>Code produit</t>
  </si>
  <si>
    <t>Famille produit</t>
  </si>
  <si>
    <t>Type produit</t>
  </si>
  <si>
    <t>Categorie produit</t>
  </si>
  <si>
    <t>Unite mesure</t>
  </si>
  <si>
    <t>Prix produit</t>
  </si>
  <si>
    <t>Code TVA</t>
  </si>
  <si>
    <t>Donnees add</t>
  </si>
  <si>
    <t>Table TVA</t>
  </si>
  <si>
    <t>Lettre TVA</t>
  </si>
  <si>
    <t>Taux TVA</t>
  </si>
  <si>
    <t>Date TVA</t>
  </si>
  <si>
    <t>Fin Date TVA</t>
  </si>
  <si>
    <t>Add Data TVA</t>
  </si>
  <si>
    <t>Res Title</t>
  </si>
  <si>
    <t>App Code</t>
  </si>
  <si>
    <t>Prod Code</t>
  </si>
  <si>
    <t>Spe Code</t>
  </si>
  <si>
    <t>Code 1</t>
  </si>
  <si>
    <t>Code 2</t>
  </si>
  <si>
    <t>Prod Title</t>
  </si>
  <si>
    <t>Code Lang</t>
  </si>
  <si>
    <t>Abr Lang</t>
  </si>
  <si>
    <t>Short Lib</t>
  </si>
  <si>
    <t>Long Lib</t>
  </si>
  <si>
    <t>Pay Cfg</t>
  </si>
  <si>
    <t>Cfg App Code</t>
  </si>
  <si>
    <t>Voice Ref</t>
  </si>
  <si>
    <t>Voice Ref Flo</t>
  </si>
  <si>
    <t>Online Floor</t>
  </si>
  <si>
    <t>Pin Floor</t>
  </si>
  <si>
    <t>Pay OK</t>
  </si>
  <si>
    <t>Ref OK</t>
  </si>
  <si>
    <t>Rev OK</t>
  </si>
  <si>
    <t>Pre OK</t>
  </si>
  <si>
    <t>OPT OK</t>
  </si>
  <si>
    <t>OPT REF</t>
  </si>
  <si>
    <t>OPT REV</t>
  </si>
  <si>
    <t>PRE OPT</t>
  </si>
  <si>
    <t>Cfg Ref OK</t>
  </si>
  <si>
    <t>Fuel Ref</t>
  </si>
  <si>
    <t>Cfg Rev OK</t>
  </si>
  <si>
    <t>Loyal OK</t>
  </si>
  <si>
    <t>Man PAN</t>
  </si>
  <si>
    <t>Man Exp Date</t>
  </si>
  <si>
    <t>IGN PIN</t>
  </si>
  <si>
    <t>No Usr Imp</t>
  </si>
  <si>
    <t>Pin Req</t>
  </si>
  <si>
    <t>No PIN OK</t>
  </si>
  <si>
    <t>Min Trs AMO</t>
  </si>
  <si>
    <t>Max Trs AMO</t>
  </si>
  <si>
    <t>DAY LIM</t>
  </si>
  <si>
    <t>VOL LIM</t>
  </si>
  <si>
    <t>Rev Pin Req</t>
  </si>
  <si>
    <t>Man Pin Req</t>
  </si>
  <si>
    <t>Amo Conf Req</t>
  </si>
  <si>
    <t>BL Check</t>
  </si>
  <si>
    <t>Check Expire</t>
  </si>
  <si>
    <t>Vmax Ful Purch</t>
  </si>
  <si>
    <t>Vmax NFul Purch</t>
  </si>
  <si>
    <t>Low Lim</t>
  </si>
  <si>
    <t>Up Lim</t>
  </si>
  <si>
    <t>Rest Cod 1</t>
  </si>
  <si>
    <t>Rest Cod 2</t>
  </si>
  <si>
    <t>Tick Opt Title</t>
  </si>
  <si>
    <t>Opt App Code</t>
  </si>
  <si>
    <t>Opt Trs Type</t>
  </si>
  <si>
    <t>Opt Sign</t>
  </si>
  <si>
    <t>Opt Fleet</t>
  </si>
  <si>
    <t>Opt Mile</t>
  </si>
  <si>
    <t>Opt VU</t>
  </si>
  <si>
    <t>OPT Filler</t>
  </si>
  <si>
    <t>CTRY Title</t>
  </si>
  <si>
    <t>Local Flag</t>
  </si>
  <si>
    <t>Allow Country</t>
  </si>
  <si>
    <t>*sit_d753*ctp_d748*</t>
  </si>
  <si>
    <t>ANS9</t>
  </si>
  <si>
    <t>Libellé du message</t>
  </si>
  <si>
    <t>ANS128</t>
  </si>
  <si>
    <t>Message</t>
  </si>
  <si>
    <t>Remarque</t>
  </si>
  <si>
    <t>Clé</t>
  </si>
  <si>
    <t>ANS297</t>
  </si>
  <si>
    <r>
      <t>V</t>
    </r>
    <r>
      <rPr>
        <sz val="11"/>
        <color theme="1"/>
        <rFont val="Calibri"/>
        <family val="2"/>
        <scheme val="minor"/>
      </rPr>
      <t>aleur</t>
    </r>
  </si>
  <si>
    <t>Données complémentaires du noyau</t>
  </si>
  <si>
    <t>PROFILS FONCTIONNELS NIVEAU 4 CONTACTLESS 52</t>
  </si>
  <si>
    <t>Non APPLICABLE Contactless</t>
  </si>
  <si>
    <t>Sélection par appui sur une touche</t>
  </si>
  <si>
    <t>SPECIF_15.WP</t>
  </si>
  <si>
    <t>Specification serveur gap</t>
  </si>
  <si>
    <t>//**************** EPV **************</t>
  </si>
  <si>
    <t xml:space="preserve">//AID=A00000004220100002FE0 </t>
  </si>
  <si>
    <t xml:space="preserve">//AID=A00000004240100002FE1 </t>
  </si>
  <si>
    <t xml:space="preserve">//AID=A000000003101000847F1 </t>
  </si>
  <si>
    <t xml:space="preserve">//AID=A000000003201000847F0 </t>
  </si>
  <si>
    <t xml:space="preserve">//AID=A000000004101000027F1 </t>
  </si>
  <si>
    <t xml:space="preserve">//AID=A000000004306000027F0 </t>
  </si>
  <si>
    <t xml:space="preserve">//AID=A00000004230100002FE0 </t>
  </si>
  <si>
    <t xml:space="preserve">//AID=A00000004210100002FE1 </t>
  </si>
  <si>
    <t xml:space="preserve">//AID=A000000042100002FE1 </t>
  </si>
  <si>
    <t xml:space="preserve">//AID=A000000042010002FE0 </t>
  </si>
  <si>
    <t xml:space="preserve">//AID=A000000042020002FE0 </t>
  </si>
  <si>
    <t xml:space="preserve">//AID=A000000042050002FE0 </t>
  </si>
  <si>
    <t xml:space="preserve">//AID=A000000042040002FE0 </t>
  </si>
  <si>
    <t xml:space="preserve">//AID=A0000000041000027F1 </t>
  </si>
  <si>
    <t>//**************** EPC/APS **************</t>
  </si>
  <si>
    <t xml:space="preserve">//AID=A00000004210 </t>
  </si>
  <si>
    <t xml:space="preserve">//TAC=d470c0080020000080002000048000 </t>
  </si>
  <si>
    <t xml:space="preserve">//Lim= </t>
  </si>
  <si>
    <t xml:space="preserve">//APS=000000200000 </t>
  </si>
  <si>
    <t xml:space="preserve">//AID=A000000003 </t>
  </si>
  <si>
    <t xml:space="preserve">//TAC=144080080000000080000000008000 </t>
  </si>
  <si>
    <t xml:space="preserve">//Lim=000000100000000000100000000000100000 </t>
  </si>
  <si>
    <t xml:space="preserve">//AID=A000000004 </t>
  </si>
  <si>
    <t xml:space="preserve">//TAC=0000000000fc508c8800fc508c8800 </t>
  </si>
  <si>
    <t xml:space="preserve">//AID=A0000000041010 </t>
  </si>
  <si>
    <t xml:space="preserve">//AID=A0000000043060 </t>
  </si>
  <si>
    <t xml:space="preserve">//AID=A0000000421010 </t>
  </si>
  <si>
    <t xml:space="preserve">//TAC= </t>
  </si>
  <si>
    <t>//**************** EPC mobiles **************</t>
  </si>
  <si>
    <t xml:space="preserve">//Limites= </t>
  </si>
  <si>
    <t xml:space="preserve">//Limites=000000100000000000100000000000100000df200400000001 </t>
  </si>
  <si>
    <t>[Global]</t>
  </si>
  <si>
    <t>DF66 = 01</t>
  </si>
  <si>
    <t>9C = 00 // Tran type</t>
  </si>
  <si>
    <t>9F1A = 250 // Terminal country code</t>
  </si>
  <si>
    <t>5F2A = 0978 //Transaction currency code</t>
  </si>
  <si>
    <t>9F35 = 22 // Terminal type</t>
  </si>
  <si>
    <t>9F1B = 07 D0 // Floor limit par defaut (2000)</t>
  </si>
  <si>
    <t>9F33 = 60 08 48 //Terminal capabilities</t>
  </si>
  <si>
    <t>9F40 = 40 00 F0 A0 01 // Additional terminal capabilities</t>
  </si>
  <si>
    <t>9F66 = 32 00 00 00 // TTQ</t>
  </si>
  <si>
    <t>TranLimit = 00 20 01 // Contacless transaction limit( fixe par specs CB Bull12)</t>
  </si>
  <si>
    <t>// Minimum transaction amount from table 12</t>
  </si>
  <si>
    <t>MinTranAmount = 00 00 00 00 01 00</t>
  </si>
  <si>
    <t>CVMReqLimit = 20 00 // CVM required limit( fixe par specs CB Bull12)</t>
  </si>
  <si>
    <t xml:space="preserve">UIScheme = EMEA </t>
  </si>
  <si>
    <t>DRL.1.AppProgId = 99 99 01 // AID A0000000421010</t>
  </si>
  <si>
    <t>DRL.1.TranLimit = 000000100000</t>
  </si>
  <si>
    <t>DRL.1.FloorLimit = 000000100000</t>
  </si>
  <si>
    <t>DRL.1.CVMReqLimit = 000000100000</t>
  </si>
  <si>
    <t>1FE6 = 0107A000000042101003999901</t>
  </si>
  <si>
    <t>[Group]</t>
  </si>
  <si>
    <t>Name=A0000000422010</t>
  </si>
  <si>
    <t>TAC_Denial = 0000000000</t>
  </si>
  <si>
    <t>TAC_Online = 0000000000</t>
  </si>
  <si>
    <t>TAC_Default = 0000000000</t>
  </si>
  <si>
    <t>TranLimit = 000000002001</t>
  </si>
  <si>
    <t>FloorLimit = 000000002000</t>
  </si>
  <si>
    <t>CVMReqLimit = 000000002001</t>
  </si>
  <si>
    <t>AID=A0 00 00 00 42 20 10</t>
  </si>
  <si>
    <t>PartialAllowed=1</t>
  </si>
  <si>
    <t>1FE5 = 01 // CB Config Enable, necessary for CB AID</t>
  </si>
  <si>
    <t>1FFD = 09 // Issuer ID</t>
  </si>
  <si>
    <t>1FFE = F0 // Transaction supported scheme</t>
  </si>
  <si>
    <t>MaxAIDLen=10</t>
  </si>
  <si>
    <t>1FF2=02    // Priority</t>
  </si>
  <si>
    <t>9F09=0002    // Version</t>
  </si>
  <si>
    <t>Name=A0000000424010</t>
  </si>
  <si>
    <t>AID=A0 00 00 00 42 40 10</t>
  </si>
  <si>
    <t>Name=A0000000031010</t>
  </si>
  <si>
    <t>AID=A0 00 00 00 03 10 10</t>
  </si>
  <si>
    <t>1FF2=81    // Priority</t>
  </si>
  <si>
    <t>9F09=0084    // Version</t>
  </si>
  <si>
    <t>Name=A0000000032010</t>
  </si>
  <si>
    <t>AID=A0 00 00 00 03 20 10</t>
  </si>
  <si>
    <t>Name=A0000000041010</t>
  </si>
  <si>
    <t>TAC_Online = fc508c8800</t>
  </si>
  <si>
    <t>TAC_Default = fc508c8800</t>
  </si>
  <si>
    <t>AID=A0 00 00 00 04 10 10</t>
  </si>
  <si>
    <t>Name=A0000000043060</t>
  </si>
  <si>
    <t>AID=A0 00 00 00 04 30 60</t>
  </si>
  <si>
    <t>Name=A0000000423010</t>
  </si>
  <si>
    <t>AID=A0 00 00 00 42 30 10</t>
  </si>
  <si>
    <t>Name=A0000000421010</t>
  </si>
  <si>
    <t xml:space="preserve">TAC_Denial = </t>
  </si>
  <si>
    <t xml:space="preserve">TAC_Online = </t>
  </si>
  <si>
    <t xml:space="preserve">TAC_Default = </t>
  </si>
  <si>
    <t>TranLimit = 000000100000</t>
  </si>
  <si>
    <t>FloorLimit = 000000100000</t>
  </si>
  <si>
    <t>CVMReqLimit = 000000100000</t>
  </si>
  <si>
    <t>AID=A0 00 00 00 42 10 10</t>
  </si>
  <si>
    <t>Name=A00000004210</t>
  </si>
  <si>
    <t>TAC_Denial = d470c00800</t>
  </si>
  <si>
    <t>TAC_Online = 2000008000</t>
  </si>
  <si>
    <t>TAC_Default = 2000048000</t>
  </si>
  <si>
    <t>AID=A0 00 00 00 42 10</t>
  </si>
  <si>
    <t>Name=A00000004201</t>
  </si>
  <si>
    <t>AID=A0 00 00 00 42 01</t>
  </si>
  <si>
    <t>Name=A00000004202</t>
  </si>
  <si>
    <t>AID=A0 00 00 00 42 02</t>
  </si>
  <si>
    <t>AID=A0 00 00 00 42 05</t>
  </si>
  <si>
    <t>Name=A00000004204</t>
  </si>
  <si>
    <t>AID=A0 00 00 00 42 04</t>
  </si>
  <si>
    <t>Name=A00000000410</t>
  </si>
  <si>
    <t>AID=A0 00 00 00 04 10</t>
  </si>
  <si>
    <t>[CAPK]</t>
  </si>
  <si>
    <t>File=A000000003.10</t>
  </si>
  <si>
    <t>File=A000000003.11</t>
  </si>
  <si>
    <t>File=A000000003.20</t>
  </si>
  <si>
    <t>File=A000000004.04</t>
  </si>
  <si>
    <t>File=A000000004.11</t>
  </si>
  <si>
    <t>File=A000000004.20</t>
  </si>
  <si>
    <t>File=A000000004.ef</t>
  </si>
  <si>
    <t>File=A000000004.f1</t>
  </si>
  <si>
    <t>File=A000000004.f3</t>
  </si>
  <si>
    <t>File=A000000004.fa</t>
  </si>
  <si>
    <t>File=A000000004.fe</t>
  </si>
  <si>
    <t>File=A000000042.04</t>
  </si>
  <si>
    <t>File=A000000042.10</t>
  </si>
  <si>
    <t>File=A000000042.11</t>
  </si>
  <si>
    <t>Status Check Support flag, if present</t>
  </si>
  <si>
    <t>Zero Amount Allowed flag, if present</t>
  </si>
  <si>
    <t>Reader Contactless Transaction Limit, if present</t>
  </si>
  <si>
    <t>Reader Contactless Floor Limit, if present</t>
  </si>
  <si>
    <t>Terminal Floor Limit (Tag '9F1B'), if present</t>
  </si>
  <si>
    <t>Reader CVM Required Limit, if present</t>
  </si>
  <si>
    <t>Terminal Transaction Qualifiers, if present</t>
  </si>
  <si>
    <t>Extended Selection Support flag, if present</t>
  </si>
  <si>
    <t>Status Check Requested</t>
  </si>
  <si>
    <t>Contactless Application Not Allowed</t>
  </si>
  <si>
    <t>Zero Amount</t>
  </si>
  <si>
    <t>Reader CVM Required Limit Exceeded</t>
  </si>
  <si>
    <t>Reader Contactless Floor Limit Exceeded</t>
  </si>
  <si>
    <t>Copy of TTQ (if present as part of configuration data);</t>
  </si>
  <si>
    <t>Amount, Authorised (Numeric) '9F02' elements.</t>
  </si>
  <si>
    <t>Amount, Other (Numeric) '9F03'</t>
  </si>
  <si>
    <t>Unpredictable Number '9F37'</t>
  </si>
  <si>
    <t>TRANSACTION</t>
  </si>
  <si>
    <t>Transaction Type '9C' See Table 5-6 regarding the values of these data</t>
  </si>
  <si>
    <t>Transaction Currency Code '5F2A' Transaction-specific only ifmultiple currencies are supported</t>
  </si>
  <si>
    <t>9F35 = 22 // Terminal type (Attended)</t>
  </si>
  <si>
    <t>MinTranAmount = 00 00 00 00 00 20</t>
  </si>
  <si>
    <t>// Balance reading</t>
  </si>
  <si>
    <t>DF8104 = 00 // Read before Gen AC</t>
  </si>
  <si>
    <t>DF8105 = 00 // Read after Gen AC</t>
  </si>
  <si>
    <t>[Currency.978]</t>
  </si>
  <si>
    <t xml:space="preserve">DRL.1.AppProgId = 31 09 78 </t>
  </si>
  <si>
    <t>DRL.1.TranLimit = 000000001700</t>
  </si>
  <si>
    <t>DRL.1.FloorLimit = 000000001200</t>
  </si>
  <si>
    <t>DRL.1.CVMReqLimit = 000000000700</t>
  </si>
  <si>
    <t>Name=A000000004</t>
  </si>
  <si>
    <t>[AID]</t>
  </si>
  <si>
    <t>AID = A0 00 00 00 04 10 10</t>
  </si>
  <si>
    <t>9F53 = 52</t>
  </si>
  <si>
    <t>KernelId = 02</t>
  </si>
  <si>
    <t xml:space="preserve">[Currency.978]  </t>
  </si>
  <si>
    <t>TAC_Denial = 00 00 00 00 00</t>
  </si>
  <si>
    <t>TAC_Online = 00 00 00 00 00</t>
  </si>
  <si>
    <t>TAC_Default = 00 00 00 00 00</t>
  </si>
  <si>
    <t xml:space="preserve">FloorLimit = 00 00 00 10 00 00 </t>
  </si>
  <si>
    <t xml:space="preserve">CVMReqLimit = 00 00 00 00 06 00 </t>
  </si>
  <si>
    <t>97 = 9F 08 02 //Default TDOL</t>
  </si>
  <si>
    <t>DF8124 = 00 00 00 00 21 00 // Reader Contactless Transaction Limit (No On-device CVM)</t>
  </si>
  <si>
    <t>DF8125 = 00 00 00 00 21 00 // Reader Contactless Transaction Limit (On-device CVM)</t>
  </si>
  <si>
    <t>9F15 = 00 05</t>
  </si>
  <si>
    <t xml:space="preserve">// Merchant Category Code </t>
  </si>
  <si>
    <t>5F36 = 02</t>
  </si>
  <si>
    <t xml:space="preserve">// Transaction Currency Exponent </t>
  </si>
  <si>
    <t xml:space="preserve">DF811E = 10   // CVM MStripe (10=signature) </t>
  </si>
  <si>
    <t xml:space="preserve">DF812C = 10   // No CVM MStripe (NO CVM) </t>
  </si>
  <si>
    <t xml:space="preserve">DF8119 = 08  // NOCVM MCHIP (NO CVM) </t>
  </si>
  <si>
    <t xml:space="preserve">DF8118 = 20  // MCHIP CVM CAPABILITY (20=Signature) </t>
  </si>
  <si>
    <t xml:space="preserve">DF8117 = 60 // Card Data Input capability = ICC+MSR </t>
  </si>
  <si>
    <t xml:space="preserve">DF811F = 08 // Security capability = CDA only </t>
  </si>
  <si>
    <t xml:space="preserve">DF811B = 20 // kernel configuration (20=on device cardholder verification supported) </t>
  </si>
  <si>
    <t xml:space="preserve">9F1D = 24B8000000000000 // Terminal risk management data </t>
  </si>
  <si>
    <t>PartialAllowed = 1</t>
  </si>
  <si>
    <t>MaxAIDLen = 10</t>
  </si>
  <si>
    <t>TerminalPrio = 7F</t>
  </si>
  <si>
    <t xml:space="preserve">9F09 = 0002 </t>
  </si>
  <si>
    <t xml:space="preserve">9F6D = 0002 </t>
  </si>
  <si>
    <t>Name=A000000042</t>
  </si>
  <si>
    <t>AID = A0 00 00 00 42 04 02</t>
  </si>
  <si>
    <t>TAC_Online = 20 00 C2 80 00</t>
  </si>
  <si>
    <t>TAC_Default = FF FF FF FF FF</t>
  </si>
  <si>
    <t xml:space="preserve">FloorLimit = 00 00 00 20 00 00 </t>
  </si>
  <si>
    <t xml:space="preserve">CVMReqLimit = 00 00 00 00 80 00 </t>
  </si>
  <si>
    <t>DF8124 = 00 00 00 00 25 00 // Reader Contactless Transaction Limit (No On-device CVM)</t>
  </si>
  <si>
    <t>DF8125 = 00 00 00 00 25 00 // Reader Contactless Transaction Limit (On-device CVM)</t>
  </si>
  <si>
    <t xml:space="preserve">// Transaction Category Code </t>
  </si>
  <si>
    <t>TerminalPrio = FE</t>
  </si>
  <si>
    <t xml:space="preserve">9F09 = 0001 </t>
  </si>
  <si>
    <t xml:space="preserve">9F6D = 0001 </t>
  </si>
  <si>
    <t>AID = A0 00 00 00 42 10 10</t>
  </si>
  <si>
    <t>TAC_Denial = FF FF FF FF FF</t>
  </si>
  <si>
    <t xml:space="preserve">FloorLimit = 00 00 00 1A 00 00 </t>
  </si>
  <si>
    <t xml:space="preserve">CVMReqLimit = 00 00 00 00 05 00 </t>
  </si>
  <si>
    <t>DF8124 = 00 00 00 00 15 00 // Reader Contactless Transaction Limit (No On-device CVM)</t>
  </si>
  <si>
    <t>DF8125 = 00 00 00 00 16 00 // Reader Contactless Transaction Limit (On-device CVM)</t>
  </si>
  <si>
    <t>AID = A0 00 00 00 42 20 10</t>
  </si>
  <si>
    <t xml:space="preserve">CVMReqLimit = 00 00 00 00 07 00 </t>
  </si>
  <si>
    <t>DF8124 = 00 00 00 00 17 00 // Reader Contactless Transaction Limit (No On-device CVM)</t>
  </si>
  <si>
    <t>DF8125 = 00 00 00 00 17 00 // Reader Contactless Transaction Limit (On-device CVM)</t>
  </si>
  <si>
    <t>Name=A000000003</t>
  </si>
  <si>
    <t>AID = A0 00 00 00 03 10 10</t>
  </si>
  <si>
    <t>KernelId = 03</t>
  </si>
  <si>
    <t>TAC_Denial = 14 40 00 08 00</t>
  </si>
  <si>
    <t>TAC_Online = 00 00 C0 80 00</t>
  </si>
  <si>
    <t>TAC_Default = 00 00 00 80 00</t>
  </si>
  <si>
    <t xml:space="preserve">CVMReqLimit = 00 00 00 00 04 00 </t>
  </si>
  <si>
    <t>9F66 = 32 00 40 00 // TTQ</t>
  </si>
  <si>
    <t>9F33 = 20 20 40 //Terminal capabilities (dans le cas du CVM required limit depasse)</t>
  </si>
  <si>
    <t xml:space="preserve">TranLimit = 00 00 00 00 19 00 </t>
  </si>
  <si>
    <t xml:space="preserve">9F09 = 0084 </t>
  </si>
  <si>
    <t xml:space="preserve">TranLimit = 00 00 00 00 25 00 </t>
  </si>
  <si>
    <t xml:space="preserve">FloorLimit = 00 00 00 1B 00 00 </t>
  </si>
  <si>
    <t xml:space="preserve">TranLimit = 00 00 00 00 16 00 </t>
  </si>
  <si>
    <t>AID = A0 00 00 00 42 10 11</t>
  </si>
  <si>
    <t xml:space="preserve">FloorLimit = 00 00 00 00 20 00 </t>
  </si>
  <si>
    <t xml:space="preserve">CVMReqLimit = 00 00 00 00 20 00 </t>
  </si>
  <si>
    <t xml:space="preserve">TranLimit = 00 00 00 00 20 00 </t>
  </si>
  <si>
    <t xml:space="preserve">TerminalPrio = </t>
  </si>
  <si>
    <t xml:space="preserve">9F09 =  </t>
  </si>
  <si>
    <t>Nom de la donnée</t>
  </si>
  <si>
    <t>Définition</t>
  </si>
  <si>
    <t>CBA</t>
  </si>
  <si>
    <t>IPDU_LONGUE</t>
  </si>
  <si>
    <t xml:space="preserve">Type d’IPDU à utiliser                                                                                                       </t>
  </si>
  <si>
    <t>0 = IPDU courte ; 1 = IPDU longue  ; 2 = IPDU longue</t>
  </si>
  <si>
    <t>ACK_WINDOW</t>
  </si>
  <si>
    <t>Taille de la fenêtre d’acquittement télécollecte    (Entier positif)</t>
  </si>
  <si>
    <t xml:space="preserve">TNR_TLC  </t>
  </si>
  <si>
    <t>Timer non réponse  télécollecte     (millisecondes)</t>
  </si>
  <si>
    <t>TSI_TLC</t>
  </si>
  <si>
    <t>Timer surveillance inactivité en télécollecte  (millisecondes)</t>
  </si>
  <si>
    <t xml:space="preserve">TMA_TLC </t>
  </si>
  <si>
    <t>Timer maintien d’activité en télécollecte  (millisecondes)</t>
  </si>
  <si>
    <t xml:space="preserve">TNR_TPA </t>
  </si>
  <si>
    <t>Timer de non réponse en autorisation (millisecondes)</t>
  </si>
  <si>
    <t xml:space="preserve">TSI_TPA </t>
  </si>
  <si>
    <t>Timer surveillance inactivité en autorisation   (millisecondes)</t>
  </si>
  <si>
    <t>TMA_TPA</t>
  </si>
  <si>
    <t>Timer maintien d’activité en autorisation (millisecondes)</t>
  </si>
  <si>
    <t>NEW_IP</t>
  </si>
  <si>
    <t xml:space="preserve">Version CBCOM Pour les TLC/TLP                                                                                 </t>
  </si>
  <si>
    <t xml:space="preserve">1 = CBCOM 1.2 sans octets de longueur avec IPDU longue systématique                                                         </t>
  </si>
  <si>
    <t xml:space="preserve">2  = CBCOM 1.2 avec octets de longueur avec IPDU longue systématique                                                        </t>
  </si>
  <si>
    <t xml:space="preserve">3 = CBCOM 1.3                                                                                                            </t>
  </si>
  <si>
    <t>Autre valeur = CBCOM 1.2 sans octets de longueur avec IPDU longue si besoin</t>
  </si>
  <si>
    <t>ACK_TLPWINDOW</t>
  </si>
  <si>
    <t>Taille de la fenêtre d’acquittement  téléparamétrage  (Entier positif)</t>
  </si>
  <si>
    <t>CAPA_RAC</t>
  </si>
  <si>
    <t>Capacité de raccordement (RUF)</t>
  </si>
  <si>
    <t>NEW_ACA_IP</t>
  </si>
  <si>
    <t>Version CBCOM pour les autorisations</t>
  </si>
  <si>
    <t xml:space="preserve">1 = CBCOM 1.2 sans octets de longueur avec IPDU longue systématique                                 </t>
  </si>
  <si>
    <t xml:space="preserve">2  = CBCOM 1.2 avec octets de longueur avec IPDU longue systématique                               </t>
  </si>
  <si>
    <t xml:space="preserve">3 = CBCOM 1.3                                                                                                             </t>
  </si>
  <si>
    <t>Autre valeur = CBCOM 1.2 sans octets de longueur avec IPDU longue si besoin.</t>
  </si>
  <si>
    <t>PROT_TLC</t>
  </si>
  <si>
    <t xml:space="preserve">Version CB2A pour les télécollecte  CB2A1.1.X                                                                                    </t>
  </si>
  <si>
    <t>6, 8 ou B : version compatible bulletin 8  sinon non compatible bulletin 8</t>
  </si>
  <si>
    <t>Paramètres à utiliser en fonction des banques :</t>
  </si>
  <si>
    <t>• 3 :  CIC-CM, LCL, BNP</t>
  </si>
  <si>
    <t>• 7:  CIC-CM</t>
  </si>
  <si>
    <t>PROT_ACA</t>
  </si>
  <si>
    <t>Version CB2A pour les autorisations    CB2A1.1.X      (2 en général)</t>
  </si>
  <si>
    <t>• A : LCL</t>
  </si>
  <si>
    <t>• 1 : BNP</t>
  </si>
  <si>
    <t>• 5 : CIC-CM</t>
  </si>
  <si>
    <t>CH_37</t>
  </si>
  <si>
    <t>1 = Dans la prochaine requête de télécollecte ou d’autorisation, le champ 37 contiendra le numéro de facture.</t>
  </si>
  <si>
    <t>2 = Dans la prochaine requête de télécollecte, le champ 37 contiendra le numéro de séquence.</t>
  </si>
  <si>
    <t>VERSION_20</t>
  </si>
  <si>
    <t>A partir du générique 4.81  et de l'appli EMV 4.50 :</t>
  </si>
  <si>
    <t>1 = passage en version 2.0 du CB2A et le champ 58_FF47 sera mis à 09.</t>
  </si>
  <si>
    <t>Sinon le champ 58_FF47 vaudra 06.</t>
  </si>
  <si>
    <t>Repertoire Swim</t>
  </si>
  <si>
    <t>C:\SWIM_</t>
  </si>
  <si>
    <t>{MD838}a0000000421010</t>
  </si>
  <si>
    <t>{MD861}0</t>
  </si>
  <si>
    <t>{MD907}1</t>
  </si>
  <si>
    <t>{MD892}CB</t>
  </si>
  <si>
    <t>{BF0C}df610103</t>
  </si>
  <si>
    <t>{CSRS}e3</t>
  </si>
  <si>
    <t>{MD892}UICS DEBIT</t>
  </si>
  <si>
    <t>{MD891}UICS DEBIT</t>
  </si>
  <si>
    <t>{BF0C}df6101409f4d020b0adf4d020c0a</t>
  </si>
  <si>
    <t>{CSRS}e4</t>
  </si>
  <si>
    <t>{MD906}zh</t>
  </si>
  <si>
    <t>{MD838}a000000333010101</t>
  </si>
  <si>
    <t>0xdfdf06,</t>
  </si>
  <si>
    <t>0xdfdf07</t>
  </si>
  <si>
    <t>0xdfdf08</t>
  </si>
  <si>
    <r>
      <t>MasterCard/</t>
    </r>
    <r>
      <rPr>
        <b/>
        <sz val="11"/>
        <color rgb="FFFF0000"/>
        <rFont val="Calibri"/>
        <family val="2"/>
        <scheme val="minor"/>
      </rPr>
      <t>paypass</t>
    </r>
  </si>
  <si>
    <r>
      <t>Visa/</t>
    </r>
    <r>
      <rPr>
        <b/>
        <sz val="11"/>
        <color rgb="FFFF0000"/>
        <rFont val="Calibri"/>
        <family val="2"/>
        <scheme val="minor"/>
      </rPr>
      <t>paywave</t>
    </r>
  </si>
  <si>
    <r>
      <t xml:space="preserve">China Unionpay </t>
    </r>
    <r>
      <rPr>
        <b/>
        <sz val="11"/>
        <rFont val="Calibri"/>
        <family val="2"/>
        <scheme val="minor"/>
      </rPr>
      <t>/</t>
    </r>
    <r>
      <rPr>
        <b/>
        <sz val="11"/>
        <color rgb="FFFF0000"/>
        <rFont val="Calibri"/>
        <family val="2"/>
        <scheme val="minor"/>
      </rPr>
      <t>quickpass</t>
    </r>
  </si>
  <si>
    <t>9F39 Point-of-Service (POS) Entry Mode</t>
  </si>
  <si>
    <t>BF0C File Control Information (FCI) Issuer Discretionary Data</t>
  </si>
  <si>
    <t>9F4D Log Entry</t>
  </si>
  <si>
    <t>0B0A</t>
  </si>
  <si>
    <t>A5 File Control Information (FCI) Proprietary Template</t>
  </si>
  <si>
    <t>50 Application Label</t>
  </si>
  <si>
    <t>U I C S D E B I T</t>
  </si>
  <si>
    <t>87 Application Priority Indicator</t>
  </si>
  <si>
    <t>9F38 Processing Options Data Object List (PDOL)</t>
  </si>
  <si>
    <t>9F66049F02069F03069F1A0295055F2A029A039C019F3704</t>
  </si>
  <si>
    <t>5F2D Language Preference</t>
  </si>
  <si>
    <t>z h</t>
  </si>
  <si>
    <t>9F11 Issuer Code Table Index</t>
  </si>
  <si>
    <t>9F12 Application Preferred Name</t>
  </si>
  <si>
    <t>DFC061 Unknown tag</t>
  </si>
  <si>
    <t>9F41 Transaction Sequence Counter</t>
  </si>
  <si>
    <t>5F34 Application Primary Account Number (PAN) Sequence Number</t>
  </si>
  <si>
    <t>9F1E Interface Device (IFD) Serial Number</t>
  </si>
  <si>
    <t>2 6 6 8 4 0 5 0</t>
  </si>
  <si>
    <t>9F09 Application Version Number</t>
  </si>
  <si>
    <t>008C</t>
  </si>
  <si>
    <t>9F40 Additional Terminal Capabilities</t>
  </si>
  <si>
    <t>4000F0A001</t>
  </si>
  <si>
    <t>9F16 Merchant Identifier</t>
  </si>
  <si>
    <t>57 Track 2 Equivalent Data</t>
  </si>
  <si>
    <t>6210945888100004D30102010000000000000F</t>
  </si>
  <si>
    <t>84 Dedicated File (DF) Name</t>
  </si>
  <si>
    <t>9B Transaction Status Information</t>
  </si>
  <si>
    <t>5F20 Cardholder Name</t>
  </si>
  <si>
    <t>/</t>
  </si>
  <si>
    <t>5F36 Transaction Currency Exponent</t>
  </si>
  <si>
    <t>9F06 Application Identifier (AID) – terminal</t>
  </si>
  <si>
    <t>A0000003330101</t>
  </si>
  <si>
    <t>9F21 Transaction Time</t>
  </si>
  <si>
    <t>9F33 Terminal Capabilities</t>
  </si>
  <si>
    <t>9F34 Cardholder Verification Method (CVM) Results</t>
  </si>
  <si>
    <t>9F35 Terminal Type</t>
  </si>
  <si>
    <t>9F6C Unknown tag</t>
  </si>
  <si>
    <t>DFC225 Unknown tag</t>
  </si>
  <si>
    <t>0000012C</t>
  </si>
  <si>
    <t>DF8115 Unknown tag</t>
  </si>
  <si>
    <t>0000000000FF</t>
  </si>
  <si>
    <t>9F1B Terminal Floor Limit</t>
  </si>
  <si>
    <t>DFD003 Unknown tag</t>
  </si>
  <si>
    <t>DF8129 Unknown tag</t>
  </si>
  <si>
    <t>F0F0F0F010F0FF00</t>
  </si>
  <si>
    <t>9F1A Terminal Country Code</t>
  </si>
  <si>
    <t>9F02 Amount, Authorised (Numeric)</t>
  </si>
  <si>
    <t>5F2A Transaction Currency Code</t>
  </si>
  <si>
    <t>9A Transaction Date</t>
  </si>
  <si>
    <t>9C Transaction Type</t>
  </si>
  <si>
    <t>95 Terminal Verification Results</t>
  </si>
  <si>
    <t>9F37 Unpredictable Number</t>
  </si>
  <si>
    <t>AD0F5187</t>
  </si>
  <si>
    <t>82 Application Interchange Profile</t>
  </si>
  <si>
    <t>7C00</t>
  </si>
  <si>
    <t>9F26 Application Cryptogram</t>
  </si>
  <si>
    <t>29FE72C3D164483E</t>
  </si>
  <si>
    <t>9F27 Cryptogram Information Data</t>
  </si>
  <si>
    <t>9F10 Issuer Application Data</t>
  </si>
  <si>
    <t>07010103A00000010A0100000000003165624F</t>
  </si>
  <si>
    <t>9F36 Application Transaction Counter (ATC)</t>
  </si>
  <si>
    <t>9F03 Amount, Other (Numeric)</t>
  </si>
  <si>
    <t>DFC034 Unknown tag</t>
  </si>
  <si>
    <t>900000822000000000000000000000400000070200000004010507000100041D</t>
  </si>
  <si>
    <t>5A Application Primary Account Number (PAN)</t>
  </si>
  <si>
    <t>5F24 Application Expiration Date</t>
  </si>
  <si>
    <t>DFC03B Unknown tag</t>
  </si>
  <si>
    <t>0B</t>
  </si>
  <si>
    <t>DFDF30 Unknown tag</t>
  </si>
  <si>
    <t>FF7C Unknown tag</t>
  </si>
  <si>
    <t>DF837D Unknown tag</t>
  </si>
  <si>
    <t>6210945888100004</t>
  </si>
  <si>
    <t>VIPA (code retour ?)</t>
  </si>
  <si>
    <t>VIPA (DebugStatus)</t>
  </si>
  <si>
    <t>Recuperation des limites</t>
  </si>
  <si>
    <t>RFU 7C00</t>
  </si>
  <si>
    <t>9F6C Card Transaction Qualifiers (CTQ)</t>
  </si>
  <si>
    <t xml:space="preserve"> DELTA_APK_KERNEL_ID              </t>
  </si>
  <si>
    <t xml:space="preserve"> DELTA_APK_LGR_AID              </t>
  </si>
  <si>
    <t xml:space="preserve"> DELTA_APK_AID            </t>
  </si>
  <si>
    <t xml:space="preserve"> DELTA_APK_DF87            </t>
  </si>
  <si>
    <t xml:space="preserve"> DELTA_APK_TYPE_TRS            </t>
  </si>
  <si>
    <t xml:space="preserve"> DELTA_APK_DF88                           </t>
  </si>
  <si>
    <t xml:space="preserve"> DELTA_APK_CURRENCY           </t>
  </si>
  <si>
    <t xml:space="preserve"> DELTA_APK_TERMINAL_FLOOR_LIMIT       </t>
  </si>
  <si>
    <t xml:space="preserve"> DELTA_APK_READER_CTLS_FLOOR_LIMIT   </t>
  </si>
  <si>
    <t xml:space="preserve"> DELTA_APK_READER_CVM_REQUIRED_LIMIT </t>
  </si>
  <si>
    <t xml:space="preserve"> DELTA_APK_READER_CTLS_TRS_LIMIT_1    </t>
  </si>
  <si>
    <t xml:space="preserve"> DELTA_APK_READER_CTLS_TRS_LIMIT_2    </t>
  </si>
  <si>
    <t xml:space="preserve"> DELTA_APK_DF89                                 </t>
  </si>
  <si>
    <t xml:space="preserve"> DELTA_APK_CVM_SUPPORTED     </t>
  </si>
  <si>
    <t xml:space="preserve"> DELTA_APK_STATUS_CHECK        </t>
  </si>
  <si>
    <t xml:space="preserve"> DELTA_APK_ZERO_AMOUNT          </t>
  </si>
  <si>
    <t xml:space="preserve"> DELTA_APK_DF8A                            </t>
  </si>
  <si>
    <t xml:space="preserve"> DELTA_APK_TAC_DENIAL           </t>
  </si>
  <si>
    <t xml:space="preserve"> DELTA_APK_TAC_ONLINE             </t>
  </si>
  <si>
    <t xml:space="preserve"> DELTA_APK_TAC_DEFAULT            </t>
  </si>
  <si>
    <t xml:space="preserve"> DELTA_APK_FEEL                   </t>
  </si>
  <si>
    <t xml:space="preserve">Manual key entry </t>
  </si>
  <si>
    <t xml:space="preserve">Magnetic stripe </t>
  </si>
  <si>
    <t xml:space="preserve">IC with contacts </t>
  </si>
  <si>
    <t xml:space="preserve">RFU </t>
  </si>
  <si>
    <t xml:space="preserve">Plaintext PIN for ICC verification </t>
  </si>
  <si>
    <t xml:space="preserve">Enciphered PIN for online verification </t>
  </si>
  <si>
    <t xml:space="preserve">Signature (paper) </t>
  </si>
  <si>
    <t xml:space="preserve">Enciphered PIN for offline verification </t>
  </si>
  <si>
    <t xml:space="preserve">No CVM Required </t>
  </si>
  <si>
    <t xml:space="preserve">SDA </t>
  </si>
  <si>
    <t xml:space="preserve">DDA  </t>
  </si>
  <si>
    <t xml:space="preserve">Card capture </t>
  </si>
  <si>
    <t xml:space="preserve">CDA </t>
  </si>
  <si>
    <t>Financial Institution</t>
  </si>
  <si>
    <t>Merchant</t>
  </si>
  <si>
    <t xml:space="preserve">Cardholder </t>
  </si>
  <si>
    <t>Online only</t>
  </si>
  <si>
    <t>Offline with online capability</t>
  </si>
  <si>
    <t>Offline only</t>
  </si>
  <si>
    <t xml:space="preserve">Attended    </t>
  </si>
  <si>
    <t xml:space="preserve">Unattended    </t>
  </si>
  <si>
    <t>Environment</t>
  </si>
  <si>
    <t>//b8 b7 b6 b5 b4 b3 b2 b1 Meaning</t>
  </si>
  <si>
    <t>//1 x x x x x x x Code table 8</t>
  </si>
  <si>
    <t>//x 1 x x x x x x Code table 7</t>
  </si>
  <si>
    <t>//x x 1 x x x x x Code table 6</t>
  </si>
  <si>
    <t>//x x x 1 x x x x Code table 5</t>
  </si>
  <si>
    <t>//x x x x 1 x x x Code table 4</t>
  </si>
  <si>
    <t>//x x x x x 1 x x Code table 3</t>
  </si>
  <si>
    <t>//x x x x x x 1 x Code table 2</t>
  </si>
  <si>
    <t>//x x x x x x x 1 Code table 1</t>
  </si>
  <si>
    <t xml:space="preserve">Card Data Input Capability </t>
  </si>
  <si>
    <t>CVM Capability</t>
  </si>
  <si>
    <t>Goods</t>
  </si>
  <si>
    <t xml:space="preserve"> Services</t>
  </si>
  <si>
    <t>Cashback</t>
  </si>
  <si>
    <t xml:space="preserve"> Administrative</t>
  </si>
  <si>
    <t>Numeric keys</t>
  </si>
  <si>
    <t>Alphabetic and special characters keys</t>
  </si>
  <si>
    <t>Command keys</t>
  </si>
  <si>
    <t>Function keys</t>
  </si>
  <si>
    <t>Cash</t>
  </si>
  <si>
    <t>Code table 8</t>
  </si>
  <si>
    <t>Code table 7</t>
  </si>
  <si>
    <t>Code table 6</t>
  </si>
  <si>
    <t>Code table 5</t>
  </si>
  <si>
    <t>Code table 4</t>
  </si>
  <si>
    <t>Code table 3</t>
  </si>
  <si>
    <t>Code table 2</t>
  </si>
  <si>
    <t>Code table 1</t>
  </si>
  <si>
    <t>Code table 9</t>
  </si>
  <si>
    <t>Code table 10</t>
  </si>
  <si>
    <t>Display, cardholder</t>
  </si>
  <si>
    <t>Display, attendant</t>
  </si>
  <si>
    <t>Print, cardholder</t>
  </si>
  <si>
    <t>Print, attendant</t>
  </si>
  <si>
    <t>Cash Deposit 23</t>
  </si>
  <si>
    <t xml:space="preserve">Inquiry </t>
  </si>
  <si>
    <t xml:space="preserve">Transfer </t>
  </si>
  <si>
    <t xml:space="preserve">Payment </t>
  </si>
  <si>
    <t>U I C S Q U S I C R E D I T</t>
  </si>
  <si>
    <t>6210946888090005D30102010000000000000F</t>
  </si>
  <si>
    <t>3672B3E7</t>
  </si>
  <si>
    <t>C4EAC59B4263C175</t>
  </si>
  <si>
    <t>07010103A00000010A0100000000005D93B4DB</t>
  </si>
  <si>
    <t>900000822000000000000000000000400000070200000014010507000100041D</t>
  </si>
  <si>
    <t xml:space="preserve">Card Verification Method (CVM) </t>
  </si>
  <si>
    <t>Cryptogram Information Data (CID) Tag 9F27</t>
  </si>
  <si>
    <t>Card Transaction Qualifiers (CTQ ) Tag 9F6C</t>
  </si>
  <si>
    <t>Byte(s) Contents Description</t>
  </si>
  <si>
    <t>1 Length Indicator Length of EMVCo-defined data in IAD. Set to '0F'.</t>
  </si>
  <si>
    <t>2 CCI Common Core Identifier</t>
  </si>
  <si>
    <t>3 DKI Derivation Key Index</t>
  </si>
  <si>
    <t>4-8 CVR Card Verification Results (see section C7.3)</t>
  </si>
  <si>
    <t>9-16 Counters Contents are at the discretion of the Payment</t>
  </si>
  <si>
    <t>System.</t>
  </si>
  <si>
    <t>17 Length Indicator Length of Issuer Discretionary Data field in IAD.</t>
  </si>
  <si>
    <t>Set to '0F'.</t>
  </si>
  <si>
    <t>18-32 Issuer</t>
  </si>
  <si>
    <t>Discretionary</t>
  </si>
  <si>
    <t>Contents are at the discretion of the issuer.</t>
  </si>
  <si>
    <t>Transaction DEBIT</t>
  </si>
  <si>
    <t>Transaction ANNULATION</t>
  </si>
  <si>
    <t>Transaction CREDIT</t>
  </si>
  <si>
    <t>NON ABOUTIE</t>
  </si>
  <si>
    <t>Code traitement</t>
  </si>
  <si>
    <t xml:space="preserve">X (00 00 00) </t>
  </si>
  <si>
    <t>X (20 00 00)</t>
  </si>
  <si>
    <t xml:space="preserve"> X (57 00 00)</t>
  </si>
  <si>
    <t>Montant transact.</t>
  </si>
  <si>
    <t xml:space="preserve">X </t>
  </si>
  <si>
    <t>Numéro audit</t>
  </si>
  <si>
    <t>Heure locale</t>
  </si>
  <si>
    <t>Date locale</t>
  </si>
  <si>
    <t xml:space="preserve">Date expiration carte </t>
  </si>
  <si>
    <t xml:space="preserve">Si transaction piste sans contact </t>
  </si>
  <si>
    <t>Si transaction piste sans contact</t>
  </si>
  <si>
    <t>Si champ 58 type DF93 disponible</t>
  </si>
  <si>
    <t>Mode lecture SA</t>
  </si>
  <si>
    <t xml:space="preserve"> X </t>
  </si>
  <si>
    <t xml:space="preserve">Puce sans contact </t>
  </si>
  <si>
    <t>071/072</t>
  </si>
  <si>
    <t>(071/072)</t>
  </si>
  <si>
    <t>Selon type transaction</t>
  </si>
  <si>
    <t>Pan seq. number</t>
  </si>
  <si>
    <t>X)</t>
  </si>
  <si>
    <t>X (puce EMV si donnée disponible)</t>
  </si>
  <si>
    <t>(puce EMV si donnée disponible</t>
  </si>
  <si>
    <t>Contrôle transfert</t>
  </si>
  <si>
    <t>Piste ISO 2 (piste) track 2 (puce si disp)</t>
  </si>
  <si>
    <t>Nro autorisation</t>
  </si>
  <si>
    <t>Présent si refus</t>
  </si>
  <si>
    <t>Code action</t>
  </si>
  <si>
    <t xml:space="preserve">Si réponse à demande autorisation </t>
  </si>
  <si>
    <t>Si réponse à demande autorisation</t>
  </si>
  <si>
    <t>Données compl. réponse</t>
  </si>
  <si>
    <t>Si valeur dans réponse (type BC)</t>
  </si>
  <si>
    <t>Si valeur dans rép. (type AA, AC, BC)</t>
  </si>
  <si>
    <t>46-DF5B</t>
  </si>
  <si>
    <t>Numéro logique du point d’acceptation</t>
  </si>
  <si>
    <t>Obligatoire si solution de type répartie</t>
  </si>
  <si>
    <t>47_01</t>
  </si>
  <si>
    <t>Raison autoris.</t>
  </si>
  <si>
    <t>Si demande auto</t>
  </si>
  <si>
    <t>47_05</t>
  </si>
  <si>
    <t>Code forc.auto.</t>
  </si>
  <si>
    <t>47_07</t>
  </si>
  <si>
    <t>Année transact.</t>
  </si>
  <si>
    <t>47_10</t>
  </si>
  <si>
    <t>Nro transaction</t>
  </si>
  <si>
    <t>47-15</t>
  </si>
  <si>
    <t>RUF (F.60.2.2 Terminal Entry Capability)</t>
  </si>
  <si>
    <t>« 06 » terminal has contactless read capability</t>
  </si>
  <si>
    <t>Données EMV</t>
  </si>
  <si>
    <t>Non applicable</t>
  </si>
  <si>
    <t>55-9F10</t>
  </si>
  <si>
    <t>55-9F26</t>
  </si>
  <si>
    <t>55-9F27</t>
  </si>
  <si>
    <t>55-9F36</t>
  </si>
  <si>
    <t>55-82</t>
  </si>
  <si>
    <t>55-8E</t>
  </si>
  <si>
    <t>55-5F24</t>
  </si>
  <si>
    <t>55-5F25</t>
  </si>
  <si>
    <t>55-9F06</t>
  </si>
  <si>
    <t>55-9F07</t>
  </si>
  <si>
    <t>55-9F0D</t>
  </si>
  <si>
    <t>IAC default</t>
  </si>
  <si>
    <t>55-9F0E</t>
  </si>
  <si>
    <t>55-9F0F</t>
  </si>
  <si>
    <t>55-DF73</t>
  </si>
  <si>
    <t>TYPE D’APPLICATION CARTE</t>
  </si>
  <si>
    <t>55-DF86</t>
  </si>
  <si>
    <t xml:space="preserve">Dispositif sans Contact </t>
  </si>
  <si>
    <t>Elém. Infos.initiaux</t>
  </si>
  <si>
    <t>Données EMV non issue de la puce</t>
  </si>
  <si>
    <t>58-95</t>
  </si>
  <si>
    <t>58-9C</t>
  </si>
  <si>
    <t>58-9F33</t>
  </si>
  <si>
    <t>58-9F34</t>
  </si>
  <si>
    <t>CVM Result</t>
  </si>
  <si>
    <t>58-9F37</t>
  </si>
  <si>
    <t>Unpredictable value</t>
  </si>
  <si>
    <t>58-9F66</t>
  </si>
  <si>
    <t xml:space="preserve">TTQ </t>
  </si>
  <si>
    <t>Byte 1 bit 6 valorisé à 1 (support qUICS)</t>
  </si>
  <si>
    <t>58-FF0D</t>
  </si>
  <si>
    <t>58-FF0E</t>
  </si>
  <si>
    <t>58-FF0F</t>
  </si>
  <si>
    <t xml:space="preserve">Transaction non aboutie </t>
  </si>
  <si>
    <t>Piste 021/022</t>
  </si>
  <si>
    <t>Puce 051/052 Dégradé 901/902</t>
  </si>
  <si>
    <t xml:space="preserve"> Piste 021/022</t>
  </si>
  <si>
    <t>Puce 051/052</t>
  </si>
  <si>
    <t>Dégrade 901 /902)</t>
  </si>
  <si>
    <t>(022/052/902)</t>
  </si>
  <si>
    <t>021/022/051/052/901/</t>
  </si>
  <si>
    <t>55-5F2A</t>
  </si>
  <si>
    <t>55_DF70</t>
  </si>
  <si>
    <t>Résultat  vérif .(piste)</t>
  </si>
  <si>
    <t>DELTA_TRS_IAD</t>
  </si>
  <si>
    <t>Code conf chiffré format ISO3</t>
  </si>
  <si>
    <t>Product Identification Information</t>
  </si>
  <si>
    <t>Transaction Amount</t>
  </si>
  <si>
    <t>82</t>
  </si>
  <si>
    <t>X(978)</t>
  </si>
  <si>
    <t>4708</t>
  </si>
  <si>
    <t>4796</t>
  </si>
  <si>
    <t>4797</t>
  </si>
  <si>
    <t>47A0</t>
  </si>
  <si>
    <t>X5</t>
  </si>
  <si>
    <t>X6</t>
  </si>
  <si>
    <t>X96</t>
  </si>
  <si>
    <t>C11</t>
  </si>
  <si>
    <t>DEBIT</t>
  </si>
  <si>
    <t>ANNULATION</t>
  </si>
  <si>
    <t>CREDIT</t>
  </si>
  <si>
    <t>X(00 00 00)</t>
  </si>
  <si>
    <t>X(20 00 00)</t>
  </si>
  <si>
    <t>X1</t>
  </si>
  <si>
    <t>TRS_CED</t>
  </si>
  <si>
    <t>DELTA_TRS_REDRESSEMENT_NB_ESSAI</t>
  </si>
  <si>
    <t>DELTA_TRS_REDRESSEMENT_STATUT</t>
  </si>
  <si>
    <t>COUNTRY NAME</t>
  </si>
  <si>
    <t>CURRENCY NAME</t>
  </si>
  <si>
    <t>CURRENCY</t>
  </si>
  <si>
    <t>CODE</t>
  </si>
  <si>
    <t>AFGHANISTAN</t>
  </si>
  <si>
    <t>Afghani</t>
  </si>
  <si>
    <t>APN</t>
  </si>
  <si>
    <t>AFRIQUE DU SUD</t>
  </si>
  <si>
    <t>Rand</t>
  </si>
  <si>
    <t>ZAR</t>
  </si>
  <si>
    <t>ALBANIE</t>
  </si>
  <si>
    <t>Lek</t>
  </si>
  <si>
    <t>ALL</t>
  </si>
  <si>
    <t>ALGÉRIE</t>
  </si>
  <si>
    <t>Dinar algérien</t>
  </si>
  <si>
    <t>DZD</t>
  </si>
  <si>
    <t>ALLEMAGNE</t>
  </si>
  <si>
    <t>Euro</t>
  </si>
  <si>
    <t>EUR</t>
  </si>
  <si>
    <t>ANDORRE</t>
  </si>
  <si>
    <t>ANGOLA</t>
  </si>
  <si>
    <t>Kwanza</t>
  </si>
  <si>
    <t>AOA</t>
  </si>
  <si>
    <t>ANGUILLA</t>
  </si>
  <si>
    <t>Dollar des Caraïbes orientales</t>
  </si>
  <si>
    <t>XCD</t>
  </si>
  <si>
    <t>ANTARCTIQUE</t>
  </si>
  <si>
    <t>Pas de monnaie universelle</t>
  </si>
  <si>
    <t>Antigua et Barbuda</t>
  </si>
  <si>
    <t>ARABIE SAOUDITE</t>
  </si>
  <si>
    <t>Riyal saoudien</t>
  </si>
  <si>
    <t>SAR</t>
  </si>
  <si>
    <t>Argentine</t>
  </si>
  <si>
    <t>Peso argentin</t>
  </si>
  <si>
    <t>ARS</t>
  </si>
  <si>
    <t>Arménie</t>
  </si>
  <si>
    <t>Dram arménien</t>
  </si>
  <si>
    <t>AMD</t>
  </si>
  <si>
    <t>ARUBA</t>
  </si>
  <si>
    <t>Aruba Florin</t>
  </si>
  <si>
    <t>AWG</t>
  </si>
  <si>
    <t>AUSTRALIE</t>
  </si>
  <si>
    <t>Dollar australien</t>
  </si>
  <si>
    <t>AUD</t>
  </si>
  <si>
    <t>Autriche</t>
  </si>
  <si>
    <t>Azerbaïdjan</t>
  </si>
  <si>
    <t>Azerbaïdjan Manat</t>
  </si>
  <si>
    <t>AZN</t>
  </si>
  <si>
    <t>BAHAMAS (LA)</t>
  </si>
  <si>
    <t>Dollar Bahaméen</t>
  </si>
  <si>
    <t>BSD</t>
  </si>
  <si>
    <t>BAHREÏN</t>
  </si>
  <si>
    <t>Dinar de Bahreïn</t>
  </si>
  <si>
    <t>BHD</t>
  </si>
  <si>
    <t>BANGLADESH</t>
  </si>
  <si>
    <t>Taka</t>
  </si>
  <si>
    <t>BDT</t>
  </si>
  <si>
    <t>Barbade</t>
  </si>
  <si>
    <t>Dollar de la Barbade</t>
  </si>
  <si>
    <t>BBD</t>
  </si>
  <si>
    <t>Belarus</t>
  </si>
  <si>
    <t>Rouble biélorusse</t>
  </si>
  <si>
    <t>BYR</t>
  </si>
  <si>
    <t>BELGIQUE</t>
  </si>
  <si>
    <t>BELIZE</t>
  </si>
  <si>
    <t>Belize Dollar</t>
  </si>
  <si>
    <t>BZD</t>
  </si>
  <si>
    <t>BERMUDES</t>
  </si>
  <si>
    <t>Dollar Bermudien</t>
  </si>
  <si>
    <t>DMO</t>
  </si>
  <si>
    <t>Bhoutan</t>
  </si>
  <si>
    <t>Ngultrum</t>
  </si>
  <si>
    <t>BTN</t>
  </si>
  <si>
    <t>Roupie indienne</t>
  </si>
  <si>
    <t>INR</t>
  </si>
  <si>
    <t>Bolivie (État plurinational DE)</t>
  </si>
  <si>
    <t>bolivien</t>
  </si>
  <si>
    <t>BOB</t>
  </si>
  <si>
    <t>Mvdol</t>
  </si>
  <si>
    <t>BOV</t>
  </si>
  <si>
    <t>Bonaire, Sint Eustatius et Saba</t>
  </si>
  <si>
    <t>Dollar US</t>
  </si>
  <si>
    <t>USD</t>
  </si>
  <si>
    <t>Bosnie-Herzégovine</t>
  </si>
  <si>
    <t>Mark convertible</t>
  </si>
  <si>
    <t>BAM</t>
  </si>
  <si>
    <t>BOTSWANA</t>
  </si>
  <si>
    <t>Pula</t>
  </si>
  <si>
    <t>BWP</t>
  </si>
  <si>
    <t>BOUVET ISLAND</t>
  </si>
  <si>
    <t>Couronne norvégienne</t>
  </si>
  <si>
    <t>NOK</t>
  </si>
  <si>
    <t>BRUNEIBY</t>
  </si>
  <si>
    <t>Dollar de Brunei</t>
  </si>
  <si>
    <t>BND</t>
  </si>
  <si>
    <t>BRÉSIL</t>
  </si>
  <si>
    <t>Real brésilien</t>
  </si>
  <si>
    <t>BRL</t>
  </si>
  <si>
    <t>BULGARIE</t>
  </si>
  <si>
    <t>Lev bulgare</t>
  </si>
  <si>
    <t>BGN</t>
  </si>
  <si>
    <t>BURKINA FASO</t>
  </si>
  <si>
    <t>Franc CFA BCEAO</t>
  </si>
  <si>
    <t>XOF</t>
  </si>
  <si>
    <t>BURUNDI</t>
  </si>
  <si>
    <t>Burundi Franc</t>
  </si>
  <si>
    <t>BIF</t>
  </si>
  <si>
    <t>BÉNIN</t>
  </si>
  <si>
    <t>CABO VERDE</t>
  </si>
  <si>
    <t>Escudo Cabo Verde</t>
  </si>
  <si>
    <t>CVE</t>
  </si>
  <si>
    <t>CAMBODGE</t>
  </si>
  <si>
    <t>Riel</t>
  </si>
  <si>
    <t>KHR</t>
  </si>
  <si>
    <t>CAMEROUN</t>
  </si>
  <si>
    <t>Franc CFA BEAC</t>
  </si>
  <si>
    <t>XAF</t>
  </si>
  <si>
    <t>CANADA</t>
  </si>
  <si>
    <t>Dollar canadien</t>
  </si>
  <si>
    <t>CAD</t>
  </si>
  <si>
    <t>CAYMAN ISLANDS (LA)</t>
  </si>
  <si>
    <t>Dollar des Iles Caïmans</t>
  </si>
  <si>
    <t>KYD</t>
  </si>
  <si>
    <t>CHILI</t>
  </si>
  <si>
    <t>Unidad de Fomento</t>
  </si>
  <si>
    <t>CLF</t>
  </si>
  <si>
    <t>Peso chilien</t>
  </si>
  <si>
    <t>CLP</t>
  </si>
  <si>
    <t>CHINE</t>
  </si>
  <si>
    <t>Yuan Renminbi</t>
  </si>
  <si>
    <t>CNY</t>
  </si>
  <si>
    <t>CHRISTMAS ISLAND</t>
  </si>
  <si>
    <t>Chypre</t>
  </si>
  <si>
    <t>Cocos (Keeling) (LE)</t>
  </si>
  <si>
    <t>COLOMBIE</t>
  </si>
  <si>
    <t>Peso colombien</t>
  </si>
  <si>
    <t>COP</t>
  </si>
  <si>
    <t>Unidad de Valor réel</t>
  </si>
  <si>
    <t>CO</t>
  </si>
  <si>
    <t>Comores (LA)</t>
  </si>
  <si>
    <t>Comores Franc</t>
  </si>
  <si>
    <t>KMF</t>
  </si>
  <si>
    <t>CONGO (LA)</t>
  </si>
  <si>
    <t>CONGO (REPUBLIQUE DEMOCRATIQUE DU)</t>
  </si>
  <si>
    <t>Franc Congolais</t>
  </si>
  <si>
    <t>CDF</t>
  </si>
  <si>
    <t>Corée (LE POPULAIRE DÉMOCRATIQUE &amp; rsquo; REPUBLIQUE POPULAIRE DE)</t>
  </si>
  <si>
    <t>Won nord-coréen</t>
  </si>
  <si>
    <t>KPW</t>
  </si>
  <si>
    <t>Corée (République du)</t>
  </si>
  <si>
    <t>Won</t>
  </si>
  <si>
    <t>KRW</t>
  </si>
  <si>
    <t>Costa Rica</t>
  </si>
  <si>
    <t>Colon Costa Rica</t>
  </si>
  <si>
    <t>CRC</t>
  </si>
  <si>
    <t>COTE D'IVOIRE</t>
  </si>
  <si>
    <t>CROATIE</t>
  </si>
  <si>
    <t>Kuna</t>
  </si>
  <si>
    <t>HRK</t>
  </si>
  <si>
    <t>CUBA</t>
  </si>
  <si>
    <t>Peso Convertible</t>
  </si>
  <si>
    <t>CUC</t>
  </si>
  <si>
    <t>peso cubain</t>
  </si>
  <si>
    <t>COUPE</t>
  </si>
  <si>
    <t>CURAÃ‡AO</t>
  </si>
  <si>
    <t>Florin des Antilles</t>
  </si>
  <si>
    <t>ANG</t>
  </si>
  <si>
    <t>Danemark</t>
  </si>
  <si>
    <t>Couronne danoise</t>
  </si>
  <si>
    <t>DKK</t>
  </si>
  <si>
    <t>DJIBOUTI</t>
  </si>
  <si>
    <t>Djibouti Franc</t>
  </si>
  <si>
    <t>DJF</t>
  </si>
  <si>
    <t>Dominique</t>
  </si>
  <si>
    <t>Egypte</t>
  </si>
  <si>
    <t>Livre égyptienne</t>
  </si>
  <si>
    <t>EGP</t>
  </si>
  <si>
    <t>Emirats Arabes Unis (LA)</t>
  </si>
  <si>
    <t>Dirham</t>
  </si>
  <si>
    <t>AED</t>
  </si>
  <si>
    <t>Equateur</t>
  </si>
  <si>
    <t>ESPAGNE</t>
  </si>
  <si>
    <t>ESTONIE</t>
  </si>
  <si>
    <t>ETHIOPIE</t>
  </si>
  <si>
    <t>Birr éthiopien</t>
  </si>
  <si>
    <t>ETB</t>
  </si>
  <si>
    <t>Falkland (LA) [MALVINAS]</t>
  </si>
  <si>
    <t>îles Falkland Pound</t>
  </si>
  <si>
    <t>FKP</t>
  </si>
  <si>
    <t>Fidji</t>
  </si>
  <si>
    <t>Fidji Dollar</t>
  </si>
  <si>
    <t>FJD</t>
  </si>
  <si>
    <t>FINLANDE</t>
  </si>
  <si>
    <t>Fonds monétaire international (FMI) &amp; nbsp;</t>
  </si>
  <si>
    <t>DTS (droit de tirage spécial)</t>
  </si>
  <si>
    <t>XDR</t>
  </si>
  <si>
    <t>FRANCE</t>
  </si>
  <si>
    <t>français SUD TERRITOIRES (LA)</t>
  </si>
  <si>
    <t>Fédération de Russie ()</t>
  </si>
  <si>
    <t>Rouble russe</t>
  </si>
  <si>
    <t>RUB</t>
  </si>
  <si>
    <t>GABON</t>
  </si>
  <si>
    <t>GAMBIE (LA)</t>
  </si>
  <si>
    <t>Dalasi</t>
  </si>
  <si>
    <t>GMD</t>
  </si>
  <si>
    <t>GHANA</t>
  </si>
  <si>
    <t>Ghana Cedi</t>
  </si>
  <si>
    <t>SGH</t>
  </si>
  <si>
    <t>GIBRALTAR</t>
  </si>
  <si>
    <t>Livre de Gibraltar</t>
  </si>
  <si>
    <t>GIP</t>
  </si>
  <si>
    <t>Greenland</t>
  </si>
  <si>
    <t>Grenade</t>
  </si>
  <si>
    <t>Grèce</t>
  </si>
  <si>
    <t>GUADELOUPE</t>
  </si>
  <si>
    <t>GUAM</t>
  </si>
  <si>
    <t>GUATEMALA</t>
  </si>
  <si>
    <t>Quetzal</t>
  </si>
  <si>
    <t>GTQ</t>
  </si>
  <si>
    <t>Guernsey</t>
  </si>
  <si>
    <t>Livre Sterling</t>
  </si>
  <si>
    <t>GBP</t>
  </si>
  <si>
    <t>GUINÉE</t>
  </si>
  <si>
    <t>Guinée Franc</t>
  </si>
  <si>
    <t>GNF</t>
  </si>
  <si>
    <t>GUINÉE ÉQUATORIALE</t>
  </si>
  <si>
    <t>GUINÉE-BISSAU</t>
  </si>
  <si>
    <t>GUYANE</t>
  </si>
  <si>
    <t>Dollar de Guyana</t>
  </si>
  <si>
    <t>GYD</t>
  </si>
  <si>
    <t>GUYANE FRANÇAISE</t>
  </si>
  <si>
    <t>Géorgie</t>
  </si>
  <si>
    <t>Lari</t>
  </si>
  <si>
    <t>GEL</t>
  </si>
  <si>
    <t>GÉORGIE DU SUD ET LES ÎLES SANDWICH DU SUD</t>
  </si>
  <si>
    <t>HAÏTI</t>
  </si>
  <si>
    <t>Gourde</t>
  </si>
  <si>
    <t>HTG</t>
  </si>
  <si>
    <t>HEARD, ÎLE ET MCDONALD, ÎLES</t>
  </si>
  <si>
    <t>HONDURAS</t>
  </si>
  <si>
    <t>Lempira</t>
  </si>
  <si>
    <t>HNL</t>
  </si>
  <si>
    <t>HONG KONG</t>
  </si>
  <si>
    <t>Dollar de Hong Kong</t>
  </si>
  <si>
    <t>HKD</t>
  </si>
  <si>
    <t>HONGRIE</t>
  </si>
  <si>
    <t>Forint</t>
  </si>
  <si>
    <t>HUF</t>
  </si>
  <si>
    <t>ILE DE MAN</t>
  </si>
  <si>
    <t>ILES MARIANNES DU NORD (LA)</t>
  </si>
  <si>
    <t>ILES MARSHALL (LA)</t>
  </si>
  <si>
    <t>ILES SALOMON</t>
  </si>
  <si>
    <t>Îles Salomon Dollar</t>
  </si>
  <si>
    <t>SBD</t>
  </si>
  <si>
    <t>INDE</t>
  </si>
  <si>
    <t>Indonésie</t>
  </si>
  <si>
    <t>Rupiah</t>
  </si>
  <si>
    <t>IDR</t>
  </si>
  <si>
    <t>IRAK</t>
  </si>
  <si>
    <t>Dinar irakien</t>
  </si>
  <si>
    <t>IQD</t>
  </si>
  <si>
    <t>IRAN (RÉPUBLIQUE ISLAMIQUE DE)</t>
  </si>
  <si>
    <t>Rial iranien</t>
  </si>
  <si>
    <t>IRR</t>
  </si>
  <si>
    <t>Irlande</t>
  </si>
  <si>
    <t>ISLANDE</t>
  </si>
  <si>
    <t>Couronne islandaise</t>
  </si>
  <si>
    <t>ISK</t>
  </si>
  <si>
    <t>Israël</t>
  </si>
  <si>
    <t>Nouveau Shekel Israelien</t>
  </si>
  <si>
    <t>ILS</t>
  </si>
  <si>
    <t>ITALIE</t>
  </si>
  <si>
    <t>Jamaïque</t>
  </si>
  <si>
    <t>Dollar Jamaïquain</t>
  </si>
  <si>
    <t>JMD</t>
  </si>
  <si>
    <t>Japon</t>
  </si>
  <si>
    <t>Yen</t>
  </si>
  <si>
    <t>JPY</t>
  </si>
  <si>
    <t>JERSEY</t>
  </si>
  <si>
    <t>JORDANIE</t>
  </si>
  <si>
    <t>Dinar jordanien</t>
  </si>
  <si>
    <t>JOD</t>
  </si>
  <si>
    <t>KAZAKHSTAN</t>
  </si>
  <si>
    <t>Tenge</t>
  </si>
  <si>
    <t>KZT</t>
  </si>
  <si>
    <t>Kenya</t>
  </si>
  <si>
    <t>Shilling kenyan</t>
  </si>
  <si>
    <t>KES</t>
  </si>
  <si>
    <t>KIRGHIZISTAN</t>
  </si>
  <si>
    <t>Som</t>
  </si>
  <si>
    <t>KGS</t>
  </si>
  <si>
    <t>KIRIBATI</t>
  </si>
  <si>
    <t>KOWEÏT</t>
  </si>
  <si>
    <t>Dinar koweïtien</t>
  </si>
  <si>
    <t>KWD</t>
  </si>
  <si>
    <t>LESOTHO</t>
  </si>
  <si>
    <t>Loti</t>
  </si>
  <si>
    <t>LSL</t>
  </si>
  <si>
    <t>Lettonie</t>
  </si>
  <si>
    <t>Liban</t>
  </si>
  <si>
    <t>Livre libanaise</t>
  </si>
  <si>
    <t>LBP</t>
  </si>
  <si>
    <t>LIBERIA</t>
  </si>
  <si>
    <t>Dollar libérien</t>
  </si>
  <si>
    <t>LRD</t>
  </si>
  <si>
    <t>Libye</t>
  </si>
  <si>
    <t>Dinar libyen</t>
  </si>
  <si>
    <t>LYD</t>
  </si>
  <si>
    <t>LIECHTENSTEIN</t>
  </si>
  <si>
    <t>Franc suisse</t>
  </si>
  <si>
    <t>CHF</t>
  </si>
  <si>
    <t>LITUANIE</t>
  </si>
  <si>
    <t>LUXEMBOURG</t>
  </si>
  <si>
    <t>MACAO</t>
  </si>
  <si>
    <t>Pataca</t>
  </si>
  <si>
    <t>MOP</t>
  </si>
  <si>
    <t>Macédoine (L'ANCIENNE RÉPUBLIQUE YOUGOSLAVE DE)</t>
  </si>
  <si>
    <t>Denar</t>
  </si>
  <si>
    <t>MKD</t>
  </si>
  <si>
    <t>MADAGASCAR</t>
  </si>
  <si>
    <t>Ariary Malgache</t>
  </si>
  <si>
    <t>MGA</t>
  </si>
  <si>
    <t>MALAISIE</t>
  </si>
  <si>
    <t>Ringgit malaisien</t>
  </si>
  <si>
    <t>MYR</t>
  </si>
  <si>
    <t>MALAWI</t>
  </si>
  <si>
    <t>Kwacha</t>
  </si>
  <si>
    <t>MWK</t>
  </si>
  <si>
    <t>MALDIVES</t>
  </si>
  <si>
    <t>Rufiyaa</t>
  </si>
  <si>
    <t>MVR</t>
  </si>
  <si>
    <t>MALI</t>
  </si>
  <si>
    <t>MALTE</t>
  </si>
  <si>
    <t>MAROC</t>
  </si>
  <si>
    <t>Dirham marocain</t>
  </si>
  <si>
    <t>MAD</t>
  </si>
  <si>
    <t>MARTINIQUE</t>
  </si>
  <si>
    <t>MAURICE</t>
  </si>
  <si>
    <t>Roupie de Maurice</t>
  </si>
  <si>
    <t>MUR</t>
  </si>
  <si>
    <t>MAURITANIE</t>
  </si>
  <si>
    <t>Ouguiya</t>
  </si>
  <si>
    <t>MRO</t>
  </si>
  <si>
    <t>MAYOTTE</t>
  </si>
  <si>
    <t>MEXIQUE</t>
  </si>
  <si>
    <t>Peso mexicain</t>
  </si>
  <si>
    <t>MXN</t>
  </si>
  <si>
    <t>Mexicain Unidad de Inversion (UDI)</t>
  </si>
  <si>
    <t>MXV</t>
  </si>
  <si>
    <t>Micronésie (États fédérés de)</t>
  </si>
  <si>
    <t>MOLDAVIE (LA RÉPUBLIQUE DE)</t>
  </si>
  <si>
    <t>Leu moldave</t>
  </si>
  <si>
    <t>MDL</t>
  </si>
  <si>
    <t>MONACO</t>
  </si>
  <si>
    <t>MONGOLIE</t>
  </si>
  <si>
    <t>Tugrik</t>
  </si>
  <si>
    <t>MNT</t>
  </si>
  <si>
    <t>MONTENEGRO</t>
  </si>
  <si>
    <t>MONTSERRAT</t>
  </si>
  <si>
    <t>Mozambique</t>
  </si>
  <si>
    <t>Mozambique Metical</t>
  </si>
  <si>
    <t>MZN</t>
  </si>
  <si>
    <t>MYANMAR</t>
  </si>
  <si>
    <t>Kyat</t>
  </si>
  <si>
    <t>MMK</t>
  </si>
  <si>
    <t>Namibie</t>
  </si>
  <si>
    <t>Namibie Dollar</t>
  </si>
  <si>
    <t>NAD</t>
  </si>
  <si>
    <t>NAURU</t>
  </si>
  <si>
    <t>Nicaragua</t>
  </si>
  <si>
    <t>Cordoba Oro</t>
  </si>
  <si>
    <t>NIO</t>
  </si>
  <si>
    <t>NIGER (LA)</t>
  </si>
  <si>
    <t>NIGERIA</t>
  </si>
  <si>
    <t>Naira</t>
  </si>
  <si>
    <t>NGN</t>
  </si>
  <si>
    <t>NIOUÉ</t>
  </si>
  <si>
    <t>Dollar néo-zélandais</t>
  </si>
  <si>
    <t>NZD</t>
  </si>
  <si>
    <t>NORFOLK ISLAND</t>
  </si>
  <si>
    <t>NORVÈGE</t>
  </si>
  <si>
    <t>Nouvelle Zélande</t>
  </si>
  <si>
    <t>NOUVELLE-CALÉDONIE</t>
  </si>
  <si>
    <t>Franc CFP</t>
  </si>
  <si>
    <t>XPF</t>
  </si>
  <si>
    <t>NÉPAL</t>
  </si>
  <si>
    <t>Roupie népalaise</t>
  </si>
  <si>
    <t>NPR</t>
  </si>
  <si>
    <t>Oman</t>
  </si>
  <si>
    <t>Rial omanais</t>
  </si>
  <si>
    <t>OMR</t>
  </si>
  <si>
    <t>OUGANDA</t>
  </si>
  <si>
    <t>Shilling ougandais</t>
  </si>
  <si>
    <t>UGX</t>
  </si>
  <si>
    <t>OUZBÉKISTAN</t>
  </si>
  <si>
    <t>Ouzbékistan Sum</t>
  </si>
  <si>
    <t>UZS</t>
  </si>
  <si>
    <t>PAKISTAN</t>
  </si>
  <si>
    <t>Pakistan Roupie</t>
  </si>
  <si>
    <t>PKR</t>
  </si>
  <si>
    <t>PALAU</t>
  </si>
  <si>
    <t>PALESTINE, ÉTAT DE</t>
  </si>
  <si>
    <t>PANAMA</t>
  </si>
  <si>
    <t>Balboa</t>
  </si>
  <si>
    <t>PAB</t>
  </si>
  <si>
    <t>PAPOUASIE-NOUVELLE-GUINÉE</t>
  </si>
  <si>
    <t>Kina</t>
  </si>
  <si>
    <t>PGK</t>
  </si>
  <si>
    <t>PARAGUAY</t>
  </si>
  <si>
    <t>Guarani</t>
  </si>
  <si>
    <t>PYG</t>
  </si>
  <si>
    <t>PAYS MEMBRES DU GROUPE Banque africaine de développement</t>
  </si>
  <si>
    <t>BAD Unité de compte</t>
  </si>
  <si>
    <t>XUA</t>
  </si>
  <si>
    <t>Pays-Bas ()</t>
  </si>
  <si>
    <t>Philippines ()</t>
  </si>
  <si>
    <t>Peso philippin</t>
  </si>
  <si>
    <t>PHP</t>
  </si>
  <si>
    <t>PITCAIRN</t>
  </si>
  <si>
    <t>POLOGNE</t>
  </si>
  <si>
    <t>Zloty</t>
  </si>
  <si>
    <t>PLN</t>
  </si>
  <si>
    <t>POLYNÉSIE FRANÇAISE</t>
  </si>
  <si>
    <t>POPULAIRE LAO &amp; rsquo; S RÉPUBLIQUE DÉMOCRATIQUE (LA)</t>
  </si>
  <si>
    <t>Kip</t>
  </si>
  <si>
    <t>LAK</t>
  </si>
  <si>
    <t>PORTUGAL</t>
  </si>
  <si>
    <t>Puerto Rico</t>
  </si>
  <si>
    <t>Pérou</t>
  </si>
  <si>
    <t>Nuevo Sol</t>
  </si>
  <si>
    <t>PEN</t>
  </si>
  <si>
    <t>QATAR</t>
  </si>
  <si>
    <t>Qatari Rial</t>
  </si>
  <si>
    <t>QAR</t>
  </si>
  <si>
    <t>ROUMANIE</t>
  </si>
  <si>
    <t>Leu Roumain</t>
  </si>
  <si>
    <t>RON</t>
  </si>
  <si>
    <t>ROYAUME-UNI DE GRANDE-BRETAGNE ET D'IRLANDE DU NORD (LA)</t>
  </si>
  <si>
    <t>RWANDA</t>
  </si>
  <si>
    <t>Rwanda Franc</t>
  </si>
  <si>
    <t>RWF</t>
  </si>
  <si>
    <t>RÃ ‰ UNION</t>
  </si>
  <si>
    <t>RÉPUBLIQUE ARABE SYRIENNE</t>
  </si>
  <si>
    <t>Livre syrienne</t>
  </si>
  <si>
    <t>SYP</t>
  </si>
  <si>
    <t>RÉPUBLIQUE CENTRAFRICAINE (LA)</t>
  </si>
  <si>
    <t>RÉPUBLIQUE DOMINICAINE (LA)</t>
  </si>
  <si>
    <t>Peso dominicain</t>
  </si>
  <si>
    <t>DOP</t>
  </si>
  <si>
    <t>République Tchèque (LA)</t>
  </si>
  <si>
    <t>Couronne tchèque</t>
  </si>
  <si>
    <t>CZK</t>
  </si>
  <si>
    <t>SAHARA OCCIDENTAL</t>
  </si>
  <si>
    <t>SAINT Bartha ‰ lemy</t>
  </si>
  <si>
    <t>Saint Kitts et Nevis</t>
  </si>
  <si>
    <t>SAINT MARTIN (PARTIE FRANÇAISE)</t>
  </si>
  <si>
    <t>SAINT-PIERRE-ET-MIQUELON</t>
  </si>
  <si>
    <t>SAINT-SIÈGE (LA)</t>
  </si>
  <si>
    <t>Saint-Vincent-et-les Grenadines</t>
  </si>
  <si>
    <t>Sainte-Hélène, Ascension et Tristan da Cunha</t>
  </si>
  <si>
    <t>Saint-Hélène Livre</t>
  </si>
  <si>
    <t>SHP</t>
  </si>
  <si>
    <t>Sainte-Lucie</t>
  </si>
  <si>
    <t>SALVADOR</t>
  </si>
  <si>
    <t>Colon El Salvador</t>
  </si>
  <si>
    <t>SVC</t>
  </si>
  <si>
    <t>SAMOA</t>
  </si>
  <si>
    <t>Tala</t>
  </si>
  <si>
    <t>WST</t>
  </si>
  <si>
    <t>SAMOA AMÉRICAINES</t>
  </si>
  <si>
    <t>SAN MARINO</t>
  </si>
  <si>
    <t>SAO TOME ET PRINCIPE</t>
  </si>
  <si>
    <t>Dobra</t>
  </si>
  <si>
    <t>STD</t>
  </si>
  <si>
    <t>Serbie</t>
  </si>
  <si>
    <t>Dinar serbe</t>
  </si>
  <si>
    <t>RSD</t>
  </si>
  <si>
    <t>SEYCHELLES</t>
  </si>
  <si>
    <t>Seychelles Roupie</t>
  </si>
  <si>
    <t>RCS</t>
  </si>
  <si>
    <t>SIERRA LEONE</t>
  </si>
  <si>
    <t>Leone</t>
  </si>
  <si>
    <t>SLL</t>
  </si>
  <si>
    <t>SINGAPOUR</t>
  </si>
  <si>
    <t>Dollar de Singapour</t>
  </si>
  <si>
    <t>SGD</t>
  </si>
  <si>
    <t>SINT MAARTEN (en partie hollandaise)</t>
  </si>
  <si>
    <t>SISTEMA Unitario de compensación REGIONAL DE PAGOS &amp; quot; SUCRE &amp; quot;</t>
  </si>
  <si>
    <t>Sucre</t>
  </si>
  <si>
    <t>XSU</t>
  </si>
  <si>
    <t>SLOVAQUIE</t>
  </si>
  <si>
    <t>Slovénie</t>
  </si>
  <si>
    <t>SOMALIE</t>
  </si>
  <si>
    <t>Shilling somalien</t>
  </si>
  <si>
    <t>SOS</t>
  </si>
  <si>
    <t>SOUDAN (LA)</t>
  </si>
  <si>
    <t>Livre soudanaise</t>
  </si>
  <si>
    <t>SDG</t>
  </si>
  <si>
    <t>SOUDAN DU SUD</t>
  </si>
  <si>
    <t>Sud livre soudanaise</t>
  </si>
  <si>
    <t>SSP</t>
  </si>
  <si>
    <t>Sri Lanka</t>
  </si>
  <si>
    <t>Sri Lanka Roupie</t>
  </si>
  <si>
    <t>LKR</t>
  </si>
  <si>
    <t>SUISSE</t>
  </si>
  <si>
    <t>WIR Euro</t>
  </si>
  <si>
    <t>CHE</t>
  </si>
  <si>
    <t>WIR Franc</t>
  </si>
  <si>
    <t>ASC</t>
  </si>
  <si>
    <t>SURINAME</t>
  </si>
  <si>
    <t>Surinam Dollar</t>
  </si>
  <si>
    <t>SRD</t>
  </si>
  <si>
    <t>Suède</t>
  </si>
  <si>
    <t>Couronne suédoise</t>
  </si>
  <si>
    <t>SEK</t>
  </si>
  <si>
    <t>Svalbard et Jan Mayen</t>
  </si>
  <si>
    <t>SWAZILAND</t>
  </si>
  <si>
    <t>Lilangeni</t>
  </si>
  <si>
    <t>SZL</t>
  </si>
  <si>
    <t>SÉNÉGAL</t>
  </si>
  <si>
    <t>TADJIKISTAN</t>
  </si>
  <si>
    <t>Somoni</t>
  </si>
  <si>
    <t>TJS</t>
  </si>
  <si>
    <t>Taiwan (province de Chine)</t>
  </si>
  <si>
    <t>Nouveau dollar de Taïwan</t>
  </si>
  <si>
    <t>TWD</t>
  </si>
  <si>
    <t>TANZANIE, RÉPUBLIQUE-UNIE DE</t>
  </si>
  <si>
    <t>Shilling tanzanien</t>
  </si>
  <si>
    <t>TZS</t>
  </si>
  <si>
    <t>TCHAD</t>
  </si>
  <si>
    <t>TERRITOIRE BRITANNIQUE DE L'OCÉAN INDIEN</t>
  </si>
  <si>
    <t>Thaïlande</t>
  </si>
  <si>
    <t>Baht</t>
  </si>
  <si>
    <t>THB</t>
  </si>
  <si>
    <t>TIMOR-LESTE</t>
  </si>
  <si>
    <t>TOGO</t>
  </si>
  <si>
    <t>TOKELAU</t>
  </si>
  <si>
    <t>TONGA</t>
  </si>
  <si>
    <t>Pa &amp; rsquo; Anga</t>
  </si>
  <si>
    <t>TOP</t>
  </si>
  <si>
    <t>Trinité et Tobago</t>
  </si>
  <si>
    <t>Trinité et Tobago Dollar</t>
  </si>
  <si>
    <t>TTD</t>
  </si>
  <si>
    <t>TUNISIE</t>
  </si>
  <si>
    <t>Dinar tunisien</t>
  </si>
  <si>
    <t>TND</t>
  </si>
  <si>
    <t>Turkménistan</t>
  </si>
  <si>
    <t>Turkménistan Manat</t>
  </si>
  <si>
    <t>TMT</t>
  </si>
  <si>
    <t>Turquie</t>
  </si>
  <si>
    <t>Livre Turque</t>
  </si>
  <si>
    <t>TRY</t>
  </si>
  <si>
    <t>TUVALU</t>
  </si>
  <si>
    <t>UKRAINE</t>
  </si>
  <si>
    <t>Hryvnia</t>
  </si>
  <si>
    <t>UAH</t>
  </si>
  <si>
    <t>UNION EUROPÉENNE</t>
  </si>
  <si>
    <t>URUGUAY</t>
  </si>
  <si>
    <t>Peso Uruguay en Unidades Indexadas (URUIURUI)</t>
  </si>
  <si>
    <t>UYI</t>
  </si>
  <si>
    <t>Peso uruguayen</t>
  </si>
  <si>
    <t>UYU</t>
  </si>
  <si>
    <t>VANUATU</t>
  </si>
  <si>
    <t>Vatu</t>
  </si>
  <si>
    <t>VUV</t>
  </si>
  <si>
    <t>Venezuela (République bolivarienne du)</t>
  </si>
  <si>
    <t>Bolivar</t>
  </si>
  <si>
    <t>VEF</t>
  </si>
  <si>
    <t>VIET NAM</t>
  </si>
  <si>
    <t>Dong</t>
  </si>
  <si>
    <t>VND</t>
  </si>
  <si>
    <t>WALLIS ET FUTUNA</t>
  </si>
  <si>
    <t>YÉMEN</t>
  </si>
  <si>
    <t>yéménite Rial</t>
  </si>
  <si>
    <t>YER</t>
  </si>
  <si>
    <t>ZAMBIE</t>
  </si>
  <si>
    <t>Kwacha zambien</t>
  </si>
  <si>
    <t>ZMW</t>
  </si>
  <si>
    <t>ZIMBABWE</t>
  </si>
  <si>
    <t>Zimbabwe Dollar</t>
  </si>
  <si>
    <t>ZWL</t>
  </si>
  <si>
    <t>Ã ... LAND ISLAND</t>
  </si>
  <si>
    <t>ÉRYTHRÉE</t>
  </si>
  <si>
    <t>Nakfa</t>
  </si>
  <si>
    <t>ERN</t>
  </si>
  <si>
    <t>ÉTATS-UNIS D'AMÉRIQUE (LA)</t>
  </si>
  <si>
    <t>Dollar américain (lendemain)</t>
  </si>
  <si>
    <t>USN</t>
  </si>
  <si>
    <t>ÎLES COOK (LA)</t>
  </si>
  <si>
    <t>ÎLES FÉROÉ (LA)</t>
  </si>
  <si>
    <t>Îles mineures éloignées des États-Unis (LA)</t>
  </si>
  <si>
    <t>ÎLES TURQUES ET CAÏQUES (LES)</t>
  </si>
  <si>
    <t>ÎLES VIERGES (COLOMBIE)</t>
  </si>
  <si>
    <t>ÎLES VIERGES (U.S.)</t>
  </si>
  <si>
    <t>QUICKPASS</t>
  </si>
  <si>
    <t>5F</t>
  </si>
  <si>
    <t>DELTA_TRS_PIN_REQUIRED</t>
  </si>
  <si>
    <t>DELTA_TRS_SIGNATURE_REQUIRED</t>
  </si>
  <si>
    <r>
      <t>1 EUR =</t>
    </r>
    <r>
      <rPr>
        <sz val="30.8"/>
        <color rgb="FF015B9D"/>
        <rFont val="Arial"/>
        <family val="2"/>
      </rPr>
      <t>7,80389</t>
    </r>
    <r>
      <rPr>
        <sz val="19.8"/>
        <color rgb="FF888888"/>
        <rFont val="Arial"/>
        <family val="2"/>
      </rPr>
      <t>CNY</t>
    </r>
  </si>
  <si>
    <t>National interchange only except under bilateral agreement, use IC (chip) where feasible</t>
  </si>
  <si>
    <t>Contact issuer via online means</t>
  </si>
  <si>
    <t>Contact issuer via online means except under bilateral agreement</t>
  </si>
  <si>
    <t>Goods and services only (no cash)</t>
  </si>
  <si>
    <t>Goods and services only  (no cash)</t>
  </si>
  <si>
    <t>International interchange OK</t>
  </si>
  <si>
    <t>International interchange, use IC (chip) where feasible</t>
  </si>
  <si>
    <t>National interchange only except under bilateral agreement</t>
  </si>
  <si>
    <t>No interchange except under bilateral agreement (closed loop)</t>
  </si>
  <si>
    <t>Si refusé forcage possible</t>
  </si>
  <si>
    <t>LLVAR b...37</t>
  </si>
  <si>
    <t>Launch WynPay</t>
  </si>
  <si>
    <t>Volume 2 – FONCTIONS ELEMENTAIRES MPE V 5.5 V1.2 Mai 2016</t>
  </si>
  <si>
    <t>© Groupement des Cartes Bancaires "CB" - Tous droits de reproduction totale ou partielle interdits.</t>
  </si>
  <si>
    <t>Document à diffusion restreinte</t>
  </si>
  <si>
    <t>Correspondance raisons d’appel et TVR/RTT en mode sans contact</t>
  </si>
  <si>
    <t>Octet Bit Terminal Verification Results RPO Condition d’émission d’une demande d’autorisation MCHIP qVSDC Code raison (Autorisation)</t>
  </si>
  <si>
    <t>RTT</t>
  </si>
  <si>
    <t>Raison d’appel</t>
  </si>
  <si>
    <t>Offline data authentication was not performed</t>
  </si>
  <si>
    <t>Authentification des données offline non exécutée</t>
  </si>
  <si>
    <t>1508 : "on-line" forcé par le terminal</t>
  </si>
  <si>
    <t>Offline static data authentication failed</t>
  </si>
  <si>
    <t>Authentification statique offline des données échouée (SDA)</t>
  </si>
  <si>
    <t>Données facultatives absentes</t>
  </si>
  <si>
    <t>1656 : Forcé par l'émetteur (contrôle de flux)</t>
  </si>
  <si>
    <t>Card appears on terminal exception file</t>
  </si>
  <si>
    <t>Sur BIN refusé</t>
  </si>
  <si>
    <t>1663 : BIN refusé</t>
  </si>
  <si>
    <t xml:space="preserve">_x000D_
Oui_x000D_
Sur BIN en interdit_x000D_
X_x000D_
X_x000D_
1512 : BIN interdit_x000D_
5_x000D_
</t>
  </si>
  <si>
    <t>Sur « carte interdite » en liste de contrôle</t>
  </si>
  <si>
    <t>1513 : Carte interdite</t>
  </si>
  <si>
    <t>_x000D_
Oui_x000D_
Sur « carte refusée » en liste de contrôle_x000D_
X_x000D_
X_x000D_
1659 : Carte refusée_x000D_
Oui_x000D_
Sur « carte surveillée » en liste de contrôle_x000D_
X_x000D_
X_x000D_
1654 : N° surveillé_x000D_
4_x000D_
Offline dynamic data authentication failed_x000D_
Oui_x000D_
Authentification dynamique offline des données échouée_x000D_
X_x000D_
1508 : on-line" forcé par le terminal</t>
  </si>
  <si>
    <t>Combined dynamic authentification failed</t>
  </si>
  <si>
    <t>Authentification en mode CDA échouée</t>
  </si>
  <si>
    <t>Switch interface if offline data authentication fails and reader supports VIS</t>
  </si>
  <si>
    <t>ICC and terminal have different application versions</t>
  </si>
  <si>
    <t>Versions application carte et système d’acceptation différent</t>
  </si>
  <si>
    <t>Application Expirée</t>
  </si>
  <si>
    <t>Application non encore active</t>
  </si>
  <si>
    <t>Service non autorisé pour cette carte</t>
  </si>
  <si>
    <t>Authentification du porteur selon CVM a échouée</t>
  </si>
  <si>
    <t>CVM non reconnue</t>
  </si>
  <si>
    <t>Sur montant de la transaction supérieur au seuil d’appel</t>
  </si>
  <si>
    <t>1510 : Dépassement seuil d'appel</t>
  </si>
  <si>
    <t>_x000D_
Sur transaction en devise_x000D_
X_x000D_
X_x000D_
X_x000D_
1657 : Monnaie étrangère</t>
  </si>
  <si>
    <t xml:space="preserve">_x000D_
Oui_x000D_
Bin à surveiller_x000D_
X_x000D_
X_x000D_
1652 : BIN surveillé_x000D_
8_x000D_
</t>
  </si>
  <si>
    <t>1653 : BIN inconnu</t>
  </si>
  <si>
    <t>_x000D_
Oui_x000D_
Sur cumul des montants des transactions abouties supérieur au seuil d’appel_x000D_
Sur « carte surveillée » en liste de contrôle_x000D_
X_x000D_
X_x000D_
X_x000D_
X_x000D_
1651 : Cumul/porteur/application_x000D_
1654 : N° surveillé_x000D_
7_x000D_
Lower consecutive offline limit exceeded_x000D_
Limite inférieure pour la transaction offline dépassée_x000D_
1656 : Forcé par l'émetteur (contrôle de flux)_x000D_
6_x000D_
Upper consecutive offline limit exceeded_x000D_
Limite supérieure pour la transaction offline dépassée_x000D_
1656 : Forcé par l'émetteur (contrôle de flux)_x000D_
5_x000D_
Transaction selected randomly for online_x000D_
Sélection aléatoire d’une transaction_x000D_
X_x000D_
X_x000D_
1503 : Déclenchement aléatoire par terminal_x000D_
4_x000D_
Merchant forced transaction online_x000D_
Transaction forcée on line par l’accepteur_x000D_
X_x000D_
X_x000D_
1506 : on-line" forcé par l'accepteur de carte</t>
  </si>
  <si>
    <t>Default TDOL used</t>
  </si>
  <si>
    <t>Issuer authenfication was unsuccessful</t>
  </si>
  <si>
    <t>oui</t>
  </si>
  <si>
    <t>Authentification banque émettrice erronée</t>
  </si>
  <si>
    <t>Script processing failed before final GENERATE AC</t>
  </si>
  <si>
    <t>Script processing failed after final GENERATE AC</t>
  </si>
  <si>
    <t>la carte retourne ARQC au premier GENERATE AC</t>
  </si>
  <si>
    <t>1660 : Demande d’autorisation demandée par la carte</t>
  </si>
  <si>
    <t>RPO on TVR (Contactless)</t>
  </si>
  <si>
    <t>1655 : demande de préautorisation</t>
  </si>
  <si>
    <t>RPO on TVR (Contact)</t>
  </si>
  <si>
    <t>DELTA_TRS_TTQ</t>
  </si>
  <si>
    <t xml:space="preserve">Terminal Transaction Qualifiers (TTQ) Tag 9F66 </t>
  </si>
  <si>
    <t>X(1)</t>
  </si>
  <si>
    <t>Table 01</t>
  </si>
  <si>
    <t>Table 02</t>
  </si>
  <si>
    <t>Table 03</t>
  </si>
  <si>
    <t>Champ 72- DF04</t>
  </si>
  <si>
    <t>Table 04</t>
  </si>
  <si>
    <t>Table 05</t>
  </si>
  <si>
    <t>Table 06</t>
  </si>
  <si>
    <t>Table 07</t>
  </si>
  <si>
    <t>Table 08</t>
  </si>
  <si>
    <t>Table 12</t>
  </si>
  <si>
    <t>Table 13</t>
  </si>
  <si>
    <t>Table 14</t>
  </si>
  <si>
    <t>Table 17</t>
  </si>
  <si>
    <t>Table 18</t>
  </si>
  <si>
    <t>Table 21</t>
  </si>
  <si>
    <t>Table 22</t>
  </si>
  <si>
    <t>Champ 72-DF11</t>
  </si>
  <si>
    <t>Table 23</t>
  </si>
  <si>
    <t>Table 25</t>
  </si>
  <si>
    <t>Table 26</t>
  </si>
  <si>
    <t>Table 28</t>
  </si>
  <si>
    <t>Table 09</t>
  </si>
  <si>
    <t>Table  11</t>
  </si>
  <si>
    <t>Table 16</t>
  </si>
  <si>
    <t>Table 19</t>
  </si>
  <si>
    <t>Table 27</t>
  </si>
  <si>
    <t>Table 20</t>
  </si>
  <si>
    <t>Table 29</t>
  </si>
  <si>
    <t>Table 10/34</t>
  </si>
  <si>
    <t>Launch WimNav</t>
  </si>
  <si>
    <t>Launch Swimtools</t>
  </si>
  <si>
    <t>2C</t>
  </si>
  <si>
    <t>CB EMV PNF</t>
  </si>
  <si>
    <t xml:space="preserve">MAGASIN </t>
  </si>
  <si>
    <t>fd</t>
  </si>
  <si>
    <t>Anomalie</t>
  </si>
  <si>
    <t>Criticité</t>
  </si>
  <si>
    <t>Action</t>
  </si>
  <si>
    <t xml:space="preserve">TLC : Présence du champ 35 </t>
  </si>
  <si>
    <t>Basse</t>
  </si>
  <si>
    <t>VFI</t>
  </si>
  <si>
    <t xml:space="preserve">TLC : Champ 55 – tag 9F27 : CID = ‘40’ pour transaction &lt; CVM au lieu de ‘80’ </t>
  </si>
  <si>
    <t>Haute</t>
  </si>
  <si>
    <r>
      <t xml:space="preserve">TLC Annulation : Revoir identifiant du message réseau : 0246 </t>
    </r>
    <r>
      <rPr>
        <sz val="11"/>
        <color rgb="FF000000"/>
        <rFont val="Wingdings"/>
        <charset val="2"/>
      </rPr>
      <t>è</t>
    </r>
    <r>
      <rPr>
        <sz val="11"/>
        <color rgb="FF000000"/>
        <rFont val="Calibri"/>
        <family val="2"/>
      </rPr>
      <t xml:space="preserve"> 0446</t>
    </r>
  </si>
  <si>
    <r>
      <t xml:space="preserve">TLC TNA : Champ 58 – tag FF50 : Absent dans les logs </t>
    </r>
    <r>
      <rPr>
        <sz val="11"/>
        <color rgb="FF000000"/>
        <rFont val="Wingdings"/>
        <charset val="2"/>
      </rPr>
      <t>è</t>
    </r>
    <r>
      <rPr>
        <sz val="11"/>
        <color rgb="FF000000"/>
        <rFont val="Calibri"/>
        <family val="2"/>
      </rPr>
      <t xml:space="preserve"> Obligatoire</t>
    </r>
  </si>
  <si>
    <t>Autorisation : Champ 55 – tag 9F27 : CID = ‘40’ pour montant transaction &gt; CVM au lieu de ‘80’</t>
  </si>
  <si>
    <t xml:space="preserve">Champ 55 – tag 9F63 : Vérifier si présent sur la carte  et supporté par Kernel </t>
  </si>
  <si>
    <t>TRD 4 COINS CONTACTLESS VX820</t>
  </si>
  <si>
    <t>C:\_MERCURIAL\UP_EMV_CPP\6.0\APPLI\UP_EMV_CPP\SOURCES\ACA\</t>
  </si>
  <si>
    <t>C:\_MERCURIAL\UP_EMV_CPP\6.0\APPLI\UP_EMV_CPP\SOURCES\TLC\</t>
  </si>
  <si>
    <t>C:\SWIM_UP\</t>
  </si>
  <si>
    <t>001100</t>
  </si>
  <si>
    <t>[10490000000000000300]</t>
  </si>
  <si>
    <t>[10431000000000000000]</t>
  </si>
  <si>
    <t>[10230100000000100011]</t>
  </si>
  <si>
    <t>[10441000000000000500]</t>
  </si>
  <si>
    <t>[10440000000000000600]</t>
  </si>
  <si>
    <t>[10230100000000100000]</t>
  </si>
  <si>
    <t>55 code faux</t>
  </si>
  <si>
    <t xml:space="preserve">[CBA1                                                                                                                       </t>
  </si>
  <si>
    <t xml:space="preserve">[KEY_W_NAME CUP ONLINE$0PP50                                                                                              </t>
  </si>
  <si>
    <t xml:space="preserve">[KEY_W_IND  04                                                                                                             </t>
  </si>
  <si>
    <t xml:space="preserve">[KEY_IND    80                                                                                                             </t>
  </si>
  <si>
    <t xml:space="preserve">[ALLOWFALLBACKPLEASE1                                                                                                   </t>
  </si>
  <si>
    <t xml:space="preserve">[MAXTPATRIES0                                                                                                             </t>
  </si>
  <si>
    <t xml:space="preserve">[CRONSECS50                                                                                                                </t>
  </si>
  <si>
    <t xml:space="preserve">[MAXRRQTRIES3                                                                                     </t>
  </si>
  <si>
    <t xml:space="preserve">[RDS990030                                                                                                                </t>
  </si>
  <si>
    <t>Fichier Specif 37</t>
  </si>
  <si>
    <t xml:space="preserve">[CBA1                          3  3     3                                                                              </t>
  </si>
  <si>
    <t xml:space="preserve">[KEY_W_IND  04                                                                                                          </t>
  </si>
  <si>
    <t xml:space="preserve">[ALLOWFALLBACKPLEASE1                                                                                                    </t>
  </si>
  <si>
    <t xml:space="preserve">[MAXTPATRIES0                                                                                                    </t>
  </si>
  <si>
    <t xml:space="preserve">[CRONSECS50                        </t>
  </si>
  <si>
    <t xml:space="preserve">[MAXRRQTRIES3                          </t>
  </si>
  <si>
    <t xml:space="preserve">[RDS990185                                                                                                   </t>
  </si>
  <si>
    <t>Fichier Specif 5F</t>
  </si>
  <si>
    <t>135</t>
  </si>
  <si>
    <t>TERMINAL_CAPA_1_MAN</t>
  </si>
  <si>
    <t>TERMINAL_CAPA_1_ISO</t>
  </si>
  <si>
    <t>TERMINAL_CAPA_1_CAM</t>
  </si>
  <si>
    <t xml:space="preserve">TERMINAL_CAPA_2_OFF_PIN </t>
  </si>
  <si>
    <t xml:space="preserve">TERMINAL_CAPA_2_ON_CIPH </t>
  </si>
  <si>
    <t xml:space="preserve">TERMINAL_CAPA_2_SIGN    </t>
  </si>
  <si>
    <t>TERMINAL_CAPA_2_OFF_CIPH</t>
  </si>
  <si>
    <t xml:space="preserve">TERMINAL_CAPA_2_NO_CVM  </t>
  </si>
  <si>
    <t xml:space="preserve">TERMINAL_CAPA_3_STATIC_AUTH </t>
  </si>
  <si>
    <t>TERMINAL_CAPA_3_DYNAMIC_AUTH</t>
  </si>
  <si>
    <t>TERMINAL_CAPA_3_CARD_CAPTURE</t>
  </si>
  <si>
    <t xml:space="preserve">TERMINAL_CAPA_3_CDA_AUTH    </t>
  </si>
  <si>
    <t xml:space="preserve">TERMINAL_CAPA_A3_NUM_KEYS    </t>
  </si>
  <si>
    <t xml:space="preserve">TERMINAL_CAPA_A3_ALPHA_KEYS  </t>
  </si>
  <si>
    <t>TERMINAL_CAPA_A3_COMMAND_KEYS</t>
  </si>
  <si>
    <t xml:space="preserve">TERMINAL_CAPA_A3_FUNC_KEYS   </t>
  </si>
  <si>
    <t>TERMINAL_CAPA_A1_ACHAT_BIENS</t>
  </si>
  <si>
    <t>TERMINAL_CAPA_A1_ACHAT_SERVS</t>
  </si>
  <si>
    <t xml:space="preserve">TERMINAL_CAPA_A1_QUASI_CASH </t>
  </si>
  <si>
    <t>TERMINAL_CAPA_A4_USER_TICK    0x80</t>
  </si>
  <si>
    <t>TERMINAL_CAPA_A4_ENDUSER_TICK 0x40</t>
  </si>
  <si>
    <t>TERMINAL_CAPA_A4_USER_DSP     0x20</t>
  </si>
  <si>
    <t>TERMINAL_CAPA_A4_ENDUSER_DSP  0x10</t>
  </si>
  <si>
    <t>W37_0000</t>
  </si>
  <si>
    <t>Application Emv :</t>
  </si>
  <si>
    <t xml:space="preserve">    DELTA_TRS_SPECIF            [0412] LGE_TRS_SPECIFIC  [1419]</t>
  </si>
  <si>
    <t xml:space="preserve">    DELTA_TRS_E_MONNAIE_CAM     [0412] NC_MD_320         [0003]</t>
  </si>
  <si>
    <t xml:space="preserve">    DELTA_TRS_E_SEQ_PAN         [0415] NC_MD_311         [0002]</t>
  </si>
  <si>
    <t xml:space="preserve">    DELTA_TRS_E_DATE_DEB        [0417] NC_WT_DATE_6      [0006]</t>
  </si>
  <si>
    <t xml:space="preserve">    DELTA_TRS_E_DATE_FIN        [0423] NC_WT_DATE_6      [0006]</t>
  </si>
  <si>
    <t xml:space="preserve">    DELTA_TRS_E_AID             [0429] NC_MD_838         [0032]</t>
  </si>
  <si>
    <t xml:space="preserve">    DELTA_TRS_E_AIP             [0461] NC_MD_839         [0004]</t>
  </si>
  <si>
    <t xml:space="preserve">    DELTA_TRS_E_ATC             [0465] NC_MD_840         [0004]</t>
  </si>
  <si>
    <t xml:space="preserve">    DELTA_TRS_E_AUC             [0469] NC_MD_841         [0004]</t>
  </si>
  <si>
    <t xml:space="preserve">    DELTA_TRS_E_CRYPTO_INFO_1   [0473] NC_MD_845         [0002]</t>
  </si>
  <si>
    <t xml:space="preserve">    DELTA_TRS_E_CRYPTO_INFO_2   [0475] NC_MD_845         [0002]</t>
  </si>
  <si>
    <t xml:space="preserve">    DELTA_TRS_E_ISSUER_DATA     [0477] NC_MD_852         [0064]</t>
  </si>
  <si>
    <t xml:space="preserve">    DELTA_TRS_E_TVR             [0541] NC_MD_858         [0010]</t>
  </si>
  <si>
    <t xml:space="preserve">    DELTA_TRS_E_ALEAN           [0551] NC_MD_859         [0008]</t>
  </si>
  <si>
    <t xml:space="preserve">    DELTA_TRS_E_TAC_DENIAL      [0559] NC_MD_779         [0010]</t>
  </si>
  <si>
    <t xml:space="preserve">    DELTA_TRS_E_TAC_ONLINE      [0569] NC_MD_780         [0010]</t>
  </si>
  <si>
    <t xml:space="preserve">    DELTA_TRS_E_TAC_DEFAULT     [0579] NC_MD_781         [0010]</t>
  </si>
  <si>
    <t xml:space="preserve">    DELTA_TRS_E_IAC_DENIAL      [0589] NC_MD_779         [0010]</t>
  </si>
  <si>
    <t xml:space="preserve">    DELTA_TRS_E_IAC_ONLINE      [0599] NC_MD_780         [0010]</t>
  </si>
  <si>
    <t xml:space="preserve">    DELTA_TRS_E_IAC_DEFAULT     [0609] NC_MD_781         [0010]</t>
  </si>
  <si>
    <t xml:space="preserve">    DELTA_TRS_E_CVS             [0619] NC_WT_CPT2        [0002]</t>
  </si>
  <si>
    <t xml:space="preserve">    DELTA_TRS_E_CVR             [0621] NC_MD_847         [0006]</t>
  </si>
  <si>
    <t xml:space="preserve">    DELTA_TRS_E_TCAPAB          [0627] NC_MD_855         [0006]</t>
  </si>
  <si>
    <t xml:space="preserve">    DELTA_TRS_E_CVML            [0633] NC_WT_CPT50       [0050]</t>
  </si>
  <si>
    <t xml:space="preserve">    DELTA_TRS_E_SCR_BEFORE      [0683] NC_WT_CPT2        [0002]</t>
  </si>
  <si>
    <t xml:space="preserve">    DELTA_TRS_E_SCR_AFTER       [0685] NC_WT_CPT2        [0002]</t>
  </si>
  <si>
    <t xml:space="preserve">    DELTA_TRS_E_SCR_RESULTS     [0687] NC_WT_CPT100      [0100]</t>
  </si>
  <si>
    <t xml:space="preserve">    DELTA_TRS_E_RESULT          [0787] NC_MD_827         [0002]</t>
  </si>
  <si>
    <t xml:space="preserve">    DELTA_TRS_E_MPREDEF         [0789] NC_MD_768         [0012]</t>
  </si>
  <si>
    <t xml:space="preserve">    DELTA_TRS_E_MPORTEUR        [0801] NC_MD_768         [0012]</t>
  </si>
  <si>
    <t xml:space="preserve">    DELTA_TRS_E_AUTH_CMPL       [0813] NC_WT_CPT         [0096]</t>
  </si>
  <si>
    <t xml:space="preserve">    DELTA_TRS_E_NUM_MON_CAISSE  [0909] NC_WT_CPT         [0004]</t>
  </si>
  <si>
    <t xml:space="preserve">    DELTA_TRS_E_CVV             [0913] NC_MD_911         [0003]</t>
  </si>
  <si>
    <t xml:space="preserve">    DELTA_TRS_E_LABEL           [0916] NC_MD_892         [0016]</t>
  </si>
  <si>
    <t xml:space="preserve">    DELTA_TRS_E_ISO2_EQU        [0932] NC_MD_330         [0040]</t>
  </si>
  <si>
    <t xml:space="preserve">    DELTA_TRS_E_FEEL            [0972]</t>
  </si>
  <si>
    <t>LGE_TRS_MAX_GENERIQUE_CHILDREN_FIELDS [0444]</t>
  </si>
  <si>
    <t>Application Sans contact :</t>
  </si>
  <si>
    <t xml:space="preserve">    TRS_OFFSET_COUNTRY_CODE     [0972] NC_WT_CPT3        [0003]</t>
  </si>
  <si>
    <t xml:space="preserve">    TRS_FLOW_OPTIMIZED          [0975] NC_WT_CPT1        [0001]</t>
  </si>
  <si>
    <t xml:space="preserve">    TRS_OFFLINEBALANCE          [0976] NC_WT_CPT12       [0012]</t>
  </si>
  <si>
    <t xml:space="preserve">    TRS_DEBUGSTATUS             [0988] NC_WT_CPT64       [0064]</t>
  </si>
  <si>
    <t xml:space="preserve">    TRS_RAISONS_TNA             [1052] NBR*LGR_RAISONTNA [0010]</t>
  </si>
  <si>
    <t xml:space="preserve">    TRS_CED                     [1062] NC_WT_CPT64       [0064]</t>
  </si>
  <si>
    <t xml:space="preserve">    TRS_TTQ                     [1126] NC_WT_CPT8        [0008]</t>
  </si>
  <si>
    <t xml:space="preserve">    TRS_KERNELID                [1134] NC_WT_CPT2        [0002]</t>
  </si>
  <si>
    <t xml:space="preserve">    TRS_ERR_K2                  [1136] NC_WT_CPT6        [0006]</t>
  </si>
  <si>
    <t xml:space="preserve">    TRS_B12V3_FACTEUR_FORME     [1142] LNG_FACTEUR_FORME [0070]</t>
  </si>
  <si>
    <t xml:space="preserve">    DELTA_TRS_APPLI53_CUSERDATA [1212] LNG_CUSER_DATA1   [0032]</t>
  </si>
  <si>
    <t>Application NT :</t>
  </si>
  <si>
    <t xml:space="preserve">    DELTA_TRS_NUM_DAC           [0972] NUM_DAC_SIZE       [0002]</t>
  </si>
  <si>
    <t xml:space="preserve">    DELTA_TRS_NUM_OPE           [0974] NUM_OPE_SIZE       [0004]</t>
  </si>
  <si>
    <t xml:space="preserve">    DELTA_TRS_NUM_POMPE         [0978] NUM_POMPE_SIZE     [0002]</t>
  </si>
  <si>
    <t xml:space="preserve">    DELTA_TRS_ID_PROD           [0980] NUM_ID_PROD_SIZE   [0002]</t>
  </si>
  <si>
    <t xml:space="preserve">    DELTA_TRS_TVA               [0982] NUM_TVA_SIZE       [0004]</t>
  </si>
  <si>
    <t xml:space="preserve">    DELTA_TRS_VOLUME            [0986] NUM_VOLUME_SIZE    [0006]</t>
  </si>
  <si>
    <t xml:space="preserve">    DELTA_TRS_PRIX_UNIT         [0992] NUM_PRIX_UNIT_SIZE [0006]</t>
  </si>
  <si>
    <t xml:space="preserve">    DELTA_TRS_FRAC              [0998] NUM_FRAC_SIZE      [0001]</t>
  </si>
  <si>
    <t xml:space="preserve">    DELTA_TRS_MONNAIE_PRIX_UNIT [0999] NUM_MONNAIE_PRIX_UNIT_SIZE [0003]</t>
  </si>
  <si>
    <t>Application FuelPOS :</t>
  </si>
  <si>
    <t xml:space="preserve">    DELTA_TRS_E_SMID            [1122] LG_SMID           [0020]</t>
  </si>
  <si>
    <t xml:space="preserve">    DELTA_TRS_E_DIALOG_SEQ      [1142] LG_DIALOG_SEQ     [0006]</t>
  </si>
  <si>
    <t xml:space="preserve">    DELTA_TRS_E_P48_3           [1148] IFSF_P48_3_LG     [0002]</t>
  </si>
  <si>
    <t xml:space="preserve">    DELTA_TRS_E_P48_4           [1150] IFSF_P48_4_LG     [0010]</t>
  </si>
  <si>
    <t xml:space="preserve">    DELTA_TRS_E_P48_8           [1160] IFSF_P48_8_LG     [0002]</t>
  </si>
  <si>
    <t xml:space="preserve">    DELTA_TRS_E_P48_14          [1162] IFSF_P48_14_LG    [0002]</t>
  </si>
  <si>
    <t xml:space="preserve">    DELTA_TRS_E_P48_41          [1164] IFSF_P48_41_LG    [0004]</t>
  </si>
  <si>
    <t xml:space="preserve">    DELTA_TRS_E_P63             [1168] IFSF_P63_LG       [0060]</t>
  </si>
  <si>
    <t xml:space="preserve">    DELTA_TRS_E_P55_BF0C        [1228] IFSF_P55_BF0C_LG  [0034]</t>
  </si>
  <si>
    <t xml:space="preserve">    DELTA_TRS_E_PERIOD_NB       [1262] NC_WT_CPT10       [0010]</t>
  </si>
  <si>
    <t>Donnees CB5.5 :</t>
  </si>
  <si>
    <t xml:space="preserve">    DELTA_TRS_CB55                       [1416] LGE_TRS_MAX_CB55 [0415]</t>
  </si>
  <si>
    <t xml:space="preserve">    DELTA_TRS_E_CB55_DONNEES_RESEAU      [1416] NC_WT_CPT50      [0050]</t>
  </si>
  <si>
    <t xml:space="preserve">    DELTA_TRS_E_CB55_DEDICATED_FILE_NAME [1466] NC_WT_CPT16      [0016]</t>
  </si>
  <si>
    <t xml:space="preserve">    DELTA_TRS_E_CB55_9F0A                [1482] NC_WT_CPT64      [0064]</t>
  </si>
  <si>
    <t xml:space="preserve">    DELTA_TRS_E_CB55_TYPE_TICKET         [1546] NC_WT_CPT1       [0001]</t>
  </si>
  <si>
    <t xml:space="preserve">    DELTA_TRS_E_CB55_FACILITATEUR        [1547] NC_WT_CPT27      [0027]</t>
  </si>
  <si>
    <t xml:space="preserve">    DELTA_TRS_E_CB55_IND_SELECT          [1574] NC_WT_CPT2       [0002]</t>
  </si>
  <si>
    <t xml:space="preserve">    DELTA_TRS_E_CB55_MARQUE_CHOISIE      [1576] NC_WT_CPT2       [0002]</t>
  </si>
  <si>
    <t xml:space="preserve">    DELTA_TRS_E_CB55_ADR_COMMERCANT      [1578] NC_WT_CPT40      [0040]</t>
  </si>
  <si>
    <t xml:space="preserve">    DELTA_TRS_E_CB55_PIN_ABORT           [1618] NC_WT_FLAG       [0001]</t>
  </si>
  <si>
    <t xml:space="preserve">    DELTA_TRS_E_CB55_IND_MPOS            [1619] NC_WT_FLAG       [0001]</t>
  </si>
  <si>
    <t xml:space="preserve">    DELTA_TRS_E_CB55_DEST_TICKET         [1620] NC_WT_CPT50      [0050]</t>
  </si>
  <si>
    <t xml:space="preserve">    DELTA_TRS_E_CB55_RAISONS_TNA         [1670] NBR*LGR_RAISONTNA[0010]</t>
  </si>
  <si>
    <t xml:space="preserve">    DELTA_TRS_E_CB55_DATE_TRANSM         [1680] NC_WT_DATE_6     [0006]</t>
  </si>
  <si>
    <t xml:space="preserve">    DELTA_TRS_E_CB55_HEURE_TRANSM        [1686] NC_WT_HEURE_6    [0006]</t>
  </si>
  <si>
    <t xml:space="preserve">    DELTA_TRS_E_CB55_FLAG_OFFLINE        [1692] NC_WT_CPT1       [0001]</t>
  </si>
  <si>
    <t xml:space="preserve">    DELTA_TRS_E_CB55_COUNTER_OFFLINE     [1693] NC_WT_CPT2       [0002]</t>
  </si>
  <si>
    <t xml:space="preserve">    DELTA_TRS_E_CB55_REDRESSEMENT_FLAG   [1695] NC_WT_CPT1       [0001]</t>
  </si>
  <si>
    <t xml:space="preserve">    DELTA_TRS_CB55_FEEL                  [1697]</t>
  </si>
  <si>
    <t>Zone Securitaire :</t>
  </si>
  <si>
    <t xml:space="preserve">    DELTA_TRS_X_SECURITY_SECURED_PAN [2343] LGE_TRS_X_SECURE [0065]</t>
  </si>
  <si>
    <t xml:space="preserve">    DELTA_TRS_Y_SECURITY_KEY_LABEL   [2247] LGE_TRS_Y_SECURE [0161]</t>
  </si>
  <si>
    <t xml:space="preserve">    DELTA_TRS_Z_SECURITY_KEY_LABEL   [1831] LGE_TRS_Z_SECURE [0577]</t>
  </si>
  <si>
    <t xml:space="preserve">    DELTA_TRS_W_SECURITY_KEY_LABEL   [1999] LGE_TRS_W_SECURE [0409]</t>
  </si>
  <si>
    <t xml:space="preserve">    DELTA_TRS_P_SECURITY_HASHPAN     [1831] LGE_TRS_P_SECURE [0577]</t>
  </si>
  <si>
    <t>1- Card Detection and Reset</t>
  </si>
  <si>
    <t>2- Candidate List Creation</t>
  </si>
  <si>
    <t>3- Application Selection</t>
  </si>
  <si>
    <t>4- Data Authentication</t>
  </si>
  <si>
    <t>5- Processing Restrictions</t>
  </si>
  <si>
    <t>6- Cardholder Verification</t>
  </si>
  <si>
    <t>7- Terminal Risk Management</t>
  </si>
  <si>
    <t>8- Terminal Action Analysis</t>
  </si>
  <si>
    <t>9- Card Action Analysis</t>
  </si>
  <si>
    <t>10- Online Offline Decision</t>
  </si>
  <si>
    <t>TAG_APPLICATION_TEMPLATE</t>
  </si>
  <si>
    <t>Length(min)</t>
  </si>
  <si>
    <t>Length(max)</t>
  </si>
  <si>
    <t>F9f63</t>
  </si>
  <si>
    <t>If there are multiple applications in the completed candidate list, or the application requires it, then the cardholder will be asked to choose an application  otherwise it may be automatically selected.</t>
  </si>
  <si>
    <t>There are 2 sets of action codes:  the Terminal Action Codes (TAC) and the Issuer Action Codes (IAC), and each of these sets contains 3 codes which are compared to the TVR during Terminal Action Analysis. The Denial action codes are used to determine if the transaction should be declined, the Online action codes are used to determine if the transaction required online authorization, and in the event that the terminal is unable to go online then the Default action codes are used to determine if the transaction should be declined.</t>
  </si>
  <si>
    <t>During the first Card Action Analysis, the card may also decide that online authorization is required,  the terminal will then proceed to online processing followed by a second Card Action Analysis stage.</t>
  </si>
  <si>
    <t>Length_min</t>
  </si>
  <si>
    <t>Length_max</t>
  </si>
  <si>
    <t>issuer</t>
  </si>
  <si>
    <t>Header (required)</t>
  </si>
  <si>
    <t>Body (optional)</t>
  </si>
  <si>
    <t>Command C-APDU</t>
  </si>
  <si>
    <t>1 Byte</t>
  </si>
  <si>
    <t>2 Bytes</t>
  </si>
  <si>
    <t>une séquence d’Bytes dans le champ données de la commande</t>
  </si>
  <si>
    <t>Avec Le=0, - Si cde d’écriture =&gt; pas de données utiles
- Si cde de lecture =&gt; la cde doit retourner 256 Bytes de données utiles</t>
  </si>
  <si>
    <t>nombre d’Bytes présents dans le champ données de la commande</t>
  </si>
  <si>
    <t>une séquence d’Bytes reçus</t>
  </si>
  <si>
    <t>1 « a » = 00011010 binaire = 26 décimal. Il y a 26 valeur Bytes</t>
  </si>
  <si>
    <t xml:space="preserve">1er Byte '81' = 10000001 binaire. Il y a deux Bytes de longueur. </t>
  </si>
  <si>
    <t>2ème Byte « C0 » = binaire 11000000 = décimal 192. Il y a 192 Bytes de valeur.</t>
  </si>
  <si>
    <t>Il y a un 2ème Byte avec la valeur de la balise</t>
  </si>
  <si>
    <t>B8 = 0 : il s’agit du dernier Byte</t>
  </si>
  <si>
    <t>0, 1 or 3  Bytes</t>
  </si>
  <si>
    <t>0,1,2 or 3 Bytes</t>
  </si>
  <si>
    <t xml:space="preserve">ISD-P Application </t>
  </si>
  <si>
    <t>A000000001</t>
  </si>
  <si>
    <t>A000000005</t>
  </si>
  <si>
    <t>A000000009</t>
  </si>
  <si>
    <t>A000000010</t>
  </si>
  <si>
    <t>A000000018</t>
  </si>
  <si>
    <t>A000000024</t>
  </si>
  <si>
    <t>A000000029</t>
  </si>
  <si>
    <t>A000000030</t>
  </si>
  <si>
    <t>A000000059</t>
  </si>
  <si>
    <t>A000000063</t>
  </si>
  <si>
    <t>A000000069</t>
  </si>
  <si>
    <t>A000000077</t>
  </si>
  <si>
    <t>A000000079</t>
  </si>
  <si>
    <t>A000000087</t>
  </si>
  <si>
    <t>A000000088</t>
  </si>
  <si>
    <t>A000000096</t>
  </si>
  <si>
    <t>A000000111</t>
  </si>
  <si>
    <t>A000000116</t>
  </si>
  <si>
    <t>A000000118</t>
  </si>
  <si>
    <t>A000000121</t>
  </si>
  <si>
    <t>A000000132</t>
  </si>
  <si>
    <t>A000000140</t>
  </si>
  <si>
    <t>A000000141</t>
  </si>
  <si>
    <t>A000000151</t>
  </si>
  <si>
    <t>A000000154</t>
  </si>
  <si>
    <t>A000000157</t>
  </si>
  <si>
    <t>A000000167</t>
  </si>
  <si>
    <t>A000000172</t>
  </si>
  <si>
    <t>A000000177</t>
  </si>
  <si>
    <t>A000000185</t>
  </si>
  <si>
    <t>A000000188</t>
  </si>
  <si>
    <t>A000000204</t>
  </si>
  <si>
    <t>A000000228</t>
  </si>
  <si>
    <t>A000000247</t>
  </si>
  <si>
    <t>A000000277</t>
  </si>
  <si>
    <t>A000000306</t>
  </si>
  <si>
    <t>A000000308</t>
  </si>
  <si>
    <t>A000000315</t>
  </si>
  <si>
    <t>A000000323</t>
  </si>
  <si>
    <t>A000000324</t>
  </si>
  <si>
    <t>A000000359</t>
  </si>
  <si>
    <t>A000000366</t>
  </si>
  <si>
    <t>A000000371</t>
  </si>
  <si>
    <t>A000000396</t>
  </si>
  <si>
    <t>A000000397</t>
  </si>
  <si>
    <t>A000000427</t>
  </si>
  <si>
    <t>A000000432</t>
  </si>
  <si>
    <t>A000000439</t>
  </si>
  <si>
    <t>A000000454</t>
  </si>
  <si>
    <t>A000000476</t>
  </si>
  <si>
    <t>A000000524</t>
  </si>
  <si>
    <t>A000000527</t>
  </si>
  <si>
    <t>A000000559</t>
  </si>
  <si>
    <t>A000000620</t>
  </si>
  <si>
    <t>D040000001</t>
  </si>
  <si>
    <t>D040000002</t>
  </si>
  <si>
    <t>D040000003</t>
  </si>
  <si>
    <t>D040000004</t>
  </si>
  <si>
    <t>D04000000B</t>
  </si>
  <si>
    <t>D04000000C</t>
  </si>
  <si>
    <t>D04000000D</t>
  </si>
  <si>
    <t>D040000013</t>
  </si>
  <si>
    <t>D040000014</t>
  </si>
  <si>
    <t>D040000015</t>
  </si>
  <si>
    <t>D040000019</t>
  </si>
  <si>
    <t>D276000022</t>
  </si>
  <si>
    <t>D276000085</t>
  </si>
  <si>
    <t>D276000124</t>
  </si>
  <si>
    <t>D410000001</t>
  </si>
  <si>
    <t>D528005021</t>
  </si>
  <si>
    <t>D578000002</t>
  </si>
  <si>
    <t>D756000001</t>
  </si>
  <si>
    <t>D756000030</t>
  </si>
  <si>
    <t>E80704007F</t>
  </si>
  <si>
    <t>E82881C117</t>
  </si>
  <si>
    <t>F000000003</t>
  </si>
  <si>
    <t>315041592E</t>
  </si>
  <si>
    <t>325041592E</t>
  </si>
  <si>
    <t>44464D4641</t>
  </si>
  <si>
    <t>3000000</t>
  </si>
  <si>
    <t>300037561</t>
  </si>
  <si>
    <t>305076010</t>
  </si>
  <si>
    <t>31010</t>
  </si>
  <si>
    <t>3101001</t>
  </si>
  <si>
    <t>3101002</t>
  </si>
  <si>
    <t>32010</t>
  </si>
  <si>
    <t>32020</t>
  </si>
  <si>
    <t>33010</t>
  </si>
  <si>
    <t>34010</t>
  </si>
  <si>
    <t>35010</t>
  </si>
  <si>
    <t>3534441</t>
  </si>
  <si>
    <t>35350</t>
  </si>
  <si>
    <t>3535041</t>
  </si>
  <si>
    <t>36010</t>
  </si>
  <si>
    <t>36020</t>
  </si>
  <si>
    <t>38002</t>
  </si>
  <si>
    <t>38010</t>
  </si>
  <si>
    <t>39010</t>
  </si>
  <si>
    <t>3999910</t>
  </si>
  <si>
    <t>40000</t>
  </si>
  <si>
    <t>401</t>
  </si>
  <si>
    <t>41010</t>
  </si>
  <si>
    <t>410101213</t>
  </si>
  <si>
    <t>410101215</t>
  </si>
  <si>
    <t>41010BB5449435301</t>
  </si>
  <si>
    <t>42010</t>
  </si>
  <si>
    <t>42203</t>
  </si>
  <si>
    <t>43010</t>
  </si>
  <si>
    <t>43060</t>
  </si>
  <si>
    <t>4306001</t>
  </si>
  <si>
    <t>44010</t>
  </si>
  <si>
    <t>45010</t>
  </si>
  <si>
    <t>45555</t>
  </si>
  <si>
    <t>46000</t>
  </si>
  <si>
    <t>48002</t>
  </si>
  <si>
    <t>49999</t>
  </si>
  <si>
    <t>50001</t>
  </si>
  <si>
    <t>50002</t>
  </si>
  <si>
    <t>90001FF44FF1289</t>
  </si>
  <si>
    <t>01030</t>
  </si>
  <si>
    <t>800</t>
  </si>
  <si>
    <t>81001</t>
  </si>
  <si>
    <t>8434D</t>
  </si>
  <si>
    <t>8434D00</t>
  </si>
  <si>
    <t>50000</t>
  </si>
  <si>
    <t>501</t>
  </si>
  <si>
    <t>5010104</t>
  </si>
  <si>
    <t>5010402</t>
  </si>
  <si>
    <t>5010701</t>
  </si>
  <si>
    <t>5010801</t>
  </si>
  <si>
    <t>91010</t>
  </si>
  <si>
    <t>945087510100000</t>
  </si>
  <si>
    <t>949034010100001</t>
  </si>
  <si>
    <t>949282010100000</t>
  </si>
  <si>
    <t>9564182</t>
  </si>
  <si>
    <t>029057000AD13100101FF</t>
  </si>
  <si>
    <t>08000000000280101</t>
  </si>
  <si>
    <t>21010</t>
  </si>
  <si>
    <t>22010</t>
  </si>
  <si>
    <t>23010</t>
  </si>
  <si>
    <t>24010</t>
  </si>
  <si>
    <t>25010</t>
  </si>
  <si>
    <t>945430100</t>
  </si>
  <si>
    <t>3504B43532D3135</t>
  </si>
  <si>
    <t>35741502D57494D</t>
  </si>
  <si>
    <t>510</t>
  </si>
  <si>
    <t>51010</t>
  </si>
  <si>
    <t>900</t>
  </si>
  <si>
    <t>7010000021000000000003B</t>
  </si>
  <si>
    <t>90100</t>
  </si>
  <si>
    <t>90101</t>
  </si>
  <si>
    <t>90102</t>
  </si>
  <si>
    <t>901F0</t>
  </si>
  <si>
    <t>901F1</t>
  </si>
  <si>
    <t>901F2</t>
  </si>
  <si>
    <t>90200</t>
  </si>
  <si>
    <t>90201</t>
  </si>
  <si>
    <t>902FB</t>
  </si>
  <si>
    <t>902FD</t>
  </si>
  <si>
    <t>902FE</t>
  </si>
  <si>
    <t>90300</t>
  </si>
  <si>
    <t>91201</t>
  </si>
  <si>
    <t>91202</t>
  </si>
  <si>
    <t>71002FF49FF0589</t>
  </si>
  <si>
    <t>810200105C100</t>
  </si>
  <si>
    <t>8102201034221</t>
  </si>
  <si>
    <t>8102201034321</t>
  </si>
  <si>
    <t>60200</t>
  </si>
  <si>
    <t>80840</t>
  </si>
  <si>
    <t>80848</t>
  </si>
  <si>
    <t>10101</t>
  </si>
  <si>
    <t>60300</t>
  </si>
  <si>
    <t>66010</t>
  </si>
  <si>
    <t>66030</t>
  </si>
  <si>
    <t>69000</t>
  </si>
  <si>
    <t>6A001</t>
  </si>
  <si>
    <t>6DB00</t>
  </si>
  <si>
    <t>8010000</t>
  </si>
  <si>
    <t>8020000</t>
  </si>
  <si>
    <t>8030000</t>
  </si>
  <si>
    <t>8040000</t>
  </si>
  <si>
    <t>84543</t>
  </si>
  <si>
    <t>8454E</t>
  </si>
  <si>
    <t>11010</t>
  </si>
  <si>
    <t>20001</t>
  </si>
  <si>
    <t>08001</t>
  </si>
  <si>
    <t>10001</t>
  </si>
  <si>
    <t>10000</t>
  </si>
  <si>
    <t>153504341534400</t>
  </si>
  <si>
    <t>44442</t>
  </si>
  <si>
    <t>70010</t>
  </si>
  <si>
    <t>70020</t>
  </si>
  <si>
    <t>70021</t>
  </si>
  <si>
    <t>70022</t>
  </si>
  <si>
    <t>70023</t>
  </si>
  <si>
    <t>70030</t>
  </si>
  <si>
    <t>70031</t>
  </si>
  <si>
    <t>70040</t>
  </si>
  <si>
    <t>70050</t>
  </si>
  <si>
    <t>70051</t>
  </si>
  <si>
    <t>70100</t>
  </si>
  <si>
    <t>70104</t>
  </si>
  <si>
    <t>70109</t>
  </si>
  <si>
    <t>7010A</t>
  </si>
  <si>
    <t>7010B</t>
  </si>
  <si>
    <t>7010C</t>
  </si>
  <si>
    <t>7010D</t>
  </si>
  <si>
    <t>74443</t>
  </si>
  <si>
    <t>74444</t>
  </si>
  <si>
    <t>7413000FF</t>
  </si>
  <si>
    <t>7413001</t>
  </si>
  <si>
    <t>2950001</t>
  </si>
  <si>
    <t>7504B43532D3135</t>
  </si>
  <si>
    <t>84443</t>
  </si>
  <si>
    <t>81010</t>
  </si>
  <si>
    <t>82010</t>
  </si>
  <si>
    <t>820101010</t>
  </si>
  <si>
    <t>71001</t>
  </si>
  <si>
    <t>72001</t>
  </si>
  <si>
    <t>71010</t>
  </si>
  <si>
    <t>600000000000000</t>
  </si>
  <si>
    <t>8000010000100</t>
  </si>
  <si>
    <t>510100528</t>
  </si>
  <si>
    <t>56020</t>
  </si>
  <si>
    <t>30101</t>
  </si>
  <si>
    <t>3010101</t>
  </si>
  <si>
    <t>3010102</t>
  </si>
  <si>
    <t>3010103</t>
  </si>
  <si>
    <t>3010106</t>
  </si>
  <si>
    <t>91010028001</t>
  </si>
  <si>
    <t>910100380</t>
  </si>
  <si>
    <t>60001</t>
  </si>
  <si>
    <t>60002</t>
  </si>
  <si>
    <t>64D66344D0002</t>
  </si>
  <si>
    <t>742544659</t>
  </si>
  <si>
    <t>74349445F0100</t>
  </si>
  <si>
    <t>40010</t>
  </si>
  <si>
    <t>40011</t>
  </si>
  <si>
    <t>62010</t>
  </si>
  <si>
    <t>63030</t>
  </si>
  <si>
    <t>66C</t>
  </si>
  <si>
    <t>6A010</t>
  </si>
  <si>
    <t>6A110</t>
  </si>
  <si>
    <t>71002</t>
  </si>
  <si>
    <t>7200101</t>
  </si>
  <si>
    <t>7210101</t>
  </si>
  <si>
    <t>91010FFFFFFFF8900000100</t>
  </si>
  <si>
    <t>91010FFFFFFFF8900000200</t>
  </si>
  <si>
    <t>91010FFFFFFFF8900000D00</t>
  </si>
  <si>
    <t>91010FFFFFFFF8900000E00</t>
  </si>
  <si>
    <t>91010FFFFFFFF8900000F00</t>
  </si>
  <si>
    <t>91010FFFFFFFF8900001000</t>
  </si>
  <si>
    <t>00620</t>
  </si>
  <si>
    <t>1000002</t>
  </si>
  <si>
    <t>2000002</t>
  </si>
  <si>
    <t>3000002</t>
  </si>
  <si>
    <t>4000002</t>
  </si>
  <si>
    <t>B000002</t>
  </si>
  <si>
    <t>C000002</t>
  </si>
  <si>
    <t>D000002</t>
  </si>
  <si>
    <t>3000001</t>
  </si>
  <si>
    <t>4000001</t>
  </si>
  <si>
    <t>5000001</t>
  </si>
  <si>
    <t>90001</t>
  </si>
  <si>
    <t>90002</t>
  </si>
  <si>
    <t>90003</t>
  </si>
  <si>
    <t>90004</t>
  </si>
  <si>
    <t>90010</t>
  </si>
  <si>
    <t>5AA040360010410</t>
  </si>
  <si>
    <t>5AA0503E00401</t>
  </si>
  <si>
    <t>5AA0503E00501</t>
  </si>
  <si>
    <t>5AA0503E0050101</t>
  </si>
  <si>
    <t>5AB0503E0040101</t>
  </si>
  <si>
    <t>200000001</t>
  </si>
  <si>
    <t>200000002</t>
  </si>
  <si>
    <t>200000060</t>
  </si>
  <si>
    <t>545410100</t>
  </si>
  <si>
    <t>545500100</t>
  </si>
  <si>
    <t>547410100</t>
  </si>
  <si>
    <t>50100</t>
  </si>
  <si>
    <t>50101</t>
  </si>
  <si>
    <t>80101</t>
  </si>
  <si>
    <t>4010101FFFF000000010000</t>
  </si>
  <si>
    <t>40102000000000000010000</t>
  </si>
  <si>
    <t>402</t>
  </si>
  <si>
    <t>40200010000000000000000</t>
  </si>
  <si>
    <t>18002</t>
  </si>
  <si>
    <t>00101</t>
  </si>
  <si>
    <t>F00070302</t>
  </si>
  <si>
    <t>702</t>
  </si>
  <si>
    <t>30001</t>
  </si>
  <si>
    <t>E5359532E4444463031</t>
  </si>
  <si>
    <t>12E44466172653234313031</t>
  </si>
  <si>
    <t>JVL Ventures; LLC (Softcard)</t>
  </si>
  <si>
    <t>Migros (FCM; GE Money Bank and MasterCard)</t>
  </si>
  <si>
    <t>VISA Auth; VisaRemAuthen EMV-CAP (DPA)</t>
  </si>
  <si>
    <t>Link (UK) ATM Network; or AMEX (Portugal?)</t>
  </si>
  <si>
    <t>JCB CO. LTD.</t>
  </si>
  <si>
    <t>Proton; which is owned in part by Visa International and American Express Co.; is in three other European countries: the original Proton program in Belgium; Chipknip in the Netherlands; and Cash in Switzerland</t>
  </si>
  <si>
    <t>Electronic (Biometric) Passport. Application for hashes; digital signature; and certificate (The last three digits of the PIX shall be used to denote future version levels.)</t>
  </si>
  <si>
    <t>GlobalPlatform Inc.</t>
  </si>
  <si>
    <t>WRITE BINARY</t>
  </si>
  <si>
    <t>READ BINARY</t>
  </si>
  <si>
    <t>WRITE RECORD</t>
  </si>
  <si>
    <t>GET RESPONSE</t>
  </si>
  <si>
    <r>
      <t> A00000000101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PBS DanmÃ¸nt A/S - MUSCLE Card Applet</t>
    </r>
    <r>
      <rPr>
        <sz val="11"/>
        <color rgb="FFE8C9BB"/>
        <rFont val="Consolas"/>
        <family val="3"/>
      </rPr>
      <t>"</t>
    </r>
    <r>
      <rPr>
        <sz val="11"/>
        <color rgb="FFB4B4B4"/>
        <rFont val="Consolas"/>
        <family val="3"/>
      </rPr>
      <t>,</t>
    </r>
  </si>
  <si>
    <r>
      <t>            A000000003000000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Card Manager</t>
    </r>
    <r>
      <rPr>
        <sz val="11"/>
        <color rgb="FFE8C9BB"/>
        <rFont val="Consolas"/>
        <family val="3"/>
      </rPr>
      <t>"</t>
    </r>
    <r>
      <rPr>
        <sz val="11"/>
        <color rgb="FFB4B4B4"/>
        <rFont val="Consolas"/>
        <family val="3"/>
      </rPr>
      <t>,</t>
    </r>
  </si>
  <si>
    <r>
      <t>            A00000000300037561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Bonuscard</t>
    </r>
    <r>
      <rPr>
        <sz val="11"/>
        <color rgb="FFE8C9BB"/>
        <rFont val="Consolas"/>
        <family val="3"/>
      </rPr>
      <t>"</t>
    </r>
    <r>
      <rPr>
        <sz val="11"/>
        <color rgb="FFB4B4B4"/>
        <rFont val="Consolas"/>
        <family val="3"/>
      </rPr>
      <t>,</t>
    </r>
  </si>
  <si>
    <r>
      <t>            A00000000305076010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ELO Credit</t>
    </r>
    <r>
      <rPr>
        <sz val="11"/>
        <color rgb="FFE8C9BB"/>
        <rFont val="Consolas"/>
        <family val="3"/>
      </rPr>
      <t>"</t>
    </r>
    <r>
      <rPr>
        <sz val="11"/>
        <color rgb="FFB4B4B4"/>
        <rFont val="Consolas"/>
        <family val="3"/>
      </rPr>
      <t>,</t>
    </r>
  </si>
  <si>
    <r>
      <t>            A0000000031010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Debit/Credit (Classic)</t>
    </r>
    <r>
      <rPr>
        <sz val="11"/>
        <color rgb="FFE8C9BB"/>
        <rFont val="Consolas"/>
        <family val="3"/>
      </rPr>
      <t>"</t>
    </r>
    <r>
      <rPr>
        <sz val="11"/>
        <color rgb="FFB4B4B4"/>
        <rFont val="Consolas"/>
        <family val="3"/>
      </rPr>
      <t>,</t>
    </r>
  </si>
  <si>
    <r>
      <t>            A000000003101001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Credit</t>
    </r>
    <r>
      <rPr>
        <sz val="11"/>
        <color rgb="FFE8C9BB"/>
        <rFont val="Consolas"/>
        <family val="3"/>
      </rPr>
      <t>"</t>
    </r>
    <r>
      <rPr>
        <sz val="11"/>
        <color rgb="FFB4B4B4"/>
        <rFont val="Consolas"/>
        <family val="3"/>
      </rPr>
      <t>,</t>
    </r>
  </si>
  <si>
    <r>
      <t>            A000000003101002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Debit</t>
    </r>
    <r>
      <rPr>
        <sz val="11"/>
        <color rgb="FFE8C9BB"/>
        <rFont val="Consolas"/>
        <family val="3"/>
      </rPr>
      <t>"</t>
    </r>
    <r>
      <rPr>
        <sz val="11"/>
        <color rgb="FFB4B4B4"/>
        <rFont val="Consolas"/>
        <family val="3"/>
      </rPr>
      <t>,</t>
    </r>
  </si>
  <si>
    <r>
      <t>            A0000000032010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Electron</t>
    </r>
    <r>
      <rPr>
        <sz val="11"/>
        <color rgb="FFE8C9BB"/>
        <rFont val="Consolas"/>
        <family val="3"/>
      </rPr>
      <t>"</t>
    </r>
    <r>
      <rPr>
        <sz val="11"/>
        <color rgb="FFB4B4B4"/>
        <rFont val="Consolas"/>
        <family val="3"/>
      </rPr>
      <t>,</t>
    </r>
  </si>
  <si>
    <r>
      <t>            A0000000032020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t>
    </r>
    <r>
      <rPr>
        <sz val="11"/>
        <color rgb="FFE8C9BB"/>
        <rFont val="Consolas"/>
        <family val="3"/>
      </rPr>
      <t>"</t>
    </r>
    <r>
      <rPr>
        <sz val="11"/>
        <color rgb="FFB4B4B4"/>
        <rFont val="Consolas"/>
        <family val="3"/>
      </rPr>
      <t>,</t>
    </r>
  </si>
  <si>
    <r>
      <t>            A0000000033010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Interlink</t>
    </r>
    <r>
      <rPr>
        <sz val="11"/>
        <color rgb="FFE8C9BB"/>
        <rFont val="Consolas"/>
        <family val="3"/>
      </rPr>
      <t>"</t>
    </r>
    <r>
      <rPr>
        <sz val="11"/>
        <color rgb="FFB4B4B4"/>
        <rFont val="Consolas"/>
        <family val="3"/>
      </rPr>
      <t>,</t>
    </r>
  </si>
  <si>
    <r>
      <t>            A0000000034010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Specific</t>
    </r>
    <r>
      <rPr>
        <sz val="11"/>
        <color rgb="FFE8C9BB"/>
        <rFont val="Consolas"/>
        <family val="3"/>
      </rPr>
      <t>"</t>
    </r>
    <r>
      <rPr>
        <sz val="11"/>
        <color rgb="FFB4B4B4"/>
        <rFont val="Consolas"/>
        <family val="3"/>
      </rPr>
      <t>,</t>
    </r>
  </si>
  <si>
    <r>
      <t>            A0000000035010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Specific</t>
    </r>
    <r>
      <rPr>
        <sz val="11"/>
        <color rgb="FFE8C9BB"/>
        <rFont val="Consolas"/>
        <family val="3"/>
      </rPr>
      <t>"</t>
    </r>
    <r>
      <rPr>
        <sz val="11"/>
        <color rgb="FFB4B4B4"/>
        <rFont val="Consolas"/>
        <family val="3"/>
      </rPr>
      <t>,</t>
    </r>
  </si>
  <si>
    <r>
      <t>            A000000003534441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Schlumberger Security Domain</t>
    </r>
    <r>
      <rPr>
        <sz val="11"/>
        <color rgb="FFE8C9BB"/>
        <rFont val="Consolas"/>
        <family val="3"/>
      </rPr>
      <t>"</t>
    </r>
    <r>
      <rPr>
        <sz val="11"/>
        <color rgb="FFB4B4B4"/>
        <rFont val="Consolas"/>
        <family val="3"/>
      </rPr>
      <t>,</t>
    </r>
  </si>
  <si>
    <r>
      <t>            A0000000035350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Security Domain</t>
    </r>
    <r>
      <rPr>
        <sz val="11"/>
        <color rgb="FFE8C9BB"/>
        <rFont val="Consolas"/>
        <family val="3"/>
      </rPr>
      <t>"</t>
    </r>
    <r>
      <rPr>
        <sz val="11"/>
        <color rgb="FFB4B4B4"/>
        <rFont val="Consolas"/>
        <family val="3"/>
      </rPr>
      <t>,</t>
    </r>
  </si>
  <si>
    <r>
      <t>            A000000003535041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Security Domain</t>
    </r>
    <r>
      <rPr>
        <sz val="11"/>
        <color rgb="FFE8C9BB"/>
        <rFont val="Consolas"/>
        <family val="3"/>
      </rPr>
      <t>"</t>
    </r>
    <r>
      <rPr>
        <sz val="11"/>
        <color rgb="FFB4B4B4"/>
        <rFont val="Consolas"/>
        <family val="3"/>
      </rPr>
      <t>,</t>
    </r>
  </si>
  <si>
    <r>
      <t>            A0000000036010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Domestic Visa Cash Stored Value</t>
    </r>
    <r>
      <rPr>
        <sz val="11"/>
        <color rgb="FFE8C9BB"/>
        <rFont val="Consolas"/>
        <family val="3"/>
      </rPr>
      <t>"</t>
    </r>
    <r>
      <rPr>
        <sz val="11"/>
        <color rgb="FFB4B4B4"/>
        <rFont val="Consolas"/>
        <family val="3"/>
      </rPr>
      <t>,</t>
    </r>
  </si>
  <si>
    <r>
      <t>            A0000000036020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International Visa Cash Stored Value</t>
    </r>
    <r>
      <rPr>
        <sz val="11"/>
        <color rgb="FFE8C9BB"/>
        <rFont val="Consolas"/>
        <family val="3"/>
      </rPr>
      <t>"</t>
    </r>
    <r>
      <rPr>
        <sz val="11"/>
        <color rgb="FFB4B4B4"/>
        <rFont val="Consolas"/>
        <family val="3"/>
      </rPr>
      <t>,</t>
    </r>
  </si>
  <si>
    <r>
      <t>            A0000000038002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Auth, VisaRemAuthen EMV-CAP (DPA)</t>
    </r>
    <r>
      <rPr>
        <sz val="11"/>
        <color rgb="FFE8C9BB"/>
        <rFont val="Consolas"/>
        <family val="3"/>
      </rPr>
      <t>"</t>
    </r>
    <r>
      <rPr>
        <sz val="11"/>
        <color rgb="FFB4B4B4"/>
        <rFont val="Consolas"/>
        <family val="3"/>
      </rPr>
      <t>,</t>
    </r>
  </si>
  <si>
    <r>
      <t>            A0000000038010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Plus</t>
    </r>
    <r>
      <rPr>
        <sz val="11"/>
        <color rgb="FFE8C9BB"/>
        <rFont val="Consolas"/>
        <family val="3"/>
      </rPr>
      <t>"</t>
    </r>
    <r>
      <rPr>
        <sz val="11"/>
        <color rgb="FFB4B4B4"/>
        <rFont val="Consolas"/>
        <family val="3"/>
      </rPr>
      <t>,</t>
    </r>
  </si>
  <si>
    <r>
      <t>            A0000000039010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Loyalty</t>
    </r>
    <r>
      <rPr>
        <sz val="11"/>
        <color rgb="FFE8C9BB"/>
        <rFont val="Consolas"/>
        <family val="3"/>
      </rPr>
      <t>"</t>
    </r>
    <r>
      <rPr>
        <sz val="11"/>
        <color rgb="FFB4B4B4"/>
        <rFont val="Consolas"/>
        <family val="3"/>
      </rPr>
      <t>,</t>
    </r>
  </si>
  <si>
    <r>
      <t>            A000000003999910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Proprietary ATM</t>
    </r>
    <r>
      <rPr>
        <sz val="11"/>
        <color rgb="FFE8C9BB"/>
        <rFont val="Consolas"/>
        <family val="3"/>
      </rPr>
      <t>"</t>
    </r>
    <r>
      <rPr>
        <sz val="11"/>
        <color rgb="FFB4B4B4"/>
        <rFont val="Consolas"/>
        <family val="3"/>
      </rPr>
      <t>,</t>
    </r>
  </si>
  <si>
    <r>
      <t>            A0000000040000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Card Manager</t>
    </r>
    <r>
      <rPr>
        <sz val="11"/>
        <color rgb="FFE8C9BB"/>
        <rFont val="Consolas"/>
        <family val="3"/>
      </rPr>
      <t>"</t>
    </r>
    <r>
      <rPr>
        <sz val="11"/>
        <color rgb="FFB4B4B4"/>
        <rFont val="Consolas"/>
        <family val="3"/>
      </rPr>
      <t>,</t>
    </r>
  </si>
  <si>
    <r>
      <t>            A00000000401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PayPass</t>
    </r>
    <r>
      <rPr>
        <sz val="11"/>
        <color rgb="FFE8C9BB"/>
        <rFont val="Consolas"/>
        <family val="3"/>
      </rPr>
      <t>"</t>
    </r>
    <r>
      <rPr>
        <sz val="11"/>
        <color rgb="FFB4B4B4"/>
        <rFont val="Consolas"/>
        <family val="3"/>
      </rPr>
      <t>,</t>
    </r>
  </si>
  <si>
    <r>
      <t>            A0000000041010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Credit/Debit (Global)</t>
    </r>
    <r>
      <rPr>
        <sz val="11"/>
        <color rgb="FFE8C9BB"/>
        <rFont val="Consolas"/>
        <family val="3"/>
      </rPr>
      <t>"</t>
    </r>
    <r>
      <rPr>
        <sz val="11"/>
        <color rgb="FFB4B4B4"/>
        <rFont val="Consolas"/>
        <family val="3"/>
      </rPr>
      <t>,</t>
    </r>
  </si>
  <si>
    <r>
      <t>            A00000000410101213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Credit</t>
    </r>
    <r>
      <rPr>
        <sz val="11"/>
        <color rgb="FFE8C9BB"/>
        <rFont val="Consolas"/>
        <family val="3"/>
      </rPr>
      <t>"</t>
    </r>
    <r>
      <rPr>
        <sz val="11"/>
        <color rgb="FFB4B4B4"/>
        <rFont val="Consolas"/>
        <family val="3"/>
      </rPr>
      <t>,</t>
    </r>
  </si>
  <si>
    <r>
      <t>            A00000000410101215</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Credit</t>
    </r>
    <r>
      <rPr>
        <sz val="11"/>
        <color rgb="FFE8C9BB"/>
        <rFont val="Consolas"/>
        <family val="3"/>
      </rPr>
      <t>"</t>
    </r>
    <r>
      <rPr>
        <sz val="11"/>
        <color rgb="FFB4B4B4"/>
        <rFont val="Consolas"/>
        <family val="3"/>
      </rPr>
      <t>,</t>
    </r>
  </si>
  <si>
    <r>
      <t>            A0000000041010BB5449435301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t>
    </r>
    <r>
      <rPr>
        <sz val="11"/>
        <color rgb="FFE8C9BB"/>
        <rFont val="Consolas"/>
        <family val="3"/>
      </rPr>
      <t>"</t>
    </r>
    <r>
      <rPr>
        <sz val="11"/>
        <color rgb="FFB4B4B4"/>
        <rFont val="Consolas"/>
        <family val="3"/>
      </rPr>
      <t>,</t>
    </r>
  </si>
  <si>
    <r>
      <t>            A0000000042010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Specific</t>
    </r>
    <r>
      <rPr>
        <sz val="11"/>
        <color rgb="FFE8C9BB"/>
        <rFont val="Consolas"/>
        <family val="3"/>
      </rPr>
      <t>"</t>
    </r>
    <r>
      <rPr>
        <sz val="11"/>
        <color rgb="FFB4B4B4"/>
        <rFont val="Consolas"/>
        <family val="3"/>
      </rPr>
      <t>,</t>
    </r>
  </si>
  <si>
    <r>
      <t>            A0000000042203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Specific</t>
    </r>
    <r>
      <rPr>
        <sz val="11"/>
        <color rgb="FFE8C9BB"/>
        <rFont val="Consolas"/>
        <family val="3"/>
      </rPr>
      <t>"</t>
    </r>
    <r>
      <rPr>
        <sz val="11"/>
        <color rgb="FFB4B4B4"/>
        <rFont val="Consolas"/>
        <family val="3"/>
      </rPr>
      <t>,</t>
    </r>
  </si>
  <si>
    <r>
      <t>            A0000000043010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Specific</t>
    </r>
    <r>
      <rPr>
        <sz val="11"/>
        <color rgb="FFE8C9BB"/>
        <rFont val="Consolas"/>
        <family val="3"/>
      </rPr>
      <t>"</t>
    </r>
    <r>
      <rPr>
        <sz val="11"/>
        <color rgb="FFB4B4B4"/>
        <rFont val="Consolas"/>
        <family val="3"/>
      </rPr>
      <t>,</t>
    </r>
  </si>
  <si>
    <r>
      <t>            A0000000043060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Maestro (Debit)</t>
    </r>
    <r>
      <rPr>
        <sz val="11"/>
        <color rgb="FFE8C9BB"/>
        <rFont val="Consolas"/>
        <family val="3"/>
      </rPr>
      <t>"</t>
    </r>
    <r>
      <rPr>
        <sz val="11"/>
        <color rgb="FFB4B4B4"/>
        <rFont val="Consolas"/>
        <family val="3"/>
      </rPr>
      <t>,</t>
    </r>
  </si>
  <si>
    <r>
      <t>            A000000004306001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Maestro (Debit)</t>
    </r>
    <r>
      <rPr>
        <sz val="11"/>
        <color rgb="FFE8C9BB"/>
        <rFont val="Consolas"/>
        <family val="3"/>
      </rPr>
      <t>"</t>
    </r>
    <r>
      <rPr>
        <sz val="11"/>
        <color rgb="FFB4B4B4"/>
        <rFont val="Consolas"/>
        <family val="3"/>
      </rPr>
      <t>,</t>
    </r>
  </si>
  <si>
    <r>
      <t>            A0000000044010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Specific</t>
    </r>
    <r>
      <rPr>
        <sz val="11"/>
        <color rgb="FFE8C9BB"/>
        <rFont val="Consolas"/>
        <family val="3"/>
      </rPr>
      <t>"</t>
    </r>
    <r>
      <rPr>
        <sz val="11"/>
        <color rgb="FFB4B4B4"/>
        <rFont val="Consolas"/>
        <family val="3"/>
      </rPr>
      <t>,</t>
    </r>
  </si>
  <si>
    <r>
      <t>            A0000000045010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Specific</t>
    </r>
    <r>
      <rPr>
        <sz val="11"/>
        <color rgb="FFE8C9BB"/>
        <rFont val="Consolas"/>
        <family val="3"/>
      </rPr>
      <t>"</t>
    </r>
    <r>
      <rPr>
        <sz val="11"/>
        <color rgb="FFB4B4B4"/>
        <rFont val="Consolas"/>
        <family val="3"/>
      </rPr>
      <t>,</t>
    </r>
  </si>
  <si>
    <r>
      <t>            A0000000045555</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APDULogger</t>
    </r>
    <r>
      <rPr>
        <sz val="11"/>
        <color rgb="FFE8C9BB"/>
        <rFont val="Consolas"/>
        <family val="3"/>
      </rPr>
      <t>"</t>
    </r>
    <r>
      <rPr>
        <sz val="11"/>
        <color rgb="FFB4B4B4"/>
        <rFont val="Consolas"/>
        <family val="3"/>
      </rPr>
      <t>,</t>
    </r>
  </si>
  <si>
    <r>
      <t>            A0000000046000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Cirrus</t>
    </r>
    <r>
      <rPr>
        <sz val="11"/>
        <color rgb="FFE8C9BB"/>
        <rFont val="Consolas"/>
        <family val="3"/>
      </rPr>
      <t>"</t>
    </r>
    <r>
      <rPr>
        <sz val="11"/>
        <color rgb="FFB4B4B4"/>
        <rFont val="Consolas"/>
        <family val="3"/>
      </rPr>
      <t>,</t>
    </r>
  </si>
  <si>
    <r>
      <t>            A0000000048002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SecureCode Auth EMV-CAP</t>
    </r>
    <r>
      <rPr>
        <sz val="11"/>
        <color rgb="FFE8C9BB"/>
        <rFont val="Consolas"/>
        <family val="3"/>
      </rPr>
      <t>"</t>
    </r>
    <r>
      <rPr>
        <sz val="11"/>
        <color rgb="FFB4B4B4"/>
        <rFont val="Consolas"/>
        <family val="3"/>
      </rPr>
      <t>,</t>
    </r>
  </si>
  <si>
    <r>
      <t>            A0000000049999</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PayPass</t>
    </r>
    <r>
      <rPr>
        <sz val="11"/>
        <color rgb="FFE8C9BB"/>
        <rFont val="Consolas"/>
        <family val="3"/>
      </rPr>
      <t>"</t>
    </r>
    <r>
      <rPr>
        <sz val="11"/>
        <color rgb="FFB4B4B4"/>
        <rFont val="Consolas"/>
        <family val="3"/>
      </rPr>
      <t>,</t>
    </r>
  </si>
  <si>
    <r>
      <t>            A0000000050001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Switch Card Services Ltd. - Maestro UK</t>
    </r>
    <r>
      <rPr>
        <sz val="11"/>
        <color rgb="FFE8C9BB"/>
        <rFont val="Consolas"/>
        <family val="3"/>
      </rPr>
      <t>"</t>
    </r>
    <r>
      <rPr>
        <sz val="11"/>
        <color rgb="FFB4B4B4"/>
        <rFont val="Consolas"/>
        <family val="3"/>
      </rPr>
      <t>,</t>
    </r>
  </si>
  <si>
    <r>
      <t>            A0000000050002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Switch Card Services Ltd. - Solo</t>
    </r>
    <r>
      <rPr>
        <sz val="11"/>
        <color rgb="FFE8C9BB"/>
        <rFont val="Consolas"/>
        <family val="3"/>
      </rPr>
      <t>"</t>
    </r>
    <r>
      <rPr>
        <sz val="11"/>
        <color rgb="FFB4B4B4"/>
        <rFont val="Consolas"/>
        <family val="3"/>
      </rPr>
      <t>,</t>
    </r>
  </si>
  <si>
    <r>
      <t>            A0000000090001FF44FF1289</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ETSI - Orange</t>
    </r>
    <r>
      <rPr>
        <sz val="11"/>
        <color rgb="FFE8C9BB"/>
        <rFont val="Consolas"/>
        <family val="3"/>
      </rPr>
      <t>"</t>
    </r>
    <r>
      <rPr>
        <sz val="11"/>
        <color rgb="FFB4B4B4"/>
        <rFont val="Consolas"/>
        <family val="3"/>
      </rPr>
      <t>,</t>
    </r>
  </si>
  <si>
    <r>
      <t>            A0000000101030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Europay International - Maestro-CH</t>
    </r>
    <r>
      <rPr>
        <sz val="11"/>
        <color rgb="FFE8C9BB"/>
        <rFont val="Consolas"/>
        <family val="3"/>
      </rPr>
      <t>"</t>
    </r>
    <r>
      <rPr>
        <sz val="11"/>
        <color rgb="FFB4B4B4"/>
        <rFont val="Consolas"/>
        <family val="3"/>
      </rPr>
      <t>,</t>
    </r>
  </si>
  <si>
    <r>
      <t>            A00000001800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GEMPLUS</t>
    </r>
    <r>
      <rPr>
        <sz val="11"/>
        <color rgb="FFE8C9BB"/>
        <rFont val="Consolas"/>
        <family val="3"/>
      </rPr>
      <t>"</t>
    </r>
    <r>
      <rPr>
        <sz val="11"/>
        <color rgb="FFB4B4B4"/>
        <rFont val="Consolas"/>
        <family val="3"/>
      </rPr>
      <t>,</t>
    </r>
  </si>
  <si>
    <r>
      <t>            A0000000181001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GEMPLUS - com.gemplus.javacard.util packages</t>
    </r>
    <r>
      <rPr>
        <sz val="11"/>
        <color rgb="FFE8C9BB"/>
        <rFont val="Consolas"/>
        <family val="3"/>
      </rPr>
      <t>"</t>
    </r>
    <r>
      <rPr>
        <sz val="11"/>
        <color rgb="FFB4B4B4"/>
        <rFont val="Consolas"/>
        <family val="3"/>
      </rPr>
      <t>,</t>
    </r>
  </si>
  <si>
    <r>
      <t>            A000000018434D</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GEMPLUS - Gemplus card manager</t>
    </r>
    <r>
      <rPr>
        <sz val="11"/>
        <color rgb="FFE8C9BB"/>
        <rFont val="Consolas"/>
        <family val="3"/>
      </rPr>
      <t>"</t>
    </r>
    <r>
      <rPr>
        <sz val="11"/>
        <color rgb="FFB4B4B4"/>
        <rFont val="Consolas"/>
        <family val="3"/>
      </rPr>
      <t>,</t>
    </r>
  </si>
  <si>
    <r>
      <t>            A000000018434D00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GEMPLUS - Gemplus Security Domain</t>
    </r>
    <r>
      <rPr>
        <sz val="11"/>
        <color rgb="FFE8C9BB"/>
        <rFont val="Consolas"/>
        <family val="3"/>
      </rPr>
      <t>"</t>
    </r>
    <r>
      <rPr>
        <sz val="11"/>
        <color rgb="FFB4B4B4"/>
        <rFont val="Consolas"/>
        <family val="3"/>
      </rPr>
      <t>,</t>
    </r>
  </si>
  <si>
    <r>
      <t>            A00000002401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Midland Bank Plc - Self Service</t>
    </r>
    <r>
      <rPr>
        <sz val="11"/>
        <color rgb="FFE8C9BB"/>
        <rFont val="Consolas"/>
        <family val="3"/>
      </rPr>
      <t>"</t>
    </r>
    <r>
      <rPr>
        <sz val="11"/>
        <color rgb="FFB4B4B4"/>
        <rFont val="Consolas"/>
        <family val="3"/>
      </rPr>
      <t>,</t>
    </r>
  </si>
  <si>
    <r>
      <t>            A000000025</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American Express</t>
    </r>
    <r>
      <rPr>
        <sz val="11"/>
        <color rgb="FFE8C9BB"/>
        <rFont val="Consolas"/>
        <family val="3"/>
      </rPr>
      <t>"</t>
    </r>
    <r>
      <rPr>
        <sz val="11"/>
        <color rgb="FFB4B4B4"/>
        <rFont val="Consolas"/>
        <family val="3"/>
      </rPr>
      <t>,</t>
    </r>
  </si>
  <si>
    <r>
      <t>            A0000000250000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American Express</t>
    </r>
    <r>
      <rPr>
        <sz val="11"/>
        <color rgb="FFE8C9BB"/>
        <rFont val="Consolas"/>
        <family val="3"/>
      </rPr>
      <t>"</t>
    </r>
    <r>
      <rPr>
        <sz val="11"/>
        <color rgb="FFB4B4B4"/>
        <rFont val="Consolas"/>
        <family val="3"/>
      </rPr>
      <t>,</t>
    </r>
  </si>
  <si>
    <r>
      <t>            A00000002501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American Express</t>
    </r>
    <r>
      <rPr>
        <sz val="11"/>
        <color rgb="FFE8C9BB"/>
        <rFont val="Consolas"/>
        <family val="3"/>
      </rPr>
      <t>"</t>
    </r>
    <r>
      <rPr>
        <sz val="11"/>
        <color rgb="FFB4B4B4"/>
        <rFont val="Consolas"/>
        <family val="3"/>
      </rPr>
      <t>,</t>
    </r>
  </si>
  <si>
    <r>
      <t>            A000000025010104</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American Express</t>
    </r>
    <r>
      <rPr>
        <sz val="11"/>
        <color rgb="FFE8C9BB"/>
        <rFont val="Consolas"/>
        <family val="3"/>
      </rPr>
      <t>"</t>
    </r>
    <r>
      <rPr>
        <sz val="11"/>
        <color rgb="FFB4B4B4"/>
        <rFont val="Consolas"/>
        <family val="3"/>
      </rPr>
      <t>,</t>
    </r>
  </si>
  <si>
    <r>
      <t>            A000000025010402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American Express</t>
    </r>
    <r>
      <rPr>
        <sz val="11"/>
        <color rgb="FFE8C9BB"/>
        <rFont val="Consolas"/>
        <family val="3"/>
      </rPr>
      <t>"</t>
    </r>
    <r>
      <rPr>
        <sz val="11"/>
        <color rgb="FFB4B4B4"/>
        <rFont val="Consolas"/>
        <family val="3"/>
      </rPr>
      <t>,</t>
    </r>
  </si>
  <si>
    <r>
      <t>            A000000025010701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ExpressPay</t>
    </r>
    <r>
      <rPr>
        <sz val="11"/>
        <color rgb="FFE8C9BB"/>
        <rFont val="Consolas"/>
        <family val="3"/>
      </rPr>
      <t>"</t>
    </r>
    <r>
      <rPr>
        <sz val="11"/>
        <color rgb="FFB4B4B4"/>
        <rFont val="Consolas"/>
        <family val="3"/>
      </rPr>
      <t>,</t>
    </r>
  </si>
  <si>
    <r>
      <t>            A000000025010801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American Express</t>
    </r>
    <r>
      <rPr>
        <sz val="11"/>
        <color rgb="FFE8C9BB"/>
        <rFont val="Consolas"/>
        <family val="3"/>
      </rPr>
      <t>"</t>
    </r>
    <r>
      <rPr>
        <sz val="11"/>
        <color rgb="FFB4B4B4"/>
        <rFont val="Consolas"/>
        <family val="3"/>
      </rPr>
      <t>,</t>
    </r>
  </si>
  <si>
    <r>
      <t>            A0000000291010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LINK Interchange Network Ltd - Link / American Express</t>
    </r>
    <r>
      <rPr>
        <sz val="11"/>
        <color rgb="FFE8C9BB"/>
        <rFont val="Consolas"/>
        <family val="3"/>
      </rPr>
      <t>"</t>
    </r>
    <r>
      <rPr>
        <sz val="11"/>
        <color rgb="FFB4B4B4"/>
        <rFont val="Consolas"/>
        <family val="3"/>
      </rPr>
      <t>,</t>
    </r>
  </si>
  <si>
    <r>
      <t>            A00000002945087510100000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LINK Interchange Network Ltd - CO-OP</t>
    </r>
    <r>
      <rPr>
        <sz val="11"/>
        <color rgb="FFE8C9BB"/>
        <rFont val="Consolas"/>
        <family val="3"/>
      </rPr>
      <t>"</t>
    </r>
    <r>
      <rPr>
        <sz val="11"/>
        <color rgb="FFB4B4B4"/>
        <rFont val="Consolas"/>
        <family val="3"/>
      </rPr>
      <t>,</t>
    </r>
  </si>
  <si>
    <r>
      <t>            A00000002949034010100001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LINK Interchange Network Ltd - HSBC</t>
    </r>
    <r>
      <rPr>
        <sz val="11"/>
        <color rgb="FFE8C9BB"/>
        <rFont val="Consolas"/>
        <family val="3"/>
      </rPr>
      <t>"</t>
    </r>
    <r>
      <rPr>
        <sz val="11"/>
        <color rgb="FFB4B4B4"/>
        <rFont val="Consolas"/>
        <family val="3"/>
      </rPr>
      <t>,</t>
    </r>
  </si>
  <si>
    <r>
      <t>            A00000002949282010100000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LINK Interchange Network Ltd - Barclay</t>
    </r>
    <r>
      <rPr>
        <sz val="11"/>
        <color rgb="FFE8C9BB"/>
        <rFont val="Consolas"/>
        <family val="3"/>
      </rPr>
      <t>"</t>
    </r>
    <r>
      <rPr>
        <sz val="11"/>
        <color rgb="FFB4B4B4"/>
        <rFont val="Consolas"/>
        <family val="3"/>
      </rPr>
      <t>,</t>
    </r>
  </si>
  <si>
    <r>
      <t>            A000000029564182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LINK Interchange Network Ltd - HAFX</t>
    </r>
    <r>
      <rPr>
        <sz val="11"/>
        <color rgb="FFE8C9BB"/>
        <rFont val="Consolas"/>
        <family val="3"/>
      </rPr>
      <t>"</t>
    </r>
    <r>
      <rPr>
        <sz val="11"/>
        <color rgb="FFB4B4B4"/>
        <rFont val="Consolas"/>
        <family val="3"/>
      </rPr>
      <t>,</t>
    </r>
  </si>
  <si>
    <r>
      <t>            A00000003029057000AD13100101FF</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Schlumberger Industries Identif dâ€™Encarteur PR050 - BelPIC (Belgian Personal Identity Card) JavaCard Applet</t>
    </r>
    <r>
      <rPr>
        <sz val="11"/>
        <color rgb="FFE8C9BB"/>
        <rFont val="Consolas"/>
        <family val="3"/>
      </rPr>
      <t>"</t>
    </r>
    <r>
      <rPr>
        <sz val="11"/>
        <color rgb="FFB4B4B4"/>
        <rFont val="Consolas"/>
        <family val="3"/>
      </rPr>
      <t>,</t>
    </r>
  </si>
  <si>
    <r>
      <t>            A0000000308000000000280101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Schlumberger Industries Identif dâ€™Encarteur PR050 - Gemalto .NET Card AID</t>
    </r>
    <r>
      <rPr>
        <sz val="11"/>
        <color rgb="FFE8C9BB"/>
        <rFont val="Consolas"/>
        <family val="3"/>
      </rPr>
      <t>"</t>
    </r>
    <r>
      <rPr>
        <sz val="11"/>
        <color rgb="FFB4B4B4"/>
        <rFont val="Consolas"/>
        <family val="3"/>
      </rPr>
      <t>,</t>
    </r>
  </si>
  <si>
    <r>
      <t>            A0000000421010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Groupement des Cartes Bancaires - Cartes Bancaire EMV Card</t>
    </r>
    <r>
      <rPr>
        <sz val="11"/>
        <color rgb="FFE8C9BB"/>
        <rFont val="Consolas"/>
        <family val="3"/>
      </rPr>
      <t>"</t>
    </r>
    <r>
      <rPr>
        <sz val="11"/>
        <color rgb="FFB4B4B4"/>
        <rFont val="Consolas"/>
        <family val="3"/>
      </rPr>
      <t>,</t>
    </r>
  </si>
  <si>
    <r>
      <t>            A0000000422010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Groupement des Cartes Bancaires</t>
    </r>
    <r>
      <rPr>
        <sz val="11"/>
        <color rgb="FFE8C9BB"/>
        <rFont val="Consolas"/>
        <family val="3"/>
      </rPr>
      <t>"</t>
    </r>
    <r>
      <rPr>
        <sz val="11"/>
        <color rgb="FFB4B4B4"/>
        <rFont val="Consolas"/>
        <family val="3"/>
      </rPr>
      <t>,</t>
    </r>
  </si>
  <si>
    <r>
      <t>            A0000000423010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Groupement des Cartes Bancaires</t>
    </r>
    <r>
      <rPr>
        <sz val="11"/>
        <color rgb="FFE8C9BB"/>
        <rFont val="Consolas"/>
        <family val="3"/>
      </rPr>
      <t>"</t>
    </r>
    <r>
      <rPr>
        <sz val="11"/>
        <color rgb="FFB4B4B4"/>
        <rFont val="Consolas"/>
        <family val="3"/>
      </rPr>
      <t>,</t>
    </r>
  </si>
  <si>
    <r>
      <t>            A0000000424010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Groupement des Cartes Bancaires</t>
    </r>
    <r>
      <rPr>
        <sz val="11"/>
        <color rgb="FFE8C9BB"/>
        <rFont val="Consolas"/>
        <family val="3"/>
      </rPr>
      <t>"</t>
    </r>
    <r>
      <rPr>
        <sz val="11"/>
        <color rgb="FFB4B4B4"/>
        <rFont val="Consolas"/>
        <family val="3"/>
      </rPr>
      <t>,</t>
    </r>
  </si>
  <si>
    <r>
      <t>            A0000000425010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Groupement des Cartes Bancaires</t>
    </r>
    <r>
      <rPr>
        <sz val="11"/>
        <color rgb="FFE8C9BB"/>
        <rFont val="Consolas"/>
        <family val="3"/>
      </rPr>
      <t>"</t>
    </r>
    <r>
      <rPr>
        <sz val="11"/>
        <color rgb="FFB4B4B4"/>
        <rFont val="Consolas"/>
        <family val="3"/>
      </rPr>
      <t>,</t>
    </r>
  </si>
  <si>
    <r>
      <t>            A0000000426010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Groupement des Cartes Bancaires - Contactless payment using Apple Pay</t>
    </r>
    <r>
      <rPr>
        <sz val="11"/>
        <color rgb="FFE8C9BB"/>
        <rFont val="Consolas"/>
        <family val="3"/>
      </rPr>
      <t>"</t>
    </r>
    <r>
      <rPr>
        <sz val="11"/>
        <color rgb="FFB4B4B4"/>
        <rFont val="Consolas"/>
        <family val="3"/>
      </rPr>
      <t>,</t>
    </r>
  </si>
  <si>
    <r>
      <t>            A00000005945430100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Zentraler Kreditausschuss (ZKA) - Girocard Electronic Cash</t>
    </r>
    <r>
      <rPr>
        <sz val="11"/>
        <color rgb="FFE8C9BB"/>
        <rFont val="Consolas"/>
        <family val="3"/>
      </rPr>
      <t>"</t>
    </r>
    <r>
      <rPr>
        <sz val="11"/>
        <color rgb="FFB4B4B4"/>
        <rFont val="Consolas"/>
        <family val="3"/>
      </rPr>
      <t>,</t>
    </r>
  </si>
  <si>
    <r>
      <t>            A000000063504B43532D3135</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RSA Laboratories - PKCS-15</t>
    </r>
    <r>
      <rPr>
        <sz val="11"/>
        <color rgb="FFE8C9BB"/>
        <rFont val="Consolas"/>
        <family val="3"/>
      </rPr>
      <t>"</t>
    </r>
    <r>
      <rPr>
        <sz val="11"/>
        <color rgb="FFB4B4B4"/>
        <rFont val="Consolas"/>
        <family val="3"/>
      </rPr>
      <t>,</t>
    </r>
  </si>
  <si>
    <r>
      <t>            A0000000635741502D57494D</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RSA Laboratories - WAP-WIM</t>
    </r>
    <r>
      <rPr>
        <sz val="11"/>
        <color rgb="FFE8C9BB"/>
        <rFont val="Consolas"/>
        <family val="3"/>
      </rPr>
      <t>"</t>
    </r>
    <r>
      <rPr>
        <sz val="11"/>
        <color rgb="FFB4B4B4"/>
        <rFont val="Consolas"/>
        <family val="3"/>
      </rPr>
      <t>,</t>
    </r>
  </si>
  <si>
    <r>
      <t>            A00000006510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JCB CO., LTD. - JCB</t>
    </r>
    <r>
      <rPr>
        <sz val="11"/>
        <color rgb="FFE8C9BB"/>
        <rFont val="Consolas"/>
        <family val="3"/>
      </rPr>
      <t>"</t>
    </r>
    <r>
      <rPr>
        <sz val="11"/>
        <color rgb="FFB4B4B4"/>
        <rFont val="Consolas"/>
        <family val="3"/>
      </rPr>
      <t>,</t>
    </r>
  </si>
  <si>
    <r>
      <t>            A0000000651010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JCB CO., LTD. - JCB J Smart Credit</t>
    </r>
    <r>
      <rPr>
        <sz val="11"/>
        <color rgb="FFE8C9BB"/>
        <rFont val="Consolas"/>
        <family val="3"/>
      </rPr>
      <t>"</t>
    </r>
    <r>
      <rPr>
        <sz val="11"/>
        <color rgb="FFB4B4B4"/>
        <rFont val="Consolas"/>
        <family val="3"/>
      </rPr>
      <t>,</t>
    </r>
  </si>
  <si>
    <r>
      <t>            A00000006900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SociÃ©tÃ© EuropÃ©enne de Monnaie Electronique SEME - Moneo</t>
    </r>
    <r>
      <rPr>
        <sz val="11"/>
        <color rgb="FFE8C9BB"/>
        <rFont val="Consolas"/>
        <family val="3"/>
      </rPr>
      <t>"</t>
    </r>
    <r>
      <rPr>
        <sz val="11"/>
        <color rgb="FFB4B4B4"/>
        <rFont val="Consolas"/>
        <family val="3"/>
      </rPr>
      <t>,</t>
    </r>
  </si>
  <si>
    <r>
      <t>            A000000077010000021000000000003B</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Oberthur Technologies - Visa AEPN</t>
    </r>
    <r>
      <rPr>
        <sz val="11"/>
        <color rgb="FFE8C9BB"/>
        <rFont val="Consolas"/>
        <family val="3"/>
      </rPr>
      <t>"</t>
    </r>
    <r>
      <rPr>
        <sz val="11"/>
        <color rgb="FFB4B4B4"/>
        <rFont val="Consolas"/>
        <family val="3"/>
      </rPr>
      <t>,</t>
    </r>
  </si>
  <si>
    <r>
      <t>            A0000000790100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CACv2 PKI ID</t>
    </r>
    <r>
      <rPr>
        <sz val="11"/>
        <color rgb="FFE8C9BB"/>
        <rFont val="Consolas"/>
        <family val="3"/>
      </rPr>
      <t>"</t>
    </r>
    <r>
      <rPr>
        <sz val="11"/>
        <color rgb="FFB4B4B4"/>
        <rFont val="Consolas"/>
        <family val="3"/>
      </rPr>
      <t>,</t>
    </r>
  </si>
  <si>
    <r>
      <t>            A0000000790101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CACv2 PKI Sign</t>
    </r>
    <r>
      <rPr>
        <sz val="11"/>
        <color rgb="FFE8C9BB"/>
        <rFont val="Consolas"/>
        <family val="3"/>
      </rPr>
      <t>"</t>
    </r>
    <r>
      <rPr>
        <sz val="11"/>
        <color rgb="FFB4B4B4"/>
        <rFont val="Consolas"/>
        <family val="3"/>
      </rPr>
      <t>,</t>
    </r>
  </si>
  <si>
    <r>
      <t>            A0000000790102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CACv2 PKI Enc</t>
    </r>
    <r>
      <rPr>
        <sz val="11"/>
        <color rgb="FFE8C9BB"/>
        <rFont val="Consolas"/>
        <family val="3"/>
      </rPr>
      <t>"</t>
    </r>
    <r>
      <rPr>
        <sz val="11"/>
        <color rgb="FFB4B4B4"/>
        <rFont val="Consolas"/>
        <family val="3"/>
      </rPr>
      <t>,</t>
    </r>
  </si>
  <si>
    <r>
      <t>            A00000007901F0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CACv1 PKI Identity Key</t>
    </r>
    <r>
      <rPr>
        <sz val="11"/>
        <color rgb="FFE8C9BB"/>
        <rFont val="Consolas"/>
        <family val="3"/>
      </rPr>
      <t>"</t>
    </r>
    <r>
      <rPr>
        <sz val="11"/>
        <color rgb="FFB4B4B4"/>
        <rFont val="Consolas"/>
        <family val="3"/>
      </rPr>
      <t>,</t>
    </r>
  </si>
  <si>
    <r>
      <t>            A00000007901F1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CACv1 PKI Digital Signature Key</t>
    </r>
    <r>
      <rPr>
        <sz val="11"/>
        <color rgb="FFE8C9BB"/>
        <rFont val="Consolas"/>
        <family val="3"/>
      </rPr>
      <t>"</t>
    </r>
    <r>
      <rPr>
        <sz val="11"/>
        <color rgb="FFB4B4B4"/>
        <rFont val="Consolas"/>
        <family val="3"/>
      </rPr>
      <t>,</t>
    </r>
  </si>
  <si>
    <r>
      <t>            A00000007901F2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CACv1 PKI Key Management Key</t>
    </r>
    <r>
      <rPr>
        <sz val="11"/>
        <color rgb="FFE8C9BB"/>
        <rFont val="Consolas"/>
        <family val="3"/>
      </rPr>
      <t>"</t>
    </r>
    <r>
      <rPr>
        <sz val="11"/>
        <color rgb="FFB4B4B4"/>
        <rFont val="Consolas"/>
        <family val="3"/>
      </rPr>
      <t>,</t>
    </r>
  </si>
  <si>
    <r>
      <t>            A0000000790200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CACv2 DoD Person</t>
    </r>
    <r>
      <rPr>
        <sz val="11"/>
        <color rgb="FFE8C9BB"/>
        <rFont val="Consolas"/>
        <family val="3"/>
      </rPr>
      <t>"</t>
    </r>
    <r>
      <rPr>
        <sz val="11"/>
        <color rgb="FFB4B4B4"/>
        <rFont val="Consolas"/>
        <family val="3"/>
      </rPr>
      <t>,</t>
    </r>
  </si>
  <si>
    <r>
      <t>            A0000000790201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CACv2 DoD Personnel</t>
    </r>
    <r>
      <rPr>
        <sz val="11"/>
        <color rgb="FFE8C9BB"/>
        <rFont val="Consolas"/>
        <family val="3"/>
      </rPr>
      <t>"</t>
    </r>
    <r>
      <rPr>
        <sz val="11"/>
        <color rgb="FFB4B4B4"/>
        <rFont val="Consolas"/>
        <family val="3"/>
      </rPr>
      <t>,</t>
    </r>
  </si>
  <si>
    <r>
      <t>            A00000007902FB</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CACv1 BC</t>
    </r>
    <r>
      <rPr>
        <sz val="11"/>
        <color rgb="FFE8C9BB"/>
        <rFont val="Consolas"/>
        <family val="3"/>
      </rPr>
      <t>"</t>
    </r>
    <r>
      <rPr>
        <sz val="11"/>
        <color rgb="FFB4B4B4"/>
        <rFont val="Consolas"/>
        <family val="3"/>
      </rPr>
      <t>,</t>
    </r>
  </si>
  <si>
    <r>
      <t>            A00000007902FD</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CACv1 BC</t>
    </r>
    <r>
      <rPr>
        <sz val="11"/>
        <color rgb="FFE8C9BB"/>
        <rFont val="Consolas"/>
        <family val="3"/>
      </rPr>
      <t>"</t>
    </r>
    <r>
      <rPr>
        <sz val="11"/>
        <color rgb="FFB4B4B4"/>
        <rFont val="Consolas"/>
        <family val="3"/>
      </rPr>
      <t>,</t>
    </r>
  </si>
  <si>
    <r>
      <t>            A00000007902FE</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CACv1 BC</t>
    </r>
    <r>
      <rPr>
        <sz val="11"/>
        <color rgb="FFE8C9BB"/>
        <rFont val="Consolas"/>
        <family val="3"/>
      </rPr>
      <t>"</t>
    </r>
    <r>
      <rPr>
        <sz val="11"/>
        <color rgb="FFB4B4B4"/>
        <rFont val="Consolas"/>
        <family val="3"/>
      </rPr>
      <t>,</t>
    </r>
  </si>
  <si>
    <r>
      <t>            A0000000790300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CACv2 Access Control Applet</t>
    </r>
    <r>
      <rPr>
        <sz val="11"/>
        <color rgb="FFE8C9BB"/>
        <rFont val="Consolas"/>
        <family val="3"/>
      </rPr>
      <t>"</t>
    </r>
    <r>
      <rPr>
        <sz val="11"/>
        <color rgb="FFB4B4B4"/>
        <rFont val="Consolas"/>
        <family val="3"/>
      </rPr>
      <t>,</t>
    </r>
  </si>
  <si>
    <r>
      <t>            A0000000791201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 JDM</t>
    </r>
    <r>
      <rPr>
        <sz val="11"/>
        <color rgb="FFE8C9BB"/>
        <rFont val="Consolas"/>
        <family val="3"/>
      </rPr>
      <t>"</t>
    </r>
    <r>
      <rPr>
        <sz val="11"/>
        <color rgb="FFB4B4B4"/>
        <rFont val="Consolas"/>
        <family val="3"/>
      </rPr>
      <t>,</t>
    </r>
  </si>
  <si>
    <r>
      <t>            A0000000791202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 JDM</t>
    </r>
    <r>
      <rPr>
        <sz val="11"/>
        <color rgb="FFE8C9BB"/>
        <rFont val="Consolas"/>
        <family val="3"/>
      </rPr>
      <t>"</t>
    </r>
    <r>
      <rPr>
        <sz val="11"/>
        <color rgb="FFB4B4B4"/>
        <rFont val="Consolas"/>
        <family val="3"/>
      </rPr>
      <t>,</t>
    </r>
  </si>
  <si>
    <r>
      <t>            A0000000871002FF49FF0589</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Third Generation Partnership Project (3GPP) - Telenor USIM</t>
    </r>
    <r>
      <rPr>
        <sz val="11"/>
        <color rgb="FFE8C9BB"/>
        <rFont val="Consolas"/>
        <family val="3"/>
      </rPr>
      <t>"</t>
    </r>
    <r>
      <rPr>
        <sz val="11"/>
        <color rgb="FFB4B4B4"/>
        <rFont val="Consolas"/>
        <family val="3"/>
      </rPr>
      <t>,</t>
    </r>
  </si>
  <si>
    <r>
      <t>            A00000008810200105C100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Buypass AS - BuyPass BIDA</t>
    </r>
    <r>
      <rPr>
        <sz val="11"/>
        <color rgb="FFE8C9BB"/>
        <rFont val="Consolas"/>
        <family val="3"/>
      </rPr>
      <t>"</t>
    </r>
    <r>
      <rPr>
        <sz val="11"/>
        <color rgb="FFB4B4B4"/>
        <rFont val="Consolas"/>
        <family val="3"/>
      </rPr>
      <t>,</t>
    </r>
  </si>
  <si>
    <r>
      <t>            A000000088102201034221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Buypass AS - BuyPass BEID (BuyPass Electronic ID)</t>
    </r>
    <r>
      <rPr>
        <sz val="11"/>
        <color rgb="FFE8C9BB"/>
        <rFont val="Consolas"/>
        <family val="3"/>
      </rPr>
      <t>"</t>
    </r>
    <r>
      <rPr>
        <sz val="11"/>
        <color rgb="FFB4B4B4"/>
        <rFont val="Consolas"/>
        <family val="3"/>
      </rPr>
      <t>,</t>
    </r>
  </si>
  <si>
    <r>
      <t>            A000000088102201034321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Buypass AS - BuyPass BEID (BuyPass Electronic ID)</t>
    </r>
    <r>
      <rPr>
        <sz val="11"/>
        <color rgb="FFE8C9BB"/>
        <rFont val="Consolas"/>
        <family val="3"/>
      </rPr>
      <t>"</t>
    </r>
    <r>
      <rPr>
        <sz val="11"/>
        <color rgb="FFB4B4B4"/>
        <rFont val="Consolas"/>
        <family val="3"/>
      </rPr>
      <t>,</t>
    </r>
  </si>
  <si>
    <r>
      <t>            A0000000960200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Sa Proton World International N.V. - Proton World International Security Domain</t>
    </r>
    <r>
      <rPr>
        <sz val="11"/>
        <color rgb="FFE8C9BB"/>
        <rFont val="Consolas"/>
        <family val="3"/>
      </rPr>
      <t>"</t>
    </r>
    <r>
      <rPr>
        <sz val="11"/>
        <color rgb="FFB4B4B4"/>
        <rFont val="Consolas"/>
        <family val="3"/>
      </rPr>
      <t>,</t>
    </r>
  </si>
  <si>
    <r>
      <t>            A000000098</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USA - Debit Card</t>
    </r>
    <r>
      <rPr>
        <sz val="11"/>
        <color rgb="FFE8C9BB"/>
        <rFont val="Consolas"/>
        <family val="3"/>
      </rPr>
      <t>"</t>
    </r>
    <r>
      <rPr>
        <sz val="11"/>
        <color rgb="FFB4B4B4"/>
        <rFont val="Consolas"/>
        <family val="3"/>
      </rPr>
      <t>,</t>
    </r>
  </si>
  <si>
    <r>
      <t>            A0000000980840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USA - Visa Common Debit</t>
    </r>
    <r>
      <rPr>
        <sz val="11"/>
        <color rgb="FFE8C9BB"/>
        <rFont val="Consolas"/>
        <family val="3"/>
      </rPr>
      <t>"</t>
    </r>
    <r>
      <rPr>
        <sz val="11"/>
        <color rgb="FFB4B4B4"/>
        <rFont val="Consolas"/>
        <family val="3"/>
      </rPr>
      <t>,</t>
    </r>
  </si>
  <si>
    <r>
      <t>            A0000000980848</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USA - Debit Card</t>
    </r>
    <r>
      <rPr>
        <sz val="11"/>
        <color rgb="FFE8C9BB"/>
        <rFont val="Consolas"/>
        <family val="3"/>
      </rPr>
      <t>"</t>
    </r>
    <r>
      <rPr>
        <sz val="11"/>
        <color rgb="FFB4B4B4"/>
        <rFont val="Consolas"/>
        <family val="3"/>
      </rPr>
      <t>,</t>
    </r>
  </si>
  <si>
    <r>
      <t>            A0000001110101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Die Post Postfinance - Postcard</t>
    </r>
    <r>
      <rPr>
        <sz val="11"/>
        <color rgb="FFE8C9BB"/>
        <rFont val="Consolas"/>
        <family val="3"/>
      </rPr>
      <t>"</t>
    </r>
    <r>
      <rPr>
        <sz val="11"/>
        <color rgb="FFB4B4B4"/>
        <rFont val="Consolas"/>
        <family val="3"/>
      </rPr>
      <t>,</t>
    </r>
  </si>
  <si>
    <r>
      <t>            A0000001160300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GSA â€“ TFCS - PIV CHUID</t>
    </r>
    <r>
      <rPr>
        <sz val="11"/>
        <color rgb="FFE8C9BB"/>
        <rFont val="Consolas"/>
        <family val="3"/>
      </rPr>
      <t>"</t>
    </r>
    <r>
      <rPr>
        <sz val="11"/>
        <color rgb="FFB4B4B4"/>
        <rFont val="Consolas"/>
        <family val="3"/>
      </rPr>
      <t>,</t>
    </r>
  </si>
  <si>
    <r>
      <t>            A0000001166010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GSA â€“ TFCS - PIV Fingerprints</t>
    </r>
    <r>
      <rPr>
        <sz val="11"/>
        <color rgb="FFE8C9BB"/>
        <rFont val="Consolas"/>
        <family val="3"/>
      </rPr>
      <t>"</t>
    </r>
    <r>
      <rPr>
        <sz val="11"/>
        <color rgb="FFB4B4B4"/>
        <rFont val="Consolas"/>
        <family val="3"/>
      </rPr>
      <t>,</t>
    </r>
  </si>
  <si>
    <r>
      <t>            A0000001166030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GSA â€“ TFCS - PIV Facial Image</t>
    </r>
    <r>
      <rPr>
        <sz val="11"/>
        <color rgb="FFE8C9BB"/>
        <rFont val="Consolas"/>
        <family val="3"/>
      </rPr>
      <t>"</t>
    </r>
    <r>
      <rPr>
        <sz val="11"/>
        <color rgb="FFB4B4B4"/>
        <rFont val="Consolas"/>
        <family val="3"/>
      </rPr>
      <t>,</t>
    </r>
  </si>
  <si>
    <r>
      <t>            A0000001169000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GSA â€“ TFCS - PIV Security Object</t>
    </r>
    <r>
      <rPr>
        <sz val="11"/>
        <color rgb="FFE8C9BB"/>
        <rFont val="Consolas"/>
        <family val="3"/>
      </rPr>
      <t>"</t>
    </r>
    <r>
      <rPr>
        <sz val="11"/>
        <color rgb="FFB4B4B4"/>
        <rFont val="Consolas"/>
        <family val="3"/>
      </rPr>
      <t>,</t>
    </r>
  </si>
  <si>
    <r>
      <t>            A000000116A001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GSA â€“ TFCS - PIV Authentication Key</t>
    </r>
    <r>
      <rPr>
        <sz val="11"/>
        <color rgb="FFE8C9BB"/>
        <rFont val="Consolas"/>
        <family val="3"/>
      </rPr>
      <t>"</t>
    </r>
    <r>
      <rPr>
        <sz val="11"/>
        <color rgb="FFB4B4B4"/>
        <rFont val="Consolas"/>
        <family val="3"/>
      </rPr>
      <t>,</t>
    </r>
  </si>
  <si>
    <r>
      <t>            A000000116DB00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GSA â€“ TFCS - CCC</t>
    </r>
    <r>
      <rPr>
        <sz val="11"/>
        <color rgb="FFE8C9BB"/>
        <rFont val="Consolas"/>
        <family val="3"/>
      </rPr>
      <t>"</t>
    </r>
    <r>
      <rPr>
        <sz val="11"/>
        <color rgb="FFB4B4B4"/>
        <rFont val="Consolas"/>
        <family val="3"/>
      </rPr>
      <t>,</t>
    </r>
  </si>
  <si>
    <r>
      <t>            A000000118010000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Austria Card - DF_Verkehr</t>
    </r>
    <r>
      <rPr>
        <sz val="11"/>
        <color rgb="FFE8C9BB"/>
        <rFont val="Consolas"/>
        <family val="3"/>
      </rPr>
      <t>"</t>
    </r>
    <r>
      <rPr>
        <sz val="11"/>
        <color rgb="FFB4B4B4"/>
        <rFont val="Consolas"/>
        <family val="3"/>
      </rPr>
      <t>,</t>
    </r>
  </si>
  <si>
    <r>
      <t>            A000000118020000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Austria Card - DF_Partner</t>
    </r>
    <r>
      <rPr>
        <sz val="11"/>
        <color rgb="FFE8C9BB"/>
        <rFont val="Consolas"/>
        <family val="3"/>
      </rPr>
      <t>"</t>
    </r>
    <r>
      <rPr>
        <sz val="11"/>
        <color rgb="FFB4B4B4"/>
        <rFont val="Consolas"/>
        <family val="3"/>
      </rPr>
      <t>,</t>
    </r>
  </si>
  <si>
    <r>
      <t>            A000000118030000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Austria Card - DF_SchÃ¼lerdaten</t>
    </r>
    <r>
      <rPr>
        <sz val="11"/>
        <color rgb="FFE8C9BB"/>
        <rFont val="Consolas"/>
        <family val="3"/>
      </rPr>
      <t>"</t>
    </r>
    <r>
      <rPr>
        <sz val="11"/>
        <color rgb="FFB4B4B4"/>
        <rFont val="Consolas"/>
        <family val="3"/>
      </rPr>
      <t>,</t>
    </r>
  </si>
  <si>
    <r>
      <t>            A000000118040000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Austria Card - DF_KEP_SIG</t>
    </r>
    <r>
      <rPr>
        <sz val="11"/>
        <color rgb="FFE8C9BB"/>
        <rFont val="Consolas"/>
        <family val="3"/>
      </rPr>
      <t>"</t>
    </r>
    <r>
      <rPr>
        <sz val="11"/>
        <color rgb="FFB4B4B4"/>
        <rFont val="Consolas"/>
        <family val="3"/>
      </rPr>
      <t>,</t>
    </r>
  </si>
  <si>
    <r>
      <t>            A0000001184543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Austria Card - Digital Signature (SSCA)</t>
    </r>
    <r>
      <rPr>
        <sz val="11"/>
        <color rgb="FFE8C9BB"/>
        <rFont val="Consolas"/>
        <family val="3"/>
      </rPr>
      <t>"</t>
    </r>
    <r>
      <rPr>
        <sz val="11"/>
        <color rgb="FFB4B4B4"/>
        <rFont val="Consolas"/>
        <family val="3"/>
      </rPr>
      <t>,</t>
    </r>
  </si>
  <si>
    <r>
      <t>            A000000118454E</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Austria Card - Encryption Application</t>
    </r>
    <r>
      <rPr>
        <sz val="11"/>
        <color rgb="FFE8C9BB"/>
        <rFont val="Consolas"/>
        <family val="3"/>
      </rPr>
      <t>"</t>
    </r>
    <r>
      <rPr>
        <sz val="11"/>
        <color rgb="FFB4B4B4"/>
        <rFont val="Consolas"/>
        <family val="3"/>
      </rPr>
      <t>,</t>
    </r>
  </si>
  <si>
    <r>
      <t>            A0000001211010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PBS Danmark A/S - Dankort (VISA GEM Vision)</t>
    </r>
    <r>
      <rPr>
        <sz val="11"/>
        <color rgb="FFE8C9BB"/>
        <rFont val="Consolas"/>
        <family val="3"/>
      </rPr>
      <t>"</t>
    </r>
    <r>
      <rPr>
        <sz val="11"/>
        <color rgb="FFB4B4B4"/>
        <rFont val="Consolas"/>
        <family val="3"/>
      </rPr>
      <t>,</t>
    </r>
  </si>
  <si>
    <r>
      <t>            A0000001320001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Java Card Forum - org.javacardforum.javacard.biometry</t>
    </r>
    <r>
      <rPr>
        <sz val="11"/>
        <color rgb="FFE8C9BB"/>
        <rFont val="Consolas"/>
        <family val="3"/>
      </rPr>
      <t>"</t>
    </r>
    <r>
      <rPr>
        <sz val="11"/>
        <color rgb="FFB4B4B4"/>
        <rFont val="Consolas"/>
        <family val="3"/>
      </rPr>
      <t>,</t>
    </r>
  </si>
  <si>
    <r>
      <t>            A0000001408001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TDS TODOS DATA SYSTEM AB - eCode</t>
    </r>
    <r>
      <rPr>
        <sz val="11"/>
        <color rgb="FFE8C9BB"/>
        <rFont val="Consolas"/>
        <family val="3"/>
      </rPr>
      <t>"</t>
    </r>
    <r>
      <rPr>
        <sz val="11"/>
        <color rgb="FFB4B4B4"/>
        <rFont val="Consolas"/>
        <family val="3"/>
      </rPr>
      <t>,</t>
    </r>
  </si>
  <si>
    <r>
      <t>            A0000001410001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Associazione Bancaria Italiana - PagoBANCOMAT</t>
    </r>
    <r>
      <rPr>
        <sz val="11"/>
        <color rgb="FFE8C9BB"/>
        <rFont val="Consolas"/>
        <family val="3"/>
      </rPr>
      <t>"</t>
    </r>
    <r>
      <rPr>
        <sz val="11"/>
        <color rgb="FFB4B4B4"/>
        <rFont val="Consolas"/>
        <family val="3"/>
      </rPr>
      <t>,</t>
    </r>
  </si>
  <si>
    <r>
      <t>            A0000001510000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GlobalPlatform, Inc. - Global Platform Security Domain AID</t>
    </r>
    <r>
      <rPr>
        <sz val="11"/>
        <color rgb="FFE8C9BB"/>
        <rFont val="Consolas"/>
        <family val="3"/>
      </rPr>
      <t>"</t>
    </r>
    <r>
      <rPr>
        <sz val="11"/>
        <color rgb="FFB4B4B4"/>
        <rFont val="Consolas"/>
        <family val="3"/>
      </rPr>
      <t>,</t>
    </r>
  </si>
  <si>
    <r>
      <t>            A00000015153504341534400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GlobalPlatform, Inc. - CASD_AID</t>
    </r>
    <r>
      <rPr>
        <sz val="11"/>
        <color rgb="FFE8C9BB"/>
        <rFont val="Consolas"/>
        <family val="3"/>
      </rPr>
      <t>"</t>
    </r>
    <r>
      <rPr>
        <sz val="11"/>
        <color rgb="FFB4B4B4"/>
        <rFont val="Consolas"/>
        <family val="3"/>
      </rPr>
      <t>,</t>
    </r>
  </si>
  <si>
    <r>
      <t>            A0000001523010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Diners Club International Ltd. - Discover, Pulse D Pas</t>
    </r>
    <r>
      <rPr>
        <sz val="11"/>
        <color rgb="FFE8C9BB"/>
        <rFont val="Consolas"/>
        <family val="3"/>
      </rPr>
      <t>"</t>
    </r>
    <r>
      <rPr>
        <sz val="11"/>
        <color rgb="FFB4B4B4"/>
        <rFont val="Consolas"/>
        <family val="3"/>
      </rPr>
      <t>,</t>
    </r>
  </si>
  <si>
    <r>
      <t>            A0000001524010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Diners Club International Ltd. - Discover</t>
    </r>
    <r>
      <rPr>
        <sz val="11"/>
        <color rgb="FFE8C9BB"/>
        <rFont val="Consolas"/>
        <family val="3"/>
      </rPr>
      <t>"</t>
    </r>
    <r>
      <rPr>
        <sz val="11"/>
        <color rgb="FFB4B4B4"/>
        <rFont val="Consolas"/>
        <family val="3"/>
      </rPr>
      <t>,</t>
    </r>
  </si>
  <si>
    <r>
      <t>            A0000001544442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Banrisul â€“ Banco do Estado do Rio Grande do SUL â€“ S.A. - Banricompras Debito</t>
    </r>
    <r>
      <rPr>
        <sz val="11"/>
        <color rgb="FFE8C9BB"/>
        <rFont val="Consolas"/>
        <family val="3"/>
      </rPr>
      <t>"</t>
    </r>
    <r>
      <rPr>
        <sz val="11"/>
        <color rgb="FFB4B4B4"/>
        <rFont val="Consolas"/>
        <family val="3"/>
      </rPr>
      <t>,</t>
    </r>
  </si>
  <si>
    <r>
      <t>            A0000001570010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AMEX</t>
    </r>
    <r>
      <rPr>
        <sz val="11"/>
        <color rgb="FFE8C9BB"/>
        <rFont val="Consolas"/>
        <family val="3"/>
      </rPr>
      <t>"</t>
    </r>
    <r>
      <rPr>
        <sz val="11"/>
        <color rgb="FFB4B4B4"/>
        <rFont val="Consolas"/>
        <family val="3"/>
      </rPr>
      <t>,</t>
    </r>
  </si>
  <si>
    <r>
      <t>            A0000001570020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MasterCard</t>
    </r>
    <r>
      <rPr>
        <sz val="11"/>
        <color rgb="FFE8C9BB"/>
        <rFont val="Consolas"/>
        <family val="3"/>
      </rPr>
      <t>"</t>
    </r>
    <r>
      <rPr>
        <sz val="11"/>
        <color rgb="FFB4B4B4"/>
        <rFont val="Consolas"/>
        <family val="3"/>
      </rPr>
      <t>,</t>
    </r>
  </si>
  <si>
    <r>
      <t>            A0000001570021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Maestro</t>
    </r>
    <r>
      <rPr>
        <sz val="11"/>
        <color rgb="FFE8C9BB"/>
        <rFont val="Consolas"/>
        <family val="3"/>
      </rPr>
      <t>"</t>
    </r>
    <r>
      <rPr>
        <sz val="11"/>
        <color rgb="FFB4B4B4"/>
        <rFont val="Consolas"/>
        <family val="3"/>
      </rPr>
      <t>,</t>
    </r>
  </si>
  <si>
    <r>
      <t>            A0000001570022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Maestro</t>
    </r>
    <r>
      <rPr>
        <sz val="11"/>
        <color rgb="FFE8C9BB"/>
        <rFont val="Consolas"/>
        <family val="3"/>
      </rPr>
      <t>"</t>
    </r>
    <r>
      <rPr>
        <sz val="11"/>
        <color rgb="FFB4B4B4"/>
        <rFont val="Consolas"/>
        <family val="3"/>
      </rPr>
      <t>,</t>
    </r>
  </si>
  <si>
    <r>
      <t>            A0000001570023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CASH</t>
    </r>
    <r>
      <rPr>
        <sz val="11"/>
        <color rgb="FFE8C9BB"/>
        <rFont val="Consolas"/>
        <family val="3"/>
      </rPr>
      <t>"</t>
    </r>
    <r>
      <rPr>
        <sz val="11"/>
        <color rgb="FFB4B4B4"/>
        <rFont val="Consolas"/>
        <family val="3"/>
      </rPr>
      <t>,</t>
    </r>
  </si>
  <si>
    <r>
      <t>            A0000001570030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VISA</t>
    </r>
    <r>
      <rPr>
        <sz val="11"/>
        <color rgb="FFE8C9BB"/>
        <rFont val="Consolas"/>
        <family val="3"/>
      </rPr>
      <t>"</t>
    </r>
    <r>
      <rPr>
        <sz val="11"/>
        <color rgb="FFB4B4B4"/>
        <rFont val="Consolas"/>
        <family val="3"/>
      </rPr>
      <t>,</t>
    </r>
  </si>
  <si>
    <r>
      <t>            A0000001570031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VISA</t>
    </r>
    <r>
      <rPr>
        <sz val="11"/>
        <color rgb="FFE8C9BB"/>
        <rFont val="Consolas"/>
        <family val="3"/>
      </rPr>
      <t>"</t>
    </r>
    <r>
      <rPr>
        <sz val="11"/>
        <color rgb="FFB4B4B4"/>
        <rFont val="Consolas"/>
        <family val="3"/>
      </rPr>
      <t>,</t>
    </r>
  </si>
  <si>
    <r>
      <t>            A0000001570040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JCB</t>
    </r>
    <r>
      <rPr>
        <sz val="11"/>
        <color rgb="FFE8C9BB"/>
        <rFont val="Consolas"/>
        <family val="3"/>
      </rPr>
      <t>"</t>
    </r>
    <r>
      <rPr>
        <sz val="11"/>
        <color rgb="FFB4B4B4"/>
        <rFont val="Consolas"/>
        <family val="3"/>
      </rPr>
      <t>,</t>
    </r>
  </si>
  <si>
    <r>
      <t>            A0000001570050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Postcard</t>
    </r>
    <r>
      <rPr>
        <sz val="11"/>
        <color rgb="FFE8C9BB"/>
        <rFont val="Consolas"/>
        <family val="3"/>
      </rPr>
      <t>"</t>
    </r>
    <r>
      <rPr>
        <sz val="11"/>
        <color rgb="FFB4B4B4"/>
        <rFont val="Consolas"/>
        <family val="3"/>
      </rPr>
      <t>,</t>
    </r>
  </si>
  <si>
    <r>
      <t>            A0000001570051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Postcard</t>
    </r>
    <r>
      <rPr>
        <sz val="11"/>
        <color rgb="FFE8C9BB"/>
        <rFont val="Consolas"/>
        <family val="3"/>
      </rPr>
      <t>"</t>
    </r>
    <r>
      <rPr>
        <sz val="11"/>
        <color rgb="FFB4B4B4"/>
        <rFont val="Consolas"/>
        <family val="3"/>
      </rPr>
      <t>,</t>
    </r>
  </si>
  <si>
    <r>
      <t>            A0000001570100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MCard</t>
    </r>
    <r>
      <rPr>
        <sz val="11"/>
        <color rgb="FFE8C9BB"/>
        <rFont val="Consolas"/>
        <family val="3"/>
      </rPr>
      <t>"</t>
    </r>
    <r>
      <rPr>
        <sz val="11"/>
        <color rgb="FFB4B4B4"/>
        <rFont val="Consolas"/>
        <family val="3"/>
      </rPr>
      <t>,</t>
    </r>
  </si>
  <si>
    <r>
      <t>            A0000001570104</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MyOne</t>
    </r>
    <r>
      <rPr>
        <sz val="11"/>
        <color rgb="FFE8C9BB"/>
        <rFont val="Consolas"/>
        <family val="3"/>
      </rPr>
      <t>"</t>
    </r>
    <r>
      <rPr>
        <sz val="11"/>
        <color rgb="FFB4B4B4"/>
        <rFont val="Consolas"/>
        <family val="3"/>
      </rPr>
      <t>,</t>
    </r>
  </si>
  <si>
    <r>
      <t>            A0000001570109</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Mediamarkt Card</t>
    </r>
    <r>
      <rPr>
        <sz val="11"/>
        <color rgb="FFE8C9BB"/>
        <rFont val="Consolas"/>
        <family val="3"/>
      </rPr>
      <t>"</t>
    </r>
    <r>
      <rPr>
        <sz val="11"/>
        <color rgb="FFB4B4B4"/>
        <rFont val="Consolas"/>
        <family val="3"/>
      </rPr>
      <t>,</t>
    </r>
  </si>
  <si>
    <r>
      <t>            A000000157010A</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Gift Card</t>
    </r>
    <r>
      <rPr>
        <sz val="11"/>
        <color rgb="FFE8C9BB"/>
        <rFont val="Consolas"/>
        <family val="3"/>
      </rPr>
      <t>"</t>
    </r>
    <r>
      <rPr>
        <sz val="11"/>
        <color rgb="FFB4B4B4"/>
        <rFont val="Consolas"/>
        <family val="3"/>
      </rPr>
      <t>,</t>
    </r>
  </si>
  <si>
    <r>
      <t>            A000000157010B</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Bonuscard</t>
    </r>
    <r>
      <rPr>
        <sz val="11"/>
        <color rgb="FFE8C9BB"/>
        <rFont val="Consolas"/>
        <family val="3"/>
      </rPr>
      <t>"</t>
    </r>
    <r>
      <rPr>
        <sz val="11"/>
        <color rgb="FFB4B4B4"/>
        <rFont val="Consolas"/>
        <family val="3"/>
      </rPr>
      <t>,</t>
    </r>
  </si>
  <si>
    <r>
      <t>            A000000157010C</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WIRCard</t>
    </r>
    <r>
      <rPr>
        <sz val="11"/>
        <color rgb="FFE8C9BB"/>
        <rFont val="Consolas"/>
        <family val="3"/>
      </rPr>
      <t>"</t>
    </r>
    <r>
      <rPr>
        <sz val="11"/>
        <color rgb="FFB4B4B4"/>
        <rFont val="Consolas"/>
        <family val="3"/>
      </rPr>
      <t>,</t>
    </r>
  </si>
  <si>
    <r>
      <t>            A000000157010D</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Power Card</t>
    </r>
    <r>
      <rPr>
        <sz val="11"/>
        <color rgb="FFE8C9BB"/>
        <rFont val="Consolas"/>
        <family val="3"/>
      </rPr>
      <t>"</t>
    </r>
    <r>
      <rPr>
        <sz val="11"/>
        <color rgb="FFB4B4B4"/>
        <rFont val="Consolas"/>
        <family val="3"/>
      </rPr>
      <t>,</t>
    </r>
  </si>
  <si>
    <r>
      <t>            A0000001574443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DINERS CLUB</t>
    </r>
    <r>
      <rPr>
        <sz val="11"/>
        <color rgb="FFE8C9BB"/>
        <rFont val="Consolas"/>
        <family val="3"/>
      </rPr>
      <t>"</t>
    </r>
    <r>
      <rPr>
        <sz val="11"/>
        <color rgb="FFB4B4B4"/>
        <rFont val="Consolas"/>
        <family val="3"/>
      </rPr>
      <t>,</t>
    </r>
  </si>
  <si>
    <r>
      <t>            A0000001574444</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Supercard Plus</t>
    </r>
    <r>
      <rPr>
        <sz val="11"/>
        <color rgb="FFE8C9BB"/>
        <rFont val="Consolas"/>
        <family val="3"/>
      </rPr>
      <t>"</t>
    </r>
    <r>
      <rPr>
        <sz val="11"/>
        <color rgb="FFB4B4B4"/>
        <rFont val="Consolas"/>
        <family val="3"/>
      </rPr>
      <t>,</t>
    </r>
  </si>
  <si>
    <r>
      <t>            A000000167413000FF</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IBM - JCOP Identify Applet</t>
    </r>
    <r>
      <rPr>
        <sz val="11"/>
        <color rgb="FFE8C9BB"/>
        <rFont val="Consolas"/>
        <family val="3"/>
      </rPr>
      <t>"</t>
    </r>
    <r>
      <rPr>
        <sz val="11"/>
        <color rgb="FFB4B4B4"/>
        <rFont val="Consolas"/>
        <family val="3"/>
      </rPr>
      <t>,</t>
    </r>
  </si>
  <si>
    <r>
      <t>            A000000167413001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IBM - FIPS 140-2</t>
    </r>
    <r>
      <rPr>
        <sz val="11"/>
        <color rgb="FFE8C9BB"/>
        <rFont val="Consolas"/>
        <family val="3"/>
      </rPr>
      <t>"</t>
    </r>
    <r>
      <rPr>
        <sz val="11"/>
        <color rgb="FFB4B4B4"/>
        <rFont val="Consolas"/>
        <family val="3"/>
      </rPr>
      <t>,</t>
    </r>
  </si>
  <si>
    <r>
      <t>            A000000172950001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Financial Information Service Co. Ltd. - BAROC Financial Application Taiwan</t>
    </r>
    <r>
      <rPr>
        <sz val="11"/>
        <color rgb="FFE8C9BB"/>
        <rFont val="Consolas"/>
        <family val="3"/>
      </rPr>
      <t>"</t>
    </r>
    <r>
      <rPr>
        <sz val="11"/>
        <color rgb="FFB4B4B4"/>
        <rFont val="Consolas"/>
        <family val="3"/>
      </rPr>
      <t>,</t>
    </r>
  </si>
  <si>
    <r>
      <t>            A000000177504B43532D3135</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MinistÃ¨re de Lâ€™IntÃ©rieur - BelPIC (Belgian Personal Identity Card)</t>
    </r>
    <r>
      <rPr>
        <sz val="11"/>
        <color rgb="FFE8C9BB"/>
        <rFont val="Consolas"/>
        <family val="3"/>
      </rPr>
      <t>"</t>
    </r>
    <r>
      <rPr>
        <sz val="11"/>
        <color rgb="FFB4B4B4"/>
        <rFont val="Consolas"/>
        <family val="3"/>
      </rPr>
      <t>,</t>
    </r>
  </si>
  <si>
    <r>
      <t>            A0000001850002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Post Office Limited - UK Post Office Account card</t>
    </r>
    <r>
      <rPr>
        <sz val="11"/>
        <color rgb="FFE8C9BB"/>
        <rFont val="Consolas"/>
        <family val="3"/>
      </rPr>
      <t>"</t>
    </r>
    <r>
      <rPr>
        <sz val="11"/>
        <color rgb="FFB4B4B4"/>
        <rFont val="Consolas"/>
        <family val="3"/>
      </rPr>
      <t>,</t>
    </r>
  </si>
  <si>
    <r>
      <t>            A0000001884443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Diners Club Switzerland Ltd - DINERS CLUB</t>
    </r>
    <r>
      <rPr>
        <sz val="11"/>
        <color rgb="FFE8C9BB"/>
        <rFont val="Consolas"/>
        <family val="3"/>
      </rPr>
      <t>"</t>
    </r>
    <r>
      <rPr>
        <sz val="11"/>
        <color rgb="FFB4B4B4"/>
        <rFont val="Consolas"/>
        <family val="3"/>
      </rPr>
      <t>,</t>
    </r>
  </si>
  <si>
    <r>
      <t>            A0000002040000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Association for Payment Clearing Services</t>
    </r>
    <r>
      <rPr>
        <sz val="11"/>
        <color rgb="FFE8C9BB"/>
        <rFont val="Consolas"/>
        <family val="3"/>
      </rPr>
      <t>"</t>
    </r>
    <r>
      <rPr>
        <sz val="11"/>
        <color rgb="FFB4B4B4"/>
        <rFont val="Consolas"/>
        <family val="3"/>
      </rPr>
      <t>,</t>
    </r>
  </si>
  <si>
    <r>
      <t>            A0000002281010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Saudi Arabian Monetary Agency (SAMA) - SPAN (M/Chip)</t>
    </r>
    <r>
      <rPr>
        <sz val="11"/>
        <color rgb="FFE8C9BB"/>
        <rFont val="Consolas"/>
        <family val="3"/>
      </rPr>
      <t>"</t>
    </r>
    <r>
      <rPr>
        <sz val="11"/>
        <color rgb="FFB4B4B4"/>
        <rFont val="Consolas"/>
        <family val="3"/>
      </rPr>
      <t>,</t>
    </r>
  </si>
  <si>
    <r>
      <t>            A0000002282010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Saudi Arabian Monetary Agency (SAMA) - SPAN (VIS)</t>
    </r>
    <r>
      <rPr>
        <sz val="11"/>
        <color rgb="FFE8C9BB"/>
        <rFont val="Consolas"/>
        <family val="3"/>
      </rPr>
      <t>"</t>
    </r>
    <r>
      <rPr>
        <sz val="11"/>
        <color rgb="FFB4B4B4"/>
        <rFont val="Consolas"/>
        <family val="3"/>
      </rPr>
      <t>,</t>
    </r>
  </si>
  <si>
    <r>
      <t>            A00000022820101010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Saudi Arabian Monetary Agency (SAMA) - SPAN</t>
    </r>
    <r>
      <rPr>
        <sz val="11"/>
        <color rgb="FFE8C9BB"/>
        <rFont val="Consolas"/>
        <family val="3"/>
      </rPr>
      <t>"</t>
    </r>
    <r>
      <rPr>
        <sz val="11"/>
        <color rgb="FFB4B4B4"/>
        <rFont val="Consolas"/>
        <family val="3"/>
      </rPr>
      <t>,</t>
    </r>
  </si>
  <si>
    <r>
      <t>            A0000002471001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ISO JTC1/SC17/WG3 - Machine Readable Travel Documents (MRTD)</t>
    </r>
    <r>
      <rPr>
        <sz val="11"/>
        <color rgb="FFE8C9BB"/>
        <rFont val="Consolas"/>
        <family val="3"/>
      </rPr>
      <t>"</t>
    </r>
    <r>
      <rPr>
        <sz val="11"/>
        <color rgb="FFB4B4B4"/>
        <rFont val="Consolas"/>
        <family val="3"/>
      </rPr>
      <t>,</t>
    </r>
  </si>
  <si>
    <r>
      <t>            A0000002472001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ISO JTC1/SC17/WG3 - Machine Readable Travel Documents (MRTD)</t>
    </r>
    <r>
      <rPr>
        <sz val="11"/>
        <color rgb="FFE8C9BB"/>
        <rFont val="Consolas"/>
        <family val="3"/>
      </rPr>
      <t>"</t>
    </r>
    <r>
      <rPr>
        <sz val="11"/>
        <color rgb="FFB4B4B4"/>
        <rFont val="Consolas"/>
        <family val="3"/>
      </rPr>
      <t>,</t>
    </r>
  </si>
  <si>
    <r>
      <t>            A0000002771010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Interac Association - INTERAC</t>
    </r>
    <r>
      <rPr>
        <sz val="11"/>
        <color rgb="FFE8C9BB"/>
        <rFont val="Consolas"/>
        <family val="3"/>
      </rPr>
      <t>"</t>
    </r>
    <r>
      <rPr>
        <sz val="11"/>
        <color rgb="FFB4B4B4"/>
        <rFont val="Consolas"/>
        <family val="3"/>
      </rPr>
      <t>,</t>
    </r>
  </si>
  <si>
    <r>
      <t>            A00000030600000000000000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PS/SC Workgroup - PC/SC Initial access data AID</t>
    </r>
    <r>
      <rPr>
        <sz val="11"/>
        <color rgb="FFE8C9BB"/>
        <rFont val="Consolas"/>
        <family val="3"/>
      </rPr>
      <t>"</t>
    </r>
    <r>
      <rPr>
        <sz val="11"/>
        <color rgb="FFB4B4B4"/>
        <rFont val="Consolas"/>
        <family val="3"/>
      </rPr>
      <t>,</t>
    </r>
  </si>
  <si>
    <r>
      <t>            A000000308000010000100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National Institute of Standards and Technology - Personal Identity Verification (PIV) / ID-ONE PIV BIO</t>
    </r>
    <r>
      <rPr>
        <sz val="11"/>
        <color rgb="FFE8C9BB"/>
        <rFont val="Consolas"/>
        <family val="3"/>
      </rPr>
      <t>"</t>
    </r>
    <r>
      <rPr>
        <sz val="11"/>
        <color rgb="FFB4B4B4"/>
        <rFont val="Consolas"/>
        <family val="3"/>
      </rPr>
      <t>,</t>
    </r>
  </si>
  <si>
    <r>
      <t>            A00000031510100528</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Currence Holding/PIN BV - Currence PuC</t>
    </r>
    <r>
      <rPr>
        <sz val="11"/>
        <color rgb="FFE8C9BB"/>
        <rFont val="Consolas"/>
        <family val="3"/>
      </rPr>
      <t>"</t>
    </r>
    <r>
      <rPr>
        <sz val="11"/>
        <color rgb="FFB4B4B4"/>
        <rFont val="Consolas"/>
        <family val="3"/>
      </rPr>
      <t>,</t>
    </r>
  </si>
  <si>
    <r>
      <t>            A0000003156020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Currence Holding/PIN BV - Chipknip</t>
    </r>
    <r>
      <rPr>
        <sz val="11"/>
        <color rgb="FFE8C9BB"/>
        <rFont val="Consolas"/>
        <family val="3"/>
      </rPr>
      <t>"</t>
    </r>
    <r>
      <rPr>
        <sz val="11"/>
        <color rgb="FFB4B4B4"/>
        <rFont val="Consolas"/>
        <family val="3"/>
      </rPr>
      <t>,</t>
    </r>
  </si>
  <si>
    <r>
      <t>            A00000032301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Identity Alliance - MUSCLE Applet Package</t>
    </r>
    <r>
      <rPr>
        <sz val="11"/>
        <color rgb="FFE8C9BB"/>
        <rFont val="Consolas"/>
        <family val="3"/>
      </rPr>
      <t>"</t>
    </r>
    <r>
      <rPr>
        <sz val="11"/>
        <color rgb="FFB4B4B4"/>
        <rFont val="Consolas"/>
        <family val="3"/>
      </rPr>
      <t>,</t>
    </r>
  </si>
  <si>
    <r>
      <t>            A0000003230101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Identity Alliance - MUSCLE Applet Instance</t>
    </r>
    <r>
      <rPr>
        <sz val="11"/>
        <color rgb="FFE8C9BB"/>
        <rFont val="Consolas"/>
        <family val="3"/>
      </rPr>
      <t>"</t>
    </r>
    <r>
      <rPr>
        <sz val="11"/>
        <color rgb="FFB4B4B4"/>
        <rFont val="Consolas"/>
        <family val="3"/>
      </rPr>
      <t>,</t>
    </r>
  </si>
  <si>
    <r>
      <t>            A0000003241010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Discover Financial Services LLC - Discover Zip</t>
    </r>
    <r>
      <rPr>
        <sz val="11"/>
        <color rgb="FFE8C9BB"/>
        <rFont val="Consolas"/>
        <family val="3"/>
      </rPr>
      <t>"</t>
    </r>
    <r>
      <rPr>
        <sz val="11"/>
        <color rgb="FFB4B4B4"/>
        <rFont val="Consolas"/>
        <family val="3"/>
      </rPr>
      <t>,</t>
    </r>
  </si>
  <si>
    <r>
      <t>            A000000333010101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China Unionpay Co. Ltd - UnionPay Debit</t>
    </r>
    <r>
      <rPr>
        <sz val="11"/>
        <color rgb="FFE8C9BB"/>
        <rFont val="Consolas"/>
        <family val="3"/>
      </rPr>
      <t>"</t>
    </r>
    <r>
      <rPr>
        <sz val="11"/>
        <color rgb="FFB4B4B4"/>
        <rFont val="Consolas"/>
        <family val="3"/>
      </rPr>
      <t>,</t>
    </r>
  </si>
  <si>
    <r>
      <t>            A000000333010102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China Unionpay Co. Ltd - UnionPay Credit</t>
    </r>
    <r>
      <rPr>
        <sz val="11"/>
        <color rgb="FFE8C9BB"/>
        <rFont val="Consolas"/>
        <family val="3"/>
      </rPr>
      <t>"</t>
    </r>
    <r>
      <rPr>
        <sz val="11"/>
        <color rgb="FFB4B4B4"/>
        <rFont val="Consolas"/>
        <family val="3"/>
      </rPr>
      <t>,</t>
    </r>
  </si>
  <si>
    <r>
      <t>            A000000333010103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China Unionpay Co. Ltd - UnionPay Quasi Credit</t>
    </r>
    <r>
      <rPr>
        <sz val="11"/>
        <color rgb="FFE8C9BB"/>
        <rFont val="Consolas"/>
        <family val="3"/>
      </rPr>
      <t>"</t>
    </r>
    <r>
      <rPr>
        <sz val="11"/>
        <color rgb="FFB4B4B4"/>
        <rFont val="Consolas"/>
        <family val="3"/>
      </rPr>
      <t>,</t>
    </r>
  </si>
  <si>
    <r>
      <t>            A000000333010106</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China Unionpay Co. Ltd - UnionPay Electronic Cash</t>
    </r>
    <r>
      <rPr>
        <sz val="11"/>
        <color rgb="FFE8C9BB"/>
        <rFont val="Consolas"/>
        <family val="3"/>
      </rPr>
      <t>"</t>
    </r>
    <r>
      <rPr>
        <sz val="11"/>
        <color rgb="FFB4B4B4"/>
        <rFont val="Consolas"/>
        <family val="3"/>
      </rPr>
      <t>,</t>
    </r>
  </si>
  <si>
    <r>
      <t>            A000000333010108</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China Unionpay Co. Ltd - U.S. UnionPay Common Debit AID</t>
    </r>
    <r>
      <rPr>
        <sz val="11"/>
        <color rgb="FFE8C9BB"/>
        <rFont val="Consolas"/>
        <family val="3"/>
      </rPr>
      <t>"</t>
    </r>
    <r>
      <rPr>
        <sz val="11"/>
        <color rgb="FFB4B4B4"/>
        <rFont val="Consolas"/>
        <family val="3"/>
      </rPr>
      <t>,</t>
    </r>
  </si>
  <si>
    <r>
      <t>            A000000337301000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Groupment Interbancaire MonÃ©tique de lâ€™ UEMOA - Retrait</t>
    </r>
    <r>
      <rPr>
        <sz val="11"/>
        <color rgb="FFE8C9BB"/>
        <rFont val="Consolas"/>
        <family val="3"/>
      </rPr>
      <t>"</t>
    </r>
    <r>
      <rPr>
        <sz val="11"/>
        <color rgb="FFB4B4B4"/>
        <rFont val="Consolas"/>
        <family val="3"/>
      </rPr>
      <t>,</t>
    </r>
  </si>
  <si>
    <r>
      <t>            A000000337101000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Groupment Interbancaire MonÃ©tique de lâ€™ UEMOA - Standard</t>
    </r>
    <r>
      <rPr>
        <sz val="11"/>
        <color rgb="FFE8C9BB"/>
        <rFont val="Consolas"/>
        <family val="3"/>
      </rPr>
      <t>"</t>
    </r>
    <r>
      <rPr>
        <sz val="11"/>
        <color rgb="FFB4B4B4"/>
        <rFont val="Consolas"/>
        <family val="3"/>
      </rPr>
      <t>,</t>
    </r>
  </si>
  <si>
    <r>
      <t>            A000000337102000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Groupment Interbancaire MonÃ©tique de lâ€™ UEMOA - Classic</t>
    </r>
    <r>
      <rPr>
        <sz val="11"/>
        <color rgb="FFE8C9BB"/>
        <rFont val="Consolas"/>
        <family val="3"/>
      </rPr>
      <t>"</t>
    </r>
    <r>
      <rPr>
        <sz val="11"/>
        <color rgb="FFB4B4B4"/>
        <rFont val="Consolas"/>
        <family val="3"/>
      </rPr>
      <t>,</t>
    </r>
  </si>
  <si>
    <r>
      <t>            A000000337101001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Groupment Interbancaire MonÃ©tique de lâ€™ UEMOA - Prepaye Online</t>
    </r>
    <r>
      <rPr>
        <sz val="11"/>
        <color rgb="FFE8C9BB"/>
        <rFont val="Consolas"/>
        <family val="3"/>
      </rPr>
      <t>"</t>
    </r>
    <r>
      <rPr>
        <sz val="11"/>
        <color rgb="FFB4B4B4"/>
        <rFont val="Consolas"/>
        <family val="3"/>
      </rPr>
      <t>,</t>
    </r>
  </si>
  <si>
    <r>
      <t>            A000000337102001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Groupment Interbancaire MonÃ©tique de lâ€™ UEMOA - Prepaye Possibile Offiline</t>
    </r>
    <r>
      <rPr>
        <sz val="11"/>
        <color rgb="FFE8C9BB"/>
        <rFont val="Consolas"/>
        <family val="3"/>
      </rPr>
      <t>"</t>
    </r>
    <r>
      <rPr>
        <sz val="11"/>
        <color rgb="FFB4B4B4"/>
        <rFont val="Consolas"/>
        <family val="3"/>
      </rPr>
      <t>,</t>
    </r>
  </si>
  <si>
    <r>
      <t>            A000000337601001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Groupment Interbancaire MonÃ©tique de lâ€™ UEMOA - Porte Monnaie Electronique</t>
    </r>
    <r>
      <rPr>
        <sz val="11"/>
        <color rgb="FFE8C9BB"/>
        <rFont val="Consolas"/>
        <family val="3"/>
      </rPr>
      <t>"</t>
    </r>
    <r>
      <rPr>
        <sz val="11"/>
        <color rgb="FFB4B4B4"/>
        <rFont val="Consolas"/>
        <family val="3"/>
      </rPr>
      <t>,</t>
    </r>
  </si>
  <si>
    <r>
      <t>            A0000003591010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Euro Alliance of Payment Schemes s.c.r.l.</t>
    </r>
    <r>
      <rPr>
        <sz val="11"/>
        <color rgb="FFE8C9BB"/>
        <rFont val="Consolas"/>
        <family val="3"/>
      </rPr>
      <t>"</t>
    </r>
    <r>
      <rPr>
        <sz val="11"/>
        <color rgb="FFB4B4B4"/>
        <rFont val="Consolas"/>
        <family val="3"/>
      </rPr>
      <t>,</t>
    </r>
  </si>
  <si>
    <r>
      <t>            A0000003591010028001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Euro Alliance of Payment Schemes s.c.r.l. â€“ Girocard EAPS</t>
    </r>
    <r>
      <rPr>
        <sz val="11"/>
        <color rgb="FFE8C9BB"/>
        <rFont val="Consolas"/>
        <family val="3"/>
      </rPr>
      <t>"</t>
    </r>
    <r>
      <rPr>
        <sz val="11"/>
        <color rgb="FFB4B4B4"/>
        <rFont val="Consolas"/>
        <family val="3"/>
      </rPr>
      <t>,</t>
    </r>
  </si>
  <si>
    <r>
      <t>            A00000035910100380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Euro Alliance of Payment Schemes s.c.r.l. - PagoBANCOMAT</t>
    </r>
    <r>
      <rPr>
        <sz val="11"/>
        <color rgb="FFE8C9BB"/>
        <rFont val="Consolas"/>
        <family val="3"/>
      </rPr>
      <t>"</t>
    </r>
    <r>
      <rPr>
        <sz val="11"/>
        <color rgb="FFB4B4B4"/>
        <rFont val="Consolas"/>
        <family val="3"/>
      </rPr>
      <t>,</t>
    </r>
  </si>
  <si>
    <r>
      <t>            A0000003660001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Poste Italiane S.P.A - Postamat</t>
    </r>
    <r>
      <rPr>
        <sz val="11"/>
        <color rgb="FFE8C9BB"/>
        <rFont val="Consolas"/>
        <family val="3"/>
      </rPr>
      <t>"</t>
    </r>
    <r>
      <rPr>
        <sz val="11"/>
        <color rgb="FFB4B4B4"/>
        <rFont val="Consolas"/>
        <family val="3"/>
      </rPr>
      <t>,</t>
    </r>
  </si>
  <si>
    <r>
      <t>            A0000003660002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Poste Italiane S.P.A - Postamat VISA</t>
    </r>
    <r>
      <rPr>
        <sz val="11"/>
        <color rgb="FFE8C9BB"/>
        <rFont val="Consolas"/>
        <family val="3"/>
      </rPr>
      <t>"</t>
    </r>
    <r>
      <rPr>
        <sz val="11"/>
        <color rgb="FFB4B4B4"/>
        <rFont val="Consolas"/>
        <family val="3"/>
      </rPr>
      <t>,</t>
    </r>
  </si>
  <si>
    <r>
      <t>            A0000003710001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Verve - InterSwitch Verve Card</t>
    </r>
    <r>
      <rPr>
        <sz val="11"/>
        <color rgb="FFE8C9BB"/>
        <rFont val="Consolas"/>
        <family val="3"/>
      </rPr>
      <t>"</t>
    </r>
    <r>
      <rPr>
        <sz val="11"/>
        <color rgb="FFB4B4B4"/>
        <rFont val="Consolas"/>
        <family val="3"/>
      </rPr>
      <t>,</t>
    </r>
  </si>
  <si>
    <r>
      <t>            A00000038410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eftpos, Australian Payments Clearing Association Ltd - Savings (debit card)</t>
    </r>
    <r>
      <rPr>
        <sz val="11"/>
        <color rgb="FFE8C9BB"/>
        <rFont val="Consolas"/>
        <family val="3"/>
      </rPr>
      <t>"</t>
    </r>
    <r>
      <rPr>
        <sz val="11"/>
        <color rgb="FFB4B4B4"/>
        <rFont val="Consolas"/>
        <family val="3"/>
      </rPr>
      <t>,</t>
    </r>
  </si>
  <si>
    <r>
      <t>            A00000038420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eftpos, Australian Payments Clearing Association Ltd - Cheque (debit card)</t>
    </r>
    <r>
      <rPr>
        <sz val="11"/>
        <color rgb="FFE8C9BB"/>
        <rFont val="Consolas"/>
        <family val="3"/>
      </rPr>
      <t>"</t>
    </r>
    <r>
      <rPr>
        <sz val="11"/>
        <color rgb="FFB4B4B4"/>
        <rFont val="Consolas"/>
        <family val="3"/>
      </rPr>
      <t>,</t>
    </r>
  </si>
  <si>
    <r>
      <t>            A0000003964D66344D0002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NXP Semiconductors Germany GmbH - MIFARE4MOBILE</t>
    </r>
    <r>
      <rPr>
        <sz val="11"/>
        <color rgb="FFE8C9BB"/>
        <rFont val="Consolas"/>
        <family val="3"/>
      </rPr>
      <t>"</t>
    </r>
    <r>
      <rPr>
        <sz val="11"/>
        <color rgb="FFB4B4B4"/>
        <rFont val="Consolas"/>
        <family val="3"/>
      </rPr>
      <t>,</t>
    </r>
  </si>
  <si>
    <r>
      <t>            A00000039742544659</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Microsoft Corporation - Microsoft IDMP AID</t>
    </r>
    <r>
      <rPr>
        <sz val="11"/>
        <color rgb="FFE8C9BB"/>
        <rFont val="Consolas"/>
        <family val="3"/>
      </rPr>
      <t>"</t>
    </r>
    <r>
      <rPr>
        <sz val="11"/>
        <color rgb="FFB4B4B4"/>
        <rFont val="Consolas"/>
        <family val="3"/>
      </rPr>
      <t>,</t>
    </r>
  </si>
  <si>
    <r>
      <t>            A0000003974349445F0100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Microsoft Corporation - Microsoft PNP AID</t>
    </r>
    <r>
      <rPr>
        <sz val="11"/>
        <color rgb="FFE8C9BB"/>
        <rFont val="Consolas"/>
        <family val="3"/>
      </rPr>
      <t>"</t>
    </r>
    <r>
      <rPr>
        <sz val="11"/>
        <color rgb="FFB4B4B4"/>
        <rFont val="Consolas"/>
        <family val="3"/>
      </rPr>
      <t>,</t>
    </r>
  </si>
  <si>
    <r>
      <t>            A0000004271010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Unibanco (Hipercard) - Hiperchip</t>
    </r>
    <r>
      <rPr>
        <sz val="11"/>
        <color rgb="FFE8C9BB"/>
        <rFont val="Consolas"/>
        <family val="3"/>
      </rPr>
      <t>"</t>
    </r>
    <r>
      <rPr>
        <sz val="11"/>
        <color rgb="FFB4B4B4"/>
        <rFont val="Consolas"/>
        <family val="3"/>
      </rPr>
      <t>,</t>
    </r>
  </si>
  <si>
    <r>
      <t>            A0000004320001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ÐŸÐ Ðž100 - Universal Electronic Card</t>
    </r>
    <r>
      <rPr>
        <sz val="11"/>
        <color rgb="FFE8C9BB"/>
        <rFont val="Consolas"/>
        <family val="3"/>
      </rPr>
      <t>"</t>
    </r>
    <r>
      <rPr>
        <sz val="11"/>
        <color rgb="FFB4B4B4"/>
        <rFont val="Consolas"/>
        <family val="3"/>
      </rPr>
      <t>,</t>
    </r>
  </si>
  <si>
    <r>
      <t>            A0000004360100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Edenred - Ticket Restaurant</t>
    </r>
    <r>
      <rPr>
        <sz val="11"/>
        <color rgb="FFE8C9BB"/>
        <rFont val="Consolas"/>
        <family val="3"/>
      </rPr>
      <t>"</t>
    </r>
    <r>
      <rPr>
        <sz val="11"/>
        <color rgb="FFB4B4B4"/>
        <rFont val="Consolas"/>
        <family val="3"/>
      </rPr>
      <t>,</t>
    </r>
  </si>
  <si>
    <r>
      <t>            A0000004391010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ACCEL/Exchange - Exchange ATM card</t>
    </r>
    <r>
      <rPr>
        <sz val="11"/>
        <color rgb="FFE8C9BB"/>
        <rFont val="Consolas"/>
        <family val="3"/>
      </rPr>
      <t>"</t>
    </r>
    <r>
      <rPr>
        <sz val="11"/>
        <color rgb="FFB4B4B4"/>
        <rFont val="Consolas"/>
        <family val="3"/>
      </rPr>
      <t>,</t>
    </r>
  </si>
  <si>
    <r>
      <t>            A0000004540010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eTranzact - Etranzact Genesis Card</t>
    </r>
    <r>
      <rPr>
        <sz val="11"/>
        <color rgb="FFE8C9BB"/>
        <rFont val="Consolas"/>
        <family val="3"/>
      </rPr>
      <t>"</t>
    </r>
    <r>
      <rPr>
        <sz val="11"/>
        <color rgb="FFB4B4B4"/>
        <rFont val="Consolas"/>
        <family val="3"/>
      </rPr>
      <t>,</t>
    </r>
  </si>
  <si>
    <r>
      <t>            A0000004540011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eTranzact - Etranzact Genesis Card 2</t>
    </r>
    <r>
      <rPr>
        <sz val="11"/>
        <color rgb="FFE8C9BB"/>
        <rFont val="Consolas"/>
        <family val="3"/>
      </rPr>
      <t>"</t>
    </r>
    <r>
      <rPr>
        <sz val="11"/>
        <color rgb="FFB4B4B4"/>
        <rFont val="Consolas"/>
        <family val="3"/>
      </rPr>
      <t>,</t>
    </r>
  </si>
  <si>
    <r>
      <t>            A0000004762010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Google - GOOGLE_CONTROLLER_AID</t>
    </r>
    <r>
      <rPr>
        <sz val="11"/>
        <color rgb="FFE8C9BB"/>
        <rFont val="Consolas"/>
        <family val="3"/>
      </rPr>
      <t>"</t>
    </r>
    <r>
      <rPr>
        <sz val="11"/>
        <color rgb="FFB4B4B4"/>
        <rFont val="Consolas"/>
        <family val="3"/>
      </rPr>
      <t>,</t>
    </r>
  </si>
  <si>
    <r>
      <t>            A0000004763030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Google - GOOGLE_MIFARE_MANAGER_AID</t>
    </r>
    <r>
      <rPr>
        <sz val="11"/>
        <color rgb="FFE8C9BB"/>
        <rFont val="Consolas"/>
        <family val="3"/>
      </rPr>
      <t>"</t>
    </r>
    <r>
      <rPr>
        <sz val="11"/>
        <color rgb="FFB4B4B4"/>
        <rFont val="Consolas"/>
        <family val="3"/>
      </rPr>
      <t>,</t>
    </r>
  </si>
  <si>
    <r>
      <t>            A0000004766C</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Google - GOOGLE_PAYMENT_AID</t>
    </r>
    <r>
      <rPr>
        <sz val="11"/>
        <color rgb="FFE8C9BB"/>
        <rFont val="Consolas"/>
        <family val="3"/>
      </rPr>
      <t>"</t>
    </r>
    <r>
      <rPr>
        <sz val="11"/>
        <color rgb="FFB4B4B4"/>
        <rFont val="Consolas"/>
        <family val="3"/>
      </rPr>
      <t>,</t>
    </r>
  </si>
  <si>
    <r>
      <t>            A000000476A010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Google - GSD_MANAGER_AID</t>
    </r>
    <r>
      <rPr>
        <sz val="11"/>
        <color rgb="FFE8C9BB"/>
        <rFont val="Consolas"/>
        <family val="3"/>
      </rPr>
      <t>"</t>
    </r>
    <r>
      <rPr>
        <sz val="11"/>
        <color rgb="FFB4B4B4"/>
        <rFont val="Consolas"/>
        <family val="3"/>
      </rPr>
      <t>,</t>
    </r>
  </si>
  <si>
    <r>
      <t>            A000000476A110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Google - GSD_MANAGER_AID</t>
    </r>
    <r>
      <rPr>
        <sz val="11"/>
        <color rgb="FFE8C9BB"/>
        <rFont val="Consolas"/>
        <family val="3"/>
      </rPr>
      <t>"</t>
    </r>
    <r>
      <rPr>
        <sz val="11"/>
        <color rgb="FFB4B4B4"/>
        <rFont val="Consolas"/>
        <family val="3"/>
      </rPr>
      <t>,</t>
    </r>
  </si>
  <si>
    <r>
      <t>            A000000485</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JVL Ventures, LLC (Softcard) - Softcard SmartTap</t>
    </r>
    <r>
      <rPr>
        <sz val="11"/>
        <color rgb="FFE8C9BB"/>
        <rFont val="Consolas"/>
        <family val="3"/>
      </rPr>
      <t>"</t>
    </r>
    <r>
      <rPr>
        <sz val="11"/>
        <color rgb="FFB4B4B4"/>
        <rFont val="Consolas"/>
        <family val="3"/>
      </rPr>
      <t>,</t>
    </r>
  </si>
  <si>
    <r>
      <t>            A0000005241010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RuPay</t>
    </r>
    <r>
      <rPr>
        <sz val="11"/>
        <color rgb="FFE8C9BB"/>
        <rFont val="Consolas"/>
        <family val="3"/>
      </rPr>
      <t>"</t>
    </r>
    <r>
      <rPr>
        <sz val="11"/>
        <color rgb="FFB4B4B4"/>
        <rFont val="Consolas"/>
        <family val="3"/>
      </rPr>
      <t>,</t>
    </r>
  </si>
  <si>
    <r>
      <t>            A0000005271002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Yubikey NEO U2F Demo applet</t>
    </r>
    <r>
      <rPr>
        <sz val="11"/>
        <color rgb="FFE8C9BB"/>
        <rFont val="Consolas"/>
        <family val="3"/>
      </rPr>
      <t>"</t>
    </r>
    <r>
      <rPr>
        <sz val="11"/>
        <color rgb="FFB4B4B4"/>
        <rFont val="Consolas"/>
        <family val="3"/>
      </rPr>
      <t>,</t>
    </r>
  </si>
  <si>
    <r>
      <t>            A000000527200101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Yubikey NEO Yubikey2 applet interface</t>
    </r>
    <r>
      <rPr>
        <sz val="11"/>
        <color rgb="FFE8C9BB"/>
        <rFont val="Consolas"/>
        <family val="3"/>
      </rPr>
      <t>"</t>
    </r>
    <r>
      <rPr>
        <sz val="11"/>
        <color rgb="FFB4B4B4"/>
        <rFont val="Consolas"/>
        <family val="3"/>
      </rPr>
      <t>,</t>
    </r>
  </si>
  <si>
    <r>
      <t>            A000000527210101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Yubikey NEO OATH Applet</t>
    </r>
    <r>
      <rPr>
        <sz val="11"/>
        <color rgb="FFE8C9BB"/>
        <rFont val="Consolas"/>
        <family val="3"/>
      </rPr>
      <t>"</t>
    </r>
    <r>
      <rPr>
        <sz val="11"/>
        <color rgb="FFB4B4B4"/>
        <rFont val="Consolas"/>
        <family val="3"/>
      </rPr>
      <t>,</t>
    </r>
  </si>
  <si>
    <r>
      <t>            A00000061700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Fidesmo javacard</t>
    </r>
    <r>
      <rPr>
        <sz val="11"/>
        <color rgb="FFE8C9BB"/>
        <rFont val="Consolas"/>
        <family val="3"/>
      </rPr>
      <t>"</t>
    </r>
    <r>
      <rPr>
        <sz val="11"/>
        <color rgb="FFB4B4B4"/>
        <rFont val="Consolas"/>
        <family val="3"/>
      </rPr>
      <t>,</t>
    </r>
  </si>
  <si>
    <r>
      <t>            A0000006200620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Debit Network Alliance (DNA)</t>
    </r>
    <r>
      <rPr>
        <sz val="11"/>
        <color rgb="FFE8C9BB"/>
        <rFont val="Consolas"/>
        <family val="3"/>
      </rPr>
      <t>"</t>
    </r>
    <r>
      <rPr>
        <sz val="11"/>
        <color rgb="FFB4B4B4"/>
        <rFont val="Consolas"/>
        <family val="3"/>
      </rPr>
      <t>,</t>
    </r>
  </si>
  <si>
    <r>
      <t>            A0000006260101010001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SwissPass/SwissPass Plus</t>
    </r>
    <r>
      <rPr>
        <sz val="11"/>
        <color rgb="FFE8C9BB"/>
        <rFont val="Consolas"/>
        <family val="3"/>
      </rPr>
      <t>"</t>
    </r>
    <r>
      <rPr>
        <sz val="11"/>
        <color rgb="FFB4B4B4"/>
        <rFont val="Consolas"/>
        <family val="3"/>
      </rPr>
      <t>,</t>
    </r>
  </si>
  <si>
    <r>
      <t>            A0000006351010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Bancnet Philippines</t>
    </r>
    <r>
      <rPr>
        <sz val="11"/>
        <color rgb="FFE8C9BB"/>
        <rFont val="Consolas"/>
        <family val="3"/>
      </rPr>
      <t>"</t>
    </r>
    <r>
      <rPr>
        <sz val="11"/>
        <color rgb="FFB4B4B4"/>
        <rFont val="Consolas"/>
        <family val="3"/>
      </rPr>
      <t>,</t>
    </r>
  </si>
  <si>
    <r>
      <t>            A0000006581010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MIR Credit</t>
    </r>
    <r>
      <rPr>
        <sz val="11"/>
        <color rgb="FFE8C9BB"/>
        <rFont val="Consolas"/>
        <family val="3"/>
      </rPr>
      <t>"</t>
    </r>
    <r>
      <rPr>
        <sz val="11"/>
        <color rgb="FFB4B4B4"/>
        <rFont val="Consolas"/>
        <family val="3"/>
      </rPr>
      <t>,</t>
    </r>
  </si>
  <si>
    <r>
      <t>            A0000006581011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MIR Credit</t>
    </r>
    <r>
      <rPr>
        <sz val="11"/>
        <color rgb="FFE8C9BB"/>
        <rFont val="Consolas"/>
        <family val="3"/>
      </rPr>
      <t>"</t>
    </r>
    <r>
      <rPr>
        <sz val="11"/>
        <color rgb="FFB4B4B4"/>
        <rFont val="Consolas"/>
        <family val="3"/>
      </rPr>
      <t>,</t>
    </r>
  </si>
  <si>
    <r>
      <t>            A0000006582010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MIR Debit</t>
    </r>
    <r>
      <rPr>
        <sz val="11"/>
        <color rgb="FFE8C9BB"/>
        <rFont val="Consolas"/>
        <family val="3"/>
      </rPr>
      <t>"</t>
    </r>
    <r>
      <rPr>
        <sz val="11"/>
        <color rgb="FFB4B4B4"/>
        <rFont val="Consolas"/>
        <family val="3"/>
      </rPr>
      <t>,</t>
    </r>
  </si>
  <si>
    <r>
      <t>            A0000006723010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TROY chip credit card</t>
    </r>
    <r>
      <rPr>
        <sz val="11"/>
        <color rgb="FFE8C9BB"/>
        <rFont val="Consolas"/>
        <family val="3"/>
      </rPr>
      <t>"</t>
    </r>
    <r>
      <rPr>
        <sz val="11"/>
        <color rgb="FFB4B4B4"/>
        <rFont val="Consolas"/>
        <family val="3"/>
      </rPr>
      <t>,</t>
    </r>
  </si>
  <si>
    <r>
      <t>            A0000006723020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TROY chip debit card</t>
    </r>
    <r>
      <rPr>
        <sz val="11"/>
        <color rgb="FFE8C9BB"/>
        <rFont val="Consolas"/>
        <family val="3"/>
      </rPr>
      <t>"</t>
    </r>
    <r>
      <rPr>
        <sz val="11"/>
        <color rgb="FFB4B4B4"/>
        <rFont val="Consolas"/>
        <family val="3"/>
      </rPr>
      <t>,</t>
    </r>
  </si>
  <si>
    <r>
      <t>            A0000007705850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Indian Oil Corporation Limited - XTRAPOWER Fleet Card Program</t>
    </r>
    <r>
      <rPr>
        <sz val="11"/>
        <color rgb="FFE8C9BB"/>
        <rFont val="Consolas"/>
        <family val="3"/>
      </rPr>
      <t>"</t>
    </r>
    <r>
      <rPr>
        <sz val="11"/>
        <color rgb="FFB4B4B4"/>
        <rFont val="Consolas"/>
        <family val="3"/>
      </rPr>
      <t>,</t>
    </r>
  </si>
  <si>
    <r>
      <t>            A0000007790000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Zimswitch Zimbabwe</t>
    </r>
    <r>
      <rPr>
        <sz val="11"/>
        <color rgb="FFE8C9BB"/>
        <rFont val="Consolas"/>
        <family val="3"/>
      </rPr>
      <t>"</t>
    </r>
    <r>
      <rPr>
        <sz val="11"/>
        <color rgb="FFB4B4B4"/>
        <rFont val="Consolas"/>
        <family val="3"/>
      </rPr>
      <t>,</t>
    </r>
  </si>
  <si>
    <r>
      <t>            D27600002547410100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Girocard ATM</t>
    </r>
    <r>
      <rPr>
        <sz val="11"/>
        <color rgb="FFE8C9BB"/>
        <rFont val="Consolas"/>
        <family val="3"/>
      </rPr>
      <t>"</t>
    </r>
  </si>
  <si>
    <t>UPDATE BINARY</t>
  </si>
  <si>
    <t>ERASE BINARY</t>
  </si>
  <si>
    <t>APPEND RECORD</t>
  </si>
  <si>
    <t>UPDATE RECORD</t>
  </si>
  <si>
    <t>PUT DATA</t>
  </si>
  <si>
    <t>SELECT FILE</t>
  </si>
  <si>
    <t>MANAGE CHALLENGE</t>
  </si>
  <si>
    <t>ENVELOPE</t>
  </si>
  <si>
    <t>7C00      08 02 02 00 10 01 03 00 10 04 06 01</t>
  </si>
  <si>
    <t>Operational Control Provided By:</t>
  </si>
  <si>
    <t>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</si>
</sst>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sz val="8"/>
      <color theme="1"/>
      <name val="Calibri"/>
      <family val="2"/>
      <scheme val="minor"/>
    </font>
    <font>
      <sz val="9"/>
      <color theme="1"/>
      <name val="Calibri"/>
      <family val="2"/>
      <scheme val="minor"/>
    </font>
    <font>
      <b/>
      <sz val="9"/>
      <color theme="1"/>
      <name val="Calibri"/>
      <family val="2"/>
      <scheme val="minor"/>
    </font>
    <font>
      <u/>
      <sz val="11"/>
      <color theme="10"/>
      <name val="Calibri"/>
      <family val="2"/>
      <scheme val="minor"/>
    </font>
    <font>
      <b/>
      <sz val="11"/>
      <name val="Calibri"/>
      <family val="2"/>
      <scheme val="minor"/>
    </font>
    <font>
      <sz val="11"/>
      <color rgb="FF333333"/>
      <name val="Calibri"/>
      <family val="2"/>
      <scheme val="minor"/>
    </font>
    <font>
      <b/>
      <sz val="11"/>
      <color rgb="FF333333"/>
      <name val="Calibri"/>
      <family val="2"/>
      <scheme val="minor"/>
    </font>
    <font>
      <b/>
      <i/>
      <sz val="11"/>
      <color rgb="FF333333"/>
      <name val="Calibri"/>
      <family val="2"/>
      <scheme val="minor"/>
    </font>
    <font>
      <sz val="11"/>
      <color rgb="FF000000"/>
      <name val="Calibri"/>
      <family val="2"/>
      <scheme val="minor"/>
    </font>
    <font>
      <sz val="11"/>
      <color theme="1"/>
      <name val="Wingdings"/>
      <charset val="2"/>
    </font>
    <font>
      <vertAlign val="superscript"/>
      <sz val="11"/>
      <color theme="1"/>
      <name val="Calibri"/>
      <family val="2"/>
      <scheme val="minor"/>
    </font>
    <font>
      <sz val="11"/>
      <color rgb="FF1F497D"/>
      <name val="Calibri"/>
      <family val="2"/>
      <scheme val="minor"/>
    </font>
    <font>
      <b/>
      <sz val="11"/>
      <color rgb="FFFF0000"/>
      <name val="Calibri"/>
      <family val="2"/>
      <scheme val="minor"/>
    </font>
    <font>
      <i/>
      <sz val="11"/>
      <color theme="1"/>
      <name val="Calibri"/>
      <family val="2"/>
      <scheme val="minor"/>
    </font>
    <font>
      <i/>
      <sz val="11"/>
      <color rgb="FFFF0000"/>
      <name val="Calibri"/>
      <family val="2"/>
      <scheme val="minor"/>
    </font>
    <font>
      <sz val="11"/>
      <name val="Calibri"/>
      <family val="2"/>
      <scheme val="minor"/>
    </font>
    <font>
      <b/>
      <sz val="11"/>
      <color rgb="FF00B050"/>
      <name val="Calibri"/>
      <family val="2"/>
      <scheme val="minor"/>
    </font>
    <font>
      <sz val="11"/>
      <color theme="1" tint="0.249977111117893"/>
      <name val="Calibri"/>
      <family val="2"/>
      <scheme val="minor"/>
    </font>
    <font>
      <b/>
      <sz val="11"/>
      <color theme="1" tint="0.249977111117893"/>
      <name val="Calibri"/>
      <family val="2"/>
      <scheme val="minor"/>
    </font>
    <font>
      <b/>
      <sz val="11"/>
      <color theme="6" tint="-0.499984740745262"/>
      <name val="Calibri"/>
      <family val="2"/>
      <scheme val="minor"/>
    </font>
    <font>
      <b/>
      <sz val="11"/>
      <color rgb="FF0070C0"/>
      <name val="Calibri"/>
      <family val="2"/>
      <scheme val="minor"/>
    </font>
    <font>
      <sz val="11"/>
      <color theme="1"/>
      <name val="Calibri"/>
      <family val="2"/>
    </font>
    <font>
      <b/>
      <sz val="11"/>
      <color rgb="FFFFFF00"/>
      <name val="Calibri"/>
      <family val="2"/>
      <scheme val="minor"/>
    </font>
    <font>
      <b/>
      <sz val="11"/>
      <color theme="6" tint="-0.249977111117893"/>
      <name val="Calibri"/>
      <family val="2"/>
      <scheme val="minor"/>
    </font>
    <font>
      <b/>
      <sz val="11"/>
      <color theme="9" tint="-0.249977111117893"/>
      <name val="Calibri"/>
      <family val="2"/>
      <scheme val="minor"/>
    </font>
    <font>
      <sz val="11"/>
      <color rgb="FF000000"/>
      <name val="Arial"/>
      <family val="2"/>
    </font>
    <font>
      <b/>
      <sz val="11"/>
      <color rgb="FF000000"/>
      <name val="Arial"/>
      <family val="2"/>
    </font>
    <font>
      <b/>
      <sz val="11"/>
      <color theme="3" tint="0.59999389629810485"/>
      <name val="Calibri"/>
      <family val="2"/>
      <scheme val="minor"/>
    </font>
    <font>
      <sz val="11"/>
      <color theme="8" tint="-0.249977111117893"/>
      <name val="Calibri"/>
      <family val="2"/>
      <scheme val="minor"/>
    </font>
    <font>
      <b/>
      <sz val="11"/>
      <color rgb="FF000000"/>
      <name val="Calibri"/>
      <family val="2"/>
      <scheme val="minor"/>
    </font>
    <font>
      <b/>
      <sz val="11"/>
      <color rgb="FF008000"/>
      <name val="Calibri"/>
      <family val="2"/>
      <scheme val="minor"/>
    </font>
    <font>
      <b/>
      <u/>
      <sz val="11"/>
      <color rgb="FF000000"/>
      <name val="Calibri"/>
      <family val="2"/>
      <scheme val="minor"/>
    </font>
    <font>
      <sz val="11"/>
      <color rgb="FF003300"/>
      <name val="Calibri"/>
      <family val="2"/>
      <scheme val="minor"/>
    </font>
    <font>
      <b/>
      <sz val="18"/>
      <color theme="1"/>
      <name val="Calibri"/>
      <family val="2"/>
      <scheme val="minor"/>
    </font>
    <font>
      <b/>
      <sz val="11"/>
      <color theme="0" tint="-0.249977111117893"/>
      <name val="Calibri"/>
      <family val="2"/>
      <scheme val="minor"/>
    </font>
    <font>
      <u/>
      <sz val="11"/>
      <color theme="0" tint="-0.249977111117893"/>
      <name val="Calibri"/>
      <family val="2"/>
      <scheme val="minor"/>
    </font>
    <font>
      <b/>
      <sz val="14"/>
      <color theme="1"/>
      <name val="Calibri"/>
      <family val="2"/>
      <scheme val="minor"/>
    </font>
    <font>
      <sz val="10"/>
      <color theme="1"/>
      <name val="Verdana"/>
      <family val="2"/>
    </font>
    <font>
      <sz val="11"/>
      <color rgb="FF0F0F5F"/>
      <name val="Calibri"/>
      <family val="2"/>
      <scheme val="minor"/>
    </font>
    <font>
      <b/>
      <sz val="11"/>
      <color rgb="FF0F0F5F"/>
      <name val="Calibri"/>
      <family val="2"/>
      <scheme val="minor"/>
    </font>
    <font>
      <b/>
      <sz val="11"/>
      <color theme="5" tint="-0.249977111117893"/>
      <name val="Calibri"/>
      <family val="2"/>
      <scheme val="minor"/>
    </font>
    <font>
      <b/>
      <sz val="11"/>
      <color rgb="FF4E2800"/>
      <name val="Calibri"/>
      <family val="2"/>
      <scheme val="minor"/>
    </font>
    <font>
      <sz val="11"/>
      <color rgb="FF4E2800"/>
      <name val="Calibri"/>
      <family val="2"/>
      <scheme val="minor"/>
    </font>
    <font>
      <b/>
      <sz val="11"/>
      <color rgb="FF92D050"/>
      <name val="Calibri"/>
      <family val="2"/>
      <scheme val="minor"/>
    </font>
    <font>
      <sz val="10"/>
      <color rgb="FF000000"/>
      <name val="Calibri"/>
      <family val="2"/>
      <scheme val="minor"/>
    </font>
    <font>
      <sz val="11"/>
      <color rgb="FF484848"/>
      <name val="Calibri"/>
      <family val="2"/>
      <scheme val="minor"/>
    </font>
    <font>
      <b/>
      <sz val="11"/>
      <color rgb="FF484848"/>
      <name val="Calibri"/>
      <family val="2"/>
      <scheme val="minor"/>
    </font>
    <font>
      <i/>
      <sz val="11"/>
      <color rgb="FF484848"/>
      <name val="Calibri"/>
      <family val="2"/>
      <scheme val="minor"/>
    </font>
    <font>
      <b/>
      <sz val="11"/>
      <color rgb="FF003300"/>
      <name val="Calibri"/>
      <family val="2"/>
      <scheme val="minor"/>
    </font>
    <font>
      <sz val="11"/>
      <color theme="1" tint="0.499984740745262"/>
      <name val="Calibri"/>
      <family val="2"/>
      <scheme val="minor"/>
    </font>
    <font>
      <b/>
      <sz val="11"/>
      <color rgb="FF00B0F0"/>
      <name val="Calibri"/>
      <family val="2"/>
      <scheme val="minor"/>
    </font>
    <font>
      <b/>
      <sz val="11"/>
      <color theme="7" tint="-0.249977111117893"/>
      <name val="Calibri"/>
      <family val="2"/>
      <scheme val="minor"/>
    </font>
    <font>
      <b/>
      <sz val="11"/>
      <color rgb="FFFF6743"/>
      <name val="Calibri"/>
      <family val="2"/>
      <scheme val="minor"/>
    </font>
    <font>
      <b/>
      <sz val="11"/>
      <color theme="8" tint="0.39997558519241921"/>
      <name val="Calibri"/>
      <family val="2"/>
      <scheme val="minor"/>
    </font>
    <font>
      <i/>
      <sz val="12"/>
      <color theme="1" tint="4.9989318521683403E-2"/>
      <name val="Calibri"/>
      <family val="2"/>
      <scheme val="minor"/>
    </font>
    <font>
      <b/>
      <sz val="11"/>
      <color theme="7"/>
      <name val="Calibri"/>
      <family val="2"/>
      <scheme val="minor"/>
    </font>
    <font>
      <b/>
      <sz val="14"/>
      <color rgb="FF00B050"/>
      <name val="Calibri"/>
      <family val="2"/>
      <scheme val="minor"/>
    </font>
    <font>
      <sz val="14"/>
      <color rgb="FF00B050"/>
      <name val="Calibri"/>
      <family val="2"/>
      <scheme val="minor"/>
    </font>
    <font>
      <sz val="11"/>
      <color rgb="FF00B050"/>
      <name val="Calibri"/>
      <family val="2"/>
      <scheme val="minor"/>
    </font>
    <font>
      <b/>
      <sz val="11"/>
      <color theme="1"/>
      <name val="Verdana"/>
      <family val="2"/>
    </font>
    <font>
      <b/>
      <sz val="12"/>
      <color theme="1"/>
      <name val="Calibri"/>
      <family val="2"/>
      <scheme val="minor"/>
    </font>
    <font>
      <sz val="11"/>
      <color theme="3" tint="0.39997558519241921"/>
      <name val="Calibri"/>
      <family val="2"/>
      <scheme val="minor"/>
    </font>
    <font>
      <b/>
      <sz val="11"/>
      <color theme="3" tint="0.39997558519241921"/>
      <name val="Calibri"/>
      <family val="2"/>
      <scheme val="minor"/>
    </font>
    <font>
      <sz val="11"/>
      <color rgb="FFC00000"/>
      <name val="Calibri"/>
      <family val="2"/>
      <scheme val="minor"/>
    </font>
    <font>
      <b/>
      <sz val="11"/>
      <color rgb="FFC00000"/>
      <name val="Calibri"/>
      <family val="2"/>
      <scheme val="minor"/>
    </font>
    <font>
      <sz val="11"/>
      <color theme="5" tint="-0.249977111117893"/>
      <name val="Calibri"/>
      <family val="2"/>
      <scheme val="minor"/>
    </font>
    <font>
      <sz val="11"/>
      <color theme="5" tint="-0.499984740745262"/>
      <name val="Calibri"/>
      <family val="2"/>
      <scheme val="minor"/>
    </font>
    <font>
      <b/>
      <sz val="11"/>
      <color theme="5" tint="-0.499984740745262"/>
      <name val="Calibri"/>
      <family val="2"/>
      <scheme val="minor"/>
    </font>
    <font>
      <i/>
      <sz val="10"/>
      <color theme="1"/>
      <name val="Calibri"/>
      <family val="2"/>
      <scheme val="minor"/>
    </font>
    <font>
      <b/>
      <sz val="11"/>
      <color rgb="FF4C4C4C"/>
      <name val="Calibri"/>
      <family val="2"/>
      <scheme val="minor"/>
    </font>
    <font>
      <sz val="10"/>
      <color rgb="FF4C4C4C"/>
      <name val="Calibri"/>
      <family val="2"/>
      <scheme val="minor"/>
    </font>
    <font>
      <sz val="11"/>
      <color rgb="FF4C4C4C"/>
      <name val="Calibri"/>
      <family val="2"/>
      <scheme val="minor"/>
    </font>
    <font>
      <i/>
      <sz val="10"/>
      <color rgb="FF4C4C4C"/>
      <name val="Calibri"/>
      <family val="2"/>
      <scheme val="minor"/>
    </font>
    <font>
      <sz val="7"/>
      <color theme="1"/>
      <name val="Calibri"/>
      <family val="2"/>
      <scheme val="minor"/>
    </font>
    <font>
      <b/>
      <sz val="10"/>
      <color theme="1"/>
      <name val="Calibri"/>
      <family val="2"/>
      <scheme val="minor"/>
    </font>
    <font>
      <sz val="20"/>
      <color rgb="FF444847"/>
      <name val="Calibri"/>
      <family val="2"/>
      <scheme val="minor"/>
    </font>
    <font>
      <sz val="10"/>
      <color rgb="FF333333"/>
      <name val="Calibri"/>
      <family val="2"/>
      <scheme val="minor"/>
    </font>
    <font>
      <sz val="17"/>
      <color rgb="FF484848"/>
      <name val="Calibri"/>
      <family val="2"/>
      <scheme val="minor"/>
    </font>
    <font>
      <i/>
      <sz val="10"/>
      <color rgb="FF333333"/>
      <name val="Calibri"/>
      <family val="2"/>
      <scheme val="minor"/>
    </font>
    <font>
      <b/>
      <sz val="10"/>
      <color rgb="FF333333"/>
      <name val="Calibri"/>
      <family val="2"/>
      <scheme val="minor"/>
    </font>
    <font>
      <sz val="7"/>
      <color rgb="FF333333"/>
      <name val="Calibri"/>
      <family val="2"/>
      <scheme val="minor"/>
    </font>
    <font>
      <sz val="11"/>
      <color rgb="FF444847"/>
      <name val="Calibri"/>
      <family val="2"/>
      <scheme val="minor"/>
    </font>
    <font>
      <i/>
      <sz val="11"/>
      <color rgb="FF333333"/>
      <name val="Calibri"/>
      <family val="2"/>
      <scheme val="minor"/>
    </font>
    <font>
      <sz val="20"/>
      <color rgb="FF000000"/>
      <name val="Calibri"/>
      <family val="2"/>
      <scheme val="minor"/>
    </font>
    <font>
      <i/>
      <sz val="11"/>
      <color rgb="FF4C4C4C"/>
      <name val="Calibri"/>
      <family val="2"/>
      <scheme val="minor"/>
    </font>
    <font>
      <sz val="16"/>
      <color rgb="FF484848"/>
      <name val="Calibri"/>
      <family val="2"/>
      <scheme val="minor"/>
    </font>
    <font>
      <sz val="16"/>
      <color rgb="FF575757"/>
      <name val="Calibri"/>
      <family val="2"/>
      <scheme val="minor"/>
    </font>
    <font>
      <sz val="18"/>
      <color rgb="FF484848"/>
      <name val="Calibri"/>
      <family val="2"/>
      <scheme val="minor"/>
    </font>
    <font>
      <sz val="17"/>
      <color rgb="FF575757"/>
      <name val="Calibri"/>
      <family val="2"/>
      <scheme val="minor"/>
    </font>
    <font>
      <b/>
      <sz val="11"/>
      <color rgb="FF010100"/>
      <name val="Calibri"/>
      <family val="2"/>
      <scheme val="minor"/>
    </font>
    <font>
      <sz val="11"/>
      <color theme="0" tint="-0.249977111117893"/>
      <name val="Calibri"/>
      <family val="2"/>
      <scheme val="minor"/>
    </font>
    <font>
      <b/>
      <i/>
      <sz val="11"/>
      <color theme="1"/>
      <name val="Calibri"/>
      <family val="2"/>
      <scheme val="minor"/>
    </font>
    <font>
      <b/>
      <sz val="11"/>
      <color theme="1"/>
      <name val="Calibri"/>
      <family val="2"/>
    </font>
    <font>
      <b/>
      <sz val="11"/>
      <color rgb="FF303030"/>
      <name val="Calibri"/>
      <family val="2"/>
      <scheme val="minor"/>
    </font>
    <font>
      <sz val="11"/>
      <color rgb="FF303030"/>
      <name val="Calibri"/>
      <family val="2"/>
      <scheme val="minor"/>
    </font>
    <font>
      <b/>
      <sz val="11"/>
      <color rgb="FF252525"/>
      <name val="Calibri"/>
      <family val="2"/>
      <scheme val="minor"/>
    </font>
    <font>
      <sz val="11"/>
      <color rgb="FF252525"/>
      <name val="Calibri"/>
      <family val="2"/>
      <scheme val="minor"/>
    </font>
    <font>
      <b/>
      <sz val="9"/>
      <color indexed="81"/>
      <name val="Tahoma"/>
      <family val="2"/>
    </font>
    <font>
      <sz val="9"/>
      <color indexed="81"/>
      <name val="Tahoma"/>
      <family val="2"/>
    </font>
    <font>
      <b/>
      <sz val="9"/>
      <color rgb="FF000066"/>
      <name val="Arial"/>
      <family val="2"/>
    </font>
    <font>
      <sz val="9"/>
      <color rgb="FF000066"/>
      <name val="Arial"/>
      <family val="2"/>
    </font>
    <font>
      <i/>
      <sz val="9"/>
      <color rgb="FF000066"/>
      <name val="Arial"/>
      <family val="2"/>
    </font>
    <font>
      <sz val="11"/>
      <color theme="1"/>
      <name val="Symbol"/>
      <family val="1"/>
      <charset val="2"/>
    </font>
    <font>
      <sz val="11"/>
      <color theme="1"/>
      <name val="Times New Roman"/>
      <family val="1"/>
    </font>
    <font>
      <strike/>
      <sz val="11"/>
      <color theme="1"/>
      <name val="Calibri"/>
      <family val="2"/>
    </font>
    <font>
      <sz val="11"/>
      <color rgb="FFFFFFFF"/>
      <name val="Calibri"/>
      <family val="2"/>
      <scheme val="minor"/>
    </font>
    <font>
      <b/>
      <sz val="11"/>
      <color rgb="FFFFFFFF"/>
      <name val="Calibri"/>
      <family val="2"/>
      <scheme val="minor"/>
    </font>
    <font>
      <strike/>
      <sz val="11"/>
      <color theme="1"/>
      <name val="Calibri"/>
      <family val="2"/>
      <scheme val="minor"/>
    </font>
    <font>
      <sz val="10"/>
      <color rgb="FF000000"/>
      <name val="Calibri"/>
      <family val="2"/>
    </font>
    <font>
      <i/>
      <sz val="10"/>
      <color rgb="FF000000"/>
      <name val="Calibri"/>
      <family val="2"/>
    </font>
    <font>
      <b/>
      <i/>
      <sz val="10"/>
      <color rgb="FF000000"/>
      <name val="Calibri"/>
      <family val="2"/>
    </font>
    <font>
      <sz val="11"/>
      <color rgb="FF000000"/>
      <name val="Calibri"/>
      <family val="2"/>
    </font>
    <font>
      <b/>
      <sz val="11"/>
      <color rgb="FF000000"/>
      <name val="Calibri"/>
      <family val="2"/>
    </font>
    <font>
      <b/>
      <sz val="11"/>
      <color theme="0"/>
      <name val="Calibri"/>
      <family val="2"/>
    </font>
    <font>
      <b/>
      <sz val="11"/>
      <color rgb="FFFF0000"/>
      <name val="Calibri"/>
      <family val="2"/>
    </font>
    <font>
      <sz val="11"/>
      <name val="Calibri"/>
      <family val="2"/>
    </font>
    <font>
      <sz val="11"/>
      <name val="Wingdings"/>
      <charset val="2"/>
    </font>
    <font>
      <sz val="10"/>
      <color theme="1"/>
      <name val="Times New Roman"/>
      <family val="1"/>
    </font>
    <font>
      <b/>
      <sz val="11"/>
      <color theme="0" tint="-0.14999847407452621"/>
      <name val="Calibri"/>
      <family val="2"/>
      <scheme val="minor"/>
    </font>
    <font>
      <sz val="10"/>
      <color theme="1"/>
      <name val="Arial"/>
      <family val="2"/>
    </font>
    <font>
      <u/>
      <sz val="11"/>
      <color rgb="FF000080"/>
      <name val="Calibri"/>
      <family val="2"/>
      <scheme val="minor"/>
    </font>
    <font>
      <b/>
      <sz val="11"/>
      <color rgb="FFC04C00"/>
      <name val="Calibri"/>
      <family val="2"/>
      <scheme val="minor"/>
    </font>
    <font>
      <sz val="11"/>
      <color rgb="FF000080"/>
      <name val="Calibri"/>
      <family val="2"/>
      <scheme val="minor"/>
    </font>
    <font>
      <b/>
      <sz val="11"/>
      <color rgb="FF181000"/>
      <name val="Calibri"/>
      <family val="2"/>
      <scheme val="minor"/>
    </font>
    <font>
      <sz val="11"/>
      <color rgb="FF302000"/>
      <name val="Calibri"/>
      <family val="2"/>
      <scheme val="minor"/>
    </font>
    <font>
      <b/>
      <i/>
      <sz val="11"/>
      <color rgb="FF0000FF"/>
      <name val="Calibri"/>
      <family val="2"/>
      <scheme val="minor"/>
    </font>
    <font>
      <b/>
      <sz val="11"/>
      <color rgb="FFFFFFFF"/>
      <name val="Calibri"/>
      <family val="2"/>
    </font>
    <font>
      <sz val="10"/>
      <color theme="1"/>
      <name val="Calibri"/>
      <family val="2"/>
    </font>
    <font>
      <b/>
      <sz val="10"/>
      <color theme="1"/>
      <name val="Calibri"/>
      <family val="2"/>
    </font>
    <font>
      <b/>
      <sz val="22"/>
      <color theme="0"/>
      <name val="Calibri"/>
      <family val="2"/>
      <scheme val="minor"/>
    </font>
    <font>
      <sz val="11"/>
      <color theme="1"/>
      <name val="Arial"/>
      <family val="2"/>
    </font>
    <font>
      <sz val="11"/>
      <color theme="1"/>
      <name val="Courier New"/>
      <family val="3"/>
    </font>
    <font>
      <b/>
      <sz val="10"/>
      <color rgb="FF003366"/>
      <name val="Arial"/>
      <family val="2"/>
    </font>
    <font>
      <sz val="10"/>
      <color rgb="FF003366"/>
      <name val="Arial"/>
      <family val="2"/>
    </font>
    <font>
      <sz val="9"/>
      <color rgb="FF003366"/>
      <name val="Arial"/>
      <family val="2"/>
    </font>
    <font>
      <sz val="8"/>
      <color rgb="FF003366"/>
      <name val="Arial"/>
      <family val="2"/>
    </font>
    <font>
      <b/>
      <sz val="11"/>
      <color rgb="FF404040"/>
      <name val="Arial"/>
      <family val="2"/>
    </font>
    <font>
      <sz val="11"/>
      <color rgb="FF404040"/>
      <name val="Arial"/>
      <family val="2"/>
    </font>
    <font>
      <sz val="19.8"/>
      <color rgb="FF888888"/>
      <name val="Arial"/>
      <family val="2"/>
    </font>
    <font>
      <sz val="30.8"/>
      <color rgb="FF015B9D"/>
      <name val="Arial"/>
      <family val="2"/>
    </font>
    <font>
      <sz val="11"/>
      <color rgb="FF000000"/>
      <name val="Wingdings"/>
      <charset val="2"/>
    </font>
    <font>
      <b/>
      <sz val="14"/>
      <name val="Calibri"/>
      <family val="2"/>
      <scheme val="minor"/>
    </font>
    <font>
      <sz val="11"/>
      <color rgb="FFDADADA"/>
      <name val="Consolas"/>
      <family val="3"/>
    </font>
    <font>
      <sz val="11"/>
      <color rgb="FFB4B4B4"/>
      <name val="Consolas"/>
      <family val="3"/>
    </font>
    <font>
      <sz val="11"/>
      <color rgb="FFE8C9BB"/>
      <name val="Consolas"/>
      <family val="3"/>
    </font>
    <font>
      <sz val="11"/>
      <color rgb="FFCE9178"/>
      <name val="Consolas"/>
      <family val="3"/>
    </font>
  </fonts>
  <fills count="11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EEF6A4"/>
        <bgColor indexed="64"/>
      </patternFill>
    </fill>
    <fill>
      <patternFill patternType="solid">
        <fgColor theme="2" tint="-0.249977111117893"/>
        <bgColor indexed="64"/>
      </patternFill>
    </fill>
    <fill>
      <patternFill patternType="solid">
        <fgColor theme="2"/>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5" tint="-0.249977111117893"/>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rgb="FF00FFFF"/>
        <bgColor indexed="64"/>
      </patternFill>
    </fill>
    <fill>
      <patternFill patternType="solid">
        <fgColor rgb="FFFFFF0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EAEAB0"/>
        <bgColor indexed="64"/>
      </patternFill>
    </fill>
    <fill>
      <patternFill patternType="solid">
        <fgColor rgb="FF00B0F0"/>
        <bgColor indexed="64"/>
      </patternFill>
    </fill>
    <fill>
      <patternFill patternType="solid">
        <fgColor theme="3" tint="0.79998168889431442"/>
        <bgColor indexed="64"/>
      </patternFill>
    </fill>
    <fill>
      <patternFill patternType="solid">
        <fgColor rgb="FFE6B8B7"/>
        <bgColor indexed="64"/>
      </patternFill>
    </fill>
    <fill>
      <patternFill patternType="solid">
        <fgColor rgb="FFCDC935"/>
        <bgColor indexed="64"/>
      </patternFill>
    </fill>
    <fill>
      <patternFill patternType="solid">
        <fgColor rgb="FFD9D664"/>
        <bgColor indexed="64"/>
      </patternFill>
    </fill>
    <fill>
      <patternFill patternType="solid">
        <fgColor rgb="FFECF2FA"/>
        <bgColor indexed="64"/>
      </patternFill>
    </fill>
    <fill>
      <patternFill patternType="solid">
        <fgColor rgb="FFB7AFA3"/>
        <bgColor indexed="64"/>
      </patternFill>
    </fill>
    <fill>
      <patternFill patternType="solid">
        <fgColor rgb="FFFFFFFF"/>
        <bgColor indexed="64"/>
      </patternFill>
    </fill>
    <fill>
      <patternFill patternType="solid">
        <fgColor rgb="FFDCF0F7"/>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F2DCDB"/>
        <bgColor indexed="64"/>
      </patternFill>
    </fill>
    <fill>
      <patternFill patternType="solid">
        <fgColor rgb="FFFF7C80"/>
        <bgColor indexed="64"/>
      </patternFill>
    </fill>
    <fill>
      <patternFill patternType="solid">
        <fgColor rgb="FFFF6743"/>
        <bgColor indexed="64"/>
      </patternFill>
    </fill>
    <fill>
      <patternFill patternType="solid">
        <fgColor rgb="FFE8D0A9"/>
        <bgColor indexed="64"/>
      </patternFill>
    </fill>
    <fill>
      <patternFill patternType="solid">
        <fgColor rgb="FFFFCCCC"/>
        <bgColor indexed="64"/>
      </patternFill>
    </fill>
    <fill>
      <patternFill patternType="solid">
        <fgColor rgb="FFFFDDDD"/>
        <bgColor indexed="64"/>
      </patternFill>
    </fill>
    <fill>
      <patternFill patternType="solid">
        <fgColor theme="7" tint="-0.249977111117893"/>
        <bgColor indexed="64"/>
      </patternFill>
    </fill>
    <fill>
      <patternFill patternType="solid">
        <fgColor rgb="FFF0F0A0"/>
        <bgColor indexed="64"/>
      </patternFill>
    </fill>
    <fill>
      <patternFill patternType="solid">
        <fgColor rgb="FF33CC33"/>
        <bgColor indexed="64"/>
      </patternFill>
    </fill>
    <fill>
      <patternFill patternType="solid">
        <fgColor rgb="FFFFC9CA"/>
        <bgColor indexed="64"/>
      </patternFill>
    </fill>
    <fill>
      <patternFill patternType="solid">
        <fgColor theme="0" tint="-0.499984740745262"/>
        <bgColor indexed="64"/>
      </patternFill>
    </fill>
    <fill>
      <patternFill patternType="solid">
        <fgColor rgb="FF92CDDC"/>
        <bgColor indexed="64"/>
      </patternFill>
    </fill>
    <fill>
      <patternFill patternType="solid">
        <fgColor theme="1" tint="0.499984740745262"/>
        <bgColor indexed="64"/>
      </patternFill>
    </fill>
    <fill>
      <patternFill patternType="solid">
        <fgColor rgb="FFC00000"/>
        <bgColor indexed="64"/>
      </patternFill>
    </fill>
    <fill>
      <patternFill patternType="solid">
        <fgColor rgb="FF00B050"/>
        <bgColor indexed="64"/>
      </patternFill>
    </fill>
    <fill>
      <patternFill patternType="solid">
        <fgColor rgb="FFFF0000"/>
        <bgColor indexed="64"/>
      </patternFill>
    </fill>
    <fill>
      <patternFill patternType="solid">
        <fgColor theme="6"/>
        <bgColor indexed="64"/>
      </patternFill>
    </fill>
    <fill>
      <patternFill patternType="solid">
        <fgColor rgb="FFE6E496"/>
        <bgColor indexed="64"/>
      </patternFill>
    </fill>
    <fill>
      <patternFill patternType="solid">
        <fgColor rgb="FFFFA3A5"/>
        <bgColor indexed="64"/>
      </patternFill>
    </fill>
    <fill>
      <patternFill patternType="solid">
        <fgColor theme="6" tint="-0.499984740745262"/>
        <bgColor indexed="64"/>
      </patternFill>
    </fill>
    <fill>
      <patternFill patternType="solid">
        <fgColor theme="5" tint="0.79998168889431442"/>
        <bgColor theme="1"/>
      </patternFill>
    </fill>
    <fill>
      <patternFill patternType="solid">
        <fgColor rgb="FFFFCC99"/>
        <bgColor indexed="64"/>
      </patternFill>
    </fill>
    <fill>
      <patternFill patternType="solid">
        <fgColor rgb="FFCCFFCC"/>
        <bgColor indexed="64"/>
      </patternFill>
    </fill>
    <fill>
      <patternFill patternType="solid">
        <fgColor rgb="FFC8F0FF"/>
        <bgColor indexed="64"/>
      </patternFill>
    </fill>
    <fill>
      <patternFill patternType="solid">
        <fgColor rgb="FF00AEEF"/>
        <bgColor indexed="64"/>
      </patternFill>
    </fill>
    <fill>
      <patternFill patternType="solid">
        <fgColor rgb="FF0099FF"/>
        <bgColor indexed="64"/>
      </patternFill>
    </fill>
    <fill>
      <patternFill patternType="solid">
        <fgColor rgb="FFD9D9D9"/>
        <bgColor indexed="64"/>
      </patternFill>
    </fill>
    <fill>
      <patternFill patternType="solid">
        <fgColor rgb="FFAFDFFF"/>
        <bgColor indexed="64"/>
      </patternFill>
    </fill>
    <fill>
      <patternFill patternType="solid">
        <fgColor indexed="10"/>
        <bgColor indexed="64"/>
      </patternFill>
    </fill>
    <fill>
      <patternFill patternType="solid">
        <fgColor rgb="FFD1ECFF"/>
        <bgColor indexed="64"/>
      </patternFill>
    </fill>
    <fill>
      <patternFill patternType="solid">
        <fgColor rgb="FF92E1FF"/>
        <bgColor indexed="64"/>
      </patternFill>
    </fill>
    <fill>
      <patternFill patternType="solid">
        <fgColor rgb="FF4E2800"/>
        <bgColor indexed="64"/>
      </patternFill>
    </fill>
    <fill>
      <patternFill patternType="solid">
        <fgColor theme="2" tint="-0.749992370372631"/>
        <bgColor indexed="64"/>
      </patternFill>
    </fill>
    <fill>
      <patternFill patternType="solid">
        <fgColor rgb="FFA6A6A6"/>
        <bgColor indexed="64"/>
      </patternFill>
    </fill>
    <fill>
      <patternFill patternType="solid">
        <fgColor rgb="FFBFBFBF"/>
        <bgColor indexed="64"/>
      </patternFill>
    </fill>
    <fill>
      <patternFill patternType="solid">
        <fgColor rgb="FFF0F0F0"/>
        <bgColor indexed="64"/>
      </patternFill>
    </fill>
    <fill>
      <patternFill patternType="solid">
        <fgColor rgb="FFF7F7F7"/>
        <bgColor indexed="64"/>
      </patternFill>
    </fill>
  </fills>
  <borders count="17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dotted">
        <color auto="1"/>
      </right>
      <top/>
      <bottom/>
      <diagonal/>
    </border>
    <border>
      <left style="dotted">
        <color indexed="64"/>
      </left>
      <right/>
      <top style="thin">
        <color indexed="64"/>
      </top>
      <bottom style="thin">
        <color indexed="64"/>
      </bottom>
      <diagonal/>
    </border>
    <border>
      <left style="dotted">
        <color indexed="64"/>
      </left>
      <right/>
      <top/>
      <bottom style="thin">
        <color indexed="64"/>
      </bottom>
      <diagonal/>
    </border>
    <border>
      <left/>
      <right style="dotted">
        <color indexed="64"/>
      </right>
      <top style="thin">
        <color indexed="64"/>
      </top>
      <bottom/>
      <diagonal/>
    </border>
    <border>
      <left/>
      <right/>
      <top/>
      <bottom style="dotted">
        <color indexed="64"/>
      </bottom>
      <diagonal/>
    </border>
    <border>
      <left/>
      <right style="dotted">
        <color indexed="64"/>
      </right>
      <top/>
      <bottom style="dotted">
        <color indexed="64"/>
      </bottom>
      <diagonal/>
    </border>
    <border>
      <left style="dotted">
        <color indexed="64"/>
      </left>
      <right style="thin">
        <color indexed="64"/>
      </right>
      <top/>
      <bottom/>
      <diagonal/>
    </border>
    <border>
      <left/>
      <right/>
      <top/>
      <bottom style="medium">
        <color rgb="FF808080"/>
      </bottom>
      <diagonal/>
    </border>
    <border>
      <left/>
      <right style="dotted">
        <color auto="1"/>
      </right>
      <top/>
      <bottom style="thin">
        <color indexed="64"/>
      </bottom>
      <diagonal/>
    </border>
    <border>
      <left style="thin">
        <color indexed="64"/>
      </left>
      <right/>
      <top style="medium">
        <color rgb="FF808080"/>
      </top>
      <bottom/>
      <diagonal/>
    </border>
    <border>
      <left style="thin">
        <color indexed="64"/>
      </left>
      <right/>
      <top/>
      <bottom style="medium">
        <color rgb="FF808080"/>
      </bottom>
      <diagonal/>
    </border>
    <border>
      <left/>
      <right/>
      <top style="medium">
        <color indexed="64"/>
      </top>
      <bottom/>
      <diagonal/>
    </border>
    <border>
      <left style="medium">
        <color rgb="FFE5E5E5"/>
      </left>
      <right style="medium">
        <color rgb="FFE5E5E5"/>
      </right>
      <top style="medium">
        <color rgb="FFE5E5E5"/>
      </top>
      <bottom style="medium">
        <color rgb="FFE5E5E5"/>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style="thin">
        <color indexed="64"/>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dotted">
        <color indexed="64"/>
      </left>
      <right/>
      <top/>
      <bottom/>
      <diagonal/>
    </border>
    <border>
      <left style="dotted">
        <color indexed="64"/>
      </left>
      <right style="thin">
        <color indexed="64"/>
      </right>
      <top style="thin">
        <color indexed="64"/>
      </top>
      <bottom/>
      <diagonal/>
    </border>
    <border>
      <left style="dotted">
        <color indexed="64"/>
      </left>
      <right style="thin">
        <color indexed="64"/>
      </right>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dotted">
        <color indexed="64"/>
      </right>
      <top style="dotted">
        <color indexed="64"/>
      </top>
      <bottom/>
      <diagonal/>
    </border>
    <border>
      <left/>
      <right/>
      <top style="thin">
        <color indexed="64"/>
      </top>
      <bottom style="medium">
        <color indexed="64"/>
      </bottom>
      <diagonal/>
    </border>
    <border>
      <left style="dotted">
        <color indexed="64"/>
      </left>
      <right style="dotted">
        <color indexed="64"/>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style="dotted">
        <color indexed="64"/>
      </left>
      <right/>
      <top style="dotted">
        <color indexed="64"/>
      </top>
      <bottom/>
      <diagonal/>
    </border>
    <border>
      <left/>
      <right/>
      <top style="dotted">
        <color indexed="64"/>
      </top>
      <bottom style="thin">
        <color indexed="64"/>
      </bottom>
      <diagonal/>
    </border>
    <border>
      <left style="thin">
        <color indexed="64"/>
      </left>
      <right/>
      <top/>
      <bottom style="dotted">
        <color indexed="64"/>
      </bottom>
      <diagonal/>
    </border>
    <border>
      <left style="dotted">
        <color indexed="64"/>
      </left>
      <right/>
      <top/>
      <bottom style="dotted">
        <color indexed="64"/>
      </bottom>
      <diagonal/>
    </border>
    <border>
      <left/>
      <right style="thin">
        <color indexed="64"/>
      </right>
      <top style="dotted">
        <color indexed="64"/>
      </top>
      <bottom/>
      <diagonal/>
    </border>
    <border>
      <left style="hair">
        <color indexed="64"/>
      </left>
      <right style="dotted">
        <color auto="1"/>
      </right>
      <top style="dotted">
        <color indexed="64"/>
      </top>
      <bottom/>
      <diagonal/>
    </border>
    <border>
      <left style="hair">
        <color indexed="64"/>
      </left>
      <right style="dotted">
        <color auto="1"/>
      </right>
      <top/>
      <bottom/>
      <diagonal/>
    </border>
    <border>
      <left style="hair">
        <color indexed="64"/>
      </left>
      <right style="dotted">
        <color auto="1"/>
      </right>
      <top/>
      <bottom style="dotted">
        <color indexed="64"/>
      </bottom>
      <diagonal/>
    </border>
    <border>
      <left style="hair">
        <color indexed="64"/>
      </left>
      <right style="dotted">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rgb="FF000000"/>
      </right>
      <top/>
      <bottom style="thin">
        <color rgb="FF000000"/>
      </bottom>
      <diagonal/>
    </border>
    <border>
      <left style="thin">
        <color rgb="FF000000"/>
      </left>
      <right style="thin">
        <color indexed="64"/>
      </right>
      <top/>
      <bottom style="thin">
        <color rgb="FF000000"/>
      </bottom>
      <diagonal/>
    </border>
    <border>
      <left style="thin">
        <color indexed="64"/>
      </left>
      <right style="thin">
        <color rgb="FF000000"/>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thin">
        <color indexed="64"/>
      </left>
      <right/>
      <top style="thin">
        <color rgb="FF000000"/>
      </top>
      <bottom/>
      <diagonal/>
    </border>
    <border>
      <left/>
      <right style="thin">
        <color indexed="64"/>
      </right>
      <top style="thin">
        <color rgb="FF000000"/>
      </top>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dotted">
        <color indexed="64"/>
      </left>
      <right style="thin">
        <color indexed="64"/>
      </right>
      <top style="thin">
        <color indexed="64"/>
      </top>
      <bottom style="thin">
        <color indexed="64"/>
      </bottom>
      <diagonal/>
    </border>
    <border>
      <left/>
      <right/>
      <top/>
      <bottom style="medium">
        <color rgb="FFCACACA"/>
      </bottom>
      <diagonal/>
    </border>
    <border>
      <left/>
      <right/>
      <top style="medium">
        <color rgb="FFCACACA"/>
      </top>
      <bottom/>
      <diagonal/>
    </border>
    <border>
      <left style="medium">
        <color rgb="FFE5E5E5"/>
      </left>
      <right style="medium">
        <color rgb="FFE5E5E5"/>
      </right>
      <top style="medium">
        <color rgb="FFE5E5E5"/>
      </top>
      <bottom/>
      <diagonal/>
    </border>
    <border>
      <left style="thin">
        <color indexed="64"/>
      </left>
      <right style="dotted">
        <color indexed="64"/>
      </right>
      <top style="thin">
        <color indexed="64"/>
      </top>
      <bottom style="thin">
        <color indexed="64"/>
      </bottom>
      <diagonal/>
    </border>
    <border>
      <left style="thin">
        <color indexed="64"/>
      </left>
      <right style="dotted">
        <color indexed="64"/>
      </right>
      <top/>
      <bottom style="thin">
        <color indexed="64"/>
      </bottom>
      <diagonal/>
    </border>
    <border>
      <left style="thin">
        <color indexed="64"/>
      </left>
      <right style="dotted">
        <color indexed="64"/>
      </right>
      <top style="medium">
        <color indexed="64"/>
      </top>
      <bottom style="thin">
        <color indexed="64"/>
      </bottom>
      <diagonal/>
    </border>
    <border>
      <left style="dotted">
        <color indexed="64"/>
      </left>
      <right style="thin">
        <color indexed="64"/>
      </right>
      <top style="medium">
        <color indexed="64"/>
      </top>
      <bottom style="thin">
        <color indexed="64"/>
      </bottom>
      <diagonal/>
    </border>
    <border>
      <left style="thin">
        <color indexed="64"/>
      </left>
      <right style="dotted">
        <color indexed="64"/>
      </right>
      <top/>
      <bottom style="medium">
        <color indexed="64"/>
      </bottom>
      <diagonal/>
    </border>
    <border>
      <left style="dotted">
        <color indexed="64"/>
      </left>
      <right style="thin">
        <color indexed="64"/>
      </right>
      <top/>
      <bottom style="medium">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medium">
        <color indexed="64"/>
      </top>
      <bottom style="thin">
        <color indexed="64"/>
      </bottom>
      <diagonal/>
    </border>
    <border diagonalUp="1" diagonalDown="1">
      <left style="thin">
        <color indexed="64"/>
      </left>
      <right/>
      <top style="thin">
        <color indexed="64"/>
      </top>
      <bottom style="thin">
        <color indexed="64"/>
      </bottom>
      <diagonal style="hair">
        <color indexed="64"/>
      </diagonal>
    </border>
    <border diagonalUp="1" diagonalDown="1">
      <left style="thin">
        <color indexed="64"/>
      </left>
      <right/>
      <top style="thin">
        <color indexed="64"/>
      </top>
      <bottom style="medium">
        <color indexed="64"/>
      </bottom>
      <diagonal style="hair">
        <color indexed="64"/>
      </diagonal>
    </border>
    <border>
      <left style="thin">
        <color rgb="FF5CD2FF"/>
      </left>
      <right style="thin">
        <color rgb="FF5CD2FF"/>
      </right>
      <top style="thin">
        <color rgb="FF5CD2FF"/>
      </top>
      <bottom style="thin">
        <color rgb="FF5CD2FF"/>
      </bottom>
      <diagonal/>
    </border>
    <border>
      <left style="thin">
        <color rgb="FF5CD2FF"/>
      </left>
      <right style="thin">
        <color rgb="FF5CD2FF"/>
      </right>
      <top/>
      <bottom style="thin">
        <color rgb="FF5CD2FF"/>
      </bottom>
      <diagonal/>
    </border>
    <border>
      <left style="thin">
        <color rgb="FF5CD2FF"/>
      </left>
      <right style="thin">
        <color rgb="FF5CD2FF"/>
      </right>
      <top style="thin">
        <color rgb="FF5CD2FF"/>
      </top>
      <bottom/>
      <diagonal/>
    </border>
    <border>
      <left style="thin">
        <color rgb="FF5CD2FF"/>
      </left>
      <right style="thin">
        <color rgb="FF5CD2FF"/>
      </right>
      <top/>
      <bottom/>
      <diagonal/>
    </border>
    <border>
      <left/>
      <right style="thin">
        <color rgb="FF5CD2FF"/>
      </right>
      <top style="thin">
        <color rgb="FF5CD2FF"/>
      </top>
      <bottom style="thin">
        <color rgb="FF5CD2FF"/>
      </bottom>
      <diagonal/>
    </border>
    <border>
      <left style="thin">
        <color rgb="FF5CD2FF"/>
      </left>
      <right/>
      <top style="thin">
        <color rgb="FF5CD2FF"/>
      </top>
      <bottom style="thin">
        <color rgb="FF5CD2FF"/>
      </bottom>
      <diagonal/>
    </border>
    <border>
      <left style="thin">
        <color rgb="FF5CD2FF"/>
      </left>
      <right/>
      <top/>
      <bottom/>
      <diagonal/>
    </border>
    <border>
      <left style="thin">
        <color rgb="FF5CD2FF"/>
      </left>
      <right/>
      <top style="thin">
        <color rgb="FF5CD2FF"/>
      </top>
      <bottom/>
      <diagonal/>
    </border>
    <border>
      <left style="thin">
        <color rgb="FF5CD2FF"/>
      </left>
      <right/>
      <top/>
      <bottom style="thin">
        <color rgb="FF5CD2FF"/>
      </bottom>
      <diagonal/>
    </border>
    <border>
      <left/>
      <right/>
      <top style="thin">
        <color rgb="FF5CD2FF"/>
      </top>
      <bottom style="thin">
        <color rgb="FF5CD2FF"/>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style="thin">
        <color indexed="64"/>
      </left>
      <right style="hair">
        <color indexed="64"/>
      </right>
      <top/>
      <bottom/>
      <diagonal/>
    </border>
    <border>
      <left style="hair">
        <color indexed="64"/>
      </left>
      <right/>
      <top/>
      <bottom/>
      <diagonal/>
    </border>
    <border>
      <left style="hair">
        <color indexed="64"/>
      </left>
      <right style="thin">
        <color indexed="64"/>
      </right>
      <top/>
      <bottom/>
      <diagonal/>
    </border>
    <border>
      <left/>
      <right/>
      <top/>
      <bottom style="thick">
        <color rgb="FFC04C00"/>
      </bottom>
      <diagonal/>
    </border>
    <border>
      <left style="medium">
        <color rgb="FF92E1FF"/>
      </left>
      <right style="medium">
        <color rgb="FF92E1FF"/>
      </right>
      <top style="medium">
        <color rgb="FF92E1FF"/>
      </top>
      <bottom style="medium">
        <color rgb="FF92E1FF"/>
      </bottom>
      <diagonal/>
    </border>
    <border>
      <left/>
      <right style="medium">
        <color rgb="FF92E1FF"/>
      </right>
      <top style="medium">
        <color rgb="FF92E1FF"/>
      </top>
      <bottom style="medium">
        <color rgb="FF92E1FF"/>
      </bottom>
      <diagonal/>
    </border>
    <border>
      <left style="medium">
        <color rgb="FF92E1FF"/>
      </left>
      <right style="medium">
        <color rgb="FF92E1FF"/>
      </right>
      <top/>
      <bottom style="medium">
        <color rgb="FF92E1FF"/>
      </bottom>
      <diagonal/>
    </border>
    <border>
      <left/>
      <right style="medium">
        <color rgb="FF92E1FF"/>
      </right>
      <top/>
      <bottom style="medium">
        <color rgb="FF92E1FF"/>
      </bottom>
      <diagonal/>
    </border>
    <border>
      <left style="medium">
        <color rgb="FF92E1FF"/>
      </left>
      <right style="medium">
        <color rgb="FF92E1FF"/>
      </right>
      <top/>
      <bottom/>
      <diagonal/>
    </border>
    <border>
      <left/>
      <right style="medium">
        <color rgb="FF92E1FF"/>
      </right>
      <top/>
      <bottom/>
      <diagonal/>
    </border>
    <border>
      <left style="medium">
        <color rgb="FF92E1FF"/>
      </left>
      <right style="medium">
        <color rgb="FF92E1FF"/>
      </right>
      <top style="medium">
        <color rgb="FF92E1FF"/>
      </top>
      <bottom/>
      <diagonal/>
    </border>
    <border>
      <left style="dotted">
        <color rgb="FF000000"/>
      </left>
      <right/>
      <top/>
      <bottom/>
      <diagonal/>
    </border>
    <border>
      <left style="dotted">
        <color rgb="FF000000"/>
      </left>
      <right/>
      <top/>
      <bottom style="dotted">
        <color rgb="FF000000"/>
      </bottom>
      <diagonal/>
    </border>
    <border>
      <left/>
      <right/>
      <top/>
      <bottom style="dotted">
        <color rgb="FF000000"/>
      </bottom>
      <diagonal/>
    </border>
    <border>
      <left/>
      <right/>
      <top style="dotted">
        <color rgb="FF000000"/>
      </top>
      <bottom/>
      <diagonal/>
    </border>
    <border>
      <left style="medium">
        <color indexed="64"/>
      </left>
      <right/>
      <top/>
      <bottom style="dotted">
        <color rgb="FF000000"/>
      </bottom>
      <diagonal/>
    </border>
    <border>
      <left/>
      <right style="medium">
        <color indexed="64"/>
      </right>
      <top/>
      <bottom style="dotted">
        <color rgb="FF000000"/>
      </bottom>
      <diagonal/>
    </border>
    <border>
      <left style="medium">
        <color indexed="64"/>
      </left>
      <right/>
      <top style="dotted">
        <color rgb="FF000000"/>
      </top>
      <bottom/>
      <diagonal/>
    </border>
    <border>
      <left style="dotted">
        <color rgb="FF000000"/>
      </left>
      <right/>
      <top/>
      <bottom style="medium">
        <color indexed="64"/>
      </bottom>
      <diagonal/>
    </border>
    <border>
      <left style="thin">
        <color indexed="64"/>
      </left>
      <right style="hair">
        <color indexed="64"/>
      </right>
      <top/>
      <bottom style="thin">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right/>
      <top/>
      <bottom style="medium">
        <color rgb="FF0070A8"/>
      </bottom>
      <diagonal/>
    </border>
    <border>
      <left style="medium">
        <color rgb="FFE8E8E8"/>
      </left>
      <right/>
      <top style="medium">
        <color rgb="FFE8E8E8"/>
      </top>
      <bottom/>
      <diagonal/>
    </border>
    <border>
      <left/>
      <right/>
      <top style="medium">
        <color rgb="FFE8E8E8"/>
      </top>
      <bottom/>
      <diagonal/>
    </border>
    <border>
      <left/>
      <right style="medium">
        <color rgb="FFE8E8E8"/>
      </right>
      <top style="medium">
        <color rgb="FFE8E8E8"/>
      </top>
      <bottom/>
      <diagonal/>
    </border>
    <border>
      <left style="medium">
        <color rgb="FFE8E8E8"/>
      </left>
      <right/>
      <top/>
      <bottom/>
      <diagonal/>
    </border>
    <border>
      <left/>
      <right style="medium">
        <color rgb="FFE8E8E8"/>
      </right>
      <top/>
      <bottom/>
      <diagonal/>
    </border>
    <border>
      <left style="medium">
        <color rgb="FFE8E8E8"/>
      </left>
      <right/>
      <top/>
      <bottom style="medium">
        <color rgb="FFE8E8E8"/>
      </bottom>
      <diagonal/>
    </border>
    <border>
      <left/>
      <right/>
      <top/>
      <bottom style="medium">
        <color rgb="FFE8E8E8"/>
      </bottom>
      <diagonal/>
    </border>
    <border>
      <left/>
      <right style="medium">
        <color rgb="FFE8E8E8"/>
      </right>
      <top/>
      <bottom style="medium">
        <color rgb="FFE8E8E8"/>
      </bottom>
      <diagonal/>
    </border>
    <border diagonalUp="1" diagonalDown="1">
      <left style="thin">
        <color indexed="64"/>
      </left>
      <right/>
      <top/>
      <bottom style="thin">
        <color indexed="64"/>
      </bottom>
      <diagonal style="hair">
        <color indexed="64"/>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49" fontId="107" fillId="0" borderId="13">
      <alignment horizontal="left" vertical="center"/>
    </xf>
  </cellStyleXfs>
  <cellXfs count="4607">
    <xf numFmtId="0" fontId="0" fillId="0" borderId="0" xfId="0"/>
    <xf numFmtId="0" fontId="16" fillId="0" borderId="0" xfId="0" applyFont="1"/>
    <xf numFmtId="0" fontId="0" fillId="0" borderId="0" xfId="0" applyAlignment="1">
      <alignment horizontal="center"/>
    </xf>
    <xf numFmtId="49" fontId="0" fillId="0" borderId="0" xfId="0" applyNumberFormat="1" applyAlignment="1">
      <alignment horizontal="left"/>
    </xf>
    <xf numFmtId="49" fontId="0" fillId="0" borderId="0" xfId="0" applyNumberFormat="1" applyAlignment="1">
      <alignment horizontal="center"/>
    </xf>
    <xf numFmtId="49" fontId="16" fillId="0" borderId="0" xfId="0" applyNumberFormat="1" applyFont="1"/>
    <xf numFmtId="49" fontId="0" fillId="40" borderId="0" xfId="0" applyNumberFormat="1" applyFill="1" applyAlignment="1">
      <alignment horizontal="center"/>
    </xf>
    <xf numFmtId="0" fontId="0" fillId="0" borderId="18" xfId="0" applyBorder="1" applyAlignment="1">
      <alignment horizontal="center"/>
    </xf>
    <xf numFmtId="0" fontId="0" fillId="0" borderId="20" xfId="0" applyBorder="1" applyAlignment="1">
      <alignment horizontal="center"/>
    </xf>
    <xf numFmtId="49" fontId="0" fillId="0" borderId="17" xfId="0" applyNumberFormat="1" applyBorder="1" applyAlignment="1">
      <alignment horizontal="center"/>
    </xf>
    <xf numFmtId="49" fontId="0" fillId="0" borderId="18" xfId="0" applyNumberFormat="1" applyBorder="1" applyAlignment="1">
      <alignment horizontal="center"/>
    </xf>
    <xf numFmtId="49" fontId="0" fillId="0" borderId="19" xfId="0" applyNumberFormat="1" applyBorder="1" applyAlignment="1">
      <alignment horizontal="center"/>
    </xf>
    <xf numFmtId="49" fontId="0" fillId="0" borderId="21" xfId="0" applyNumberFormat="1" applyBorder="1" applyAlignment="1">
      <alignment horizontal="center"/>
    </xf>
    <xf numFmtId="0" fontId="0" fillId="0" borderId="19" xfId="0" applyBorder="1" applyAlignment="1">
      <alignment horizontal="center"/>
    </xf>
    <xf numFmtId="49" fontId="0" fillId="0" borderId="0" xfId="0" applyNumberFormat="1"/>
    <xf numFmtId="49" fontId="0" fillId="0" borderId="20" xfId="0" applyNumberFormat="1" applyBorder="1" applyAlignment="1">
      <alignment horizontal="center"/>
    </xf>
    <xf numFmtId="49" fontId="0" fillId="36" borderId="0" xfId="0" applyNumberFormat="1" applyFill="1" applyAlignment="1">
      <alignment horizontal="center"/>
    </xf>
    <xf numFmtId="49" fontId="0" fillId="42" borderId="0" xfId="0" applyNumberFormat="1" applyFill="1" applyAlignment="1">
      <alignment horizontal="center"/>
    </xf>
    <xf numFmtId="49" fontId="0" fillId="43" borderId="0" xfId="0" applyNumberFormat="1" applyFill="1" applyAlignment="1">
      <alignment horizontal="center"/>
    </xf>
    <xf numFmtId="49" fontId="16" fillId="38" borderId="0" xfId="0" applyNumberFormat="1" applyFont="1" applyFill="1"/>
    <xf numFmtId="49" fontId="16" fillId="40" borderId="0" xfId="0" applyNumberFormat="1" applyFont="1" applyFill="1"/>
    <xf numFmtId="49" fontId="16" fillId="41" borderId="0" xfId="0" applyNumberFormat="1" applyFont="1" applyFill="1"/>
    <xf numFmtId="49" fontId="16" fillId="40" borderId="0" xfId="0" applyNumberFormat="1" applyFont="1" applyFill="1" applyAlignment="1">
      <alignment horizontal="left"/>
    </xf>
    <xf numFmtId="49" fontId="0" fillId="37" borderId="0" xfId="0" applyNumberFormat="1" applyFill="1" applyAlignment="1">
      <alignment horizontal="center"/>
    </xf>
    <xf numFmtId="49" fontId="0" fillId="37" borderId="17" xfId="0" applyNumberFormat="1" applyFill="1" applyBorder="1" applyAlignment="1">
      <alignment horizontal="center"/>
    </xf>
    <xf numFmtId="0" fontId="0" fillId="0" borderId="18" xfId="0" applyBorder="1"/>
    <xf numFmtId="0" fontId="18" fillId="0" borderId="0" xfId="0" applyFont="1" applyAlignment="1">
      <alignment vertical="top"/>
    </xf>
    <xf numFmtId="0" fontId="19" fillId="0" borderId="0" xfId="0" applyFont="1"/>
    <xf numFmtId="49" fontId="0" fillId="37" borderId="0" xfId="0" applyNumberFormat="1" applyFill="1"/>
    <xf numFmtId="0" fontId="0" fillId="0" borderId="21" xfId="0" applyBorder="1"/>
    <xf numFmtId="0" fontId="16" fillId="37" borderId="18" xfId="0" applyFont="1" applyFill="1" applyBorder="1"/>
    <xf numFmtId="49" fontId="0" fillId="0" borderId="18" xfId="0" applyNumberFormat="1" applyBorder="1" applyAlignment="1">
      <alignment horizontal="left"/>
    </xf>
    <xf numFmtId="0" fontId="0" fillId="37" borderId="17" xfId="0" applyFill="1" applyBorder="1" applyAlignment="1">
      <alignment horizontal="center"/>
    </xf>
    <xf numFmtId="0" fontId="0" fillId="37" borderId="0" xfId="0" applyFill="1" applyAlignment="1">
      <alignment horizontal="center"/>
    </xf>
    <xf numFmtId="49" fontId="0" fillId="37" borderId="18" xfId="0" applyNumberFormat="1" applyFill="1" applyBorder="1" applyAlignment="1">
      <alignment horizontal="center"/>
    </xf>
    <xf numFmtId="49" fontId="16" fillId="37" borderId="0" xfId="0" applyNumberFormat="1" applyFont="1" applyFill="1" applyAlignment="1">
      <alignment horizontal="center"/>
    </xf>
    <xf numFmtId="0" fontId="16" fillId="37" borderId="0" xfId="0" applyFont="1" applyFill="1"/>
    <xf numFmtId="0" fontId="0" fillId="0" borderId="20" xfId="0" applyBorder="1"/>
    <xf numFmtId="49" fontId="16" fillId="34" borderId="22" xfId="0" applyNumberFormat="1" applyFont="1" applyFill="1" applyBorder="1"/>
    <xf numFmtId="49" fontId="0" fillId="37" borderId="22" xfId="0" applyNumberFormat="1" applyFill="1" applyBorder="1"/>
    <xf numFmtId="49" fontId="0" fillId="0" borderId="22" xfId="0" applyNumberFormat="1" applyBorder="1"/>
    <xf numFmtId="49" fontId="0" fillId="35" borderId="22" xfId="0" applyNumberFormat="1" applyFill="1" applyBorder="1" applyAlignment="1">
      <alignment horizontal="center"/>
    </xf>
    <xf numFmtId="49" fontId="16" fillId="37" borderId="22" xfId="0" applyNumberFormat="1" applyFont="1" applyFill="1" applyBorder="1"/>
    <xf numFmtId="49" fontId="0" fillId="0" borderId="22" xfId="0" applyNumberFormat="1" applyBorder="1" applyAlignment="1">
      <alignment horizontal="center"/>
    </xf>
    <xf numFmtId="49" fontId="16" fillId="34" borderId="22" xfId="0" applyNumberFormat="1" applyFont="1" applyFill="1" applyBorder="1" applyAlignment="1">
      <alignment horizontal="left"/>
    </xf>
    <xf numFmtId="49" fontId="0" fillId="35" borderId="23" xfId="0" applyNumberFormat="1" applyFill="1" applyBorder="1" applyAlignment="1">
      <alignment horizontal="center"/>
    </xf>
    <xf numFmtId="0" fontId="0" fillId="0" borderId="0" xfId="0" applyAlignment="1">
      <alignment horizontal="left" vertical="top"/>
    </xf>
    <xf numFmtId="0" fontId="0" fillId="46" borderId="18" xfId="0" applyFill="1" applyBorder="1"/>
    <xf numFmtId="0" fontId="0" fillId="0" borderId="0" xfId="0" applyAlignment="1">
      <alignment horizontal="left"/>
    </xf>
    <xf numFmtId="0" fontId="0" fillId="54" borderId="0" xfId="0" applyFill="1"/>
    <xf numFmtId="0" fontId="0" fillId="37" borderId="0" xfId="0" applyFill="1"/>
    <xf numFmtId="0" fontId="0" fillId="46" borderId="0" xfId="0" applyFill="1"/>
    <xf numFmtId="0" fontId="16" fillId="0" borderId="20" xfId="0" applyFont="1" applyBorder="1"/>
    <xf numFmtId="49" fontId="0" fillId="0" borderId="23" xfId="0" applyNumberFormat="1" applyBorder="1" applyAlignment="1">
      <alignment horizontal="center"/>
    </xf>
    <xf numFmtId="0" fontId="16" fillId="55" borderId="22" xfId="0" applyFont="1" applyFill="1" applyBorder="1" applyAlignment="1">
      <alignment horizontal="left"/>
    </xf>
    <xf numFmtId="0" fontId="0" fillId="37" borderId="22" xfId="0" applyFill="1" applyBorder="1" applyAlignment="1">
      <alignment horizontal="center"/>
    </xf>
    <xf numFmtId="0" fontId="0" fillId="37" borderId="22" xfId="0" applyFill="1" applyBorder="1" applyAlignment="1">
      <alignment horizontal="left"/>
    </xf>
    <xf numFmtId="49" fontId="0" fillId="57" borderId="18" xfId="0" applyNumberFormat="1" applyFill="1" applyBorder="1" applyAlignment="1">
      <alignment horizontal="center"/>
    </xf>
    <xf numFmtId="0" fontId="0" fillId="56" borderId="22" xfId="0" applyFill="1"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49" fontId="0" fillId="37" borderId="22" xfId="0" applyNumberFormat="1" applyFill="1" applyBorder="1" applyAlignment="1">
      <alignment horizontal="center"/>
    </xf>
    <xf numFmtId="49" fontId="16" fillId="40" borderId="22" xfId="0" applyNumberFormat="1" applyFont="1" applyFill="1" applyBorder="1"/>
    <xf numFmtId="49" fontId="0" fillId="40" borderId="22" xfId="0" applyNumberFormat="1" applyFill="1" applyBorder="1" applyAlignment="1">
      <alignment horizontal="center"/>
    </xf>
    <xf numFmtId="49" fontId="16" fillId="38" borderId="22" xfId="0" applyNumberFormat="1" applyFont="1" applyFill="1" applyBorder="1" applyAlignment="1">
      <alignment horizontal="left"/>
    </xf>
    <xf numFmtId="49" fontId="0" fillId="36" borderId="22" xfId="0" applyNumberFormat="1" applyFill="1" applyBorder="1" applyAlignment="1">
      <alignment horizontal="center"/>
    </xf>
    <xf numFmtId="49" fontId="0" fillId="36" borderId="23" xfId="0" applyNumberFormat="1" applyFill="1" applyBorder="1" applyAlignment="1">
      <alignment horizontal="center"/>
    </xf>
    <xf numFmtId="0" fontId="16" fillId="37" borderId="14" xfId="0" applyFont="1" applyFill="1" applyBorder="1"/>
    <xf numFmtId="0" fontId="16" fillId="37" borderId="17" xfId="0" applyFont="1" applyFill="1" applyBorder="1"/>
    <xf numFmtId="0" fontId="0" fillId="46" borderId="17" xfId="0" applyFill="1" applyBorder="1"/>
    <xf numFmtId="0" fontId="0" fillId="0" borderId="19" xfId="0" applyBorder="1"/>
    <xf numFmtId="49" fontId="0" fillId="46" borderId="22" xfId="0" applyNumberFormat="1" applyFill="1" applyBorder="1" applyAlignment="1">
      <alignment horizontal="center"/>
    </xf>
    <xf numFmtId="0" fontId="0" fillId="46" borderId="17" xfId="0" applyFill="1" applyBorder="1" applyAlignment="1">
      <alignment horizontal="center"/>
    </xf>
    <xf numFmtId="0" fontId="0" fillId="46" borderId="0" xfId="0" applyFill="1" applyAlignment="1">
      <alignment horizontal="center"/>
    </xf>
    <xf numFmtId="49" fontId="0" fillId="46" borderId="0" xfId="0" applyNumberFormat="1" applyFill="1" applyAlignment="1">
      <alignment horizontal="center"/>
    </xf>
    <xf numFmtId="49" fontId="0" fillId="46" borderId="17" xfId="0" applyNumberFormat="1" applyFill="1" applyBorder="1" applyAlignment="1">
      <alignment horizontal="center"/>
    </xf>
    <xf numFmtId="49" fontId="0" fillId="46" borderId="18" xfId="0" applyNumberFormat="1" applyFill="1" applyBorder="1" applyAlignment="1">
      <alignment horizontal="center"/>
    </xf>
    <xf numFmtId="0" fontId="0" fillId="46" borderId="22" xfId="0" applyFill="1" applyBorder="1" applyAlignment="1">
      <alignment horizontal="center"/>
    </xf>
    <xf numFmtId="0" fontId="0" fillId="0" borderId="23" xfId="0" applyBorder="1"/>
    <xf numFmtId="49" fontId="0" fillId="0" borderId="17" xfId="0" applyNumberFormat="1" applyBorder="1"/>
    <xf numFmtId="0" fontId="0" fillId="37" borderId="15" xfId="0" applyFill="1" applyBorder="1"/>
    <xf numFmtId="0" fontId="0" fillId="37" borderId="15" xfId="0" applyFill="1" applyBorder="1" applyAlignment="1">
      <alignment horizontal="center"/>
    </xf>
    <xf numFmtId="0" fontId="0" fillId="0" borderId="22" xfId="0" applyBorder="1" applyAlignment="1">
      <alignment horizontal="left"/>
    </xf>
    <xf numFmtId="0" fontId="0" fillId="0" borderId="14" xfId="0" applyBorder="1"/>
    <xf numFmtId="0" fontId="0" fillId="0" borderId="15" xfId="0" applyBorder="1"/>
    <xf numFmtId="0" fontId="0" fillId="0" borderId="16" xfId="0" applyBorder="1"/>
    <xf numFmtId="0" fontId="0" fillId="0" borderId="17" xfId="0" applyBorder="1"/>
    <xf numFmtId="49" fontId="16" fillId="0" borderId="24" xfId="0" applyNumberFormat="1" applyFont="1" applyBorder="1" applyAlignment="1">
      <alignment horizontal="center"/>
    </xf>
    <xf numFmtId="0" fontId="16" fillId="0" borderId="15" xfId="0" applyFont="1" applyBorder="1" applyAlignment="1">
      <alignment horizontal="center" vertical="center" wrapText="1"/>
    </xf>
    <xf numFmtId="0" fontId="0" fillId="0" borderId="17" xfId="0" applyBorder="1" applyAlignment="1">
      <alignment vertical="center" wrapText="1"/>
    </xf>
    <xf numFmtId="0" fontId="0" fillId="0" borderId="0" xfId="0" applyAlignment="1">
      <alignment vertical="center" wrapText="1"/>
    </xf>
    <xf numFmtId="0" fontId="0" fillId="0" borderId="18" xfId="0" applyBorder="1" applyAlignment="1">
      <alignment vertical="center" wrapText="1"/>
    </xf>
    <xf numFmtId="0" fontId="0" fillId="0" borderId="19" xfId="0" applyBorder="1" applyAlignment="1">
      <alignment vertical="center" wrapText="1"/>
    </xf>
    <xf numFmtId="0" fontId="0" fillId="0" borderId="20" xfId="0" applyBorder="1" applyAlignment="1">
      <alignment vertical="center" wrapText="1"/>
    </xf>
    <xf numFmtId="0" fontId="16" fillId="0" borderId="17" xfId="0" applyFont="1" applyBorder="1" applyAlignment="1">
      <alignment horizontal="center" vertical="center" wrapText="1"/>
    </xf>
    <xf numFmtId="0" fontId="16" fillId="0" borderId="0" xfId="0" applyFont="1" applyAlignment="1">
      <alignment horizontal="center" vertical="center" wrapText="1"/>
    </xf>
    <xf numFmtId="0" fontId="16" fillId="0" borderId="18"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22" xfId="0" applyBorder="1" applyAlignment="1">
      <alignment vertical="center" wrapText="1"/>
    </xf>
    <xf numFmtId="49" fontId="16" fillId="41" borderId="0" xfId="0" applyNumberFormat="1" applyFont="1" applyFill="1" applyAlignment="1">
      <alignment horizontal="left"/>
    </xf>
    <xf numFmtId="49" fontId="16" fillId="50" borderId="0" xfId="0" applyNumberFormat="1" applyFont="1" applyFill="1" applyAlignment="1">
      <alignment horizontal="left"/>
    </xf>
    <xf numFmtId="49" fontId="0" fillId="50" borderId="0" xfId="0" applyNumberFormat="1" applyFill="1" applyAlignment="1">
      <alignment horizontal="left"/>
    </xf>
    <xf numFmtId="49" fontId="16" fillId="50" borderId="0" xfId="0" applyNumberFormat="1" applyFont="1" applyFill="1"/>
    <xf numFmtId="49" fontId="16" fillId="59" borderId="0" xfId="0" applyNumberFormat="1" applyFont="1" applyFill="1" applyAlignment="1">
      <alignment horizontal="left"/>
    </xf>
    <xf numFmtId="0" fontId="0" fillId="35" borderId="0" xfId="0" applyFill="1"/>
    <xf numFmtId="49" fontId="0" fillId="35" borderId="17" xfId="0" applyNumberFormat="1" applyFill="1" applyBorder="1" applyAlignment="1">
      <alignment horizontal="center"/>
    </xf>
    <xf numFmtId="0" fontId="0" fillId="36" borderId="0" xfId="0" applyFill="1"/>
    <xf numFmtId="0" fontId="0" fillId="0" borderId="0" xfId="0" applyAlignment="1">
      <alignment vertical="top"/>
    </xf>
    <xf numFmtId="0" fontId="0" fillId="0" borderId="22" xfId="0" applyBorder="1" applyAlignment="1">
      <alignment vertical="top"/>
    </xf>
    <xf numFmtId="0" fontId="24" fillId="0" borderId="22" xfId="0" applyFont="1" applyBorder="1" applyAlignment="1">
      <alignment horizontal="left" vertical="top"/>
    </xf>
    <xf numFmtId="0" fontId="24" fillId="0" borderId="22" xfId="0" applyFont="1" applyBorder="1" applyAlignment="1">
      <alignmen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18" xfId="0" applyBorder="1" applyAlignment="1">
      <alignment horizontal="center" vertical="center" wrapText="1"/>
    </xf>
    <xf numFmtId="0" fontId="0" fillId="0" borderId="21" xfId="0" applyBorder="1" applyAlignment="1">
      <alignment horizontal="center" vertical="center" wrapText="1"/>
    </xf>
    <xf numFmtId="0" fontId="24" fillId="0" borderId="18" xfId="0" applyFont="1" applyBorder="1" applyAlignment="1">
      <alignment horizontal="left" vertical="top"/>
    </xf>
    <xf numFmtId="0" fontId="27" fillId="58" borderId="22" xfId="0" applyFont="1" applyFill="1" applyBorder="1" applyAlignment="1">
      <alignment horizontal="center" vertical="top"/>
    </xf>
    <xf numFmtId="0" fontId="27" fillId="58" borderId="23" xfId="0" applyFont="1" applyFill="1" applyBorder="1" applyAlignment="1">
      <alignment horizontal="center" vertical="top"/>
    </xf>
    <xf numFmtId="0" fontId="23" fillId="0" borderId="0" xfId="0" applyFont="1"/>
    <xf numFmtId="0" fontId="0" fillId="63" borderId="0" xfId="0" applyFill="1"/>
    <xf numFmtId="0" fontId="25" fillId="56" borderId="24" xfId="0" applyFont="1" applyFill="1" applyBorder="1" applyAlignment="1">
      <alignment horizontal="left" vertical="top"/>
    </xf>
    <xf numFmtId="0" fontId="25" fillId="56" borderId="16" xfId="0" applyFont="1" applyFill="1" applyBorder="1" applyAlignment="1">
      <alignment horizontal="left" vertical="top"/>
    </xf>
    <xf numFmtId="49" fontId="0" fillId="0" borderId="0" xfId="0" applyNumberFormat="1" applyAlignment="1">
      <alignment horizontal="center" vertical="top"/>
    </xf>
    <xf numFmtId="0" fontId="0" fillId="0" borderId="24" xfId="0" applyBorder="1"/>
    <xf numFmtId="49" fontId="0" fillId="0" borderId="14" xfId="0" applyNumberFormat="1" applyBorder="1"/>
    <xf numFmtId="49" fontId="0" fillId="0" borderId="15" xfId="0" applyNumberFormat="1" applyBorder="1"/>
    <xf numFmtId="49" fontId="0" fillId="0" borderId="16" xfId="0" applyNumberFormat="1" applyBorder="1" applyAlignment="1">
      <alignment horizontal="center"/>
    </xf>
    <xf numFmtId="0" fontId="0" fillId="0" borderId="32" xfId="0" applyBorder="1" applyAlignment="1">
      <alignment horizontal="center" vertical="center" wrapText="1"/>
    </xf>
    <xf numFmtId="0" fontId="0" fillId="0" borderId="31" xfId="0" applyBorder="1" applyAlignment="1">
      <alignment horizontal="left" vertical="center" wrapText="1"/>
    </xf>
    <xf numFmtId="0" fontId="0" fillId="0" borderId="33" xfId="0" applyBorder="1" applyAlignment="1">
      <alignment horizontal="center" vertical="center" wrapText="1"/>
    </xf>
    <xf numFmtId="0" fontId="0" fillId="0" borderId="29" xfId="0" applyBorder="1" applyAlignment="1">
      <alignment horizontal="left" vertical="center" wrapText="1"/>
    </xf>
    <xf numFmtId="0" fontId="16" fillId="0" borderId="33" xfId="0" applyFont="1" applyBorder="1" applyAlignment="1">
      <alignment horizontal="center" vertical="center" wrapText="1"/>
    </xf>
    <xf numFmtId="0" fontId="16" fillId="0" borderId="29" xfId="0" applyFont="1" applyBorder="1" applyAlignment="1">
      <alignment horizontal="left" vertical="center" wrapText="1"/>
    </xf>
    <xf numFmtId="0" fontId="16" fillId="0" borderId="34" xfId="0" applyFont="1" applyBorder="1" applyAlignment="1">
      <alignment horizontal="center" vertical="center" wrapText="1"/>
    </xf>
    <xf numFmtId="0" fontId="16" fillId="0" borderId="30" xfId="0" applyFont="1" applyBorder="1" applyAlignment="1">
      <alignment horizontal="left" vertical="center" wrapText="1"/>
    </xf>
    <xf numFmtId="0" fontId="0" fillId="0" borderId="15" xfId="0" applyBorder="1" applyAlignment="1">
      <alignment vertical="center" wrapText="1"/>
    </xf>
    <xf numFmtId="0" fontId="0" fillId="0" borderId="16" xfId="0" applyBorder="1" applyAlignment="1">
      <alignment vertical="center" wrapText="1"/>
    </xf>
    <xf numFmtId="49" fontId="0" fillId="0" borderId="18" xfId="0" applyNumberFormat="1" applyBorder="1"/>
    <xf numFmtId="0" fontId="0" fillId="0" borderId="0" xfId="0" applyAlignment="1">
      <alignment horizontal="center" vertical="center" wrapText="1"/>
    </xf>
    <xf numFmtId="0" fontId="0" fillId="0" borderId="12" xfId="0" applyBorder="1" applyAlignment="1">
      <alignment vertical="center" wrapText="1"/>
    </xf>
    <xf numFmtId="0" fontId="0" fillId="0" borderId="14" xfId="0" applyBorder="1" applyAlignment="1">
      <alignment horizontal="center" vertical="top" wrapText="1"/>
    </xf>
    <xf numFmtId="0" fontId="0" fillId="0" borderId="24" xfId="0" applyBorder="1" applyAlignment="1">
      <alignment vertical="center" wrapText="1"/>
    </xf>
    <xf numFmtId="0" fontId="0" fillId="0" borderId="23" xfId="0" applyBorder="1" applyAlignment="1">
      <alignment vertical="center" wrapText="1"/>
    </xf>
    <xf numFmtId="0" fontId="0" fillId="0" borderId="14" xfId="0" applyBorder="1" applyAlignment="1">
      <alignment horizontal="center" vertical="center" wrapText="1"/>
    </xf>
    <xf numFmtId="0" fontId="0" fillId="0" borderId="17" xfId="0" applyBorder="1" applyAlignment="1">
      <alignment horizontal="center" vertical="center" wrapText="1"/>
    </xf>
    <xf numFmtId="0" fontId="0" fillId="0" borderId="22" xfId="0" applyBorder="1"/>
    <xf numFmtId="0" fontId="0" fillId="0" borderId="19" xfId="0" applyBorder="1" applyAlignment="1">
      <alignment horizontal="center" vertical="center" wrapText="1"/>
    </xf>
    <xf numFmtId="0" fontId="0" fillId="0" borderId="14" xfId="0" applyBorder="1" applyAlignment="1">
      <alignment vertical="center" wrapText="1"/>
    </xf>
    <xf numFmtId="0" fontId="0" fillId="0" borderId="16" xfId="0" applyBorder="1" applyAlignment="1">
      <alignment horizontal="center" vertical="center" wrapText="1"/>
    </xf>
    <xf numFmtId="0" fontId="0" fillId="0" borderId="13" xfId="0" applyBorder="1" applyAlignment="1">
      <alignment vertical="center" wrapText="1"/>
    </xf>
    <xf numFmtId="0" fontId="31" fillId="0" borderId="10" xfId="0" applyFont="1" applyBorder="1" applyAlignment="1">
      <alignment horizontal="center" vertical="center" wrapText="1"/>
    </xf>
    <xf numFmtId="0" fontId="0" fillId="0" borderId="10" xfId="0" applyBorder="1" applyAlignment="1">
      <alignment vertical="center" wrapText="1"/>
    </xf>
    <xf numFmtId="0" fontId="0" fillId="0" borderId="12" xfId="0" applyBorder="1" applyAlignment="1">
      <alignment horizontal="center" vertical="center" wrapText="1"/>
    </xf>
    <xf numFmtId="0" fontId="32" fillId="0" borderId="24" xfId="0" applyFont="1" applyBorder="1" applyAlignment="1">
      <alignment vertical="center" wrapText="1"/>
    </xf>
    <xf numFmtId="0" fontId="31" fillId="0" borderId="14" xfId="0" applyFont="1" applyBorder="1" applyAlignment="1">
      <alignment horizontal="center" vertical="center" wrapText="1"/>
    </xf>
    <xf numFmtId="49" fontId="17" fillId="0" borderId="0" xfId="0" applyNumberFormat="1" applyFont="1"/>
    <xf numFmtId="0" fontId="0" fillId="0" borderId="20" xfId="0" applyBorder="1" applyAlignment="1">
      <alignment horizontal="center" vertical="center" wrapText="1"/>
    </xf>
    <xf numFmtId="49" fontId="0" fillId="0" borderId="24" xfId="0" applyNumberFormat="1" applyBorder="1" applyAlignment="1">
      <alignment horizontal="center" vertical="top"/>
    </xf>
    <xf numFmtId="49" fontId="0" fillId="0" borderId="16" xfId="0" applyNumberFormat="1" applyBorder="1" applyAlignment="1">
      <alignment horizontal="center" vertical="top"/>
    </xf>
    <xf numFmtId="0" fontId="0" fillId="0" borderId="15" xfId="0" applyBorder="1" applyAlignment="1">
      <alignment horizontal="center"/>
    </xf>
    <xf numFmtId="49" fontId="0" fillId="65" borderId="14" xfId="0" applyNumberFormat="1" applyFill="1" applyBorder="1" applyAlignment="1">
      <alignment horizontal="center"/>
    </xf>
    <xf numFmtId="49" fontId="0" fillId="65" borderId="15" xfId="0" applyNumberFormat="1" applyFill="1" applyBorder="1" applyAlignment="1">
      <alignment horizontal="center"/>
    </xf>
    <xf numFmtId="49" fontId="0" fillId="65" borderId="16" xfId="0" applyNumberFormat="1" applyFill="1" applyBorder="1" applyAlignment="1">
      <alignment horizontal="center"/>
    </xf>
    <xf numFmtId="49" fontId="0" fillId="65" borderId="17" xfId="0" applyNumberFormat="1" applyFill="1" applyBorder="1" applyAlignment="1">
      <alignment horizontal="center"/>
    </xf>
    <xf numFmtId="49" fontId="0" fillId="65" borderId="0" xfId="0" applyNumberFormat="1" applyFill="1" applyAlignment="1">
      <alignment horizontal="center"/>
    </xf>
    <xf numFmtId="49" fontId="0" fillId="0" borderId="15" xfId="0" applyNumberFormat="1" applyBorder="1" applyAlignment="1">
      <alignment horizontal="center" vertical="top"/>
    </xf>
    <xf numFmtId="49" fontId="16" fillId="0" borderId="0" xfId="0" applyNumberFormat="1" applyFont="1" applyAlignment="1">
      <alignment vertical="center"/>
    </xf>
    <xf numFmtId="0" fontId="0" fillId="37" borderId="18" xfId="0" applyFill="1" applyBorder="1"/>
    <xf numFmtId="0" fontId="16" fillId="0" borderId="15" xfId="0" applyFont="1" applyBorder="1"/>
    <xf numFmtId="49" fontId="0" fillId="0" borderId="16" xfId="0" applyNumberFormat="1" applyBorder="1"/>
    <xf numFmtId="0" fontId="16" fillId="59" borderId="24" xfId="0" applyFont="1" applyFill="1" applyBorder="1" applyAlignment="1">
      <alignment horizontal="center"/>
    </xf>
    <xf numFmtId="0" fontId="0" fillId="48" borderId="16" xfId="0" applyFill="1" applyBorder="1"/>
    <xf numFmtId="0" fontId="16" fillId="50" borderId="22" xfId="0" applyFont="1" applyFill="1" applyBorder="1" applyAlignment="1">
      <alignment horizontal="center"/>
    </xf>
    <xf numFmtId="0" fontId="0" fillId="50" borderId="22" xfId="0" applyFill="1" applyBorder="1"/>
    <xf numFmtId="0" fontId="0" fillId="49" borderId="24" xfId="0" applyFill="1" applyBorder="1" applyAlignment="1">
      <alignment horizontal="center"/>
    </xf>
    <xf numFmtId="0" fontId="0" fillId="33" borderId="22" xfId="0" applyFill="1" applyBorder="1" applyAlignment="1">
      <alignment horizontal="left" vertical="top"/>
    </xf>
    <xf numFmtId="0" fontId="0" fillId="34" borderId="22" xfId="0" applyFill="1" applyBorder="1" applyAlignment="1">
      <alignment horizontal="left"/>
    </xf>
    <xf numFmtId="0" fontId="0" fillId="33" borderId="22" xfId="0" applyFill="1" applyBorder="1" applyAlignment="1">
      <alignment horizontal="left"/>
    </xf>
    <xf numFmtId="49" fontId="0" fillId="0" borderId="14" xfId="0" applyNumberFormat="1" applyBorder="1" applyAlignment="1">
      <alignment horizontal="left"/>
    </xf>
    <xf numFmtId="49" fontId="0" fillId="0" borderId="15" xfId="0" applyNumberFormat="1" applyBorder="1" applyAlignment="1">
      <alignment horizontal="left"/>
    </xf>
    <xf numFmtId="49" fontId="0" fillId="0" borderId="17" xfId="0" applyNumberFormat="1" applyBorder="1" applyAlignment="1">
      <alignment horizontal="left"/>
    </xf>
    <xf numFmtId="0" fontId="0" fillId="0" borderId="17" xfId="0" applyBorder="1" applyAlignment="1">
      <alignment horizontal="left"/>
    </xf>
    <xf numFmtId="49" fontId="0" fillId="0" borderId="19" xfId="0" applyNumberFormat="1" applyBorder="1" applyAlignment="1">
      <alignment horizontal="left"/>
    </xf>
    <xf numFmtId="49" fontId="0" fillId="0" borderId="20" xfId="0" applyNumberFormat="1" applyBorder="1"/>
    <xf numFmtId="49" fontId="0" fillId="0" borderId="15" xfId="0" applyNumberFormat="1" applyBorder="1" applyAlignment="1">
      <alignment horizontal="center"/>
    </xf>
    <xf numFmtId="0" fontId="0" fillId="61" borderId="0" xfId="0" applyFill="1"/>
    <xf numFmtId="0" fontId="0" fillId="0" borderId="19" xfId="0" applyBorder="1" applyAlignment="1">
      <alignment horizontal="left"/>
    </xf>
    <xf numFmtId="0" fontId="0" fillId="0" borderId="14" xfId="0" applyBorder="1" applyAlignment="1">
      <alignment horizontal="left"/>
    </xf>
    <xf numFmtId="0" fontId="0" fillId="0" borderId="15" xfId="0" applyBorder="1" applyAlignment="1">
      <alignment horizontal="left"/>
    </xf>
    <xf numFmtId="0" fontId="0" fillId="60" borderId="18" xfId="0" applyFill="1" applyBorder="1"/>
    <xf numFmtId="0" fontId="0" fillId="61" borderId="18" xfId="0" applyFill="1" applyBorder="1"/>
    <xf numFmtId="0" fontId="0" fillId="36" borderId="18" xfId="0" applyFill="1" applyBorder="1"/>
    <xf numFmtId="0" fontId="0" fillId="64" borderId="18" xfId="0" applyFill="1" applyBorder="1"/>
    <xf numFmtId="0" fontId="0" fillId="69" borderId="0" xfId="0" applyFill="1" applyAlignment="1">
      <alignment horizontal="center"/>
    </xf>
    <xf numFmtId="0" fontId="16" fillId="69" borderId="0" xfId="0" applyFont="1" applyFill="1" applyAlignment="1">
      <alignment horizontal="center"/>
    </xf>
    <xf numFmtId="0" fontId="0" fillId="54" borderId="18" xfId="0" applyFill="1" applyBorder="1"/>
    <xf numFmtId="0" fontId="0" fillId="37" borderId="20" xfId="0" applyFill="1" applyBorder="1" applyAlignment="1">
      <alignment horizontal="center"/>
    </xf>
    <xf numFmtId="0" fontId="16" fillId="35" borderId="0" xfId="0" applyFont="1" applyFill="1" applyAlignment="1">
      <alignment horizontal="center"/>
    </xf>
    <xf numFmtId="0" fontId="0" fillId="0" borderId="13" xfId="0" applyBorder="1" applyAlignment="1">
      <alignment horizontal="center"/>
    </xf>
    <xf numFmtId="0" fontId="0" fillId="0" borderId="13" xfId="0" applyBorder="1"/>
    <xf numFmtId="0" fontId="0" fillId="57" borderId="0" xfId="0" applyFill="1"/>
    <xf numFmtId="0" fontId="25" fillId="66" borderId="22" xfId="0" applyFont="1" applyFill="1" applyBorder="1" applyAlignment="1">
      <alignment horizontal="left" vertical="top"/>
    </xf>
    <xf numFmtId="0" fontId="24" fillId="0" borderId="0" xfId="0" applyFont="1" applyAlignment="1">
      <alignment horizontal="left" vertical="top"/>
    </xf>
    <xf numFmtId="0" fontId="25" fillId="66" borderId="0" xfId="0" applyFont="1" applyFill="1" applyAlignment="1">
      <alignment horizontal="left" vertical="top"/>
    </xf>
    <xf numFmtId="0" fontId="25" fillId="50" borderId="13" xfId="0" applyFont="1" applyFill="1" applyBorder="1" applyAlignment="1">
      <alignment horizontal="left" vertical="top"/>
    </xf>
    <xf numFmtId="0" fontId="24" fillId="0" borderId="24" xfId="0" applyFont="1" applyBorder="1" applyAlignment="1">
      <alignment horizontal="left" vertical="top"/>
    </xf>
    <xf numFmtId="0" fontId="24" fillId="0" borderId="23" xfId="0" applyFont="1" applyBorder="1" applyAlignment="1">
      <alignment horizontal="left" vertical="top"/>
    </xf>
    <xf numFmtId="0" fontId="34" fillId="0" borderId="0" xfId="0" applyFont="1" applyAlignment="1">
      <alignment vertical="center" wrapText="1"/>
    </xf>
    <xf numFmtId="0" fontId="34" fillId="67" borderId="0" xfId="0" applyFont="1" applyFill="1" applyAlignment="1">
      <alignment vertical="center" wrapText="1"/>
    </xf>
    <xf numFmtId="0" fontId="0" fillId="67" borderId="0" xfId="0" applyFill="1" applyAlignment="1">
      <alignment vertical="center" wrapText="1"/>
    </xf>
    <xf numFmtId="0" fontId="34" fillId="0" borderId="24" xfId="0" applyFont="1" applyBorder="1" applyAlignment="1">
      <alignment vertical="top"/>
    </xf>
    <xf numFmtId="0" fontId="34" fillId="0" borderId="22" xfId="0" applyFont="1" applyBorder="1" applyAlignment="1">
      <alignment horizontal="left" vertical="top"/>
    </xf>
    <xf numFmtId="0" fontId="24" fillId="0" borderId="22" xfId="0" applyFont="1" applyBorder="1" applyAlignment="1">
      <alignment horizontal="left" vertical="top" indent="11"/>
    </xf>
    <xf numFmtId="0" fontId="24" fillId="0" borderId="22" xfId="0" applyFont="1" applyBorder="1" applyAlignment="1">
      <alignment horizontal="left" vertical="top" indent="12"/>
    </xf>
    <xf numFmtId="0" fontId="25" fillId="50" borderId="12" xfId="0" applyFont="1" applyFill="1" applyBorder="1" applyAlignment="1">
      <alignment horizontal="left" vertical="top"/>
    </xf>
    <xf numFmtId="0" fontId="34" fillId="67" borderId="22" xfId="0" applyFont="1" applyFill="1" applyBorder="1" applyAlignment="1">
      <alignment horizontal="center"/>
    </xf>
    <xf numFmtId="0" fontId="0" fillId="0" borderId="22" xfId="0" applyBorder="1" applyAlignment="1">
      <alignment horizontal="center" vertical="center" wrapText="1"/>
    </xf>
    <xf numFmtId="0" fontId="23" fillId="0" borderId="14" xfId="0" applyFont="1" applyBorder="1"/>
    <xf numFmtId="0" fontId="16" fillId="37" borderId="0" xfId="0" applyFont="1" applyFill="1" applyAlignment="1">
      <alignment horizontal="center" vertical="top"/>
    </xf>
    <xf numFmtId="0" fontId="16" fillId="37" borderId="24" xfId="0" applyFont="1" applyFill="1" applyBorder="1" applyAlignment="1">
      <alignment horizontal="center" vertical="top"/>
    </xf>
    <xf numFmtId="0" fontId="16" fillId="69" borderId="41" xfId="0" applyFont="1" applyFill="1" applyBorder="1" applyAlignment="1">
      <alignment horizontal="center"/>
    </xf>
    <xf numFmtId="0" fontId="27" fillId="58" borderId="24" xfId="0" applyFont="1" applyFill="1" applyBorder="1" applyAlignment="1">
      <alignment horizontal="center" vertical="top"/>
    </xf>
    <xf numFmtId="0" fontId="27" fillId="67" borderId="17" xfId="0" applyFont="1" applyFill="1" applyBorder="1" applyAlignment="1">
      <alignment vertical="top"/>
    </xf>
    <xf numFmtId="0" fontId="27" fillId="67" borderId="19" xfId="0" applyFont="1" applyFill="1" applyBorder="1" applyAlignment="1">
      <alignment vertical="top"/>
    </xf>
    <xf numFmtId="0" fontId="24" fillId="0" borderId="24" xfId="0" applyFont="1" applyBorder="1" applyAlignment="1">
      <alignment vertical="top"/>
    </xf>
    <xf numFmtId="0" fontId="26" fillId="0" borderId="22" xfId="0" applyFont="1" applyBorder="1" applyAlignment="1">
      <alignment horizontal="left" vertical="top" indent="11"/>
    </xf>
    <xf numFmtId="0" fontId="34" fillId="0" borderId="22" xfId="0" applyFont="1" applyBorder="1" applyAlignment="1">
      <alignment horizontal="center" vertical="center" wrapText="1"/>
    </xf>
    <xf numFmtId="0" fontId="34" fillId="67" borderId="0" xfId="0" applyFont="1" applyFill="1"/>
    <xf numFmtId="0" fontId="25" fillId="50" borderId="10" xfId="0" applyFont="1" applyFill="1" applyBorder="1" applyAlignment="1">
      <alignment horizontal="left" vertical="top"/>
    </xf>
    <xf numFmtId="0" fontId="25" fillId="50" borderId="13" xfId="0" applyFont="1" applyFill="1" applyBorder="1" applyAlignment="1">
      <alignment vertical="top"/>
    </xf>
    <xf numFmtId="0" fontId="36" fillId="0" borderId="22" xfId="0" applyFont="1" applyBorder="1" applyAlignment="1">
      <alignment vertical="top"/>
    </xf>
    <xf numFmtId="49" fontId="36" fillId="0" borderId="0" xfId="0" applyNumberFormat="1" applyFont="1"/>
    <xf numFmtId="49" fontId="36" fillId="0" borderId="0" xfId="0" applyNumberFormat="1" applyFont="1" applyAlignment="1">
      <alignment horizontal="left" indent="8"/>
    </xf>
    <xf numFmtId="49" fontId="36" fillId="0" borderId="0" xfId="0" applyNumberFormat="1" applyFont="1" applyAlignment="1">
      <alignment horizontal="left"/>
    </xf>
    <xf numFmtId="0" fontId="0" fillId="0" borderId="23" xfId="0" applyBorder="1" applyAlignment="1">
      <alignment vertical="top"/>
    </xf>
    <xf numFmtId="0" fontId="25" fillId="50" borderId="24" xfId="0" applyFont="1" applyFill="1" applyBorder="1" applyAlignment="1">
      <alignment horizontal="left" vertical="top"/>
    </xf>
    <xf numFmtId="0" fontId="25" fillId="50" borderId="23" xfId="0" applyFont="1" applyFill="1" applyBorder="1" applyAlignment="1">
      <alignment horizontal="left" vertical="top"/>
    </xf>
    <xf numFmtId="0" fontId="0" fillId="0" borderId="24" xfId="0" applyBorder="1" applyAlignment="1">
      <alignment horizontal="left" vertical="top"/>
    </xf>
    <xf numFmtId="49" fontId="16" fillId="59" borderId="12" xfId="0" applyNumberFormat="1" applyFont="1" applyFill="1" applyBorder="1" applyAlignment="1">
      <alignment horizontal="center"/>
    </xf>
    <xf numFmtId="0" fontId="0" fillId="69" borderId="0" xfId="0" applyFill="1"/>
    <xf numFmtId="49" fontId="36" fillId="63" borderId="13" xfId="0" applyNumberFormat="1" applyFont="1" applyFill="1" applyBorder="1" applyAlignment="1">
      <alignment horizontal="left"/>
    </xf>
    <xf numFmtId="0" fontId="36" fillId="0" borderId="0" xfId="0" applyFont="1"/>
    <xf numFmtId="0" fontId="36" fillId="0" borderId="0" xfId="0" applyFont="1" applyAlignment="1">
      <alignment horizontal="left"/>
    </xf>
    <xf numFmtId="0" fontId="27" fillId="0" borderId="0" xfId="0" applyFont="1" applyAlignment="1">
      <alignment vertical="top"/>
    </xf>
    <xf numFmtId="0" fontId="27" fillId="64" borderId="14" xfId="0" applyFont="1" applyFill="1" applyBorder="1" applyAlignment="1">
      <alignment vertical="top"/>
    </xf>
    <xf numFmtId="0" fontId="27" fillId="64" borderId="17" xfId="0" applyFont="1" applyFill="1" applyBorder="1" applyAlignment="1">
      <alignment vertical="top"/>
    </xf>
    <xf numFmtId="0" fontId="27" fillId="64" borderId="19" xfId="0" applyFont="1" applyFill="1" applyBorder="1" applyAlignment="1">
      <alignment vertical="top"/>
    </xf>
    <xf numFmtId="0" fontId="13" fillId="62" borderId="24" xfId="0" applyFont="1" applyFill="1" applyBorder="1" applyAlignment="1">
      <alignment horizontal="center" vertical="top"/>
    </xf>
    <xf numFmtId="0" fontId="27" fillId="0" borderId="17" xfId="0" applyFont="1" applyBorder="1" applyAlignment="1">
      <alignment vertical="top"/>
    </xf>
    <xf numFmtId="0" fontId="27" fillId="0" borderId="0" xfId="0" applyFont="1" applyAlignment="1">
      <alignment horizontal="center" vertical="top"/>
    </xf>
    <xf numFmtId="49" fontId="34" fillId="0" borderId="0" xfId="0" applyNumberFormat="1" applyFont="1"/>
    <xf numFmtId="0" fontId="34" fillId="0" borderId="0" xfId="0" applyFont="1"/>
    <xf numFmtId="0" fontId="24" fillId="0" borderId="23" xfId="0" applyFont="1" applyBorder="1" applyAlignment="1">
      <alignment horizontal="left" vertical="top" indent="11"/>
    </xf>
    <xf numFmtId="0" fontId="36" fillId="0" borderId="0" xfId="0" applyFont="1" applyAlignment="1">
      <alignment horizontal="center"/>
    </xf>
    <xf numFmtId="0" fontId="37" fillId="0" borderId="0" xfId="0" applyFont="1"/>
    <xf numFmtId="0" fontId="36" fillId="0" borderId="18" xfId="0" applyFont="1" applyBorder="1"/>
    <xf numFmtId="49" fontId="36" fillId="0" borderId="0" xfId="0" applyNumberFormat="1" applyFont="1" applyAlignment="1">
      <alignment horizontal="center"/>
    </xf>
    <xf numFmtId="0" fontId="25" fillId="59" borderId="13" xfId="0" applyFont="1" applyFill="1" applyBorder="1" applyAlignment="1">
      <alignment horizontal="left" vertical="top"/>
    </xf>
    <xf numFmtId="0" fontId="25" fillId="58" borderId="13" xfId="0" applyFont="1" applyFill="1" applyBorder="1" applyAlignment="1">
      <alignment horizontal="left" vertical="top"/>
    </xf>
    <xf numFmtId="0" fontId="16" fillId="58" borderId="13" xfId="0" applyFont="1" applyFill="1" applyBorder="1" applyAlignment="1">
      <alignment horizontal="left" vertical="top"/>
    </xf>
    <xf numFmtId="49" fontId="0" fillId="0" borderId="24" xfId="0" applyNumberFormat="1" applyBorder="1" applyAlignment="1">
      <alignment horizontal="center"/>
    </xf>
    <xf numFmtId="0" fontId="0" fillId="69" borderId="18" xfId="0" applyFill="1" applyBorder="1"/>
    <xf numFmtId="0" fontId="34" fillId="39" borderId="0" xfId="0" applyFont="1" applyFill="1" applyAlignment="1">
      <alignment horizontal="center"/>
    </xf>
    <xf numFmtId="0" fontId="23" fillId="39" borderId="12" xfId="0" applyFont="1" applyFill="1" applyBorder="1" applyAlignment="1">
      <alignment horizontal="center" vertical="center" wrapText="1"/>
    </xf>
    <xf numFmtId="49" fontId="34" fillId="0" borderId="0" xfId="0" applyNumberFormat="1" applyFont="1" applyAlignment="1">
      <alignment horizontal="center"/>
    </xf>
    <xf numFmtId="49" fontId="23" fillId="0" borderId="0" xfId="0" applyNumberFormat="1" applyFont="1" applyAlignment="1">
      <alignment horizontal="center"/>
    </xf>
    <xf numFmtId="0" fontId="34" fillId="0" borderId="0" xfId="0" applyFont="1" applyAlignment="1">
      <alignment horizontal="center"/>
    </xf>
    <xf numFmtId="0" fontId="0" fillId="48" borderId="0" xfId="0" applyFill="1"/>
    <xf numFmtId="49" fontId="23" fillId="38" borderId="18" xfId="0" applyNumberFormat="1" applyFont="1" applyFill="1" applyBorder="1"/>
    <xf numFmtId="49" fontId="23" fillId="73" borderId="18" xfId="0" applyNumberFormat="1" applyFont="1" applyFill="1" applyBorder="1"/>
    <xf numFmtId="0" fontId="45" fillId="76" borderId="44" xfId="0" applyFont="1" applyFill="1" applyBorder="1" applyAlignment="1">
      <alignment horizontal="left" vertical="top" wrapText="1"/>
    </xf>
    <xf numFmtId="0" fontId="44" fillId="77" borderId="0" xfId="0" applyFont="1" applyFill="1" applyAlignment="1">
      <alignment horizontal="left" vertical="top" wrapText="1"/>
    </xf>
    <xf numFmtId="0" fontId="44" fillId="78" borderId="0" xfId="0" applyFont="1" applyFill="1" applyAlignment="1">
      <alignment horizontal="left" vertical="top" wrapText="1"/>
    </xf>
    <xf numFmtId="0" fontId="44" fillId="78" borderId="17" xfId="0" applyFont="1" applyFill="1" applyBorder="1" applyAlignment="1">
      <alignment horizontal="left" vertical="top" wrapText="1"/>
    </xf>
    <xf numFmtId="0" fontId="44" fillId="77" borderId="17" xfId="0" applyFont="1" applyFill="1" applyBorder="1" applyAlignment="1">
      <alignment horizontal="left" vertical="top" wrapText="1"/>
    </xf>
    <xf numFmtId="0" fontId="44" fillId="76" borderId="0" xfId="0" applyFont="1" applyFill="1" applyAlignment="1">
      <alignment horizontal="left" vertical="top" wrapText="1"/>
    </xf>
    <xf numFmtId="0" fontId="44" fillId="78" borderId="0" xfId="0" applyFont="1" applyFill="1" applyAlignment="1">
      <alignment horizontal="center" vertical="top" wrapText="1"/>
    </xf>
    <xf numFmtId="0" fontId="0" fillId="67" borderId="17" xfId="0" applyFill="1" applyBorder="1"/>
    <xf numFmtId="0" fontId="0" fillId="67" borderId="19" xfId="0" applyFill="1" applyBorder="1"/>
    <xf numFmtId="0" fontId="27" fillId="67" borderId="14" xfId="0" applyFont="1" applyFill="1" applyBorder="1" applyAlignment="1">
      <alignment vertical="top"/>
    </xf>
    <xf numFmtId="0" fontId="0" fillId="58" borderId="24" xfId="0" applyFill="1" applyBorder="1" applyAlignment="1">
      <alignment horizontal="center"/>
    </xf>
    <xf numFmtId="0" fontId="0" fillId="56" borderId="0" xfId="0" applyFill="1"/>
    <xf numFmtId="0" fontId="0" fillId="81" borderId="0" xfId="0" applyFill="1"/>
    <xf numFmtId="0" fontId="16" fillId="37" borderId="22" xfId="0" applyFont="1" applyFill="1" applyBorder="1" applyAlignment="1">
      <alignment horizontal="left"/>
    </xf>
    <xf numFmtId="0" fontId="16" fillId="37" borderId="17" xfId="0" applyFont="1" applyFill="1" applyBorder="1" applyAlignment="1">
      <alignment horizontal="left"/>
    </xf>
    <xf numFmtId="49" fontId="0" fillId="71" borderId="0" xfId="0" applyNumberFormat="1" applyFill="1" applyAlignment="1">
      <alignment horizontal="center"/>
    </xf>
    <xf numFmtId="49" fontId="0" fillId="71" borderId="15" xfId="0" applyNumberFormat="1" applyFill="1" applyBorder="1" applyAlignment="1">
      <alignment horizontal="center"/>
    </xf>
    <xf numFmtId="0" fontId="0" fillId="69" borderId="17" xfId="0" applyFill="1" applyBorder="1" applyAlignment="1">
      <alignment horizontal="center"/>
    </xf>
    <xf numFmtId="0" fontId="44" fillId="77" borderId="46" xfId="0" applyFont="1" applyFill="1" applyBorder="1" applyAlignment="1">
      <alignment horizontal="left" vertical="top" wrapText="1"/>
    </xf>
    <xf numFmtId="0" fontId="45" fillId="76" borderId="47" xfId="0" applyFont="1" applyFill="1" applyBorder="1" applyAlignment="1">
      <alignment horizontal="left" vertical="top" wrapText="1"/>
    </xf>
    <xf numFmtId="0" fontId="45" fillId="76" borderId="17" xfId="0" applyFont="1" applyFill="1" applyBorder="1" applyAlignment="1">
      <alignment horizontal="left" vertical="top" wrapText="1"/>
    </xf>
    <xf numFmtId="0" fontId="0" fillId="73" borderId="0" xfId="0" applyFill="1" applyAlignment="1">
      <alignment horizontal="center"/>
    </xf>
    <xf numFmtId="0" fontId="0" fillId="75" borderId="0" xfId="0" applyFill="1"/>
    <xf numFmtId="0" fontId="0" fillId="73" borderId="0" xfId="0" applyFill="1"/>
    <xf numFmtId="0" fontId="0" fillId="74" borderId="0" xfId="0" applyFill="1"/>
    <xf numFmtId="0" fontId="0" fillId="69" borderId="20" xfId="0" applyFill="1" applyBorder="1"/>
    <xf numFmtId="0" fontId="0" fillId="69" borderId="18" xfId="0" applyFill="1" applyBorder="1" applyAlignment="1">
      <alignment horizontal="center"/>
    </xf>
    <xf numFmtId="0" fontId="0" fillId="73" borderId="14" xfId="0" applyFill="1" applyBorder="1" applyAlignment="1">
      <alignment horizontal="center"/>
    </xf>
    <xf numFmtId="0" fontId="0" fillId="73" borderId="17" xfId="0" applyFill="1" applyBorder="1" applyAlignment="1">
      <alignment horizontal="center"/>
    </xf>
    <xf numFmtId="0" fontId="0" fillId="73" borderId="19" xfId="0" applyFill="1" applyBorder="1" applyAlignment="1">
      <alignment horizontal="center"/>
    </xf>
    <xf numFmtId="0" fontId="0" fillId="69" borderId="20" xfId="0" applyFill="1" applyBorder="1" applyAlignment="1">
      <alignment horizontal="center"/>
    </xf>
    <xf numFmtId="0" fontId="13" fillId="62" borderId="14" xfId="0" applyFont="1" applyFill="1" applyBorder="1" applyAlignment="1">
      <alignment vertical="top"/>
    </xf>
    <xf numFmtId="0" fontId="0" fillId="0" borderId="21" xfId="0" applyBorder="1" applyAlignment="1">
      <alignment horizontal="center"/>
    </xf>
    <xf numFmtId="0" fontId="27" fillId="67" borderId="0" xfId="0" applyFont="1" applyFill="1"/>
    <xf numFmtId="0" fontId="0" fillId="69" borderId="15" xfId="0" applyFill="1" applyBorder="1" applyAlignment="1">
      <alignment horizontal="center"/>
    </xf>
    <xf numFmtId="0" fontId="48" fillId="39" borderId="0" xfId="0" applyFont="1" applyFill="1" applyAlignment="1">
      <alignment vertical="center"/>
    </xf>
    <xf numFmtId="0" fontId="27" fillId="77" borderId="0" xfId="0" applyFont="1" applyFill="1" applyAlignment="1">
      <alignment vertical="center" wrapText="1"/>
    </xf>
    <xf numFmtId="0" fontId="27" fillId="57" borderId="15" xfId="0" applyFont="1" applyFill="1" applyBorder="1" applyAlignment="1">
      <alignment vertical="center" wrapText="1"/>
    </xf>
    <xf numFmtId="0" fontId="0" fillId="77" borderId="0" xfId="0" applyFill="1" applyAlignment="1">
      <alignment vertical="center" wrapText="1"/>
    </xf>
    <xf numFmtId="0" fontId="48" fillId="77" borderId="0" xfId="0" applyFont="1" applyFill="1" applyAlignment="1">
      <alignment vertical="center" wrapText="1"/>
    </xf>
    <xf numFmtId="0" fontId="0" fillId="57" borderId="19" xfId="0" applyFill="1" applyBorder="1"/>
    <xf numFmtId="0" fontId="0" fillId="0" borderId="12" xfId="0" applyBorder="1"/>
    <xf numFmtId="0" fontId="27" fillId="0" borderId="22" xfId="0" applyFont="1" applyBorder="1" applyAlignment="1">
      <alignment vertical="center" wrapText="1"/>
    </xf>
    <xf numFmtId="0" fontId="27" fillId="0" borderId="23" xfId="0" applyFont="1" applyBorder="1" applyAlignment="1">
      <alignment vertical="center" wrapText="1"/>
    </xf>
    <xf numFmtId="0" fontId="27" fillId="0" borderId="18" xfId="0" applyFont="1" applyBorder="1" applyAlignment="1">
      <alignment vertical="center" wrapText="1"/>
    </xf>
    <xf numFmtId="0" fontId="27" fillId="0" borderId="18" xfId="0" applyFont="1" applyBorder="1" applyAlignment="1">
      <alignment horizontal="center" vertical="center" wrapText="1"/>
    </xf>
    <xf numFmtId="0" fontId="27" fillId="0" borderId="21" xfId="0" applyFont="1" applyBorder="1" applyAlignment="1">
      <alignment vertical="center" wrapText="1"/>
    </xf>
    <xf numFmtId="0" fontId="27" fillId="0" borderId="22" xfId="0" applyFont="1" applyBorder="1" applyAlignment="1">
      <alignment horizontal="center" vertical="center" wrapText="1"/>
    </xf>
    <xf numFmtId="0" fontId="27" fillId="0" borderId="23" xfId="0" applyFont="1" applyBorder="1" applyAlignment="1">
      <alignment horizontal="center" vertical="center" wrapText="1"/>
    </xf>
    <xf numFmtId="49" fontId="36" fillId="33" borderId="13" xfId="0" applyNumberFormat="1" applyFont="1" applyFill="1" applyBorder="1" applyAlignment="1">
      <alignment horizontal="center"/>
    </xf>
    <xf numFmtId="0" fontId="36" fillId="68" borderId="22" xfId="0" applyFont="1" applyFill="1" applyBorder="1"/>
    <xf numFmtId="0" fontId="13" fillId="55" borderId="13" xfId="0" applyFont="1" applyFill="1" applyBorder="1" applyAlignment="1">
      <alignment vertical="top"/>
    </xf>
    <xf numFmtId="0" fontId="13" fillId="55" borderId="13" xfId="0" applyFont="1" applyFill="1" applyBorder="1" applyAlignment="1">
      <alignment horizontal="left" vertical="top"/>
    </xf>
    <xf numFmtId="0" fontId="13" fillId="55" borderId="12" xfId="0" applyFont="1" applyFill="1" applyBorder="1" applyAlignment="1">
      <alignment horizontal="left" vertical="top"/>
    </xf>
    <xf numFmtId="49" fontId="37" fillId="59" borderId="13" xfId="0" applyNumberFormat="1" applyFont="1" applyFill="1" applyBorder="1" applyAlignment="1">
      <alignment horizontal="center"/>
    </xf>
    <xf numFmtId="49" fontId="37" fillId="59" borderId="0" xfId="0" applyNumberFormat="1" applyFont="1" applyFill="1" applyAlignment="1">
      <alignment horizontal="center"/>
    </xf>
    <xf numFmtId="0" fontId="25" fillId="59" borderId="10" xfId="0" applyFont="1" applyFill="1" applyBorder="1" applyAlignment="1">
      <alignment horizontal="center" vertical="top"/>
    </xf>
    <xf numFmtId="0" fontId="0" fillId="37" borderId="19" xfId="0" applyFill="1" applyBorder="1"/>
    <xf numFmtId="0" fontId="0" fillId="37" borderId="20" xfId="0" applyFill="1" applyBorder="1"/>
    <xf numFmtId="0" fontId="0" fillId="37" borderId="21" xfId="0" applyFill="1" applyBorder="1"/>
    <xf numFmtId="0" fontId="0" fillId="80" borderId="0" xfId="0" applyFill="1" applyAlignment="1">
      <alignment horizontal="center" vertical="center" wrapText="1"/>
    </xf>
    <xf numFmtId="0" fontId="0" fillId="80" borderId="22" xfId="0" applyFill="1" applyBorder="1" applyAlignment="1">
      <alignment vertical="center" wrapText="1"/>
    </xf>
    <xf numFmtId="0" fontId="16" fillId="80" borderId="0" xfId="0" applyFont="1" applyFill="1" applyAlignment="1">
      <alignment horizontal="center" vertical="center" wrapText="1"/>
    </xf>
    <xf numFmtId="0" fontId="0" fillId="80" borderId="22" xfId="0" applyFill="1" applyBorder="1" applyAlignment="1">
      <alignment horizontal="left" vertical="center" wrapText="1"/>
    </xf>
    <xf numFmtId="0" fontId="16" fillId="80" borderId="22" xfId="0" applyFont="1" applyFill="1" applyBorder="1" applyAlignment="1">
      <alignment horizontal="center" vertical="center" wrapText="1"/>
    </xf>
    <xf numFmtId="0" fontId="0" fillId="80" borderId="22" xfId="0" applyFill="1" applyBorder="1"/>
    <xf numFmtId="0" fontId="0" fillId="65" borderId="16" xfId="0" applyFill="1" applyBorder="1" applyAlignment="1">
      <alignment horizontal="center"/>
    </xf>
    <xf numFmtId="49" fontId="0" fillId="65" borderId="24" xfId="0" applyNumberFormat="1" applyFill="1" applyBorder="1" applyAlignment="1">
      <alignment horizontal="center"/>
    </xf>
    <xf numFmtId="49" fontId="0" fillId="46" borderId="23" xfId="0" applyNumberFormat="1" applyFill="1" applyBorder="1" applyAlignment="1">
      <alignment horizontal="center"/>
    </xf>
    <xf numFmtId="49" fontId="0" fillId="0" borderId="16" xfId="0" applyNumberFormat="1" applyBorder="1" applyAlignment="1">
      <alignment horizontal="center" vertical="top" wrapText="1"/>
    </xf>
    <xf numFmtId="0" fontId="0" fillId="65" borderId="0" xfId="0" applyFill="1" applyAlignment="1">
      <alignment horizontal="left"/>
    </xf>
    <xf numFmtId="0" fontId="0" fillId="82" borderId="20" xfId="0" applyFill="1" applyBorder="1"/>
    <xf numFmtId="0" fontId="0" fillId="0" borderId="24" xfId="0" applyBorder="1" applyAlignment="1">
      <alignment horizontal="center"/>
    </xf>
    <xf numFmtId="0" fontId="48" fillId="39" borderId="13" xfId="0" applyFont="1" applyFill="1" applyBorder="1" applyAlignment="1">
      <alignment horizontal="center" vertical="center" wrapText="1"/>
    </xf>
    <xf numFmtId="0" fontId="48" fillId="39" borderId="12" xfId="0" applyFont="1" applyFill="1" applyBorder="1" applyAlignment="1">
      <alignment horizontal="center" vertical="center" wrapText="1"/>
    </xf>
    <xf numFmtId="0" fontId="48" fillId="39" borderId="11" xfId="0" applyFont="1" applyFill="1" applyBorder="1" applyAlignment="1">
      <alignment horizontal="center" vertical="center" wrapText="1"/>
    </xf>
    <xf numFmtId="0" fontId="48" fillId="39" borderId="16" xfId="0" applyFont="1" applyFill="1" applyBorder="1" applyAlignment="1">
      <alignment horizontal="center" vertical="center" wrapText="1"/>
    </xf>
    <xf numFmtId="0" fontId="27" fillId="74" borderId="22" xfId="0" applyFont="1" applyFill="1" applyBorder="1" applyAlignment="1">
      <alignment vertical="center" wrapText="1"/>
    </xf>
    <xf numFmtId="0" fontId="27" fillId="83" borderId="22" xfId="0" applyFont="1" applyFill="1" applyBorder="1" applyAlignment="1">
      <alignment vertical="center" wrapText="1"/>
    </xf>
    <xf numFmtId="0" fontId="37" fillId="0" borderId="18" xfId="0" applyFont="1" applyBorder="1" applyAlignment="1">
      <alignment horizontal="center"/>
    </xf>
    <xf numFmtId="0" fontId="25" fillId="0" borderId="22" xfId="0" applyFont="1" applyBorder="1" applyAlignment="1">
      <alignment horizontal="left" vertical="top" indent="11"/>
    </xf>
    <xf numFmtId="49" fontId="36" fillId="51" borderId="10" xfId="0" applyNumberFormat="1" applyFont="1" applyFill="1" applyBorder="1" applyAlignment="1">
      <alignment horizontal="center"/>
    </xf>
    <xf numFmtId="0" fontId="0" fillId="67" borderId="17" xfId="0" applyFill="1" applyBorder="1" applyAlignment="1">
      <alignment horizontal="center"/>
    </xf>
    <xf numFmtId="0" fontId="0" fillId="67" borderId="19" xfId="0" applyFill="1" applyBorder="1" applyAlignment="1">
      <alignment horizontal="center"/>
    </xf>
    <xf numFmtId="49" fontId="36" fillId="0" borderId="22" xfId="0" applyNumberFormat="1" applyFont="1" applyBorder="1"/>
    <xf numFmtId="49" fontId="36" fillId="68" borderId="22" xfId="0" applyNumberFormat="1" applyFont="1" applyFill="1" applyBorder="1"/>
    <xf numFmtId="49" fontId="36" fillId="70" borderId="22" xfId="0" applyNumberFormat="1" applyFont="1" applyFill="1" applyBorder="1"/>
    <xf numFmtId="0" fontId="36" fillId="0" borderId="18" xfId="0" applyFont="1" applyBorder="1" applyAlignment="1">
      <alignment horizontal="center"/>
    </xf>
    <xf numFmtId="0" fontId="37" fillId="0" borderId="18" xfId="0" applyFont="1" applyBorder="1" applyAlignment="1">
      <alignment horizontal="left"/>
    </xf>
    <xf numFmtId="0" fontId="37" fillId="0" borderId="18" xfId="0" applyFont="1" applyBorder="1"/>
    <xf numFmtId="0" fontId="36" fillId="0" borderId="22" xfId="0" applyFont="1" applyBorder="1"/>
    <xf numFmtId="0" fontId="0" fillId="69" borderId="22" xfId="0" applyFill="1" applyBorder="1" applyAlignment="1">
      <alignment vertical="center" wrapText="1"/>
    </xf>
    <xf numFmtId="0" fontId="22" fillId="0" borderId="0" xfId="42" applyFill="1" applyBorder="1" applyAlignment="1">
      <alignment horizontal="center" vertical="center" wrapText="1"/>
    </xf>
    <xf numFmtId="0" fontId="0" fillId="0" borderId="22" xfId="0" applyBorder="1" applyAlignment="1">
      <alignment horizontal="left" vertical="center" wrapText="1"/>
    </xf>
    <xf numFmtId="0" fontId="0" fillId="0" borderId="22" xfId="0" applyBorder="1" applyAlignment="1">
      <alignment horizontal="justify" vertical="center" wrapText="1"/>
    </xf>
    <xf numFmtId="0" fontId="24" fillId="0" borderId="22" xfId="0" applyFont="1" applyBorder="1"/>
    <xf numFmtId="0" fontId="24" fillId="0" borderId="0" xfId="0" applyFont="1" applyAlignment="1">
      <alignment horizontal="center"/>
    </xf>
    <xf numFmtId="0" fontId="0" fillId="0" borderId="0" xfId="0" applyAlignment="1">
      <alignment horizontal="left" vertical="center" wrapText="1"/>
    </xf>
    <xf numFmtId="0" fontId="16" fillId="0" borderId="22" xfId="0" applyFont="1" applyBorder="1" applyAlignment="1">
      <alignment horizontal="center" vertical="center" wrapText="1"/>
    </xf>
    <xf numFmtId="0" fontId="0" fillId="74" borderId="22" xfId="0" applyFill="1" applyBorder="1"/>
    <xf numFmtId="0" fontId="13" fillId="55" borderId="17" xfId="0" applyFont="1" applyFill="1" applyBorder="1" applyAlignment="1">
      <alignment vertical="center" wrapText="1"/>
    </xf>
    <xf numFmtId="0" fontId="16" fillId="0" borderId="24" xfId="0" applyFont="1" applyBorder="1" applyAlignment="1">
      <alignment vertical="center" wrapText="1"/>
    </xf>
    <xf numFmtId="0" fontId="34" fillId="0" borderId="22" xfId="0" applyFont="1" applyBorder="1" applyAlignment="1">
      <alignment horizontal="left"/>
    </xf>
    <xf numFmtId="0" fontId="34" fillId="69" borderId="22" xfId="0" applyFont="1" applyFill="1" applyBorder="1" applyAlignment="1">
      <alignment vertical="center" wrapText="1"/>
    </xf>
    <xf numFmtId="0" fontId="34" fillId="69" borderId="22" xfId="0" applyFont="1" applyFill="1" applyBorder="1" applyAlignment="1">
      <alignment horizontal="left" vertical="center" wrapText="1"/>
    </xf>
    <xf numFmtId="49" fontId="34" fillId="69" borderId="22" xfId="0" applyNumberFormat="1" applyFont="1" applyFill="1" applyBorder="1" applyAlignment="1">
      <alignment horizontal="left" vertical="center" wrapText="1"/>
    </xf>
    <xf numFmtId="0" fontId="34" fillId="69" borderId="23" xfId="0" applyFont="1" applyFill="1" applyBorder="1" applyAlignment="1">
      <alignment horizontal="left" vertical="center" wrapText="1"/>
    </xf>
    <xf numFmtId="0" fontId="34" fillId="69" borderId="22" xfId="0" applyFont="1" applyFill="1" applyBorder="1"/>
    <xf numFmtId="0" fontId="0" fillId="69" borderId="22" xfId="0" applyFill="1" applyBorder="1"/>
    <xf numFmtId="0" fontId="34" fillId="69" borderId="22" xfId="0" applyFont="1" applyFill="1" applyBorder="1" applyAlignment="1">
      <alignment horizontal="left"/>
    </xf>
    <xf numFmtId="0" fontId="34" fillId="69" borderId="22" xfId="0" applyFont="1" applyFill="1" applyBorder="1" applyAlignment="1">
      <alignment horizontal="left" vertical="top"/>
    </xf>
    <xf numFmtId="0" fontId="0" fillId="69" borderId="22" xfId="0" applyFill="1" applyBorder="1" applyAlignment="1">
      <alignment horizontal="left"/>
    </xf>
    <xf numFmtId="0" fontId="0" fillId="69" borderId="22" xfId="0" applyFill="1" applyBorder="1" applyAlignment="1">
      <alignment horizontal="left" vertical="top"/>
    </xf>
    <xf numFmtId="0" fontId="0" fillId="67" borderId="0" xfId="0" applyFill="1" applyAlignment="1">
      <alignment vertical="top" wrapText="1"/>
    </xf>
    <xf numFmtId="0" fontId="34" fillId="67" borderId="0" xfId="0" applyFont="1" applyFill="1" applyAlignment="1">
      <alignment vertical="top" wrapText="1"/>
    </xf>
    <xf numFmtId="0" fontId="16" fillId="0" borderId="0" xfId="0" applyFont="1" applyAlignment="1">
      <alignment horizontal="center"/>
    </xf>
    <xf numFmtId="0" fontId="0" fillId="0" borderId="17" xfId="0" applyBorder="1" applyAlignment="1">
      <alignment horizontal="center"/>
    </xf>
    <xf numFmtId="0" fontId="24" fillId="80" borderId="13" xfId="0" applyFont="1" applyFill="1" applyBorder="1" applyAlignment="1">
      <alignment horizontal="left" vertical="top" indent="1"/>
    </xf>
    <xf numFmtId="0" fontId="24" fillId="70" borderId="18" xfId="0" applyFont="1" applyFill="1" applyBorder="1" applyAlignment="1">
      <alignment horizontal="left" vertical="top"/>
    </xf>
    <xf numFmtId="49" fontId="16" fillId="34" borderId="17" xfId="0" applyNumberFormat="1" applyFont="1" applyFill="1" applyBorder="1"/>
    <xf numFmtId="0" fontId="0" fillId="83" borderId="0" xfId="0" applyFill="1"/>
    <xf numFmtId="0" fontId="0" fillId="82" borderId="18" xfId="0" applyFill="1" applyBorder="1"/>
    <xf numFmtId="0" fontId="0" fillId="69" borderId="0" xfId="0" applyFill="1" applyAlignment="1">
      <alignment horizontal="left" vertical="top" wrapText="1"/>
    </xf>
    <xf numFmtId="49" fontId="0" fillId="57" borderId="14" xfId="0" applyNumberFormat="1" applyFill="1" applyBorder="1"/>
    <xf numFmtId="49" fontId="0" fillId="57" borderId="17" xfId="0" applyNumberFormat="1" applyFill="1" applyBorder="1"/>
    <xf numFmtId="49" fontId="27" fillId="57" borderId="19" xfId="0" applyNumberFormat="1" applyFont="1" applyFill="1" applyBorder="1" applyAlignment="1">
      <alignment vertical="center"/>
    </xf>
    <xf numFmtId="49" fontId="48" fillId="39" borderId="13" xfId="0" applyNumberFormat="1" applyFont="1" applyFill="1" applyBorder="1" applyAlignment="1">
      <alignment horizontal="center" vertical="center" wrapText="1"/>
    </xf>
    <xf numFmtId="49" fontId="27" fillId="0" borderId="22" xfId="0" applyNumberFormat="1" applyFont="1" applyBorder="1" applyAlignment="1">
      <alignment horizontal="center" vertical="center" wrapText="1"/>
    </xf>
    <xf numFmtId="49" fontId="27" fillId="0" borderId="23" xfId="0" applyNumberFormat="1" applyFont="1" applyBorder="1" applyAlignment="1">
      <alignment horizontal="center" vertical="center" wrapText="1"/>
    </xf>
    <xf numFmtId="49" fontId="27" fillId="0" borderId="10" xfId="0" applyNumberFormat="1" applyFont="1" applyBorder="1" applyAlignment="1">
      <alignment vertical="center"/>
    </xf>
    <xf numFmtId="49" fontId="27" fillId="0" borderId="0" xfId="0" applyNumberFormat="1" applyFont="1" applyAlignment="1">
      <alignment vertical="center"/>
    </xf>
    <xf numFmtId="49" fontId="50" fillId="0" borderId="0" xfId="0" applyNumberFormat="1" applyFont="1" applyAlignment="1">
      <alignment vertical="center"/>
    </xf>
    <xf numFmtId="49" fontId="48" fillId="39" borderId="10" xfId="0" applyNumberFormat="1" applyFont="1" applyFill="1" applyBorder="1" applyAlignment="1">
      <alignment horizontal="center" vertical="center" wrapText="1"/>
    </xf>
    <xf numFmtId="49" fontId="48" fillId="39" borderId="24" xfId="0" applyNumberFormat="1" applyFont="1" applyFill="1" applyBorder="1" applyAlignment="1">
      <alignment horizontal="center" vertical="center" wrapText="1"/>
    </xf>
    <xf numFmtId="49" fontId="27" fillId="0" borderId="23" xfId="0" applyNumberFormat="1" applyFont="1" applyBorder="1" applyAlignment="1">
      <alignment vertical="center"/>
    </xf>
    <xf numFmtId="49" fontId="48" fillId="0" borderId="0" xfId="0" applyNumberFormat="1" applyFont="1" applyAlignment="1">
      <alignment vertical="center"/>
    </xf>
    <xf numFmtId="49" fontId="0" fillId="57" borderId="20" xfId="0" applyNumberFormat="1" applyFill="1" applyBorder="1"/>
    <xf numFmtId="49" fontId="48" fillId="39" borderId="11" xfId="0" applyNumberFormat="1" applyFont="1" applyFill="1" applyBorder="1" applyAlignment="1">
      <alignment horizontal="left" vertical="center" wrapText="1"/>
    </xf>
    <xf numFmtId="49" fontId="27" fillId="0" borderId="0" xfId="0" applyNumberFormat="1" applyFont="1" applyAlignment="1">
      <alignment horizontal="left" vertical="center" wrapText="1"/>
    </xf>
    <xf numFmtId="0" fontId="0" fillId="37" borderId="22" xfId="0" applyFill="1" applyBorder="1" applyAlignment="1">
      <alignment vertical="center"/>
    </xf>
    <xf numFmtId="0" fontId="0" fillId="37" borderId="23" xfId="0" applyFill="1" applyBorder="1" applyAlignment="1">
      <alignment vertical="center"/>
    </xf>
    <xf numFmtId="0" fontId="0" fillId="37" borderId="24" xfId="0" applyFill="1" applyBorder="1" applyAlignment="1">
      <alignment vertical="center"/>
    </xf>
    <xf numFmtId="0" fontId="0" fillId="37" borderId="22" xfId="0" applyFill="1" applyBorder="1"/>
    <xf numFmtId="0" fontId="0" fillId="0" borderId="0" xfId="0" applyAlignment="1">
      <alignment vertical="center"/>
    </xf>
    <xf numFmtId="0" fontId="0" fillId="0" borderId="13" xfId="0" applyBorder="1" applyAlignment="1">
      <alignment horizontal="center" vertical="center" wrapText="1"/>
    </xf>
    <xf numFmtId="0" fontId="0" fillId="82" borderId="18" xfId="0" applyFill="1" applyBorder="1" applyAlignment="1">
      <alignment horizontal="center"/>
    </xf>
    <xf numFmtId="0" fontId="27" fillId="0" borderId="22" xfId="0" applyFont="1" applyBorder="1" applyAlignment="1">
      <alignment horizontal="center" vertical="top"/>
    </xf>
    <xf numFmtId="0" fontId="27" fillId="58" borderId="13" xfId="0" applyFont="1" applyFill="1" applyBorder="1" applyAlignment="1">
      <alignment horizontal="center" vertical="top"/>
    </xf>
    <xf numFmtId="0" fontId="0" fillId="83" borderId="17" xfId="0" applyFill="1" applyBorder="1"/>
    <xf numFmtId="0" fontId="52" fillId="83" borderId="0" xfId="0" applyFont="1" applyFill="1" applyAlignment="1">
      <alignment horizontal="center"/>
    </xf>
    <xf numFmtId="0" fontId="0" fillId="83" borderId="18" xfId="0" applyFill="1" applyBorder="1"/>
    <xf numFmtId="0" fontId="0" fillId="83" borderId="19" xfId="0" applyFill="1" applyBorder="1"/>
    <xf numFmtId="0" fontId="0" fillId="83" borderId="20" xfId="0" applyFill="1" applyBorder="1"/>
    <xf numFmtId="0" fontId="0" fillId="83" borderId="21" xfId="0" applyFill="1" applyBorder="1"/>
    <xf numFmtId="0" fontId="0" fillId="69" borderId="14" xfId="0" applyFill="1" applyBorder="1" applyAlignment="1">
      <alignment horizontal="center"/>
    </xf>
    <xf numFmtId="0" fontId="0" fillId="69" borderId="15" xfId="0" applyFill="1" applyBorder="1"/>
    <xf numFmtId="0" fontId="0" fillId="69" borderId="16" xfId="0" applyFill="1" applyBorder="1"/>
    <xf numFmtId="0" fontId="0" fillId="69" borderId="19" xfId="0" applyFill="1" applyBorder="1" applyAlignment="1">
      <alignment horizontal="center"/>
    </xf>
    <xf numFmtId="0" fontId="0" fillId="69" borderId="21" xfId="0" applyFill="1" applyBorder="1"/>
    <xf numFmtId="0" fontId="0" fillId="73" borderId="15" xfId="0" applyFill="1" applyBorder="1" applyAlignment="1">
      <alignment horizontal="center"/>
    </xf>
    <xf numFmtId="0" fontId="27" fillId="50" borderId="22" xfId="0" applyFont="1" applyFill="1" applyBorder="1" applyAlignment="1">
      <alignment vertical="center" wrapText="1"/>
    </xf>
    <xf numFmtId="0" fontId="27" fillId="64" borderId="22" xfId="0" applyFont="1" applyFill="1" applyBorder="1" applyAlignment="1">
      <alignment vertical="center" wrapText="1"/>
    </xf>
    <xf numFmtId="49" fontId="0" fillId="73" borderId="20" xfId="0" applyNumberFormat="1" applyFill="1" applyBorder="1"/>
    <xf numFmtId="49" fontId="16" fillId="85" borderId="13" xfId="0" applyNumberFormat="1" applyFont="1" applyFill="1" applyBorder="1" applyAlignment="1">
      <alignment horizontal="center"/>
    </xf>
    <xf numFmtId="0" fontId="0" fillId="86" borderId="0" xfId="0" applyFill="1"/>
    <xf numFmtId="49" fontId="16" fillId="34" borderId="13" xfId="0" applyNumberFormat="1" applyFont="1" applyFill="1" applyBorder="1" applyAlignment="1">
      <alignment horizontal="center"/>
    </xf>
    <xf numFmtId="0" fontId="0" fillId="73" borderId="15" xfId="0" applyFill="1" applyBorder="1"/>
    <xf numFmtId="0" fontId="0" fillId="73" borderId="16" xfId="0" applyFill="1" applyBorder="1"/>
    <xf numFmtId="0" fontId="0" fillId="73" borderId="18" xfId="0" applyFill="1" applyBorder="1"/>
    <xf numFmtId="0" fontId="0" fillId="73" borderId="20" xfId="0" applyFill="1" applyBorder="1" applyAlignment="1">
      <alignment horizontal="center"/>
    </xf>
    <xf numFmtId="0" fontId="0" fillId="73" borderId="20" xfId="0" applyFill="1" applyBorder="1"/>
    <xf numFmtId="0" fontId="0" fillId="73" borderId="21" xfId="0" applyFill="1" applyBorder="1"/>
    <xf numFmtId="0" fontId="0" fillId="47" borderId="0" xfId="0" applyFill="1"/>
    <xf numFmtId="49" fontId="0" fillId="86" borderId="13" xfId="0" applyNumberFormat="1" applyFill="1" applyBorder="1" applyAlignment="1">
      <alignment horizontal="center"/>
    </xf>
    <xf numFmtId="49" fontId="0" fillId="0" borderId="13" xfId="0" applyNumberFormat="1" applyBorder="1" applyAlignment="1">
      <alignment horizontal="center"/>
    </xf>
    <xf numFmtId="49" fontId="0" fillId="86" borderId="19" xfId="0" quotePrefix="1" applyNumberFormat="1" applyFill="1" applyBorder="1" applyAlignment="1">
      <alignment horizontal="center"/>
    </xf>
    <xf numFmtId="0" fontId="0" fillId="34" borderId="0" xfId="0" applyFill="1"/>
    <xf numFmtId="0" fontId="0" fillId="33" borderId="0" xfId="0" applyFill="1"/>
    <xf numFmtId="0" fontId="0" fillId="50" borderId="0" xfId="0" applyFill="1"/>
    <xf numFmtId="0" fontId="0" fillId="55" borderId="22" xfId="0" applyFill="1" applyBorder="1" applyAlignment="1">
      <alignment horizontal="center" vertical="top"/>
    </xf>
    <xf numFmtId="0" fontId="0" fillId="67" borderId="0" xfId="0" applyFill="1"/>
    <xf numFmtId="49" fontId="0" fillId="41" borderId="22" xfId="0" applyNumberFormat="1" applyFill="1" applyBorder="1" applyAlignment="1">
      <alignment horizontal="center"/>
    </xf>
    <xf numFmtId="0" fontId="27" fillId="0" borderId="17" xfId="0" applyFont="1" applyBorder="1" applyAlignment="1">
      <alignment horizontal="center" vertical="center" wrapText="1"/>
    </xf>
    <xf numFmtId="0" fontId="27" fillId="0" borderId="0" xfId="0" applyFont="1" applyAlignment="1">
      <alignment horizontal="center" vertical="center" wrapText="1"/>
    </xf>
    <xf numFmtId="0" fontId="27" fillId="0" borderId="20" xfId="0" applyFont="1" applyBorder="1" applyAlignment="1">
      <alignment horizontal="center" vertical="center" wrapText="1"/>
    </xf>
    <xf numFmtId="0" fontId="0" fillId="41" borderId="22" xfId="0" applyFill="1" applyBorder="1" applyAlignment="1">
      <alignment horizontal="left"/>
    </xf>
    <xf numFmtId="49" fontId="0" fillId="73" borderId="0" xfId="0" applyNumberFormat="1" applyFill="1"/>
    <xf numFmtId="0" fontId="0" fillId="86" borderId="0" xfId="0" applyFill="1" applyAlignment="1">
      <alignment horizontal="center"/>
    </xf>
    <xf numFmtId="49" fontId="0" fillId="82" borderId="18" xfId="0" applyNumberFormat="1" applyFill="1" applyBorder="1"/>
    <xf numFmtId="49" fontId="0" fillId="82" borderId="21" xfId="0" applyNumberFormat="1" applyFill="1" applyBorder="1"/>
    <xf numFmtId="49" fontId="0" fillId="36" borderId="0" xfId="0" applyNumberFormat="1" applyFill="1"/>
    <xf numFmtId="49" fontId="0" fillId="36" borderId="20" xfId="0" applyNumberFormat="1" applyFill="1" applyBorder="1"/>
    <xf numFmtId="0" fontId="16" fillId="73" borderId="13" xfId="0" applyFont="1" applyFill="1" applyBorder="1" applyAlignment="1">
      <alignment horizontal="center"/>
    </xf>
    <xf numFmtId="0" fontId="16" fillId="86" borderId="13" xfId="0" applyFont="1" applyFill="1" applyBorder="1" applyAlignment="1">
      <alignment horizontal="center"/>
    </xf>
    <xf numFmtId="0" fontId="16" fillId="82" borderId="13" xfId="0" applyFont="1" applyFill="1" applyBorder="1" applyAlignment="1">
      <alignment horizontal="center"/>
    </xf>
    <xf numFmtId="0" fontId="48" fillId="0" borderId="0" xfId="0" applyFont="1" applyAlignment="1">
      <alignment horizontal="center" vertical="top"/>
    </xf>
    <xf numFmtId="0" fontId="0" fillId="0" borderId="49" xfId="0" applyBorder="1" applyAlignment="1">
      <alignment horizontal="left" vertical="center"/>
    </xf>
    <xf numFmtId="0" fontId="0" fillId="0" borderId="0" xfId="0" applyAlignment="1">
      <alignment horizontal="left" vertical="center"/>
    </xf>
    <xf numFmtId="0" fontId="0" fillId="0" borderId="23" xfId="0" applyBorder="1" applyAlignment="1">
      <alignment horizontal="center" vertical="center" wrapText="1"/>
    </xf>
    <xf numFmtId="0" fontId="0" fillId="85" borderId="10" xfId="0" applyFill="1" applyBorder="1"/>
    <xf numFmtId="0" fontId="0" fillId="85" borderId="11" xfId="0" applyFill="1" applyBorder="1"/>
    <xf numFmtId="0" fontId="0" fillId="85" borderId="12" xfId="0" applyFill="1" applyBorder="1"/>
    <xf numFmtId="0" fontId="34" fillId="80" borderId="0" xfId="0" applyFont="1" applyFill="1" applyAlignment="1">
      <alignment vertical="center" wrapText="1"/>
    </xf>
    <xf numFmtId="0" fontId="0" fillId="85" borderId="15" xfId="0" applyFill="1" applyBorder="1"/>
    <xf numFmtId="0" fontId="0" fillId="85" borderId="20" xfId="0" applyFill="1" applyBorder="1"/>
    <xf numFmtId="0" fontId="27" fillId="85" borderId="24" xfId="0" applyFont="1" applyFill="1" applyBorder="1" applyAlignment="1">
      <alignment horizontal="center" vertical="top"/>
    </xf>
    <xf numFmtId="0" fontId="27" fillId="85" borderId="23" xfId="0" applyFont="1" applyFill="1" applyBorder="1" applyAlignment="1">
      <alignment horizontal="center" vertical="top"/>
    </xf>
    <xf numFmtId="0" fontId="27" fillId="64" borderId="17" xfId="0" applyFont="1" applyFill="1" applyBorder="1" applyAlignment="1">
      <alignment horizontal="left" vertical="top"/>
    </xf>
    <xf numFmtId="0" fontId="34" fillId="58" borderId="24" xfId="0" applyFont="1" applyFill="1" applyBorder="1" applyAlignment="1">
      <alignment horizontal="center" vertical="top"/>
    </xf>
    <xf numFmtId="0" fontId="0" fillId="58" borderId="22" xfId="0" applyFill="1" applyBorder="1" applyAlignment="1">
      <alignment horizontal="center"/>
    </xf>
    <xf numFmtId="0" fontId="24" fillId="80" borderId="18" xfId="0" applyFont="1" applyFill="1" applyBorder="1" applyAlignment="1">
      <alignment horizontal="left" vertical="top" indent="2"/>
    </xf>
    <xf numFmtId="0" fontId="24" fillId="80" borderId="22" xfId="0" applyFont="1" applyFill="1" applyBorder="1" applyAlignment="1">
      <alignment horizontal="left" vertical="top" indent="2"/>
    </xf>
    <xf numFmtId="0" fontId="24" fillId="80" borderId="23" xfId="0" applyFont="1" applyFill="1" applyBorder="1" applyAlignment="1">
      <alignment horizontal="left" vertical="top" indent="11"/>
    </xf>
    <xf numFmtId="0" fontId="24" fillId="80" borderId="22" xfId="0" applyFont="1" applyFill="1" applyBorder="1" applyAlignment="1">
      <alignment horizontal="left" vertical="top" indent="11"/>
    </xf>
    <xf numFmtId="0" fontId="24" fillId="80" borderId="23" xfId="0" applyFont="1" applyFill="1" applyBorder="1" applyAlignment="1">
      <alignment horizontal="left" vertical="top" indent="2"/>
    </xf>
    <xf numFmtId="0" fontId="24" fillId="80" borderId="22" xfId="0" applyFont="1" applyFill="1" applyBorder="1" applyAlignment="1">
      <alignment horizontal="left" vertical="top" indent="3"/>
    </xf>
    <xf numFmtId="0" fontId="24" fillId="80" borderId="23" xfId="0" applyFont="1" applyFill="1" applyBorder="1" applyAlignment="1">
      <alignment horizontal="left" vertical="top" indent="3"/>
    </xf>
    <xf numFmtId="0" fontId="0" fillId="80" borderId="0" xfId="0" applyFill="1" applyAlignment="1">
      <alignment vertical="center" wrapText="1"/>
    </xf>
    <xf numFmtId="0" fontId="0" fillId="80" borderId="17" xfId="0" applyFill="1" applyBorder="1" applyAlignment="1">
      <alignment vertical="center" wrapText="1"/>
    </xf>
    <xf numFmtId="49" fontId="16" fillId="34" borderId="13" xfId="0" applyNumberFormat="1" applyFont="1" applyFill="1" applyBorder="1"/>
    <xf numFmtId="0" fontId="0" fillId="0" borderId="12" xfId="0" applyBorder="1" applyAlignment="1">
      <alignment vertical="top"/>
    </xf>
    <xf numFmtId="0" fontId="0" fillId="0" borderId="24" xfId="0" applyBorder="1" applyAlignment="1">
      <alignment horizontal="center" vertical="top"/>
    </xf>
    <xf numFmtId="49" fontId="0" fillId="55" borderId="12" xfId="0" applyNumberFormat="1" applyFill="1" applyBorder="1" applyAlignment="1">
      <alignment horizontal="center"/>
    </xf>
    <xf numFmtId="49" fontId="0" fillId="55" borderId="13" xfId="0" applyNumberFormat="1" applyFill="1" applyBorder="1" applyAlignment="1">
      <alignment horizontal="center"/>
    </xf>
    <xf numFmtId="49" fontId="0" fillId="55" borderId="10" xfId="0" applyNumberFormat="1" applyFill="1" applyBorder="1" applyAlignment="1">
      <alignment horizontal="center"/>
    </xf>
    <xf numFmtId="49" fontId="0" fillId="0" borderId="24" xfId="0" applyNumberFormat="1" applyBorder="1" applyAlignment="1">
      <alignment horizontal="left"/>
    </xf>
    <xf numFmtId="49" fontId="0" fillId="33" borderId="12" xfId="0" applyNumberFormat="1" applyFill="1" applyBorder="1" applyAlignment="1">
      <alignment horizontal="center"/>
    </xf>
    <xf numFmtId="49" fontId="0" fillId="33" borderId="24" xfId="0" applyNumberFormat="1" applyFill="1" applyBorder="1" applyAlignment="1">
      <alignment horizontal="center"/>
    </xf>
    <xf numFmtId="49" fontId="0" fillId="33" borderId="10" xfId="0" applyNumberFormat="1" applyFill="1" applyBorder="1" applyAlignment="1">
      <alignment horizontal="center"/>
    </xf>
    <xf numFmtId="49" fontId="0" fillId="40" borderId="12" xfId="0" applyNumberFormat="1" applyFill="1" applyBorder="1" applyAlignment="1">
      <alignment horizontal="center"/>
    </xf>
    <xf numFmtId="49" fontId="0" fillId="40" borderId="10" xfId="0" applyNumberFormat="1" applyFill="1" applyBorder="1" applyAlignment="1">
      <alignment horizontal="center"/>
    </xf>
    <xf numFmtId="49" fontId="0" fillId="41" borderId="12" xfId="0" applyNumberFormat="1" applyFill="1" applyBorder="1" applyAlignment="1">
      <alignment horizontal="center"/>
    </xf>
    <xf numFmtId="49" fontId="0" fillId="41" borderId="13" xfId="0" applyNumberFormat="1" applyFill="1" applyBorder="1" applyAlignment="1">
      <alignment horizontal="center"/>
    </xf>
    <xf numFmtId="49" fontId="0" fillId="41" borderId="10" xfId="0" applyNumberFormat="1" applyFill="1" applyBorder="1" applyAlignment="1">
      <alignment horizontal="center"/>
    </xf>
    <xf numFmtId="49" fontId="0" fillId="0" borderId="23" xfId="0" applyNumberFormat="1" applyBorder="1" applyAlignment="1">
      <alignment horizontal="left"/>
    </xf>
    <xf numFmtId="0" fontId="24" fillId="80" borderId="22" xfId="0" applyFont="1" applyFill="1" applyBorder="1" applyAlignment="1">
      <alignment vertical="top"/>
    </xf>
    <xf numFmtId="49" fontId="16" fillId="47" borderId="13" xfId="0" applyNumberFormat="1" applyFont="1" applyFill="1" applyBorder="1" applyAlignment="1">
      <alignment vertical="center"/>
    </xf>
    <xf numFmtId="49" fontId="0" fillId="51" borderId="17" xfId="0" applyNumberFormat="1" applyFill="1" applyBorder="1" applyAlignment="1">
      <alignment horizontal="center"/>
    </xf>
    <xf numFmtId="0" fontId="0" fillId="51" borderId="18" xfId="0" applyFill="1" applyBorder="1" applyAlignment="1">
      <alignment horizontal="center"/>
    </xf>
    <xf numFmtId="49" fontId="16" fillId="34" borderId="13" xfId="0" applyNumberFormat="1" applyFont="1" applyFill="1" applyBorder="1" applyAlignment="1">
      <alignment horizontal="left"/>
    </xf>
    <xf numFmtId="49" fontId="53" fillId="0" borderId="17" xfId="0" applyNumberFormat="1" applyFont="1" applyBorder="1"/>
    <xf numFmtId="49" fontId="54" fillId="0" borderId="17" xfId="42" applyNumberFormat="1" applyFont="1" applyFill="1" applyBorder="1"/>
    <xf numFmtId="49" fontId="53" fillId="0" borderId="0" xfId="0" applyNumberFormat="1" applyFont="1"/>
    <xf numFmtId="49" fontId="54" fillId="0" borderId="0" xfId="42" applyNumberFormat="1" applyFont="1" applyFill="1"/>
    <xf numFmtId="49" fontId="53" fillId="0" borderId="19" xfId="0" applyNumberFormat="1" applyFont="1" applyBorder="1"/>
    <xf numFmtId="0" fontId="57" fillId="88" borderId="13" xfId="0" applyFont="1" applyFill="1" applyBorder="1" applyAlignment="1">
      <alignment vertical="center" wrapText="1"/>
    </xf>
    <xf numFmtId="0" fontId="0" fillId="58" borderId="23" xfId="0" applyFill="1" applyBorder="1" applyAlignment="1">
      <alignment horizontal="center"/>
    </xf>
    <xf numFmtId="49" fontId="48" fillId="39" borderId="15" xfId="0" applyNumberFormat="1" applyFont="1" applyFill="1" applyBorder="1" applyAlignment="1">
      <alignment horizontal="left" vertical="center" wrapText="1"/>
    </xf>
    <xf numFmtId="0" fontId="34" fillId="0" borderId="13" xfId="0" applyFont="1" applyBorder="1" applyAlignment="1">
      <alignment vertical="center" wrapText="1"/>
    </xf>
    <xf numFmtId="0" fontId="16" fillId="69" borderId="13" xfId="0" applyFont="1" applyFill="1" applyBorder="1" applyAlignment="1">
      <alignment horizontal="left" vertical="center" wrapText="1"/>
    </xf>
    <xf numFmtId="0" fontId="57" fillId="0" borderId="13" xfId="0" applyFont="1" applyBorder="1" applyAlignment="1">
      <alignment vertical="center" wrapText="1"/>
    </xf>
    <xf numFmtId="49" fontId="27" fillId="0" borderId="17" xfId="0" applyNumberFormat="1" applyFont="1" applyBorder="1" applyAlignment="1">
      <alignment horizontal="left" vertical="center" wrapText="1"/>
    </xf>
    <xf numFmtId="49" fontId="27" fillId="0" borderId="19" xfId="0" applyNumberFormat="1" applyFont="1" applyBorder="1" applyAlignment="1">
      <alignment horizontal="left" vertical="center" wrapText="1"/>
    </xf>
    <xf numFmtId="0" fontId="34" fillId="58" borderId="22" xfId="0" applyFont="1" applyFill="1" applyBorder="1" applyAlignment="1">
      <alignment horizontal="center" vertical="top"/>
    </xf>
    <xf numFmtId="0" fontId="16" fillId="55" borderId="17" xfId="0" applyFont="1" applyFill="1" applyBorder="1" applyAlignment="1">
      <alignment horizontal="left"/>
    </xf>
    <xf numFmtId="49" fontId="0" fillId="55" borderId="16" xfId="0" applyNumberFormat="1" applyFill="1" applyBorder="1" applyAlignment="1">
      <alignment horizontal="center"/>
    </xf>
    <xf numFmtId="49" fontId="0" fillId="55" borderId="24" xfId="0" applyNumberFormat="1" applyFill="1" applyBorder="1" applyAlignment="1">
      <alignment horizontal="center"/>
    </xf>
    <xf numFmtId="49" fontId="0" fillId="55" borderId="14" xfId="0" applyNumberFormat="1" applyFill="1" applyBorder="1" applyAlignment="1">
      <alignment horizontal="center"/>
    </xf>
    <xf numFmtId="49" fontId="0" fillId="37" borderId="15" xfId="0" applyNumberFormat="1" applyFill="1" applyBorder="1" applyAlignment="1">
      <alignment horizontal="center"/>
    </xf>
    <xf numFmtId="49" fontId="0" fillId="37" borderId="14" xfId="0" applyNumberFormat="1" applyFill="1" applyBorder="1" applyAlignment="1">
      <alignment horizontal="center"/>
    </xf>
    <xf numFmtId="49" fontId="16" fillId="55" borderId="0" xfId="0" applyNumberFormat="1" applyFont="1" applyFill="1" applyAlignment="1">
      <alignment horizontal="left"/>
    </xf>
    <xf numFmtId="0" fontId="0" fillId="63" borderId="17" xfId="0" applyFill="1" applyBorder="1"/>
    <xf numFmtId="0" fontId="0" fillId="63" borderId="18" xfId="0" applyFill="1" applyBorder="1"/>
    <xf numFmtId="0" fontId="0" fillId="63" borderId="19" xfId="0" applyFill="1" applyBorder="1"/>
    <xf numFmtId="0" fontId="0" fillId="63" borderId="20" xfId="0" applyFill="1" applyBorder="1"/>
    <xf numFmtId="0" fontId="0" fillId="63" borderId="21" xfId="0" applyFill="1" applyBorder="1"/>
    <xf numFmtId="0" fontId="0" fillId="67" borderId="22" xfId="0" applyFill="1" applyBorder="1" applyAlignment="1">
      <alignment horizontal="center"/>
    </xf>
    <xf numFmtId="0" fontId="0" fillId="67" borderId="23" xfId="0" applyFill="1" applyBorder="1" applyAlignment="1">
      <alignment horizontal="center"/>
    </xf>
    <xf numFmtId="0" fontId="0" fillId="56" borderId="24" xfId="0" applyFill="1" applyBorder="1" applyAlignment="1">
      <alignment horizontal="center"/>
    </xf>
    <xf numFmtId="0" fontId="16" fillId="67" borderId="22" xfId="0" applyFont="1" applyFill="1" applyBorder="1" applyAlignment="1">
      <alignment horizontal="center"/>
    </xf>
    <xf numFmtId="49" fontId="36" fillId="51" borderId="13" xfId="0" applyNumberFormat="1" applyFont="1" applyFill="1" applyBorder="1" applyAlignment="1">
      <alignment horizontal="center"/>
    </xf>
    <xf numFmtId="0" fontId="0" fillId="56" borderId="14" xfId="0" applyFill="1" applyBorder="1" applyAlignment="1">
      <alignment horizontal="center"/>
    </xf>
    <xf numFmtId="49" fontId="36" fillId="68" borderId="18" xfId="0" applyNumberFormat="1" applyFont="1" applyFill="1" applyBorder="1"/>
    <xf numFmtId="0" fontId="0" fillId="68" borderId="0" xfId="0" applyFill="1" applyAlignment="1">
      <alignment horizontal="center"/>
    </xf>
    <xf numFmtId="49" fontId="36" fillId="67" borderId="18" xfId="0" applyNumberFormat="1" applyFont="1" applyFill="1" applyBorder="1"/>
    <xf numFmtId="0" fontId="36" fillId="70" borderId="22" xfId="0" applyFont="1" applyFill="1" applyBorder="1"/>
    <xf numFmtId="0" fontId="36" fillId="67" borderId="24" xfId="0" applyFont="1" applyFill="1" applyBorder="1"/>
    <xf numFmtId="0" fontId="36" fillId="67" borderId="22" xfId="0" applyFont="1" applyFill="1" applyBorder="1"/>
    <xf numFmtId="0" fontId="36" fillId="67" borderId="18" xfId="0" applyFont="1" applyFill="1" applyBorder="1" applyAlignment="1">
      <alignment horizontal="left"/>
    </xf>
    <xf numFmtId="0" fontId="36" fillId="67" borderId="22" xfId="0" applyFont="1" applyFill="1" applyBorder="1" applyAlignment="1">
      <alignment horizontal="left"/>
    </xf>
    <xf numFmtId="49" fontId="36" fillId="67" borderId="21" xfId="0" applyNumberFormat="1" applyFont="1" applyFill="1" applyBorder="1"/>
    <xf numFmtId="0" fontId="36" fillId="67" borderId="23" xfId="0" applyFont="1" applyFill="1" applyBorder="1"/>
    <xf numFmtId="49" fontId="36" fillId="67" borderId="0" xfId="0" applyNumberFormat="1" applyFont="1" applyFill="1"/>
    <xf numFmtId="49" fontId="36" fillId="67" borderId="15" xfId="0" applyNumberFormat="1" applyFont="1" applyFill="1" applyBorder="1"/>
    <xf numFmtId="0" fontId="36" fillId="67" borderId="16" xfId="0" applyFont="1" applyFill="1" applyBorder="1"/>
    <xf numFmtId="0" fontId="36" fillId="67" borderId="18" xfId="0" applyFont="1" applyFill="1" applyBorder="1"/>
    <xf numFmtId="0" fontId="36" fillId="80" borderId="18" xfId="0" applyFont="1" applyFill="1" applyBorder="1" applyAlignment="1">
      <alignment horizontal="center"/>
    </xf>
    <xf numFmtId="0" fontId="36" fillId="68" borderId="18" xfId="0" applyFont="1" applyFill="1" applyBorder="1"/>
    <xf numFmtId="0" fontId="17" fillId="55" borderId="18" xfId="0" applyFont="1" applyFill="1" applyBorder="1" applyAlignment="1">
      <alignment horizontal="center"/>
    </xf>
    <xf numFmtId="49" fontId="36" fillId="67" borderId="20" xfId="0" applyNumberFormat="1" applyFont="1" applyFill="1" applyBorder="1"/>
    <xf numFmtId="0" fontId="36" fillId="67" borderId="21" xfId="0" applyFont="1" applyFill="1" applyBorder="1"/>
    <xf numFmtId="49" fontId="36" fillId="67" borderId="24" xfId="0" applyNumberFormat="1" applyFont="1" applyFill="1" applyBorder="1"/>
    <xf numFmtId="49" fontId="36" fillId="67" borderId="22" xfId="0" applyNumberFormat="1" applyFont="1" applyFill="1" applyBorder="1"/>
    <xf numFmtId="0" fontId="37" fillId="59" borderId="22" xfId="0" applyFont="1" applyFill="1" applyBorder="1" applyAlignment="1">
      <alignment horizontal="center"/>
    </xf>
    <xf numFmtId="0" fontId="36" fillId="80" borderId="22" xfId="0" applyFont="1" applyFill="1" applyBorder="1" applyAlignment="1">
      <alignment horizontal="center"/>
    </xf>
    <xf numFmtId="0" fontId="17" fillId="55" borderId="22" xfId="0" applyFont="1" applyFill="1" applyBorder="1" applyAlignment="1">
      <alignment horizontal="center"/>
    </xf>
    <xf numFmtId="49" fontId="36" fillId="67" borderId="23" xfId="0" applyNumberFormat="1" applyFont="1" applyFill="1" applyBorder="1"/>
    <xf numFmtId="0" fontId="37" fillId="51" borderId="18" xfId="0" applyFont="1" applyFill="1" applyBorder="1"/>
    <xf numFmtId="49" fontId="37" fillId="51" borderId="22" xfId="0" applyNumberFormat="1" applyFont="1" applyFill="1" applyBorder="1"/>
    <xf numFmtId="0" fontId="37" fillId="51" borderId="22" xfId="0" applyFont="1" applyFill="1" applyBorder="1"/>
    <xf numFmtId="49" fontId="36" fillId="33" borderId="0" xfId="0" applyNumberFormat="1" applyFont="1" applyFill="1" applyAlignment="1">
      <alignment horizontal="center"/>
    </xf>
    <xf numFmtId="49" fontId="37" fillId="51" borderId="18" xfId="0" applyNumberFormat="1" applyFont="1" applyFill="1" applyBorder="1"/>
    <xf numFmtId="0" fontId="0" fillId="56" borderId="13" xfId="0" applyFill="1" applyBorder="1" applyAlignment="1">
      <alignment horizontal="center"/>
    </xf>
    <xf numFmtId="0" fontId="0" fillId="56" borderId="10" xfId="0" applyFill="1" applyBorder="1" applyAlignment="1">
      <alignment horizontal="center"/>
    </xf>
    <xf numFmtId="49" fontId="36" fillId="67" borderId="18" xfId="0" applyNumberFormat="1" applyFont="1" applyFill="1" applyBorder="1" applyAlignment="1">
      <alignment horizontal="left"/>
    </xf>
    <xf numFmtId="0" fontId="36" fillId="67" borderId="21" xfId="0" applyFont="1" applyFill="1" applyBorder="1" applyAlignment="1">
      <alignment horizontal="left"/>
    </xf>
    <xf numFmtId="0" fontId="36" fillId="67" borderId="16" xfId="0" applyFont="1" applyFill="1" applyBorder="1" applyAlignment="1">
      <alignment horizontal="left"/>
    </xf>
    <xf numFmtId="0" fontId="36" fillId="70" borderId="18" xfId="0" applyFont="1" applyFill="1" applyBorder="1" applyAlignment="1">
      <alignment horizontal="left"/>
    </xf>
    <xf numFmtId="0" fontId="37" fillId="51" borderId="18" xfId="0" applyFont="1" applyFill="1" applyBorder="1" applyAlignment="1">
      <alignment horizontal="left"/>
    </xf>
    <xf numFmtId="49" fontId="36" fillId="51" borderId="22" xfId="0" applyNumberFormat="1" applyFont="1" applyFill="1" applyBorder="1" applyAlignment="1">
      <alignment horizontal="left"/>
    </xf>
    <xf numFmtId="0" fontId="36" fillId="51" borderId="22" xfId="0" applyFont="1" applyFill="1" applyBorder="1"/>
    <xf numFmtId="49" fontId="36" fillId="33" borderId="22" xfId="0" applyNumberFormat="1" applyFont="1" applyFill="1" applyBorder="1" applyAlignment="1">
      <alignment horizontal="center"/>
    </xf>
    <xf numFmtId="49" fontId="36" fillId="80" borderId="22" xfId="0" applyNumberFormat="1" applyFont="1" applyFill="1" applyBorder="1" applyAlignment="1">
      <alignment horizontal="center"/>
    </xf>
    <xf numFmtId="49" fontId="17" fillId="55" borderId="22" xfId="0" applyNumberFormat="1" applyFont="1" applyFill="1" applyBorder="1" applyAlignment="1">
      <alignment horizontal="center"/>
    </xf>
    <xf numFmtId="0" fontId="37" fillId="51" borderId="22" xfId="0" applyFont="1" applyFill="1" applyBorder="1" applyAlignment="1">
      <alignment horizontal="left"/>
    </xf>
    <xf numFmtId="49" fontId="36" fillId="51" borderId="13" xfId="0" applyNumberFormat="1" applyFont="1" applyFill="1" applyBorder="1" applyAlignment="1">
      <alignment horizontal="left"/>
    </xf>
    <xf numFmtId="0" fontId="36" fillId="51" borderId="13" xfId="0" applyFont="1" applyFill="1" applyBorder="1"/>
    <xf numFmtId="0" fontId="36" fillId="51" borderId="13" xfId="0" applyFont="1" applyFill="1" applyBorder="1" applyAlignment="1">
      <alignment horizontal="left"/>
    </xf>
    <xf numFmtId="0" fontId="0" fillId="59" borderId="13" xfId="0" applyFill="1" applyBorder="1" applyAlignment="1">
      <alignment horizontal="center"/>
    </xf>
    <xf numFmtId="0" fontId="0" fillId="74" borderId="24" xfId="0" applyFill="1" applyBorder="1"/>
    <xf numFmtId="0" fontId="0" fillId="74" borderId="17" xfId="0" applyFill="1" applyBorder="1"/>
    <xf numFmtId="0" fontId="0" fillId="36" borderId="0" xfId="0" applyFill="1" applyAlignment="1">
      <alignment horizontal="center"/>
    </xf>
    <xf numFmtId="0" fontId="0" fillId="36" borderId="17" xfId="0" applyFill="1" applyBorder="1" applyAlignment="1">
      <alignment horizontal="center"/>
    </xf>
    <xf numFmtId="0" fontId="0" fillId="36" borderId="22" xfId="0" applyFill="1" applyBorder="1" applyAlignment="1">
      <alignment horizontal="center"/>
    </xf>
    <xf numFmtId="49" fontId="0" fillId="37" borderId="16" xfId="0" applyNumberFormat="1" applyFill="1" applyBorder="1" applyAlignment="1">
      <alignment horizontal="center"/>
    </xf>
    <xf numFmtId="0" fontId="0" fillId="33" borderId="22" xfId="0" applyFill="1" applyBorder="1"/>
    <xf numFmtId="0" fontId="27" fillId="0" borderId="17" xfId="0" applyFont="1" applyBorder="1" applyAlignment="1">
      <alignment vertical="center"/>
    </xf>
    <xf numFmtId="0" fontId="27" fillId="0" borderId="17" xfId="0" applyFont="1" applyBorder="1" applyAlignment="1">
      <alignment horizontal="left" vertical="center" wrapText="1"/>
    </xf>
    <xf numFmtId="0" fontId="27" fillId="0" borderId="19" xfId="0" applyFont="1" applyBorder="1" applyAlignment="1">
      <alignment horizontal="left" vertical="center" wrapText="1"/>
    </xf>
    <xf numFmtId="49" fontId="0" fillId="0" borderId="20" xfId="0" applyNumberFormat="1" applyBorder="1" applyAlignment="1">
      <alignment horizontal="left"/>
    </xf>
    <xf numFmtId="0" fontId="16" fillId="64" borderId="13" xfId="0" applyFont="1" applyFill="1" applyBorder="1" applyAlignment="1">
      <alignment horizontal="center"/>
    </xf>
    <xf numFmtId="0" fontId="0" fillId="69" borderId="18" xfId="0" applyFill="1" applyBorder="1" applyAlignment="1">
      <alignment vertical="center"/>
    </xf>
    <xf numFmtId="0" fontId="0" fillId="73" borderId="0" xfId="0" applyFill="1" applyAlignment="1">
      <alignment vertical="center"/>
    </xf>
    <xf numFmtId="0" fontId="0" fillId="73" borderId="20" xfId="0" applyFill="1" applyBorder="1" applyAlignment="1">
      <alignment vertical="center"/>
    </xf>
    <xf numFmtId="0" fontId="27" fillId="64" borderId="22" xfId="0" applyFont="1" applyFill="1" applyBorder="1" applyAlignment="1">
      <alignment vertical="center"/>
    </xf>
    <xf numFmtId="0" fontId="61" fillId="77" borderId="17" xfId="0" applyFont="1" applyFill="1" applyBorder="1" applyAlignment="1">
      <alignment vertical="center" wrapText="1"/>
    </xf>
    <xf numFmtId="0" fontId="48" fillId="76" borderId="14" xfId="0" applyFont="1" applyFill="1" applyBorder="1" applyAlignment="1">
      <alignment vertical="top" wrapText="1"/>
    </xf>
    <xf numFmtId="0" fontId="48" fillId="76" borderId="15" xfId="0" applyFont="1" applyFill="1" applyBorder="1" applyAlignment="1">
      <alignment vertical="top" wrapText="1"/>
    </xf>
    <xf numFmtId="0" fontId="48" fillId="76" borderId="15" xfId="0" applyFont="1" applyFill="1" applyBorder="1" applyAlignment="1">
      <alignment horizontal="center" vertical="top" wrapText="1"/>
    </xf>
    <xf numFmtId="0" fontId="48" fillId="76" borderId="16" xfId="0" applyFont="1" applyFill="1" applyBorder="1" applyAlignment="1">
      <alignment vertical="top" wrapText="1"/>
    </xf>
    <xf numFmtId="0" fontId="27" fillId="77" borderId="17" xfId="0" applyFont="1" applyFill="1" applyBorder="1" applyAlignment="1">
      <alignment horizontal="center" vertical="top" wrapText="1"/>
    </xf>
    <xf numFmtId="0" fontId="27" fillId="77" borderId="0" xfId="0" applyFont="1" applyFill="1" applyAlignment="1">
      <alignment horizontal="center" vertical="top" wrapText="1"/>
    </xf>
    <xf numFmtId="0" fontId="27" fillId="77" borderId="18" xfId="0" applyFont="1" applyFill="1" applyBorder="1" applyAlignment="1">
      <alignment horizontal="left" vertical="top" wrapText="1"/>
    </xf>
    <xf numFmtId="0" fontId="48" fillId="84" borderId="17" xfId="0" applyFont="1" applyFill="1" applyBorder="1" applyAlignment="1">
      <alignment horizontal="center" vertical="top" wrapText="1"/>
    </xf>
    <xf numFmtId="0" fontId="48" fillId="84" borderId="0" xfId="0" applyFont="1" applyFill="1" applyAlignment="1">
      <alignment horizontal="center" vertical="top" wrapText="1"/>
    </xf>
    <xf numFmtId="0" fontId="48" fillId="84" borderId="18" xfId="0" applyFont="1" applyFill="1" applyBorder="1" applyAlignment="1">
      <alignment horizontal="left" vertical="top" wrapText="1"/>
    </xf>
    <xf numFmtId="0" fontId="27" fillId="53" borderId="18" xfId="0" applyFont="1" applyFill="1" applyBorder="1" applyAlignment="1">
      <alignment horizontal="left" vertical="top" wrapText="1"/>
    </xf>
    <xf numFmtId="0" fontId="27" fillId="78" borderId="17" xfId="0" applyFont="1" applyFill="1" applyBorder="1" applyAlignment="1">
      <alignment horizontal="center" vertical="top" wrapText="1"/>
    </xf>
    <xf numFmtId="0" fontId="27" fillId="78" borderId="0" xfId="0" applyFont="1" applyFill="1" applyAlignment="1">
      <alignment horizontal="center" vertical="top" wrapText="1"/>
    </xf>
    <xf numFmtId="0" fontId="27" fillId="78" borderId="18" xfId="0" applyFont="1" applyFill="1" applyBorder="1" applyAlignment="1">
      <alignment horizontal="left" vertical="top" wrapText="1"/>
    </xf>
    <xf numFmtId="0" fontId="27" fillId="84" borderId="18" xfId="0" applyFont="1" applyFill="1" applyBorder="1" applyAlignment="1">
      <alignment horizontal="left" vertical="top" wrapText="1"/>
    </xf>
    <xf numFmtId="0" fontId="27" fillId="84" borderId="0" xfId="0" applyFont="1" applyFill="1" applyAlignment="1">
      <alignment horizontal="center" vertical="top" wrapText="1"/>
    </xf>
    <xf numFmtId="0" fontId="27" fillId="53" borderId="17" xfId="0" applyFont="1" applyFill="1" applyBorder="1" applyAlignment="1">
      <alignment horizontal="center" vertical="top" wrapText="1"/>
    </xf>
    <xf numFmtId="0" fontId="27" fillId="53" borderId="0" xfId="0" applyFont="1" applyFill="1" applyAlignment="1">
      <alignment horizontal="center" vertical="top" wrapText="1"/>
    </xf>
    <xf numFmtId="0" fontId="27" fillId="77" borderId="19" xfId="0" applyFont="1" applyFill="1" applyBorder="1" applyAlignment="1">
      <alignment horizontal="center" vertical="top" wrapText="1"/>
    </xf>
    <xf numFmtId="0" fontId="27" fillId="77" borderId="20" xfId="0" applyFont="1" applyFill="1" applyBorder="1" applyAlignment="1">
      <alignment horizontal="center" vertical="top" wrapText="1"/>
    </xf>
    <xf numFmtId="0" fontId="27" fillId="77" borderId="21" xfId="0" applyFont="1" applyFill="1" applyBorder="1" applyAlignment="1">
      <alignment horizontal="left" vertical="top" wrapText="1"/>
    </xf>
    <xf numFmtId="0" fontId="23" fillId="76" borderId="14" xfId="0" applyFont="1" applyFill="1" applyBorder="1" applyAlignment="1">
      <alignment vertical="center" wrapText="1"/>
    </xf>
    <xf numFmtId="0" fontId="23" fillId="76" borderId="16" xfId="0" applyFont="1" applyFill="1" applyBorder="1" applyAlignment="1">
      <alignment horizontal="center" vertical="center" wrapText="1"/>
    </xf>
    <xf numFmtId="0" fontId="0" fillId="80" borderId="0" xfId="0" applyFill="1"/>
    <xf numFmtId="0" fontId="0" fillId="64" borderId="22" xfId="0" applyFill="1" applyBorder="1" applyAlignment="1">
      <alignment horizontal="center"/>
    </xf>
    <xf numFmtId="49" fontId="22" fillId="0" borderId="17" xfId="42" applyNumberFormat="1" applyFill="1" applyBorder="1"/>
    <xf numFmtId="0" fontId="0" fillId="0" borderId="16" xfId="0" applyBorder="1" applyAlignment="1">
      <alignment horizontal="center"/>
    </xf>
    <xf numFmtId="0" fontId="16" fillId="33" borderId="13" xfId="0" applyFont="1" applyFill="1" applyBorder="1" applyAlignment="1">
      <alignment horizontal="center"/>
    </xf>
    <xf numFmtId="49" fontId="16" fillId="33" borderId="13" xfId="0" applyNumberFormat="1" applyFont="1" applyFill="1" applyBorder="1" applyAlignment="1">
      <alignment horizontal="center"/>
    </xf>
    <xf numFmtId="0" fontId="0" fillId="0" borderId="20" xfId="0" applyBorder="1" applyAlignment="1">
      <alignment horizontal="left"/>
    </xf>
    <xf numFmtId="0" fontId="0" fillId="71" borderId="15" xfId="0" applyFill="1" applyBorder="1" applyAlignment="1">
      <alignment horizontal="center"/>
    </xf>
    <xf numFmtId="0" fontId="0" fillId="71" borderId="0" xfId="0" applyFill="1" applyAlignment="1">
      <alignment horizontal="center"/>
    </xf>
    <xf numFmtId="0" fontId="0" fillId="71" borderId="18" xfId="0" applyFill="1" applyBorder="1" applyAlignment="1">
      <alignment horizontal="center"/>
    </xf>
    <xf numFmtId="49" fontId="0" fillId="71" borderId="16" xfId="0" applyNumberFormat="1" applyFill="1" applyBorder="1" applyAlignment="1">
      <alignment horizontal="center"/>
    </xf>
    <xf numFmtId="49" fontId="0" fillId="71" borderId="18" xfId="0" applyNumberFormat="1" applyFill="1" applyBorder="1" applyAlignment="1">
      <alignment horizontal="center"/>
    </xf>
    <xf numFmtId="0" fontId="61" fillId="86" borderId="17" xfId="0" applyFont="1" applyFill="1" applyBorder="1" applyAlignment="1">
      <alignment vertical="center" wrapText="1"/>
    </xf>
    <xf numFmtId="0" fontId="27" fillId="50" borderId="22" xfId="0" applyFont="1" applyFill="1" applyBorder="1" applyAlignment="1">
      <alignment vertical="center"/>
    </xf>
    <xf numFmtId="0" fontId="22" fillId="0" borderId="0" xfId="42" applyAlignment="1">
      <alignment horizontal="left"/>
    </xf>
    <xf numFmtId="0" fontId="27" fillId="0" borderId="22" xfId="0" applyFont="1" applyBorder="1" applyAlignment="1">
      <alignment vertical="center"/>
    </xf>
    <xf numFmtId="0" fontId="27" fillId="59" borderId="22" xfId="0" applyFont="1" applyFill="1" applyBorder="1" applyAlignment="1">
      <alignment vertical="center"/>
    </xf>
    <xf numFmtId="0" fontId="27" fillId="70" borderId="22" xfId="0" applyFont="1" applyFill="1" applyBorder="1" applyAlignment="1">
      <alignment vertical="center"/>
    </xf>
    <xf numFmtId="0" fontId="0" fillId="37" borderId="58" xfId="0" applyFill="1" applyBorder="1" applyAlignment="1">
      <alignment horizontal="center"/>
    </xf>
    <xf numFmtId="0" fontId="0" fillId="0" borderId="58" xfId="0" applyBorder="1" applyAlignment="1">
      <alignment horizontal="center"/>
    </xf>
    <xf numFmtId="0" fontId="0" fillId="46" borderId="58" xfId="0" applyFill="1" applyBorder="1" applyAlignment="1">
      <alignment horizontal="center"/>
    </xf>
    <xf numFmtId="0" fontId="0" fillId="37" borderId="59" xfId="0" applyFill="1" applyBorder="1" applyAlignment="1">
      <alignment horizontal="center"/>
    </xf>
    <xf numFmtId="0" fontId="0" fillId="37" borderId="43" xfId="0" applyFill="1" applyBorder="1" applyAlignment="1">
      <alignment horizontal="center"/>
    </xf>
    <xf numFmtId="0" fontId="0" fillId="0" borderId="43" xfId="0" applyBorder="1" applyAlignment="1">
      <alignment horizontal="center"/>
    </xf>
    <xf numFmtId="0" fontId="0" fillId="46" borderId="43" xfId="0" applyFill="1" applyBorder="1" applyAlignment="1">
      <alignment horizontal="center"/>
    </xf>
    <xf numFmtId="0" fontId="0" fillId="0" borderId="60" xfId="0" applyBorder="1" applyAlignment="1">
      <alignment horizontal="center"/>
    </xf>
    <xf numFmtId="49" fontId="0" fillId="37" borderId="61" xfId="0" applyNumberFormat="1" applyFill="1" applyBorder="1" applyAlignment="1">
      <alignment horizontal="center"/>
    </xf>
    <xf numFmtId="49" fontId="0" fillId="37" borderId="43" xfId="0" applyNumberFormat="1" applyFill="1" applyBorder="1" applyAlignment="1">
      <alignment horizontal="center"/>
    </xf>
    <xf numFmtId="49" fontId="0" fillId="0" borderId="43" xfId="0" applyNumberFormat="1" applyBorder="1" applyAlignment="1">
      <alignment horizontal="center"/>
    </xf>
    <xf numFmtId="49" fontId="0" fillId="46" borderId="43" xfId="0" applyNumberFormat="1" applyFill="1" applyBorder="1" applyAlignment="1">
      <alignment horizontal="center"/>
    </xf>
    <xf numFmtId="49" fontId="0" fillId="0" borderId="58" xfId="0" applyNumberFormat="1" applyBorder="1" applyAlignment="1">
      <alignment horizontal="center"/>
    </xf>
    <xf numFmtId="49" fontId="0" fillId="37" borderId="58" xfId="0" applyNumberFormat="1" applyFill="1" applyBorder="1" applyAlignment="1">
      <alignment horizontal="center"/>
    </xf>
    <xf numFmtId="0" fontId="0" fillId="0" borderId="39" xfId="0" applyBorder="1" applyAlignment="1">
      <alignment horizontal="center"/>
    </xf>
    <xf numFmtId="49" fontId="16" fillId="37" borderId="0" xfId="0" applyNumberFormat="1" applyFont="1" applyFill="1"/>
    <xf numFmtId="49" fontId="0" fillId="40" borderId="13" xfId="0" applyNumberFormat="1" applyFill="1" applyBorder="1" applyAlignment="1">
      <alignment horizontal="center"/>
    </xf>
    <xf numFmtId="49" fontId="0" fillId="0" borderId="60" xfId="0" applyNumberFormat="1" applyBorder="1" applyAlignment="1">
      <alignment horizontal="center"/>
    </xf>
    <xf numFmtId="49" fontId="0" fillId="37" borderId="59" xfId="0" applyNumberFormat="1" applyFill="1" applyBorder="1" applyAlignment="1">
      <alignment horizontal="center"/>
    </xf>
    <xf numFmtId="49" fontId="0" fillId="37" borderId="62" xfId="0" applyNumberFormat="1" applyFill="1" applyBorder="1" applyAlignment="1">
      <alignment horizontal="center"/>
    </xf>
    <xf numFmtId="49" fontId="0" fillId="37" borderId="18" xfId="0" applyNumberFormat="1" applyFill="1" applyBorder="1" applyAlignment="1">
      <alignment horizontal="left"/>
    </xf>
    <xf numFmtId="49" fontId="0" fillId="55" borderId="18" xfId="0" applyNumberFormat="1" applyFill="1" applyBorder="1" applyAlignment="1">
      <alignment horizontal="left"/>
    </xf>
    <xf numFmtId="0" fontId="0" fillId="37" borderId="18" xfId="0" applyFill="1" applyBorder="1" applyAlignment="1">
      <alignment horizontal="left"/>
    </xf>
    <xf numFmtId="49" fontId="16" fillId="55" borderId="18" xfId="0" applyNumberFormat="1" applyFont="1" applyFill="1" applyBorder="1" applyAlignment="1">
      <alignment horizontal="left"/>
    </xf>
    <xf numFmtId="49" fontId="0" fillId="56" borderId="18" xfId="0" applyNumberFormat="1" applyFill="1" applyBorder="1" applyAlignment="1">
      <alignment horizontal="left"/>
    </xf>
    <xf numFmtId="49" fontId="0" fillId="46" borderId="18" xfId="0" applyNumberFormat="1" applyFill="1" applyBorder="1" applyAlignment="1">
      <alignment horizontal="left"/>
    </xf>
    <xf numFmtId="49" fontId="0" fillId="0" borderId="21" xfId="0" applyNumberFormat="1" applyBorder="1" applyAlignment="1">
      <alignment horizontal="left"/>
    </xf>
    <xf numFmtId="49" fontId="0" fillId="55" borderId="59" xfId="0" applyNumberFormat="1" applyFill="1" applyBorder="1" applyAlignment="1">
      <alignment horizontal="center"/>
    </xf>
    <xf numFmtId="0" fontId="22" fillId="37" borderId="18" xfId="42" applyFill="1" applyBorder="1"/>
    <xf numFmtId="49" fontId="0" fillId="46" borderId="22" xfId="0" applyNumberFormat="1" applyFill="1" applyBorder="1"/>
    <xf numFmtId="49" fontId="0" fillId="46" borderId="58" xfId="0" applyNumberFormat="1" applyFill="1" applyBorder="1" applyAlignment="1">
      <alignment horizontal="center"/>
    </xf>
    <xf numFmtId="0" fontId="0" fillId="37" borderId="0" xfId="0" applyFill="1" applyAlignment="1">
      <alignment horizontal="left"/>
    </xf>
    <xf numFmtId="0" fontId="0" fillId="54" borderId="0" xfId="0" applyFill="1" applyAlignment="1">
      <alignment horizontal="left"/>
    </xf>
    <xf numFmtId="0" fontId="0" fillId="54" borderId="15" xfId="0" applyFill="1" applyBorder="1" applyAlignment="1">
      <alignment horizontal="left"/>
    </xf>
    <xf numFmtId="49" fontId="0" fillId="54" borderId="0" xfId="0" applyNumberFormat="1" applyFill="1" applyAlignment="1">
      <alignment horizontal="left"/>
    </xf>
    <xf numFmtId="0" fontId="0" fillId="44" borderId="0" xfId="0" applyFill="1" applyAlignment="1">
      <alignment horizontal="left"/>
    </xf>
    <xf numFmtId="0" fontId="16" fillId="0" borderId="14" xfId="0" applyFont="1" applyBorder="1" applyAlignment="1">
      <alignment horizontal="center" vertical="center" wrapText="1"/>
    </xf>
    <xf numFmtId="0" fontId="16" fillId="0" borderId="16" xfId="0" applyFont="1" applyBorder="1" applyAlignment="1">
      <alignment horizontal="center" vertical="center" wrapText="1"/>
    </xf>
    <xf numFmtId="49" fontId="0" fillId="46" borderId="17" xfId="0" applyNumberFormat="1" applyFill="1" applyBorder="1"/>
    <xf numFmtId="49" fontId="0" fillId="0" borderId="63" xfId="0" applyNumberFormat="1" applyBorder="1" applyAlignment="1">
      <alignment horizontal="center"/>
    </xf>
    <xf numFmtId="0" fontId="0" fillId="54" borderId="0" xfId="0" applyFill="1" applyAlignment="1">
      <alignment horizontal="center"/>
    </xf>
    <xf numFmtId="0" fontId="16" fillId="54" borderId="0" xfId="0" applyFont="1" applyFill="1" applyAlignment="1">
      <alignment horizontal="center" vertical="top"/>
    </xf>
    <xf numFmtId="0" fontId="16" fillId="54" borderId="0" xfId="0" applyFont="1" applyFill="1" applyAlignment="1">
      <alignment horizontal="center"/>
    </xf>
    <xf numFmtId="0" fontId="27" fillId="0" borderId="22" xfId="0" applyFont="1" applyBorder="1" applyAlignment="1">
      <alignment horizontal="left" vertical="top" wrapText="1"/>
    </xf>
    <xf numFmtId="0" fontId="27" fillId="0" borderId="23" xfId="0" applyFont="1" applyBorder="1" applyAlignment="1">
      <alignment horizontal="left" vertical="top" wrapText="1"/>
    </xf>
    <xf numFmtId="0" fontId="27" fillId="67" borderId="22" xfId="0" applyFont="1" applyFill="1" applyBorder="1" applyAlignment="1">
      <alignment horizontal="left" vertical="top" wrapText="1"/>
    </xf>
    <xf numFmtId="0" fontId="16" fillId="0" borderId="14" xfId="0" applyFont="1" applyBorder="1" applyAlignment="1">
      <alignment vertical="center" wrapText="1"/>
    </xf>
    <xf numFmtId="0" fontId="16" fillId="0" borderId="53" xfId="0" applyFont="1" applyBorder="1" applyAlignment="1">
      <alignment horizontal="center" vertical="center" wrapText="1"/>
    </xf>
    <xf numFmtId="0" fontId="16" fillId="0" borderId="54" xfId="0" applyFont="1" applyBorder="1" applyAlignment="1">
      <alignment horizontal="center" vertical="center" wrapText="1"/>
    </xf>
    <xf numFmtId="0" fontId="0" fillId="0" borderId="53" xfId="0" applyBorder="1" applyAlignment="1">
      <alignment horizontal="center" vertical="center" wrapText="1"/>
    </xf>
    <xf numFmtId="0" fontId="0" fillId="69" borderId="54" xfId="0" applyFill="1" applyBorder="1" applyAlignment="1">
      <alignment vertical="center" wrapText="1"/>
    </xf>
    <xf numFmtId="0" fontId="0" fillId="0" borderId="54" xfId="0" applyBorder="1" applyAlignment="1">
      <alignment vertical="center" wrapText="1"/>
    </xf>
    <xf numFmtId="0" fontId="34" fillId="80" borderId="0" xfId="0" applyFont="1" applyFill="1"/>
    <xf numFmtId="0" fontId="0" fillId="0" borderId="71" xfId="0" applyBorder="1" applyAlignment="1">
      <alignment vertical="center" wrapText="1"/>
    </xf>
    <xf numFmtId="49" fontId="16" fillId="0" borderId="52" xfId="0" applyNumberFormat="1" applyFont="1" applyBorder="1" applyAlignment="1">
      <alignment horizontal="center" vertical="center" wrapText="1"/>
    </xf>
    <xf numFmtId="0" fontId="0" fillId="69" borderId="54" xfId="0" applyFill="1" applyBorder="1" applyAlignment="1">
      <alignment horizontal="left" vertical="center" wrapText="1"/>
    </xf>
    <xf numFmtId="0" fontId="16" fillId="0" borderId="51" xfId="0" applyFont="1" applyBorder="1" applyAlignment="1">
      <alignment horizontal="center" vertical="center" wrapText="1"/>
    </xf>
    <xf numFmtId="0" fontId="0" fillId="0" borderId="55" xfId="0" applyBorder="1" applyAlignment="1">
      <alignment horizontal="center" vertical="center" wrapText="1"/>
    </xf>
    <xf numFmtId="0" fontId="0" fillId="0" borderId="56" xfId="0" applyBorder="1" applyAlignment="1">
      <alignment horizontal="center" vertical="center" wrapText="1"/>
    </xf>
    <xf numFmtId="0" fontId="0" fillId="0" borderId="72" xfId="0" applyBorder="1" applyAlignment="1">
      <alignment horizontal="center" vertical="center" wrapText="1"/>
    </xf>
    <xf numFmtId="0" fontId="0" fillId="0" borderId="73" xfId="0" applyBorder="1" applyAlignment="1">
      <alignment vertical="center" wrapText="1"/>
    </xf>
    <xf numFmtId="0" fontId="16" fillId="0" borderId="52" xfId="0" applyFont="1" applyBorder="1" applyAlignment="1">
      <alignment vertical="center" wrapText="1"/>
    </xf>
    <xf numFmtId="49" fontId="0" fillId="69" borderId="54" xfId="0" applyNumberFormat="1" applyFill="1" applyBorder="1" applyAlignment="1">
      <alignment horizontal="center" vertical="center" wrapText="1"/>
    </xf>
    <xf numFmtId="49" fontId="0" fillId="0" borderId="54" xfId="0" applyNumberFormat="1" applyBorder="1" applyAlignment="1">
      <alignment horizontal="center" vertical="center" wrapText="1"/>
    </xf>
    <xf numFmtId="0" fontId="0" fillId="0" borderId="54" xfId="0" applyBorder="1" applyAlignment="1">
      <alignment horizontal="center" vertical="center" wrapText="1"/>
    </xf>
    <xf numFmtId="0" fontId="34" fillId="67" borderId="56" xfId="0" applyFont="1" applyFill="1" applyBorder="1" applyAlignment="1">
      <alignment vertical="center" wrapText="1"/>
    </xf>
    <xf numFmtId="0" fontId="34" fillId="69" borderId="73" xfId="0" applyFont="1" applyFill="1" applyBorder="1" applyAlignment="1">
      <alignment horizontal="left" vertical="center" wrapText="1"/>
    </xf>
    <xf numFmtId="0" fontId="0" fillId="0" borderId="74" xfId="0" applyBorder="1" applyAlignment="1">
      <alignment horizontal="center" vertical="center" wrapText="1"/>
    </xf>
    <xf numFmtId="0" fontId="0" fillId="0" borderId="56" xfId="0" applyBorder="1" applyAlignment="1">
      <alignment vertical="center" wrapText="1"/>
    </xf>
    <xf numFmtId="0" fontId="0" fillId="0" borderId="57" xfId="0" applyBorder="1" applyAlignment="1">
      <alignment horizontal="center" vertical="center" wrapText="1"/>
    </xf>
    <xf numFmtId="0" fontId="16" fillId="0" borderId="52" xfId="0" applyFont="1" applyBorder="1" applyAlignment="1">
      <alignment horizontal="center" vertical="center" wrapText="1"/>
    </xf>
    <xf numFmtId="49" fontId="0" fillId="69" borderId="54" xfId="0" applyNumberFormat="1" applyFill="1" applyBorder="1" applyAlignment="1">
      <alignment horizontal="left" vertical="center" wrapText="1"/>
    </xf>
    <xf numFmtId="0" fontId="0" fillId="0" borderId="74" xfId="0" applyBorder="1" applyAlignment="1">
      <alignment vertical="center" wrapText="1"/>
    </xf>
    <xf numFmtId="0" fontId="27" fillId="67" borderId="0" xfId="0" applyFont="1" applyFill="1" applyAlignment="1">
      <alignment vertical="top"/>
    </xf>
    <xf numFmtId="0" fontId="0" fillId="0" borderId="53" xfId="0" applyBorder="1" applyAlignment="1">
      <alignment horizontal="center"/>
    </xf>
    <xf numFmtId="0" fontId="0" fillId="69" borderId="54" xfId="0" applyFill="1" applyBorder="1" applyAlignment="1">
      <alignment horizontal="left"/>
    </xf>
    <xf numFmtId="0" fontId="0" fillId="67" borderId="54" xfId="0" applyFill="1" applyBorder="1"/>
    <xf numFmtId="0" fontId="0" fillId="0" borderId="55" xfId="0" applyBorder="1" applyAlignment="1">
      <alignment horizontal="center"/>
    </xf>
    <xf numFmtId="0" fontId="0" fillId="0" borderId="72" xfId="0" applyBorder="1" applyAlignment="1">
      <alignment horizontal="center"/>
    </xf>
    <xf numFmtId="0" fontId="0" fillId="69" borderId="73" xfId="0" applyFill="1" applyBorder="1" applyAlignment="1">
      <alignment horizontal="left"/>
    </xf>
    <xf numFmtId="0" fontId="0" fillId="0" borderId="56" xfId="0" applyBorder="1"/>
    <xf numFmtId="0" fontId="0" fillId="0" borderId="57" xfId="0" applyBorder="1"/>
    <xf numFmtId="0" fontId="0" fillId="0" borderId="50" xfId="0" applyBorder="1" applyAlignment="1">
      <alignment horizontal="center" vertical="center" wrapText="1"/>
    </xf>
    <xf numFmtId="0" fontId="27" fillId="0" borderId="73" xfId="0" applyFont="1" applyBorder="1" applyAlignment="1">
      <alignment horizontal="left" vertical="top" wrapText="1"/>
    </xf>
    <xf numFmtId="0" fontId="0" fillId="69" borderId="73" xfId="0" applyFill="1" applyBorder="1" applyAlignment="1">
      <alignment vertical="center" wrapText="1"/>
    </xf>
    <xf numFmtId="49" fontId="0" fillId="82" borderId="17" xfId="0" applyNumberFormat="1" applyFill="1" applyBorder="1" applyAlignment="1">
      <alignment horizontal="center"/>
    </xf>
    <xf numFmtId="49" fontId="0" fillId="82" borderId="0" xfId="0" applyNumberFormat="1" applyFill="1" applyAlignment="1">
      <alignment horizontal="center"/>
    </xf>
    <xf numFmtId="49" fontId="0" fillId="82" borderId="18" xfId="0" applyNumberFormat="1" applyFill="1" applyBorder="1" applyAlignment="1">
      <alignment horizontal="center"/>
    </xf>
    <xf numFmtId="49" fontId="0" fillId="82" borderId="19" xfId="0" applyNumberFormat="1" applyFill="1" applyBorder="1" applyAlignment="1">
      <alignment horizontal="center"/>
    </xf>
    <xf numFmtId="0" fontId="0" fillId="82" borderId="0" xfId="0" applyFill="1" applyAlignment="1">
      <alignment horizontal="left"/>
    </xf>
    <xf numFmtId="49" fontId="0" fillId="82" borderId="20" xfId="0" applyNumberFormat="1" applyFill="1" applyBorder="1" applyAlignment="1">
      <alignment horizontal="center"/>
    </xf>
    <xf numFmtId="49" fontId="0" fillId="82" borderId="22" xfId="0" applyNumberFormat="1" applyFill="1" applyBorder="1" applyAlignment="1">
      <alignment horizontal="center"/>
    </xf>
    <xf numFmtId="0" fontId="0" fillId="89" borderId="18" xfId="0" applyFill="1" applyBorder="1" applyAlignment="1">
      <alignment horizontal="center"/>
    </xf>
    <xf numFmtId="0" fontId="0" fillId="89" borderId="0" xfId="0" applyFill="1" applyAlignment="1">
      <alignment horizontal="left"/>
    </xf>
    <xf numFmtId="49" fontId="0" fillId="89" borderId="17" xfId="0" applyNumberFormat="1" applyFill="1" applyBorder="1" applyAlignment="1">
      <alignment horizontal="center"/>
    </xf>
    <xf numFmtId="49" fontId="0" fillId="89" borderId="0" xfId="0" applyNumberFormat="1" applyFill="1" applyAlignment="1">
      <alignment horizontal="center"/>
    </xf>
    <xf numFmtId="0" fontId="0" fillId="65" borderId="13" xfId="0" applyFill="1" applyBorder="1" applyAlignment="1">
      <alignment horizontal="center"/>
    </xf>
    <xf numFmtId="0" fontId="0" fillId="89" borderId="13" xfId="0" applyFill="1" applyBorder="1" applyAlignment="1">
      <alignment horizontal="center"/>
    </xf>
    <xf numFmtId="0" fontId="0" fillId="82" borderId="13" xfId="0" applyFill="1" applyBorder="1" applyAlignment="1">
      <alignment horizontal="center"/>
    </xf>
    <xf numFmtId="0" fontId="0" fillId="51" borderId="13" xfId="0" applyFill="1" applyBorder="1" applyAlignment="1">
      <alignment horizontal="center"/>
    </xf>
    <xf numFmtId="0" fontId="27" fillId="90" borderId="22" xfId="0" applyFont="1" applyFill="1" applyBorder="1" applyAlignment="1">
      <alignment vertical="center"/>
    </xf>
    <xf numFmtId="0" fontId="27" fillId="56" borderId="13" xfId="0" applyFont="1" applyFill="1" applyBorder="1" applyAlignment="1">
      <alignment horizontal="center" vertical="top"/>
    </xf>
    <xf numFmtId="0" fontId="0" fillId="56" borderId="11" xfId="0" applyFill="1" applyBorder="1"/>
    <xf numFmtId="0" fontId="27" fillId="56" borderId="10" xfId="0" applyFont="1" applyFill="1" applyBorder="1" applyAlignment="1">
      <alignment horizontal="left" vertical="top" indent="1"/>
    </xf>
    <xf numFmtId="0" fontId="27" fillId="56" borderId="17" xfId="0" applyFont="1" applyFill="1" applyBorder="1" applyAlignment="1">
      <alignment horizontal="left" vertical="top" indent="1"/>
    </xf>
    <xf numFmtId="0" fontId="17" fillId="55" borderId="14" xfId="0" applyFont="1" applyFill="1" applyBorder="1" applyAlignment="1">
      <alignment vertical="top"/>
    </xf>
    <xf numFmtId="0" fontId="27" fillId="67" borderId="0" xfId="0" applyFont="1" applyFill="1" applyAlignment="1">
      <alignment horizontal="left" vertical="top" wrapText="1"/>
    </xf>
    <xf numFmtId="49" fontId="23" fillId="51" borderId="18" xfId="0" applyNumberFormat="1" applyFont="1" applyFill="1" applyBorder="1"/>
    <xf numFmtId="0" fontId="27" fillId="35" borderId="22" xfId="0" applyFont="1" applyFill="1" applyBorder="1" applyAlignment="1">
      <alignment vertical="center"/>
    </xf>
    <xf numFmtId="0" fontId="27" fillId="58" borderId="22" xfId="0" applyFont="1" applyFill="1" applyBorder="1" applyAlignment="1">
      <alignment vertical="center"/>
    </xf>
    <xf numFmtId="0" fontId="27" fillId="0" borderId="24" xfId="0" applyFont="1" applyBorder="1" applyAlignment="1">
      <alignment vertical="center"/>
    </xf>
    <xf numFmtId="0" fontId="27" fillId="59" borderId="13" xfId="0" applyFont="1" applyFill="1" applyBorder="1" applyAlignment="1">
      <alignment vertical="center"/>
    </xf>
    <xf numFmtId="0" fontId="27" fillId="50" borderId="23" xfId="0" applyFont="1" applyFill="1" applyBorder="1" applyAlignment="1">
      <alignment vertical="center"/>
    </xf>
    <xf numFmtId="0" fontId="27" fillId="64" borderId="17" xfId="0" applyFont="1" applyFill="1" applyBorder="1" applyAlignment="1">
      <alignment vertical="center"/>
    </xf>
    <xf numFmtId="0" fontId="27" fillId="64" borderId="19" xfId="0" applyFont="1" applyFill="1" applyBorder="1" applyAlignment="1">
      <alignment vertical="center"/>
    </xf>
    <xf numFmtId="0" fontId="27" fillId="74" borderId="22" xfId="0" applyFont="1" applyFill="1" applyBorder="1" applyAlignment="1">
      <alignment vertical="center"/>
    </xf>
    <xf numFmtId="0" fontId="27" fillId="59" borderId="17" xfId="0" applyFont="1" applyFill="1" applyBorder="1" applyAlignment="1">
      <alignment vertical="center"/>
    </xf>
    <xf numFmtId="0" fontId="27" fillId="58" borderId="17" xfId="0" applyFont="1" applyFill="1" applyBorder="1" applyAlignment="1">
      <alignment vertical="center"/>
    </xf>
    <xf numFmtId="0" fontId="27" fillId="50" borderId="17" xfId="0" applyFont="1" applyFill="1" applyBorder="1" applyAlignment="1">
      <alignment vertical="center"/>
    </xf>
    <xf numFmtId="0" fontId="27" fillId="74" borderId="17" xfId="0" applyFont="1" applyFill="1" applyBorder="1" applyAlignment="1">
      <alignment vertical="center"/>
    </xf>
    <xf numFmtId="0" fontId="48" fillId="59" borderId="10" xfId="0" applyFont="1" applyFill="1" applyBorder="1" applyAlignment="1">
      <alignment vertical="center"/>
    </xf>
    <xf numFmtId="0" fontId="27" fillId="90" borderId="17" xfId="0" applyFont="1" applyFill="1" applyBorder="1" applyAlignment="1">
      <alignment vertical="center"/>
    </xf>
    <xf numFmtId="0" fontId="34" fillId="50" borderId="22" xfId="0" applyFont="1" applyFill="1" applyBorder="1" applyAlignment="1">
      <alignment vertical="center"/>
    </xf>
    <xf numFmtId="0" fontId="27" fillId="71" borderId="22" xfId="0" applyFont="1" applyFill="1" applyBorder="1" applyAlignment="1">
      <alignment vertical="center"/>
    </xf>
    <xf numFmtId="0" fontId="0" fillId="61" borderId="0" xfId="0" applyFill="1" applyAlignment="1">
      <alignment horizontal="center"/>
    </xf>
    <xf numFmtId="0" fontId="16" fillId="61" borderId="41" xfId="0" applyFont="1" applyFill="1" applyBorder="1" applyAlignment="1">
      <alignment horizontal="center"/>
    </xf>
    <xf numFmtId="0" fontId="0" fillId="61" borderId="18" xfId="0" applyFill="1" applyBorder="1" applyAlignment="1">
      <alignment vertical="center"/>
    </xf>
    <xf numFmtId="0" fontId="0" fillId="35" borderId="18" xfId="0" applyFill="1" applyBorder="1"/>
    <xf numFmtId="0" fontId="0" fillId="35" borderId="18" xfId="0" applyFill="1" applyBorder="1" applyAlignment="1">
      <alignment horizontal="left" indent="2"/>
    </xf>
    <xf numFmtId="0" fontId="16" fillId="69" borderId="18" xfId="0" applyFont="1" applyFill="1" applyBorder="1" applyAlignment="1">
      <alignment horizontal="center"/>
    </xf>
    <xf numFmtId="0" fontId="27" fillId="35" borderId="17" xfId="0" applyFont="1" applyFill="1" applyBorder="1" applyAlignment="1">
      <alignment vertical="center"/>
    </xf>
    <xf numFmtId="0" fontId="27" fillId="71" borderId="17" xfId="0" applyFont="1" applyFill="1" applyBorder="1" applyAlignment="1">
      <alignment vertical="center"/>
    </xf>
    <xf numFmtId="0" fontId="27" fillId="71" borderId="19" xfId="0" applyFont="1" applyFill="1" applyBorder="1" applyAlignment="1">
      <alignment vertical="center"/>
    </xf>
    <xf numFmtId="0" fontId="27" fillId="71" borderId="23" xfId="0" applyFont="1" applyFill="1" applyBorder="1" applyAlignment="1">
      <alignment vertical="center"/>
    </xf>
    <xf numFmtId="0" fontId="48" fillId="39" borderId="13" xfId="0" applyFont="1" applyFill="1" applyBorder="1" applyAlignment="1">
      <alignment vertical="center"/>
    </xf>
    <xf numFmtId="0" fontId="0" fillId="37" borderId="37" xfId="0" applyFill="1" applyBorder="1" applyAlignment="1">
      <alignment horizontal="left"/>
    </xf>
    <xf numFmtId="0" fontId="16" fillId="35" borderId="0" xfId="0" applyFont="1" applyFill="1" applyAlignment="1">
      <alignment horizontal="center" vertical="top"/>
    </xf>
    <xf numFmtId="0" fontId="16" fillId="69" borderId="0" xfId="0" applyFont="1" applyFill="1" applyAlignment="1">
      <alignment horizontal="center" vertical="top"/>
    </xf>
    <xf numFmtId="0" fontId="0" fillId="35" borderId="41" xfId="0" applyFill="1" applyBorder="1"/>
    <xf numFmtId="0" fontId="0" fillId="37" borderId="41" xfId="0" applyFill="1" applyBorder="1" applyAlignment="1">
      <alignment horizontal="center"/>
    </xf>
    <xf numFmtId="0" fontId="0" fillId="61" borderId="41" xfId="0" applyFill="1" applyBorder="1"/>
    <xf numFmtId="0" fontId="0" fillId="37" borderId="41" xfId="0" applyFill="1" applyBorder="1"/>
    <xf numFmtId="0" fontId="16" fillId="37" borderId="41" xfId="0" applyFont="1" applyFill="1" applyBorder="1" applyAlignment="1">
      <alignment horizontal="center"/>
    </xf>
    <xf numFmtId="49" fontId="16" fillId="0" borderId="14" xfId="0" applyNumberFormat="1" applyFont="1" applyBorder="1" applyAlignment="1">
      <alignment vertical="center"/>
    </xf>
    <xf numFmtId="49" fontId="16" fillId="0" borderId="15" xfId="0" applyNumberFormat="1" applyFont="1" applyBorder="1" applyAlignment="1">
      <alignment vertical="center"/>
    </xf>
    <xf numFmtId="49" fontId="16" fillId="0" borderId="17" xfId="0" applyNumberFormat="1" applyFont="1" applyBorder="1" applyAlignment="1">
      <alignment vertical="center"/>
    </xf>
    <xf numFmtId="49" fontId="16" fillId="0" borderId="19" xfId="0" applyNumberFormat="1" applyFont="1" applyBorder="1" applyAlignment="1">
      <alignment vertical="center"/>
    </xf>
    <xf numFmtId="49" fontId="23" fillId="0" borderId="0" xfId="0" applyNumberFormat="1" applyFont="1" applyAlignment="1">
      <alignment vertical="center"/>
    </xf>
    <xf numFmtId="49" fontId="0" fillId="0" borderId="0" xfId="0" applyNumberFormat="1" applyAlignment="1">
      <alignment vertical="center"/>
    </xf>
    <xf numFmtId="0" fontId="23" fillId="0" borderId="15" xfId="0" applyFont="1" applyBorder="1"/>
    <xf numFmtId="49" fontId="0" fillId="0" borderId="15" xfId="0" applyNumberFormat="1" applyBorder="1" applyAlignment="1">
      <alignment vertical="center"/>
    </xf>
    <xf numFmtId="49" fontId="0" fillId="0" borderId="16" xfId="0" applyNumberFormat="1" applyBorder="1" applyAlignment="1">
      <alignment horizontal="center" vertical="center"/>
    </xf>
    <xf numFmtId="49" fontId="0" fillId="0" borderId="18" xfId="0" applyNumberFormat="1" applyBorder="1" applyAlignment="1">
      <alignment horizontal="center" vertical="center"/>
    </xf>
    <xf numFmtId="49" fontId="0" fillId="51" borderId="22" xfId="0" applyNumberFormat="1" applyFill="1" applyBorder="1" applyAlignment="1">
      <alignment horizontal="center"/>
    </xf>
    <xf numFmtId="0" fontId="16" fillId="74" borderId="0" xfId="0" applyFont="1" applyFill="1" applyAlignment="1">
      <alignment horizontal="center"/>
    </xf>
    <xf numFmtId="0" fontId="61" fillId="90" borderId="17" xfId="0" applyFont="1" applyFill="1" applyBorder="1" applyAlignment="1">
      <alignment vertical="center" wrapText="1"/>
    </xf>
    <xf numFmtId="0" fontId="0" fillId="91" borderId="17" xfId="0" applyFill="1" applyBorder="1" applyAlignment="1">
      <alignment horizontal="center" vertical="center" wrapText="1"/>
    </xf>
    <xf numFmtId="0" fontId="0" fillId="91" borderId="0" xfId="0" applyFill="1" applyAlignment="1">
      <alignment horizontal="center" vertical="center" wrapText="1"/>
    </xf>
    <xf numFmtId="0" fontId="20" fillId="54" borderId="0" xfId="0" applyFont="1" applyFill="1"/>
    <xf numFmtId="0" fontId="16" fillId="0" borderId="13" xfId="0" applyFont="1" applyBorder="1" applyAlignment="1">
      <alignment horizontal="center"/>
    </xf>
    <xf numFmtId="0" fontId="0" fillId="37" borderId="37" xfId="0" applyFill="1" applyBorder="1"/>
    <xf numFmtId="0" fontId="0" fillId="54" borderId="38" xfId="0" applyFill="1" applyBorder="1"/>
    <xf numFmtId="0" fontId="0" fillId="37" borderId="37" xfId="0" applyFill="1" applyBorder="1" applyAlignment="1">
      <alignment horizontal="center"/>
    </xf>
    <xf numFmtId="0" fontId="0" fillId="54" borderId="37" xfId="0" applyFill="1" applyBorder="1"/>
    <xf numFmtId="49" fontId="0" fillId="38" borderId="18" xfId="0" applyNumberFormat="1" applyFill="1" applyBorder="1"/>
    <xf numFmtId="49" fontId="0" fillId="72" borderId="18" xfId="0" applyNumberFormat="1" applyFill="1" applyBorder="1"/>
    <xf numFmtId="0" fontId="40" fillId="43" borderId="18" xfId="0" applyFont="1" applyFill="1" applyBorder="1" applyAlignment="1">
      <alignment horizontal="justify" vertical="center" wrapText="1"/>
    </xf>
    <xf numFmtId="0" fontId="0" fillId="0" borderId="18" xfId="0" applyBorder="1" applyAlignment="1">
      <alignment horizontal="justify" vertical="center"/>
    </xf>
    <xf numFmtId="0" fontId="28" fillId="0" borderId="18" xfId="0" applyFont="1" applyBorder="1" applyAlignment="1">
      <alignment horizontal="justify" vertical="center"/>
    </xf>
    <xf numFmtId="0" fontId="0" fillId="38" borderId="18" xfId="0" applyFill="1" applyBorder="1" applyAlignment="1">
      <alignment horizontal="justify" vertical="center"/>
    </xf>
    <xf numFmtId="49" fontId="16" fillId="47" borderId="12" xfId="0" applyNumberFormat="1" applyFont="1" applyFill="1" applyBorder="1"/>
    <xf numFmtId="0" fontId="0" fillId="39" borderId="13" xfId="0" applyFill="1" applyBorder="1" applyAlignment="1">
      <alignment horizontal="center"/>
    </xf>
    <xf numFmtId="0" fontId="0" fillId="64" borderId="25" xfId="0" applyFill="1" applyBorder="1" applyAlignment="1">
      <alignment horizontal="center"/>
    </xf>
    <xf numFmtId="0" fontId="0" fillId="64" borderId="26" xfId="0" applyFill="1" applyBorder="1" applyAlignment="1">
      <alignment horizontal="center"/>
    </xf>
    <xf numFmtId="0" fontId="0" fillId="64" borderId="13" xfId="0" applyFill="1" applyBorder="1" applyAlignment="1">
      <alignment horizontal="center"/>
    </xf>
    <xf numFmtId="0" fontId="0" fillId="64" borderId="13" xfId="0" applyFill="1" applyBorder="1"/>
    <xf numFmtId="0" fontId="0" fillId="36" borderId="27" xfId="0" applyFill="1" applyBorder="1"/>
    <xf numFmtId="0" fontId="0" fillId="36" borderId="25" xfId="0" applyFill="1" applyBorder="1"/>
    <xf numFmtId="0" fontId="0" fillId="37" borderId="17" xfId="0" applyFill="1" applyBorder="1" applyAlignment="1">
      <alignment vertical="center"/>
    </xf>
    <xf numFmtId="0" fontId="0" fillId="51" borderId="18" xfId="0" applyFill="1" applyBorder="1" applyAlignment="1">
      <alignment horizontal="justify" vertical="center"/>
    </xf>
    <xf numFmtId="0" fontId="0" fillId="82" borderId="0" xfId="0" applyFill="1"/>
    <xf numFmtId="0" fontId="0" fillId="37" borderId="14" xfId="0" applyFill="1" applyBorder="1"/>
    <xf numFmtId="0" fontId="0" fillId="33" borderId="13" xfId="0" applyFill="1" applyBorder="1" applyAlignment="1">
      <alignment horizontal="center"/>
    </xf>
    <xf numFmtId="0" fontId="0" fillId="41" borderId="13" xfId="0" applyFill="1" applyBorder="1" applyAlignment="1">
      <alignment horizontal="center"/>
    </xf>
    <xf numFmtId="0" fontId="0" fillId="41" borderId="13" xfId="0" applyFill="1" applyBorder="1"/>
    <xf numFmtId="0" fontId="0" fillId="54" borderId="58" xfId="0" applyFill="1" applyBorder="1"/>
    <xf numFmtId="0" fontId="21" fillId="54" borderId="58" xfId="0" applyFont="1" applyFill="1" applyBorder="1" applyAlignment="1">
      <alignment horizontal="center"/>
    </xf>
    <xf numFmtId="0" fontId="0" fillId="54" borderId="77" xfId="0" applyFill="1" applyBorder="1"/>
    <xf numFmtId="0" fontId="21" fillId="54" borderId="39" xfId="0" applyFont="1" applyFill="1" applyBorder="1" applyAlignment="1">
      <alignment horizontal="center"/>
    </xf>
    <xf numFmtId="0" fontId="0" fillId="57" borderId="16" xfId="0" applyFill="1" applyBorder="1" applyAlignment="1">
      <alignment horizontal="center"/>
    </xf>
    <xf numFmtId="0" fontId="0" fillId="57" borderId="13" xfId="0" applyFill="1" applyBorder="1" applyAlignment="1">
      <alignment horizontal="center"/>
    </xf>
    <xf numFmtId="0" fontId="21" fillId="54" borderId="80" xfId="0" applyFont="1" applyFill="1" applyBorder="1" applyAlignment="1">
      <alignment horizontal="center"/>
    </xf>
    <xf numFmtId="0" fontId="0" fillId="54" borderId="79" xfId="0" applyFill="1" applyBorder="1" applyAlignment="1">
      <alignment horizontal="center"/>
    </xf>
    <xf numFmtId="0" fontId="0" fillId="54" borderId="81" xfId="0" applyFill="1" applyBorder="1" applyAlignment="1">
      <alignment horizontal="center"/>
    </xf>
    <xf numFmtId="0" fontId="0" fillId="54" borderId="79" xfId="0" applyFill="1" applyBorder="1"/>
    <xf numFmtId="0" fontId="0" fillId="54" borderId="75" xfId="0" applyFill="1" applyBorder="1"/>
    <xf numFmtId="0" fontId="21" fillId="54" borderId="83" xfId="0" applyFont="1" applyFill="1" applyBorder="1" applyAlignment="1">
      <alignment horizontal="center"/>
    </xf>
    <xf numFmtId="0" fontId="0" fillId="54" borderId="41" xfId="0" applyFill="1" applyBorder="1"/>
    <xf numFmtId="0" fontId="0" fillId="54" borderId="42" xfId="0" applyFill="1" applyBorder="1"/>
    <xf numFmtId="0" fontId="0" fillId="54" borderId="61" xfId="0" applyFill="1" applyBorder="1"/>
    <xf numFmtId="0" fontId="0" fillId="54" borderId="83" xfId="0" applyFill="1" applyBorder="1"/>
    <xf numFmtId="0" fontId="0" fillId="54" borderId="10" xfId="0" applyFill="1" applyBorder="1"/>
    <xf numFmtId="0" fontId="0" fillId="54" borderId="40" xfId="0" applyFill="1" applyBorder="1"/>
    <xf numFmtId="0" fontId="0" fillId="37" borderId="61" xfId="0" applyFill="1" applyBorder="1"/>
    <xf numFmtId="0" fontId="0" fillId="37" borderId="16" xfId="0" applyFill="1" applyBorder="1"/>
    <xf numFmtId="0" fontId="0" fillId="37" borderId="15" xfId="0" applyFill="1" applyBorder="1" applyAlignment="1">
      <alignment vertical="center"/>
    </xf>
    <xf numFmtId="0" fontId="0" fillId="37" borderId="40" xfId="0" applyFill="1" applyBorder="1" applyAlignment="1">
      <alignment vertical="center"/>
    </xf>
    <xf numFmtId="0" fontId="0" fillId="37" borderId="0" xfId="0" applyFill="1" applyAlignment="1">
      <alignment vertical="center"/>
    </xf>
    <xf numFmtId="0" fontId="0" fillId="37" borderId="37" xfId="0" applyFill="1" applyBorder="1" applyAlignment="1">
      <alignment vertical="center"/>
    </xf>
    <xf numFmtId="0" fontId="0" fillId="37" borderId="19" xfId="0" applyFill="1" applyBorder="1" applyAlignment="1">
      <alignment vertical="center"/>
    </xf>
    <xf numFmtId="0" fontId="0" fillId="37" borderId="20" xfId="0" applyFill="1" applyBorder="1" applyAlignment="1">
      <alignment vertical="center"/>
    </xf>
    <xf numFmtId="0" fontId="0" fillId="37" borderId="45" xfId="0" applyFill="1" applyBorder="1" applyAlignment="1">
      <alignment vertical="center"/>
    </xf>
    <xf numFmtId="0" fontId="0" fillId="54" borderId="17" xfId="0" applyFill="1" applyBorder="1" applyAlignment="1">
      <alignment vertical="center"/>
    </xf>
    <xf numFmtId="0" fontId="0" fillId="54" borderId="0" xfId="0" applyFill="1" applyAlignment="1">
      <alignment vertical="center"/>
    </xf>
    <xf numFmtId="0" fontId="0" fillId="54" borderId="82" xfId="0" applyFill="1" applyBorder="1" applyAlignment="1">
      <alignment vertical="center"/>
    </xf>
    <xf numFmtId="0" fontId="0" fillId="54" borderId="41" xfId="0" applyFill="1" applyBorder="1" applyAlignment="1">
      <alignment vertical="center"/>
    </xf>
    <xf numFmtId="0" fontId="0" fillId="37" borderId="45" xfId="0" applyFill="1" applyBorder="1"/>
    <xf numFmtId="0" fontId="0" fillId="54" borderId="78" xfId="0" applyFill="1" applyBorder="1" applyAlignment="1">
      <alignment vertical="center"/>
    </xf>
    <xf numFmtId="0" fontId="0" fillId="54" borderId="79" xfId="0" applyFill="1" applyBorder="1" applyAlignment="1">
      <alignment vertical="center"/>
    </xf>
    <xf numFmtId="0" fontId="0" fillId="54" borderId="19" xfId="0" applyFill="1" applyBorder="1" applyAlignment="1">
      <alignment vertical="center"/>
    </xf>
    <xf numFmtId="0" fontId="0" fillId="54" borderId="20" xfId="0" applyFill="1" applyBorder="1" applyAlignment="1">
      <alignment vertical="center"/>
    </xf>
    <xf numFmtId="0" fontId="16" fillId="47" borderId="12" xfId="0" applyFont="1" applyFill="1" applyBorder="1"/>
    <xf numFmtId="49" fontId="0" fillId="47" borderId="12" xfId="0" applyNumberFormat="1" applyFill="1" applyBorder="1"/>
    <xf numFmtId="0" fontId="0" fillId="73" borderId="0" xfId="0" applyFill="1" applyAlignment="1">
      <alignment horizontal="left" vertical="center"/>
    </xf>
    <xf numFmtId="0" fontId="64" fillId="0" borderId="97" xfId="0" applyFont="1" applyBorder="1" applyAlignment="1">
      <alignment horizontal="left" vertical="center" wrapText="1"/>
    </xf>
    <xf numFmtId="0" fontId="65" fillId="0" borderId="94" xfId="0" applyFont="1" applyBorder="1" applyAlignment="1">
      <alignment horizontal="left" vertical="center" wrapText="1"/>
    </xf>
    <xf numFmtId="0" fontId="65" fillId="0" borderId="95" xfId="0" applyFont="1" applyBorder="1" applyAlignment="1">
      <alignment horizontal="left" vertical="center" wrapText="1"/>
    </xf>
    <xf numFmtId="0" fontId="66" fillId="0" borderId="97" xfId="0" applyFont="1" applyBorder="1" applyAlignment="1">
      <alignment horizontal="left" vertical="center" wrapText="1"/>
    </xf>
    <xf numFmtId="0" fontId="64" fillId="0" borderId="96" xfId="0" applyFont="1" applyBorder="1" applyAlignment="1">
      <alignment horizontal="left" vertical="center" wrapText="1"/>
    </xf>
    <xf numFmtId="0" fontId="16" fillId="0" borderId="20" xfId="0" applyFont="1" applyBorder="1" applyAlignment="1">
      <alignment horizontal="center"/>
    </xf>
    <xf numFmtId="0" fontId="0" fillId="37" borderId="17" xfId="0" applyFill="1" applyBorder="1"/>
    <xf numFmtId="0" fontId="51" fillId="37" borderId="17" xfId="0" applyFont="1" applyFill="1" applyBorder="1"/>
    <xf numFmtId="0" fontId="51" fillId="37" borderId="0" xfId="0" applyFont="1" applyFill="1"/>
    <xf numFmtId="0" fontId="51" fillId="37" borderId="18" xfId="0" applyFont="1" applyFill="1" applyBorder="1"/>
    <xf numFmtId="0" fontId="16" fillId="74" borderId="0" xfId="0" applyFont="1" applyFill="1"/>
    <xf numFmtId="0" fontId="23" fillId="48" borderId="11" xfId="0" applyFont="1" applyFill="1" applyBorder="1"/>
    <xf numFmtId="49" fontId="0" fillId="82" borderId="13" xfId="0" applyNumberFormat="1" applyFill="1" applyBorder="1" applyAlignment="1">
      <alignment horizontal="center"/>
    </xf>
    <xf numFmtId="49" fontId="0" fillId="65" borderId="13" xfId="0" applyNumberFormat="1" applyFill="1" applyBorder="1" applyAlignment="1">
      <alignment horizontal="center"/>
    </xf>
    <xf numFmtId="49" fontId="0" fillId="85" borderId="13" xfId="0" applyNumberFormat="1" applyFill="1" applyBorder="1" applyAlignment="1">
      <alignment horizontal="center"/>
    </xf>
    <xf numFmtId="49" fontId="0" fillId="90" borderId="13" xfId="0" applyNumberFormat="1" applyFill="1" applyBorder="1" applyAlignment="1">
      <alignment horizontal="center"/>
    </xf>
    <xf numFmtId="49" fontId="0" fillId="89" borderId="13" xfId="0" applyNumberFormat="1" applyFill="1" applyBorder="1" applyAlignment="1">
      <alignment horizontal="center"/>
    </xf>
    <xf numFmtId="49" fontId="0" fillId="51" borderId="13" xfId="0" applyNumberFormat="1" applyFill="1" applyBorder="1" applyAlignment="1">
      <alignment horizontal="center"/>
    </xf>
    <xf numFmtId="49" fontId="16" fillId="82" borderId="13" xfId="0" applyNumberFormat="1" applyFont="1" applyFill="1" applyBorder="1" applyAlignment="1">
      <alignment horizontal="center" vertical="center"/>
    </xf>
    <xf numFmtId="49" fontId="16" fillId="89" borderId="13" xfId="0" applyNumberFormat="1" applyFont="1" applyFill="1" applyBorder="1" applyAlignment="1">
      <alignment horizontal="center" vertical="center"/>
    </xf>
    <xf numFmtId="49" fontId="16" fillId="51" borderId="13" xfId="0" applyNumberFormat="1" applyFont="1" applyFill="1" applyBorder="1" applyAlignment="1">
      <alignment horizontal="center" vertical="center"/>
    </xf>
    <xf numFmtId="49" fontId="0" fillId="46" borderId="16" xfId="0" applyNumberFormat="1" applyFill="1" applyBorder="1"/>
    <xf numFmtId="49" fontId="16" fillId="65" borderId="13" xfId="0" applyNumberFormat="1" applyFont="1" applyFill="1" applyBorder="1" applyAlignment="1">
      <alignment horizontal="center" vertical="center"/>
    </xf>
    <xf numFmtId="49" fontId="16" fillId="65" borderId="12" xfId="0" applyNumberFormat="1" applyFont="1" applyFill="1" applyBorder="1" applyAlignment="1">
      <alignment horizontal="center" vertical="center"/>
    </xf>
    <xf numFmtId="49" fontId="0" fillId="46" borderId="24" xfId="0" applyNumberFormat="1" applyFill="1" applyBorder="1" applyAlignment="1">
      <alignment horizontal="center"/>
    </xf>
    <xf numFmtId="0" fontId="61" fillId="83" borderId="17" xfId="0" applyFont="1" applyFill="1" applyBorder="1" applyAlignment="1">
      <alignment vertical="center" wrapText="1"/>
    </xf>
    <xf numFmtId="0" fontId="27" fillId="92" borderId="22" xfId="0" applyFont="1" applyFill="1" applyBorder="1" applyAlignment="1">
      <alignment vertical="center" wrapText="1"/>
    </xf>
    <xf numFmtId="0" fontId="0" fillId="0" borderId="0" xfId="0" applyAlignment="1">
      <alignment horizontal="left" vertical="center" indent="1"/>
    </xf>
    <xf numFmtId="0" fontId="22" fillId="0" borderId="0" xfId="42" applyAlignment="1">
      <alignment horizontal="left" vertical="center" indent="1"/>
    </xf>
    <xf numFmtId="49" fontId="16" fillId="40" borderId="24" xfId="0" applyNumberFormat="1" applyFont="1" applyFill="1" applyBorder="1"/>
    <xf numFmtId="0" fontId="0" fillId="0" borderId="13" xfId="0" applyBorder="1" applyAlignment="1">
      <alignment horizontal="left" vertical="center" wrapText="1"/>
    </xf>
    <xf numFmtId="0" fontId="0" fillId="0" borderId="24" xfId="0" applyBorder="1" applyAlignment="1">
      <alignment horizontal="left" vertical="center" wrapText="1"/>
    </xf>
    <xf numFmtId="49" fontId="0" fillId="63" borderId="13" xfId="0" applyNumberFormat="1" applyFill="1" applyBorder="1" applyAlignment="1">
      <alignment horizontal="center"/>
    </xf>
    <xf numFmtId="0" fontId="19" fillId="0" borderId="0" xfId="0" applyFont="1" applyAlignment="1">
      <alignment horizontal="left"/>
    </xf>
    <xf numFmtId="49" fontId="0" fillId="68" borderId="22" xfId="0" applyNumberFormat="1" applyFill="1" applyBorder="1" applyAlignment="1">
      <alignment horizontal="center"/>
    </xf>
    <xf numFmtId="0" fontId="0" fillId="0" borderId="23" xfId="0" applyBorder="1" applyAlignment="1">
      <alignment horizontal="left"/>
    </xf>
    <xf numFmtId="49" fontId="0" fillId="63" borderId="23" xfId="0" applyNumberFormat="1" applyFill="1" applyBorder="1" applyAlignment="1">
      <alignment horizontal="center"/>
    </xf>
    <xf numFmtId="0" fontId="0" fillId="46" borderId="22" xfId="0" applyFill="1" applyBorder="1" applyAlignment="1">
      <alignment horizontal="left"/>
    </xf>
    <xf numFmtId="49" fontId="16" fillId="63" borderId="22" xfId="0" applyNumberFormat="1" applyFont="1" applyFill="1" applyBorder="1" applyAlignment="1">
      <alignment horizontal="left"/>
    </xf>
    <xf numFmtId="0" fontId="16" fillId="63" borderId="24" xfId="0" applyFont="1" applyFill="1" applyBorder="1" applyAlignment="1">
      <alignment horizontal="left"/>
    </xf>
    <xf numFmtId="0" fontId="0" fillId="37" borderId="14" xfId="0" applyFill="1" applyBorder="1" applyAlignment="1">
      <alignment horizontal="center"/>
    </xf>
    <xf numFmtId="0" fontId="16" fillId="74" borderId="17" xfId="0" applyFont="1" applyFill="1" applyBorder="1" applyAlignment="1">
      <alignment horizontal="center"/>
    </xf>
    <xf numFmtId="0" fontId="51" fillId="0" borderId="0" xfId="0" applyFont="1"/>
    <xf numFmtId="0" fontId="51" fillId="0" borderId="17" xfId="0" applyFont="1" applyBorder="1" applyAlignment="1">
      <alignment horizontal="center"/>
    </xf>
    <xf numFmtId="0" fontId="51" fillId="0" borderId="22" xfId="0" applyFont="1" applyBorder="1"/>
    <xf numFmtId="0" fontId="51" fillId="0" borderId="23" xfId="0" applyFont="1" applyBorder="1"/>
    <xf numFmtId="0" fontId="0" fillId="46" borderId="0" xfId="0" applyFill="1" applyAlignment="1">
      <alignment horizontal="left"/>
    </xf>
    <xf numFmtId="49" fontId="0" fillId="56" borderId="0" xfId="0" applyNumberFormat="1" applyFill="1" applyAlignment="1">
      <alignment horizontal="left"/>
    </xf>
    <xf numFmtId="0" fontId="16" fillId="66" borderId="10" xfId="0" applyFont="1" applyFill="1" applyBorder="1" applyAlignment="1">
      <alignment horizontal="left"/>
    </xf>
    <xf numFmtId="0" fontId="32" fillId="0" borderId="23" xfId="0" applyFont="1" applyBorder="1" applyAlignment="1">
      <alignment vertical="center" wrapText="1"/>
    </xf>
    <xf numFmtId="49" fontId="16" fillId="48" borderId="13" xfId="0" applyNumberFormat="1" applyFont="1" applyFill="1" applyBorder="1" applyAlignment="1">
      <alignment horizontal="center"/>
    </xf>
    <xf numFmtId="49" fontId="0" fillId="48" borderId="63" xfId="0" applyNumberFormat="1" applyFill="1" applyBorder="1" applyAlignment="1">
      <alignment horizontal="center"/>
    </xf>
    <xf numFmtId="49" fontId="0" fillId="48" borderId="14" xfId="0" applyNumberFormat="1" applyFill="1" applyBorder="1" applyAlignment="1">
      <alignment horizontal="left"/>
    </xf>
    <xf numFmtId="49" fontId="0" fillId="48" borderId="22" xfId="0" applyNumberFormat="1" applyFill="1" applyBorder="1" applyAlignment="1">
      <alignment horizontal="left"/>
    </xf>
    <xf numFmtId="49" fontId="34" fillId="48" borderId="23" xfId="0" applyNumberFormat="1" applyFont="1" applyFill="1" applyBorder="1" applyAlignment="1">
      <alignment horizontal="left"/>
    </xf>
    <xf numFmtId="49" fontId="0" fillId="0" borderId="18" xfId="0" applyNumberFormat="1" applyBorder="1" applyAlignment="1">
      <alignment vertical="top" wrapText="1"/>
    </xf>
    <xf numFmtId="49" fontId="22" fillId="0" borderId="0" xfId="42" applyNumberFormat="1" applyFill="1"/>
    <xf numFmtId="49" fontId="0" fillId="57" borderId="22" xfId="0" applyNumberFormat="1" applyFill="1" applyBorder="1" applyAlignment="1">
      <alignment vertical="center"/>
    </xf>
    <xf numFmtId="49" fontId="0" fillId="46" borderId="63" xfId="0" applyNumberFormat="1" applyFill="1" applyBorder="1" applyAlignment="1">
      <alignment horizontal="center"/>
    </xf>
    <xf numFmtId="49" fontId="0" fillId="38" borderId="63" xfId="0" applyNumberFormat="1" applyFill="1" applyBorder="1" applyAlignment="1">
      <alignment horizontal="center"/>
    </xf>
    <xf numFmtId="49" fontId="0" fillId="37" borderId="23" xfId="0" applyNumberFormat="1" applyFill="1" applyBorder="1" applyAlignment="1">
      <alignment horizontal="center"/>
    </xf>
    <xf numFmtId="49" fontId="0" fillId="37" borderId="17" xfId="0" applyNumberFormat="1" applyFill="1" applyBorder="1"/>
    <xf numFmtId="49" fontId="0" fillId="37" borderId="24" xfId="0" applyNumberFormat="1" applyFill="1" applyBorder="1" applyAlignment="1">
      <alignment horizontal="center"/>
    </xf>
    <xf numFmtId="49" fontId="0" fillId="37" borderId="18" xfId="0" applyNumberFormat="1" applyFill="1" applyBorder="1" applyAlignment="1">
      <alignment horizontal="center" vertical="center"/>
    </xf>
    <xf numFmtId="49" fontId="0" fillId="37" borderId="21" xfId="0" applyNumberFormat="1" applyFill="1" applyBorder="1" applyAlignment="1">
      <alignment horizontal="center"/>
    </xf>
    <xf numFmtId="49" fontId="0" fillId="95" borderId="63" xfId="0" applyNumberFormat="1" applyFill="1" applyBorder="1" applyAlignment="1">
      <alignment horizontal="center"/>
    </xf>
    <xf numFmtId="49" fontId="0" fillId="96" borderId="63" xfId="0" applyNumberFormat="1" applyFill="1" applyBorder="1" applyAlignment="1">
      <alignment horizontal="center"/>
    </xf>
    <xf numFmtId="49" fontId="0" fillId="83" borderId="63" xfId="0" applyNumberFormat="1" applyFill="1" applyBorder="1" applyAlignment="1">
      <alignment horizontal="center"/>
    </xf>
    <xf numFmtId="49" fontId="34" fillId="52" borderId="13" xfId="0" applyNumberFormat="1" applyFont="1" applyFill="1" applyBorder="1" applyAlignment="1">
      <alignment horizontal="center"/>
    </xf>
    <xf numFmtId="49" fontId="0" fillId="57" borderId="17" xfId="0" applyNumberFormat="1" applyFill="1" applyBorder="1" applyAlignment="1">
      <alignment vertical="center"/>
    </xf>
    <xf numFmtId="0" fontId="0" fillId="0" borderId="11" xfId="0" applyBorder="1" applyAlignment="1">
      <alignment vertical="top"/>
    </xf>
    <xf numFmtId="49" fontId="0" fillId="0" borderId="21" xfId="0" applyNumberFormat="1" applyBorder="1"/>
    <xf numFmtId="0" fontId="0" fillId="57" borderId="22" xfId="0" applyFill="1" applyBorder="1"/>
    <xf numFmtId="0" fontId="19" fillId="57" borderId="23" xfId="0" applyFont="1" applyFill="1" applyBorder="1"/>
    <xf numFmtId="0" fontId="27" fillId="83" borderId="22" xfId="0" applyFont="1" applyFill="1" applyBorder="1" applyAlignment="1">
      <alignment vertical="center"/>
    </xf>
    <xf numFmtId="49" fontId="0" fillId="37" borderId="13" xfId="0" applyNumberFormat="1" applyFill="1" applyBorder="1" applyAlignment="1">
      <alignment horizontal="center"/>
    </xf>
    <xf numFmtId="0" fontId="0" fillId="0" borderId="10" xfId="0" applyBorder="1" applyAlignment="1">
      <alignment horizontal="center"/>
    </xf>
    <xf numFmtId="0" fontId="23" fillId="48" borderId="10" xfId="0" applyFont="1" applyFill="1" applyBorder="1" applyAlignment="1">
      <alignment horizontal="center"/>
    </xf>
    <xf numFmtId="0" fontId="0" fillId="0" borderId="14" xfId="0" applyBorder="1" applyAlignment="1">
      <alignment horizontal="center"/>
    </xf>
    <xf numFmtId="49" fontId="34" fillId="39" borderId="22" xfId="0" applyNumberFormat="1" applyFont="1" applyFill="1" applyBorder="1" applyAlignment="1">
      <alignment horizontal="center"/>
    </xf>
    <xf numFmtId="49" fontId="0" fillId="39" borderId="22" xfId="0" applyNumberFormat="1" applyFill="1" applyBorder="1" applyAlignment="1">
      <alignment horizontal="center"/>
    </xf>
    <xf numFmtId="49" fontId="16" fillId="69" borderId="12" xfId="0" applyNumberFormat="1" applyFont="1" applyFill="1" applyBorder="1"/>
    <xf numFmtId="49" fontId="16" fillId="41" borderId="24" xfId="0" applyNumberFormat="1" applyFont="1" applyFill="1" applyBorder="1" applyAlignment="1">
      <alignment horizontal="center"/>
    </xf>
    <xf numFmtId="49" fontId="0" fillId="40" borderId="16" xfId="0" applyNumberFormat="1" applyFill="1" applyBorder="1" applyAlignment="1">
      <alignment horizontal="center"/>
    </xf>
    <xf numFmtId="49" fontId="0" fillId="40" borderId="18" xfId="0" applyNumberFormat="1" applyFill="1" applyBorder="1" applyAlignment="1">
      <alignment horizontal="center"/>
    </xf>
    <xf numFmtId="49" fontId="16" fillId="36" borderId="12" xfId="0" applyNumberFormat="1" applyFont="1" applyFill="1" applyBorder="1"/>
    <xf numFmtId="49" fontId="16" fillId="48" borderId="11" xfId="0" applyNumberFormat="1" applyFont="1" applyFill="1" applyBorder="1"/>
    <xf numFmtId="49" fontId="16" fillId="64" borderId="12" xfId="0" applyNumberFormat="1" applyFont="1" applyFill="1" applyBorder="1"/>
    <xf numFmtId="49" fontId="16" fillId="47" borderId="13" xfId="0" applyNumberFormat="1" applyFont="1" applyFill="1" applyBorder="1"/>
    <xf numFmtId="0" fontId="27" fillId="85" borderId="14" xfId="0" applyFont="1" applyFill="1" applyBorder="1" applyAlignment="1">
      <alignment vertical="top"/>
    </xf>
    <xf numFmtId="0" fontId="27" fillId="85" borderId="17" xfId="0" applyFont="1" applyFill="1" applyBorder="1" applyAlignment="1">
      <alignment vertical="top"/>
    </xf>
    <xf numFmtId="0" fontId="27" fillId="85" borderId="22" xfId="0" applyFont="1" applyFill="1" applyBorder="1" applyAlignment="1">
      <alignment horizontal="center" vertical="top"/>
    </xf>
    <xf numFmtId="0" fontId="0" fillId="85" borderId="0" xfId="0" applyFill="1"/>
    <xf numFmtId="0" fontId="27" fillId="85" borderId="19" xfId="0" applyFont="1" applyFill="1" applyBorder="1" applyAlignment="1">
      <alignment vertical="top"/>
    </xf>
    <xf numFmtId="0" fontId="27" fillId="80" borderId="10" xfId="0" applyFont="1" applyFill="1" applyBorder="1" applyAlignment="1">
      <alignment vertical="top"/>
    </xf>
    <xf numFmtId="0" fontId="27" fillId="80" borderId="13" xfId="0" applyFont="1" applyFill="1" applyBorder="1" applyAlignment="1">
      <alignment horizontal="center" vertical="top"/>
    </xf>
    <xf numFmtId="0" fontId="0" fillId="80" borderId="11" xfId="0" applyFill="1" applyBorder="1"/>
    <xf numFmtId="0" fontId="27" fillId="80" borderId="11" xfId="0" applyFont="1" applyFill="1" applyBorder="1" applyAlignment="1">
      <alignment vertical="top"/>
    </xf>
    <xf numFmtId="0" fontId="17" fillId="55" borderId="10" xfId="0" applyFont="1" applyFill="1" applyBorder="1" applyAlignment="1">
      <alignment vertical="top"/>
    </xf>
    <xf numFmtId="0" fontId="17" fillId="55" borderId="13" xfId="0" applyFont="1" applyFill="1" applyBorder="1" applyAlignment="1">
      <alignment horizontal="center" vertical="top"/>
    </xf>
    <xf numFmtId="0" fontId="17" fillId="55" borderId="11" xfId="0" applyFont="1" applyFill="1" applyBorder="1"/>
    <xf numFmtId="0" fontId="17" fillId="55" borderId="11" xfId="0" applyFont="1" applyFill="1" applyBorder="1" applyAlignment="1">
      <alignment vertical="top"/>
    </xf>
    <xf numFmtId="0" fontId="13" fillId="62" borderId="15" xfId="0" applyFont="1" applyFill="1" applyBorder="1" applyAlignment="1">
      <alignment vertical="top"/>
    </xf>
    <xf numFmtId="0" fontId="27" fillId="42" borderId="14" xfId="0" applyFont="1" applyFill="1" applyBorder="1" applyAlignment="1">
      <alignment vertical="top"/>
    </xf>
    <xf numFmtId="0" fontId="27" fillId="42" borderId="17" xfId="0" applyFont="1" applyFill="1" applyBorder="1" applyAlignment="1">
      <alignment vertical="top"/>
    </xf>
    <xf numFmtId="0" fontId="27" fillId="42" borderId="19" xfId="0" applyFont="1" applyFill="1" applyBorder="1" applyAlignment="1">
      <alignment vertical="top"/>
    </xf>
    <xf numFmtId="0" fontId="27" fillId="36" borderId="14" xfId="0" applyFont="1" applyFill="1" applyBorder="1" applyAlignment="1">
      <alignment vertical="top"/>
    </xf>
    <xf numFmtId="0" fontId="27" fillId="36" borderId="17" xfId="0" applyFont="1" applyFill="1" applyBorder="1" applyAlignment="1">
      <alignment vertical="top"/>
    </xf>
    <xf numFmtId="0" fontId="0" fillId="36" borderId="19" xfId="0" applyFill="1" applyBorder="1"/>
    <xf numFmtId="0" fontId="0" fillId="36" borderId="14" xfId="0" applyFill="1" applyBorder="1"/>
    <xf numFmtId="0" fontId="0" fillId="36" borderId="17" xfId="0" applyFill="1" applyBorder="1"/>
    <xf numFmtId="0" fontId="0" fillId="67" borderId="17" xfId="0" applyFill="1" applyBorder="1" applyAlignment="1">
      <alignment vertical="top"/>
    </xf>
    <xf numFmtId="0" fontId="27" fillId="0" borderId="19" xfId="0" applyFont="1" applyBorder="1" applyAlignment="1">
      <alignment vertical="top"/>
    </xf>
    <xf numFmtId="0" fontId="17" fillId="55" borderId="10" xfId="0" applyFont="1" applyFill="1" applyBorder="1"/>
    <xf numFmtId="0" fontId="27" fillId="58" borderId="16" xfId="0" applyFont="1" applyFill="1" applyBorder="1" applyAlignment="1">
      <alignment horizontal="center" vertical="top"/>
    </xf>
    <xf numFmtId="0" fontId="27" fillId="58" borderId="21" xfId="0" applyFont="1" applyFill="1" applyBorder="1" applyAlignment="1">
      <alignment horizontal="center" vertical="top"/>
    </xf>
    <xf numFmtId="0" fontId="0" fillId="58" borderId="16" xfId="0" applyFill="1" applyBorder="1" applyAlignment="1">
      <alignment horizontal="center"/>
    </xf>
    <xf numFmtId="0" fontId="0" fillId="58" borderId="12" xfId="0" applyFill="1" applyBorder="1" applyAlignment="1">
      <alignment horizontal="center"/>
    </xf>
    <xf numFmtId="0" fontId="27" fillId="58" borderId="18" xfId="0" applyFont="1" applyFill="1" applyBorder="1" applyAlignment="1">
      <alignment horizontal="center" vertical="top"/>
    </xf>
    <xf numFmtId="0" fontId="27" fillId="56" borderId="24" xfId="0" applyFont="1" applyFill="1" applyBorder="1" applyAlignment="1">
      <alignment horizontal="center" vertical="top"/>
    </xf>
    <xf numFmtId="49" fontId="16" fillId="60" borderId="12" xfId="0" applyNumberFormat="1" applyFont="1" applyFill="1" applyBorder="1"/>
    <xf numFmtId="0" fontId="0" fillId="57" borderId="18" xfId="0" applyFill="1" applyBorder="1"/>
    <xf numFmtId="0" fontId="0" fillId="0" borderId="48" xfId="0" applyBorder="1" applyAlignment="1">
      <alignment horizontal="center"/>
    </xf>
    <xf numFmtId="0" fontId="0" fillId="39" borderId="15" xfId="0" applyFill="1" applyBorder="1" applyAlignment="1">
      <alignment horizontal="center"/>
    </xf>
    <xf numFmtId="0" fontId="0" fillId="39" borderId="0" xfId="0" applyFill="1" applyAlignment="1">
      <alignment horizontal="center"/>
    </xf>
    <xf numFmtId="49" fontId="0" fillId="39" borderId="21" xfId="0" applyNumberFormat="1" applyFill="1" applyBorder="1" applyAlignment="1">
      <alignment horizontal="center"/>
    </xf>
    <xf numFmtId="49" fontId="16" fillId="0" borderId="0" xfId="0" applyNumberFormat="1" applyFont="1" applyAlignment="1">
      <alignment horizontal="center"/>
    </xf>
    <xf numFmtId="0" fontId="23" fillId="48" borderId="13" xfId="0" applyFont="1" applyFill="1" applyBorder="1" applyAlignment="1">
      <alignment horizontal="center"/>
    </xf>
    <xf numFmtId="0" fontId="0" fillId="0" borderId="10" xfId="0" applyBorder="1"/>
    <xf numFmtId="0" fontId="51" fillId="0" borderId="20" xfId="0" applyFont="1" applyBorder="1"/>
    <xf numFmtId="49" fontId="0" fillId="85" borderId="24" xfId="0" applyNumberFormat="1" applyFill="1" applyBorder="1" applyAlignment="1">
      <alignment horizontal="center"/>
    </xf>
    <xf numFmtId="0" fontId="27" fillId="36" borderId="17" xfId="0" applyFont="1" applyFill="1" applyBorder="1" applyAlignment="1">
      <alignment vertical="center"/>
    </xf>
    <xf numFmtId="0" fontId="27" fillId="51" borderId="22" xfId="0" applyFont="1" applyFill="1" applyBorder="1" applyAlignment="1">
      <alignment vertical="center" wrapText="1"/>
    </xf>
    <xf numFmtId="0" fontId="27" fillId="97" borderId="24" xfId="0" applyFont="1" applyFill="1" applyBorder="1" applyAlignment="1">
      <alignment vertical="center"/>
    </xf>
    <xf numFmtId="0" fontId="0" fillId="58" borderId="18" xfId="0" applyFill="1" applyBorder="1" applyAlignment="1">
      <alignment horizontal="center"/>
    </xf>
    <xf numFmtId="0" fontId="0" fillId="64" borderId="100" xfId="0" applyFill="1" applyBorder="1"/>
    <xf numFmtId="0" fontId="0" fillId="58" borderId="101" xfId="0" applyFill="1" applyBorder="1" applyAlignment="1">
      <alignment horizontal="center"/>
    </xf>
    <xf numFmtId="0" fontId="0" fillId="0" borderId="31" xfId="0" applyBorder="1"/>
    <xf numFmtId="0" fontId="27" fillId="64" borderId="53" xfId="0" applyFont="1" applyFill="1" applyBorder="1" applyAlignment="1">
      <alignment vertical="top"/>
    </xf>
    <xf numFmtId="0" fontId="48" fillId="0" borderId="29" xfId="0" applyFont="1" applyBorder="1" applyAlignment="1">
      <alignment horizontal="center" vertical="top"/>
    </xf>
    <xf numFmtId="0" fontId="0" fillId="0" borderId="29" xfId="0" applyBorder="1"/>
    <xf numFmtId="0" fontId="27" fillId="0" borderId="29" xfId="0" applyFont="1" applyBorder="1" applyAlignment="1">
      <alignment vertical="top"/>
    </xf>
    <xf numFmtId="0" fontId="0" fillId="64" borderId="53" xfId="0" applyFill="1" applyBorder="1"/>
    <xf numFmtId="0" fontId="27" fillId="64" borderId="55" xfId="0" applyFont="1" applyFill="1" applyBorder="1" applyAlignment="1">
      <alignment vertical="top"/>
    </xf>
    <xf numFmtId="0" fontId="27" fillId="58" borderId="25" xfId="0" applyFont="1" applyFill="1" applyBorder="1" applyAlignment="1">
      <alignment horizontal="center" vertical="top"/>
    </xf>
    <xf numFmtId="0" fontId="48" fillId="0" borderId="30" xfId="0" applyFont="1" applyBorder="1" applyAlignment="1">
      <alignment horizontal="center" vertical="top"/>
    </xf>
    <xf numFmtId="0" fontId="27" fillId="0" borderId="18" xfId="0" applyFont="1" applyBorder="1" applyAlignment="1">
      <alignment vertical="center"/>
    </xf>
    <xf numFmtId="0" fontId="27" fillId="90" borderId="89" xfId="0" applyFont="1" applyFill="1" applyBorder="1" applyAlignment="1">
      <alignment vertical="center"/>
    </xf>
    <xf numFmtId="0" fontId="27" fillId="79" borderId="89" xfId="0" applyFont="1" applyFill="1" applyBorder="1" applyAlignment="1">
      <alignment vertical="center"/>
    </xf>
    <xf numFmtId="0" fontId="27" fillId="51" borderId="89" xfId="0" applyFont="1" applyFill="1" applyBorder="1" applyAlignment="1">
      <alignment vertical="center"/>
    </xf>
    <xf numFmtId="0" fontId="27" fillId="83" borderId="89" xfId="0" applyFont="1" applyFill="1" applyBorder="1" applyAlignment="1">
      <alignment vertical="center"/>
    </xf>
    <xf numFmtId="0" fontId="27" fillId="59" borderId="12" xfId="0" applyFont="1" applyFill="1" applyBorder="1" applyAlignment="1">
      <alignment vertical="center"/>
    </xf>
    <xf numFmtId="0" fontId="27" fillId="59" borderId="24" xfId="0" applyFont="1" applyFill="1" applyBorder="1" applyAlignment="1">
      <alignment vertical="center"/>
    </xf>
    <xf numFmtId="0" fontId="27" fillId="97" borderId="22" xfId="0" applyFont="1" applyFill="1" applyBorder="1" applyAlignment="1">
      <alignment vertical="center"/>
    </xf>
    <xf numFmtId="0" fontId="27" fillId="0" borderId="102" xfId="0" applyFont="1" applyBorder="1" applyAlignment="1">
      <alignment vertical="center"/>
    </xf>
    <xf numFmtId="0" fontId="27" fillId="0" borderId="103" xfId="0" applyFont="1" applyBorder="1" applyAlignment="1">
      <alignment vertical="center"/>
    </xf>
    <xf numFmtId="0" fontId="27" fillId="0" borderId="90" xfId="0" applyFont="1" applyBorder="1" applyAlignment="1">
      <alignment vertical="center"/>
    </xf>
    <xf numFmtId="0" fontId="27" fillId="50" borderId="18" xfId="0" applyFont="1" applyFill="1" applyBorder="1" applyAlignment="1">
      <alignment vertical="center"/>
    </xf>
    <xf numFmtId="0" fontId="27" fillId="59" borderId="89" xfId="0" applyFont="1" applyFill="1" applyBorder="1" applyAlignment="1">
      <alignment vertical="center"/>
    </xf>
    <xf numFmtId="0" fontId="0" fillId="51" borderId="13" xfId="0" applyFill="1" applyBorder="1" applyAlignment="1">
      <alignment vertical="center" wrapText="1"/>
    </xf>
    <xf numFmtId="0" fontId="27" fillId="58" borderId="89" xfId="0" applyFont="1" applyFill="1" applyBorder="1" applyAlignment="1">
      <alignment vertical="center"/>
    </xf>
    <xf numFmtId="0" fontId="27" fillId="59" borderId="18" xfId="0" applyFont="1" applyFill="1" applyBorder="1" applyAlignment="1">
      <alignment vertical="center"/>
    </xf>
    <xf numFmtId="0" fontId="27" fillId="73" borderId="12" xfId="0" applyFont="1" applyFill="1" applyBorder="1" applyAlignment="1">
      <alignment vertical="center"/>
    </xf>
    <xf numFmtId="0" fontId="48" fillId="39" borderId="24" xfId="0" applyFont="1" applyFill="1" applyBorder="1" applyAlignment="1">
      <alignment vertical="center"/>
    </xf>
    <xf numFmtId="0" fontId="27" fillId="35" borderId="18" xfId="0" applyFont="1" applyFill="1" applyBorder="1" applyAlignment="1">
      <alignment vertical="center"/>
    </xf>
    <xf numFmtId="0" fontId="27" fillId="70" borderId="89" xfId="0" applyFont="1" applyFill="1" applyBorder="1" applyAlignment="1">
      <alignment vertical="center"/>
    </xf>
    <xf numFmtId="0" fontId="48" fillId="73" borderId="89" xfId="0" applyFont="1" applyFill="1" applyBorder="1" applyAlignment="1">
      <alignment vertical="center"/>
    </xf>
    <xf numFmtId="0" fontId="27" fillId="71" borderId="18" xfId="0" applyFont="1" applyFill="1" applyBorder="1" applyAlignment="1">
      <alignment vertical="center"/>
    </xf>
    <xf numFmtId="0" fontId="27" fillId="0" borderId="0" xfId="0" applyFont="1" applyAlignment="1">
      <alignment vertical="center"/>
    </xf>
    <xf numFmtId="0" fontId="27" fillId="38" borderId="89" xfId="0" applyFont="1" applyFill="1" applyBorder="1" applyAlignment="1">
      <alignment vertical="center"/>
    </xf>
    <xf numFmtId="49" fontId="0" fillId="64" borderId="63" xfId="0" applyNumberFormat="1" applyFill="1" applyBorder="1" applyAlignment="1">
      <alignment horizontal="center"/>
    </xf>
    <xf numFmtId="49" fontId="0" fillId="47" borderId="17" xfId="0" applyNumberFormat="1" applyFill="1" applyBorder="1" applyAlignment="1">
      <alignment horizontal="center"/>
    </xf>
    <xf numFmtId="49" fontId="0" fillId="64" borderId="17" xfId="0" applyNumberFormat="1" applyFill="1" applyBorder="1" applyAlignment="1">
      <alignment horizontal="center"/>
    </xf>
    <xf numFmtId="49" fontId="16" fillId="98" borderId="13" xfId="0" applyNumberFormat="1" applyFont="1" applyFill="1" applyBorder="1" applyAlignment="1">
      <alignment horizontal="center" vertical="center"/>
    </xf>
    <xf numFmtId="0" fontId="0" fillId="51" borderId="0" xfId="0" applyFill="1" applyAlignment="1">
      <alignment horizontal="left"/>
    </xf>
    <xf numFmtId="49" fontId="0" fillId="89" borderId="22" xfId="0" applyNumberFormat="1" applyFill="1" applyBorder="1" applyAlignment="1">
      <alignment horizontal="center"/>
    </xf>
    <xf numFmtId="0" fontId="0" fillId="98" borderId="13" xfId="0" applyFill="1" applyBorder="1" applyAlignment="1">
      <alignment horizontal="center"/>
    </xf>
    <xf numFmtId="0" fontId="0" fillId="98" borderId="0" xfId="0" applyFill="1"/>
    <xf numFmtId="0" fontId="0" fillId="98" borderId="21" xfId="0" applyFill="1" applyBorder="1" applyAlignment="1">
      <alignment horizontal="center"/>
    </xf>
    <xf numFmtId="49" fontId="0" fillId="98" borderId="17" xfId="0" applyNumberFormat="1" applyFill="1" applyBorder="1" applyAlignment="1">
      <alignment horizontal="center"/>
    </xf>
    <xf numFmtId="49" fontId="0" fillId="98" borderId="0" xfId="0" applyNumberFormat="1" applyFill="1" applyAlignment="1">
      <alignment horizontal="center"/>
    </xf>
    <xf numFmtId="49" fontId="0" fillId="98" borderId="13" xfId="0" applyNumberFormat="1" applyFill="1" applyBorder="1" applyAlignment="1">
      <alignment horizontal="center"/>
    </xf>
    <xf numFmtId="49" fontId="0" fillId="0" borderId="0" xfId="0" applyNumberFormat="1" applyAlignment="1">
      <alignment horizontal="center" vertical="center"/>
    </xf>
    <xf numFmtId="0" fontId="16" fillId="82" borderId="0" xfId="0" applyFont="1" applyFill="1" applyAlignment="1">
      <alignment horizontal="center" vertical="center" wrapText="1"/>
    </xf>
    <xf numFmtId="0" fontId="0" fillId="82" borderId="22" xfId="0" applyFill="1" applyBorder="1" applyAlignment="1">
      <alignment horizontal="justify" vertical="center" wrapText="1"/>
    </xf>
    <xf numFmtId="0" fontId="0" fillId="82" borderId="22" xfId="0" applyFill="1" applyBorder="1" applyAlignment="1">
      <alignment horizontal="left" vertical="center" wrapText="1"/>
    </xf>
    <xf numFmtId="49" fontId="0" fillId="89" borderId="10" xfId="0" applyNumberFormat="1" applyFill="1" applyBorder="1" applyAlignment="1">
      <alignment horizontal="center"/>
    </xf>
    <xf numFmtId="49" fontId="0" fillId="98" borderId="12" xfId="0" applyNumberFormat="1" applyFill="1" applyBorder="1" applyAlignment="1">
      <alignment horizontal="center"/>
    </xf>
    <xf numFmtId="49" fontId="0" fillId="90" borderId="23" xfId="0" applyNumberFormat="1" applyFill="1" applyBorder="1" applyAlignment="1">
      <alignment horizontal="center"/>
    </xf>
    <xf numFmtId="49" fontId="0" fillId="51" borderId="104" xfId="0" applyNumberFormat="1" applyFill="1" applyBorder="1" applyAlignment="1">
      <alignment horizontal="center"/>
    </xf>
    <xf numFmtId="49" fontId="0" fillId="89" borderId="13" xfId="0" applyNumberFormat="1" applyFill="1" applyBorder="1" applyAlignment="1">
      <alignment horizontal="center" vertical="center"/>
    </xf>
    <xf numFmtId="49" fontId="0" fillId="89" borderId="13" xfId="0" applyNumberFormat="1" applyFill="1" applyBorder="1" applyAlignment="1">
      <alignment wrapText="1"/>
    </xf>
    <xf numFmtId="49" fontId="22" fillId="51" borderId="13" xfId="42" applyNumberFormat="1" applyFill="1" applyBorder="1"/>
    <xf numFmtId="0" fontId="0" fillId="37" borderId="18" xfId="0" applyFill="1" applyBorder="1" applyAlignment="1">
      <alignment wrapText="1"/>
    </xf>
    <xf numFmtId="49" fontId="0" fillId="82" borderId="0" xfId="0" applyNumberFormat="1" applyFill="1"/>
    <xf numFmtId="0" fontId="61" fillId="50" borderId="17" xfId="0" applyFont="1" applyFill="1" applyBorder="1" applyAlignment="1">
      <alignment vertical="center" wrapText="1"/>
    </xf>
    <xf numFmtId="0" fontId="16" fillId="35" borderId="0" xfId="0" applyFont="1" applyFill="1" applyAlignment="1">
      <alignment horizontal="left" vertical="top"/>
    </xf>
    <xf numFmtId="49" fontId="0" fillId="41" borderId="22" xfId="0" applyNumberFormat="1" applyFill="1" applyBorder="1" applyAlignment="1">
      <alignment horizontal="left"/>
    </xf>
    <xf numFmtId="0" fontId="23" fillId="76" borderId="13" xfId="0" applyFont="1" applyFill="1" applyBorder="1" applyAlignment="1">
      <alignment horizontal="center" vertical="center" wrapText="1"/>
    </xf>
    <xf numFmtId="0" fontId="0" fillId="69" borderId="13" xfId="0" applyFill="1" applyBorder="1" applyAlignment="1">
      <alignment horizontal="center"/>
    </xf>
    <xf numFmtId="0" fontId="0" fillId="37" borderId="17" xfId="0" applyFill="1" applyBorder="1" applyAlignment="1">
      <alignment horizontal="left"/>
    </xf>
    <xf numFmtId="0" fontId="0" fillId="33" borderId="22" xfId="0" applyFill="1" applyBorder="1" applyAlignment="1">
      <alignment horizontal="center"/>
    </xf>
    <xf numFmtId="0" fontId="16" fillId="37" borderId="14" xfId="0" applyFont="1" applyFill="1" applyBorder="1" applyAlignment="1">
      <alignment horizontal="left"/>
    </xf>
    <xf numFmtId="0" fontId="0" fillId="0" borderId="24" xfId="0" applyBorder="1" applyAlignment="1">
      <alignment horizontal="left"/>
    </xf>
    <xf numFmtId="0" fontId="16" fillId="33" borderId="22" xfId="0" applyFont="1" applyFill="1" applyBorder="1" applyAlignment="1">
      <alignment horizontal="left" vertical="top"/>
    </xf>
    <xf numFmtId="0" fontId="16" fillId="33" borderId="22" xfId="0" applyFont="1" applyFill="1" applyBorder="1" applyAlignment="1">
      <alignment horizontal="left"/>
    </xf>
    <xf numFmtId="49" fontId="0" fillId="48" borderId="21" xfId="0" applyNumberFormat="1" applyFill="1" applyBorder="1" applyAlignment="1">
      <alignment horizontal="right"/>
    </xf>
    <xf numFmtId="0" fontId="0" fillId="46" borderId="0" xfId="0" applyFill="1" applyAlignment="1">
      <alignment horizontal="left" vertical="center"/>
    </xf>
    <xf numFmtId="0" fontId="0" fillId="69" borderId="0" xfId="0" applyFill="1" applyAlignment="1">
      <alignment horizontal="left" vertical="center"/>
    </xf>
    <xf numFmtId="0" fontId="0" fillId="69" borderId="0" xfId="0" applyFill="1" applyAlignment="1">
      <alignment vertical="center"/>
    </xf>
    <xf numFmtId="0" fontId="0" fillId="56" borderId="0" xfId="0" applyFill="1" applyAlignment="1">
      <alignment horizontal="left" vertical="center"/>
    </xf>
    <xf numFmtId="0" fontId="0" fillId="52" borderId="0" xfId="0" applyFill="1" applyAlignment="1">
      <alignment horizontal="left" vertical="center"/>
    </xf>
    <xf numFmtId="0" fontId="0" fillId="90" borderId="0" xfId="0" applyFill="1" applyAlignment="1">
      <alignment horizontal="left" vertical="center"/>
    </xf>
    <xf numFmtId="0" fontId="0" fillId="37" borderId="0" xfId="0" applyFill="1" applyAlignment="1">
      <alignment horizontal="left" vertical="center"/>
    </xf>
    <xf numFmtId="49" fontId="0" fillId="0" borderId="14" xfId="0" applyNumberFormat="1" applyBorder="1" applyAlignment="1">
      <alignment horizontal="center"/>
    </xf>
    <xf numFmtId="0" fontId="24" fillId="0" borderId="15" xfId="0" applyFont="1" applyBorder="1" applyAlignment="1">
      <alignment horizontal="center" vertical="top"/>
    </xf>
    <xf numFmtId="0" fontId="0" fillId="68" borderId="18" xfId="0" applyFill="1" applyBorder="1" applyAlignment="1">
      <alignment wrapText="1"/>
    </xf>
    <xf numFmtId="0" fontId="14" fillId="0" borderId="17" xfId="0" applyFont="1" applyBorder="1" applyAlignment="1">
      <alignment horizontal="center"/>
    </xf>
    <xf numFmtId="0" fontId="14" fillId="0" borderId="0" xfId="0" applyFont="1"/>
    <xf numFmtId="0" fontId="0" fillId="53" borderId="24" xfId="0" applyFill="1" applyBorder="1" applyAlignment="1">
      <alignment horizontal="center"/>
    </xf>
    <xf numFmtId="0" fontId="0" fillId="68" borderId="24" xfId="0" applyFill="1" applyBorder="1" applyAlignment="1">
      <alignment horizontal="center"/>
    </xf>
    <xf numFmtId="0" fontId="0" fillId="73" borderId="22" xfId="0" applyFill="1" applyBorder="1" applyAlignment="1">
      <alignment horizontal="center"/>
    </xf>
    <xf numFmtId="0" fontId="0" fillId="39" borderId="22" xfId="0" applyFill="1" applyBorder="1" applyAlignment="1">
      <alignment horizontal="center"/>
    </xf>
    <xf numFmtId="0" fontId="0" fillId="69" borderId="22" xfId="0" applyFill="1" applyBorder="1" applyAlignment="1">
      <alignment horizontal="center"/>
    </xf>
    <xf numFmtId="49" fontId="0" fillId="56" borderId="13" xfId="0" applyNumberFormat="1" applyFill="1" applyBorder="1" applyAlignment="1">
      <alignment horizontal="center"/>
    </xf>
    <xf numFmtId="49" fontId="0" fillId="56" borderId="13" xfId="0" applyNumberFormat="1" applyFill="1" applyBorder="1" applyAlignment="1">
      <alignment horizontal="center" vertical="center"/>
    </xf>
    <xf numFmtId="0" fontId="0" fillId="39" borderId="18" xfId="0" applyFill="1" applyBorder="1"/>
    <xf numFmtId="0" fontId="77" fillId="69" borderId="14" xfId="0" applyFont="1" applyFill="1" applyBorder="1" applyAlignment="1">
      <alignment vertical="center"/>
    </xf>
    <xf numFmtId="0" fontId="35" fillId="69" borderId="13" xfId="0" applyFont="1" applyFill="1" applyBorder="1" applyAlignment="1">
      <alignment vertical="center"/>
    </xf>
    <xf numFmtId="0" fontId="27" fillId="50" borderId="13" xfId="0" applyFont="1" applyFill="1" applyBorder="1" applyAlignment="1">
      <alignment vertical="center"/>
    </xf>
    <xf numFmtId="49" fontId="0" fillId="0" borderId="16" xfId="0" applyNumberFormat="1" applyBorder="1" applyAlignment="1">
      <alignment horizontal="left"/>
    </xf>
    <xf numFmtId="49" fontId="48" fillId="39" borderId="16" xfId="0" applyNumberFormat="1" applyFont="1" applyFill="1" applyBorder="1" applyAlignment="1">
      <alignment horizontal="left" vertical="center" wrapText="1"/>
    </xf>
    <xf numFmtId="49" fontId="27" fillId="0" borderId="18" xfId="0" applyNumberFormat="1" applyFont="1" applyBorder="1" applyAlignment="1">
      <alignment horizontal="left" vertical="center" wrapText="1"/>
    </xf>
    <xf numFmtId="49" fontId="48" fillId="39" borderId="11" xfId="0" applyNumberFormat="1" applyFont="1" applyFill="1" applyBorder="1" applyAlignment="1">
      <alignment horizontal="center" vertical="center" wrapText="1"/>
    </xf>
    <xf numFmtId="0" fontId="0" fillId="83" borderId="17" xfId="0" applyFill="1" applyBorder="1" applyAlignment="1">
      <alignment horizontal="left"/>
    </xf>
    <xf numFmtId="0" fontId="61" fillId="77" borderId="23" xfId="0" applyFont="1" applyFill="1" applyBorder="1" applyAlignment="1">
      <alignment horizontal="center" vertical="center" wrapText="1"/>
    </xf>
    <xf numFmtId="49" fontId="0" fillId="59" borderId="15" xfId="0" applyNumberFormat="1" applyFill="1" applyBorder="1" applyAlignment="1">
      <alignment horizontal="center"/>
    </xf>
    <xf numFmtId="49" fontId="0" fillId="59" borderId="0" xfId="0" applyNumberFormat="1" applyFill="1" applyAlignment="1">
      <alignment horizontal="center"/>
    </xf>
    <xf numFmtId="0" fontId="0" fillId="59" borderId="18" xfId="0" applyFill="1" applyBorder="1"/>
    <xf numFmtId="0" fontId="60" fillId="55" borderId="17" xfId="0" applyFont="1" applyFill="1" applyBorder="1" applyAlignment="1">
      <alignment vertical="center" wrapText="1"/>
    </xf>
    <xf numFmtId="0" fontId="16" fillId="0" borderId="0" xfId="0" applyFont="1" applyAlignment="1">
      <alignment vertical="center" wrapText="1"/>
    </xf>
    <xf numFmtId="0" fontId="16" fillId="0" borderId="15" xfId="0" applyFont="1" applyBorder="1" applyAlignment="1">
      <alignment vertical="center" wrapText="1"/>
    </xf>
    <xf numFmtId="0" fontId="16" fillId="0" borderId="16" xfId="0" applyFont="1" applyBorder="1" applyAlignment="1">
      <alignment vertical="center" wrapText="1"/>
    </xf>
    <xf numFmtId="0" fontId="16" fillId="0" borderId="17" xfId="0" applyFont="1" applyBorder="1" applyAlignment="1">
      <alignment vertical="center" wrapText="1"/>
    </xf>
    <xf numFmtId="0" fontId="16" fillId="0" borderId="0" xfId="0" applyFont="1" applyAlignment="1">
      <alignment horizontal="left" vertical="center"/>
    </xf>
    <xf numFmtId="0" fontId="61" fillId="33" borderId="17" xfId="0" applyFont="1" applyFill="1" applyBorder="1" applyAlignment="1">
      <alignment vertical="center" wrapText="1"/>
    </xf>
    <xf numFmtId="0" fontId="16" fillId="39" borderId="22" xfId="0" applyFont="1" applyFill="1" applyBorder="1" applyAlignment="1">
      <alignment horizontal="left"/>
    </xf>
    <xf numFmtId="0" fontId="16" fillId="83" borderId="0" xfId="0" applyFont="1" applyFill="1"/>
    <xf numFmtId="0" fontId="61" fillId="77" borderId="22" xfId="0" applyFont="1" applyFill="1" applyBorder="1" applyAlignment="1">
      <alignment horizontal="center" vertical="center" wrapText="1"/>
    </xf>
    <xf numFmtId="0" fontId="60" fillId="77" borderId="22" xfId="0" applyFont="1" applyFill="1" applyBorder="1" applyAlignment="1">
      <alignment horizontal="center" vertical="center" wrapText="1"/>
    </xf>
    <xf numFmtId="0" fontId="0" fillId="90" borderId="18" xfId="0" applyFill="1" applyBorder="1"/>
    <xf numFmtId="0" fontId="78" fillId="0" borderId="0" xfId="0" applyFont="1" applyAlignment="1">
      <alignment horizontal="center" vertical="center" wrapText="1"/>
    </xf>
    <xf numFmtId="0" fontId="56" fillId="0" borderId="0" xfId="0" applyFont="1" applyAlignment="1">
      <alignment vertical="center" wrapText="1"/>
    </xf>
    <xf numFmtId="0" fontId="57" fillId="0" borderId="0" xfId="0" applyFont="1" applyAlignment="1">
      <alignment vertical="center" wrapText="1"/>
    </xf>
    <xf numFmtId="0" fontId="16" fillId="82" borderId="13" xfId="0" applyFont="1" applyFill="1" applyBorder="1" applyAlignment="1">
      <alignment vertical="center" wrapText="1"/>
    </xf>
    <xf numFmtId="0" fontId="0" fillId="0" borderId="0" xfId="0" applyAlignment="1">
      <alignment horizontal="left" vertical="center" indent="10"/>
    </xf>
    <xf numFmtId="0" fontId="24" fillId="0" borderId="21" xfId="0" applyFont="1" applyBorder="1" applyAlignment="1">
      <alignment horizontal="left" vertical="top" indent="12"/>
    </xf>
    <xf numFmtId="0" fontId="24" fillId="0" borderId="16" xfId="0" applyFont="1" applyBorder="1" applyAlignment="1">
      <alignment horizontal="left" vertical="top"/>
    </xf>
    <xf numFmtId="0" fontId="24" fillId="0" borderId="18" xfId="0" applyFont="1" applyBorder="1" applyAlignment="1">
      <alignment horizontal="left" vertical="top" indent="10"/>
    </xf>
    <xf numFmtId="0" fontId="24" fillId="0" borderId="21" xfId="0" applyFont="1" applyBorder="1" applyAlignment="1">
      <alignment horizontal="left" vertical="top"/>
    </xf>
    <xf numFmtId="0" fontId="31" fillId="0" borderId="18" xfId="0" applyFont="1" applyBorder="1" applyAlignment="1">
      <alignment horizontal="left" vertical="top"/>
    </xf>
    <xf numFmtId="0" fontId="38" fillId="0" borderId="18" xfId="0" applyFont="1" applyBorder="1" applyAlignment="1">
      <alignment horizontal="left" vertical="top"/>
    </xf>
    <xf numFmtId="0" fontId="39" fillId="0" borderId="18" xfId="0" applyFont="1" applyBorder="1" applyAlignment="1">
      <alignment horizontal="left" vertical="top"/>
    </xf>
    <xf numFmtId="0" fontId="35" fillId="0" borderId="21" xfId="0" applyFont="1" applyBorder="1" applyAlignment="1">
      <alignment horizontal="left" vertical="top"/>
    </xf>
    <xf numFmtId="0" fontId="34" fillId="0" borderId="18" xfId="0" applyFont="1" applyBorder="1" applyAlignment="1">
      <alignment horizontal="left" vertical="top"/>
    </xf>
    <xf numFmtId="0" fontId="24" fillId="70" borderId="16" xfId="0" applyFont="1" applyFill="1" applyBorder="1" applyAlignment="1">
      <alignment horizontal="left" vertical="top"/>
    </xf>
    <xf numFmtId="0" fontId="24" fillId="80" borderId="0" xfId="0" applyFont="1" applyFill="1" applyAlignment="1">
      <alignment horizontal="left" vertical="top" indent="2"/>
    </xf>
    <xf numFmtId="0" fontId="24" fillId="70" borderId="0" xfId="0" applyFont="1" applyFill="1" applyAlignment="1">
      <alignment horizontal="left" vertical="top"/>
    </xf>
    <xf numFmtId="0" fontId="24" fillId="0" borderId="17" xfId="0" applyFont="1" applyBorder="1" applyAlignment="1">
      <alignment horizontal="left" vertical="top"/>
    </xf>
    <xf numFmtId="0" fontId="24" fillId="0" borderId="17" xfId="0" applyFont="1" applyBorder="1" applyAlignment="1">
      <alignment horizontal="left" vertical="top" indent="11"/>
    </xf>
    <xf numFmtId="0" fontId="24" fillId="80" borderId="17" xfId="0" applyFont="1" applyFill="1" applyBorder="1" applyAlignment="1">
      <alignment horizontal="left" vertical="top" indent="3"/>
    </xf>
    <xf numFmtId="0" fontId="24" fillId="80" borderId="19" xfId="0" applyFont="1" applyFill="1" applyBorder="1" applyAlignment="1">
      <alignment horizontal="left" vertical="top" indent="3"/>
    </xf>
    <xf numFmtId="0" fontId="24" fillId="0" borderId="20" xfId="0" applyFont="1" applyBorder="1" applyAlignment="1">
      <alignment horizontal="left" vertical="top"/>
    </xf>
    <xf numFmtId="0" fontId="25" fillId="50" borderId="11" xfId="0" applyFont="1" applyFill="1" applyBorder="1" applyAlignment="1">
      <alignment horizontal="left" vertical="top"/>
    </xf>
    <xf numFmtId="0" fontId="24" fillId="0" borderId="15" xfId="0" applyFont="1" applyBorder="1" applyAlignment="1">
      <alignment horizontal="left" vertical="top"/>
    </xf>
    <xf numFmtId="49" fontId="107" fillId="0" borderId="13" xfId="43">
      <alignment horizontal="left" vertical="center"/>
    </xf>
    <xf numFmtId="0" fontId="0" fillId="0" borderId="18" xfId="0" applyBorder="1" applyAlignment="1">
      <alignment vertical="top"/>
    </xf>
    <xf numFmtId="0" fontId="24" fillId="0" borderId="11" xfId="0" applyFont="1" applyBorder="1" applyAlignment="1">
      <alignment horizontal="left" vertical="top"/>
    </xf>
    <xf numFmtId="0" fontId="13" fillId="55" borderId="19" xfId="0" applyFont="1" applyFill="1" applyBorder="1" applyAlignment="1">
      <alignment vertical="center" wrapText="1"/>
    </xf>
    <xf numFmtId="0" fontId="0" fillId="0" borderId="18" xfId="0" applyBorder="1" applyAlignment="1">
      <alignment horizontal="left" vertical="top"/>
    </xf>
    <xf numFmtId="0" fontId="16" fillId="98" borderId="24" xfId="0" applyFont="1" applyFill="1" applyBorder="1" applyAlignment="1">
      <alignment vertical="center" wrapText="1"/>
    </xf>
    <xf numFmtId="0" fontId="34" fillId="98" borderId="22" xfId="0" applyFont="1" applyFill="1" applyBorder="1" applyAlignment="1">
      <alignment vertical="center" wrapText="1"/>
    </xf>
    <xf numFmtId="0" fontId="0" fillId="98" borderId="23" xfId="0" applyFill="1" applyBorder="1" applyAlignment="1">
      <alignment vertical="center" wrapText="1"/>
    </xf>
    <xf numFmtId="0" fontId="0" fillId="0" borderId="0" xfId="0" applyAlignment="1">
      <alignment horizontal="left" wrapText="1"/>
    </xf>
    <xf numFmtId="0" fontId="0" fillId="0" borderId="0" xfId="0" applyAlignment="1">
      <alignment horizontal="left" vertical="center" indent="12"/>
    </xf>
    <xf numFmtId="0" fontId="57" fillId="0" borderId="0" xfId="0" applyFont="1" applyAlignment="1">
      <alignment horizontal="left" vertical="center" indent="12"/>
    </xf>
    <xf numFmtId="0" fontId="16" fillId="0" borderId="0" xfId="0" applyFont="1" applyAlignment="1">
      <alignment vertical="center"/>
    </xf>
    <xf numFmtId="0" fontId="56" fillId="0" borderId="0" xfId="0" applyFont="1" applyAlignment="1">
      <alignment horizontal="left" vertical="center" indent="10"/>
    </xf>
    <xf numFmtId="0" fontId="16" fillId="0" borderId="0" xfId="0" applyFont="1" applyAlignment="1">
      <alignment horizontal="left" vertical="center" wrapText="1"/>
    </xf>
    <xf numFmtId="0" fontId="55" fillId="0" borderId="0" xfId="0" applyFont="1" applyAlignment="1">
      <alignment horizontal="left"/>
    </xf>
    <xf numFmtId="0" fontId="16" fillId="82" borderId="24" xfId="0" applyFont="1" applyFill="1" applyBorder="1" applyAlignment="1">
      <alignment horizontal="left" vertical="center" wrapText="1"/>
    </xf>
    <xf numFmtId="0" fontId="24" fillId="0" borderId="14" xfId="0" applyFont="1" applyBorder="1" applyAlignment="1">
      <alignment horizontal="left" vertical="top"/>
    </xf>
    <xf numFmtId="0" fontId="16" fillId="82" borderId="14" xfId="0" applyFont="1" applyFill="1" applyBorder="1" applyAlignment="1">
      <alignment horizontal="left" vertical="center" wrapText="1"/>
    </xf>
    <xf numFmtId="0" fontId="16" fillId="82" borderId="16" xfId="0" applyFont="1" applyFill="1" applyBorder="1" applyAlignment="1">
      <alignment horizontal="left" vertical="center" wrapText="1"/>
    </xf>
    <xf numFmtId="0" fontId="13" fillId="55" borderId="11" xfId="0" applyFont="1" applyFill="1" applyBorder="1" applyAlignment="1">
      <alignment horizontal="left" vertical="top"/>
    </xf>
    <xf numFmtId="0" fontId="24" fillId="80" borderId="20" xfId="0" applyFont="1" applyFill="1" applyBorder="1" applyAlignment="1">
      <alignment horizontal="left" vertical="top"/>
    </xf>
    <xf numFmtId="0" fontId="16" fillId="37" borderId="13" xfId="0" applyFont="1" applyFill="1" applyBorder="1" applyAlignment="1">
      <alignment horizontal="left" vertical="top"/>
    </xf>
    <xf numFmtId="49" fontId="107" fillId="0" borderId="23" xfId="43" applyBorder="1">
      <alignment horizontal="left" vertical="center"/>
    </xf>
    <xf numFmtId="49" fontId="107" fillId="0" borderId="22" xfId="43" applyBorder="1">
      <alignment horizontal="left" vertical="center"/>
    </xf>
    <xf numFmtId="49" fontId="0" fillId="0" borderId="17" xfId="0" applyNumberFormat="1" applyBorder="1" applyAlignment="1">
      <alignment vertical="center"/>
    </xf>
    <xf numFmtId="0" fontId="16" fillId="0" borderId="24" xfId="0" applyFont="1" applyBorder="1"/>
    <xf numFmtId="0" fontId="61" fillId="50" borderId="0" xfId="0" applyFont="1" applyFill="1" applyAlignment="1">
      <alignment horizontal="center" vertical="center" wrapText="1"/>
    </xf>
    <xf numFmtId="0" fontId="0" fillId="69" borderId="22" xfId="0" applyFill="1" applyBorder="1" applyAlignment="1">
      <alignment horizontal="left" vertical="center" wrapText="1"/>
    </xf>
    <xf numFmtId="0" fontId="16" fillId="69" borderId="22" xfId="0" applyFont="1" applyFill="1" applyBorder="1" applyAlignment="1">
      <alignment horizontal="center" vertical="center" wrapText="1"/>
    </xf>
    <xf numFmtId="0" fontId="16" fillId="69" borderId="0" xfId="0" applyFont="1" applyFill="1"/>
    <xf numFmtId="0" fontId="0" fillId="37" borderId="0" xfId="0" applyFill="1" applyAlignment="1">
      <alignment horizontal="center" vertical="center"/>
    </xf>
    <xf numFmtId="0" fontId="61" fillId="50" borderId="0" xfId="0" applyFont="1" applyFill="1" applyAlignment="1">
      <alignment horizontal="left" vertical="center" wrapText="1"/>
    </xf>
    <xf numFmtId="0" fontId="27" fillId="50" borderId="0" xfId="0" applyFont="1" applyFill="1" applyAlignment="1">
      <alignment horizontal="center" vertical="center" wrapText="1"/>
    </xf>
    <xf numFmtId="0" fontId="61" fillId="50" borderId="0" xfId="0" applyFont="1" applyFill="1" applyAlignment="1">
      <alignment vertical="center" wrapText="1"/>
    </xf>
    <xf numFmtId="0" fontId="27" fillId="67" borderId="0" xfId="0" applyFont="1" applyFill="1" applyAlignment="1">
      <alignment horizontal="center" vertical="center" wrapText="1"/>
    </xf>
    <xf numFmtId="0" fontId="27" fillId="56" borderId="0" xfId="0" applyFont="1" applyFill="1" applyAlignment="1">
      <alignment horizontal="center" vertical="center" wrapText="1"/>
    </xf>
    <xf numFmtId="0" fontId="27" fillId="47" borderId="0" xfId="0" applyFont="1" applyFill="1" applyAlignment="1">
      <alignment horizontal="center" vertical="center" wrapText="1"/>
    </xf>
    <xf numFmtId="0" fontId="27" fillId="39" borderId="0" xfId="0" applyFont="1" applyFill="1" applyAlignment="1">
      <alignment horizontal="center" vertical="center" wrapText="1"/>
    </xf>
    <xf numFmtId="0" fontId="48" fillId="76" borderId="0" xfId="0" applyFont="1" applyFill="1" applyAlignment="1">
      <alignment horizontal="center" vertical="center" wrapText="1"/>
    </xf>
    <xf numFmtId="0" fontId="61" fillId="64" borderId="0" xfId="0" applyFont="1" applyFill="1" applyAlignment="1">
      <alignment horizontal="left" vertical="center" wrapText="1"/>
    </xf>
    <xf numFmtId="0" fontId="27" fillId="64" borderId="0" xfId="0" applyFont="1" applyFill="1" applyAlignment="1">
      <alignment horizontal="center" vertical="center" wrapText="1"/>
    </xf>
    <xf numFmtId="0" fontId="27" fillId="77" borderId="0" xfId="0" applyFont="1" applyFill="1" applyAlignment="1">
      <alignment horizontal="center" vertical="center" wrapText="1"/>
    </xf>
    <xf numFmtId="0" fontId="61" fillId="0" borderId="0" xfId="0" applyFont="1" applyAlignment="1">
      <alignment horizontal="left" vertical="center" wrapText="1"/>
    </xf>
    <xf numFmtId="0" fontId="61" fillId="77" borderId="0" xfId="0" applyFont="1" applyFill="1" applyAlignment="1">
      <alignment vertical="center" wrapText="1"/>
    </xf>
    <xf numFmtId="0" fontId="61" fillId="0" borderId="0" xfId="0" applyFont="1" applyAlignment="1">
      <alignment vertical="center"/>
    </xf>
    <xf numFmtId="0" fontId="0" fillId="0" borderId="0" xfId="0" applyAlignment="1">
      <alignment horizontal="center" vertical="center"/>
    </xf>
    <xf numFmtId="0" fontId="27" fillId="37" borderId="0" xfId="0" applyFont="1" applyFill="1" applyAlignment="1">
      <alignment horizontal="center" vertical="center" wrapText="1"/>
    </xf>
    <xf numFmtId="0" fontId="61" fillId="77" borderId="0" xfId="0" applyFont="1" applyFill="1" applyAlignment="1">
      <alignment horizontal="center" vertical="center" wrapText="1"/>
    </xf>
    <xf numFmtId="0" fontId="61" fillId="0" borderId="0" xfId="0" applyFont="1" applyAlignment="1">
      <alignment horizontal="center" vertical="center"/>
    </xf>
    <xf numFmtId="49" fontId="0" fillId="57" borderId="18" xfId="0" applyNumberFormat="1" applyFill="1" applyBorder="1" applyAlignment="1">
      <alignment horizontal="center" vertical="center"/>
    </xf>
    <xf numFmtId="49" fontId="0" fillId="0" borderId="20" xfId="0" applyNumberFormat="1" applyBorder="1" applyAlignment="1">
      <alignment horizontal="center" vertical="center"/>
    </xf>
    <xf numFmtId="0" fontId="0" fillId="0" borderId="18" xfId="0" applyBorder="1" applyAlignment="1">
      <alignment horizontal="left" vertical="center"/>
    </xf>
    <xf numFmtId="0" fontId="0" fillId="0" borderId="24" xfId="0" applyBorder="1" applyAlignment="1">
      <alignment horizontal="center" vertical="center"/>
    </xf>
    <xf numFmtId="0" fontId="0" fillId="0" borderId="22" xfId="0" applyBorder="1" applyAlignment="1">
      <alignment horizontal="center" vertical="center"/>
    </xf>
    <xf numFmtId="49" fontId="53" fillId="0" borderId="17" xfId="0" applyNumberFormat="1" applyFont="1" applyBorder="1" applyAlignment="1">
      <alignment horizontal="center" vertical="center"/>
    </xf>
    <xf numFmtId="0" fontId="0" fillId="0" borderId="23" xfId="0" applyBorder="1" applyAlignment="1">
      <alignment horizontal="center" vertical="center"/>
    </xf>
    <xf numFmtId="49" fontId="53" fillId="0" borderId="19" xfId="0" applyNumberFormat="1" applyFont="1" applyBorder="1" applyAlignment="1">
      <alignment horizontal="center" vertical="center"/>
    </xf>
    <xf numFmtId="0" fontId="27" fillId="50" borderId="18" xfId="0" applyFont="1" applyFill="1" applyBorder="1" applyAlignment="1">
      <alignment horizontal="left" vertical="center" wrapText="1"/>
    </xf>
    <xf numFmtId="0" fontId="27" fillId="64" borderId="18" xfId="0" applyFont="1" applyFill="1" applyBorder="1" applyAlignment="1">
      <alignment horizontal="left" vertical="center" wrapText="1"/>
    </xf>
    <xf numFmtId="0" fontId="27" fillId="47" borderId="18" xfId="0" applyFont="1" applyFill="1" applyBorder="1" applyAlignment="1">
      <alignment horizontal="left" vertical="center" wrapText="1"/>
    </xf>
    <xf numFmtId="0" fontId="27" fillId="39" borderId="18" xfId="0" applyFont="1" applyFill="1" applyBorder="1" applyAlignment="1">
      <alignment horizontal="left" vertical="center" wrapText="1"/>
    </xf>
    <xf numFmtId="0" fontId="0" fillId="69" borderId="22" xfId="0" applyFill="1" applyBorder="1" applyAlignment="1">
      <alignment horizontal="center" vertical="center"/>
    </xf>
    <xf numFmtId="0" fontId="61" fillId="0" borderId="22" xfId="0" applyFont="1" applyBorder="1" applyAlignment="1">
      <alignment horizontal="center" vertical="center"/>
    </xf>
    <xf numFmtId="0" fontId="83" fillId="0" borderId="15" xfId="0" applyFont="1" applyBorder="1" applyAlignment="1">
      <alignment horizontal="center" vertical="center"/>
    </xf>
    <xf numFmtId="0" fontId="83" fillId="0" borderId="0" xfId="0" applyFont="1" applyAlignment="1">
      <alignment horizontal="center" vertical="center"/>
    </xf>
    <xf numFmtId="0" fontId="27" fillId="64" borderId="18" xfId="0" applyFont="1" applyFill="1" applyBorder="1" applyAlignment="1">
      <alignment horizontal="justify" vertical="center" wrapText="1"/>
    </xf>
    <xf numFmtId="49" fontId="0" fillId="0" borderId="21" xfId="0" applyNumberFormat="1" applyBorder="1" applyAlignment="1">
      <alignment horizontal="center" vertical="center"/>
    </xf>
    <xf numFmtId="0" fontId="0" fillId="0" borderId="15" xfId="0" applyBorder="1" applyAlignment="1">
      <alignment horizontal="center" vertical="center"/>
    </xf>
    <xf numFmtId="0" fontId="0" fillId="0" borderId="20" xfId="0" applyBorder="1" applyAlignment="1">
      <alignment horizontal="center" vertical="center"/>
    </xf>
    <xf numFmtId="0" fontId="84" fillId="0" borderId="0" xfId="0" applyFont="1" applyAlignment="1">
      <alignment horizontal="center" vertical="center"/>
    </xf>
    <xf numFmtId="0" fontId="84" fillId="64" borderId="22" xfId="0" applyFont="1" applyFill="1" applyBorder="1" applyAlignment="1">
      <alignment horizontal="center" vertical="center" wrapText="1"/>
    </xf>
    <xf numFmtId="49" fontId="16" fillId="0" borderId="18" xfId="0" applyNumberFormat="1" applyFont="1" applyBorder="1" applyAlignment="1">
      <alignment horizontal="center" vertical="center"/>
    </xf>
    <xf numFmtId="0" fontId="16" fillId="0" borderId="0" xfId="0" applyFont="1" applyAlignment="1">
      <alignment horizontal="center" vertical="center"/>
    </xf>
    <xf numFmtId="0" fontId="61" fillId="57" borderId="0" xfId="0" applyFont="1" applyFill="1" applyAlignment="1">
      <alignment vertical="center"/>
    </xf>
    <xf numFmtId="0" fontId="61" fillId="50" borderId="24" xfId="0" applyFont="1" applyFill="1" applyBorder="1" applyAlignment="1">
      <alignment horizontal="center" vertical="center" wrapText="1"/>
    </xf>
    <xf numFmtId="0" fontId="61" fillId="50" borderId="22" xfId="0" applyFont="1" applyFill="1" applyBorder="1" applyAlignment="1">
      <alignment horizontal="center" vertical="center" wrapText="1"/>
    </xf>
    <xf numFmtId="0" fontId="61" fillId="0" borderId="22" xfId="0" applyFont="1" applyBorder="1" applyAlignment="1">
      <alignment horizontal="center" vertical="center" wrapText="1"/>
    </xf>
    <xf numFmtId="0" fontId="85" fillId="0" borderId="0" xfId="0" applyFont="1" applyAlignment="1">
      <alignment horizontal="center" vertical="center"/>
    </xf>
    <xf numFmtId="0" fontId="82" fillId="50" borderId="22" xfId="0" applyFont="1" applyFill="1" applyBorder="1" applyAlignment="1">
      <alignment horizontal="center" vertical="center" wrapText="1"/>
    </xf>
    <xf numFmtId="0" fontId="82" fillId="0" borderId="22" xfId="0" applyFont="1" applyBorder="1" applyAlignment="1">
      <alignment horizontal="center" vertical="center" wrapText="1"/>
    </xf>
    <xf numFmtId="0" fontId="85" fillId="0" borderId="18" xfId="0" applyFont="1" applyBorder="1" applyAlignment="1">
      <alignment horizontal="center" vertical="center" wrapText="1"/>
    </xf>
    <xf numFmtId="0" fontId="27" fillId="50" borderId="18" xfId="0" applyFont="1" applyFill="1" applyBorder="1" applyAlignment="1">
      <alignment horizontal="justify" vertical="center" wrapText="1"/>
    </xf>
    <xf numFmtId="0" fontId="27" fillId="67" borderId="18" xfId="0" applyFont="1" applyFill="1" applyBorder="1" applyAlignment="1">
      <alignment horizontal="justify" vertical="center" wrapText="1"/>
    </xf>
    <xf numFmtId="0" fontId="27" fillId="47" borderId="18" xfId="0" applyFont="1" applyFill="1" applyBorder="1" applyAlignment="1">
      <alignment horizontal="justify" vertical="center" wrapText="1"/>
    </xf>
    <xf numFmtId="0" fontId="27" fillId="39" borderId="18" xfId="0" applyFont="1" applyFill="1" applyBorder="1" applyAlignment="1">
      <alignment horizontal="justify" vertical="center" wrapText="1"/>
    </xf>
    <xf numFmtId="0" fontId="27" fillId="77" borderId="18" xfId="0" applyFont="1" applyFill="1" applyBorder="1" applyAlignment="1">
      <alignment horizontal="justify" vertical="center" wrapText="1"/>
    </xf>
    <xf numFmtId="0" fontId="27" fillId="0" borderId="18" xfId="0" applyFont="1" applyBorder="1" applyAlignment="1">
      <alignment horizontal="justify" vertical="center" wrapText="1"/>
    </xf>
    <xf numFmtId="0" fontId="61" fillId="57" borderId="24" xfId="0" applyFont="1" applyFill="1" applyBorder="1" applyAlignment="1">
      <alignment vertical="center"/>
    </xf>
    <xf numFmtId="0" fontId="61" fillId="57" borderId="22" xfId="0" applyFont="1" applyFill="1" applyBorder="1" applyAlignment="1">
      <alignment vertical="center"/>
    </xf>
    <xf numFmtId="0" fontId="61" fillId="57" borderId="22" xfId="0" applyFont="1" applyFill="1" applyBorder="1" applyAlignment="1">
      <alignment vertical="center" wrapText="1"/>
    </xf>
    <xf numFmtId="0" fontId="16" fillId="57" borderId="22" xfId="0" applyFont="1" applyFill="1" applyBorder="1"/>
    <xf numFmtId="0" fontId="61" fillId="57" borderId="23" xfId="0" applyFont="1" applyFill="1" applyBorder="1" applyAlignment="1">
      <alignment vertical="center"/>
    </xf>
    <xf numFmtId="0" fontId="27" fillId="37" borderId="18" xfId="0" applyFont="1" applyFill="1" applyBorder="1" applyAlignment="1">
      <alignment horizontal="center" vertical="center" wrapText="1"/>
    </xf>
    <xf numFmtId="0" fontId="27" fillId="50" borderId="22" xfId="0" applyFont="1" applyFill="1" applyBorder="1" applyAlignment="1">
      <alignment horizontal="center" vertical="center" wrapText="1"/>
    </xf>
    <xf numFmtId="0" fontId="27" fillId="64" borderId="22" xfId="0" applyFont="1" applyFill="1" applyBorder="1" applyAlignment="1">
      <alignment horizontal="center" vertical="center" wrapText="1"/>
    </xf>
    <xf numFmtId="0" fontId="27" fillId="67" borderId="22" xfId="0" applyFont="1" applyFill="1" applyBorder="1" applyAlignment="1">
      <alignment horizontal="center" vertical="center" wrapText="1"/>
    </xf>
    <xf numFmtId="0" fontId="27" fillId="78" borderId="22" xfId="0" applyFont="1" applyFill="1" applyBorder="1" applyAlignment="1">
      <alignment horizontal="center" vertical="center" wrapText="1"/>
    </xf>
    <xf numFmtId="0" fontId="27" fillId="56" borderId="22" xfId="0" applyFont="1" applyFill="1" applyBorder="1" applyAlignment="1">
      <alignment horizontal="center" vertical="center" wrapText="1"/>
    </xf>
    <xf numFmtId="0" fontId="27" fillId="47" borderId="22" xfId="0" applyFont="1" applyFill="1" applyBorder="1" applyAlignment="1">
      <alignment horizontal="center" vertical="center" wrapText="1"/>
    </xf>
    <xf numFmtId="0" fontId="27" fillId="39" borderId="22" xfId="0" applyFont="1" applyFill="1" applyBorder="1" applyAlignment="1">
      <alignment horizontal="center" vertical="center" wrapText="1"/>
    </xf>
    <xf numFmtId="0" fontId="27" fillId="77" borderId="22" xfId="0" applyFont="1" applyFill="1" applyBorder="1" applyAlignment="1">
      <alignment horizontal="center" vertical="center" wrapText="1"/>
    </xf>
    <xf numFmtId="0" fontId="16" fillId="77" borderId="15" xfId="0" applyFont="1" applyFill="1" applyBorder="1" applyAlignment="1">
      <alignment vertical="center" wrapText="1"/>
    </xf>
    <xf numFmtId="0" fontId="16" fillId="77" borderId="24" xfId="0" applyFont="1" applyFill="1" applyBorder="1" applyAlignment="1">
      <alignment vertical="center" wrapText="1"/>
    </xf>
    <xf numFmtId="0" fontId="27" fillId="39" borderId="17" xfId="0" applyFont="1" applyFill="1" applyBorder="1" applyAlignment="1">
      <alignment vertical="top"/>
    </xf>
    <xf numFmtId="0" fontId="27" fillId="39" borderId="24" xfId="0" applyFont="1" applyFill="1" applyBorder="1" applyAlignment="1">
      <alignment horizontal="center" vertical="top"/>
    </xf>
    <xf numFmtId="0" fontId="27" fillId="39" borderId="22" xfId="0" applyFont="1" applyFill="1" applyBorder="1" applyAlignment="1">
      <alignment horizontal="center" vertical="top"/>
    </xf>
    <xf numFmtId="0" fontId="27" fillId="39" borderId="19" xfId="0" applyFont="1" applyFill="1" applyBorder="1" applyAlignment="1">
      <alignment vertical="top"/>
    </xf>
    <xf numFmtId="0" fontId="27" fillId="39" borderId="23" xfId="0" applyFont="1" applyFill="1" applyBorder="1" applyAlignment="1">
      <alignment horizontal="center" vertical="top"/>
    </xf>
    <xf numFmtId="0" fontId="13" fillId="55" borderId="17" xfId="0" applyFont="1" applyFill="1" applyBorder="1" applyAlignment="1">
      <alignment vertical="top"/>
    </xf>
    <xf numFmtId="0" fontId="13" fillId="55" borderId="10" xfId="0" applyFont="1" applyFill="1" applyBorder="1" applyAlignment="1">
      <alignment vertical="top"/>
    </xf>
    <xf numFmtId="0" fontId="27" fillId="0" borderId="14" xfId="0" applyFont="1" applyBorder="1" applyAlignment="1">
      <alignment vertical="top"/>
    </xf>
    <xf numFmtId="0" fontId="16" fillId="0" borderId="0" xfId="0" applyFont="1" applyAlignment="1">
      <alignment horizontal="left"/>
    </xf>
    <xf numFmtId="0" fontId="0" fillId="0" borderId="11" xfId="0" applyBorder="1" applyAlignment="1">
      <alignment horizontal="center"/>
    </xf>
    <xf numFmtId="49" fontId="0" fillId="0" borderId="22" xfId="0" applyNumberFormat="1" applyBorder="1" applyAlignment="1">
      <alignment horizontal="left"/>
    </xf>
    <xf numFmtId="49" fontId="0" fillId="43" borderId="22" xfId="0" applyNumberFormat="1" applyFill="1" applyBorder="1" applyAlignment="1">
      <alignment horizontal="center"/>
    </xf>
    <xf numFmtId="49" fontId="16" fillId="38" borderId="13" xfId="0" applyNumberFormat="1" applyFont="1" applyFill="1" applyBorder="1"/>
    <xf numFmtId="49" fontId="16" fillId="41" borderId="13" xfId="0" applyNumberFormat="1" applyFont="1" applyFill="1" applyBorder="1"/>
    <xf numFmtId="49" fontId="16" fillId="55" borderId="13" xfId="0" applyNumberFormat="1" applyFont="1" applyFill="1" applyBorder="1" applyAlignment="1">
      <alignment horizontal="left"/>
    </xf>
    <xf numFmtId="0" fontId="0" fillId="0" borderId="13" xfId="0" applyBorder="1" applyAlignment="1">
      <alignment horizontal="center" vertical="center"/>
    </xf>
    <xf numFmtId="0" fontId="84" fillId="50" borderId="13" xfId="0" applyFont="1" applyFill="1" applyBorder="1" applyAlignment="1">
      <alignment horizontal="center" vertical="center" wrapText="1"/>
    </xf>
    <xf numFmtId="0" fontId="27" fillId="50" borderId="13" xfId="0" applyFont="1" applyFill="1" applyBorder="1" applyAlignment="1">
      <alignment horizontal="center" vertical="center" wrapText="1"/>
    </xf>
    <xf numFmtId="49" fontId="0" fillId="0" borderId="13" xfId="0" applyNumberFormat="1" applyBorder="1" applyAlignment="1">
      <alignment horizontal="left"/>
    </xf>
    <xf numFmtId="0" fontId="84" fillId="39" borderId="13" xfId="0" applyFont="1" applyFill="1" applyBorder="1" applyAlignment="1">
      <alignment horizontal="center" vertical="center"/>
    </xf>
    <xf numFmtId="49" fontId="0" fillId="0" borderId="13" xfId="0" applyNumberFormat="1" applyBorder="1"/>
    <xf numFmtId="0" fontId="27" fillId="64" borderId="13" xfId="0" applyFont="1" applyFill="1" applyBorder="1" applyAlignment="1">
      <alignment horizontal="center" vertical="center" wrapText="1"/>
    </xf>
    <xf numFmtId="0" fontId="84" fillId="0" borderId="13" xfId="0" applyFont="1" applyBorder="1" applyAlignment="1">
      <alignment horizontal="center" vertical="center"/>
    </xf>
    <xf numFmtId="49" fontId="16" fillId="0" borderId="13" xfId="0" applyNumberFormat="1" applyFont="1" applyBorder="1"/>
    <xf numFmtId="49" fontId="16" fillId="41" borderId="13" xfId="0" applyNumberFormat="1" applyFont="1" applyFill="1" applyBorder="1" applyAlignment="1">
      <alignment horizontal="left"/>
    </xf>
    <xf numFmtId="0" fontId="84" fillId="0" borderId="24" xfId="0" applyFont="1" applyBorder="1" applyAlignment="1">
      <alignment horizontal="center" vertical="center"/>
    </xf>
    <xf numFmtId="49" fontId="16" fillId="34" borderId="23" xfId="0" applyNumberFormat="1" applyFont="1" applyFill="1" applyBorder="1"/>
    <xf numFmtId="49" fontId="16" fillId="38" borderId="23" xfId="0" applyNumberFormat="1" applyFont="1" applyFill="1" applyBorder="1"/>
    <xf numFmtId="49" fontId="16" fillId="38" borderId="13" xfId="0" applyNumberFormat="1" applyFont="1" applyFill="1" applyBorder="1" applyAlignment="1">
      <alignment horizontal="left"/>
    </xf>
    <xf numFmtId="0" fontId="82" fillId="0" borderId="14" xfId="0" applyFont="1" applyBorder="1" applyAlignment="1">
      <alignment horizontal="center" vertical="center"/>
    </xf>
    <xf numFmtId="0" fontId="82" fillId="0" borderId="17" xfId="0" applyFont="1" applyBorder="1" applyAlignment="1">
      <alignment horizontal="center" vertical="center"/>
    </xf>
    <xf numFmtId="0" fontId="82" fillId="0" borderId="19" xfId="0" applyFont="1" applyBorder="1" applyAlignment="1">
      <alignment horizontal="center" vertical="center"/>
    </xf>
    <xf numFmtId="0" fontId="82" fillId="50" borderId="17" xfId="0" applyFont="1" applyFill="1" applyBorder="1" applyAlignment="1">
      <alignment horizontal="center" vertical="center" wrapText="1"/>
    </xf>
    <xf numFmtId="0" fontId="82" fillId="64" borderId="17" xfId="0" applyFont="1" applyFill="1" applyBorder="1" applyAlignment="1">
      <alignment horizontal="center" vertical="center" wrapText="1"/>
    </xf>
    <xf numFmtId="0" fontId="82" fillId="50" borderId="17" xfId="0" applyFont="1" applyFill="1" applyBorder="1" applyAlignment="1">
      <alignment horizontal="center" vertical="center"/>
    </xf>
    <xf numFmtId="0" fontId="82" fillId="47" borderId="17" xfId="0" applyFont="1" applyFill="1" applyBorder="1" applyAlignment="1">
      <alignment horizontal="center" vertical="center" wrapText="1"/>
    </xf>
    <xf numFmtId="0" fontId="82" fillId="39" borderId="17" xfId="0" applyFont="1" applyFill="1" applyBorder="1" applyAlignment="1">
      <alignment horizontal="center" vertical="center" wrapText="1"/>
    </xf>
    <xf numFmtId="0" fontId="82" fillId="64" borderId="10" xfId="0" applyFont="1" applyFill="1" applyBorder="1" applyAlignment="1">
      <alignment horizontal="center" vertical="center" wrapText="1"/>
    </xf>
    <xf numFmtId="0" fontId="82" fillId="0" borderId="10" xfId="0" applyFont="1" applyBorder="1" applyAlignment="1">
      <alignment horizontal="center" vertical="center"/>
    </xf>
    <xf numFmtId="0" fontId="82" fillId="50" borderId="10" xfId="0" applyFont="1" applyFill="1" applyBorder="1" applyAlignment="1">
      <alignment horizontal="center" vertical="center" wrapText="1"/>
    </xf>
    <xf numFmtId="49" fontId="16" fillId="54" borderId="10" xfId="0" applyNumberFormat="1" applyFont="1" applyFill="1" applyBorder="1" applyAlignment="1">
      <alignment horizontal="center" vertical="center"/>
    </xf>
    <xf numFmtId="49" fontId="16" fillId="54" borderId="12" xfId="0" applyNumberFormat="1" applyFont="1" applyFill="1" applyBorder="1" applyAlignment="1">
      <alignment horizontal="center" vertical="center"/>
    </xf>
    <xf numFmtId="0" fontId="16" fillId="54" borderId="10" xfId="0" applyFont="1" applyFill="1" applyBorder="1" applyAlignment="1">
      <alignment horizontal="center"/>
    </xf>
    <xf numFmtId="0" fontId="16" fillId="54" borderId="10" xfId="0" applyFont="1" applyFill="1" applyBorder="1" applyAlignment="1">
      <alignment horizontal="center" vertical="center"/>
    </xf>
    <xf numFmtId="0" fontId="16" fillId="54" borderId="11" xfId="0" applyFont="1" applyFill="1" applyBorder="1" applyAlignment="1">
      <alignment horizontal="center"/>
    </xf>
    <xf numFmtId="49" fontId="0" fillId="54" borderId="12" xfId="0" applyNumberFormat="1" applyFill="1" applyBorder="1" applyAlignment="1">
      <alignment horizontal="center" vertical="center"/>
    </xf>
    <xf numFmtId="49" fontId="16" fillId="54" borderId="11" xfId="0" applyNumberFormat="1" applyFont="1" applyFill="1" applyBorder="1" applyAlignment="1">
      <alignment horizontal="center" vertical="center"/>
    </xf>
    <xf numFmtId="49" fontId="0" fillId="0" borderId="24" xfId="0" applyNumberFormat="1" applyBorder="1" applyAlignment="1">
      <alignment horizontal="right"/>
    </xf>
    <xf numFmtId="49" fontId="0" fillId="0" borderId="22" xfId="0" applyNumberFormat="1" applyBorder="1" applyAlignment="1">
      <alignment horizontal="right"/>
    </xf>
    <xf numFmtId="0" fontId="83" fillId="0" borderId="11" xfId="0" applyFont="1" applyBorder="1" applyAlignment="1">
      <alignment horizontal="center" vertical="center"/>
    </xf>
    <xf numFmtId="0" fontId="83" fillId="50" borderId="11" xfId="0" applyFont="1" applyFill="1" applyBorder="1" applyAlignment="1">
      <alignment horizontal="center" vertical="center" wrapText="1"/>
    </xf>
    <xf numFmtId="0" fontId="83" fillId="0" borderId="20" xfId="0" applyFont="1" applyBorder="1" applyAlignment="1">
      <alignment horizontal="center" vertical="center"/>
    </xf>
    <xf numFmtId="0" fontId="83" fillId="64" borderId="0" xfId="0" applyFont="1" applyFill="1" applyAlignment="1">
      <alignment horizontal="center" vertical="center" wrapText="1"/>
    </xf>
    <xf numFmtId="0" fontId="83" fillId="50" borderId="0" xfId="0" applyFont="1" applyFill="1" applyAlignment="1">
      <alignment horizontal="center" vertical="center" wrapText="1"/>
    </xf>
    <xf numFmtId="0" fontId="83" fillId="47" borderId="0" xfId="0" applyFont="1" applyFill="1" applyAlignment="1">
      <alignment horizontal="center" vertical="center" wrapText="1"/>
    </xf>
    <xf numFmtId="0" fontId="83" fillId="39" borderId="0" xfId="0" applyFont="1" applyFill="1" applyAlignment="1">
      <alignment horizontal="center" vertical="center" wrapText="1"/>
    </xf>
    <xf numFmtId="0" fontId="83" fillId="64" borderId="0" xfId="0" quotePrefix="1" applyFont="1" applyFill="1" applyAlignment="1">
      <alignment horizontal="center" vertical="center" wrapText="1"/>
    </xf>
    <xf numFmtId="0" fontId="84" fillId="0" borderId="22" xfId="0" applyFont="1" applyBorder="1" applyAlignment="1">
      <alignment horizontal="center" vertical="center"/>
    </xf>
    <xf numFmtId="0" fontId="84" fillId="0" borderId="23" xfId="0" applyFont="1" applyBorder="1" applyAlignment="1">
      <alignment horizontal="center" vertical="center"/>
    </xf>
    <xf numFmtId="0" fontId="84" fillId="50" borderId="22" xfId="0" applyFont="1" applyFill="1" applyBorder="1" applyAlignment="1">
      <alignment horizontal="center" vertical="center" wrapText="1"/>
    </xf>
    <xf numFmtId="0" fontId="84" fillId="47" borderId="22" xfId="0" applyFont="1" applyFill="1" applyBorder="1" applyAlignment="1">
      <alignment horizontal="center" vertical="center" wrapText="1"/>
    </xf>
    <xf numFmtId="0" fontId="84" fillId="39" borderId="22" xfId="0" applyFont="1" applyFill="1" applyBorder="1" applyAlignment="1">
      <alignment horizontal="center" vertical="center" wrapText="1"/>
    </xf>
    <xf numFmtId="0" fontId="27" fillId="64" borderId="12" xfId="0" applyFont="1" applyFill="1" applyBorder="1" applyAlignment="1">
      <alignment horizontal="center" vertical="center" wrapText="1"/>
    </xf>
    <xf numFmtId="49" fontId="16" fillId="33" borderId="13" xfId="0" applyNumberFormat="1" applyFont="1" applyFill="1" applyBorder="1"/>
    <xf numFmtId="0" fontId="61" fillId="34" borderId="17" xfId="0" applyFont="1" applyFill="1" applyBorder="1" applyAlignment="1">
      <alignment vertical="center" wrapText="1"/>
    </xf>
    <xf numFmtId="0" fontId="61" fillId="34" borderId="0" xfId="0" applyFont="1" applyFill="1" applyAlignment="1">
      <alignment horizontal="center" vertical="center" wrapText="1"/>
    </xf>
    <xf numFmtId="0" fontId="16" fillId="37" borderId="16" xfId="0" applyFont="1" applyFill="1" applyBorder="1" applyAlignment="1">
      <alignment horizontal="left"/>
    </xf>
    <xf numFmtId="0" fontId="16" fillId="37" borderId="18" xfId="0" applyFont="1" applyFill="1" applyBorder="1" applyAlignment="1">
      <alignment horizontal="left"/>
    </xf>
    <xf numFmtId="0" fontId="16" fillId="37" borderId="21" xfId="0" applyFont="1" applyFill="1" applyBorder="1" applyAlignment="1">
      <alignment horizontal="left"/>
    </xf>
    <xf numFmtId="49" fontId="16" fillId="57" borderId="53" xfId="0" applyNumberFormat="1" applyFont="1" applyFill="1" applyBorder="1" applyAlignment="1">
      <alignment vertical="center"/>
    </xf>
    <xf numFmtId="49" fontId="16" fillId="57" borderId="0" xfId="0" applyNumberFormat="1" applyFont="1" applyFill="1" applyAlignment="1">
      <alignment vertical="center"/>
    </xf>
    <xf numFmtId="49" fontId="0" fillId="57" borderId="0" xfId="0" applyNumberFormat="1" applyFill="1" applyAlignment="1">
      <alignment vertical="center"/>
    </xf>
    <xf numFmtId="0" fontId="19" fillId="57" borderId="0" xfId="0" applyFont="1" applyFill="1"/>
    <xf numFmtId="0" fontId="16" fillId="37" borderId="0" xfId="0" applyFont="1" applyFill="1" applyAlignment="1">
      <alignment horizontal="left"/>
    </xf>
    <xf numFmtId="0" fontId="34" fillId="0" borderId="0" xfId="0" applyFont="1" applyAlignment="1">
      <alignment horizontal="left"/>
    </xf>
    <xf numFmtId="0" fontId="0" fillId="69" borderId="16" xfId="0" applyFill="1" applyBorder="1" applyAlignment="1">
      <alignment horizontal="center"/>
    </xf>
    <xf numFmtId="0" fontId="0" fillId="52" borderId="18" xfId="0" applyFill="1" applyBorder="1" applyAlignment="1">
      <alignment horizontal="center"/>
    </xf>
    <xf numFmtId="0" fontId="0" fillId="69" borderId="19" xfId="0" applyFill="1" applyBorder="1"/>
    <xf numFmtId="0" fontId="0" fillId="0" borderId="11" xfId="0" applyBorder="1"/>
    <xf numFmtId="0" fontId="0" fillId="69" borderId="19" xfId="0" applyFill="1" applyBorder="1" applyAlignment="1">
      <alignment horizontal="left"/>
    </xf>
    <xf numFmtId="0" fontId="0" fillId="69" borderId="14" xfId="0" applyFill="1" applyBorder="1" applyAlignment="1">
      <alignment horizontal="left"/>
    </xf>
    <xf numFmtId="0" fontId="0" fillId="69" borderId="17" xfId="0" applyFill="1" applyBorder="1" applyAlignment="1">
      <alignment horizontal="left"/>
    </xf>
    <xf numFmtId="0" fontId="0" fillId="50" borderId="19" xfId="0" applyFill="1" applyBorder="1" applyAlignment="1">
      <alignment horizontal="left"/>
    </xf>
    <xf numFmtId="0" fontId="0" fillId="69" borderId="24" xfId="0" applyFill="1" applyBorder="1" applyAlignment="1">
      <alignment horizontal="center"/>
    </xf>
    <xf numFmtId="0" fontId="16" fillId="69" borderId="22" xfId="0" applyFont="1" applyFill="1" applyBorder="1" applyAlignment="1">
      <alignment horizontal="center"/>
    </xf>
    <xf numFmtId="0" fontId="0" fillId="66" borderId="22" xfId="0" applyFill="1" applyBorder="1" applyAlignment="1">
      <alignment horizontal="center"/>
    </xf>
    <xf numFmtId="0" fontId="0" fillId="66" borderId="23" xfId="0" applyFill="1" applyBorder="1" applyAlignment="1">
      <alignment horizontal="center"/>
    </xf>
    <xf numFmtId="0" fontId="0" fillId="52" borderId="22" xfId="0" applyFill="1" applyBorder="1" applyAlignment="1">
      <alignment horizontal="center"/>
    </xf>
    <xf numFmtId="0" fontId="0" fillId="69" borderId="23" xfId="0" applyFill="1" applyBorder="1" applyAlignment="1">
      <alignment horizontal="center"/>
    </xf>
    <xf numFmtId="0" fontId="16" fillId="37" borderId="11" xfId="0" applyFont="1" applyFill="1" applyBorder="1" applyAlignment="1">
      <alignment horizontal="left"/>
    </xf>
    <xf numFmtId="0" fontId="16" fillId="37" borderId="15" xfId="0" applyFont="1" applyFill="1" applyBorder="1" applyAlignment="1">
      <alignment horizontal="left"/>
    </xf>
    <xf numFmtId="0" fontId="16" fillId="37" borderId="20" xfId="0" applyFont="1" applyFill="1" applyBorder="1" applyAlignment="1">
      <alignment horizontal="left"/>
    </xf>
    <xf numFmtId="0" fontId="0" fillId="52" borderId="21" xfId="0" applyFill="1" applyBorder="1" applyAlignment="1">
      <alignment horizontal="center"/>
    </xf>
    <xf numFmtId="0" fontId="0" fillId="50" borderId="17" xfId="0" applyFill="1" applyBorder="1" applyAlignment="1">
      <alignment horizontal="left"/>
    </xf>
    <xf numFmtId="0" fontId="27" fillId="50" borderId="18" xfId="0" applyFont="1" applyFill="1" applyBorder="1" applyAlignment="1">
      <alignment horizontal="center" vertical="center" wrapText="1"/>
    </xf>
    <xf numFmtId="49" fontId="16" fillId="0" borderId="10" xfId="0" applyNumberFormat="1" applyFont="1" applyBorder="1" applyAlignment="1">
      <alignment horizontal="left" vertical="center"/>
    </xf>
    <xf numFmtId="0" fontId="27" fillId="50" borderId="17" xfId="0" applyFont="1" applyFill="1" applyBorder="1" applyAlignment="1">
      <alignment horizontal="center" vertical="center" wrapText="1"/>
    </xf>
    <xf numFmtId="0" fontId="16" fillId="37" borderId="10" xfId="0" applyFont="1" applyFill="1" applyBorder="1" applyAlignment="1">
      <alignment horizontal="left" vertical="center"/>
    </xf>
    <xf numFmtId="0" fontId="82" fillId="39" borderId="10" xfId="0" applyFont="1" applyFill="1" applyBorder="1" applyAlignment="1">
      <alignment horizontal="center" vertical="center"/>
    </xf>
    <xf numFmtId="0" fontId="83" fillId="39" borderId="11" xfId="0" applyFont="1" applyFill="1" applyBorder="1" applyAlignment="1">
      <alignment horizontal="center" vertical="center"/>
    </xf>
    <xf numFmtId="0" fontId="82" fillId="39" borderId="19" xfId="0" applyFont="1" applyFill="1" applyBorder="1" applyAlignment="1">
      <alignment horizontal="center" vertical="center"/>
    </xf>
    <xf numFmtId="0" fontId="82" fillId="39" borderId="17" xfId="0" applyFont="1" applyFill="1" applyBorder="1" applyAlignment="1">
      <alignment horizontal="center" vertical="center"/>
    </xf>
    <xf numFmtId="0" fontId="83" fillId="39" borderId="0" xfId="0" applyFont="1" applyFill="1" applyAlignment="1">
      <alignment horizontal="center" vertical="center"/>
    </xf>
    <xf numFmtId="0" fontId="0" fillId="39" borderId="17" xfId="0" applyFill="1" applyBorder="1" applyAlignment="1">
      <alignment horizontal="center" vertical="center"/>
    </xf>
    <xf numFmtId="0" fontId="0" fillId="39" borderId="18" xfId="0" applyFill="1" applyBorder="1" applyAlignment="1">
      <alignment horizontal="center" vertical="center"/>
    </xf>
    <xf numFmtId="0" fontId="0" fillId="39" borderId="0" xfId="0" applyFill="1" applyAlignment="1">
      <alignment horizontal="center" vertical="center"/>
    </xf>
    <xf numFmtId="0" fontId="0" fillId="39" borderId="22" xfId="0" applyFill="1" applyBorder="1" applyAlignment="1">
      <alignment horizontal="center" vertical="center"/>
    </xf>
    <xf numFmtId="0" fontId="83" fillId="50" borderId="18" xfId="0" applyFont="1" applyFill="1" applyBorder="1" applyAlignment="1">
      <alignment horizontal="center" vertical="center" wrapText="1"/>
    </xf>
    <xf numFmtId="0" fontId="83" fillId="50" borderId="17" xfId="0" applyFont="1" applyFill="1" applyBorder="1" applyAlignment="1">
      <alignment horizontal="center" vertical="center" wrapText="1"/>
    </xf>
    <xf numFmtId="0" fontId="84" fillId="39" borderId="17" xfId="0" applyFont="1" applyFill="1" applyBorder="1" applyAlignment="1">
      <alignment horizontal="center" vertical="center"/>
    </xf>
    <xf numFmtId="0" fontId="0" fillId="54" borderId="14" xfId="0" applyFill="1" applyBorder="1" applyAlignment="1">
      <alignment horizontal="center" vertical="center"/>
    </xf>
    <xf numFmtId="0" fontId="0" fillId="54" borderId="15" xfId="0" applyFill="1" applyBorder="1" applyAlignment="1">
      <alignment horizontal="center" vertical="center"/>
    </xf>
    <xf numFmtId="0" fontId="0" fillId="54" borderId="16" xfId="0" applyFill="1" applyBorder="1" applyAlignment="1">
      <alignment horizontal="center" vertical="center"/>
    </xf>
    <xf numFmtId="0" fontId="0" fillId="54" borderId="17" xfId="0" applyFill="1" applyBorder="1" applyAlignment="1">
      <alignment horizontal="center" vertical="center"/>
    </xf>
    <xf numFmtId="0" fontId="0" fillId="54" borderId="0" xfId="0" applyFill="1" applyAlignment="1">
      <alignment horizontal="center" vertical="center"/>
    </xf>
    <xf numFmtId="0" fontId="0" fillId="54" borderId="18" xfId="0" applyFill="1" applyBorder="1" applyAlignment="1">
      <alignment horizontal="center" vertical="center"/>
    </xf>
    <xf numFmtId="0" fontId="0" fillId="37" borderId="17" xfId="0" applyFill="1" applyBorder="1" applyAlignment="1">
      <alignment horizontal="center" vertical="center"/>
    </xf>
    <xf numFmtId="0" fontId="0" fillId="37" borderId="37" xfId="0" applyFill="1" applyBorder="1" applyAlignment="1">
      <alignment horizontal="center" vertical="center"/>
    </xf>
    <xf numFmtId="0" fontId="0" fillId="54" borderId="17" xfId="0" applyFill="1" applyBorder="1" applyAlignment="1">
      <alignment horizontal="center"/>
    </xf>
    <xf numFmtId="0" fontId="0" fillId="54" borderId="37" xfId="0" applyFill="1" applyBorder="1" applyAlignment="1">
      <alignment horizontal="center"/>
    </xf>
    <xf numFmtId="0" fontId="0" fillId="54" borderId="78" xfId="0" applyFill="1" applyBorder="1" applyAlignment="1">
      <alignment horizontal="center" vertical="center"/>
    </xf>
    <xf numFmtId="0" fontId="0" fillId="54" borderId="79" xfId="0" applyFill="1" applyBorder="1" applyAlignment="1">
      <alignment horizontal="center" vertical="center"/>
    </xf>
    <xf numFmtId="0" fontId="0" fillId="54" borderId="82" xfId="0" applyFill="1" applyBorder="1" applyAlignment="1">
      <alignment horizontal="center" vertical="center"/>
    </xf>
    <xf numFmtId="0" fontId="0" fillId="54" borderId="41" xfId="0" applyFill="1" applyBorder="1" applyAlignment="1">
      <alignment horizontal="center" vertical="center"/>
    </xf>
    <xf numFmtId="0" fontId="0" fillId="54" borderId="85" xfId="0" applyFill="1" applyBorder="1" applyAlignment="1">
      <alignment horizontal="center" vertical="center"/>
    </xf>
    <xf numFmtId="0" fontId="0" fillId="54" borderId="86" xfId="0" applyFill="1" applyBorder="1" applyAlignment="1">
      <alignment horizontal="center" vertical="center"/>
    </xf>
    <xf numFmtId="0" fontId="0" fillId="54" borderId="87" xfId="0" applyFill="1" applyBorder="1" applyAlignment="1">
      <alignment horizontal="center" vertical="center"/>
    </xf>
    <xf numFmtId="0" fontId="0" fillId="54" borderId="88" xfId="0" applyFill="1" applyBorder="1" applyAlignment="1">
      <alignment horizontal="center" vertical="center"/>
    </xf>
    <xf numFmtId="0" fontId="0" fillId="73" borderId="10" xfId="0" applyFill="1" applyBorder="1" applyAlignment="1">
      <alignment horizontal="center"/>
    </xf>
    <xf numFmtId="0" fontId="0" fillId="73" borderId="11" xfId="0" applyFill="1" applyBorder="1" applyAlignment="1">
      <alignment horizontal="center"/>
    </xf>
    <xf numFmtId="0" fontId="0" fillId="73" borderId="12" xfId="0" applyFill="1" applyBorder="1" applyAlignment="1">
      <alignment horizontal="center"/>
    </xf>
    <xf numFmtId="0" fontId="0" fillId="39" borderId="10" xfId="0" applyFill="1" applyBorder="1" applyAlignment="1">
      <alignment horizontal="center"/>
    </xf>
    <xf numFmtId="0" fontId="0" fillId="39" borderId="12" xfId="0" applyFill="1" applyBorder="1" applyAlignment="1">
      <alignment horizontal="center"/>
    </xf>
    <xf numFmtId="0" fontId="0" fillId="0" borderId="12" xfId="0" applyBorder="1" applyAlignment="1">
      <alignment horizontal="center"/>
    </xf>
    <xf numFmtId="0" fontId="0" fillId="54" borderId="84" xfId="0" applyFill="1" applyBorder="1" applyAlignment="1">
      <alignment horizontal="center" vertical="center"/>
    </xf>
    <xf numFmtId="0" fontId="0" fillId="54" borderId="15" xfId="0" applyFill="1" applyBorder="1"/>
    <xf numFmtId="0" fontId="0" fillId="54" borderId="16" xfId="0" applyFill="1" applyBorder="1"/>
    <xf numFmtId="0" fontId="0" fillId="54" borderId="20" xfId="0" applyFill="1" applyBorder="1"/>
    <xf numFmtId="0" fontId="0" fillId="54" borderId="21" xfId="0" applyFill="1" applyBorder="1"/>
    <xf numFmtId="0" fontId="0" fillId="0" borderId="16" xfId="0" applyBorder="1" applyAlignment="1">
      <alignment horizontal="left" vertical="center"/>
    </xf>
    <xf numFmtId="0" fontId="0" fillId="0" borderId="21" xfId="0" applyBorder="1" applyAlignment="1">
      <alignment horizontal="left" vertical="center"/>
    </xf>
    <xf numFmtId="0" fontId="0" fillId="64" borderId="18" xfId="0" applyFill="1" applyBorder="1" applyAlignment="1">
      <alignment horizontal="left" vertical="center"/>
    </xf>
    <xf numFmtId="0" fontId="0" fillId="39" borderId="0" xfId="0" applyFill="1" applyAlignment="1">
      <alignment horizontal="left" vertical="center"/>
    </xf>
    <xf numFmtId="0" fontId="0" fillId="0" borderId="36" xfId="0" applyBorder="1" applyAlignment="1">
      <alignment horizontal="center"/>
    </xf>
    <xf numFmtId="0" fontId="0" fillId="0" borderId="65" xfId="0" applyBorder="1" applyAlignment="1">
      <alignment horizontal="center"/>
    </xf>
    <xf numFmtId="0" fontId="0" fillId="0" borderId="35" xfId="0" applyBorder="1" applyAlignment="1">
      <alignment horizontal="center"/>
    </xf>
    <xf numFmtId="49" fontId="0" fillId="0" borderId="19" xfId="0" applyNumberFormat="1" applyBorder="1"/>
    <xf numFmtId="49" fontId="0" fillId="69" borderId="13" xfId="0" applyNumberFormat="1" applyFill="1" applyBorder="1" applyAlignment="1">
      <alignment horizontal="center"/>
    </xf>
    <xf numFmtId="49" fontId="0" fillId="0" borderId="13" xfId="0" applyNumberFormat="1" applyBorder="1" applyAlignment="1">
      <alignment vertical="center"/>
    </xf>
    <xf numFmtId="49" fontId="0" fillId="54" borderId="17" xfId="0" applyNumberFormat="1" applyFill="1" applyBorder="1"/>
    <xf numFmtId="49" fontId="0" fillId="54" borderId="19" xfId="0" applyNumberFormat="1" applyFill="1" applyBorder="1"/>
    <xf numFmtId="49" fontId="0" fillId="54" borderId="20" xfId="0" applyNumberFormat="1" applyFill="1" applyBorder="1" applyAlignment="1">
      <alignment horizontal="center"/>
    </xf>
    <xf numFmtId="49" fontId="0" fillId="54" borderId="18" xfId="0" applyNumberFormat="1" applyFill="1" applyBorder="1"/>
    <xf numFmtId="49" fontId="16" fillId="39" borderId="13" xfId="0" applyNumberFormat="1" applyFont="1" applyFill="1" applyBorder="1"/>
    <xf numFmtId="49" fontId="0" fillId="52" borderId="13" xfId="0" applyNumberFormat="1" applyFill="1" applyBorder="1" applyAlignment="1">
      <alignment horizontal="center"/>
    </xf>
    <xf numFmtId="0" fontId="16" fillId="38" borderId="13" xfId="0" applyFont="1" applyFill="1" applyBorder="1" applyAlignment="1">
      <alignment horizontal="center"/>
    </xf>
    <xf numFmtId="49" fontId="0" fillId="38" borderId="12" xfId="0" applyNumberFormat="1" applyFill="1" applyBorder="1" applyAlignment="1">
      <alignment horizontal="center"/>
    </xf>
    <xf numFmtId="49" fontId="0" fillId="38" borderId="10" xfId="0" applyNumberFormat="1" applyFill="1" applyBorder="1" applyAlignment="1">
      <alignment horizontal="center"/>
    </xf>
    <xf numFmtId="0" fontId="16" fillId="50" borderId="10" xfId="0" applyFont="1" applyFill="1" applyBorder="1" applyAlignment="1">
      <alignment horizontal="left" vertical="center"/>
    </xf>
    <xf numFmtId="0" fontId="16" fillId="39" borderId="10" xfId="0" applyFont="1" applyFill="1" applyBorder="1" applyAlignment="1">
      <alignment horizontal="left" vertical="center"/>
    </xf>
    <xf numFmtId="0" fontId="16" fillId="37" borderId="105" xfId="0" applyFont="1" applyFill="1" applyBorder="1" applyAlignment="1">
      <alignment horizontal="left" vertical="center"/>
    </xf>
    <xf numFmtId="49" fontId="16" fillId="38" borderId="92" xfId="0" applyNumberFormat="1" applyFont="1" applyFill="1" applyBorder="1"/>
    <xf numFmtId="0" fontId="16" fillId="37" borderId="33" xfId="0" applyFont="1" applyFill="1" applyBorder="1" applyAlignment="1">
      <alignment horizontal="left" vertical="center"/>
    </xf>
    <xf numFmtId="49" fontId="0" fillId="0" borderId="92" xfId="0" applyNumberFormat="1" applyBorder="1" applyAlignment="1">
      <alignment horizontal="center"/>
    </xf>
    <xf numFmtId="0" fontId="16" fillId="37" borderId="106" xfId="0" applyFont="1" applyFill="1" applyBorder="1" applyAlignment="1">
      <alignment horizontal="left" vertical="center"/>
    </xf>
    <xf numFmtId="0" fontId="0" fillId="0" borderId="53" xfId="0" applyBorder="1" applyAlignment="1">
      <alignment horizontal="left" vertical="center"/>
    </xf>
    <xf numFmtId="49" fontId="0" fillId="0" borderId="29" xfId="0" applyNumberFormat="1" applyBorder="1" applyAlignment="1">
      <alignment horizontal="center"/>
    </xf>
    <xf numFmtId="49" fontId="16" fillId="38" borderId="71" xfId="0" applyNumberFormat="1" applyFont="1" applyFill="1" applyBorder="1"/>
    <xf numFmtId="49" fontId="0" fillId="0" borderId="92" xfId="0" applyNumberFormat="1" applyBorder="1"/>
    <xf numFmtId="49" fontId="0" fillId="36" borderId="54" xfId="0" applyNumberFormat="1" applyFill="1" applyBorder="1" applyAlignment="1">
      <alignment horizontal="center"/>
    </xf>
    <xf numFmtId="49" fontId="0" fillId="0" borderId="54" xfId="0" applyNumberFormat="1" applyBorder="1" applyAlignment="1">
      <alignment horizontal="center"/>
    </xf>
    <xf numFmtId="0" fontId="16" fillId="37" borderId="69" xfId="0" applyFont="1" applyFill="1" applyBorder="1" applyAlignment="1">
      <alignment horizontal="left" vertical="center"/>
    </xf>
    <xf numFmtId="0" fontId="34" fillId="39" borderId="53" xfId="0" applyFont="1" applyFill="1" applyBorder="1" applyAlignment="1">
      <alignment horizontal="left" vertical="center"/>
    </xf>
    <xf numFmtId="0" fontId="0" fillId="0" borderId="51" xfId="0" applyBorder="1" applyAlignment="1">
      <alignment horizontal="left" vertical="center"/>
    </xf>
    <xf numFmtId="0" fontId="14" fillId="0" borderId="53" xfId="0" applyFont="1" applyBorder="1" applyAlignment="1">
      <alignment horizontal="left" vertical="center"/>
    </xf>
    <xf numFmtId="0" fontId="0" fillId="50" borderId="107" xfId="0" applyFill="1" applyBorder="1" applyAlignment="1">
      <alignment horizontal="left" vertical="center"/>
    </xf>
    <xf numFmtId="0" fontId="0" fillId="50" borderId="33" xfId="0" applyFill="1" applyBorder="1" applyAlignment="1">
      <alignment horizontal="left" vertical="center"/>
    </xf>
    <xf numFmtId="0" fontId="0" fillId="47" borderId="33" xfId="0" applyFill="1" applyBorder="1" applyAlignment="1">
      <alignment horizontal="left" vertical="center"/>
    </xf>
    <xf numFmtId="0" fontId="0" fillId="64" borderId="33" xfId="0" applyFill="1" applyBorder="1" applyAlignment="1">
      <alignment horizontal="left" vertical="center"/>
    </xf>
    <xf numFmtId="0" fontId="0" fillId="39" borderId="33" xfId="0" applyFill="1" applyBorder="1" applyAlignment="1">
      <alignment horizontal="left" vertical="center"/>
    </xf>
    <xf numFmtId="49" fontId="0" fillId="64" borderId="54" xfId="0" applyNumberFormat="1" applyFill="1" applyBorder="1" applyAlignment="1">
      <alignment horizontal="center"/>
    </xf>
    <xf numFmtId="0" fontId="0" fillId="0" borderId="33" xfId="0" applyBorder="1" applyAlignment="1">
      <alignment horizontal="left" vertical="center"/>
    </xf>
    <xf numFmtId="0" fontId="0" fillId="0" borderId="106" xfId="0" applyBorder="1" applyAlignment="1">
      <alignment horizontal="left" vertical="center"/>
    </xf>
    <xf numFmtId="0" fontId="16" fillId="37" borderId="107" xfId="0" applyFont="1" applyFill="1" applyBorder="1" applyAlignment="1">
      <alignment horizontal="left" vertical="center"/>
    </xf>
    <xf numFmtId="49" fontId="0" fillId="0" borderId="33" xfId="0" applyNumberFormat="1" applyBorder="1" applyAlignment="1">
      <alignment horizontal="left" vertical="center"/>
    </xf>
    <xf numFmtId="49" fontId="16" fillId="38" borderId="92" xfId="0" applyNumberFormat="1" applyFont="1" applyFill="1" applyBorder="1" applyAlignment="1">
      <alignment horizontal="left"/>
    </xf>
    <xf numFmtId="0" fontId="0" fillId="0" borderId="34" xfId="0" applyBorder="1" applyAlignment="1">
      <alignment horizontal="left" vertical="center"/>
    </xf>
    <xf numFmtId="49" fontId="0" fillId="35" borderId="74" xfId="0" applyNumberFormat="1" applyFill="1" applyBorder="1" applyAlignment="1">
      <alignment horizontal="center"/>
    </xf>
    <xf numFmtId="49" fontId="0" fillId="36" borderId="57" xfId="0" applyNumberFormat="1" applyFill="1" applyBorder="1" applyAlignment="1">
      <alignment horizontal="center"/>
    </xf>
    <xf numFmtId="0" fontId="16" fillId="37" borderId="54" xfId="0" applyFont="1" applyFill="1" applyBorder="1" applyAlignment="1">
      <alignment horizontal="left"/>
    </xf>
    <xf numFmtId="0" fontId="16" fillId="39" borderId="33" xfId="0" applyFont="1" applyFill="1" applyBorder="1" applyAlignment="1">
      <alignment horizontal="left" vertical="center"/>
    </xf>
    <xf numFmtId="0" fontId="0" fillId="37" borderId="54" xfId="0" applyFill="1" applyBorder="1" applyAlignment="1">
      <alignment horizontal="left"/>
    </xf>
    <xf numFmtId="49" fontId="0" fillId="68" borderId="54" xfId="0" applyNumberFormat="1" applyFill="1" applyBorder="1" applyAlignment="1">
      <alignment horizontal="center"/>
    </xf>
    <xf numFmtId="0" fontId="0" fillId="0" borderId="54" xfId="0" applyBorder="1" applyAlignment="1">
      <alignment horizontal="center"/>
    </xf>
    <xf numFmtId="0" fontId="0" fillId="0" borderId="54" xfId="0" applyBorder="1" applyAlignment="1">
      <alignment horizontal="left"/>
    </xf>
    <xf numFmtId="49" fontId="0" fillId="0" borderId="73" xfId="0" applyNumberFormat="1" applyBorder="1" applyAlignment="1">
      <alignment horizontal="center"/>
    </xf>
    <xf numFmtId="0" fontId="0" fillId="0" borderId="73" xfId="0" applyBorder="1" applyAlignment="1">
      <alignment horizontal="center"/>
    </xf>
    <xf numFmtId="0" fontId="0" fillId="0" borderId="57" xfId="0" applyBorder="1" applyAlignment="1">
      <alignment horizontal="left"/>
    </xf>
    <xf numFmtId="0" fontId="16" fillId="50" borderId="33" xfId="0" applyFont="1" applyFill="1" applyBorder="1" applyAlignment="1">
      <alignment horizontal="left" vertical="center"/>
    </xf>
    <xf numFmtId="49" fontId="0" fillId="37" borderId="54" xfId="0" applyNumberFormat="1" applyFill="1" applyBorder="1" applyAlignment="1">
      <alignment horizontal="center"/>
    </xf>
    <xf numFmtId="49" fontId="16" fillId="37" borderId="22" xfId="0" applyNumberFormat="1" applyFont="1" applyFill="1" applyBorder="1" applyAlignment="1">
      <alignment horizontal="center"/>
    </xf>
    <xf numFmtId="49" fontId="0" fillId="55" borderId="13" xfId="0" applyNumberFormat="1" applyFill="1" applyBorder="1" applyAlignment="1">
      <alignment horizontal="left"/>
    </xf>
    <xf numFmtId="49" fontId="0" fillId="42" borderId="18" xfId="0" applyNumberFormat="1" applyFill="1" applyBorder="1" applyAlignment="1">
      <alignment horizontal="center"/>
    </xf>
    <xf numFmtId="49" fontId="0" fillId="42" borderId="22" xfId="0" applyNumberFormat="1" applyFill="1" applyBorder="1" applyAlignment="1">
      <alignment horizontal="center"/>
    </xf>
    <xf numFmtId="49" fontId="0" fillId="56" borderId="22" xfId="0" applyNumberFormat="1" applyFill="1" applyBorder="1" applyAlignment="1">
      <alignment horizontal="left"/>
    </xf>
    <xf numFmtId="49" fontId="0" fillId="56" borderId="23" xfId="0" applyNumberFormat="1" applyFill="1" applyBorder="1" applyAlignment="1">
      <alignment horizontal="left"/>
    </xf>
    <xf numFmtId="49" fontId="0" fillId="0" borderId="73" xfId="0" applyNumberFormat="1" applyBorder="1" applyAlignment="1">
      <alignment horizontal="left"/>
    </xf>
    <xf numFmtId="0" fontId="0" fillId="37" borderId="23" xfId="0" applyFill="1" applyBorder="1" applyAlignment="1">
      <alignment horizontal="center"/>
    </xf>
    <xf numFmtId="0" fontId="0" fillId="37" borderId="24" xfId="0" applyFill="1" applyBorder="1" applyAlignment="1">
      <alignment horizontal="center"/>
    </xf>
    <xf numFmtId="49" fontId="0" fillId="37" borderId="12" xfId="0" applyNumberFormat="1" applyFill="1" applyBorder="1" applyAlignment="1">
      <alignment horizontal="center"/>
    </xf>
    <xf numFmtId="0" fontId="16" fillId="55" borderId="13" xfId="0" applyFont="1" applyFill="1" applyBorder="1" applyAlignment="1">
      <alignment horizontal="left"/>
    </xf>
    <xf numFmtId="49" fontId="16" fillId="63" borderId="92" xfId="0" applyNumberFormat="1" applyFont="1" applyFill="1" applyBorder="1" applyAlignment="1">
      <alignment horizontal="left"/>
    </xf>
    <xf numFmtId="49" fontId="16" fillId="40" borderId="12" xfId="0" applyNumberFormat="1" applyFont="1" applyFill="1" applyBorder="1"/>
    <xf numFmtId="49" fontId="16" fillId="40" borderId="13" xfId="0" applyNumberFormat="1" applyFont="1" applyFill="1" applyBorder="1" applyAlignment="1">
      <alignment horizontal="left"/>
    </xf>
    <xf numFmtId="0" fontId="0" fillId="37" borderId="13" xfId="0" applyFill="1" applyBorder="1" applyAlignment="1">
      <alignment horizontal="center"/>
    </xf>
    <xf numFmtId="0" fontId="0" fillId="37" borderId="52" xfId="0" applyFill="1" applyBorder="1" applyAlignment="1">
      <alignment horizontal="left"/>
    </xf>
    <xf numFmtId="0" fontId="0" fillId="37" borderId="71" xfId="0" applyFill="1" applyBorder="1" applyAlignment="1">
      <alignment horizontal="left"/>
    </xf>
    <xf numFmtId="0" fontId="0" fillId="37" borderId="92" xfId="0" applyFill="1" applyBorder="1" applyAlignment="1">
      <alignment horizontal="left"/>
    </xf>
    <xf numFmtId="49" fontId="16" fillId="40" borderId="13" xfId="0" applyNumberFormat="1" applyFont="1" applyFill="1" applyBorder="1"/>
    <xf numFmtId="49" fontId="16" fillId="37" borderId="23" xfId="0" applyNumberFormat="1" applyFont="1" applyFill="1" applyBorder="1"/>
    <xf numFmtId="49" fontId="0" fillId="37" borderId="24" xfId="0" applyNumberFormat="1" applyFill="1" applyBorder="1" applyAlignment="1">
      <alignment horizontal="left"/>
    </xf>
    <xf numFmtId="49" fontId="0" fillId="37" borderId="22" xfId="0" applyNumberFormat="1" applyFill="1" applyBorder="1" applyAlignment="1">
      <alignment horizontal="left"/>
    </xf>
    <xf numFmtId="49" fontId="0" fillId="37" borderId="23" xfId="0" applyNumberFormat="1" applyFill="1" applyBorder="1" applyAlignment="1">
      <alignment horizontal="left"/>
    </xf>
    <xf numFmtId="49" fontId="16" fillId="37" borderId="13" xfId="0" applyNumberFormat="1" applyFont="1" applyFill="1" applyBorder="1"/>
    <xf numFmtId="49" fontId="0" fillId="37" borderId="13" xfId="0" applyNumberFormat="1" applyFill="1" applyBorder="1"/>
    <xf numFmtId="49" fontId="0" fillId="37" borderId="52" xfId="0" applyNumberFormat="1" applyFill="1" applyBorder="1" applyAlignment="1">
      <alignment horizontal="center"/>
    </xf>
    <xf numFmtId="49" fontId="16" fillId="37" borderId="92" xfId="0" applyNumberFormat="1" applyFont="1" applyFill="1" applyBorder="1"/>
    <xf numFmtId="49" fontId="16" fillId="37" borderId="24" xfId="0" applyNumberFormat="1" applyFont="1" applyFill="1" applyBorder="1"/>
    <xf numFmtId="49" fontId="0" fillId="37" borderId="23" xfId="0" applyNumberFormat="1" applyFill="1" applyBorder="1"/>
    <xf numFmtId="49" fontId="0" fillId="37" borderId="24" xfId="0" applyNumberFormat="1" applyFill="1" applyBorder="1"/>
    <xf numFmtId="49" fontId="0" fillId="37" borderId="71" xfId="0" applyNumberFormat="1" applyFill="1" applyBorder="1" applyAlignment="1">
      <alignment horizontal="center"/>
    </xf>
    <xf numFmtId="49" fontId="16" fillId="63" borderId="13" xfId="0" applyNumberFormat="1" applyFont="1" applyFill="1" applyBorder="1" applyAlignment="1">
      <alignment horizontal="left"/>
    </xf>
    <xf numFmtId="0" fontId="0" fillId="37" borderId="18" xfId="0" applyFill="1" applyBorder="1" applyAlignment="1">
      <alignment horizontal="center"/>
    </xf>
    <xf numFmtId="49" fontId="16" fillId="41" borderId="12" xfId="0" applyNumberFormat="1" applyFont="1" applyFill="1" applyBorder="1"/>
    <xf numFmtId="49" fontId="16" fillId="63" borderId="24" xfId="0" applyNumberFormat="1" applyFont="1" applyFill="1" applyBorder="1" applyAlignment="1">
      <alignment horizontal="left"/>
    </xf>
    <xf numFmtId="49" fontId="16" fillId="41" borderId="23" xfId="0" applyNumberFormat="1" applyFont="1" applyFill="1" applyBorder="1"/>
    <xf numFmtId="0" fontId="16" fillId="63" borderId="13" xfId="0" applyFont="1" applyFill="1" applyBorder="1" applyAlignment="1">
      <alignment horizontal="left"/>
    </xf>
    <xf numFmtId="0" fontId="0" fillId="37" borderId="21" xfId="0" applyFill="1" applyBorder="1" applyAlignment="1">
      <alignment horizontal="center"/>
    </xf>
    <xf numFmtId="0" fontId="0" fillId="37" borderId="29" xfId="0" applyFill="1" applyBorder="1" applyAlignment="1">
      <alignment horizontal="left"/>
    </xf>
    <xf numFmtId="49" fontId="16" fillId="41" borderId="24" xfId="0" applyNumberFormat="1" applyFont="1" applyFill="1" applyBorder="1"/>
    <xf numFmtId="0" fontId="0" fillId="37" borderId="16" xfId="0" applyFill="1" applyBorder="1" applyAlignment="1">
      <alignment horizontal="center"/>
    </xf>
    <xf numFmtId="0" fontId="0" fillId="0" borderId="71" xfId="0" applyBorder="1" applyAlignment="1">
      <alignment horizontal="left"/>
    </xf>
    <xf numFmtId="0" fontId="0" fillId="52" borderId="13" xfId="0" applyFill="1" applyBorder="1" applyAlignment="1">
      <alignment wrapText="1"/>
    </xf>
    <xf numFmtId="49" fontId="0" fillId="36" borderId="13" xfId="0" applyNumberFormat="1" applyFill="1" applyBorder="1" applyAlignment="1">
      <alignment horizontal="center"/>
    </xf>
    <xf numFmtId="49" fontId="0" fillId="80" borderId="13" xfId="0" applyNumberFormat="1" applyFill="1" applyBorder="1" applyAlignment="1">
      <alignment horizontal="center"/>
    </xf>
    <xf numFmtId="49" fontId="0" fillId="39" borderId="13" xfId="0" applyNumberFormat="1" applyFill="1" applyBorder="1" applyAlignment="1">
      <alignment horizontal="center"/>
    </xf>
    <xf numFmtId="49" fontId="0" fillId="64" borderId="13" xfId="0" applyNumberFormat="1" applyFill="1" applyBorder="1" applyAlignment="1">
      <alignment horizontal="center"/>
    </xf>
    <xf numFmtId="49" fontId="0" fillId="54" borderId="16" xfId="0" applyNumberFormat="1" applyFill="1" applyBorder="1"/>
    <xf numFmtId="49" fontId="0" fillId="0" borderId="14" xfId="0" applyNumberFormat="1" applyBorder="1" applyAlignment="1">
      <alignment vertical="center"/>
    </xf>
    <xf numFmtId="49" fontId="0" fillId="38" borderId="13" xfId="0" applyNumberFormat="1" applyFill="1" applyBorder="1" applyAlignment="1">
      <alignment horizontal="center"/>
    </xf>
    <xf numFmtId="0" fontId="0" fillId="0" borderId="18" xfId="0" applyBorder="1" applyAlignment="1">
      <alignment vertical="center"/>
    </xf>
    <xf numFmtId="0" fontId="0" fillId="44" borderId="0" xfId="0" applyFill="1" applyAlignment="1">
      <alignment horizontal="center"/>
    </xf>
    <xf numFmtId="49" fontId="0" fillId="35" borderId="18" xfId="0" applyNumberFormat="1" applyFill="1" applyBorder="1" applyAlignment="1">
      <alignment horizontal="center"/>
    </xf>
    <xf numFmtId="0" fontId="61" fillId="39" borderId="0" xfId="0" applyFont="1" applyFill="1" applyAlignment="1">
      <alignment horizontal="left" vertical="center" wrapText="1"/>
    </xf>
    <xf numFmtId="0" fontId="82" fillId="50" borderId="19" xfId="0" applyFont="1" applyFill="1" applyBorder="1" applyAlignment="1">
      <alignment horizontal="center" vertical="center" wrapText="1"/>
    </xf>
    <xf numFmtId="0" fontId="83" fillId="50" borderId="21" xfId="0" applyFont="1" applyFill="1" applyBorder="1" applyAlignment="1">
      <alignment horizontal="center" vertical="center" wrapText="1"/>
    </xf>
    <xf numFmtId="0" fontId="83" fillId="39" borderId="21" xfId="0" applyFont="1" applyFill="1" applyBorder="1" applyAlignment="1">
      <alignment horizontal="center" vertical="center" wrapText="1"/>
    </xf>
    <xf numFmtId="0" fontId="27" fillId="39" borderId="13" xfId="0" applyFont="1" applyFill="1" applyBorder="1" applyAlignment="1">
      <alignment horizontal="center" vertical="center" wrapText="1"/>
    </xf>
    <xf numFmtId="0" fontId="27" fillId="64" borderId="22" xfId="0" applyFont="1" applyFill="1" applyBorder="1" applyAlignment="1">
      <alignment horizontal="left" vertical="center" wrapText="1"/>
    </xf>
    <xf numFmtId="0" fontId="84" fillId="39" borderId="22" xfId="0" applyFont="1" applyFill="1" applyBorder="1" applyAlignment="1">
      <alignment horizontal="center" vertical="center"/>
    </xf>
    <xf numFmtId="0" fontId="83" fillId="39" borderId="18" xfId="0" applyFont="1" applyFill="1" applyBorder="1" applyAlignment="1">
      <alignment horizontal="center" vertical="center" wrapText="1"/>
    </xf>
    <xf numFmtId="0" fontId="83" fillId="39" borderId="12" xfId="0" applyFont="1" applyFill="1" applyBorder="1" applyAlignment="1">
      <alignment horizontal="center" vertical="center" wrapText="1"/>
    </xf>
    <xf numFmtId="0" fontId="82" fillId="64" borderId="17" xfId="0" applyFont="1" applyFill="1" applyBorder="1" applyAlignment="1">
      <alignment horizontal="center" vertical="center"/>
    </xf>
    <xf numFmtId="0" fontId="16" fillId="64" borderId="13" xfId="0" applyFont="1" applyFill="1" applyBorder="1" applyAlignment="1">
      <alignment horizontal="left" vertical="center"/>
    </xf>
    <xf numFmtId="0" fontId="61" fillId="39" borderId="17" xfId="0" applyFont="1" applyFill="1" applyBorder="1" applyAlignment="1">
      <alignment horizontal="left" vertical="center" wrapText="1"/>
    </xf>
    <xf numFmtId="0" fontId="83" fillId="0" borderId="16" xfId="0" applyFont="1" applyBorder="1" applyAlignment="1">
      <alignment horizontal="center" vertical="center"/>
    </xf>
    <xf numFmtId="0" fontId="83" fillId="0" borderId="18" xfId="0" applyFont="1" applyBorder="1" applyAlignment="1">
      <alignment horizontal="center" vertical="center"/>
    </xf>
    <xf numFmtId="0" fontId="83" fillId="0" borderId="21" xfId="0" applyFont="1" applyBorder="1" applyAlignment="1">
      <alignment horizontal="center" vertical="center"/>
    </xf>
    <xf numFmtId="0" fontId="0" fillId="50" borderId="18" xfId="0" applyFill="1" applyBorder="1" applyAlignment="1">
      <alignment horizontal="left" vertical="center"/>
    </xf>
    <xf numFmtId="0" fontId="27" fillId="50" borderId="0" xfId="0" applyFont="1" applyFill="1" applyAlignment="1">
      <alignment horizontal="left" vertical="center" wrapText="1"/>
    </xf>
    <xf numFmtId="0" fontId="0" fillId="39" borderId="18" xfId="0" applyFill="1" applyBorder="1" applyAlignment="1">
      <alignment horizontal="left" vertical="center"/>
    </xf>
    <xf numFmtId="0" fontId="0" fillId="37" borderId="19" xfId="0" applyFill="1" applyBorder="1" applyAlignment="1">
      <alignment horizontal="center"/>
    </xf>
    <xf numFmtId="0" fontId="0" fillId="37" borderId="60" xfId="0" applyFill="1" applyBorder="1" applyAlignment="1">
      <alignment horizontal="center"/>
    </xf>
    <xf numFmtId="0" fontId="0" fillId="37" borderId="10" xfId="0" applyFill="1" applyBorder="1" applyAlignment="1">
      <alignment horizontal="center"/>
    </xf>
    <xf numFmtId="0" fontId="0" fillId="37" borderId="11" xfId="0" applyFill="1" applyBorder="1" applyAlignment="1">
      <alignment horizontal="center"/>
    </xf>
    <xf numFmtId="0" fontId="0" fillId="37" borderId="108" xfId="0" applyFill="1" applyBorder="1" applyAlignment="1">
      <alignment horizontal="center"/>
    </xf>
    <xf numFmtId="49" fontId="0" fillId="36" borderId="52" xfId="0" applyNumberFormat="1" applyFill="1" applyBorder="1" applyAlignment="1">
      <alignment horizontal="center"/>
    </xf>
    <xf numFmtId="49" fontId="0" fillId="36" borderId="71" xfId="0" applyNumberFormat="1" applyFill="1" applyBorder="1" applyAlignment="1">
      <alignment horizontal="center"/>
    </xf>
    <xf numFmtId="0" fontId="16" fillId="37" borderId="12" xfId="0" applyFont="1" applyFill="1" applyBorder="1" applyAlignment="1">
      <alignment horizontal="left" vertical="center"/>
    </xf>
    <xf numFmtId="0" fontId="0" fillId="0" borderId="59" xfId="0" applyBorder="1" applyAlignment="1">
      <alignment horizontal="center"/>
    </xf>
    <xf numFmtId="0" fontId="16" fillId="37" borderId="16" xfId="0" applyFont="1" applyFill="1" applyBorder="1" applyAlignment="1">
      <alignment horizontal="left" vertical="center"/>
    </xf>
    <xf numFmtId="0" fontId="16" fillId="37" borderId="18" xfId="0" applyFont="1" applyFill="1" applyBorder="1" applyAlignment="1">
      <alignment horizontal="left" vertical="center"/>
    </xf>
    <xf numFmtId="0" fontId="16" fillId="37" borderId="21" xfId="0" applyFont="1" applyFill="1" applyBorder="1" applyAlignment="1">
      <alignment horizontal="left" vertical="center"/>
    </xf>
    <xf numFmtId="49" fontId="0" fillId="0" borderId="23" xfId="0" applyNumberFormat="1" applyBorder="1"/>
    <xf numFmtId="49" fontId="0" fillId="0" borderId="105" xfId="0" applyNumberFormat="1" applyBorder="1" applyAlignment="1">
      <alignment horizontal="center" vertical="center"/>
    </xf>
    <xf numFmtId="49" fontId="0" fillId="0" borderId="12" xfId="0" applyNumberFormat="1" applyBorder="1" applyAlignment="1">
      <alignment horizontal="center" vertical="center"/>
    </xf>
    <xf numFmtId="49" fontId="0" fillId="57" borderId="13" xfId="0" applyNumberFormat="1" applyFill="1" applyBorder="1" applyAlignment="1">
      <alignment horizontal="center" vertical="center"/>
    </xf>
    <xf numFmtId="49" fontId="0" fillId="0" borderId="13" xfId="0" applyNumberFormat="1" applyBorder="1" applyAlignment="1">
      <alignment horizontal="center" vertical="center"/>
    </xf>
    <xf numFmtId="49" fontId="0" fillId="0" borderId="70" xfId="0" applyNumberFormat="1" applyBorder="1" applyAlignment="1">
      <alignment horizontal="center"/>
    </xf>
    <xf numFmtId="49" fontId="0" fillId="0" borderId="12" xfId="0" applyNumberFormat="1" applyBorder="1" applyAlignment="1">
      <alignment horizontal="center"/>
    </xf>
    <xf numFmtId="49" fontId="0" fillId="0" borderId="24" xfId="0" applyNumberFormat="1" applyBorder="1" applyAlignment="1">
      <alignment horizontal="left" vertical="center"/>
    </xf>
    <xf numFmtId="49" fontId="0" fillId="0" borderId="11" xfId="0" applyNumberFormat="1" applyBorder="1" applyAlignment="1">
      <alignment horizontal="center" vertical="center"/>
    </xf>
    <xf numFmtId="49" fontId="84" fillId="0" borderId="13" xfId="0" applyNumberFormat="1" applyFont="1" applyBorder="1" applyAlignment="1">
      <alignment horizontal="center" vertical="center"/>
    </xf>
    <xf numFmtId="49" fontId="0" fillId="0" borderId="10" xfId="0" applyNumberFormat="1" applyBorder="1" applyAlignment="1">
      <alignment horizontal="center" vertical="center"/>
    </xf>
    <xf numFmtId="0" fontId="0" fillId="37" borderId="23" xfId="0" applyFill="1" applyBorder="1" applyAlignment="1">
      <alignment horizontal="center" vertical="center"/>
    </xf>
    <xf numFmtId="0" fontId="84" fillId="0" borderId="22" xfId="0" applyFont="1" applyBorder="1" applyAlignment="1">
      <alignment horizontal="center" vertical="center" wrapText="1"/>
    </xf>
    <xf numFmtId="0" fontId="61" fillId="36" borderId="22" xfId="0" applyFont="1" applyFill="1" applyBorder="1" applyAlignment="1">
      <alignment horizontal="center" vertical="center" wrapText="1"/>
    </xf>
    <xf numFmtId="0" fontId="61" fillId="34" borderId="22" xfId="0" applyFont="1" applyFill="1" applyBorder="1" applyAlignment="1">
      <alignment horizontal="center" vertical="center" wrapText="1"/>
    </xf>
    <xf numFmtId="0" fontId="82" fillId="64" borderId="0" xfId="0" applyFont="1" applyFill="1" applyAlignment="1">
      <alignment horizontal="center" vertical="center" wrapText="1"/>
    </xf>
    <xf numFmtId="0" fontId="85" fillId="64" borderId="0" xfId="0" applyFont="1" applyFill="1" applyAlignment="1">
      <alignment horizontal="center" vertical="center" wrapText="1"/>
    </xf>
    <xf numFmtId="0" fontId="61" fillId="90" borderId="0" xfId="0" applyFont="1" applyFill="1" applyAlignment="1">
      <alignment vertical="center" wrapText="1"/>
    </xf>
    <xf numFmtId="0" fontId="61" fillId="34" borderId="0" xfId="0" applyFont="1" applyFill="1" applyAlignment="1">
      <alignment vertical="center" wrapText="1"/>
    </xf>
    <xf numFmtId="0" fontId="61" fillId="77" borderId="17" xfId="0" applyFont="1" applyFill="1" applyBorder="1" applyAlignment="1">
      <alignment horizontal="center" vertical="center" wrapText="1"/>
    </xf>
    <xf numFmtId="0" fontId="27" fillId="0" borderId="18" xfId="0" applyFont="1" applyBorder="1" applyAlignment="1">
      <alignment horizontal="left" vertical="center" wrapText="1"/>
    </xf>
    <xf numFmtId="0" fontId="27" fillId="37" borderId="17" xfId="0" applyFont="1" applyFill="1" applyBorder="1" applyAlignment="1">
      <alignment horizontal="left" vertical="center" wrapText="1"/>
    </xf>
    <xf numFmtId="0" fontId="61" fillId="33" borderId="22" xfId="0" applyFont="1" applyFill="1" applyBorder="1" applyAlignment="1">
      <alignment horizontal="center" vertical="center" wrapText="1"/>
    </xf>
    <xf numFmtId="0" fontId="60" fillId="55" borderId="22" xfId="0" applyFont="1" applyFill="1" applyBorder="1" applyAlignment="1">
      <alignment horizontal="center" vertical="center" wrapText="1"/>
    </xf>
    <xf numFmtId="0" fontId="85" fillId="0" borderId="18" xfId="0" applyFont="1" applyBorder="1" applyAlignment="1">
      <alignment horizontal="center" vertical="center"/>
    </xf>
    <xf numFmtId="0" fontId="0" fillId="37" borderId="18" xfId="0" applyFill="1" applyBorder="1" applyAlignment="1">
      <alignment horizontal="center" vertical="center"/>
    </xf>
    <xf numFmtId="0" fontId="27" fillId="50" borderId="0" xfId="0" applyFont="1" applyFill="1" applyAlignment="1">
      <alignment horizontal="justify" vertical="center" wrapText="1"/>
    </xf>
    <xf numFmtId="0" fontId="0" fillId="0" borderId="22" xfId="0" applyBorder="1" applyAlignment="1">
      <alignment vertical="center"/>
    </xf>
    <xf numFmtId="0" fontId="61" fillId="77" borderId="19" xfId="0" applyFont="1" applyFill="1" applyBorder="1" applyAlignment="1">
      <alignment horizontal="center" vertical="center" wrapText="1"/>
    </xf>
    <xf numFmtId="0" fontId="0" fillId="0" borderId="17" xfId="0" applyBorder="1" applyAlignment="1">
      <alignment vertical="center"/>
    </xf>
    <xf numFmtId="0" fontId="27" fillId="77" borderId="24" xfId="0" applyFont="1" applyFill="1" applyBorder="1" applyAlignment="1">
      <alignment horizontal="center" vertical="center" wrapText="1"/>
    </xf>
    <xf numFmtId="0" fontId="61" fillId="51" borderId="0" xfId="0" applyFont="1" applyFill="1" applyAlignment="1">
      <alignment horizontal="center" vertical="center" wrapText="1"/>
    </xf>
    <xf numFmtId="0" fontId="61" fillId="86" borderId="0" xfId="0" applyFont="1" applyFill="1" applyAlignment="1">
      <alignment horizontal="center" vertical="center" wrapText="1"/>
    </xf>
    <xf numFmtId="0" fontId="61" fillId="90" borderId="0" xfId="0" applyFont="1" applyFill="1" applyAlignment="1">
      <alignment horizontal="center" vertical="center" wrapText="1"/>
    </xf>
    <xf numFmtId="0" fontId="0" fillId="0" borderId="14" xfId="0" applyBorder="1" applyAlignment="1">
      <alignment vertical="center"/>
    </xf>
    <xf numFmtId="0" fontId="61" fillId="92" borderId="0" xfId="0" applyFont="1" applyFill="1" applyAlignment="1">
      <alignment vertical="center" wrapText="1"/>
    </xf>
    <xf numFmtId="0" fontId="61" fillId="51" borderId="0" xfId="0" applyFont="1" applyFill="1" applyAlignment="1">
      <alignment vertical="center" wrapText="1"/>
    </xf>
    <xf numFmtId="0" fontId="61" fillId="83" borderId="0" xfId="0" applyFont="1" applyFill="1" applyAlignment="1">
      <alignment vertical="center" wrapText="1"/>
    </xf>
    <xf numFmtId="0" fontId="61" fillId="86" borderId="0" xfId="0" applyFont="1" applyFill="1" applyAlignment="1">
      <alignment vertical="center" wrapText="1"/>
    </xf>
    <xf numFmtId="0" fontId="61" fillId="77" borderId="20" xfId="0" applyFont="1" applyFill="1" applyBorder="1" applyAlignment="1">
      <alignment vertical="center" wrapText="1"/>
    </xf>
    <xf numFmtId="0" fontId="61" fillId="36" borderId="0" xfId="0" applyFont="1" applyFill="1" applyAlignment="1">
      <alignment vertical="center" wrapText="1"/>
    </xf>
    <xf numFmtId="0" fontId="61" fillId="77" borderId="13" xfId="0" applyFont="1" applyFill="1" applyBorder="1" applyAlignment="1">
      <alignment horizontal="center" vertical="center" wrapText="1"/>
    </xf>
    <xf numFmtId="0" fontId="61" fillId="77" borderId="13" xfId="0" applyFont="1" applyFill="1" applyBorder="1" applyAlignment="1">
      <alignment vertical="center" wrapText="1"/>
    </xf>
    <xf numFmtId="0" fontId="61" fillId="50" borderId="13" xfId="0" applyFont="1" applyFill="1" applyBorder="1" applyAlignment="1">
      <alignment horizontal="left" vertical="center" wrapText="1"/>
    </xf>
    <xf numFmtId="0" fontId="85" fillId="50" borderId="13" xfId="0" applyFont="1" applyFill="1" applyBorder="1" applyAlignment="1">
      <alignment horizontal="center" vertical="center" wrapText="1"/>
    </xf>
    <xf numFmtId="0" fontId="82" fillId="50" borderId="13" xfId="0" applyFont="1" applyFill="1" applyBorder="1" applyAlignment="1">
      <alignment horizontal="center" vertical="center" wrapText="1"/>
    </xf>
    <xf numFmtId="0" fontId="61" fillId="50" borderId="13" xfId="0" applyFont="1" applyFill="1" applyBorder="1" applyAlignment="1">
      <alignment horizontal="center" vertical="center" wrapText="1"/>
    </xf>
    <xf numFmtId="0" fontId="61" fillId="50" borderId="13" xfId="0" applyFont="1" applyFill="1" applyBorder="1" applyAlignment="1">
      <alignment vertical="center" wrapText="1"/>
    </xf>
    <xf numFmtId="0" fontId="61" fillId="47" borderId="13" xfId="0" applyFont="1" applyFill="1" applyBorder="1" applyAlignment="1">
      <alignment horizontal="left" vertical="center" wrapText="1"/>
    </xf>
    <xf numFmtId="0" fontId="85" fillId="47" borderId="13" xfId="0" applyFont="1" applyFill="1" applyBorder="1" applyAlignment="1">
      <alignment horizontal="center" vertical="center" wrapText="1"/>
    </xf>
    <xf numFmtId="0" fontId="82" fillId="47" borderId="13" xfId="0" applyFont="1" applyFill="1" applyBorder="1" applyAlignment="1">
      <alignment horizontal="center" vertical="center" wrapText="1"/>
    </xf>
    <xf numFmtId="0" fontId="61" fillId="47" borderId="13" xfId="0" applyFont="1" applyFill="1" applyBorder="1" applyAlignment="1">
      <alignment horizontal="center" vertical="center" wrapText="1"/>
    </xf>
    <xf numFmtId="0" fontId="61" fillId="64" borderId="13" xfId="0" applyFont="1" applyFill="1" applyBorder="1" applyAlignment="1">
      <alignment horizontal="left" vertical="center" wrapText="1"/>
    </xf>
    <xf numFmtId="0" fontId="85" fillId="64" borderId="13" xfId="0" applyFont="1" applyFill="1" applyBorder="1" applyAlignment="1">
      <alignment horizontal="center" vertical="center" wrapText="1"/>
    </xf>
    <xf numFmtId="0" fontId="82" fillId="64" borderId="13" xfId="0" applyFont="1" applyFill="1" applyBorder="1" applyAlignment="1">
      <alignment horizontal="center" vertical="center" wrapText="1"/>
    </xf>
    <xf numFmtId="0" fontId="61" fillId="64" borderId="13" xfId="0" applyFont="1" applyFill="1" applyBorder="1" applyAlignment="1">
      <alignment horizontal="center" vertical="center" wrapText="1"/>
    </xf>
    <xf numFmtId="0" fontId="61" fillId="59" borderId="13" xfId="0" applyFont="1" applyFill="1" applyBorder="1" applyAlignment="1">
      <alignment horizontal="left" vertical="center" wrapText="1"/>
    </xf>
    <xf numFmtId="0" fontId="82" fillId="0" borderId="13" xfId="0" applyFont="1" applyBorder="1" applyAlignment="1">
      <alignment horizontal="center" vertical="center" wrapText="1"/>
    </xf>
    <xf numFmtId="0" fontId="61" fillId="0" borderId="13" xfId="0" applyFont="1" applyBorder="1" applyAlignment="1">
      <alignment horizontal="left" vertical="center" wrapText="1"/>
    </xf>
    <xf numFmtId="0" fontId="85" fillId="0" borderId="13" xfId="0" applyFont="1" applyBorder="1" applyAlignment="1">
      <alignment horizontal="center" vertical="center" wrapText="1"/>
    </xf>
    <xf numFmtId="0" fontId="61" fillId="0" borderId="13" xfId="0" applyFont="1" applyBorder="1" applyAlignment="1">
      <alignment horizontal="center" vertical="center" wrapText="1"/>
    </xf>
    <xf numFmtId="0" fontId="61" fillId="39" borderId="13" xfId="0" applyFont="1" applyFill="1" applyBorder="1" applyAlignment="1">
      <alignment vertical="center" wrapText="1"/>
    </xf>
    <xf numFmtId="0" fontId="85" fillId="39" borderId="13" xfId="0" applyFont="1" applyFill="1" applyBorder="1" applyAlignment="1">
      <alignment horizontal="center" vertical="center" wrapText="1"/>
    </xf>
    <xf numFmtId="0" fontId="82" fillId="39" borderId="13" xfId="0" applyFont="1" applyFill="1" applyBorder="1" applyAlignment="1">
      <alignment horizontal="center" vertical="center" wrapText="1"/>
    </xf>
    <xf numFmtId="0" fontId="61" fillId="39" borderId="13" xfId="0" applyFont="1" applyFill="1" applyBorder="1" applyAlignment="1">
      <alignment horizontal="center" vertical="center" wrapText="1"/>
    </xf>
    <xf numFmtId="0" fontId="85" fillId="50" borderId="13" xfId="0" quotePrefix="1" applyFont="1" applyFill="1" applyBorder="1" applyAlignment="1">
      <alignment horizontal="center" vertical="center" wrapText="1"/>
    </xf>
    <xf numFmtId="0" fontId="61" fillId="56" borderId="13" xfId="0" applyFont="1" applyFill="1" applyBorder="1" applyAlignment="1">
      <alignment horizontal="left" vertical="center" wrapText="1"/>
    </xf>
    <xf numFmtId="0" fontId="85" fillId="56" borderId="13" xfId="0" applyFont="1" applyFill="1" applyBorder="1" applyAlignment="1">
      <alignment horizontal="center" vertical="center" wrapText="1"/>
    </xf>
    <xf numFmtId="0" fontId="82" fillId="56" borderId="13" xfId="0" applyFont="1" applyFill="1" applyBorder="1" applyAlignment="1">
      <alignment horizontal="center" vertical="center" wrapText="1"/>
    </xf>
    <xf numFmtId="0" fontId="82" fillId="64" borderId="13" xfId="0" applyFont="1" applyFill="1" applyBorder="1" applyAlignment="1">
      <alignment horizontal="left" vertical="center" wrapText="1"/>
    </xf>
    <xf numFmtId="0" fontId="61" fillId="67" borderId="13" xfId="0" applyFont="1" applyFill="1" applyBorder="1" applyAlignment="1">
      <alignment horizontal="left" vertical="center" wrapText="1"/>
    </xf>
    <xf numFmtId="0" fontId="85" fillId="67" borderId="13" xfId="0" applyFont="1" applyFill="1" applyBorder="1" applyAlignment="1">
      <alignment horizontal="center" vertical="center" wrapText="1"/>
    </xf>
    <xf numFmtId="0" fontId="82" fillId="67" borderId="13" xfId="0" applyFont="1" applyFill="1" applyBorder="1" applyAlignment="1">
      <alignment horizontal="center" vertical="center" wrapText="1"/>
    </xf>
    <xf numFmtId="0" fontId="61" fillId="67" borderId="13" xfId="0" applyFont="1" applyFill="1" applyBorder="1" applyAlignment="1">
      <alignment horizontal="center" vertical="center" wrapText="1"/>
    </xf>
    <xf numFmtId="0" fontId="61" fillId="77" borderId="13" xfId="0" applyFont="1" applyFill="1" applyBorder="1" applyAlignment="1">
      <alignment horizontal="left" vertical="center" wrapText="1"/>
    </xf>
    <xf numFmtId="0" fontId="85" fillId="77" borderId="13" xfId="0" applyFont="1" applyFill="1" applyBorder="1" applyAlignment="1">
      <alignment horizontal="center" vertical="center" wrapText="1"/>
    </xf>
    <xf numFmtId="0" fontId="82" fillId="77" borderId="13" xfId="0" applyFont="1" applyFill="1" applyBorder="1" applyAlignment="1">
      <alignment horizontal="center" vertical="center" wrapText="1"/>
    </xf>
    <xf numFmtId="0" fontId="61" fillId="50" borderId="23" xfId="0" applyFont="1" applyFill="1" applyBorder="1" applyAlignment="1">
      <alignment horizontal="center" vertical="center" wrapText="1"/>
    </xf>
    <xf numFmtId="0" fontId="27" fillId="37" borderId="24" xfId="0" applyFont="1" applyFill="1" applyBorder="1" applyAlignment="1">
      <alignment horizontal="left" vertical="center" wrapText="1"/>
    </xf>
    <xf numFmtId="0" fontId="27" fillId="37" borderId="22" xfId="0" applyFont="1" applyFill="1" applyBorder="1" applyAlignment="1">
      <alignment horizontal="left" vertical="center" wrapText="1"/>
    </xf>
    <xf numFmtId="0" fontId="0" fillId="37" borderId="22" xfId="0" applyFill="1" applyBorder="1" applyAlignment="1">
      <alignment horizontal="left" vertical="center"/>
    </xf>
    <xf numFmtId="49" fontId="16" fillId="37" borderId="10" xfId="0" applyNumberFormat="1" applyFont="1" applyFill="1" applyBorder="1" applyAlignment="1">
      <alignment horizontal="left" vertical="center"/>
    </xf>
    <xf numFmtId="49" fontId="22" fillId="37" borderId="10" xfId="42" applyNumberFormat="1" applyFill="1" applyBorder="1"/>
    <xf numFmtId="49" fontId="16" fillId="37" borderId="12" xfId="0" applyNumberFormat="1" applyFont="1" applyFill="1" applyBorder="1" applyAlignment="1">
      <alignment horizontal="center"/>
    </xf>
    <xf numFmtId="49" fontId="16" fillId="37" borderId="10" xfId="0" applyNumberFormat="1" applyFont="1" applyFill="1" applyBorder="1"/>
    <xf numFmtId="0" fontId="16" fillId="37" borderId="13" xfId="0" applyFont="1" applyFill="1" applyBorder="1" applyAlignment="1">
      <alignment horizontal="left" vertical="center"/>
    </xf>
    <xf numFmtId="49" fontId="0" fillId="57" borderId="53" xfId="0" applyNumberFormat="1" applyFill="1" applyBorder="1" applyAlignment="1">
      <alignment vertical="center"/>
    </xf>
    <xf numFmtId="49" fontId="0" fillId="57" borderId="18" xfId="0" applyNumberFormat="1" applyFill="1" applyBorder="1" applyAlignment="1">
      <alignment vertical="center"/>
    </xf>
    <xf numFmtId="49" fontId="16" fillId="37" borderId="19" xfId="0" applyNumberFormat="1" applyFont="1" applyFill="1" applyBorder="1"/>
    <xf numFmtId="49" fontId="16" fillId="37" borderId="21" xfId="0" applyNumberFormat="1" applyFont="1" applyFill="1" applyBorder="1" applyAlignment="1">
      <alignment horizontal="center"/>
    </xf>
    <xf numFmtId="0" fontId="16" fillId="37" borderId="13" xfId="0" applyFont="1" applyFill="1" applyBorder="1" applyAlignment="1">
      <alignment horizontal="left" vertical="center" indent="2"/>
    </xf>
    <xf numFmtId="49" fontId="16" fillId="37" borderId="13" xfId="0" applyNumberFormat="1" applyFont="1" applyFill="1" applyBorder="1" applyAlignment="1">
      <alignment horizontal="left" vertical="center"/>
    </xf>
    <xf numFmtId="49" fontId="22" fillId="37" borderId="10" xfId="42" applyNumberFormat="1" applyFill="1" applyBorder="1" applyAlignment="1">
      <alignment horizontal="left"/>
    </xf>
    <xf numFmtId="49" fontId="16" fillId="37" borderId="10" xfId="0" applyNumberFormat="1" applyFont="1" applyFill="1" applyBorder="1" applyAlignment="1">
      <alignment horizontal="left"/>
    </xf>
    <xf numFmtId="0" fontId="61" fillId="64" borderId="22" xfId="0" applyFont="1" applyFill="1" applyBorder="1" applyAlignment="1">
      <alignment horizontal="left" vertical="center" wrapText="1"/>
    </xf>
    <xf numFmtId="0" fontId="61" fillId="0" borderId="22" xfId="0" applyFont="1" applyBorder="1" applyAlignment="1">
      <alignment horizontal="left" vertical="center"/>
    </xf>
    <xf numFmtId="0" fontId="61" fillId="0" borderId="13" xfId="0" applyFont="1" applyBorder="1" applyAlignment="1">
      <alignment horizontal="center" vertical="center"/>
    </xf>
    <xf numFmtId="0" fontId="61" fillId="39" borderId="13" xfId="0" applyFont="1" applyFill="1" applyBorder="1" applyAlignment="1">
      <alignment horizontal="left" vertical="center"/>
    </xf>
    <xf numFmtId="0" fontId="61" fillId="39" borderId="13" xfId="0" applyFont="1" applyFill="1" applyBorder="1" applyAlignment="1">
      <alignment horizontal="left" vertical="center" wrapText="1"/>
    </xf>
    <xf numFmtId="0" fontId="61" fillId="50" borderId="22" xfId="0" applyFont="1" applyFill="1" applyBorder="1" applyAlignment="1">
      <alignment horizontal="left" vertical="center" wrapText="1"/>
    </xf>
    <xf numFmtId="0" fontId="61" fillId="0" borderId="24" xfId="0" applyFont="1" applyBorder="1" applyAlignment="1">
      <alignment horizontal="left" vertical="center"/>
    </xf>
    <xf numFmtId="0" fontId="61" fillId="0" borderId="23" xfId="0" applyFont="1" applyBorder="1" applyAlignment="1">
      <alignment horizontal="left" vertical="center"/>
    </xf>
    <xf numFmtId="0" fontId="61" fillId="39" borderId="17" xfId="0" applyFont="1" applyFill="1" applyBorder="1" applyAlignment="1">
      <alignment horizontal="left" vertical="center"/>
    </xf>
    <xf numFmtId="0" fontId="61" fillId="47" borderId="22" xfId="0" applyFont="1" applyFill="1" applyBorder="1" applyAlignment="1">
      <alignment horizontal="left" vertical="center" wrapText="1"/>
    </xf>
    <xf numFmtId="0" fontId="61" fillId="39" borderId="22" xfId="0" applyFont="1" applyFill="1" applyBorder="1" applyAlignment="1">
      <alignment horizontal="left" vertical="center" wrapText="1"/>
    </xf>
    <xf numFmtId="0" fontId="61" fillId="50" borderId="18" xfId="0" applyFont="1" applyFill="1" applyBorder="1" applyAlignment="1">
      <alignment horizontal="left" vertical="center" wrapText="1"/>
    </xf>
    <xf numFmtId="0" fontId="61" fillId="64" borderId="18" xfId="0" applyFont="1" applyFill="1" applyBorder="1" applyAlignment="1">
      <alignment horizontal="left" vertical="center" wrapText="1"/>
    </xf>
    <xf numFmtId="0" fontId="61" fillId="50" borderId="18" xfId="0" applyFont="1" applyFill="1" applyBorder="1" applyAlignment="1">
      <alignment horizontal="left" vertical="center"/>
    </xf>
    <xf numFmtId="0" fontId="61" fillId="0" borderId="18" xfId="0" applyFont="1" applyBorder="1" applyAlignment="1">
      <alignment horizontal="left" vertical="center"/>
    </xf>
    <xf numFmtId="0" fontId="61" fillId="64" borderId="22" xfId="0" applyFont="1" applyFill="1" applyBorder="1" applyAlignment="1">
      <alignment horizontal="left" vertical="center"/>
    </xf>
    <xf numFmtId="0" fontId="61" fillId="0" borderId="22" xfId="0" applyFont="1" applyBorder="1" applyAlignment="1">
      <alignment horizontal="left" vertical="center" wrapText="1"/>
    </xf>
    <xf numFmtId="0" fontId="0" fillId="64" borderId="0" xfId="0" applyFill="1" applyAlignment="1">
      <alignment horizontal="left" vertical="center"/>
    </xf>
    <xf numFmtId="0" fontId="0" fillId="64" borderId="0" xfId="0" applyFill="1" applyAlignment="1">
      <alignment horizontal="center" vertical="center"/>
    </xf>
    <xf numFmtId="0" fontId="83" fillId="64" borderId="0" xfId="0" applyFont="1" applyFill="1" applyAlignment="1">
      <alignment horizontal="center" vertical="center"/>
    </xf>
    <xf numFmtId="0" fontId="0" fillId="39" borderId="13" xfId="0" applyFill="1" applyBorder="1" applyAlignment="1">
      <alignment horizontal="center" vertical="center"/>
    </xf>
    <xf numFmtId="0" fontId="16" fillId="69" borderId="10" xfId="0" applyFont="1" applyFill="1" applyBorder="1" applyAlignment="1">
      <alignment horizontal="left" vertical="center"/>
    </xf>
    <xf numFmtId="0" fontId="16" fillId="69" borderId="33" xfId="0" applyFont="1" applyFill="1" applyBorder="1" applyAlignment="1">
      <alignment horizontal="left" vertical="center"/>
    </xf>
    <xf numFmtId="0" fontId="0" fillId="69" borderId="18" xfId="0" applyFill="1" applyBorder="1" applyAlignment="1">
      <alignment horizontal="left" vertical="center"/>
    </xf>
    <xf numFmtId="0" fontId="0" fillId="69" borderId="17" xfId="0" applyFill="1" applyBorder="1" applyAlignment="1">
      <alignment horizontal="center" vertical="center"/>
    </xf>
    <xf numFmtId="0" fontId="0" fillId="69" borderId="18" xfId="0" applyFill="1" applyBorder="1" applyAlignment="1">
      <alignment horizontal="center" vertical="center"/>
    </xf>
    <xf numFmtId="0" fontId="82" fillId="69" borderId="19" xfId="0" applyFont="1" applyFill="1" applyBorder="1" applyAlignment="1">
      <alignment horizontal="center" vertical="center"/>
    </xf>
    <xf numFmtId="0" fontId="83" fillId="69" borderId="20" xfId="0" applyFont="1" applyFill="1" applyBorder="1" applyAlignment="1">
      <alignment horizontal="center" vertical="center"/>
    </xf>
    <xf numFmtId="0" fontId="61" fillId="69" borderId="13" xfId="0" applyFont="1" applyFill="1" applyBorder="1" applyAlignment="1">
      <alignment horizontal="left" vertical="center"/>
    </xf>
    <xf numFmtId="0" fontId="0" fillId="69" borderId="33" xfId="0" applyFill="1" applyBorder="1" applyAlignment="1">
      <alignment horizontal="left" vertical="center"/>
    </xf>
    <xf numFmtId="0" fontId="0" fillId="69" borderId="0" xfId="0" applyFill="1" applyAlignment="1">
      <alignment horizontal="center" vertical="center"/>
    </xf>
    <xf numFmtId="0" fontId="82" fillId="69" borderId="17" xfId="0" applyFont="1" applyFill="1" applyBorder="1" applyAlignment="1">
      <alignment horizontal="center" vertical="center"/>
    </xf>
    <xf numFmtId="0" fontId="83" fillId="69" borderId="0" xfId="0" applyFont="1" applyFill="1" applyAlignment="1">
      <alignment horizontal="center" vertical="center"/>
    </xf>
    <xf numFmtId="0" fontId="61" fillId="69" borderId="22" xfId="0" applyFont="1" applyFill="1" applyBorder="1" applyAlignment="1">
      <alignment horizontal="left" vertical="center"/>
    </xf>
    <xf numFmtId="0" fontId="84" fillId="69" borderId="22" xfId="0" applyFont="1" applyFill="1" applyBorder="1" applyAlignment="1">
      <alignment horizontal="center" vertical="center"/>
    </xf>
    <xf numFmtId="0" fontId="16" fillId="69" borderId="0" xfId="0" applyFont="1" applyFill="1" applyAlignment="1">
      <alignment horizontal="left" vertical="center" indent="2"/>
    </xf>
    <xf numFmtId="0" fontId="0" fillId="69" borderId="53" xfId="0" applyFill="1" applyBorder="1" applyAlignment="1">
      <alignment horizontal="left" vertical="center"/>
    </xf>
    <xf numFmtId="0" fontId="27" fillId="69" borderId="0" xfId="0" applyFont="1" applyFill="1" applyAlignment="1">
      <alignment horizontal="center" vertical="center" wrapText="1"/>
    </xf>
    <xf numFmtId="0" fontId="82" fillId="69" borderId="17" xfId="0" applyFont="1" applyFill="1" applyBorder="1" applyAlignment="1">
      <alignment horizontal="center" vertical="center" wrapText="1"/>
    </xf>
    <xf numFmtId="0" fontId="70" fillId="69" borderId="0" xfId="0" applyFont="1" applyFill="1" applyAlignment="1">
      <alignment horizontal="center" vertical="center" wrapText="1"/>
    </xf>
    <xf numFmtId="0" fontId="61" fillId="69" borderId="22" xfId="0" applyFont="1" applyFill="1" applyBorder="1" applyAlignment="1">
      <alignment horizontal="left" vertical="center" wrapText="1"/>
    </xf>
    <xf numFmtId="0" fontId="84" fillId="69" borderId="22" xfId="0" applyFont="1" applyFill="1" applyBorder="1" applyAlignment="1">
      <alignment horizontal="center" vertical="center" wrapText="1"/>
    </xf>
    <xf numFmtId="0" fontId="27" fillId="69" borderId="22" xfId="0" applyFont="1" applyFill="1" applyBorder="1" applyAlignment="1">
      <alignment horizontal="center" vertical="center" wrapText="1"/>
    </xf>
    <xf numFmtId="0" fontId="61" fillId="69" borderId="18" xfId="0" applyFont="1" applyFill="1" applyBorder="1" applyAlignment="1">
      <alignment horizontal="left" vertical="center"/>
    </xf>
    <xf numFmtId="0" fontId="34" fillId="39" borderId="0" xfId="0" applyFont="1" applyFill="1" applyAlignment="1">
      <alignment horizontal="left" vertical="center" indent="2"/>
    </xf>
    <xf numFmtId="0" fontId="16" fillId="0" borderId="33" xfId="0" applyFont="1" applyBorder="1" applyAlignment="1">
      <alignment horizontal="left" vertical="center"/>
    </xf>
    <xf numFmtId="0" fontId="82" fillId="69" borderId="10" xfId="0" applyFont="1" applyFill="1" applyBorder="1" applyAlignment="1">
      <alignment horizontal="center" vertical="center"/>
    </xf>
    <xf numFmtId="49" fontId="16" fillId="0" borderId="0" xfId="0" applyNumberFormat="1" applyFont="1" applyAlignment="1">
      <alignment horizontal="left" vertical="center" indent="2"/>
    </xf>
    <xf numFmtId="0" fontId="16" fillId="0" borderId="0" xfId="0" applyFont="1" applyAlignment="1">
      <alignment horizontal="left" vertical="center" indent="2"/>
    </xf>
    <xf numFmtId="0" fontId="84" fillId="69" borderId="13" xfId="0" applyFont="1" applyFill="1" applyBorder="1" applyAlignment="1">
      <alignment horizontal="center" vertical="center"/>
    </xf>
    <xf numFmtId="0" fontId="0" fillId="69" borderId="13" xfId="0" applyFill="1" applyBorder="1" applyAlignment="1">
      <alignment horizontal="center" vertical="center"/>
    </xf>
    <xf numFmtId="0" fontId="61" fillId="50" borderId="12" xfId="0" applyFont="1" applyFill="1" applyBorder="1" applyAlignment="1">
      <alignment horizontal="center" vertical="center" wrapText="1"/>
    </xf>
    <xf numFmtId="0" fontId="27" fillId="37" borderId="17" xfId="0" applyFont="1" applyFill="1" applyBorder="1" applyAlignment="1">
      <alignment horizontal="center" vertical="center" wrapText="1"/>
    </xf>
    <xf numFmtId="0" fontId="16" fillId="64" borderId="10" xfId="0" applyFont="1" applyFill="1" applyBorder="1" applyAlignment="1">
      <alignment horizontal="left" vertical="center"/>
    </xf>
    <xf numFmtId="0" fontId="0" fillId="0" borderId="0" xfId="0" applyAlignment="1">
      <alignment horizontal="left" vertical="center" indent="2"/>
    </xf>
    <xf numFmtId="0" fontId="16" fillId="37" borderId="19" xfId="0" applyFont="1" applyFill="1" applyBorder="1" applyAlignment="1">
      <alignment horizontal="left" vertical="center"/>
    </xf>
    <xf numFmtId="49" fontId="0" fillId="0" borderId="0" xfId="0" applyNumberFormat="1" applyAlignment="1">
      <alignment horizontal="left" vertical="center" indent="2"/>
    </xf>
    <xf numFmtId="49" fontId="0" fillId="0" borderId="0" xfId="0" applyNumberFormat="1" applyAlignment="1">
      <alignment horizontal="left" vertical="center" wrapText="1" indent="2"/>
    </xf>
    <xf numFmtId="0" fontId="0" fillId="64" borderId="0" xfId="0" applyFill="1" applyAlignment="1">
      <alignment horizontal="left" vertical="center" indent="2"/>
    </xf>
    <xf numFmtId="0" fontId="0" fillId="50" borderId="0" xfId="0" applyFill="1" applyAlignment="1">
      <alignment horizontal="left" vertical="center" indent="2"/>
    </xf>
    <xf numFmtId="0" fontId="0" fillId="47" borderId="0" xfId="0" applyFill="1" applyAlignment="1">
      <alignment horizontal="left" vertical="center" indent="2"/>
    </xf>
    <xf numFmtId="0" fontId="0" fillId="39" borderId="0" xfId="0" applyFill="1" applyAlignment="1">
      <alignment horizontal="left" vertical="center" indent="2"/>
    </xf>
    <xf numFmtId="0" fontId="0" fillId="81" borderId="0" xfId="0" applyFill="1" applyAlignment="1">
      <alignment horizontal="left" vertical="center" indent="2"/>
    </xf>
    <xf numFmtId="0" fontId="0" fillId="69" borderId="0" xfId="0" applyFill="1" applyAlignment="1">
      <alignment horizontal="left" vertical="center" indent="2"/>
    </xf>
    <xf numFmtId="0" fontId="0" fillId="46" borderId="0" xfId="0" applyFill="1" applyAlignment="1">
      <alignment horizontal="left" vertical="center" indent="2"/>
    </xf>
    <xf numFmtId="0" fontId="0" fillId="66" borderId="0" xfId="0" applyFill="1" applyAlignment="1">
      <alignment horizontal="left" vertical="center" indent="2"/>
    </xf>
    <xf numFmtId="0" fontId="0" fillId="67" borderId="0" xfId="0" applyFill="1" applyAlignment="1">
      <alignment horizontal="left" vertical="center" indent="2"/>
    </xf>
    <xf numFmtId="0" fontId="0" fillId="95" borderId="0" xfId="0" applyFill="1" applyAlignment="1">
      <alignment horizontal="left" vertical="center" indent="2"/>
    </xf>
    <xf numFmtId="0" fontId="0" fillId="83" borderId="0" xfId="0" applyFill="1" applyAlignment="1">
      <alignment horizontal="left" vertical="center" indent="2"/>
    </xf>
    <xf numFmtId="0" fontId="0" fillId="96" borderId="0" xfId="0" applyFill="1" applyAlignment="1">
      <alignment horizontal="left" vertical="center" indent="2"/>
    </xf>
    <xf numFmtId="0" fontId="0" fillId="46" borderId="20" xfId="0" applyFill="1" applyBorder="1" applyAlignment="1">
      <alignment horizontal="left" vertical="center" indent="2"/>
    </xf>
    <xf numFmtId="0" fontId="0" fillId="0" borderId="14" xfId="0" applyBorder="1" applyAlignment="1">
      <alignment horizontal="left" vertical="center" indent="2"/>
    </xf>
    <xf numFmtId="0" fontId="0" fillId="0" borderId="19" xfId="0" applyBorder="1" applyAlignment="1">
      <alignment horizontal="left" vertical="center" indent="2"/>
    </xf>
    <xf numFmtId="0" fontId="16" fillId="99" borderId="10" xfId="0" applyFont="1" applyFill="1" applyBorder="1" applyAlignment="1">
      <alignment horizontal="left" vertical="center"/>
    </xf>
    <xf numFmtId="49" fontId="16" fillId="99" borderId="0" xfId="0" applyNumberFormat="1" applyFont="1" applyFill="1" applyAlignment="1">
      <alignment vertical="center"/>
    </xf>
    <xf numFmtId="0" fontId="16" fillId="99" borderId="33" xfId="0" applyFont="1" applyFill="1" applyBorder="1" applyAlignment="1">
      <alignment horizontal="left" vertical="center"/>
    </xf>
    <xf numFmtId="0" fontId="27" fillId="99" borderId="18" xfId="0" applyFont="1" applyFill="1" applyBorder="1" applyAlignment="1">
      <alignment horizontal="left" vertical="center" wrapText="1"/>
    </xf>
    <xf numFmtId="0" fontId="27" fillId="99" borderId="0" xfId="0" applyFont="1" applyFill="1" applyAlignment="1">
      <alignment horizontal="center" vertical="center" wrapText="1"/>
    </xf>
    <xf numFmtId="0" fontId="27" fillId="99" borderId="18" xfId="0" applyFont="1" applyFill="1" applyBorder="1" applyAlignment="1">
      <alignment horizontal="center" vertical="center" wrapText="1"/>
    </xf>
    <xf numFmtId="0" fontId="82" fillId="99" borderId="10" xfId="0" applyFont="1" applyFill="1" applyBorder="1" applyAlignment="1">
      <alignment horizontal="center" vertical="center"/>
    </xf>
    <xf numFmtId="0" fontId="83" fillId="99" borderId="12" xfId="0" applyFont="1" applyFill="1" applyBorder="1" applyAlignment="1">
      <alignment horizontal="center" vertical="center"/>
    </xf>
    <xf numFmtId="0" fontId="82" fillId="99" borderId="10" xfId="0" applyFont="1" applyFill="1" applyBorder="1" applyAlignment="1">
      <alignment horizontal="center" vertical="center" wrapText="1"/>
    </xf>
    <xf numFmtId="0" fontId="83" fillId="99" borderId="11" xfId="0" applyFont="1" applyFill="1" applyBorder="1" applyAlignment="1">
      <alignment horizontal="center" vertical="center" wrapText="1"/>
    </xf>
    <xf numFmtId="0" fontId="61" fillId="99" borderId="13" xfId="0" applyFont="1" applyFill="1" applyBorder="1" applyAlignment="1">
      <alignment horizontal="left" vertical="center" wrapText="1"/>
    </xf>
    <xf numFmtId="0" fontId="84" fillId="99" borderId="13" xfId="0" applyFont="1" applyFill="1" applyBorder="1" applyAlignment="1">
      <alignment horizontal="center" vertical="center" wrapText="1"/>
    </xf>
    <xf numFmtId="0" fontId="27" fillId="99" borderId="22" xfId="0" applyFont="1" applyFill="1" applyBorder="1" applyAlignment="1">
      <alignment horizontal="center" vertical="center" wrapText="1"/>
    </xf>
    <xf numFmtId="0" fontId="27" fillId="99" borderId="13" xfId="0" applyFont="1" applyFill="1" applyBorder="1" applyAlignment="1">
      <alignment horizontal="center" vertical="center" wrapText="1"/>
    </xf>
    <xf numFmtId="0" fontId="61" fillId="99" borderId="23" xfId="0" applyFont="1" applyFill="1" applyBorder="1" applyAlignment="1">
      <alignment horizontal="left" vertical="center" wrapText="1"/>
    </xf>
    <xf numFmtId="0" fontId="16" fillId="99" borderId="0" xfId="0" applyFont="1" applyFill="1" applyAlignment="1">
      <alignment horizontal="left" vertical="center" indent="2"/>
    </xf>
    <xf numFmtId="0" fontId="0" fillId="99" borderId="33" xfId="0" applyFill="1" applyBorder="1"/>
    <xf numFmtId="49" fontId="16" fillId="99" borderId="0" xfId="0" applyNumberFormat="1" applyFont="1" applyFill="1" applyAlignment="1">
      <alignment horizontal="left" vertical="center" indent="2"/>
    </xf>
    <xf numFmtId="0" fontId="0" fillId="99" borderId="53" xfId="0" applyFill="1" applyBorder="1" applyAlignment="1">
      <alignment horizontal="left" vertical="center"/>
    </xf>
    <xf numFmtId="0" fontId="0" fillId="99" borderId="33" xfId="0" applyFill="1" applyBorder="1" applyAlignment="1">
      <alignment horizontal="left" vertical="center"/>
    </xf>
    <xf numFmtId="0" fontId="0" fillId="99" borderId="0" xfId="0" applyFill="1" applyAlignment="1">
      <alignment horizontal="center" vertical="center"/>
    </xf>
    <xf numFmtId="0" fontId="82" fillId="99" borderId="17" xfId="0" applyFont="1" applyFill="1" applyBorder="1" applyAlignment="1">
      <alignment horizontal="center" vertical="center"/>
    </xf>
    <xf numFmtId="0" fontId="70" fillId="99" borderId="0" xfId="0" applyFont="1" applyFill="1" applyAlignment="1">
      <alignment horizontal="center" vertical="center"/>
    </xf>
    <xf numFmtId="0" fontId="70" fillId="99" borderId="18" xfId="0" applyFont="1" applyFill="1" applyBorder="1" applyAlignment="1">
      <alignment horizontal="center" vertical="center"/>
    </xf>
    <xf numFmtId="0" fontId="0" fillId="99" borderId="18" xfId="0" applyFill="1" applyBorder="1" applyAlignment="1">
      <alignment horizontal="left" vertical="center"/>
    </xf>
    <xf numFmtId="0" fontId="83" fillId="99" borderId="0" xfId="0" applyFont="1" applyFill="1" applyAlignment="1">
      <alignment horizontal="center" vertical="center"/>
    </xf>
    <xf numFmtId="0" fontId="61" fillId="99" borderId="22" xfId="0" applyFont="1" applyFill="1" applyBorder="1" applyAlignment="1">
      <alignment horizontal="left" vertical="center"/>
    </xf>
    <xf numFmtId="0" fontId="84" fillId="99" borderId="22" xfId="0" applyFont="1" applyFill="1" applyBorder="1" applyAlignment="1">
      <alignment horizontal="center" vertical="center"/>
    </xf>
    <xf numFmtId="0" fontId="0" fillId="99" borderId="22" xfId="0" applyFill="1" applyBorder="1" applyAlignment="1">
      <alignment horizontal="center" vertical="center"/>
    </xf>
    <xf numFmtId="0" fontId="61" fillId="99" borderId="0" xfId="0" applyFont="1" applyFill="1" applyAlignment="1">
      <alignment horizontal="left" vertical="center" wrapText="1"/>
    </xf>
    <xf numFmtId="0" fontId="82" fillId="99" borderId="17" xfId="0" applyFont="1" applyFill="1" applyBorder="1" applyAlignment="1">
      <alignment horizontal="center" vertical="center" wrapText="1"/>
    </xf>
    <xf numFmtId="0" fontId="61" fillId="99" borderId="22" xfId="0" applyFont="1" applyFill="1" applyBorder="1" applyAlignment="1">
      <alignment horizontal="left" vertical="center" wrapText="1"/>
    </xf>
    <xf numFmtId="0" fontId="16" fillId="99" borderId="103" xfId="0" applyFont="1" applyFill="1" applyBorder="1" applyAlignment="1">
      <alignment horizontal="left" vertical="center" indent="2"/>
    </xf>
    <xf numFmtId="0" fontId="0" fillId="99" borderId="0" xfId="0" applyFill="1" applyAlignment="1">
      <alignment horizontal="left" vertical="center"/>
    </xf>
    <xf numFmtId="0" fontId="85" fillId="99" borderId="13" xfId="0" applyFont="1" applyFill="1" applyBorder="1" applyAlignment="1">
      <alignment horizontal="center" vertical="center" wrapText="1"/>
    </xf>
    <xf numFmtId="0" fontId="82" fillId="99" borderId="13" xfId="0" applyFont="1" applyFill="1" applyBorder="1" applyAlignment="1">
      <alignment horizontal="center" vertical="center" wrapText="1"/>
    </xf>
    <xf numFmtId="0" fontId="60" fillId="99" borderId="13" xfId="0" applyFont="1" applyFill="1" applyBorder="1" applyAlignment="1">
      <alignment horizontal="left" vertical="center" wrapText="1"/>
    </xf>
    <xf numFmtId="0" fontId="61" fillId="99" borderId="13" xfId="0" applyFont="1" applyFill="1" applyBorder="1" applyAlignment="1">
      <alignment horizontal="center" vertical="center" wrapText="1"/>
    </xf>
    <xf numFmtId="0" fontId="27" fillId="99" borderId="18" xfId="0" applyFont="1" applyFill="1" applyBorder="1" applyAlignment="1">
      <alignment horizontal="justify" vertical="center" wrapText="1"/>
    </xf>
    <xf numFmtId="0" fontId="0" fillId="99" borderId="13" xfId="0" applyFill="1" applyBorder="1"/>
    <xf numFmtId="0" fontId="70" fillId="99" borderId="13" xfId="0" applyFont="1" applyFill="1" applyBorder="1" applyAlignment="1">
      <alignment horizontal="center" vertical="center"/>
    </xf>
    <xf numFmtId="0" fontId="16" fillId="99" borderId="13" xfId="0" applyFont="1" applyFill="1" applyBorder="1" applyAlignment="1">
      <alignment vertical="center"/>
    </xf>
    <xf numFmtId="0" fontId="0" fillId="99" borderId="13" xfId="0" applyFill="1" applyBorder="1" applyAlignment="1">
      <alignment horizontal="center"/>
    </xf>
    <xf numFmtId="0" fontId="0" fillId="99" borderId="18" xfId="0" applyFill="1" applyBorder="1"/>
    <xf numFmtId="49" fontId="16" fillId="99" borderId="13" xfId="0" applyNumberFormat="1" applyFont="1" applyFill="1" applyBorder="1" applyAlignment="1">
      <alignment vertical="center"/>
    </xf>
    <xf numFmtId="0" fontId="61" fillId="50" borderId="10" xfId="0" applyFont="1" applyFill="1" applyBorder="1" applyAlignment="1">
      <alignment horizontal="left" vertical="center" wrapText="1"/>
    </xf>
    <xf numFmtId="0" fontId="27" fillId="37" borderId="18" xfId="0" applyFont="1" applyFill="1" applyBorder="1" applyAlignment="1">
      <alignment horizontal="left" vertical="center" wrapText="1"/>
    </xf>
    <xf numFmtId="0" fontId="82" fillId="50" borderId="12" xfId="0" applyFont="1" applyFill="1" applyBorder="1" applyAlignment="1">
      <alignment horizontal="center" vertical="center" wrapText="1"/>
    </xf>
    <xf numFmtId="0" fontId="82" fillId="64" borderId="23" xfId="0" applyFont="1" applyFill="1" applyBorder="1" applyAlignment="1">
      <alignment horizontal="center" vertical="center" wrapText="1"/>
    </xf>
    <xf numFmtId="0" fontId="61" fillId="64" borderId="19" xfId="0" applyFont="1" applyFill="1" applyBorder="1" applyAlignment="1">
      <alignment horizontal="center" vertical="center" wrapText="1"/>
    </xf>
    <xf numFmtId="0" fontId="61" fillId="64" borderId="10" xfId="0" applyFont="1" applyFill="1" applyBorder="1" applyAlignment="1">
      <alignment horizontal="center" vertical="center" wrapText="1"/>
    </xf>
    <xf numFmtId="0" fontId="27" fillId="64" borderId="0" xfId="0" applyFont="1" applyFill="1" applyAlignment="1">
      <alignment horizontal="justify" vertical="center" wrapText="1"/>
    </xf>
    <xf numFmtId="0" fontId="27" fillId="64" borderId="16" xfId="0" applyFont="1" applyFill="1" applyBorder="1" applyAlignment="1">
      <alignment horizontal="justify" vertical="center" wrapText="1"/>
    </xf>
    <xf numFmtId="0" fontId="27" fillId="47" borderId="0" xfId="0" applyFont="1" applyFill="1" applyAlignment="1">
      <alignment horizontal="justify" vertical="center" wrapText="1"/>
    </xf>
    <xf numFmtId="49" fontId="0" fillId="35" borderId="24" xfId="0" applyNumberFormat="1" applyFill="1" applyBorder="1" applyAlignment="1">
      <alignment horizontal="center"/>
    </xf>
    <xf numFmtId="0" fontId="0" fillId="37" borderId="61" xfId="0" applyFill="1" applyBorder="1" applyAlignment="1">
      <alignment horizontal="center"/>
    </xf>
    <xf numFmtId="0" fontId="0" fillId="37" borderId="39" xfId="0" applyFill="1" applyBorder="1" applyAlignment="1">
      <alignment horizontal="center"/>
    </xf>
    <xf numFmtId="49" fontId="0" fillId="0" borderId="54" xfId="0" applyNumberFormat="1" applyBorder="1" applyAlignment="1">
      <alignment horizontal="left"/>
    </xf>
    <xf numFmtId="0" fontId="0" fillId="37" borderId="52" xfId="0" applyFill="1" applyBorder="1" applyAlignment="1">
      <alignment horizontal="center"/>
    </xf>
    <xf numFmtId="0" fontId="0" fillId="37" borderId="54" xfId="0" applyFill="1" applyBorder="1" applyAlignment="1">
      <alignment horizontal="center"/>
    </xf>
    <xf numFmtId="0" fontId="0" fillId="37" borderId="71" xfId="0" applyFill="1" applyBorder="1" applyAlignment="1">
      <alignment horizontal="center"/>
    </xf>
    <xf numFmtId="49" fontId="0" fillId="0" borderId="24" xfId="0" applyNumberFormat="1" applyBorder="1"/>
    <xf numFmtId="0" fontId="0" fillId="0" borderId="17" xfId="0" applyBorder="1" applyAlignment="1">
      <alignment vertical="top"/>
    </xf>
    <xf numFmtId="0" fontId="27" fillId="0" borderId="0" xfId="0" applyFont="1" applyAlignment="1">
      <alignment vertical="center" wrapText="1"/>
    </xf>
    <xf numFmtId="0" fontId="70" fillId="99" borderId="18" xfId="0" applyFont="1" applyFill="1" applyBorder="1" applyAlignment="1">
      <alignment horizontal="center" vertical="center" wrapText="1"/>
    </xf>
    <xf numFmtId="0" fontId="23" fillId="99" borderId="13" xfId="0" applyFont="1" applyFill="1" applyBorder="1" applyAlignment="1">
      <alignment horizontal="center" vertical="center" wrapText="1"/>
    </xf>
    <xf numFmtId="0" fontId="23" fillId="99" borderId="13" xfId="0" applyFont="1" applyFill="1" applyBorder="1" applyAlignment="1">
      <alignment horizontal="left" vertical="center" wrapText="1"/>
    </xf>
    <xf numFmtId="0" fontId="70" fillId="99" borderId="13" xfId="0" applyFont="1" applyFill="1" applyBorder="1" applyAlignment="1">
      <alignment horizontal="center" vertical="center" wrapText="1"/>
    </xf>
    <xf numFmtId="0" fontId="18" fillId="0" borderId="0" xfId="0" applyFont="1" applyAlignment="1">
      <alignment horizontal="left" vertical="center" indent="1"/>
    </xf>
    <xf numFmtId="0" fontId="18" fillId="0" borderId="0" xfId="0" applyFont="1" applyAlignment="1">
      <alignment horizontal="center" vertical="center"/>
    </xf>
    <xf numFmtId="0" fontId="88" fillId="0" borderId="109" xfId="0" applyFont="1" applyBorder="1" applyAlignment="1">
      <alignment horizontal="left" vertical="center" wrapText="1" indent="2"/>
    </xf>
    <xf numFmtId="0" fontId="90" fillId="0" borderId="109" xfId="0" applyFont="1" applyBorder="1" applyAlignment="1">
      <alignment horizontal="left" vertical="center" wrapText="1" indent="1"/>
    </xf>
    <xf numFmtId="0" fontId="91" fillId="0" borderId="109" xfId="0" applyFont="1" applyBorder="1" applyAlignment="1">
      <alignment horizontal="left" vertical="center" wrapText="1" indent="1"/>
    </xf>
    <xf numFmtId="0" fontId="90" fillId="0" borderId="0" xfId="0" applyFont="1" applyAlignment="1">
      <alignment horizontal="left" vertical="center" wrapText="1" indent="1"/>
    </xf>
    <xf numFmtId="0" fontId="89" fillId="0" borderId="109" xfId="0" applyFont="1" applyBorder="1" applyAlignment="1">
      <alignment horizontal="left" vertical="center" wrapText="1" indent="1"/>
    </xf>
    <xf numFmtId="0" fontId="89" fillId="0" borderId="109" xfId="0" applyFont="1" applyBorder="1" applyAlignment="1">
      <alignment horizontal="right" vertical="center" wrapText="1" indent="1"/>
    </xf>
    <xf numFmtId="0" fontId="93" fillId="0" borderId="0" xfId="0" applyFont="1" applyAlignment="1">
      <alignment vertical="center"/>
    </xf>
    <xf numFmtId="0" fontId="0" fillId="0" borderId="0" xfId="0" applyAlignment="1">
      <alignment horizontal="left" vertical="center" indent="3"/>
    </xf>
    <xf numFmtId="0" fontId="0" fillId="0" borderId="0" xfId="0" applyAlignment="1">
      <alignment horizontal="left" vertical="center" indent="4"/>
    </xf>
    <xf numFmtId="0" fontId="0" fillId="0" borderId="0" xfId="0" applyAlignment="1">
      <alignment horizontal="left" vertical="center" indent="5"/>
    </xf>
    <xf numFmtId="0" fontId="94" fillId="0" borderId="0" xfId="0" applyFont="1" applyAlignment="1">
      <alignment horizontal="left" vertical="center" wrapText="1"/>
    </xf>
    <xf numFmtId="0" fontId="95" fillId="0" borderId="0" xfId="0" applyFont="1" applyAlignment="1">
      <alignment horizontal="left" vertical="center" wrapText="1"/>
    </xf>
    <xf numFmtId="0" fontId="96" fillId="0" borderId="0" xfId="0" applyFont="1" applyAlignment="1">
      <alignment horizontal="left" vertical="center" wrapText="1"/>
    </xf>
    <xf numFmtId="0" fontId="24" fillId="0" borderId="0" xfId="0" applyFont="1" applyAlignment="1">
      <alignment horizontal="left" vertical="center" wrapText="1"/>
    </xf>
    <xf numFmtId="0" fontId="0" fillId="0" borderId="49" xfId="0" applyBorder="1" applyAlignment="1">
      <alignment horizontal="left" vertical="center" wrapText="1"/>
    </xf>
    <xf numFmtId="0" fontId="24" fillId="0" borderId="49" xfId="0" applyFont="1" applyBorder="1" applyAlignment="1">
      <alignment horizontal="left" vertical="center" wrapText="1"/>
    </xf>
    <xf numFmtId="14" fontId="90" fillId="0" borderId="109" xfId="0" applyNumberFormat="1" applyFont="1" applyBorder="1" applyAlignment="1">
      <alignment horizontal="left" vertical="center" wrapText="1" indent="1"/>
    </xf>
    <xf numFmtId="0" fontId="100" fillId="0" borderId="0" xfId="0" applyFont="1" applyAlignment="1">
      <alignment horizontal="left" vertical="center" wrapText="1"/>
    </xf>
    <xf numFmtId="0" fontId="24" fillId="0" borderId="0" xfId="0" applyFont="1" applyAlignment="1">
      <alignment horizontal="left" vertical="center" wrapText="1" indent="1"/>
    </xf>
    <xf numFmtId="0" fontId="90" fillId="0" borderId="109" xfId="0" applyFont="1" applyBorder="1" applyAlignment="1">
      <alignment horizontal="right" vertical="center" wrapText="1" indent="1"/>
    </xf>
    <xf numFmtId="0" fontId="102" fillId="0" borderId="0" xfId="0" applyFont="1" applyAlignment="1">
      <alignment horizontal="left" vertical="center" wrapText="1"/>
    </xf>
    <xf numFmtId="0" fontId="103" fillId="0" borderId="109" xfId="0" applyFont="1" applyBorder="1" applyAlignment="1">
      <alignment horizontal="left" vertical="center" wrapText="1" indent="1"/>
    </xf>
    <xf numFmtId="0" fontId="32" fillId="0" borderId="0" xfId="0" applyFont="1" applyAlignment="1">
      <alignment vertical="center"/>
    </xf>
    <xf numFmtId="0" fontId="23" fillId="48" borderId="20" xfId="0" applyFont="1" applyFill="1" applyBorder="1"/>
    <xf numFmtId="0" fontId="98" fillId="64" borderId="0" xfId="0" applyFont="1" applyFill="1" applyAlignment="1">
      <alignment horizontal="left" vertical="center" wrapText="1"/>
    </xf>
    <xf numFmtId="0" fontId="24" fillId="64" borderId="0" xfId="0" applyFont="1" applyFill="1" applyAlignment="1">
      <alignment horizontal="left" vertical="center" wrapText="1"/>
    </xf>
    <xf numFmtId="0" fontId="0" fillId="64" borderId="49" xfId="0" applyFill="1" applyBorder="1" applyAlignment="1">
      <alignment horizontal="left" vertical="center" wrapText="1"/>
    </xf>
    <xf numFmtId="0" fontId="98" fillId="36" borderId="0" xfId="0" applyFont="1" applyFill="1" applyAlignment="1">
      <alignment horizontal="left" vertical="center" wrapText="1"/>
    </xf>
    <xf numFmtId="0" fontId="24" fillId="36" borderId="0" xfId="0" applyFont="1" applyFill="1" applyAlignment="1">
      <alignment horizontal="left" vertical="center" wrapText="1"/>
    </xf>
    <xf numFmtId="0" fontId="24" fillId="61" borderId="0" xfId="0" applyFont="1" applyFill="1" applyAlignment="1">
      <alignment horizontal="left" vertical="center" wrapText="1"/>
    </xf>
    <xf numFmtId="0" fontId="98" fillId="39" borderId="0" xfId="0" applyFont="1" applyFill="1" applyAlignment="1">
      <alignment horizontal="left" vertical="center" wrapText="1"/>
    </xf>
    <xf numFmtId="0" fontId="24" fillId="39" borderId="0" xfId="0" applyFont="1" applyFill="1" applyAlignment="1">
      <alignment horizontal="left" vertical="center" wrapText="1"/>
    </xf>
    <xf numFmtId="0" fontId="98" fillId="38" borderId="0" xfId="0" applyFont="1" applyFill="1" applyAlignment="1">
      <alignment horizontal="left" vertical="center" wrapText="1"/>
    </xf>
    <xf numFmtId="0" fontId="24" fillId="38" borderId="0" xfId="0" applyFont="1" applyFill="1" applyAlignment="1">
      <alignment horizontal="left" vertical="center" wrapText="1"/>
    </xf>
    <xf numFmtId="0" fontId="24" fillId="64" borderId="0" xfId="0" applyFont="1" applyFill="1" applyAlignment="1">
      <alignment horizontal="left" vertical="center" wrapText="1" indent="4"/>
    </xf>
    <xf numFmtId="0" fontId="25" fillId="64" borderId="0" xfId="0" applyFont="1" applyFill="1" applyAlignment="1">
      <alignment horizontal="left" vertical="center" wrapText="1"/>
    </xf>
    <xf numFmtId="0" fontId="25" fillId="36" borderId="0" xfId="0" applyFont="1" applyFill="1" applyAlignment="1">
      <alignment horizontal="left" vertical="center" wrapText="1"/>
    </xf>
    <xf numFmtId="0" fontId="25" fillId="39" borderId="0" xfId="0" applyFont="1" applyFill="1" applyAlignment="1">
      <alignment horizontal="left" vertical="center" wrapText="1"/>
    </xf>
    <xf numFmtId="0" fontId="25" fillId="38" borderId="0" xfId="0" applyFont="1" applyFill="1" applyAlignment="1">
      <alignment horizontal="left" vertical="center" wrapText="1"/>
    </xf>
    <xf numFmtId="0" fontId="25" fillId="100" borderId="0" xfId="0" applyFont="1" applyFill="1" applyAlignment="1">
      <alignment horizontal="left" vertical="center" wrapText="1"/>
    </xf>
    <xf numFmtId="0" fontId="0" fillId="0" borderId="111" xfId="0" applyBorder="1" applyAlignment="1">
      <alignment horizontal="left" vertical="center" wrapText="1"/>
    </xf>
    <xf numFmtId="0" fontId="105" fillId="69" borderId="13" xfId="0" applyFont="1" applyFill="1" applyBorder="1" applyAlignment="1">
      <alignment horizontal="left" vertical="center" wrapText="1"/>
    </xf>
    <xf numFmtId="0" fontId="106" fillId="98" borderId="13" xfId="0" applyFont="1" applyFill="1" applyBorder="1" applyAlignment="1">
      <alignment horizontal="left" vertical="center" wrapText="1"/>
    </xf>
    <xf numFmtId="0" fontId="104" fillId="69" borderId="13" xfId="0" applyFont="1" applyFill="1" applyBorder="1" applyAlignment="1">
      <alignment horizontal="left" vertical="center" wrapText="1"/>
    </xf>
    <xf numFmtId="0" fontId="94" fillId="69" borderId="13" xfId="0" applyFont="1" applyFill="1" applyBorder="1" applyAlignment="1">
      <alignment horizontal="left" vertical="center" wrapText="1"/>
    </xf>
    <xf numFmtId="0" fontId="94" fillId="98" borderId="13" xfId="0" applyFont="1" applyFill="1" applyBorder="1" applyAlignment="1">
      <alignment horizontal="left" vertical="center" wrapText="1"/>
    </xf>
    <xf numFmtId="0" fontId="24" fillId="0" borderId="0" xfId="0" applyFont="1" applyAlignment="1">
      <alignment horizontal="center" vertical="center" wrapText="1"/>
    </xf>
    <xf numFmtId="0" fontId="24" fillId="0" borderId="0" xfId="0" applyFont="1" applyAlignment="1">
      <alignment horizontal="left" vertical="center" wrapText="1" indent="12"/>
    </xf>
    <xf numFmtId="0" fontId="89" fillId="0" borderId="0" xfId="0" applyFont="1" applyAlignment="1">
      <alignment horizontal="left" vertical="center" wrapText="1" indent="1"/>
    </xf>
    <xf numFmtId="49" fontId="107" fillId="69" borderId="13" xfId="43" applyFill="1">
      <alignment horizontal="left" vertical="center"/>
    </xf>
    <xf numFmtId="0" fontId="0" fillId="0" borderId="0" xfId="0" applyAlignment="1">
      <alignment horizontal="left" indent="1"/>
    </xf>
    <xf numFmtId="0" fontId="108" fillId="0" borderId="109" xfId="0" applyFont="1" applyBorder="1" applyAlignment="1">
      <alignment horizontal="left" vertical="center" wrapText="1" indent="1"/>
    </xf>
    <xf numFmtId="0" fontId="0" fillId="0" borderId="0" xfId="0" applyAlignment="1">
      <alignment horizontal="left" indent="2"/>
    </xf>
    <xf numFmtId="0" fontId="0" fillId="0" borderId="12" xfId="0" applyBorder="1" applyAlignment="1">
      <alignment horizontal="center" vertical="center"/>
    </xf>
    <xf numFmtId="0" fontId="0" fillId="37" borderId="13" xfId="0" applyFill="1" applyBorder="1" applyAlignment="1">
      <alignment horizontal="center" vertical="center"/>
    </xf>
    <xf numFmtId="0" fontId="0" fillId="37" borderId="12" xfId="0" applyFill="1" applyBorder="1" applyAlignment="1">
      <alignment horizontal="center" vertical="center"/>
    </xf>
    <xf numFmtId="0" fontId="0" fillId="37" borderId="24" xfId="0" applyFill="1" applyBorder="1" applyAlignment="1">
      <alignment horizontal="center" vertical="center" wrapText="1"/>
    </xf>
    <xf numFmtId="0" fontId="0" fillId="0" borderId="16" xfId="0" applyBorder="1" applyAlignment="1">
      <alignment horizontal="center" vertical="center"/>
    </xf>
    <xf numFmtId="0" fontId="109" fillId="0" borderId="17" xfId="0" applyFont="1" applyBorder="1" applyAlignment="1">
      <alignment horizontal="center" vertical="center"/>
    </xf>
    <xf numFmtId="0" fontId="0" fillId="0" borderId="18" xfId="0" applyBorder="1" applyAlignment="1">
      <alignment horizontal="center" vertical="center"/>
    </xf>
    <xf numFmtId="0" fontId="0" fillId="37" borderId="21" xfId="0" applyFill="1" applyBorder="1" applyAlignment="1">
      <alignment horizontal="center" vertical="center"/>
    </xf>
    <xf numFmtId="0" fontId="0" fillId="0" borderId="14" xfId="0" applyBorder="1" applyAlignment="1">
      <alignment horizontal="center" vertical="center"/>
    </xf>
    <xf numFmtId="0" fontId="0" fillId="0" borderId="63" xfId="0" applyBorder="1" applyAlignment="1">
      <alignment horizontal="center" vertical="center"/>
    </xf>
    <xf numFmtId="0" fontId="0" fillId="37" borderId="113" xfId="0" applyFill="1" applyBorder="1" applyAlignment="1">
      <alignment horizontal="center" vertical="center"/>
    </xf>
    <xf numFmtId="0" fontId="0" fillId="0" borderId="43" xfId="0" applyBorder="1" applyAlignment="1">
      <alignment horizontal="center" vertical="center"/>
    </xf>
    <xf numFmtId="0" fontId="0" fillId="37" borderId="60" xfId="0" applyFill="1" applyBorder="1" applyAlignment="1">
      <alignment horizontal="center" vertical="center"/>
    </xf>
    <xf numFmtId="0" fontId="0" fillId="37" borderId="112" xfId="0" applyFill="1" applyBorder="1" applyAlignment="1">
      <alignment horizontal="center" vertical="center"/>
    </xf>
    <xf numFmtId="0" fontId="0" fillId="37" borderId="108" xfId="0" applyFill="1" applyBorder="1" applyAlignment="1">
      <alignment horizontal="center" vertical="center"/>
    </xf>
    <xf numFmtId="0" fontId="0" fillId="57" borderId="63" xfId="0" applyFill="1" applyBorder="1" applyAlignment="1">
      <alignment horizontal="center" vertical="center"/>
    </xf>
    <xf numFmtId="0" fontId="0" fillId="57" borderId="43" xfId="0" applyFill="1" applyBorder="1" applyAlignment="1">
      <alignment horizontal="center" vertical="center"/>
    </xf>
    <xf numFmtId="0" fontId="0" fillId="0" borderId="24" xfId="0" applyBorder="1" applyAlignment="1">
      <alignment horizontal="center" vertical="center" wrapText="1"/>
    </xf>
    <xf numFmtId="0" fontId="0" fillId="57" borderId="62" xfId="0" applyFill="1" applyBorder="1" applyAlignment="1">
      <alignment horizontal="center" vertical="center"/>
    </xf>
    <xf numFmtId="0" fontId="0" fillId="57" borderId="59" xfId="0" applyFill="1" applyBorder="1" applyAlignment="1">
      <alignment horizontal="center" vertical="center"/>
    </xf>
    <xf numFmtId="0" fontId="0" fillId="57" borderId="113" xfId="0" applyFill="1" applyBorder="1" applyAlignment="1">
      <alignment horizontal="center" vertical="center"/>
    </xf>
    <xf numFmtId="0" fontId="0" fillId="57" borderId="60" xfId="0" applyFill="1" applyBorder="1" applyAlignment="1">
      <alignment horizontal="center" vertical="center"/>
    </xf>
    <xf numFmtId="0" fontId="0" fillId="0" borderId="112" xfId="0" applyBorder="1" applyAlignment="1">
      <alignment horizontal="center" vertical="center"/>
    </xf>
    <xf numFmtId="0" fontId="0" fillId="99" borderId="108" xfId="0" applyFill="1" applyBorder="1" applyAlignment="1">
      <alignment horizontal="center" vertical="center" wrapText="1"/>
    </xf>
    <xf numFmtId="0" fontId="0" fillId="0" borderId="108" xfId="0" applyBorder="1" applyAlignment="1">
      <alignment horizontal="center" vertical="center"/>
    </xf>
    <xf numFmtId="0" fontId="0" fillId="0" borderId="12" xfId="0" applyBorder="1" applyAlignment="1">
      <alignment horizontal="left" vertical="center" wrapText="1" indent="2"/>
    </xf>
    <xf numFmtId="0" fontId="0" fillId="0" borderId="21" xfId="0" applyBorder="1" applyAlignment="1">
      <alignment horizontal="left" vertical="center" wrapText="1"/>
    </xf>
    <xf numFmtId="0" fontId="0" fillId="57" borderId="22" xfId="0" applyFill="1" applyBorder="1" applyAlignment="1">
      <alignment horizontal="center" vertical="center" wrapText="1"/>
    </xf>
    <xf numFmtId="0" fontId="0" fillId="57" borderId="24" xfId="0" applyFill="1" applyBorder="1" applyAlignment="1">
      <alignment horizontal="center" vertical="center" wrapText="1"/>
    </xf>
    <xf numFmtId="0" fontId="0" fillId="57" borderId="22" xfId="0" applyFill="1" applyBorder="1" applyAlignment="1">
      <alignment horizontal="center" vertical="center"/>
    </xf>
    <xf numFmtId="0" fontId="0" fillId="57" borderId="23" xfId="0" applyFill="1" applyBorder="1" applyAlignment="1">
      <alignment horizontal="center" vertical="center"/>
    </xf>
    <xf numFmtId="0" fontId="34" fillId="56" borderId="17" xfId="0" applyFont="1" applyFill="1" applyBorder="1" applyAlignment="1">
      <alignment horizontal="left"/>
    </xf>
    <xf numFmtId="0" fontId="0" fillId="56" borderId="17" xfId="0" applyFill="1" applyBorder="1" applyAlignment="1">
      <alignment horizontal="left"/>
    </xf>
    <xf numFmtId="0" fontId="16" fillId="37" borderId="24" xfId="0" applyFont="1" applyFill="1" applyBorder="1" applyAlignment="1">
      <alignment horizontal="left" vertical="center"/>
    </xf>
    <xf numFmtId="0" fontId="0" fillId="99" borderId="62" xfId="0" applyFill="1" applyBorder="1" applyAlignment="1">
      <alignment horizontal="center" vertical="center"/>
    </xf>
    <xf numFmtId="0" fontId="0" fillId="64" borderId="59" xfId="0" applyFill="1" applyBorder="1" applyAlignment="1">
      <alignment horizontal="center" vertical="center"/>
    </xf>
    <xf numFmtId="0" fontId="0" fillId="64" borderId="62" xfId="0" applyFill="1" applyBorder="1" applyAlignment="1">
      <alignment horizontal="center" vertical="center"/>
    </xf>
    <xf numFmtId="0" fontId="16" fillId="37" borderId="28" xfId="0" applyFont="1" applyFill="1" applyBorder="1" applyAlignment="1">
      <alignment horizontal="left" vertical="center"/>
    </xf>
    <xf numFmtId="0" fontId="0" fillId="37" borderId="114" xfId="0" applyFill="1" applyBorder="1" applyAlignment="1">
      <alignment horizontal="center" vertical="center"/>
    </xf>
    <xf numFmtId="0" fontId="0" fillId="37" borderId="115" xfId="0" applyFill="1" applyBorder="1" applyAlignment="1">
      <alignment horizontal="center" vertical="center"/>
    </xf>
    <xf numFmtId="0" fontId="0" fillId="37" borderId="28" xfId="0" applyFill="1" applyBorder="1" applyAlignment="1">
      <alignment horizontal="center" vertical="center" wrapText="1"/>
    </xf>
    <xf numFmtId="0" fontId="0" fillId="37" borderId="35" xfId="0" applyFill="1" applyBorder="1" applyAlignment="1">
      <alignment horizontal="center" vertical="center" wrapText="1"/>
    </xf>
    <xf numFmtId="0" fontId="0" fillId="37" borderId="66" xfId="0" applyFill="1" applyBorder="1" applyAlignment="1">
      <alignment horizontal="center" vertical="center" wrapText="1"/>
    </xf>
    <xf numFmtId="0" fontId="0" fillId="57" borderId="67" xfId="0" applyFill="1" applyBorder="1" applyAlignment="1">
      <alignment horizontal="center" vertical="center" wrapText="1"/>
    </xf>
    <xf numFmtId="0" fontId="0" fillId="57" borderId="29" xfId="0" applyFill="1" applyBorder="1" applyAlignment="1">
      <alignment horizontal="center" vertical="center" wrapText="1"/>
    </xf>
    <xf numFmtId="0" fontId="109" fillId="0" borderId="53" xfId="0" applyFont="1" applyBorder="1" applyAlignment="1">
      <alignment horizontal="center" vertical="center"/>
    </xf>
    <xf numFmtId="0" fontId="0" fillId="57" borderId="29" xfId="0" applyFill="1" applyBorder="1" applyAlignment="1">
      <alignment horizontal="center" vertical="center"/>
    </xf>
    <xf numFmtId="0" fontId="109" fillId="0" borderId="50" xfId="0" applyFont="1" applyBorder="1" applyAlignment="1">
      <alignment horizontal="center" vertical="center"/>
    </xf>
    <xf numFmtId="0" fontId="0" fillId="57" borderId="68" xfId="0" applyFill="1" applyBorder="1" applyAlignment="1">
      <alignment horizontal="center" vertical="center"/>
    </xf>
    <xf numFmtId="0" fontId="109" fillId="0" borderId="69" xfId="0" applyFont="1" applyBorder="1" applyAlignment="1">
      <alignment horizontal="center" vertical="center"/>
    </xf>
    <xf numFmtId="0" fontId="0" fillId="99" borderId="70" xfId="0" applyFill="1" applyBorder="1" applyAlignment="1">
      <alignment horizontal="center" vertical="center"/>
    </xf>
    <xf numFmtId="0" fontId="109" fillId="0" borderId="55" xfId="0" applyFont="1" applyBorder="1" applyAlignment="1">
      <alignment horizontal="center" vertical="center"/>
    </xf>
    <xf numFmtId="0" fontId="0" fillId="0" borderId="72" xfId="0" applyBorder="1" applyAlignment="1">
      <alignment horizontal="center" vertical="center"/>
    </xf>
    <xf numFmtId="0" fontId="0" fillId="0" borderId="72" xfId="0" applyBorder="1" applyAlignment="1">
      <alignment horizontal="left" vertical="center" indent="2"/>
    </xf>
    <xf numFmtId="0" fontId="0" fillId="0" borderId="116" xfId="0" applyBorder="1" applyAlignment="1">
      <alignment horizontal="center" vertical="center"/>
    </xf>
    <xf numFmtId="0" fontId="0" fillId="0" borderId="117" xfId="0" applyBorder="1" applyAlignment="1">
      <alignment horizontal="center" vertical="center"/>
    </xf>
    <xf numFmtId="0" fontId="0" fillId="0" borderId="73" xfId="0" applyBorder="1" applyAlignment="1">
      <alignment horizontal="center" vertical="center"/>
    </xf>
    <xf numFmtId="0" fontId="0" fillId="64" borderId="72" xfId="0" applyFill="1" applyBorder="1" applyAlignment="1">
      <alignment horizontal="center" vertical="center"/>
    </xf>
    <xf numFmtId="0" fontId="0" fillId="64" borderId="30" xfId="0" applyFill="1" applyBorder="1" applyAlignment="1">
      <alignment horizontal="center" vertical="center"/>
    </xf>
    <xf numFmtId="0" fontId="0" fillId="56" borderId="0" xfId="0" applyFill="1" applyAlignment="1">
      <alignment horizontal="left"/>
    </xf>
    <xf numFmtId="0" fontId="0" fillId="39" borderId="10" xfId="0" applyFill="1" applyBorder="1"/>
    <xf numFmtId="0" fontId="61" fillId="64" borderId="10" xfId="0" applyFont="1" applyFill="1" applyBorder="1" applyAlignment="1">
      <alignment horizontal="left" vertical="center" wrapText="1"/>
    </xf>
    <xf numFmtId="0" fontId="61" fillId="39" borderId="10" xfId="0" applyFont="1" applyFill="1" applyBorder="1" applyAlignment="1">
      <alignment horizontal="left" vertical="center" wrapText="1"/>
    </xf>
    <xf numFmtId="0" fontId="82" fillId="64" borderId="12" xfId="0" applyFont="1" applyFill="1" applyBorder="1" applyAlignment="1">
      <alignment horizontal="center" vertical="center" wrapText="1"/>
    </xf>
    <xf numFmtId="0" fontId="82" fillId="39" borderId="12" xfId="0" applyFont="1" applyFill="1" applyBorder="1" applyAlignment="1">
      <alignment horizontal="center" vertical="center" wrapText="1"/>
    </xf>
    <xf numFmtId="0" fontId="0" fillId="37" borderId="23" xfId="0" applyFill="1" applyBorder="1"/>
    <xf numFmtId="0" fontId="61" fillId="64" borderId="24" xfId="0" applyFont="1" applyFill="1" applyBorder="1" applyAlignment="1">
      <alignment horizontal="center" vertical="center" wrapText="1"/>
    </xf>
    <xf numFmtId="0" fontId="27" fillId="39" borderId="10" xfId="0" applyFont="1" applyFill="1" applyBorder="1" applyAlignment="1">
      <alignment horizontal="center" vertical="center" wrapText="1"/>
    </xf>
    <xf numFmtId="0" fontId="0" fillId="38" borderId="112" xfId="0" applyFill="1" applyBorder="1" applyAlignment="1">
      <alignment horizontal="center" vertical="center" wrapText="1"/>
    </xf>
    <xf numFmtId="0" fontId="0" fillId="38" borderId="108" xfId="0" applyFill="1" applyBorder="1" applyAlignment="1">
      <alignment horizontal="center" vertical="center" wrapText="1"/>
    </xf>
    <xf numFmtId="0" fontId="0" fillId="38" borderId="16" xfId="0" applyFill="1" applyBorder="1" applyAlignment="1">
      <alignment horizontal="center" vertical="center" wrapText="1"/>
    </xf>
    <xf numFmtId="0" fontId="0" fillId="39" borderId="17" xfId="0" applyFill="1" applyBorder="1" applyAlignment="1">
      <alignment horizontal="center"/>
    </xf>
    <xf numFmtId="49" fontId="16" fillId="0" borderId="18" xfId="0" applyNumberFormat="1" applyFont="1" applyBorder="1" applyAlignment="1">
      <alignment vertical="center"/>
    </xf>
    <xf numFmtId="0" fontId="110" fillId="73" borderId="0" xfId="0" applyFont="1" applyFill="1" applyAlignment="1">
      <alignment horizontal="left" vertical="center" indent="2"/>
    </xf>
    <xf numFmtId="0" fontId="16" fillId="73" borderId="10" xfId="0" applyFont="1" applyFill="1" applyBorder="1" applyAlignment="1">
      <alignment horizontal="left" vertical="center"/>
    </xf>
    <xf numFmtId="0" fontId="110" fillId="73" borderId="10" xfId="0" applyFont="1" applyFill="1" applyBorder="1" applyAlignment="1">
      <alignment horizontal="left" vertical="center"/>
    </xf>
    <xf numFmtId="0" fontId="0" fillId="73" borderId="33" xfId="0" applyFill="1" applyBorder="1" applyAlignment="1">
      <alignment horizontal="left" vertical="center"/>
    </xf>
    <xf numFmtId="0" fontId="0" fillId="73" borderId="18" xfId="0" applyFill="1" applyBorder="1" applyAlignment="1">
      <alignment horizontal="left" vertical="center"/>
    </xf>
    <xf numFmtId="0" fontId="0" fillId="73" borderId="0" xfId="0" applyFill="1" applyAlignment="1">
      <alignment horizontal="center" vertical="center"/>
    </xf>
    <xf numFmtId="0" fontId="82" fillId="73" borderId="17" xfId="0" applyFont="1" applyFill="1" applyBorder="1" applyAlignment="1">
      <alignment horizontal="center" vertical="center"/>
    </xf>
    <xf numFmtId="0" fontId="83" fillId="73" borderId="0" xfId="0" applyFont="1" applyFill="1" applyAlignment="1">
      <alignment horizontal="center" vertical="center"/>
    </xf>
    <xf numFmtId="0" fontId="61" fillId="73" borderId="22" xfId="0" applyFont="1" applyFill="1" applyBorder="1" applyAlignment="1">
      <alignment horizontal="left" vertical="center"/>
    </xf>
    <xf numFmtId="0" fontId="84" fillId="73" borderId="22" xfId="0" applyFont="1" applyFill="1" applyBorder="1" applyAlignment="1">
      <alignment horizontal="center" vertical="center"/>
    </xf>
    <xf numFmtId="0" fontId="0" fillId="73" borderId="22" xfId="0" applyFill="1" applyBorder="1" applyAlignment="1">
      <alignment horizontal="center" vertical="center"/>
    </xf>
    <xf numFmtId="0" fontId="16" fillId="73" borderId="33" xfId="0" applyFont="1" applyFill="1" applyBorder="1" applyAlignment="1">
      <alignment horizontal="left" vertical="center"/>
    </xf>
    <xf numFmtId="0" fontId="0" fillId="73" borderId="18" xfId="0" applyFill="1" applyBorder="1" applyAlignment="1">
      <alignment horizontal="center" vertical="center"/>
    </xf>
    <xf numFmtId="0" fontId="82" fillId="73" borderId="10" xfId="0" applyFont="1" applyFill="1" applyBorder="1" applyAlignment="1">
      <alignment horizontal="center" vertical="center"/>
    </xf>
    <xf numFmtId="0" fontId="83" fillId="73" borderId="12" xfId="0" applyFont="1" applyFill="1" applyBorder="1" applyAlignment="1">
      <alignment horizontal="center" vertical="center"/>
    </xf>
    <xf numFmtId="0" fontId="61" fillId="73" borderId="13" xfId="0" applyFont="1" applyFill="1" applyBorder="1" applyAlignment="1">
      <alignment horizontal="left" vertical="center"/>
    </xf>
    <xf numFmtId="49" fontId="16" fillId="0" borderId="22" xfId="0" applyNumberFormat="1" applyFont="1" applyBorder="1"/>
    <xf numFmtId="49" fontId="0" fillId="0" borderId="71" xfId="0" applyNumberFormat="1" applyBorder="1"/>
    <xf numFmtId="0" fontId="16" fillId="64" borderId="107" xfId="0" applyFont="1" applyFill="1" applyBorder="1" applyAlignment="1">
      <alignment horizontal="left" vertical="center"/>
    </xf>
    <xf numFmtId="49" fontId="16" fillId="34" borderId="24" xfId="0" applyNumberFormat="1" applyFont="1" applyFill="1" applyBorder="1"/>
    <xf numFmtId="49" fontId="16" fillId="38" borderId="52" xfId="0" applyNumberFormat="1" applyFont="1" applyFill="1" applyBorder="1"/>
    <xf numFmtId="0" fontId="27" fillId="64" borderId="16" xfId="0" applyFont="1" applyFill="1" applyBorder="1" applyAlignment="1">
      <alignment horizontal="center" vertical="center" wrapText="1"/>
    </xf>
    <xf numFmtId="0" fontId="84" fillId="73" borderId="13" xfId="0" applyFont="1" applyFill="1" applyBorder="1" applyAlignment="1">
      <alignment horizontal="center" vertical="center"/>
    </xf>
    <xf numFmtId="0" fontId="0" fillId="73" borderId="13" xfId="0" applyFill="1" applyBorder="1" applyAlignment="1">
      <alignment horizontal="center" vertical="center"/>
    </xf>
    <xf numFmtId="0" fontId="16" fillId="69" borderId="22" xfId="0" applyFont="1" applyFill="1" applyBorder="1" applyAlignment="1">
      <alignment horizontal="left" vertical="center"/>
    </xf>
    <xf numFmtId="49" fontId="16" fillId="33" borderId="22" xfId="0" applyNumberFormat="1" applyFont="1" applyFill="1" applyBorder="1"/>
    <xf numFmtId="49" fontId="16" fillId="38" borderId="54" xfId="0" applyNumberFormat="1" applyFont="1" applyFill="1" applyBorder="1"/>
    <xf numFmtId="49" fontId="0" fillId="0" borderId="54" xfId="0" applyNumberFormat="1" applyBorder="1"/>
    <xf numFmtId="0" fontId="16" fillId="64" borderId="24" xfId="0" applyFont="1" applyFill="1" applyBorder="1" applyAlignment="1">
      <alignment horizontal="left" vertical="center"/>
    </xf>
    <xf numFmtId="0" fontId="27" fillId="64" borderId="16" xfId="0" applyFont="1" applyFill="1" applyBorder="1" applyAlignment="1">
      <alignment horizontal="left" vertical="center" wrapText="1"/>
    </xf>
    <xf numFmtId="0" fontId="27" fillId="64" borderId="14" xfId="0" applyFont="1" applyFill="1" applyBorder="1" applyAlignment="1">
      <alignment horizontal="center" vertical="center" wrapText="1"/>
    </xf>
    <xf numFmtId="0" fontId="0" fillId="37" borderId="53" xfId="0" applyFill="1" applyBorder="1"/>
    <xf numFmtId="0" fontId="0" fillId="82" borderId="53" xfId="0" applyFill="1" applyBorder="1"/>
    <xf numFmtId="0" fontId="0" fillId="82" borderId="55" xfId="0" applyFill="1" applyBorder="1"/>
    <xf numFmtId="49" fontId="16" fillId="0" borderId="22" xfId="0" applyNumberFormat="1" applyFont="1" applyBorder="1" applyAlignment="1">
      <alignment horizontal="center" vertical="center"/>
    </xf>
    <xf numFmtId="49" fontId="16" fillId="0" borderId="0" xfId="0" applyNumberFormat="1" applyFont="1" applyAlignment="1">
      <alignment horizontal="center" vertical="center"/>
    </xf>
    <xf numFmtId="49" fontId="0" fillId="73" borderId="17" xfId="0" applyNumberFormat="1" applyFill="1" applyBorder="1" applyAlignment="1">
      <alignment horizontal="center"/>
    </xf>
    <xf numFmtId="0" fontId="16" fillId="73" borderId="54" xfId="0" applyFont="1" applyFill="1" applyBorder="1"/>
    <xf numFmtId="0" fontId="16" fillId="73" borderId="53" xfId="0" applyFont="1" applyFill="1" applyBorder="1"/>
    <xf numFmtId="0" fontId="0" fillId="99" borderId="57" xfId="0" applyFill="1" applyBorder="1"/>
    <xf numFmtId="0" fontId="0" fillId="96" borderId="13" xfId="0" applyFill="1" applyBorder="1" applyAlignment="1">
      <alignment horizontal="center"/>
    </xf>
    <xf numFmtId="0" fontId="0" fillId="65" borderId="14" xfId="0" applyFill="1" applyBorder="1" applyAlignment="1">
      <alignment horizontal="center"/>
    </xf>
    <xf numFmtId="0" fontId="0" fillId="89" borderId="17" xfId="0" applyFill="1" applyBorder="1" applyAlignment="1">
      <alignment horizontal="center"/>
    </xf>
    <xf numFmtId="0" fontId="0" fillId="82" borderId="17" xfId="0" applyFill="1" applyBorder="1" applyAlignment="1">
      <alignment horizontal="center"/>
    </xf>
    <xf numFmtId="0" fontId="0" fillId="96" borderId="17" xfId="0" applyFill="1" applyBorder="1" applyAlignment="1">
      <alignment horizontal="center"/>
    </xf>
    <xf numFmtId="0" fontId="0" fillId="51" borderId="17" xfId="0" applyFill="1" applyBorder="1" applyAlignment="1">
      <alignment horizontal="center"/>
    </xf>
    <xf numFmtId="0" fontId="0" fillId="65" borderId="17" xfId="0" applyFill="1" applyBorder="1" applyAlignment="1">
      <alignment horizontal="center"/>
    </xf>
    <xf numFmtId="0" fontId="0" fillId="98" borderId="17" xfId="0" applyFill="1" applyBorder="1" applyAlignment="1">
      <alignment horizontal="center"/>
    </xf>
    <xf numFmtId="0" fontId="0" fillId="82" borderId="19" xfId="0" applyFill="1" applyBorder="1" applyAlignment="1">
      <alignment horizontal="center"/>
    </xf>
    <xf numFmtId="0" fontId="23" fillId="48" borderId="12" xfId="0" applyFont="1" applyFill="1" applyBorder="1"/>
    <xf numFmtId="49" fontId="16" fillId="41" borderId="13" xfId="0" applyNumberFormat="1" applyFont="1" applyFill="1" applyBorder="1" applyAlignment="1">
      <alignment horizontal="center" vertical="center"/>
    </xf>
    <xf numFmtId="0" fontId="0" fillId="65" borderId="24" xfId="0" applyFill="1" applyBorder="1" applyAlignment="1">
      <alignment horizontal="center"/>
    </xf>
    <xf numFmtId="0" fontId="0" fillId="89" borderId="22" xfId="0" applyFill="1" applyBorder="1" applyAlignment="1">
      <alignment horizontal="center"/>
    </xf>
    <xf numFmtId="0" fontId="0" fillId="82" borderId="22" xfId="0" applyFill="1" applyBorder="1" applyAlignment="1">
      <alignment horizontal="center"/>
    </xf>
    <xf numFmtId="0" fontId="0" fillId="96" borderId="22" xfId="0" applyFill="1" applyBorder="1" applyAlignment="1">
      <alignment horizontal="center"/>
    </xf>
    <xf numFmtId="0" fontId="0" fillId="51" borderId="22" xfId="0" applyFill="1" applyBorder="1" applyAlignment="1">
      <alignment horizontal="center"/>
    </xf>
    <xf numFmtId="0" fontId="0" fillId="65" borderId="22" xfId="0" applyFill="1" applyBorder="1" applyAlignment="1">
      <alignment horizontal="center"/>
    </xf>
    <xf numFmtId="0" fontId="0" fillId="98" borderId="22" xfId="0" applyFill="1" applyBorder="1" applyAlignment="1">
      <alignment horizontal="center"/>
    </xf>
    <xf numFmtId="0" fontId="0" fillId="82" borderId="23" xfId="0" applyFill="1" applyBorder="1" applyAlignment="1">
      <alignment horizontal="center"/>
    </xf>
    <xf numFmtId="49" fontId="16" fillId="0" borderId="20" xfId="0" applyNumberFormat="1" applyFont="1" applyBorder="1" applyAlignment="1">
      <alignment vertical="center"/>
    </xf>
    <xf numFmtId="49" fontId="16" fillId="0" borderId="21" xfId="0" applyNumberFormat="1" applyFont="1" applyBorder="1" applyAlignment="1">
      <alignment vertical="center"/>
    </xf>
    <xf numFmtId="49" fontId="16" fillId="0" borderId="12" xfId="0" applyNumberFormat="1" applyFont="1" applyBorder="1" applyAlignment="1">
      <alignment vertical="center"/>
    </xf>
    <xf numFmtId="0" fontId="16" fillId="99" borderId="13" xfId="0" applyFont="1" applyFill="1" applyBorder="1" applyAlignment="1">
      <alignment horizontal="left" vertical="center"/>
    </xf>
    <xf numFmtId="0" fontId="16" fillId="99" borderId="107" xfId="0" applyFont="1" applyFill="1" applyBorder="1" applyAlignment="1">
      <alignment horizontal="left" vertical="center"/>
    </xf>
    <xf numFmtId="0" fontId="27" fillId="99" borderId="15" xfId="0" applyFont="1" applyFill="1" applyBorder="1" applyAlignment="1">
      <alignment horizontal="center" vertical="center" wrapText="1"/>
    </xf>
    <xf numFmtId="0" fontId="27" fillId="99" borderId="16" xfId="0" applyFont="1" applyFill="1" applyBorder="1" applyAlignment="1">
      <alignment horizontal="center" vertical="center" wrapText="1"/>
    </xf>
    <xf numFmtId="0" fontId="84" fillId="99" borderId="23" xfId="0" applyFont="1" applyFill="1" applyBorder="1" applyAlignment="1">
      <alignment horizontal="center" vertical="center" wrapText="1"/>
    </xf>
    <xf numFmtId="0" fontId="27" fillId="99" borderId="23" xfId="0" applyFont="1" applyFill="1" applyBorder="1" applyAlignment="1">
      <alignment horizontal="center" vertical="center" wrapText="1"/>
    </xf>
    <xf numFmtId="0" fontId="27" fillId="99" borderId="17" xfId="0" applyFont="1" applyFill="1" applyBorder="1" applyAlignment="1">
      <alignment horizontal="center" vertical="center" wrapText="1"/>
    </xf>
    <xf numFmtId="0" fontId="83" fillId="99" borderId="0" xfId="0" applyFont="1" applyFill="1" applyAlignment="1">
      <alignment horizontal="center" vertical="center" wrapText="1"/>
    </xf>
    <xf numFmtId="0" fontId="24" fillId="46" borderId="0" xfId="0" applyFont="1" applyFill="1" applyAlignment="1">
      <alignment horizontal="left" vertical="center" wrapText="1"/>
    </xf>
    <xf numFmtId="0" fontId="0" fillId="37" borderId="0" xfId="0" applyFill="1" applyAlignment="1">
      <alignment horizontal="left" vertical="center" indent="1"/>
    </xf>
    <xf numFmtId="0" fontId="0" fillId="37" borderId="0" xfId="0" applyFill="1" applyAlignment="1">
      <alignment horizontal="left" vertical="center" indent="2"/>
    </xf>
    <xf numFmtId="0" fontId="0" fillId="57" borderId="0" xfId="0" applyFill="1" applyAlignment="1">
      <alignment vertical="center"/>
    </xf>
    <xf numFmtId="0" fontId="0" fillId="54" borderId="0" xfId="0" applyFill="1" applyAlignment="1">
      <alignment horizontal="left" vertical="center" indent="2"/>
    </xf>
    <xf numFmtId="0" fontId="0" fillId="44" borderId="0" xfId="0" applyFill="1" applyAlignment="1">
      <alignment horizontal="left" vertical="center" indent="1"/>
    </xf>
    <xf numFmtId="0" fontId="0" fillId="37" borderId="0" xfId="0" applyFill="1" applyAlignment="1">
      <alignment horizontal="left" vertical="center" indent="7"/>
    </xf>
    <xf numFmtId="0" fontId="0" fillId="45" borderId="0" xfId="0" applyFill="1" applyAlignment="1">
      <alignment horizontal="left" vertical="center" indent="1"/>
    </xf>
    <xf numFmtId="0" fontId="17" fillId="91" borderId="0" xfId="0" applyFont="1" applyFill="1" applyAlignment="1">
      <alignment horizontal="left" vertical="center"/>
    </xf>
    <xf numFmtId="0" fontId="0" fillId="0" borderId="11" xfId="0" applyBorder="1" applyAlignment="1">
      <alignment horizontal="center" vertical="top"/>
    </xf>
    <xf numFmtId="0" fontId="16" fillId="66" borderId="10" xfId="0" applyFont="1" applyFill="1" applyBorder="1" applyAlignment="1">
      <alignment horizontal="center"/>
    </xf>
    <xf numFmtId="0" fontId="16" fillId="66" borderId="11" xfId="0" applyFont="1" applyFill="1" applyBorder="1" applyAlignment="1">
      <alignment horizontal="center"/>
    </xf>
    <xf numFmtId="0" fontId="16" fillId="66" borderId="12" xfId="0" applyFont="1" applyFill="1" applyBorder="1" applyAlignment="1">
      <alignment horizontal="center"/>
    </xf>
    <xf numFmtId="49" fontId="16" fillId="66" borderId="12" xfId="0" applyNumberFormat="1" applyFont="1" applyFill="1" applyBorder="1" applyAlignment="1">
      <alignment horizontal="center"/>
    </xf>
    <xf numFmtId="0" fontId="34" fillId="0" borderId="17" xfId="0" applyFont="1" applyBorder="1"/>
    <xf numFmtId="0" fontId="0" fillId="0" borderId="74" xfId="0" applyBorder="1" applyAlignment="1">
      <alignment horizontal="center"/>
    </xf>
    <xf numFmtId="0" fontId="0" fillId="0" borderId="56" xfId="0" applyBorder="1" applyAlignment="1">
      <alignment horizontal="center"/>
    </xf>
    <xf numFmtId="0" fontId="17" fillId="91" borderId="0" xfId="0" applyFont="1" applyFill="1" applyAlignment="1">
      <alignment vertical="center"/>
    </xf>
    <xf numFmtId="0" fontId="34" fillId="101" borderId="24" xfId="0" applyFont="1" applyFill="1" applyBorder="1" applyAlignment="1">
      <alignment horizontal="center" vertical="center"/>
    </xf>
    <xf numFmtId="0" fontId="34" fillId="101" borderId="10" xfId="0" applyFont="1" applyFill="1" applyBorder="1" applyAlignment="1">
      <alignment horizontal="center" vertical="center"/>
    </xf>
    <xf numFmtId="0" fontId="34" fillId="101" borderId="12" xfId="0" applyFont="1" applyFill="1" applyBorder="1" applyAlignment="1">
      <alignment horizontal="center" vertical="center"/>
    </xf>
    <xf numFmtId="0" fontId="34" fillId="101" borderId="23" xfId="0" applyFont="1" applyFill="1" applyBorder="1" applyAlignment="1">
      <alignment horizontal="center" vertical="center"/>
    </xf>
    <xf numFmtId="0" fontId="34" fillId="101" borderId="13" xfId="0" applyFont="1" applyFill="1" applyBorder="1" applyAlignment="1">
      <alignment horizontal="center" vertical="center"/>
    </xf>
    <xf numFmtId="0" fontId="34" fillId="0" borderId="14" xfId="0" applyFont="1" applyBorder="1" applyAlignment="1">
      <alignment horizontal="center" vertical="center" wrapText="1"/>
    </xf>
    <xf numFmtId="0" fontId="34" fillId="0" borderId="16" xfId="0" applyFont="1" applyBorder="1" applyAlignment="1">
      <alignment horizontal="center" vertical="center" wrapText="1"/>
    </xf>
    <xf numFmtId="0" fontId="34" fillId="54" borderId="24" xfId="0" applyFont="1" applyFill="1" applyBorder="1" applyAlignment="1">
      <alignment horizontal="center" vertical="center" wrapText="1"/>
    </xf>
    <xf numFmtId="0" fontId="34" fillId="59" borderId="24" xfId="0" applyFont="1" applyFill="1" applyBorder="1" applyAlignment="1">
      <alignment horizontal="center" vertical="center" wrapText="1"/>
    </xf>
    <xf numFmtId="0" fontId="34" fillId="54" borderId="15" xfId="0" applyFont="1" applyFill="1" applyBorder="1" applyAlignment="1">
      <alignment horizontal="center" vertical="center" wrapText="1"/>
    </xf>
    <xf numFmtId="0" fontId="34" fillId="0" borderId="17" xfId="0" applyFont="1" applyBorder="1" applyAlignment="1">
      <alignment horizontal="center" vertical="center" wrapText="1"/>
    </xf>
    <xf numFmtId="0" fontId="34" fillId="54" borderId="17" xfId="0" applyFont="1" applyFill="1" applyBorder="1" applyAlignment="1">
      <alignment horizontal="center" vertical="center" wrapText="1"/>
    </xf>
    <xf numFmtId="0" fontId="34" fillId="0" borderId="18" xfId="0" applyFont="1" applyBorder="1" applyAlignment="1">
      <alignment horizontal="center" vertical="center" wrapText="1"/>
    </xf>
    <xf numFmtId="0" fontId="34" fillId="0" borderId="0" xfId="0" applyFont="1" applyAlignment="1">
      <alignment horizontal="center" vertical="center" wrapText="1"/>
    </xf>
    <xf numFmtId="0" fontId="34" fillId="59" borderId="17" xfId="0" applyFont="1" applyFill="1" applyBorder="1" applyAlignment="1">
      <alignment horizontal="center" vertical="center" wrapText="1"/>
    </xf>
    <xf numFmtId="0" fontId="34" fillId="59" borderId="18" xfId="0" applyFont="1" applyFill="1" applyBorder="1" applyAlignment="1">
      <alignment horizontal="center" vertical="center" wrapText="1"/>
    </xf>
    <xf numFmtId="0" fontId="34" fillId="54" borderId="22" xfId="0" applyFont="1" applyFill="1" applyBorder="1" applyAlignment="1">
      <alignment horizontal="center" vertical="center" wrapText="1"/>
    </xf>
    <xf numFmtId="0" fontId="34" fillId="59" borderId="22" xfId="0" applyFont="1" applyFill="1" applyBorder="1" applyAlignment="1">
      <alignment horizontal="center" vertical="center" wrapText="1"/>
    </xf>
    <xf numFmtId="0" fontId="34" fillId="54" borderId="0" xfId="0" applyFont="1" applyFill="1" applyAlignment="1">
      <alignment horizontal="center" vertical="center" wrapText="1"/>
    </xf>
    <xf numFmtId="0" fontId="34" fillId="0" borderId="19" xfId="0" applyFont="1" applyBorder="1" applyAlignment="1">
      <alignment horizontal="center" vertical="center" wrapText="1"/>
    </xf>
    <xf numFmtId="0" fontId="34" fillId="0" borderId="21" xfId="0" applyFont="1" applyBorder="1" applyAlignment="1">
      <alignment horizontal="center" vertical="center" wrapText="1"/>
    </xf>
    <xf numFmtId="0" fontId="34" fillId="0" borderId="23" xfId="0" applyFont="1" applyBorder="1" applyAlignment="1">
      <alignment horizontal="center" vertical="center" wrapText="1"/>
    </xf>
    <xf numFmtId="0" fontId="34" fillId="0" borderId="20" xfId="0" applyFont="1" applyBorder="1" applyAlignment="1">
      <alignment horizontal="center" vertical="center" wrapText="1"/>
    </xf>
    <xf numFmtId="0" fontId="112" fillId="48" borderId="0" xfId="0" applyFont="1" applyFill="1" applyAlignment="1">
      <alignment horizontal="left" vertical="center" wrapText="1"/>
    </xf>
    <xf numFmtId="0" fontId="113" fillId="0" borderId="0" xfId="0" applyFont="1"/>
    <xf numFmtId="0" fontId="114" fillId="48" borderId="0" xfId="0" applyFont="1" applyFill="1" applyAlignment="1">
      <alignment vertical="center" wrapText="1"/>
    </xf>
    <xf numFmtId="0" fontId="114" fillId="0" borderId="0" xfId="0" applyFont="1" applyAlignment="1">
      <alignment horizontal="left" vertical="center" wrapText="1" indent="6"/>
    </xf>
    <xf numFmtId="0" fontId="0" fillId="0" borderId="0" xfId="0" applyAlignment="1">
      <alignment horizontal="left" indent="6"/>
    </xf>
    <xf numFmtId="0" fontId="113" fillId="48" borderId="0" xfId="0" applyFont="1" applyFill="1" applyAlignment="1">
      <alignment horizontal="left" vertical="center"/>
    </xf>
    <xf numFmtId="0" fontId="113" fillId="0" borderId="0" xfId="0" applyFont="1" applyAlignment="1">
      <alignment horizontal="left" vertical="center"/>
    </xf>
    <xf numFmtId="0" fontId="113" fillId="0" borderId="0" xfId="0" applyFont="1" applyAlignment="1">
      <alignment horizontal="left" vertical="center" indent="7"/>
    </xf>
    <xf numFmtId="0" fontId="16" fillId="77" borderId="51" xfId="0" applyFont="1" applyFill="1" applyBorder="1" applyAlignment="1">
      <alignment vertical="center" wrapText="1"/>
    </xf>
    <xf numFmtId="0" fontId="0" fillId="0" borderId="53" xfId="0" applyBorder="1" applyAlignment="1">
      <alignment vertical="center" wrapText="1"/>
    </xf>
    <xf numFmtId="0" fontId="0" fillId="0" borderId="55" xfId="0" applyBorder="1" applyAlignment="1">
      <alignment vertical="center" wrapText="1"/>
    </xf>
    <xf numFmtId="0" fontId="0" fillId="0" borderId="72" xfId="0" applyBorder="1"/>
    <xf numFmtId="0" fontId="0" fillId="54" borderId="0" xfId="0" applyFill="1" applyAlignment="1">
      <alignment horizontal="center" vertical="center" wrapText="1"/>
    </xf>
    <xf numFmtId="0" fontId="0" fillId="54" borderId="18" xfId="0" applyFill="1" applyBorder="1" applyAlignment="1">
      <alignment horizontal="center" vertical="center" wrapText="1"/>
    </xf>
    <xf numFmtId="0" fontId="0" fillId="54" borderId="0" xfId="0" applyFill="1" applyAlignment="1">
      <alignment vertical="center" wrapText="1"/>
    </xf>
    <xf numFmtId="0" fontId="34" fillId="0" borderId="22" xfId="0" applyFont="1" applyBorder="1"/>
    <xf numFmtId="0" fontId="0" fillId="0" borderId="54" xfId="0" applyBorder="1" applyAlignment="1">
      <alignment horizontal="left" vertical="center" wrapText="1"/>
    </xf>
    <xf numFmtId="0" fontId="0" fillId="54" borderId="17" xfId="0" applyFill="1" applyBorder="1" applyAlignment="1">
      <alignment vertical="center" wrapText="1"/>
    </xf>
    <xf numFmtId="0" fontId="0" fillId="69" borderId="54" xfId="0" applyFill="1" applyBorder="1" applyAlignment="1">
      <alignment horizontal="center" vertical="center" wrapText="1"/>
    </xf>
    <xf numFmtId="0" fontId="0" fillId="69" borderId="57" xfId="0" applyFill="1" applyBorder="1" applyAlignment="1">
      <alignment horizontal="center" vertical="center" wrapText="1"/>
    </xf>
    <xf numFmtId="0" fontId="0" fillId="69" borderId="71" xfId="0" applyFill="1" applyBorder="1" applyAlignment="1">
      <alignment horizontal="center" vertical="center" wrapText="1"/>
    </xf>
    <xf numFmtId="49" fontId="0" fillId="57" borderId="12" xfId="0" applyNumberFormat="1" applyFill="1" applyBorder="1" applyAlignment="1">
      <alignment horizontal="center" vertical="center"/>
    </xf>
    <xf numFmtId="49" fontId="0" fillId="37" borderId="63" xfId="0" applyNumberFormat="1" applyFill="1" applyBorder="1" applyAlignment="1">
      <alignment horizontal="center"/>
    </xf>
    <xf numFmtId="49" fontId="16" fillId="64" borderId="0" xfId="0" applyNumberFormat="1" applyFont="1" applyFill="1" applyAlignment="1">
      <alignment vertical="center"/>
    </xf>
    <xf numFmtId="0" fontId="16" fillId="82" borderId="0" xfId="0" applyFont="1" applyFill="1" applyAlignment="1">
      <alignment horizontal="left" vertical="center" indent="2"/>
    </xf>
    <xf numFmtId="49" fontId="16" fillId="82" borderId="0" xfId="0" applyNumberFormat="1" applyFont="1" applyFill="1" applyAlignment="1">
      <alignment horizontal="left" vertical="center" indent="2"/>
    </xf>
    <xf numFmtId="0" fontId="16" fillId="64" borderId="0" xfId="0" applyFont="1" applyFill="1" applyAlignment="1">
      <alignment horizontal="left" vertical="center" indent="2"/>
    </xf>
    <xf numFmtId="0" fontId="16" fillId="82" borderId="103" xfId="0" applyFont="1" applyFill="1" applyBorder="1" applyAlignment="1">
      <alignment horizontal="left" vertical="center" indent="2"/>
    </xf>
    <xf numFmtId="0" fontId="0" fillId="38" borderId="0" xfId="0" applyFill="1" applyAlignment="1">
      <alignment horizontal="left" vertical="center" indent="2"/>
    </xf>
    <xf numFmtId="49" fontId="0" fillId="0" borderId="113" xfId="0" applyNumberFormat="1" applyBorder="1" applyAlignment="1">
      <alignment horizontal="center"/>
    </xf>
    <xf numFmtId="0" fontId="118" fillId="0" borderId="0" xfId="0" applyFont="1" applyAlignment="1">
      <alignment horizontal="center" vertical="center" wrapText="1"/>
    </xf>
    <xf numFmtId="0" fontId="118" fillId="0" borderId="0" xfId="0" applyFont="1" applyAlignment="1">
      <alignment horizontal="left" vertical="center" wrapText="1"/>
    </xf>
    <xf numFmtId="49" fontId="118" fillId="0" borderId="0" xfId="0" applyNumberFormat="1" applyFont="1" applyAlignment="1">
      <alignment horizontal="center" vertical="center" wrapText="1"/>
    </xf>
    <xf numFmtId="0" fontId="119" fillId="47" borderId="0" xfId="0" applyFont="1" applyFill="1" applyAlignment="1">
      <alignment vertical="center" wrapText="1"/>
    </xf>
    <xf numFmtId="0" fontId="119" fillId="47" borderId="0" xfId="0" applyFont="1" applyFill="1" applyAlignment="1">
      <alignment horizontal="left" vertical="center" wrapText="1"/>
    </xf>
    <xf numFmtId="49" fontId="119" fillId="47" borderId="0" xfId="0" applyNumberFormat="1" applyFont="1" applyFill="1" applyAlignment="1">
      <alignment vertical="center" wrapText="1"/>
    </xf>
    <xf numFmtId="0" fontId="119" fillId="0" borderId="0" xfId="0" applyFont="1" applyAlignment="1">
      <alignment vertical="center" wrapText="1"/>
    </xf>
    <xf numFmtId="0" fontId="119" fillId="0" borderId="0" xfId="0" applyFont="1" applyAlignment="1">
      <alignment horizontal="left" vertical="center" wrapText="1"/>
    </xf>
    <xf numFmtId="49" fontId="119" fillId="0" borderId="0" xfId="0" applyNumberFormat="1" applyFont="1" applyAlignment="1">
      <alignment vertical="center" wrapText="1"/>
    </xf>
    <xf numFmtId="0" fontId="120" fillId="0" borderId="0" xfId="0" applyFont="1" applyAlignment="1">
      <alignment vertical="center" wrapText="1"/>
    </xf>
    <xf numFmtId="0" fontId="34" fillId="59" borderId="15" xfId="0" applyFont="1" applyFill="1" applyBorder="1" applyAlignment="1">
      <alignment horizontal="center" vertical="center" wrapText="1"/>
    </xf>
    <xf numFmtId="0" fontId="34" fillId="59" borderId="0" xfId="0" applyFont="1" applyFill="1" applyAlignment="1">
      <alignment horizontal="center" vertical="center" wrapText="1"/>
    </xf>
    <xf numFmtId="0" fontId="0" fillId="80" borderId="24" xfId="0" applyFill="1" applyBorder="1" applyAlignment="1">
      <alignment vertical="center" wrapText="1"/>
    </xf>
    <xf numFmtId="0" fontId="0" fillId="80" borderId="23" xfId="0" applyFill="1" applyBorder="1" applyAlignment="1">
      <alignment vertical="center" wrapText="1"/>
    </xf>
    <xf numFmtId="49" fontId="34" fillId="101" borderId="13" xfId="0" applyNumberFormat="1" applyFont="1" applyFill="1" applyBorder="1" applyAlignment="1">
      <alignment horizontal="center" vertical="center"/>
    </xf>
    <xf numFmtId="0" fontId="34" fillId="0" borderId="13" xfId="0" quotePrefix="1" applyFont="1" applyBorder="1" applyAlignment="1">
      <alignment horizontal="center" vertical="center"/>
    </xf>
    <xf numFmtId="49" fontId="0" fillId="0" borderId="13" xfId="0" quotePrefix="1" applyNumberFormat="1" applyBorder="1" applyAlignment="1">
      <alignment horizontal="center"/>
    </xf>
    <xf numFmtId="0" fontId="0" fillId="80" borderId="13" xfId="0" applyFill="1" applyBorder="1" applyAlignment="1">
      <alignment vertical="center" wrapText="1"/>
    </xf>
    <xf numFmtId="0" fontId="13" fillId="55" borderId="13" xfId="0" applyFont="1" applyFill="1" applyBorder="1" applyAlignment="1">
      <alignment vertical="center" wrapText="1"/>
    </xf>
    <xf numFmtId="0" fontId="34" fillId="0" borderId="13" xfId="0" applyFont="1" applyBorder="1" applyAlignment="1">
      <alignment horizontal="center" vertical="center"/>
    </xf>
    <xf numFmtId="0" fontId="0" fillId="80" borderId="13" xfId="0" applyFill="1" applyBorder="1"/>
    <xf numFmtId="0" fontId="0" fillId="0" borderId="13" xfId="0" applyBorder="1" applyAlignment="1">
      <alignment vertical="center"/>
    </xf>
    <xf numFmtId="0" fontId="0" fillId="57" borderId="24" xfId="0" applyFill="1" applyBorder="1" applyAlignment="1">
      <alignment vertical="center" wrapText="1"/>
    </xf>
    <xf numFmtId="0" fontId="0" fillId="57" borderId="23" xfId="0" applyFill="1" applyBorder="1" applyAlignment="1">
      <alignment vertical="center" wrapText="1"/>
    </xf>
    <xf numFmtId="0" fontId="0" fillId="57" borderId="22" xfId="0" applyFill="1" applyBorder="1" applyAlignment="1">
      <alignment vertical="center" wrapText="1"/>
    </xf>
    <xf numFmtId="0" fontId="0" fillId="57" borderId="22" xfId="0" applyFill="1" applyBorder="1" applyAlignment="1">
      <alignment vertical="center"/>
    </xf>
    <xf numFmtId="0" fontId="32" fillId="57" borderId="24" xfId="0" applyFont="1" applyFill="1" applyBorder="1" applyAlignment="1">
      <alignment vertical="center" wrapText="1"/>
    </xf>
    <xf numFmtId="0" fontId="32" fillId="57" borderId="23" xfId="0" applyFont="1" applyFill="1" applyBorder="1" applyAlignment="1">
      <alignment vertical="center" wrapText="1"/>
    </xf>
    <xf numFmtId="0" fontId="23" fillId="39" borderId="16" xfId="0" applyFont="1" applyFill="1" applyBorder="1" applyAlignment="1">
      <alignment horizontal="center" vertical="center" wrapText="1"/>
    </xf>
    <xf numFmtId="0" fontId="23" fillId="39" borderId="21" xfId="0" applyFont="1" applyFill="1" applyBorder="1" applyAlignment="1">
      <alignment horizontal="center" vertical="center" wrapText="1"/>
    </xf>
    <xf numFmtId="0" fontId="23" fillId="39" borderId="18" xfId="0" applyFont="1" applyFill="1" applyBorder="1" applyAlignment="1">
      <alignment horizontal="center" vertical="center" wrapText="1"/>
    </xf>
    <xf numFmtId="0" fontId="23" fillId="39" borderId="13" xfId="0" applyFont="1" applyFill="1" applyBorder="1" applyAlignment="1">
      <alignment horizontal="center" vertical="center" wrapText="1"/>
    </xf>
    <xf numFmtId="49" fontId="0" fillId="44" borderId="17" xfId="0" applyNumberFormat="1" applyFill="1" applyBorder="1" applyAlignment="1">
      <alignment horizontal="center"/>
    </xf>
    <xf numFmtId="49" fontId="0" fillId="44" borderId="43" xfId="0" applyNumberFormat="1" applyFill="1" applyBorder="1" applyAlignment="1">
      <alignment horizontal="center"/>
    </xf>
    <xf numFmtId="49" fontId="0" fillId="44" borderId="0" xfId="0" applyNumberFormat="1" applyFill="1" applyAlignment="1">
      <alignment horizontal="center"/>
    </xf>
    <xf numFmtId="0" fontId="17" fillId="0" borderId="0" xfId="0" applyFont="1" applyAlignment="1">
      <alignment horizontal="center" vertical="center" wrapText="1"/>
    </xf>
    <xf numFmtId="0" fontId="17" fillId="100" borderId="0" xfId="0" applyFont="1" applyFill="1"/>
    <xf numFmtId="0" fontId="17" fillId="100" borderId="15" xfId="0" applyFont="1" applyFill="1" applyBorder="1"/>
    <xf numFmtId="0" fontId="17" fillId="100" borderId="16" xfId="0" applyFont="1" applyFill="1" applyBorder="1"/>
    <xf numFmtId="0" fontId="13" fillId="100" borderId="0" xfId="0" applyFont="1" applyFill="1" applyAlignment="1">
      <alignment horizontal="center"/>
    </xf>
    <xf numFmtId="0" fontId="13" fillId="100" borderId="15" xfId="0" applyFont="1" applyFill="1" applyBorder="1" applyAlignment="1">
      <alignment horizontal="center"/>
    </xf>
    <xf numFmtId="0" fontId="13" fillId="100" borderId="0" xfId="0" applyFont="1" applyFill="1" applyAlignment="1">
      <alignment horizontal="center" vertical="center" wrapText="1"/>
    </xf>
    <xf numFmtId="0" fontId="13" fillId="100" borderId="15" xfId="0" applyFont="1" applyFill="1" applyBorder="1" applyAlignment="1">
      <alignment horizontal="center" vertical="center" wrapText="1"/>
    </xf>
    <xf numFmtId="0" fontId="13" fillId="100" borderId="16" xfId="0" applyFont="1" applyFill="1" applyBorder="1" applyAlignment="1">
      <alignment horizontal="center" vertical="center" wrapText="1"/>
    </xf>
    <xf numFmtId="0" fontId="13" fillId="100" borderId="17" xfId="0" applyFont="1" applyFill="1" applyBorder="1" applyAlignment="1">
      <alignment horizontal="center" vertical="center" wrapText="1"/>
    </xf>
    <xf numFmtId="0" fontId="13" fillId="100" borderId="100" xfId="0" applyFont="1" applyFill="1" applyBorder="1" applyAlignment="1">
      <alignment horizontal="center"/>
    </xf>
    <xf numFmtId="0" fontId="13" fillId="100" borderId="48" xfId="0" applyFont="1" applyFill="1" applyBorder="1" applyAlignment="1">
      <alignment horizontal="center"/>
    </xf>
    <xf numFmtId="0" fontId="17" fillId="100" borderId="48" xfId="0" applyFont="1" applyFill="1" applyBorder="1"/>
    <xf numFmtId="0" fontId="34" fillId="39" borderId="107" xfId="0" applyFont="1" applyFill="1" applyBorder="1" applyAlignment="1">
      <alignment horizontal="center" vertical="center" wrapText="1"/>
    </xf>
    <xf numFmtId="0" fontId="34" fillId="39" borderId="51" xfId="0" applyFont="1" applyFill="1" applyBorder="1" applyAlignment="1">
      <alignment horizontal="center" vertical="center" wrapText="1"/>
    </xf>
    <xf numFmtId="0" fontId="34" fillId="39" borderId="50" xfId="0" applyFont="1" applyFill="1" applyBorder="1" applyAlignment="1">
      <alignment horizontal="center" vertical="center" wrapText="1"/>
    </xf>
    <xf numFmtId="0" fontId="32" fillId="57" borderId="73" xfId="0" applyFont="1" applyFill="1" applyBorder="1" applyAlignment="1">
      <alignment vertical="center" wrapText="1"/>
    </xf>
    <xf numFmtId="0" fontId="0" fillId="64" borderId="24" xfId="0" applyFill="1" applyBorder="1" applyAlignment="1">
      <alignment vertical="center" wrapText="1"/>
    </xf>
    <xf numFmtId="0" fontId="0" fillId="64" borderId="14" xfId="0" applyFill="1" applyBorder="1" applyAlignment="1">
      <alignment horizontal="center" vertical="top" wrapText="1"/>
    </xf>
    <xf numFmtId="0" fontId="0" fillId="64" borderId="23" xfId="0" applyFill="1" applyBorder="1" applyAlignment="1">
      <alignment horizontal="left" vertical="center" wrapText="1"/>
    </xf>
    <xf numFmtId="0" fontId="0" fillId="64" borderId="23" xfId="0" applyFill="1" applyBorder="1" applyAlignment="1">
      <alignment vertical="center" wrapText="1"/>
    </xf>
    <xf numFmtId="0" fontId="32" fillId="64" borderId="24" xfId="0" applyFont="1" applyFill="1" applyBorder="1" applyAlignment="1">
      <alignment vertical="center" wrapText="1"/>
    </xf>
    <xf numFmtId="0" fontId="32" fillId="64" borderId="23" xfId="0" applyFont="1" applyFill="1" applyBorder="1" applyAlignment="1">
      <alignment vertical="center" wrapText="1"/>
    </xf>
    <xf numFmtId="0" fontId="0" fillId="64" borderId="24" xfId="0" applyFill="1" applyBorder="1" applyAlignment="1">
      <alignment horizontal="center" vertical="center" wrapText="1"/>
    </xf>
    <xf numFmtId="0" fontId="32" fillId="64" borderId="23" xfId="0" applyFont="1" applyFill="1" applyBorder="1" applyAlignment="1">
      <alignment horizontal="center" vertical="center" wrapText="1"/>
    </xf>
    <xf numFmtId="0" fontId="17" fillId="100" borderId="31" xfId="0" applyFont="1" applyFill="1" applyBorder="1" applyAlignment="1">
      <alignment horizontal="center"/>
    </xf>
    <xf numFmtId="0" fontId="0" fillId="64" borderId="67" xfId="0" applyFill="1" applyBorder="1" applyAlignment="1">
      <alignment horizontal="center" vertical="center" wrapText="1"/>
    </xf>
    <xf numFmtId="0" fontId="0" fillId="64" borderId="19" xfId="0" applyFill="1" applyBorder="1" applyAlignment="1">
      <alignment horizontal="center" vertical="top" wrapText="1"/>
    </xf>
    <xf numFmtId="0" fontId="0" fillId="64" borderId="68" xfId="0" applyFill="1" applyBorder="1" applyAlignment="1">
      <alignment horizontal="center" vertical="center" wrapText="1"/>
    </xf>
    <xf numFmtId="0" fontId="0" fillId="64" borderId="15" xfId="0" applyFill="1" applyBorder="1" applyAlignment="1">
      <alignment horizontal="center" vertical="top" wrapText="1"/>
    </xf>
    <xf numFmtId="0" fontId="0" fillId="64" borderId="20" xfId="0" applyFill="1" applyBorder="1" applyAlignment="1">
      <alignment horizontal="center" vertical="top" wrapText="1"/>
    </xf>
    <xf numFmtId="0" fontId="0" fillId="64" borderId="17" xfId="0" applyFill="1" applyBorder="1" applyAlignment="1">
      <alignment horizontal="center" vertical="top" wrapText="1"/>
    </xf>
    <xf numFmtId="0" fontId="0" fillId="64" borderId="29" xfId="0" applyFill="1" applyBorder="1" applyAlignment="1">
      <alignment horizontal="center" vertical="center" wrapText="1"/>
    </xf>
    <xf numFmtId="0" fontId="13" fillId="64" borderId="15" xfId="0" applyFont="1" applyFill="1" applyBorder="1" applyAlignment="1">
      <alignment horizontal="center" vertical="center" wrapText="1"/>
    </xf>
    <xf numFmtId="0" fontId="17" fillId="64" borderId="0" xfId="0" applyFont="1" applyFill="1" applyAlignment="1">
      <alignment horizontal="center"/>
    </xf>
    <xf numFmtId="0" fontId="17" fillId="64" borderId="14" xfId="0" applyFont="1" applyFill="1" applyBorder="1" applyAlignment="1">
      <alignment horizontal="center"/>
    </xf>
    <xf numFmtId="0" fontId="34" fillId="64" borderId="0" xfId="0" applyFont="1" applyFill="1" applyAlignment="1">
      <alignment horizontal="center" vertical="center" wrapText="1"/>
    </xf>
    <xf numFmtId="0" fontId="0" fillId="64" borderId="13" xfId="0" applyFill="1" applyBorder="1" applyAlignment="1">
      <alignment horizontal="left" vertical="center"/>
    </xf>
    <xf numFmtId="0" fontId="0" fillId="64" borderId="15" xfId="0" applyFill="1" applyBorder="1" applyAlignment="1">
      <alignment vertical="center" wrapText="1"/>
    </xf>
    <xf numFmtId="0" fontId="0" fillId="64" borderId="13" xfId="0" applyFill="1" applyBorder="1" applyAlignment="1">
      <alignment horizontal="left" vertical="center" wrapText="1"/>
    </xf>
    <xf numFmtId="0" fontId="0" fillId="64" borderId="20" xfId="0" applyFill="1" applyBorder="1" applyAlignment="1">
      <alignment vertical="center" wrapText="1"/>
    </xf>
    <xf numFmtId="0" fontId="0" fillId="64" borderId="0" xfId="0" applyFill="1" applyAlignment="1">
      <alignment vertical="center" wrapText="1"/>
    </xf>
    <xf numFmtId="0" fontId="0" fillId="64" borderId="14" xfId="0" applyFill="1" applyBorder="1" applyAlignment="1">
      <alignment horizontal="center" vertical="center" wrapText="1"/>
    </xf>
    <xf numFmtId="0" fontId="0" fillId="64" borderId="19" xfId="0" applyFill="1" applyBorder="1" applyAlignment="1">
      <alignment horizontal="center" vertical="center" wrapText="1"/>
    </xf>
    <xf numFmtId="0" fontId="0" fillId="64" borderId="24" xfId="0" applyFill="1" applyBorder="1" applyAlignment="1">
      <alignment wrapText="1"/>
    </xf>
    <xf numFmtId="0" fontId="0" fillId="64" borderId="23" xfId="0" applyFill="1" applyBorder="1" applyAlignment="1">
      <alignment wrapText="1"/>
    </xf>
    <xf numFmtId="0" fontId="0" fillId="64" borderId="10" xfId="0" applyFill="1" applyBorder="1" applyAlignment="1">
      <alignment vertical="center" wrapText="1"/>
    </xf>
    <xf numFmtId="0" fontId="31" fillId="64" borderId="10" xfId="0" applyFont="1" applyFill="1" applyBorder="1" applyAlignment="1">
      <alignment horizontal="center" vertical="center" wrapText="1"/>
    </xf>
    <xf numFmtId="0" fontId="0" fillId="64" borderId="12" xfId="0" applyFill="1" applyBorder="1" applyAlignment="1">
      <alignment horizontal="center" vertical="center" wrapText="1"/>
    </xf>
    <xf numFmtId="0" fontId="0" fillId="64" borderId="16" xfId="0" applyFill="1" applyBorder="1" applyAlignment="1">
      <alignment horizontal="center" vertical="center" wrapText="1"/>
    </xf>
    <xf numFmtId="0" fontId="0" fillId="64" borderId="17" xfId="0" applyFill="1" applyBorder="1" applyAlignment="1">
      <alignment horizontal="center" vertical="center" wrapText="1"/>
    </xf>
    <xf numFmtId="0" fontId="0" fillId="64" borderId="18" xfId="0" applyFill="1" applyBorder="1" applyAlignment="1">
      <alignment horizontal="center" vertical="center" wrapText="1"/>
    </xf>
    <xf numFmtId="0" fontId="0" fillId="64" borderId="17" xfId="0" applyFill="1" applyBorder="1" applyAlignment="1">
      <alignment vertical="top" wrapText="1"/>
    </xf>
    <xf numFmtId="0" fontId="0" fillId="64" borderId="18" xfId="0" applyFill="1" applyBorder="1" applyAlignment="1">
      <alignment horizontal="center"/>
    </xf>
    <xf numFmtId="0" fontId="0" fillId="64" borderId="21" xfId="0" applyFill="1" applyBorder="1" applyAlignment="1">
      <alignment horizontal="center"/>
    </xf>
    <xf numFmtId="0" fontId="0" fillId="64" borderId="14" xfId="0" applyFill="1" applyBorder="1" applyAlignment="1">
      <alignment vertical="center" wrapText="1"/>
    </xf>
    <xf numFmtId="0" fontId="0" fillId="64" borderId="17" xfId="0" applyFill="1" applyBorder="1" applyAlignment="1">
      <alignment vertical="center" wrapText="1"/>
    </xf>
    <xf numFmtId="0" fontId="0" fillId="64" borderId="19" xfId="0" applyFill="1" applyBorder="1" applyAlignment="1">
      <alignment vertical="center" wrapText="1"/>
    </xf>
    <xf numFmtId="0" fontId="14" fillId="64" borderId="19" xfId="0" applyFont="1" applyFill="1" applyBorder="1" applyAlignment="1">
      <alignment vertical="center" wrapText="1"/>
    </xf>
    <xf numFmtId="0" fontId="0" fillId="64" borderId="0" xfId="0" applyFill="1" applyAlignment="1">
      <alignment horizontal="center" vertical="center" wrapText="1"/>
    </xf>
    <xf numFmtId="0" fontId="0" fillId="64" borderId="0" xfId="0" applyFill="1" applyAlignment="1">
      <alignment horizontal="center"/>
    </xf>
    <xf numFmtId="49" fontId="0" fillId="64" borderId="17" xfId="0" applyNumberFormat="1" applyFill="1" applyBorder="1"/>
    <xf numFmtId="0" fontId="0" fillId="64" borderId="18" xfId="0" applyFill="1" applyBorder="1" applyAlignment="1">
      <alignment horizontal="center" vertical="center"/>
    </xf>
    <xf numFmtId="0" fontId="0" fillId="64" borderId="17" xfId="0" applyFill="1" applyBorder="1" applyAlignment="1">
      <alignment vertical="center"/>
    </xf>
    <xf numFmtId="0" fontId="0" fillId="64" borderId="17" xfId="0" applyFill="1" applyBorder="1" applyAlignment="1">
      <alignment horizontal="center" vertical="center"/>
    </xf>
    <xf numFmtId="0" fontId="32" fillId="64" borderId="14" xfId="0" applyFont="1" applyFill="1" applyBorder="1" applyAlignment="1">
      <alignment vertical="center" wrapText="1"/>
    </xf>
    <xf numFmtId="0" fontId="0" fillId="64" borderId="12" xfId="0" applyFill="1" applyBorder="1" applyAlignment="1">
      <alignment vertical="center" wrapText="1"/>
    </xf>
    <xf numFmtId="0" fontId="0" fillId="64" borderId="16" xfId="0" applyFill="1" applyBorder="1" applyAlignment="1">
      <alignment vertical="center" wrapText="1"/>
    </xf>
    <xf numFmtId="0" fontId="0" fillId="64" borderId="21" xfId="0" applyFill="1" applyBorder="1" applyAlignment="1">
      <alignment vertical="center" wrapText="1"/>
    </xf>
    <xf numFmtId="0" fontId="0" fillId="64" borderId="17" xfId="0" applyFill="1" applyBorder="1"/>
    <xf numFmtId="0" fontId="0" fillId="64" borderId="19" xfId="0" applyFill="1" applyBorder="1"/>
    <xf numFmtId="0" fontId="0" fillId="64" borderId="21" xfId="0" applyFill="1" applyBorder="1"/>
    <xf numFmtId="0" fontId="32" fillId="64" borderId="0" xfId="0" applyFont="1" applyFill="1" applyAlignment="1">
      <alignment vertical="center" wrapText="1"/>
    </xf>
    <xf numFmtId="0" fontId="0" fillId="64" borderId="0" xfId="0" applyFill="1"/>
    <xf numFmtId="0" fontId="0" fillId="64" borderId="20" xfId="0" applyFill="1" applyBorder="1"/>
    <xf numFmtId="0" fontId="0" fillId="64" borderId="18" xfId="0" applyFill="1" applyBorder="1" applyAlignment="1">
      <alignment vertical="center" wrapText="1"/>
    </xf>
    <xf numFmtId="0" fontId="0" fillId="64" borderId="22" xfId="0" applyFill="1" applyBorder="1"/>
    <xf numFmtId="49" fontId="0" fillId="64" borderId="22" xfId="0" applyNumberFormat="1" applyFill="1" applyBorder="1"/>
    <xf numFmtId="49" fontId="0" fillId="64" borderId="18" xfId="0" applyNumberFormat="1" applyFill="1" applyBorder="1"/>
    <xf numFmtId="49" fontId="0" fillId="64" borderId="23" xfId="0" applyNumberFormat="1" applyFill="1" applyBorder="1"/>
    <xf numFmtId="49" fontId="0" fillId="64" borderId="19" xfId="0" applyNumberFormat="1" applyFill="1" applyBorder="1"/>
    <xf numFmtId="49" fontId="0" fillId="64" borderId="21" xfId="0" applyNumberFormat="1" applyFill="1" applyBorder="1"/>
    <xf numFmtId="0" fontId="0" fillId="64" borderId="23" xfId="0" applyFill="1" applyBorder="1"/>
    <xf numFmtId="0" fontId="0" fillId="64" borderId="14" xfId="0" applyFill="1" applyBorder="1"/>
    <xf numFmtId="0" fontId="0" fillId="64" borderId="16" xfId="0" applyFill="1" applyBorder="1"/>
    <xf numFmtId="49" fontId="0" fillId="64" borderId="24" xfId="0" applyNumberFormat="1" applyFill="1" applyBorder="1"/>
    <xf numFmtId="49" fontId="0" fillId="64" borderId="14" xfId="0" applyNumberFormat="1" applyFill="1" applyBorder="1"/>
    <xf numFmtId="49" fontId="0" fillId="64" borderId="16" xfId="0" applyNumberFormat="1" applyFill="1" applyBorder="1"/>
    <xf numFmtId="0" fontId="0" fillId="57" borderId="14" xfId="0" applyFill="1" applyBorder="1" applyAlignment="1">
      <alignment vertical="center" wrapText="1"/>
    </xf>
    <xf numFmtId="0" fontId="0" fillId="57" borderId="14" xfId="0" applyFill="1" applyBorder="1" applyAlignment="1">
      <alignment horizontal="center" vertical="center" wrapText="1"/>
    </xf>
    <xf numFmtId="0" fontId="0" fillId="57" borderId="16" xfId="0" applyFill="1" applyBorder="1" applyAlignment="1">
      <alignment horizontal="center" vertical="center" wrapText="1"/>
    </xf>
    <xf numFmtId="0" fontId="0" fillId="57" borderId="17" xfId="0" applyFill="1" applyBorder="1" applyAlignment="1">
      <alignment vertical="center" wrapText="1"/>
    </xf>
    <xf numFmtId="0" fontId="0" fillId="57" borderId="17" xfId="0" applyFill="1" applyBorder="1" applyAlignment="1">
      <alignment horizontal="center" vertical="center" wrapText="1"/>
    </xf>
    <xf numFmtId="0" fontId="0" fillId="57" borderId="18" xfId="0" applyFill="1" applyBorder="1" applyAlignment="1">
      <alignment horizontal="center"/>
    </xf>
    <xf numFmtId="0" fontId="0" fillId="57" borderId="19" xfId="0" applyFill="1" applyBorder="1" applyAlignment="1">
      <alignment vertical="center" wrapText="1"/>
    </xf>
    <xf numFmtId="0" fontId="0" fillId="57" borderId="19" xfId="0" applyFill="1" applyBorder="1" applyAlignment="1">
      <alignment horizontal="center" vertical="center" wrapText="1"/>
    </xf>
    <xf numFmtId="0" fontId="0" fillId="57" borderId="21" xfId="0" applyFill="1" applyBorder="1" applyAlignment="1">
      <alignment horizontal="center"/>
    </xf>
    <xf numFmtId="0" fontId="0" fillId="57" borderId="19" xfId="0" applyFill="1" applyBorder="1" applyAlignment="1">
      <alignment horizontal="center"/>
    </xf>
    <xf numFmtId="0" fontId="0" fillId="57" borderId="21" xfId="0" applyFill="1" applyBorder="1" applyAlignment="1">
      <alignment horizontal="center" vertical="center" wrapText="1"/>
    </xf>
    <xf numFmtId="0" fontId="0" fillId="57" borderId="16" xfId="0" applyFill="1" applyBorder="1" applyAlignment="1">
      <alignment vertical="center" wrapText="1"/>
    </xf>
    <xf numFmtId="0" fontId="0" fillId="57" borderId="17" xfId="0" applyFill="1" applyBorder="1"/>
    <xf numFmtId="0" fontId="0" fillId="57" borderId="23" xfId="0" applyFill="1" applyBorder="1"/>
    <xf numFmtId="0" fontId="0" fillId="57" borderId="21" xfId="0" applyFill="1" applyBorder="1"/>
    <xf numFmtId="0" fontId="32" fillId="57" borderId="14" xfId="0" applyFont="1" applyFill="1" applyBorder="1" applyAlignment="1">
      <alignment vertical="center" wrapText="1"/>
    </xf>
    <xf numFmtId="0" fontId="32" fillId="57" borderId="17" xfId="0" applyFont="1" applyFill="1" applyBorder="1" applyAlignment="1">
      <alignment vertical="center" wrapText="1"/>
    </xf>
    <xf numFmtId="0" fontId="0" fillId="57" borderId="18" xfId="0" applyFill="1" applyBorder="1" applyAlignment="1">
      <alignment vertical="center" wrapText="1"/>
    </xf>
    <xf numFmtId="0" fontId="0" fillId="57" borderId="14" xfId="0" applyFill="1" applyBorder="1"/>
    <xf numFmtId="0" fontId="0" fillId="57" borderId="17" xfId="0" applyFill="1" applyBorder="1" applyAlignment="1">
      <alignment horizontal="center" vertical="top" wrapText="1"/>
    </xf>
    <xf numFmtId="0" fontId="0" fillId="57" borderId="68" xfId="0" applyFill="1" applyBorder="1" applyAlignment="1">
      <alignment horizontal="center" vertical="center" wrapText="1"/>
    </xf>
    <xf numFmtId="0" fontId="0" fillId="57" borderId="14" xfId="0" applyFill="1" applyBorder="1" applyAlignment="1">
      <alignment horizontal="center" vertical="top" wrapText="1"/>
    </xf>
    <xf numFmtId="0" fontId="0" fillId="57" borderId="15" xfId="0" applyFill="1" applyBorder="1" applyAlignment="1">
      <alignment vertical="center" wrapText="1"/>
    </xf>
    <xf numFmtId="0" fontId="0" fillId="57" borderId="19" xfId="0" applyFill="1" applyBorder="1" applyAlignment="1">
      <alignment horizontal="center" vertical="top" wrapText="1"/>
    </xf>
    <xf numFmtId="0" fontId="0" fillId="57" borderId="20" xfId="0" applyFill="1" applyBorder="1" applyAlignment="1">
      <alignment vertical="center" wrapText="1"/>
    </xf>
    <xf numFmtId="0" fontId="0" fillId="57" borderId="13" xfId="0" applyFill="1" applyBorder="1" applyAlignment="1">
      <alignment horizontal="left" vertical="center" wrapText="1"/>
    </xf>
    <xf numFmtId="0" fontId="0" fillId="57" borderId="0" xfId="0" applyFill="1" applyAlignment="1">
      <alignment vertical="center" wrapText="1"/>
    </xf>
    <xf numFmtId="0" fontId="0" fillId="57" borderId="18" xfId="0" applyFill="1" applyBorder="1" applyAlignment="1">
      <alignment horizontal="center" vertical="top" wrapText="1"/>
    </xf>
    <xf numFmtId="49" fontId="0" fillId="57" borderId="74" xfId="0" applyNumberFormat="1" applyFill="1" applyBorder="1" applyAlignment="1">
      <alignment horizontal="left"/>
    </xf>
    <xf numFmtId="49" fontId="0" fillId="57" borderId="30" xfId="0" applyNumberFormat="1" applyFill="1" applyBorder="1" applyAlignment="1">
      <alignment horizontal="center" vertical="top"/>
    </xf>
    <xf numFmtId="0" fontId="0" fillId="57" borderId="18" xfId="0" applyFill="1" applyBorder="1" applyAlignment="1">
      <alignment horizontal="center" vertical="center" wrapText="1"/>
    </xf>
    <xf numFmtId="49" fontId="0" fillId="57" borderId="23" xfId="0" applyNumberFormat="1" applyFill="1" applyBorder="1"/>
    <xf numFmtId="49" fontId="0" fillId="57" borderId="19" xfId="0" applyNumberFormat="1" applyFill="1" applyBorder="1"/>
    <xf numFmtId="49" fontId="0" fillId="57" borderId="21" xfId="0" applyNumberFormat="1" applyFill="1" applyBorder="1"/>
    <xf numFmtId="0" fontId="0" fillId="57" borderId="0" xfId="0" applyFill="1" applyAlignment="1">
      <alignment horizontal="center" vertical="center" wrapText="1"/>
    </xf>
    <xf numFmtId="0" fontId="0" fillId="57" borderId="20" xfId="0" applyFill="1" applyBorder="1" applyAlignment="1">
      <alignment horizontal="center" vertical="center" wrapText="1"/>
    </xf>
    <xf numFmtId="49" fontId="0" fillId="57" borderId="0" xfId="0" applyNumberFormat="1" applyFill="1"/>
    <xf numFmtId="0" fontId="0" fillId="57" borderId="24" xfId="0" applyFill="1" applyBorder="1"/>
    <xf numFmtId="0" fontId="32" fillId="57" borderId="22" xfId="0" applyFont="1" applyFill="1" applyBorder="1" applyAlignment="1">
      <alignment vertical="center" wrapText="1"/>
    </xf>
    <xf numFmtId="49" fontId="0" fillId="57" borderId="22" xfId="0" applyNumberFormat="1" applyFill="1" applyBorder="1"/>
    <xf numFmtId="0" fontId="0" fillId="57" borderId="21" xfId="0" applyFill="1" applyBorder="1" applyAlignment="1">
      <alignment vertical="center" wrapText="1"/>
    </xf>
    <xf numFmtId="0" fontId="0" fillId="57" borderId="16" xfId="0" applyFill="1" applyBorder="1"/>
    <xf numFmtId="49" fontId="0" fillId="57" borderId="18" xfId="0" applyNumberFormat="1" applyFill="1" applyBorder="1"/>
    <xf numFmtId="0" fontId="32" fillId="57" borderId="22" xfId="0" applyFont="1" applyFill="1" applyBorder="1" applyAlignment="1">
      <alignment horizontal="center" vertical="center" wrapText="1"/>
    </xf>
    <xf numFmtId="0" fontId="32" fillId="57" borderId="23" xfId="0" applyFont="1" applyFill="1" applyBorder="1" applyAlignment="1">
      <alignment horizontal="center" vertical="center" wrapText="1"/>
    </xf>
    <xf numFmtId="0" fontId="0" fillId="61" borderId="17" xfId="0" applyFill="1" applyBorder="1" applyAlignment="1">
      <alignment vertical="center" wrapText="1"/>
    </xf>
    <xf numFmtId="0" fontId="0" fillId="61" borderId="17" xfId="0" applyFill="1" applyBorder="1" applyAlignment="1">
      <alignment vertical="center"/>
    </xf>
    <xf numFmtId="0" fontId="0" fillId="61" borderId="17" xfId="0" applyFill="1" applyBorder="1" applyAlignment="1">
      <alignment horizontal="center" vertical="center" wrapText="1"/>
    </xf>
    <xf numFmtId="0" fontId="0" fillId="61" borderId="18" xfId="0" applyFill="1" applyBorder="1" applyAlignment="1">
      <alignment horizontal="center" vertical="center" wrapText="1"/>
    </xf>
    <xf numFmtId="0" fontId="0" fillId="61" borderId="17" xfId="0" applyFill="1" applyBorder="1" applyAlignment="1">
      <alignment horizontal="center" vertical="center"/>
    </xf>
    <xf numFmtId="0" fontId="0" fillId="61" borderId="18" xfId="0" applyFill="1" applyBorder="1" applyAlignment="1">
      <alignment horizontal="center" vertical="center"/>
    </xf>
    <xf numFmtId="0" fontId="0" fillId="61" borderId="22" xfId="0" applyFill="1" applyBorder="1" applyAlignment="1">
      <alignment vertical="center"/>
    </xf>
    <xf numFmtId="0" fontId="0" fillId="61" borderId="0" xfId="0" applyFill="1" applyAlignment="1">
      <alignment horizontal="center" vertical="center"/>
    </xf>
    <xf numFmtId="0" fontId="0" fillId="61" borderId="23" xfId="0" applyFill="1" applyBorder="1"/>
    <xf numFmtId="0" fontId="0" fillId="61" borderId="19" xfId="0" applyFill="1" applyBorder="1" applyAlignment="1">
      <alignment horizontal="center" vertical="center"/>
    </xf>
    <xf numFmtId="0" fontId="0" fillId="61" borderId="21" xfId="0" applyFill="1" applyBorder="1" applyAlignment="1">
      <alignment horizontal="center" vertical="center"/>
    </xf>
    <xf numFmtId="49" fontId="0" fillId="61" borderId="17" xfId="0" applyNumberFormat="1" applyFill="1" applyBorder="1"/>
    <xf numFmtId="49" fontId="0" fillId="61" borderId="18" xfId="0" applyNumberFormat="1" applyFill="1" applyBorder="1" applyAlignment="1">
      <alignment horizontal="center"/>
    </xf>
    <xf numFmtId="0" fontId="0" fillId="64" borderId="16" xfId="0" applyFill="1" applyBorder="1" applyAlignment="1">
      <alignment horizontal="left" vertical="top" wrapText="1"/>
    </xf>
    <xf numFmtId="0" fontId="0" fillId="102" borderId="89" xfId="0" applyFill="1" applyBorder="1" applyAlignment="1">
      <alignment vertical="center" wrapText="1"/>
    </xf>
    <xf numFmtId="0" fontId="0" fillId="0" borderId="121" xfId="0" applyBorder="1" applyAlignment="1">
      <alignment vertical="center" wrapText="1"/>
    </xf>
    <xf numFmtId="0" fontId="0" fillId="102" borderId="90" xfId="0" applyFill="1" applyBorder="1" applyAlignment="1">
      <alignment vertical="center" wrapText="1"/>
    </xf>
    <xf numFmtId="0" fontId="0" fillId="0" borderId="30" xfId="0" applyBorder="1" applyAlignment="1">
      <alignment vertical="center" wrapText="1"/>
    </xf>
    <xf numFmtId="0" fontId="0" fillId="0" borderId="29" xfId="0" applyBorder="1" applyAlignment="1">
      <alignment vertical="center" wrapText="1"/>
    </xf>
    <xf numFmtId="0" fontId="0" fillId="0" borderId="29" xfId="0" applyBorder="1" applyAlignment="1">
      <alignment horizontal="center" vertical="center" wrapText="1"/>
    </xf>
    <xf numFmtId="0" fontId="0" fillId="0" borderId="30" xfId="0" applyBorder="1" applyAlignment="1">
      <alignment horizontal="center" vertical="center" wrapText="1"/>
    </xf>
    <xf numFmtId="0" fontId="0" fillId="103" borderId="90" xfId="0" applyFill="1" applyBorder="1" applyAlignment="1">
      <alignment vertical="center" wrapText="1"/>
    </xf>
    <xf numFmtId="0" fontId="32" fillId="0" borderId="29" xfId="0" applyFont="1" applyBorder="1" applyAlignment="1">
      <alignment vertical="center" wrapText="1"/>
    </xf>
    <xf numFmtId="0" fontId="121" fillId="0" borderId="29" xfId="0" applyFont="1" applyBorder="1" applyAlignment="1">
      <alignment horizontal="left" vertical="center" wrapText="1" indent="5"/>
    </xf>
    <xf numFmtId="0" fontId="0" fillId="0" borderId="123" xfId="0" applyBorder="1" applyAlignment="1">
      <alignment vertical="center" wrapText="1"/>
    </xf>
    <xf numFmtId="0" fontId="0" fillId="102" borderId="102" xfId="0" applyFill="1" applyBorder="1" applyAlignment="1">
      <alignment vertical="center" wrapText="1"/>
    </xf>
    <xf numFmtId="0" fontId="0" fillId="0" borderId="100" xfId="0" applyBorder="1" applyAlignment="1">
      <alignment vertical="center" wrapText="1"/>
    </xf>
    <xf numFmtId="0" fontId="0" fillId="0" borderId="31" xfId="0" applyBorder="1" applyAlignment="1">
      <alignment vertical="center" wrapText="1"/>
    </xf>
    <xf numFmtId="0" fontId="0" fillId="102" borderId="103" xfId="0" applyFill="1" applyBorder="1" applyAlignment="1">
      <alignment vertical="center" wrapText="1"/>
    </xf>
    <xf numFmtId="0" fontId="0" fillId="103" borderId="102" xfId="0" applyFill="1" applyBorder="1" applyAlignment="1">
      <alignment vertical="center" wrapText="1"/>
    </xf>
    <xf numFmtId="0" fontId="0" fillId="103" borderId="103" xfId="0" applyFill="1" applyBorder="1" applyAlignment="1">
      <alignment vertical="center" wrapText="1"/>
    </xf>
    <xf numFmtId="0" fontId="32" fillId="0" borderId="100" xfId="0" applyFont="1" applyBorder="1" applyAlignment="1">
      <alignment vertical="center" wrapText="1"/>
    </xf>
    <xf numFmtId="0" fontId="32" fillId="0" borderId="31" xfId="0" applyFont="1" applyBorder="1" applyAlignment="1">
      <alignment vertical="center" wrapText="1"/>
    </xf>
    <xf numFmtId="0" fontId="32" fillId="0" borderId="53" xfId="0" applyFont="1" applyBorder="1" applyAlignment="1">
      <alignment vertical="center" wrapText="1"/>
    </xf>
    <xf numFmtId="0" fontId="0" fillId="0" borderId="53" xfId="0" applyBorder="1" applyAlignment="1">
      <alignment vertical="top" wrapText="1"/>
    </xf>
    <xf numFmtId="0" fontId="0" fillId="0" borderId="29" xfId="0" applyBorder="1" applyAlignment="1">
      <alignment vertical="top" wrapText="1"/>
    </xf>
    <xf numFmtId="0" fontId="32" fillId="0" borderId="55" xfId="0" applyFont="1" applyBorder="1" applyAlignment="1">
      <alignment vertical="center" wrapText="1"/>
    </xf>
    <xf numFmtId="0" fontId="32" fillId="0" borderId="30" xfId="0" applyFont="1" applyBorder="1" applyAlignment="1">
      <alignment vertical="center" wrapText="1"/>
    </xf>
    <xf numFmtId="0" fontId="0" fillId="0" borderId="55" xfId="0" applyBorder="1" applyAlignment="1">
      <alignment vertical="top" wrapText="1"/>
    </xf>
    <xf numFmtId="0" fontId="0" fillId="0" borderId="30" xfId="0" applyBorder="1" applyAlignment="1">
      <alignment vertical="top" wrapText="1"/>
    </xf>
    <xf numFmtId="0" fontId="32" fillId="0" borderId="123" xfId="0" applyFont="1" applyBorder="1" applyAlignment="1">
      <alignment vertical="center" wrapText="1"/>
    </xf>
    <xf numFmtId="0" fontId="32" fillId="0" borderId="121" xfId="0" applyFont="1" applyBorder="1" applyAlignment="1">
      <alignment vertical="center" wrapText="1"/>
    </xf>
    <xf numFmtId="0" fontId="0" fillId="0" borderId="123" xfId="0" applyBorder="1" applyAlignment="1">
      <alignment horizontal="center" vertical="center" wrapText="1"/>
    </xf>
    <xf numFmtId="0" fontId="0" fillId="0" borderId="122" xfId="0" applyBorder="1" applyAlignment="1">
      <alignment horizontal="center" vertical="center" wrapText="1"/>
    </xf>
    <xf numFmtId="0" fontId="0" fillId="0" borderId="121" xfId="0" applyBorder="1" applyAlignment="1">
      <alignment horizontal="center" vertical="center" wrapText="1"/>
    </xf>
    <xf numFmtId="0" fontId="16" fillId="0" borderId="121" xfId="0" applyFont="1" applyBorder="1" applyAlignment="1">
      <alignment horizontal="center" vertical="center" wrapText="1"/>
    </xf>
    <xf numFmtId="0" fontId="16" fillId="0" borderId="121" xfId="0" applyFont="1" applyBorder="1" applyAlignment="1">
      <alignment vertical="center" wrapText="1"/>
    </xf>
    <xf numFmtId="0" fontId="16" fillId="0" borderId="30" xfId="0" applyFont="1" applyBorder="1" applyAlignment="1">
      <alignment horizontal="center" vertical="center" wrapText="1"/>
    </xf>
    <xf numFmtId="0" fontId="16" fillId="0" borderId="30" xfId="0" applyFont="1" applyBorder="1" applyAlignment="1">
      <alignment vertical="center" wrapText="1"/>
    </xf>
    <xf numFmtId="0" fontId="16" fillId="0" borderId="29" xfId="0" applyFont="1" applyBorder="1" applyAlignment="1">
      <alignment horizontal="center" vertical="center" wrapText="1"/>
    </xf>
    <xf numFmtId="0" fontId="16" fillId="0" borderId="29" xfId="0" applyFont="1" applyBorder="1" applyAlignment="1">
      <alignment vertical="center" wrapText="1"/>
    </xf>
    <xf numFmtId="0" fontId="16" fillId="37" borderId="89" xfId="0" applyFont="1" applyFill="1" applyBorder="1" applyAlignment="1">
      <alignment vertical="center" wrapText="1"/>
    </xf>
    <xf numFmtId="0" fontId="16" fillId="37" borderId="90" xfId="0" applyFont="1" applyFill="1" applyBorder="1" applyAlignment="1">
      <alignment vertical="center" wrapText="1"/>
    </xf>
    <xf numFmtId="0" fontId="16" fillId="34" borderId="11" xfId="0" applyFont="1" applyFill="1" applyBorder="1" applyAlignment="1">
      <alignment horizontal="center"/>
    </xf>
    <xf numFmtId="49" fontId="16" fillId="66" borderId="11" xfId="0" applyNumberFormat="1" applyFont="1" applyFill="1" applyBorder="1" applyAlignment="1">
      <alignment horizontal="center" vertical="center"/>
    </xf>
    <xf numFmtId="49" fontId="16" fillId="66" borderId="12" xfId="0" applyNumberFormat="1" applyFont="1" applyFill="1" applyBorder="1" applyAlignment="1">
      <alignment horizontal="center" vertical="center"/>
    </xf>
    <xf numFmtId="0" fontId="27" fillId="0" borderId="17" xfId="0" applyFont="1" applyBorder="1" applyAlignment="1">
      <alignment vertical="center" wrapText="1"/>
    </xf>
    <xf numFmtId="0" fontId="27" fillId="0" borderId="20" xfId="0" applyFont="1" applyBorder="1" applyAlignment="1">
      <alignment vertical="center" wrapText="1"/>
    </xf>
    <xf numFmtId="0" fontId="0" fillId="95" borderId="0" xfId="0" applyFill="1" applyAlignment="1">
      <alignment horizontal="center"/>
    </xf>
    <xf numFmtId="0" fontId="0" fillId="95" borderId="0" xfId="0" applyFill="1" applyAlignment="1">
      <alignment horizontal="center" vertical="center"/>
    </xf>
    <xf numFmtId="49" fontId="0" fillId="99" borderId="33" xfId="0" applyNumberFormat="1" applyFill="1" applyBorder="1" applyAlignment="1">
      <alignment horizontal="left" vertical="center"/>
    </xf>
    <xf numFmtId="49" fontId="0" fillId="37" borderId="13" xfId="0" applyNumberFormat="1" applyFill="1" applyBorder="1" applyAlignment="1">
      <alignment horizontal="left"/>
    </xf>
    <xf numFmtId="0" fontId="0" fillId="37" borderId="12" xfId="0" applyFill="1" applyBorder="1" applyAlignment="1">
      <alignment horizontal="left" vertical="center"/>
    </xf>
    <xf numFmtId="0" fontId="0" fillId="37" borderId="11" xfId="0" applyFill="1" applyBorder="1" applyAlignment="1">
      <alignment horizontal="center" vertical="center"/>
    </xf>
    <xf numFmtId="0" fontId="82" fillId="37" borderId="10" xfId="0" applyFont="1" applyFill="1" applyBorder="1" applyAlignment="1">
      <alignment horizontal="center" vertical="center"/>
    </xf>
    <xf numFmtId="0" fontId="83" fillId="37" borderId="11" xfId="0" applyFont="1" applyFill="1" applyBorder="1" applyAlignment="1">
      <alignment horizontal="center" vertical="center"/>
    </xf>
    <xf numFmtId="0" fontId="61" fillId="37" borderId="13" xfId="0" applyFont="1" applyFill="1" applyBorder="1" applyAlignment="1">
      <alignment horizontal="left" vertical="center"/>
    </xf>
    <xf numFmtId="0" fontId="82" fillId="37" borderId="14" xfId="0" applyFont="1" applyFill="1" applyBorder="1" applyAlignment="1">
      <alignment horizontal="center" vertical="center"/>
    </xf>
    <xf numFmtId="0" fontId="83" fillId="37" borderId="15" xfId="0" applyFont="1" applyFill="1" applyBorder="1" applyAlignment="1">
      <alignment horizontal="center" vertical="center"/>
    </xf>
    <xf numFmtId="49" fontId="82" fillId="37" borderId="10" xfId="0" applyNumberFormat="1" applyFont="1" applyFill="1" applyBorder="1" applyAlignment="1">
      <alignment horizontal="center" vertical="center"/>
    </xf>
    <xf numFmtId="49" fontId="83" fillId="37" borderId="11" xfId="0" applyNumberFormat="1" applyFont="1" applyFill="1" applyBorder="1" applyAlignment="1">
      <alignment horizontal="center" vertical="center"/>
    </xf>
    <xf numFmtId="49" fontId="61" fillId="37" borderId="13" xfId="0" applyNumberFormat="1" applyFont="1" applyFill="1" applyBorder="1" applyAlignment="1">
      <alignment horizontal="left" vertical="center"/>
    </xf>
    <xf numFmtId="49" fontId="0" fillId="37" borderId="92" xfId="0" applyNumberFormat="1" applyFill="1" applyBorder="1" applyAlignment="1">
      <alignment horizontal="center"/>
    </xf>
    <xf numFmtId="0" fontId="0" fillId="37" borderId="18" xfId="0" applyFill="1" applyBorder="1" applyAlignment="1">
      <alignment horizontal="left" vertical="center"/>
    </xf>
    <xf numFmtId="0" fontId="83" fillId="37" borderId="12" xfId="0" applyFont="1" applyFill="1" applyBorder="1" applyAlignment="1">
      <alignment horizontal="center" vertical="center"/>
    </xf>
    <xf numFmtId="0" fontId="0" fillId="37" borderId="21" xfId="0" applyFill="1" applyBorder="1" applyAlignment="1">
      <alignment horizontal="left" vertical="center"/>
    </xf>
    <xf numFmtId="0" fontId="0" fillId="37" borderId="20" xfId="0" applyFill="1" applyBorder="1" applyAlignment="1">
      <alignment horizontal="center" vertical="center"/>
    </xf>
    <xf numFmtId="0" fontId="83" fillId="64" borderId="11" xfId="0" applyFont="1" applyFill="1" applyBorder="1" applyAlignment="1">
      <alignment horizontal="center" vertical="center" wrapText="1"/>
    </xf>
    <xf numFmtId="0" fontId="83" fillId="69" borderId="11" xfId="0" applyFont="1" applyFill="1" applyBorder="1" applyAlignment="1">
      <alignment horizontal="center" vertical="center"/>
    </xf>
    <xf numFmtId="0" fontId="84" fillId="64" borderId="13" xfId="0" applyFont="1" applyFill="1" applyBorder="1" applyAlignment="1">
      <alignment horizontal="center" vertical="center" wrapText="1"/>
    </xf>
    <xf numFmtId="0" fontId="84" fillId="37" borderId="13" xfId="0" applyFont="1" applyFill="1" applyBorder="1" applyAlignment="1">
      <alignment horizontal="center" vertical="center"/>
    </xf>
    <xf numFmtId="0" fontId="0" fillId="37" borderId="14" xfId="0" applyFill="1" applyBorder="1" applyAlignment="1">
      <alignment horizontal="center" vertical="center"/>
    </xf>
    <xf numFmtId="0" fontId="0" fillId="37" borderId="16" xfId="0" applyFill="1" applyBorder="1" applyAlignment="1">
      <alignment horizontal="center" vertical="center"/>
    </xf>
    <xf numFmtId="0" fontId="16" fillId="37" borderId="0" xfId="0" applyFont="1" applyFill="1" applyAlignment="1">
      <alignment horizontal="center" vertical="center"/>
    </xf>
    <xf numFmtId="0" fontId="61" fillId="37" borderId="13" xfId="0" applyFont="1" applyFill="1" applyBorder="1" applyAlignment="1">
      <alignment horizontal="center" vertical="center"/>
    </xf>
    <xf numFmtId="0" fontId="84" fillId="39" borderId="13" xfId="0" applyFont="1" applyFill="1" applyBorder="1" applyAlignment="1">
      <alignment horizontal="center" vertical="center" wrapText="1"/>
    </xf>
    <xf numFmtId="0" fontId="0" fillId="37" borderId="19" xfId="0" applyFill="1" applyBorder="1" applyAlignment="1">
      <alignment horizontal="center" vertical="center"/>
    </xf>
    <xf numFmtId="0" fontId="16" fillId="37" borderId="13" xfId="0" applyFont="1" applyFill="1" applyBorder="1" applyAlignment="1">
      <alignment horizontal="center" vertical="center"/>
    </xf>
    <xf numFmtId="0" fontId="16" fillId="50" borderId="13" xfId="0" applyFont="1" applyFill="1" applyBorder="1" applyAlignment="1">
      <alignment horizontal="center" vertical="center"/>
    </xf>
    <xf numFmtId="0" fontId="16" fillId="39" borderId="13" xfId="0" applyFont="1" applyFill="1" applyBorder="1" applyAlignment="1">
      <alignment horizontal="center" vertical="center"/>
    </xf>
    <xf numFmtId="0" fontId="16" fillId="99" borderId="13" xfId="0" applyFont="1" applyFill="1" applyBorder="1" applyAlignment="1">
      <alignment horizontal="center" vertical="center"/>
    </xf>
    <xf numFmtId="0" fontId="16" fillId="69" borderId="13" xfId="0" applyFont="1" applyFill="1" applyBorder="1" applyAlignment="1">
      <alignment horizontal="center" vertical="center"/>
    </xf>
    <xf numFmtId="0" fontId="16" fillId="0" borderId="17" xfId="0" applyFont="1" applyBorder="1" applyAlignment="1">
      <alignment horizontal="center" vertical="center"/>
    </xf>
    <xf numFmtId="0" fontId="16" fillId="73" borderId="13" xfId="0" applyFont="1" applyFill="1" applyBorder="1" applyAlignment="1">
      <alignment horizontal="center" vertical="center"/>
    </xf>
    <xf numFmtId="0" fontId="16" fillId="37" borderId="10" xfId="0" applyFont="1" applyFill="1" applyBorder="1" applyAlignment="1">
      <alignment horizontal="center" vertical="center"/>
    </xf>
    <xf numFmtId="0" fontId="16" fillId="99" borderId="17" xfId="0" applyFont="1" applyFill="1" applyBorder="1" applyAlignment="1">
      <alignment horizontal="center" vertical="center"/>
    </xf>
    <xf numFmtId="0" fontId="16" fillId="39" borderId="17" xfId="0" applyFont="1" applyFill="1" applyBorder="1" applyAlignment="1">
      <alignment horizontal="center" vertical="center"/>
    </xf>
    <xf numFmtId="0" fontId="16" fillId="99" borderId="22" xfId="0" applyFont="1" applyFill="1" applyBorder="1" applyAlignment="1">
      <alignment horizontal="center" vertical="center"/>
    </xf>
    <xf numFmtId="0" fontId="16" fillId="69" borderId="17" xfId="0" applyFont="1" applyFill="1" applyBorder="1" applyAlignment="1">
      <alignment horizontal="center" vertical="center"/>
    </xf>
    <xf numFmtId="0" fontId="16" fillId="64" borderId="13" xfId="0" applyFont="1" applyFill="1" applyBorder="1" applyAlignment="1">
      <alignment horizontal="center" vertical="center"/>
    </xf>
    <xf numFmtId="0" fontId="16" fillId="50" borderId="17" xfId="0" applyFont="1" applyFill="1" applyBorder="1" applyAlignment="1">
      <alignment horizontal="center" vertical="center"/>
    </xf>
    <xf numFmtId="0" fontId="16" fillId="47" borderId="17" xfId="0" applyFont="1" applyFill="1" applyBorder="1" applyAlignment="1">
      <alignment horizontal="center" vertical="center"/>
    </xf>
    <xf numFmtId="0" fontId="16" fillId="64" borderId="17" xfId="0" applyFont="1" applyFill="1" applyBorder="1" applyAlignment="1">
      <alignment horizontal="center" vertical="center"/>
    </xf>
    <xf numFmtId="0" fontId="16" fillId="50" borderId="22" xfId="0" applyFont="1" applyFill="1" applyBorder="1" applyAlignment="1">
      <alignment horizontal="center" vertical="center"/>
    </xf>
    <xf numFmtId="0" fontId="16" fillId="64" borderId="22" xfId="0" applyFont="1" applyFill="1" applyBorder="1" applyAlignment="1">
      <alignment horizontal="center" vertical="center"/>
    </xf>
    <xf numFmtId="0" fontId="16" fillId="0" borderId="22" xfId="0" applyFont="1" applyBorder="1" applyAlignment="1">
      <alignment horizontal="center" vertical="center"/>
    </xf>
    <xf numFmtId="0" fontId="16" fillId="69" borderId="22" xfId="0" applyFont="1" applyFill="1" applyBorder="1" applyAlignment="1">
      <alignment horizontal="center" vertical="center"/>
    </xf>
    <xf numFmtId="0" fontId="16" fillId="39" borderId="22" xfId="0" applyFont="1" applyFill="1" applyBorder="1" applyAlignment="1">
      <alignment horizontal="center" vertical="center"/>
    </xf>
    <xf numFmtId="0" fontId="16" fillId="0" borderId="23" xfId="0" applyFont="1" applyBorder="1" applyAlignment="1">
      <alignment horizontal="center" vertical="center"/>
    </xf>
    <xf numFmtId="0" fontId="16" fillId="0" borderId="14" xfId="0" applyFont="1" applyBorder="1" applyAlignment="1">
      <alignment horizontal="center" vertical="center"/>
    </xf>
    <xf numFmtId="0" fontId="16" fillId="0" borderId="19" xfId="0" applyFont="1" applyBorder="1" applyAlignment="1">
      <alignment horizontal="center" vertical="center"/>
    </xf>
    <xf numFmtId="0" fontId="16" fillId="73" borderId="22" xfId="0" applyFont="1" applyFill="1" applyBorder="1" applyAlignment="1">
      <alignment horizontal="center" vertical="center"/>
    </xf>
    <xf numFmtId="0" fontId="16" fillId="69" borderId="24" xfId="0" applyFont="1" applyFill="1" applyBorder="1" applyAlignment="1">
      <alignment horizontal="center" vertical="center"/>
    </xf>
    <xf numFmtId="0" fontId="48" fillId="50" borderId="18" xfId="0" applyFont="1" applyFill="1" applyBorder="1" applyAlignment="1">
      <alignment horizontal="left" vertical="center" wrapText="1"/>
    </xf>
    <xf numFmtId="0" fontId="16" fillId="39" borderId="18" xfId="0" applyFont="1" applyFill="1" applyBorder="1" applyAlignment="1">
      <alignment horizontal="left" vertical="center"/>
    </xf>
    <xf numFmtId="0" fontId="48" fillId="39" borderId="18" xfId="0" applyFont="1" applyFill="1" applyBorder="1" applyAlignment="1">
      <alignment horizontal="left" vertical="center" wrapText="1"/>
    </xf>
    <xf numFmtId="0" fontId="48" fillId="99" borderId="18" xfId="0" applyFont="1" applyFill="1" applyBorder="1" applyAlignment="1">
      <alignment horizontal="left" vertical="center" wrapText="1"/>
    </xf>
    <xf numFmtId="0" fontId="16" fillId="69" borderId="18" xfId="0" applyFont="1" applyFill="1" applyBorder="1" applyAlignment="1">
      <alignment horizontal="left" vertical="center"/>
    </xf>
    <xf numFmtId="0" fontId="48" fillId="99" borderId="24" xfId="0" applyFont="1" applyFill="1" applyBorder="1" applyAlignment="1">
      <alignment horizontal="left" vertical="center" wrapText="1"/>
    </xf>
    <xf numFmtId="0" fontId="16" fillId="73" borderId="18" xfId="0" applyFont="1" applyFill="1" applyBorder="1" applyAlignment="1">
      <alignment horizontal="left" vertical="center"/>
    </xf>
    <xf numFmtId="0" fontId="61" fillId="99" borderId="13" xfId="0" applyFont="1" applyFill="1" applyBorder="1" applyAlignment="1">
      <alignment horizontal="left" vertical="center"/>
    </xf>
    <xf numFmtId="0" fontId="17" fillId="55" borderId="100" xfId="0" applyFont="1" applyFill="1" applyBorder="1"/>
    <xf numFmtId="0" fontId="0" fillId="0" borderId="101" xfId="0" applyBorder="1"/>
    <xf numFmtId="0" fontId="0" fillId="0" borderId="48" xfId="0" applyBorder="1"/>
    <xf numFmtId="0" fontId="27" fillId="0" borderId="53" xfId="0" applyFont="1" applyBorder="1" applyAlignment="1">
      <alignment vertical="top"/>
    </xf>
    <xf numFmtId="0" fontId="27" fillId="90" borderId="51" xfId="0" applyFont="1" applyFill="1" applyBorder="1" applyAlignment="1">
      <alignment vertical="top"/>
    </xf>
    <xf numFmtId="0" fontId="27" fillId="90" borderId="53" xfId="0" applyFont="1" applyFill="1" applyBorder="1" applyAlignment="1">
      <alignment vertical="top"/>
    </xf>
    <xf numFmtId="0" fontId="0" fillId="90" borderId="53" xfId="0" applyFill="1" applyBorder="1"/>
    <xf numFmtId="0" fontId="27" fillId="90" borderId="53" xfId="0" applyFont="1" applyFill="1" applyBorder="1" applyAlignment="1">
      <alignment vertical="center"/>
    </xf>
    <xf numFmtId="0" fontId="27" fillId="0" borderId="53" xfId="0" applyFont="1" applyBorder="1" applyAlignment="1">
      <alignment vertical="center"/>
    </xf>
    <xf numFmtId="0" fontId="27" fillId="90" borderId="50" xfId="0" applyFont="1" applyFill="1" applyBorder="1" applyAlignment="1">
      <alignment vertical="top"/>
    </xf>
    <xf numFmtId="0" fontId="0" fillId="0" borderId="53" xfId="0" applyBorder="1"/>
    <xf numFmtId="0" fontId="0" fillId="0" borderId="55" xfId="0" applyBorder="1"/>
    <xf numFmtId="0" fontId="0" fillId="58" borderId="73" xfId="0" applyFill="1" applyBorder="1" applyAlignment="1">
      <alignment horizontal="center"/>
    </xf>
    <xf numFmtId="49" fontId="0" fillId="47" borderId="13" xfId="0" applyNumberFormat="1" applyFill="1" applyBorder="1" applyAlignment="1">
      <alignment horizontal="center" vertical="center"/>
    </xf>
    <xf numFmtId="49" fontId="0" fillId="47" borderId="13" xfId="0" applyNumberFormat="1" applyFill="1" applyBorder="1" applyAlignment="1">
      <alignment horizontal="center"/>
    </xf>
    <xf numFmtId="0" fontId="0" fillId="47" borderId="13" xfId="0" applyFill="1" applyBorder="1" applyAlignment="1">
      <alignment horizontal="center"/>
    </xf>
    <xf numFmtId="0" fontId="0" fillId="63" borderId="13" xfId="0" applyFill="1" applyBorder="1" applyAlignment="1">
      <alignment horizontal="center"/>
    </xf>
    <xf numFmtId="0" fontId="0" fillId="38" borderId="13" xfId="0" applyFill="1" applyBorder="1" applyAlignment="1">
      <alignment horizontal="center"/>
    </xf>
    <xf numFmtId="0" fontId="0" fillId="71" borderId="13" xfId="0" applyFill="1" applyBorder="1"/>
    <xf numFmtId="0" fontId="0" fillId="71" borderId="13" xfId="0" applyFill="1" applyBorder="1" applyAlignment="1">
      <alignment horizontal="center"/>
    </xf>
    <xf numFmtId="49" fontId="34" fillId="66" borderId="13" xfId="0" applyNumberFormat="1" applyFont="1" applyFill="1" applyBorder="1"/>
    <xf numFmtId="0" fontId="34" fillId="48" borderId="14" xfId="0" applyFont="1" applyFill="1" applyBorder="1" applyAlignment="1">
      <alignment horizontal="left"/>
    </xf>
    <xf numFmtId="49" fontId="0" fillId="48" borderId="13" xfId="0" applyNumberFormat="1" applyFill="1" applyBorder="1" applyAlignment="1">
      <alignment horizontal="left"/>
    </xf>
    <xf numFmtId="0" fontId="34" fillId="48" borderId="13" xfId="0" applyFont="1" applyFill="1" applyBorder="1"/>
    <xf numFmtId="49" fontId="34" fillId="48" borderId="22" xfId="0" applyNumberFormat="1" applyFont="1" applyFill="1" applyBorder="1"/>
    <xf numFmtId="0" fontId="34" fillId="37" borderId="13" xfId="0" applyFont="1" applyFill="1" applyBorder="1"/>
    <xf numFmtId="49" fontId="34" fillId="48" borderId="13" xfId="0" applyNumberFormat="1" applyFont="1" applyFill="1" applyBorder="1"/>
    <xf numFmtId="49" fontId="0" fillId="52" borderId="23" xfId="0" applyNumberFormat="1" applyFill="1" applyBorder="1"/>
    <xf numFmtId="49" fontId="0" fillId="52" borderId="13" xfId="0" applyNumberFormat="1" applyFill="1" applyBorder="1"/>
    <xf numFmtId="49" fontId="0" fillId="48" borderId="13" xfId="0" applyNumberFormat="1" applyFill="1" applyBorder="1"/>
    <xf numFmtId="49" fontId="0" fillId="48" borderId="13" xfId="0" applyNumberFormat="1" applyFill="1" applyBorder="1" applyAlignment="1">
      <alignment horizontal="center"/>
    </xf>
    <xf numFmtId="49" fontId="34" fillId="52" borderId="13" xfId="0" applyNumberFormat="1" applyFont="1" applyFill="1" applyBorder="1" applyAlignment="1">
      <alignment horizontal="left"/>
    </xf>
    <xf numFmtId="49" fontId="0" fillId="48" borderId="14" xfId="0" applyNumberFormat="1" applyFill="1" applyBorder="1"/>
    <xf numFmtId="49" fontId="0" fillId="48" borderId="17" xfId="0" applyNumberFormat="1" applyFill="1" applyBorder="1"/>
    <xf numFmtId="49" fontId="34" fillId="60" borderId="14" xfId="0" applyNumberFormat="1" applyFont="1" applyFill="1" applyBorder="1"/>
    <xf numFmtId="0" fontId="34" fillId="61" borderId="35" xfId="0" applyFont="1" applyFill="1" applyBorder="1" applyAlignment="1">
      <alignment horizontal="right"/>
    </xf>
    <xf numFmtId="49" fontId="0" fillId="61" borderId="36" xfId="0" applyNumberFormat="1" applyFill="1" applyBorder="1"/>
    <xf numFmtId="49" fontId="0" fillId="61" borderId="124" xfId="0" applyNumberFormat="1" applyFill="1" applyBorder="1"/>
    <xf numFmtId="49" fontId="0" fillId="61" borderId="10" xfId="0" applyNumberFormat="1" applyFill="1" applyBorder="1"/>
    <xf numFmtId="49" fontId="34" fillId="61" borderId="27" xfId="0" applyNumberFormat="1" applyFont="1" applyFill="1" applyBorder="1" applyAlignment="1">
      <alignment horizontal="right"/>
    </xf>
    <xf numFmtId="49" fontId="0" fillId="61" borderId="26" xfId="0" applyNumberFormat="1" applyFill="1" applyBorder="1"/>
    <xf numFmtId="49" fontId="0" fillId="61" borderId="74" xfId="0" applyNumberFormat="1" applyFill="1" applyBorder="1"/>
    <xf numFmtId="49" fontId="23" fillId="60" borderId="17" xfId="0" applyNumberFormat="1" applyFont="1" applyFill="1" applyBorder="1"/>
    <xf numFmtId="49" fontId="34" fillId="104" borderId="13" xfId="0" applyNumberFormat="1" applyFont="1" applyFill="1" applyBorder="1" applyAlignment="1">
      <alignment horizontal="center"/>
    </xf>
    <xf numFmtId="49" fontId="34" fillId="104" borderId="13" xfId="0" applyNumberFormat="1" applyFont="1" applyFill="1" applyBorder="1"/>
    <xf numFmtId="49" fontId="16" fillId="60" borderId="13" xfId="0" applyNumberFormat="1" applyFont="1" applyFill="1" applyBorder="1" applyAlignment="1">
      <alignment horizontal="center" vertical="center"/>
    </xf>
    <xf numFmtId="49" fontId="16" fillId="0" borderId="13" xfId="0" applyNumberFormat="1" applyFont="1" applyBorder="1" applyAlignment="1">
      <alignment wrapText="1"/>
    </xf>
    <xf numFmtId="49" fontId="0" fillId="104" borderId="13" xfId="0" applyNumberFormat="1" applyFill="1" applyBorder="1" applyAlignment="1">
      <alignment horizontal="center"/>
    </xf>
    <xf numFmtId="49" fontId="0" fillId="104" borderId="13" xfId="0" applyNumberFormat="1" applyFill="1" applyBorder="1" applyAlignment="1">
      <alignment vertical="center"/>
    </xf>
    <xf numFmtId="49" fontId="16" fillId="60" borderId="13" xfId="0" applyNumberFormat="1" applyFont="1" applyFill="1" applyBorder="1" applyAlignment="1">
      <alignment horizontal="center"/>
    </xf>
    <xf numFmtId="49" fontId="0" fillId="104" borderId="13" xfId="0" applyNumberFormat="1" applyFill="1" applyBorder="1"/>
    <xf numFmtId="49" fontId="16" fillId="0" borderId="13" xfId="0" applyNumberFormat="1" applyFont="1" applyBorder="1" applyAlignment="1">
      <alignment horizontal="center"/>
    </xf>
    <xf numFmtId="49" fontId="0" fillId="104" borderId="13" xfId="0" applyNumberFormat="1" applyFill="1" applyBorder="1" applyAlignment="1">
      <alignment horizontal="center" vertical="center"/>
    </xf>
    <xf numFmtId="49" fontId="34" fillId="60" borderId="125" xfId="0" applyNumberFormat="1" applyFont="1" applyFill="1" applyBorder="1" applyAlignment="1">
      <alignment horizontal="center"/>
    </xf>
    <xf numFmtId="49" fontId="23" fillId="60" borderId="118" xfId="0" applyNumberFormat="1" applyFont="1" applyFill="1" applyBorder="1" applyAlignment="1">
      <alignment horizontal="center"/>
    </xf>
    <xf numFmtId="49" fontId="23" fillId="60" borderId="36" xfId="0" applyNumberFormat="1" applyFont="1" applyFill="1" applyBorder="1" applyAlignment="1">
      <alignment horizontal="center"/>
    </xf>
    <xf numFmtId="49" fontId="0" fillId="60" borderId="91" xfId="0" applyNumberFormat="1" applyFill="1" applyBorder="1"/>
    <xf numFmtId="0" fontId="0" fillId="104" borderId="28" xfId="0" applyFill="1" applyBorder="1" applyAlignment="1">
      <alignment vertical="center" wrapText="1"/>
    </xf>
    <xf numFmtId="49" fontId="22" fillId="104" borderId="91" xfId="42" applyNumberFormat="1" applyFill="1" applyBorder="1" applyAlignment="1">
      <alignment horizontal="center"/>
    </xf>
    <xf numFmtId="0" fontId="16" fillId="0" borderId="13" xfId="0" applyFont="1" applyBorder="1" applyAlignment="1">
      <alignment horizontal="center" vertical="center"/>
    </xf>
    <xf numFmtId="0" fontId="16" fillId="0" borderId="10" xfId="0" applyFont="1" applyBorder="1" applyAlignment="1">
      <alignment vertical="center" wrapText="1"/>
    </xf>
    <xf numFmtId="49" fontId="22" fillId="0" borderId="92" xfId="42" applyNumberFormat="1" applyFill="1" applyBorder="1" applyAlignment="1">
      <alignment horizontal="center"/>
    </xf>
    <xf numFmtId="0" fontId="16" fillId="104" borderId="13" xfId="0" applyFont="1" applyFill="1" applyBorder="1" applyAlignment="1">
      <alignment horizontal="center" vertical="center"/>
    </xf>
    <xf numFmtId="0" fontId="0" fillId="104" borderId="13" xfId="0" applyFill="1" applyBorder="1" applyAlignment="1">
      <alignment vertical="center" wrapText="1"/>
    </xf>
    <xf numFmtId="0" fontId="16" fillId="104" borderId="10" xfId="0" applyFont="1" applyFill="1" applyBorder="1" applyAlignment="1">
      <alignment vertical="center" wrapText="1"/>
    </xf>
    <xf numFmtId="49" fontId="22" fillId="104" borderId="92" xfId="42" applyNumberFormat="1" applyFill="1" applyBorder="1" applyAlignment="1">
      <alignment horizontal="center"/>
    </xf>
    <xf numFmtId="49" fontId="22" fillId="0" borderId="52" xfId="42" applyNumberFormat="1" applyFill="1" applyBorder="1" applyAlignment="1">
      <alignment horizontal="center"/>
    </xf>
    <xf numFmtId="0" fontId="0" fillId="104" borderId="28" xfId="0" applyFill="1" applyBorder="1" applyAlignment="1">
      <alignment horizontal="center" vertical="center"/>
    </xf>
    <xf numFmtId="49" fontId="0" fillId="104" borderId="36" xfId="0" applyNumberFormat="1" applyFill="1" applyBorder="1" applyAlignment="1">
      <alignment horizontal="center"/>
    </xf>
    <xf numFmtId="0" fontId="0" fillId="104" borderId="13" xfId="0" applyFill="1" applyBorder="1" applyAlignment="1">
      <alignment horizontal="center" vertical="center"/>
    </xf>
    <xf numFmtId="0" fontId="0" fillId="41" borderId="13" xfId="0" applyFill="1" applyBorder="1" applyAlignment="1">
      <alignment vertical="center" wrapText="1"/>
    </xf>
    <xf numFmtId="49" fontId="0" fillId="104" borderId="10" xfId="0" applyNumberFormat="1" applyFill="1" applyBorder="1" applyAlignment="1">
      <alignment horizontal="center"/>
    </xf>
    <xf numFmtId="0" fontId="0" fillId="104" borderId="13" xfId="0" applyFill="1" applyBorder="1" applyAlignment="1">
      <alignment vertical="center"/>
    </xf>
    <xf numFmtId="49" fontId="0" fillId="104" borderId="126" xfId="0" applyNumberFormat="1" applyFill="1" applyBorder="1" applyAlignment="1">
      <alignment horizontal="center"/>
    </xf>
    <xf numFmtId="49" fontId="0" fillId="0" borderId="126" xfId="0" applyNumberFormat="1" applyBorder="1" applyAlignment="1">
      <alignment horizontal="center"/>
    </xf>
    <xf numFmtId="0" fontId="0" fillId="0" borderId="25" xfId="0" applyBorder="1" applyAlignment="1">
      <alignment horizontal="center" vertical="center"/>
    </xf>
    <xf numFmtId="0" fontId="0" fillId="0" borderId="25" xfId="0" applyBorder="1" applyAlignment="1">
      <alignment vertical="center" wrapText="1"/>
    </xf>
    <xf numFmtId="49" fontId="22" fillId="0" borderId="93" xfId="42" applyNumberFormat="1" applyFill="1" applyBorder="1" applyAlignment="1">
      <alignment horizontal="center"/>
    </xf>
    <xf numFmtId="0" fontId="40" fillId="0" borderId="0" xfId="0" applyFont="1" applyAlignment="1">
      <alignment vertical="center" wrapText="1"/>
    </xf>
    <xf numFmtId="0" fontId="123" fillId="0" borderId="0" xfId="0" applyFont="1" applyAlignment="1">
      <alignment horizontal="center" vertical="center" wrapText="1"/>
    </xf>
    <xf numFmtId="0" fontId="40" fillId="0" borderId="0" xfId="0" applyFont="1" applyAlignment="1">
      <alignment horizontal="center" vertical="center" wrapText="1"/>
    </xf>
    <xf numFmtId="49" fontId="111" fillId="0" borderId="0" xfId="0" applyNumberFormat="1" applyFont="1" applyAlignment="1">
      <alignment horizontal="center" vertical="center" wrapText="1"/>
    </xf>
    <xf numFmtId="49" fontId="40" fillId="0" borderId="0" xfId="0" applyNumberFormat="1" applyFont="1" applyAlignment="1">
      <alignment horizontal="center" vertical="center" wrapText="1"/>
    </xf>
    <xf numFmtId="49" fontId="0" fillId="0" borderId="0" xfId="0" applyNumberFormat="1" applyAlignment="1">
      <alignment horizontal="left" vertical="center"/>
    </xf>
    <xf numFmtId="0" fontId="0" fillId="104" borderId="128" xfId="0" applyFill="1" applyBorder="1" applyAlignment="1">
      <alignment horizontal="center" vertical="center"/>
    </xf>
    <xf numFmtId="0" fontId="40" fillId="104" borderId="128" xfId="0" applyFont="1" applyFill="1" applyBorder="1" applyAlignment="1">
      <alignment horizontal="left" vertical="top" wrapText="1"/>
    </xf>
    <xf numFmtId="0" fontId="40" fillId="104" borderId="128" xfId="0" applyFont="1" applyFill="1" applyBorder="1" applyAlignment="1">
      <alignment horizontal="center" vertical="center" wrapText="1"/>
    </xf>
    <xf numFmtId="49" fontId="40" fillId="104" borderId="128" xfId="0" applyNumberFormat="1" applyFont="1" applyFill="1" applyBorder="1" applyAlignment="1">
      <alignment horizontal="left" vertical="center" wrapText="1"/>
    </xf>
    <xf numFmtId="0" fontId="40" fillId="77" borderId="128" xfId="0" applyFont="1" applyFill="1" applyBorder="1" applyAlignment="1">
      <alignment horizontal="center" vertical="center" wrapText="1"/>
    </xf>
    <xf numFmtId="0" fontId="111" fillId="77" borderId="128" xfId="0" applyFont="1" applyFill="1" applyBorder="1" applyAlignment="1">
      <alignment horizontal="center" vertical="center" wrapText="1"/>
    </xf>
    <xf numFmtId="0" fontId="0" fillId="0" borderId="128" xfId="0" applyBorder="1" applyAlignment="1">
      <alignment horizontal="center" vertical="center"/>
    </xf>
    <xf numFmtId="0" fontId="40" fillId="57" borderId="128" xfId="0" applyFont="1" applyFill="1" applyBorder="1" applyAlignment="1">
      <alignment horizontal="left" vertical="top" wrapText="1"/>
    </xf>
    <xf numFmtId="0" fontId="40" fillId="57" borderId="128" xfId="0" applyFont="1" applyFill="1" applyBorder="1" applyAlignment="1">
      <alignment horizontal="center" vertical="center" wrapText="1"/>
    </xf>
    <xf numFmtId="49" fontId="40" fillId="77" borderId="128" xfId="0" applyNumberFormat="1" applyFont="1" applyFill="1" applyBorder="1" applyAlignment="1">
      <alignment horizontal="left" vertical="center" wrapText="1"/>
    </xf>
    <xf numFmtId="0" fontId="40" fillId="0" borderId="128" xfId="0" applyFont="1" applyBorder="1" applyAlignment="1">
      <alignment horizontal="left" vertical="top" wrapText="1"/>
    </xf>
    <xf numFmtId="0" fontId="40" fillId="0" borderId="128" xfId="0" applyFont="1" applyBorder="1" applyAlignment="1">
      <alignment horizontal="center" vertical="center" wrapText="1"/>
    </xf>
    <xf numFmtId="49" fontId="40" fillId="0" borderId="128" xfId="0" applyNumberFormat="1" applyFont="1" applyBorder="1" applyAlignment="1">
      <alignment horizontal="left" vertical="center" wrapText="1"/>
    </xf>
    <xf numFmtId="0" fontId="124" fillId="105" borderId="128" xfId="0" applyFont="1" applyFill="1" applyBorder="1" applyAlignment="1">
      <alignment horizontal="center" vertical="center"/>
    </xf>
    <xf numFmtId="0" fontId="13" fillId="105" borderId="128" xfId="0" applyFont="1" applyFill="1" applyBorder="1" applyAlignment="1">
      <alignment horizontal="justify" vertical="center" wrapText="1"/>
    </xf>
    <xf numFmtId="0" fontId="13" fillId="105" borderId="128" xfId="0" applyFont="1" applyFill="1" applyBorder="1" applyAlignment="1">
      <alignment horizontal="center" vertical="center" wrapText="1"/>
    </xf>
    <xf numFmtId="49" fontId="125" fillId="105" borderId="128" xfId="0" applyNumberFormat="1" applyFont="1" applyFill="1" applyBorder="1" applyAlignment="1">
      <alignment horizontal="left" vertical="center"/>
    </xf>
    <xf numFmtId="0" fontId="27" fillId="104" borderId="128" xfId="0" applyFont="1" applyFill="1" applyBorder="1" applyAlignment="1">
      <alignment horizontal="left" vertical="top" wrapText="1"/>
    </xf>
    <xf numFmtId="0" fontId="27" fillId="104" borderId="128" xfId="0" applyFont="1" applyFill="1" applyBorder="1" applyAlignment="1">
      <alignment horizontal="center" vertical="center" wrapText="1"/>
    </xf>
    <xf numFmtId="49" fontId="27" fillId="104" borderId="128" xfId="0" applyNumberFormat="1" applyFont="1" applyFill="1" applyBorder="1" applyAlignment="1">
      <alignment horizontal="left" vertical="center"/>
    </xf>
    <xf numFmtId="0" fontId="27" fillId="77" borderId="128" xfId="0" applyFont="1" applyFill="1" applyBorder="1" applyAlignment="1">
      <alignment horizontal="center" vertical="center"/>
    </xf>
    <xf numFmtId="0" fontId="48" fillId="77" borderId="128" xfId="0" applyFont="1" applyFill="1" applyBorder="1" applyAlignment="1">
      <alignment horizontal="center" vertical="center"/>
    </xf>
    <xf numFmtId="0" fontId="27" fillId="57" borderId="128" xfId="0" applyFont="1" applyFill="1" applyBorder="1" applyAlignment="1">
      <alignment horizontal="left" vertical="top" wrapText="1"/>
    </xf>
    <xf numFmtId="0" fontId="27" fillId="57" borderId="128" xfId="0" applyFont="1" applyFill="1" applyBorder="1" applyAlignment="1">
      <alignment horizontal="center" vertical="center" wrapText="1"/>
    </xf>
    <xf numFmtId="49" fontId="27" fillId="77" borderId="128" xfId="0" applyNumberFormat="1" applyFont="1" applyFill="1" applyBorder="1" applyAlignment="1">
      <alignment horizontal="left" vertical="center"/>
    </xf>
    <xf numFmtId="0" fontId="0" fillId="57" borderId="128" xfId="0" applyFill="1" applyBorder="1" applyAlignment="1">
      <alignment horizontal="left" vertical="top" wrapText="1"/>
    </xf>
    <xf numFmtId="0" fontId="0" fillId="57" borderId="128" xfId="0" applyFill="1" applyBorder="1" applyAlignment="1">
      <alignment horizontal="center" vertical="center" wrapText="1"/>
    </xf>
    <xf numFmtId="49" fontId="0" fillId="77" borderId="128" xfId="0" applyNumberFormat="1" applyFill="1" applyBorder="1" applyAlignment="1">
      <alignment horizontal="left" vertical="center" wrapText="1"/>
    </xf>
    <xf numFmtId="0" fontId="0" fillId="77" borderId="128" xfId="0" applyFill="1" applyBorder="1" applyAlignment="1">
      <alignment horizontal="center" vertical="center" wrapText="1"/>
    </xf>
    <xf numFmtId="0" fontId="16" fillId="77" borderId="128" xfId="0" applyFont="1" applyFill="1" applyBorder="1" applyAlignment="1">
      <alignment horizontal="center" vertical="center" wrapText="1"/>
    </xf>
    <xf numFmtId="0" fontId="0" fillId="104" borderId="128" xfId="0" applyFill="1" applyBorder="1" applyAlignment="1">
      <alignment horizontal="left" vertical="top" wrapText="1"/>
    </xf>
    <xf numFmtId="0" fontId="0" fillId="104" borderId="128" xfId="0" applyFill="1" applyBorder="1" applyAlignment="1">
      <alignment horizontal="center" vertical="center" wrapText="1"/>
    </xf>
    <xf numFmtId="49" fontId="0" fillId="104" borderId="128" xfId="0" applyNumberFormat="1" applyFill="1" applyBorder="1" applyAlignment="1">
      <alignment horizontal="left" vertical="center" wrapText="1"/>
    </xf>
    <xf numFmtId="49" fontId="40" fillId="104" borderId="128" xfId="0" applyNumberFormat="1" applyFont="1" applyFill="1" applyBorder="1" applyAlignment="1">
      <alignment horizontal="left" vertical="top" wrapText="1"/>
    </xf>
    <xf numFmtId="49" fontId="0" fillId="77" borderId="128" xfId="0" applyNumberFormat="1" applyFill="1" applyBorder="1" applyAlignment="1">
      <alignment horizontal="left" vertical="center"/>
    </xf>
    <xf numFmtId="0" fontId="0" fillId="77" borderId="128" xfId="0" applyFill="1" applyBorder="1" applyAlignment="1">
      <alignment horizontal="center" vertical="center"/>
    </xf>
    <xf numFmtId="0" fontId="16" fillId="77" borderId="128" xfId="0" applyFont="1" applyFill="1" applyBorder="1" applyAlignment="1">
      <alignment horizontal="center" vertical="center"/>
    </xf>
    <xf numFmtId="49" fontId="0" fillId="104" borderId="128" xfId="0" applyNumberFormat="1" applyFill="1" applyBorder="1" applyAlignment="1">
      <alignment horizontal="left" vertical="center"/>
    </xf>
    <xf numFmtId="49" fontId="40" fillId="57" borderId="128" xfId="0" applyNumberFormat="1" applyFont="1" applyFill="1" applyBorder="1" applyAlignment="1">
      <alignment horizontal="left" vertical="top" wrapText="1"/>
    </xf>
    <xf numFmtId="49" fontId="40" fillId="0" borderId="128" xfId="0" applyNumberFormat="1" applyFont="1" applyBorder="1" applyAlignment="1">
      <alignment horizontal="left" vertical="top" wrapText="1"/>
    </xf>
    <xf numFmtId="49" fontId="0" fillId="0" borderId="128" xfId="0" applyNumberFormat="1" applyBorder="1" applyAlignment="1">
      <alignment horizontal="left" vertical="center"/>
    </xf>
    <xf numFmtId="0" fontId="126" fillId="57" borderId="128" xfId="0" applyFont="1" applyFill="1" applyBorder="1" applyAlignment="1">
      <alignment horizontal="center" vertical="center" wrapText="1"/>
    </xf>
    <xf numFmtId="0" fontId="0" fillId="0" borderId="128" xfId="0" applyBorder="1" applyAlignment="1">
      <alignment horizontal="left" vertical="top" wrapText="1"/>
    </xf>
    <xf numFmtId="0" fontId="0" fillId="0" borderId="128" xfId="0" applyBorder="1" applyAlignment="1">
      <alignment horizontal="center" vertical="center" wrapText="1"/>
    </xf>
    <xf numFmtId="0" fontId="0" fillId="104" borderId="128" xfId="0" applyFill="1" applyBorder="1" applyAlignment="1">
      <alignment horizontal="left" vertical="top"/>
    </xf>
    <xf numFmtId="0" fontId="0" fillId="104" borderId="128" xfId="0" applyFill="1" applyBorder="1" applyAlignment="1">
      <alignment horizontal="center"/>
    </xf>
    <xf numFmtId="0" fontId="16" fillId="0" borderId="128" xfId="0" applyFont="1" applyBorder="1" applyAlignment="1">
      <alignment horizontal="center" vertical="center"/>
    </xf>
    <xf numFmtId="0" fontId="13" fillId="106" borderId="128" xfId="0" applyFont="1" applyFill="1" applyBorder="1" applyAlignment="1">
      <alignment horizontal="justify" vertical="center" wrapText="1"/>
    </xf>
    <xf numFmtId="0" fontId="0" fillId="57" borderId="128" xfId="0" applyFill="1" applyBorder="1" applyAlignment="1">
      <alignment horizontal="left" vertical="top"/>
    </xf>
    <xf numFmtId="0" fontId="27" fillId="57" borderId="128" xfId="0" applyFont="1" applyFill="1" applyBorder="1" applyAlignment="1">
      <alignment horizontal="center" vertical="center"/>
    </xf>
    <xf numFmtId="0" fontId="27" fillId="104" borderId="128" xfId="0" applyFont="1" applyFill="1" applyBorder="1" applyAlignment="1">
      <alignment horizontal="center" vertical="center"/>
    </xf>
    <xf numFmtId="0" fontId="27" fillId="57" borderId="128" xfId="0" applyFont="1" applyFill="1" applyBorder="1" applyAlignment="1">
      <alignment horizontal="left" vertical="top"/>
    </xf>
    <xf numFmtId="0" fontId="27" fillId="104" borderId="128" xfId="0" applyFont="1" applyFill="1" applyBorder="1" applyAlignment="1">
      <alignment horizontal="left" vertical="top"/>
    </xf>
    <xf numFmtId="0" fontId="125" fillId="105" borderId="128" xfId="0" applyFont="1" applyFill="1" applyBorder="1" applyAlignment="1">
      <alignment horizontal="justify" vertical="center" wrapText="1"/>
    </xf>
    <xf numFmtId="49" fontId="0" fillId="104" borderId="128" xfId="0" applyNumberFormat="1" applyFill="1" applyBorder="1" applyAlignment="1">
      <alignment horizontal="center" vertical="center"/>
    </xf>
    <xf numFmtId="49" fontId="0" fillId="77" borderId="128" xfId="0" applyNumberFormat="1" applyFill="1" applyBorder="1" applyAlignment="1">
      <alignment horizontal="center" vertical="center"/>
    </xf>
    <xf numFmtId="49" fontId="16" fillId="77" borderId="128" xfId="0" applyNumberFormat="1" applyFont="1" applyFill="1" applyBorder="1" applyAlignment="1">
      <alignment horizontal="center" vertical="center"/>
    </xf>
    <xf numFmtId="49" fontId="0" fillId="57" borderId="128" xfId="0" applyNumberFormat="1" applyFill="1" applyBorder="1" applyAlignment="1">
      <alignment horizontal="center" vertical="center"/>
    </xf>
    <xf numFmtId="0" fontId="34" fillId="104" borderId="128" xfId="0" applyFont="1" applyFill="1" applyBorder="1" applyAlignment="1">
      <alignment horizontal="left" vertical="top" wrapText="1"/>
    </xf>
    <xf numFmtId="0" fontId="127" fillId="0" borderId="0" xfId="0" applyFont="1" applyAlignment="1">
      <alignment horizontal="left" vertical="center" wrapText="1"/>
    </xf>
    <xf numFmtId="0" fontId="128" fillId="0" borderId="0" xfId="0" applyFont="1" applyAlignment="1">
      <alignment horizontal="left" vertical="center" wrapText="1"/>
    </xf>
    <xf numFmtId="49" fontId="0" fillId="104" borderId="128" xfId="0" applyNumberFormat="1" applyFill="1" applyBorder="1" applyAlignment="1">
      <alignment horizontal="left" vertical="top" wrapText="1"/>
    </xf>
    <xf numFmtId="49" fontId="0" fillId="57" borderId="128" xfId="0" applyNumberFormat="1" applyFill="1" applyBorder="1" applyAlignment="1">
      <alignment horizontal="left" vertical="top" wrapText="1"/>
    </xf>
    <xf numFmtId="0" fontId="27" fillId="57" borderId="128" xfId="0" applyFont="1" applyFill="1" applyBorder="1" applyAlignment="1">
      <alignment horizontal="center"/>
    </xf>
    <xf numFmtId="0" fontId="129" fillId="0" borderId="0" xfId="0" applyFont="1" applyAlignment="1">
      <alignment horizontal="left" vertical="center" wrapText="1"/>
    </xf>
    <xf numFmtId="49" fontId="0" fillId="104" borderId="129" xfId="0" applyNumberFormat="1" applyFill="1" applyBorder="1" applyAlignment="1">
      <alignment horizontal="left" vertical="center"/>
    </xf>
    <xf numFmtId="0" fontId="27" fillId="57" borderId="132" xfId="0" applyFont="1" applyFill="1" applyBorder="1" applyAlignment="1">
      <alignment horizontal="center" vertical="center" wrapText="1"/>
    </xf>
    <xf numFmtId="49" fontId="130" fillId="77" borderId="128" xfId="0" applyNumberFormat="1" applyFont="1" applyFill="1" applyBorder="1" applyAlignment="1">
      <alignment horizontal="left" vertical="center" wrapText="1"/>
    </xf>
    <xf numFmtId="49" fontId="0" fillId="77" borderId="133" xfId="0" applyNumberFormat="1" applyFill="1" applyBorder="1" applyAlignment="1">
      <alignment horizontal="center" vertical="center"/>
    </xf>
    <xf numFmtId="49" fontId="130" fillId="77" borderId="0" xfId="0" applyNumberFormat="1" applyFont="1" applyFill="1" applyAlignment="1">
      <alignment horizontal="left" vertical="center" wrapText="1"/>
    </xf>
    <xf numFmtId="0" fontId="13" fillId="105" borderId="128" xfId="0" applyFont="1" applyFill="1" applyBorder="1" applyAlignment="1">
      <alignment horizontal="left" vertical="top" wrapText="1"/>
    </xf>
    <xf numFmtId="49" fontId="40" fillId="104" borderId="0" xfId="0" applyNumberFormat="1" applyFont="1" applyFill="1" applyAlignment="1">
      <alignment horizontal="justify" vertical="center" wrapText="1"/>
    </xf>
    <xf numFmtId="49" fontId="40" fillId="0" borderId="0" xfId="0" applyNumberFormat="1" applyFont="1" applyAlignment="1">
      <alignment horizontal="justify" vertical="center" wrapText="1"/>
    </xf>
    <xf numFmtId="49" fontId="40" fillId="108" borderId="0" xfId="0" applyNumberFormat="1" applyFont="1" applyFill="1" applyAlignment="1">
      <alignment horizontal="justify" vertical="center" wrapText="1"/>
    </xf>
    <xf numFmtId="49" fontId="40" fillId="104" borderId="0" xfId="0" applyNumberFormat="1" applyFont="1" applyFill="1" applyAlignment="1">
      <alignment horizontal="left" vertical="center" wrapText="1"/>
    </xf>
    <xf numFmtId="49" fontId="0" fillId="54" borderId="13" xfId="0" applyNumberFormat="1" applyFill="1" applyBorder="1" applyAlignment="1">
      <alignment horizontal="center"/>
    </xf>
    <xf numFmtId="49" fontId="40" fillId="0" borderId="0" xfId="0" applyNumberFormat="1" applyFont="1" applyAlignment="1">
      <alignment horizontal="left" vertical="center" wrapText="1"/>
    </xf>
    <xf numFmtId="49" fontId="0" fillId="54" borderId="13" xfId="0" applyNumberFormat="1" applyFill="1" applyBorder="1" applyAlignment="1">
      <alignment horizontal="center" vertical="center"/>
    </xf>
    <xf numFmtId="49" fontId="16" fillId="54" borderId="13" xfId="0" applyNumberFormat="1" applyFont="1" applyFill="1" applyBorder="1" applyAlignment="1">
      <alignment horizontal="center"/>
    </xf>
    <xf numFmtId="0" fontId="0" fillId="104" borderId="128" xfId="0" applyFill="1" applyBorder="1" applyAlignment="1">
      <alignment horizontal="center" vertical="top"/>
    </xf>
    <xf numFmtId="0" fontId="126" fillId="104" borderId="128" xfId="0" applyFont="1" applyFill="1" applyBorder="1" applyAlignment="1">
      <alignment horizontal="left" vertical="top" wrapText="1"/>
    </xf>
    <xf numFmtId="0" fontId="0" fillId="104" borderId="128" xfId="0" applyFill="1" applyBorder="1" applyAlignment="1">
      <alignment horizontal="center" vertical="top" wrapText="1"/>
    </xf>
    <xf numFmtId="49" fontId="123" fillId="104" borderId="0" xfId="0" applyNumberFormat="1" applyFont="1" applyFill="1" applyAlignment="1">
      <alignment horizontal="left" vertical="center" wrapText="1"/>
    </xf>
    <xf numFmtId="49" fontId="0" fillId="77" borderId="128" xfId="0" applyNumberFormat="1" applyFill="1" applyBorder="1" applyAlignment="1">
      <alignment horizontal="center" vertical="top"/>
    </xf>
    <xf numFmtId="0" fontId="16" fillId="77" borderId="128" xfId="0" applyFont="1" applyFill="1" applyBorder="1" applyAlignment="1">
      <alignment horizontal="center" vertical="top"/>
    </xf>
    <xf numFmtId="49" fontId="16" fillId="0" borderId="13" xfId="0" applyNumberFormat="1" applyFont="1" applyBorder="1" applyAlignment="1">
      <alignment vertical="center" wrapText="1"/>
    </xf>
    <xf numFmtId="49" fontId="23" fillId="54" borderId="13" xfId="0" applyNumberFormat="1" applyFont="1" applyFill="1" applyBorder="1" applyAlignment="1">
      <alignment horizontal="center"/>
    </xf>
    <xf numFmtId="49" fontId="125" fillId="105" borderId="13" xfId="0" applyNumberFormat="1" applyFont="1" applyFill="1" applyBorder="1" applyAlignment="1">
      <alignment vertical="center"/>
    </xf>
    <xf numFmtId="0" fontId="16" fillId="54" borderId="128" xfId="0" applyFont="1" applyFill="1" applyBorder="1" applyAlignment="1">
      <alignment horizontal="center" vertical="center"/>
    </xf>
    <xf numFmtId="49" fontId="13" fillId="105" borderId="133" xfId="0" applyNumberFormat="1" applyFont="1" applyFill="1" applyBorder="1"/>
    <xf numFmtId="49" fontId="17" fillId="105" borderId="128" xfId="0" applyNumberFormat="1" applyFont="1" applyFill="1" applyBorder="1" applyAlignment="1">
      <alignment horizontal="center" vertical="top"/>
    </xf>
    <xf numFmtId="0" fontId="0" fillId="104" borderId="133" xfId="0" applyFill="1" applyBorder="1"/>
    <xf numFmtId="0" fontId="0" fillId="57" borderId="128" xfId="0" applyFill="1" applyBorder="1" applyAlignment="1">
      <alignment horizontal="center" vertical="center"/>
    </xf>
    <xf numFmtId="0" fontId="0" fillId="57" borderId="133" xfId="0" applyFill="1" applyBorder="1"/>
    <xf numFmtId="0" fontId="0" fillId="0" borderId="128" xfId="0" applyBorder="1" applyAlignment="1">
      <alignment horizontal="center" vertical="top"/>
    </xf>
    <xf numFmtId="0" fontId="40" fillId="77" borderId="130" xfId="0" applyFont="1" applyFill="1" applyBorder="1" applyAlignment="1">
      <alignment horizontal="center" vertical="center" wrapText="1"/>
    </xf>
    <xf numFmtId="0" fontId="40" fillId="77" borderId="129" xfId="0" applyFont="1" applyFill="1" applyBorder="1" applyAlignment="1">
      <alignment horizontal="center" vertical="center" wrapText="1"/>
    </xf>
    <xf numFmtId="0" fontId="40" fillId="104" borderId="133" xfId="0" applyFont="1" applyFill="1" applyBorder="1" applyAlignment="1">
      <alignment horizontal="justify" vertical="center" wrapText="1"/>
    </xf>
    <xf numFmtId="0" fontId="40" fillId="57" borderId="133" xfId="0" applyFont="1" applyFill="1" applyBorder="1" applyAlignment="1">
      <alignment horizontal="justify" vertical="center" wrapText="1"/>
    </xf>
    <xf numFmtId="0" fontId="16" fillId="77" borderId="130" xfId="0" applyFont="1" applyFill="1" applyBorder="1" applyAlignment="1">
      <alignment horizontal="center" vertical="center"/>
    </xf>
    <xf numFmtId="0" fontId="40" fillId="57" borderId="130" xfId="0" applyFont="1" applyFill="1" applyBorder="1" applyAlignment="1">
      <alignment horizontal="center" vertical="center" wrapText="1"/>
    </xf>
    <xf numFmtId="0" fontId="40" fillId="57" borderId="135" xfId="0" applyFont="1" applyFill="1" applyBorder="1" applyAlignment="1">
      <alignment horizontal="justify" vertical="center" wrapText="1"/>
    </xf>
    <xf numFmtId="0" fontId="125" fillId="105" borderId="128" xfId="0" applyFont="1" applyFill="1" applyBorder="1" applyAlignment="1">
      <alignment horizontal="center" vertical="center"/>
    </xf>
    <xf numFmtId="0" fontId="132" fillId="105" borderId="133" xfId="0" applyFont="1" applyFill="1" applyBorder="1" applyAlignment="1">
      <alignment horizontal="left" vertical="center"/>
    </xf>
    <xf numFmtId="0" fontId="131" fillId="77" borderId="128" xfId="0" applyFont="1" applyFill="1" applyBorder="1" applyAlignment="1">
      <alignment horizontal="center" vertical="center"/>
    </xf>
    <xf numFmtId="0" fontId="130" fillId="77" borderId="128" xfId="0" applyFont="1" applyFill="1" applyBorder="1" applyAlignment="1">
      <alignment horizontal="center" vertical="center"/>
    </xf>
    <xf numFmtId="0" fontId="130" fillId="104" borderId="128" xfId="0" applyFont="1" applyFill="1" applyBorder="1" applyAlignment="1">
      <alignment horizontal="center" vertical="center"/>
    </xf>
    <xf numFmtId="0" fontId="130" fillId="104" borderId="133" xfId="0" applyFont="1" applyFill="1" applyBorder="1" applyAlignment="1">
      <alignment vertical="center"/>
    </xf>
    <xf numFmtId="0" fontId="130" fillId="77" borderId="128" xfId="0" applyFont="1" applyFill="1" applyBorder="1" applyAlignment="1">
      <alignment horizontal="center" vertical="center" wrapText="1"/>
    </xf>
    <xf numFmtId="0" fontId="130" fillId="0" borderId="128" xfId="0" applyFont="1" applyBorder="1" applyAlignment="1">
      <alignment horizontal="center" vertical="center"/>
    </xf>
    <xf numFmtId="0" fontId="130" fillId="0" borderId="133" xfId="0" applyFont="1" applyBorder="1" applyAlignment="1">
      <alignment vertical="center"/>
    </xf>
    <xf numFmtId="0" fontId="13" fillId="105" borderId="0" xfId="0" applyFont="1" applyFill="1"/>
    <xf numFmtId="0" fontId="130" fillId="104" borderId="133" xfId="0" applyFont="1" applyFill="1" applyBorder="1" applyAlignment="1">
      <alignment horizontal="justify" vertical="center"/>
    </xf>
    <xf numFmtId="0" fontId="131" fillId="77" borderId="130" xfId="0" applyFont="1" applyFill="1" applyBorder="1" applyAlignment="1">
      <alignment horizontal="center" vertical="center"/>
    </xf>
    <xf numFmtId="0" fontId="130" fillId="77" borderId="130" xfId="0" applyFont="1" applyFill="1" applyBorder="1" applyAlignment="1">
      <alignment horizontal="center" vertical="center"/>
    </xf>
    <xf numFmtId="0" fontId="130" fillId="0" borderId="135" xfId="0" applyFont="1" applyBorder="1" applyAlignment="1">
      <alignment vertical="center"/>
    </xf>
    <xf numFmtId="0" fontId="13" fillId="105" borderId="133" xfId="0" applyFont="1" applyFill="1" applyBorder="1" applyAlignment="1">
      <alignment vertical="center"/>
    </xf>
    <xf numFmtId="0" fontId="130" fillId="57" borderId="130" xfId="0" applyFont="1" applyFill="1" applyBorder="1" applyAlignment="1">
      <alignment horizontal="center" vertical="center"/>
    </xf>
    <xf numFmtId="0" fontId="130" fillId="57" borderId="131" xfId="0" applyFont="1" applyFill="1" applyBorder="1" applyAlignment="1">
      <alignment horizontal="center" vertical="center"/>
    </xf>
    <xf numFmtId="0" fontId="130" fillId="57" borderId="129" xfId="0" applyFont="1" applyFill="1" applyBorder="1" applyAlignment="1">
      <alignment horizontal="center" vertical="center"/>
    </xf>
    <xf numFmtId="0" fontId="130" fillId="57" borderId="128" xfId="0" applyFont="1" applyFill="1" applyBorder="1" applyAlignment="1">
      <alignment horizontal="center" vertical="center"/>
    </xf>
    <xf numFmtId="0" fontId="13" fillId="105" borderId="130" xfId="0" applyFont="1" applyFill="1" applyBorder="1" applyAlignment="1">
      <alignment horizontal="center" vertical="center" wrapText="1"/>
    </xf>
    <xf numFmtId="0" fontId="27" fillId="104" borderId="133" xfId="0" applyFont="1" applyFill="1" applyBorder="1" applyAlignment="1">
      <alignment vertical="center"/>
    </xf>
    <xf numFmtId="0" fontId="27" fillId="0" borderId="128" xfId="0" applyFont="1" applyBorder="1" applyAlignment="1">
      <alignment horizontal="center" vertical="center"/>
    </xf>
    <xf numFmtId="0" fontId="27" fillId="0" borderId="133" xfId="0" applyFont="1" applyBorder="1" applyAlignment="1">
      <alignment vertical="center"/>
    </xf>
    <xf numFmtId="0" fontId="27" fillId="104" borderId="133" xfId="0" applyFont="1" applyFill="1" applyBorder="1" applyAlignment="1">
      <alignment vertical="center" wrapText="1"/>
    </xf>
    <xf numFmtId="0" fontId="27" fillId="0" borderId="133" xfId="0" applyFont="1" applyBorder="1" applyAlignment="1">
      <alignment vertical="center" wrapText="1"/>
    </xf>
    <xf numFmtId="49" fontId="125" fillId="105" borderId="137" xfId="0" applyNumberFormat="1" applyFont="1" applyFill="1" applyBorder="1" applyAlignment="1">
      <alignment vertical="center"/>
    </xf>
    <xf numFmtId="49" fontId="0" fillId="56" borderId="11" xfId="0" applyNumberFormat="1" applyFill="1" applyBorder="1" applyAlignment="1">
      <alignment horizontal="center" vertical="center"/>
    </xf>
    <xf numFmtId="0" fontId="16" fillId="57" borderId="128" xfId="0" applyFont="1" applyFill="1" applyBorder="1" applyAlignment="1">
      <alignment horizontal="center" vertical="center"/>
    </xf>
    <xf numFmtId="0" fontId="34" fillId="104" borderId="133" xfId="0" applyFont="1" applyFill="1" applyBorder="1"/>
    <xf numFmtId="49" fontId="0" fillId="0" borderId="24" xfId="0" applyNumberFormat="1" applyBorder="1" applyAlignment="1">
      <alignment horizontal="center" vertical="center"/>
    </xf>
    <xf numFmtId="49" fontId="0" fillId="0" borderId="128" xfId="0" applyNumberFormat="1" applyBorder="1" applyAlignment="1">
      <alignment horizontal="center" vertical="center"/>
    </xf>
    <xf numFmtId="0" fontId="34" fillId="0" borderId="133" xfId="0" applyFont="1" applyBorder="1"/>
    <xf numFmtId="49" fontId="0" fillId="0" borderId="22" xfId="0" applyNumberFormat="1" applyBorder="1" applyAlignment="1">
      <alignment horizontal="center" vertical="center"/>
    </xf>
    <xf numFmtId="0" fontId="134" fillId="0" borderId="133" xfId="0" applyFont="1" applyBorder="1" applyAlignment="1">
      <alignment horizontal="justify" vertical="center" wrapText="1"/>
    </xf>
    <xf numFmtId="0" fontId="16" fillId="37" borderId="20" xfId="0" applyFont="1" applyFill="1" applyBorder="1" applyAlignment="1">
      <alignment horizontal="center" vertical="center"/>
    </xf>
    <xf numFmtId="49" fontId="0" fillId="37" borderId="21" xfId="0" applyNumberFormat="1" applyFill="1" applyBorder="1" applyAlignment="1">
      <alignment horizontal="center" vertical="center"/>
    </xf>
    <xf numFmtId="49" fontId="0" fillId="0" borderId="23" xfId="0" applyNumberFormat="1" applyBorder="1" applyAlignment="1">
      <alignment horizontal="center" vertical="center"/>
    </xf>
    <xf numFmtId="0" fontId="0" fillId="51" borderId="21" xfId="0" applyFill="1" applyBorder="1"/>
    <xf numFmtId="49" fontId="0" fillId="37" borderId="0" xfId="0" applyNumberFormat="1" applyFill="1" applyAlignment="1">
      <alignment horizontal="center" vertical="center"/>
    </xf>
    <xf numFmtId="49" fontId="34" fillId="0" borderId="133" xfId="0" applyNumberFormat="1" applyFont="1" applyBorder="1"/>
    <xf numFmtId="49" fontId="16" fillId="57" borderId="128" xfId="0" applyNumberFormat="1" applyFont="1" applyFill="1" applyBorder="1" applyAlignment="1">
      <alignment horizontal="center" vertical="center"/>
    </xf>
    <xf numFmtId="49" fontId="0" fillId="37" borderId="20" xfId="0" applyNumberFormat="1" applyFill="1" applyBorder="1" applyAlignment="1">
      <alignment horizontal="center" vertical="center"/>
    </xf>
    <xf numFmtId="49" fontId="34" fillId="104" borderId="133" xfId="0" applyNumberFormat="1" applyFont="1" applyFill="1" applyBorder="1"/>
    <xf numFmtId="0" fontId="34" fillId="104" borderId="133" xfId="0" applyFont="1" applyFill="1" applyBorder="1" applyAlignment="1">
      <alignment horizontal="justify" vertical="center"/>
    </xf>
    <xf numFmtId="0" fontId="16" fillId="37" borderId="17" xfId="0" applyFont="1" applyFill="1" applyBorder="1" applyAlignment="1">
      <alignment horizontal="center" vertical="center"/>
    </xf>
    <xf numFmtId="0" fontId="34" fillId="0" borderId="133" xfId="0" applyFont="1" applyBorder="1" applyAlignment="1">
      <alignment horizontal="justify" vertical="center"/>
    </xf>
    <xf numFmtId="49" fontId="34" fillId="0" borderId="133" xfId="0" applyNumberFormat="1" applyFont="1" applyBorder="1" applyAlignment="1">
      <alignment vertical="top" wrapText="1"/>
    </xf>
    <xf numFmtId="0" fontId="135" fillId="104" borderId="133" xfId="0" applyFont="1" applyFill="1" applyBorder="1" applyAlignment="1">
      <alignment horizontal="justify" vertical="center"/>
    </xf>
    <xf numFmtId="0" fontId="124" fillId="0" borderId="133" xfId="0" applyFont="1" applyBorder="1"/>
    <xf numFmtId="49" fontId="17" fillId="105" borderId="133" xfId="0" applyNumberFormat="1" applyFont="1" applyFill="1" applyBorder="1" applyAlignment="1">
      <alignment horizontal="center" vertical="top"/>
    </xf>
    <xf numFmtId="0" fontId="0" fillId="104" borderId="133" xfId="0" applyFill="1" applyBorder="1" applyAlignment="1">
      <alignment horizontal="center" vertical="top"/>
    </xf>
    <xf numFmtId="49" fontId="0" fillId="90" borderId="24" xfId="0" applyNumberFormat="1" applyFill="1" applyBorder="1" applyAlignment="1">
      <alignment horizontal="center" vertical="center"/>
    </xf>
    <xf numFmtId="0" fontId="0" fillId="0" borderId="133" xfId="0" applyBorder="1" applyAlignment="1">
      <alignment horizontal="center" vertical="top"/>
    </xf>
    <xf numFmtId="49" fontId="0" fillId="90" borderId="22" xfId="0" applyNumberFormat="1" applyFill="1" applyBorder="1" applyAlignment="1">
      <alignment horizontal="center" vertical="center"/>
    </xf>
    <xf numFmtId="0" fontId="16" fillId="37" borderId="19" xfId="0" applyFont="1" applyFill="1" applyBorder="1" applyAlignment="1">
      <alignment horizontal="center" vertical="center"/>
    </xf>
    <xf numFmtId="49" fontId="0" fillId="90" borderId="23" xfId="0" applyNumberFormat="1" applyFill="1" applyBorder="1" applyAlignment="1">
      <alignment horizontal="center" vertical="center"/>
    </xf>
    <xf numFmtId="49" fontId="0" fillId="0" borderId="133" xfId="0" applyNumberFormat="1" applyBorder="1"/>
    <xf numFmtId="49" fontId="125" fillId="105" borderId="128" xfId="0" applyNumberFormat="1" applyFont="1" applyFill="1" applyBorder="1" applyAlignment="1">
      <alignment vertical="center"/>
    </xf>
    <xf numFmtId="0" fontId="16" fillId="77" borderId="130" xfId="0" applyFont="1" applyFill="1" applyBorder="1" applyAlignment="1">
      <alignment horizontal="center"/>
    </xf>
    <xf numFmtId="0" fontId="0" fillId="77" borderId="130" xfId="0" applyFill="1" applyBorder="1" applyAlignment="1">
      <alignment horizontal="center"/>
    </xf>
    <xf numFmtId="0" fontId="0" fillId="104" borderId="128" xfId="0" applyFill="1" applyBorder="1"/>
    <xf numFmtId="0" fontId="111" fillId="104" borderId="128" xfId="0" applyFont="1" applyFill="1" applyBorder="1" applyAlignment="1">
      <alignment horizontal="center" vertical="center" wrapText="1"/>
    </xf>
    <xf numFmtId="0" fontId="40" fillId="104" borderId="128" xfId="0" applyFont="1" applyFill="1" applyBorder="1" applyAlignment="1">
      <alignment horizontal="justify" vertical="center" wrapText="1"/>
    </xf>
    <xf numFmtId="0" fontId="16" fillId="0" borderId="128" xfId="0" applyFont="1" applyBorder="1" applyAlignment="1">
      <alignment horizontal="center"/>
    </xf>
    <xf numFmtId="0" fontId="0" fillId="0" borderId="128" xfId="0" applyBorder="1" applyAlignment="1">
      <alignment horizontal="center"/>
    </xf>
    <xf numFmtId="0" fontId="0" fillId="104" borderId="128" xfId="0" applyFill="1" applyBorder="1" applyAlignment="1">
      <alignment horizontal="justify" vertical="center" wrapText="1"/>
    </xf>
    <xf numFmtId="0" fontId="0" fillId="0" borderId="128" xfId="0" applyBorder="1"/>
    <xf numFmtId="0" fontId="0" fillId="0" borderId="128" xfId="0" applyBorder="1" applyAlignment="1">
      <alignment horizontal="justify" vertical="center" wrapText="1"/>
    </xf>
    <xf numFmtId="0" fontId="16" fillId="104" borderId="128" xfId="0" applyFont="1" applyFill="1" applyBorder="1" applyAlignment="1">
      <alignment horizontal="center"/>
    </xf>
    <xf numFmtId="0" fontId="0" fillId="0" borderId="0" xfId="0" applyAlignment="1">
      <alignment horizontal="center" vertical="top"/>
    </xf>
    <xf numFmtId="0" fontId="16" fillId="57" borderId="128" xfId="0" applyFont="1" applyFill="1" applyBorder="1" applyAlignment="1">
      <alignment horizontal="center" vertical="center" wrapText="1"/>
    </xf>
    <xf numFmtId="0" fontId="0" fillId="104" borderId="128" xfId="0" applyFill="1" applyBorder="1" applyAlignment="1">
      <alignment horizontal="left"/>
    </xf>
    <xf numFmtId="0" fontId="0" fillId="0" borderId="128" xfId="0" applyBorder="1" applyAlignment="1">
      <alignment horizontal="left" vertical="center" wrapText="1"/>
    </xf>
    <xf numFmtId="0" fontId="0" fillId="0" borderId="128" xfId="0" applyBorder="1" applyAlignment="1">
      <alignment horizontal="left" vertical="top"/>
    </xf>
    <xf numFmtId="0" fontId="0" fillId="104" borderId="128" xfId="0" applyFill="1" applyBorder="1" applyAlignment="1">
      <alignment horizontal="left" wrapText="1"/>
    </xf>
    <xf numFmtId="0" fontId="0" fillId="0" borderId="128" xfId="0" applyBorder="1" applyAlignment="1">
      <alignment horizontal="left" vertical="center"/>
    </xf>
    <xf numFmtId="0" fontId="0" fillId="0" borderId="128" xfId="0" applyBorder="1" applyAlignment="1">
      <alignment horizontal="left"/>
    </xf>
    <xf numFmtId="0" fontId="111" fillId="0" borderId="128" xfId="0" applyFont="1" applyBorder="1" applyAlignment="1">
      <alignment horizontal="center" vertical="center" wrapText="1"/>
    </xf>
    <xf numFmtId="0" fontId="122" fillId="104" borderId="128" xfId="0" applyFont="1" applyFill="1" applyBorder="1" applyAlignment="1">
      <alignment horizontal="center" vertical="top" wrapText="1"/>
    </xf>
    <xf numFmtId="0" fontId="40" fillId="0" borderId="128" xfId="0" applyFont="1" applyBorder="1" applyAlignment="1">
      <alignment horizontal="justify" vertical="center" wrapText="1"/>
    </xf>
    <xf numFmtId="0" fontId="122" fillId="0" borderId="128" xfId="0" applyFont="1" applyBorder="1" applyAlignment="1">
      <alignment horizontal="center" vertical="top" wrapText="1"/>
    </xf>
    <xf numFmtId="0" fontId="0" fillId="0" borderId="128" xfId="0" applyBorder="1" applyAlignment="1">
      <alignment horizontal="justify" vertical="center"/>
    </xf>
    <xf numFmtId="0" fontId="136" fillId="0" borderId="128" xfId="0" applyFont="1" applyBorder="1" applyAlignment="1">
      <alignment horizontal="center" vertical="top" wrapText="1"/>
    </xf>
    <xf numFmtId="0" fontId="0" fillId="0" borderId="128" xfId="0" applyBorder="1" applyAlignment="1">
      <alignment horizontal="center" vertical="top" wrapText="1"/>
    </xf>
    <xf numFmtId="0" fontId="0" fillId="104" borderId="128" xfId="0" applyFill="1" applyBorder="1" applyAlignment="1">
      <alignment vertical="center" wrapText="1"/>
    </xf>
    <xf numFmtId="49" fontId="16" fillId="57" borderId="0" xfId="0" applyNumberFormat="1" applyFont="1" applyFill="1" applyAlignment="1">
      <alignment horizontal="center" vertical="center"/>
    </xf>
    <xf numFmtId="49" fontId="0" fillId="0" borderId="22" xfId="0" applyNumberFormat="1" applyBorder="1" applyAlignment="1">
      <alignment vertical="center"/>
    </xf>
    <xf numFmtId="0" fontId="0" fillId="0" borderId="15" xfId="0" applyBorder="1" applyAlignment="1">
      <alignment vertical="top"/>
    </xf>
    <xf numFmtId="49" fontId="0" fillId="57" borderId="23" xfId="0" applyNumberFormat="1" applyFill="1" applyBorder="1" applyAlignment="1">
      <alignment vertical="center"/>
    </xf>
    <xf numFmtId="0" fontId="16" fillId="33" borderId="14" xfId="0" applyFont="1" applyFill="1" applyBorder="1" applyAlignment="1">
      <alignment horizontal="center"/>
    </xf>
    <xf numFmtId="49" fontId="0" fillId="40" borderId="112" xfId="0" applyNumberFormat="1" applyFill="1" applyBorder="1" applyAlignment="1">
      <alignment horizontal="center"/>
    </xf>
    <xf numFmtId="49" fontId="0" fillId="33" borderId="19" xfId="0" applyNumberFormat="1" applyFill="1" applyBorder="1" applyAlignment="1">
      <alignment horizontal="center"/>
    </xf>
    <xf numFmtId="49" fontId="27" fillId="37" borderId="138" xfId="0" applyNumberFormat="1" applyFont="1" applyFill="1" applyBorder="1" applyAlignment="1">
      <alignment horizontal="center" vertical="center" wrapText="1"/>
    </xf>
    <xf numFmtId="49" fontId="27" fillId="37" borderId="139" xfId="0" applyNumberFormat="1" applyFont="1" applyFill="1" applyBorder="1" applyAlignment="1">
      <alignment horizontal="center" vertical="center" wrapText="1"/>
    </xf>
    <xf numFmtId="49" fontId="16" fillId="40" borderId="17" xfId="0" applyNumberFormat="1" applyFont="1" applyFill="1" applyBorder="1"/>
    <xf numFmtId="49" fontId="27" fillId="37" borderId="140" xfId="0" applyNumberFormat="1" applyFont="1" applyFill="1" applyBorder="1" applyAlignment="1">
      <alignment horizontal="center" vertical="center" wrapText="1"/>
    </xf>
    <xf numFmtId="49" fontId="27" fillId="37" borderId="141" xfId="0" applyNumberFormat="1" applyFont="1" applyFill="1" applyBorder="1" applyAlignment="1">
      <alignment horizontal="center" vertical="center" wrapText="1"/>
    </xf>
    <xf numFmtId="49" fontId="27" fillId="37" borderId="17" xfId="0" applyNumberFormat="1" applyFont="1" applyFill="1" applyBorder="1" applyAlignment="1">
      <alignment vertical="center"/>
    </xf>
    <xf numFmtId="49" fontId="27" fillId="37" borderId="17" xfId="0" applyNumberFormat="1" applyFont="1" applyFill="1" applyBorder="1"/>
    <xf numFmtId="49" fontId="27" fillId="37" borderId="17" xfId="0" applyNumberFormat="1" applyFont="1" applyFill="1" applyBorder="1" applyAlignment="1">
      <alignment vertical="center" wrapText="1"/>
    </xf>
    <xf numFmtId="49" fontId="16" fillId="37" borderId="17" xfId="0" applyNumberFormat="1" applyFont="1" applyFill="1" applyBorder="1"/>
    <xf numFmtId="49" fontId="27" fillId="37" borderId="17" xfId="0" applyNumberFormat="1" applyFont="1" applyFill="1" applyBorder="1" applyAlignment="1">
      <alignment horizontal="left" vertical="center" wrapText="1"/>
    </xf>
    <xf numFmtId="49" fontId="0" fillId="42" borderId="17" xfId="0" applyNumberFormat="1" applyFill="1" applyBorder="1" applyAlignment="1">
      <alignment horizontal="center"/>
    </xf>
    <xf numFmtId="49" fontId="27" fillId="37" borderId="142" xfId="0" applyNumberFormat="1" applyFont="1" applyFill="1" applyBorder="1" applyAlignment="1">
      <alignment horizontal="center" vertical="center" wrapText="1"/>
    </xf>
    <xf numFmtId="0" fontId="16" fillId="69" borderId="13" xfId="0" applyFont="1" applyFill="1" applyBorder="1" applyAlignment="1">
      <alignment horizontal="left" vertical="center"/>
    </xf>
    <xf numFmtId="49" fontId="27" fillId="0" borderId="140" xfId="0" applyNumberFormat="1" applyFont="1" applyBorder="1" applyAlignment="1">
      <alignment horizontal="center" vertical="center" wrapText="1"/>
    </xf>
    <xf numFmtId="49" fontId="27" fillId="0" borderId="141" xfId="0" applyNumberFormat="1" applyFont="1" applyBorder="1" applyAlignment="1">
      <alignment horizontal="center" vertical="center" wrapText="1"/>
    </xf>
    <xf numFmtId="49" fontId="27" fillId="0" borderId="17" xfId="0" applyNumberFormat="1" applyFont="1" applyBorder="1" applyAlignment="1">
      <alignment vertical="center" wrapText="1"/>
    </xf>
    <xf numFmtId="49" fontId="0" fillId="80" borderId="0" xfId="0" applyNumberFormat="1" applyFill="1" applyAlignment="1">
      <alignment horizontal="center"/>
    </xf>
    <xf numFmtId="49" fontId="0" fillId="80" borderId="43" xfId="0" applyNumberFormat="1" applyFill="1" applyBorder="1" applyAlignment="1">
      <alignment horizontal="center"/>
    </xf>
    <xf numFmtId="49" fontId="27" fillId="0" borderId="17" xfId="0" applyNumberFormat="1" applyFont="1" applyBorder="1"/>
    <xf numFmtId="0" fontId="0" fillId="0" borderId="63" xfId="0" applyBorder="1" applyAlignment="1">
      <alignment horizontal="center"/>
    </xf>
    <xf numFmtId="49" fontId="0" fillId="0" borderId="37" xfId="0" applyNumberFormat="1" applyBorder="1" applyAlignment="1">
      <alignment horizontal="center"/>
    </xf>
    <xf numFmtId="49" fontId="23" fillId="37" borderId="10" xfId="0" applyNumberFormat="1" applyFont="1" applyFill="1" applyBorder="1" applyAlignment="1">
      <alignment horizontal="left" wrapText="1"/>
    </xf>
    <xf numFmtId="49" fontId="27" fillId="37" borderId="12" xfId="0" applyNumberFormat="1" applyFont="1" applyFill="1" applyBorder="1" applyAlignment="1">
      <alignment horizontal="center" vertical="center" wrapText="1"/>
    </xf>
    <xf numFmtId="49" fontId="48" fillId="37" borderId="13" xfId="0" applyNumberFormat="1" applyFont="1" applyFill="1" applyBorder="1" applyAlignment="1">
      <alignment vertical="center" wrapText="1"/>
    </xf>
    <xf numFmtId="49" fontId="27" fillId="37" borderId="17" xfId="0" applyNumberFormat="1" applyFont="1" applyFill="1" applyBorder="1" applyAlignment="1">
      <alignment horizontal="center" vertical="center" wrapText="1"/>
    </xf>
    <xf numFmtId="49" fontId="27" fillId="37" borderId="18" xfId="0" applyNumberFormat="1" applyFont="1" applyFill="1" applyBorder="1" applyAlignment="1">
      <alignment horizontal="center" vertical="center" wrapText="1"/>
    </xf>
    <xf numFmtId="49" fontId="48" fillId="34" borderId="17" xfId="0" applyNumberFormat="1" applyFont="1" applyFill="1" applyBorder="1" applyAlignment="1">
      <alignment vertical="center" wrapText="1"/>
    </xf>
    <xf numFmtId="49" fontId="0" fillId="37" borderId="63" xfId="0" applyNumberFormat="1" applyFill="1" applyBorder="1"/>
    <xf numFmtId="49" fontId="16" fillId="41" borderId="17" xfId="0" applyNumberFormat="1" applyFont="1" applyFill="1" applyBorder="1" applyAlignment="1">
      <alignment horizontal="left" vertical="center"/>
    </xf>
    <xf numFmtId="49" fontId="0" fillId="37" borderId="18" xfId="0" applyNumberFormat="1" applyFill="1" applyBorder="1"/>
    <xf numFmtId="49" fontId="0" fillId="37" borderId="37" xfId="0" applyNumberFormat="1" applyFill="1" applyBorder="1"/>
    <xf numFmtId="49" fontId="137" fillId="0" borderId="0" xfId="0" applyNumberFormat="1" applyFont="1" applyAlignment="1">
      <alignment horizontal="left" wrapText="1"/>
    </xf>
    <xf numFmtId="49" fontId="27" fillId="0" borderId="18" xfId="0" applyNumberFormat="1" applyFont="1" applyBorder="1" applyAlignment="1">
      <alignment horizontal="center" vertical="center" wrapText="1"/>
    </xf>
    <xf numFmtId="49" fontId="48" fillId="0" borderId="0" xfId="0" applyNumberFormat="1" applyFont="1" applyAlignment="1">
      <alignment vertical="center" wrapText="1"/>
    </xf>
    <xf numFmtId="49" fontId="27" fillId="0" borderId="17" xfId="0" applyNumberFormat="1" applyFont="1" applyBorder="1" applyAlignment="1">
      <alignment horizontal="center" vertical="center" wrapText="1"/>
    </xf>
    <xf numFmtId="49" fontId="0" fillId="0" borderId="63" xfId="0" applyNumberFormat="1" applyBorder="1"/>
    <xf numFmtId="49" fontId="0" fillId="80" borderId="17" xfId="0" applyNumberFormat="1" applyFill="1" applyBorder="1" applyAlignment="1">
      <alignment horizontal="center" vertical="center"/>
    </xf>
    <xf numFmtId="49" fontId="0" fillId="0" borderId="37" xfId="0" applyNumberFormat="1" applyBorder="1"/>
    <xf numFmtId="0" fontId="138" fillId="0" borderId="0" xfId="0" applyFont="1"/>
    <xf numFmtId="49" fontId="137" fillId="0" borderId="0" xfId="0" applyNumberFormat="1" applyFont="1" applyAlignment="1">
      <alignment horizontal="left" vertical="center" wrapText="1"/>
    </xf>
    <xf numFmtId="49" fontId="27" fillId="39" borderId="0" xfId="0" applyNumberFormat="1" applyFont="1" applyFill="1" applyAlignment="1">
      <alignment vertical="center" wrapText="1"/>
    </xf>
    <xf numFmtId="49" fontId="27" fillId="80" borderId="17" xfId="0" applyNumberFormat="1" applyFont="1" applyFill="1" applyBorder="1" applyAlignment="1">
      <alignment horizontal="center" vertical="center" wrapText="1"/>
    </xf>
    <xf numFmtId="49" fontId="27" fillId="0" borderId="17" xfId="0" applyNumberFormat="1" applyFont="1" applyBorder="1" applyAlignment="1">
      <alignment horizontal="center"/>
    </xf>
    <xf numFmtId="49" fontId="27" fillId="34" borderId="0" xfId="0" applyNumberFormat="1" applyFont="1" applyFill="1" applyAlignment="1">
      <alignment vertical="center" wrapText="1"/>
    </xf>
    <xf numFmtId="49" fontId="0" fillId="0" borderId="17" xfId="0" applyNumberFormat="1" applyBorder="1" applyAlignment="1">
      <alignment horizontal="center" vertical="center" wrapText="1"/>
    </xf>
    <xf numFmtId="49" fontId="0" fillId="0" borderId="17" xfId="0" applyNumberFormat="1" applyBorder="1" applyAlignment="1">
      <alignment vertical="center" wrapText="1"/>
    </xf>
    <xf numFmtId="49" fontId="27" fillId="80" borderId="0" xfId="0" applyNumberFormat="1" applyFont="1" applyFill="1" applyAlignment="1">
      <alignment vertical="center" wrapText="1"/>
    </xf>
    <xf numFmtId="49" fontId="27" fillId="0" borderId="18" xfId="0" applyNumberFormat="1" applyFont="1" applyBorder="1" applyAlignment="1">
      <alignment vertical="center" wrapText="1"/>
    </xf>
    <xf numFmtId="49" fontId="27" fillId="0" borderId="0" xfId="0" applyNumberFormat="1" applyFont="1" applyAlignment="1">
      <alignment vertical="center" wrapText="1"/>
    </xf>
    <xf numFmtId="49" fontId="27" fillId="0" borderId="21" xfId="0" applyNumberFormat="1" applyFont="1" applyBorder="1" applyAlignment="1">
      <alignment horizontal="center" vertical="center" wrapText="1"/>
    </xf>
    <xf numFmtId="0" fontId="0" fillId="37" borderId="63" xfId="0" applyFill="1" applyBorder="1" applyAlignment="1">
      <alignment horizontal="center"/>
    </xf>
    <xf numFmtId="49" fontId="16" fillId="0" borderId="17" xfId="0" applyNumberFormat="1" applyFont="1" applyBorder="1"/>
    <xf numFmtId="49" fontId="0" fillId="37" borderId="37" xfId="0" applyNumberFormat="1" applyFill="1" applyBorder="1" applyAlignment="1">
      <alignment horizontal="center"/>
    </xf>
    <xf numFmtId="0" fontId="0" fillId="0" borderId="22" xfId="0" applyBorder="1" applyAlignment="1">
      <alignment horizontal="left" vertical="center" indent="2"/>
    </xf>
    <xf numFmtId="49" fontId="27" fillId="37" borderId="63" xfId="0" applyNumberFormat="1" applyFont="1" applyFill="1" applyBorder="1" applyAlignment="1">
      <alignment horizontal="center" vertical="center" wrapText="1"/>
    </xf>
    <xf numFmtId="49" fontId="27" fillId="37" borderId="0" xfId="0" applyNumberFormat="1" applyFont="1" applyFill="1" applyAlignment="1">
      <alignment horizontal="center" vertical="center" wrapText="1"/>
    </xf>
    <xf numFmtId="49" fontId="16" fillId="41" borderId="17" xfId="0" applyNumberFormat="1" applyFont="1" applyFill="1" applyBorder="1"/>
    <xf numFmtId="0" fontId="0" fillId="0" borderId="37" xfId="0" applyBorder="1" applyAlignment="1">
      <alignment horizontal="center"/>
    </xf>
    <xf numFmtId="49" fontId="0" fillId="43" borderId="17" xfId="0" applyNumberFormat="1" applyFill="1" applyBorder="1" applyAlignment="1">
      <alignment horizontal="center"/>
    </xf>
    <xf numFmtId="0" fontId="0" fillId="46" borderId="18" xfId="0" applyFill="1" applyBorder="1" applyAlignment="1">
      <alignment horizontal="center"/>
    </xf>
    <xf numFmtId="0" fontId="0" fillId="46" borderId="37" xfId="0" applyFill="1" applyBorder="1" applyAlignment="1">
      <alignment horizontal="center"/>
    </xf>
    <xf numFmtId="49" fontId="16" fillId="41" borderId="17" xfId="0" applyNumberFormat="1" applyFont="1" applyFill="1" applyBorder="1" applyAlignment="1">
      <alignment horizontal="left"/>
    </xf>
    <xf numFmtId="0" fontId="0" fillId="64" borderId="22" xfId="0" applyFill="1" applyBorder="1" applyAlignment="1">
      <alignment horizontal="left" vertical="center" indent="2"/>
    </xf>
    <xf numFmtId="0" fontId="0" fillId="0" borderId="23" xfId="0" applyBorder="1" applyAlignment="1">
      <alignment horizontal="left" vertical="center" indent="2"/>
    </xf>
    <xf numFmtId="0" fontId="16" fillId="37" borderId="23" xfId="0" applyFont="1" applyFill="1" applyBorder="1" applyAlignment="1">
      <alignment vertical="center"/>
    </xf>
    <xf numFmtId="49" fontId="0" fillId="44" borderId="63" xfId="0" applyNumberFormat="1" applyFill="1" applyBorder="1" applyAlignment="1">
      <alignment horizontal="center"/>
    </xf>
    <xf numFmtId="49" fontId="0" fillId="44" borderId="18" xfId="0" applyNumberFormat="1" applyFill="1" applyBorder="1" applyAlignment="1">
      <alignment horizontal="center"/>
    </xf>
    <xf numFmtId="49" fontId="0" fillId="44" borderId="58" xfId="0" applyNumberFormat="1" applyFill="1" applyBorder="1" applyAlignment="1">
      <alignment horizontal="center"/>
    </xf>
    <xf numFmtId="49" fontId="0" fillId="63" borderId="18" xfId="0" applyNumberFormat="1" applyFill="1" applyBorder="1" applyAlignment="1">
      <alignment horizontal="center"/>
    </xf>
    <xf numFmtId="49" fontId="16" fillId="0" borderId="0" xfId="0" applyNumberFormat="1" applyFont="1" applyAlignment="1">
      <alignment horizontal="left" vertical="center"/>
    </xf>
    <xf numFmtId="0" fontId="16" fillId="0" borderId="17" xfId="0" applyFont="1" applyBorder="1"/>
    <xf numFmtId="0" fontId="16" fillId="0" borderId="18" xfId="0" applyFont="1" applyBorder="1"/>
    <xf numFmtId="49" fontId="0" fillId="63" borderId="18" xfId="0" applyNumberFormat="1" applyFill="1" applyBorder="1" applyAlignment="1">
      <alignment horizontal="left"/>
    </xf>
    <xf numFmtId="0" fontId="0" fillId="46" borderId="63" xfId="0" applyFill="1" applyBorder="1" applyAlignment="1">
      <alignment horizontal="center"/>
    </xf>
    <xf numFmtId="49" fontId="16" fillId="37" borderId="22" xfId="0" applyNumberFormat="1" applyFont="1" applyFill="1" applyBorder="1" applyAlignment="1">
      <alignment horizontal="left"/>
    </xf>
    <xf numFmtId="0" fontId="0" fillId="0" borderId="24" xfId="0" applyBorder="1" applyAlignment="1">
      <alignment horizontal="left" vertical="center" indent="2"/>
    </xf>
    <xf numFmtId="49" fontId="48" fillId="37" borderId="14" xfId="0" applyNumberFormat="1" applyFont="1" applyFill="1" applyBorder="1" applyAlignment="1">
      <alignment horizontal="center" vertical="center" wrapText="1"/>
    </xf>
    <xf numFmtId="49" fontId="27" fillId="37" borderId="15" xfId="0" applyNumberFormat="1" applyFont="1" applyFill="1" applyBorder="1" applyAlignment="1">
      <alignment horizontal="center" vertical="center" wrapText="1"/>
    </xf>
    <xf numFmtId="0" fontId="27" fillId="37" borderId="0" xfId="0" applyFont="1" applyFill="1" applyAlignment="1">
      <alignment vertical="center" wrapText="1"/>
    </xf>
    <xf numFmtId="49" fontId="53" fillId="0" borderId="14" xfId="0" applyNumberFormat="1" applyFont="1" applyBorder="1" applyAlignment="1">
      <alignment horizontal="center" vertical="center" wrapText="1"/>
    </xf>
    <xf numFmtId="49" fontId="27" fillId="0" borderId="15" xfId="0" applyNumberFormat="1" applyFont="1" applyBorder="1" applyAlignment="1">
      <alignment horizontal="center" vertical="center" wrapText="1"/>
    </xf>
    <xf numFmtId="49" fontId="27" fillId="0" borderId="24" xfId="0" applyNumberFormat="1" applyFont="1" applyBorder="1" applyAlignment="1">
      <alignment vertical="center" wrapText="1"/>
    </xf>
    <xf numFmtId="49" fontId="0" fillId="80" borderId="22" xfId="0" applyNumberFormat="1" applyFill="1" applyBorder="1" applyAlignment="1">
      <alignment horizontal="center"/>
    </xf>
    <xf numFmtId="49" fontId="27" fillId="0" borderId="43" xfId="0" applyNumberFormat="1" applyFont="1" applyBorder="1" applyAlignment="1">
      <alignment horizontal="center" vertical="center" wrapText="1"/>
    </xf>
    <xf numFmtId="49" fontId="53" fillId="0" borderId="17" xfId="0" applyNumberFormat="1" applyFont="1" applyBorder="1" applyAlignment="1">
      <alignment horizontal="center" vertical="center" wrapText="1"/>
    </xf>
    <xf numFmtId="49" fontId="27" fillId="66" borderId="0" xfId="0" applyNumberFormat="1" applyFont="1" applyFill="1" applyAlignment="1">
      <alignment horizontal="center" vertical="center" wrapText="1"/>
    </xf>
    <xf numFmtId="49" fontId="27" fillId="66" borderId="22" xfId="0" applyNumberFormat="1" applyFont="1" applyFill="1" applyBorder="1" applyAlignment="1">
      <alignment vertical="center" wrapText="1"/>
    </xf>
    <xf numFmtId="0" fontId="0" fillId="66" borderId="0" xfId="0" applyFill="1"/>
    <xf numFmtId="49" fontId="27" fillId="66" borderId="17" xfId="0" applyNumberFormat="1" applyFont="1" applyFill="1" applyBorder="1" applyAlignment="1">
      <alignment horizontal="center" vertical="center" wrapText="1"/>
    </xf>
    <xf numFmtId="49" fontId="27" fillId="66" borderId="43" xfId="0" applyNumberFormat="1" applyFont="1" applyFill="1" applyBorder="1" applyAlignment="1">
      <alignment horizontal="center" vertical="center" wrapText="1"/>
    </xf>
    <xf numFmtId="0" fontId="27" fillId="66" borderId="0" xfId="0" applyFont="1" applyFill="1" applyAlignment="1">
      <alignment vertical="center" wrapText="1"/>
    </xf>
    <xf numFmtId="0" fontId="0" fillId="0" borderId="63" xfId="0" applyBorder="1"/>
    <xf numFmtId="0" fontId="0" fillId="0" borderId="43" xfId="0" applyBorder="1"/>
    <xf numFmtId="49" fontId="53" fillId="0" borderId="19" xfId="0" applyNumberFormat="1" applyFont="1" applyBorder="1" applyAlignment="1">
      <alignment horizontal="center" vertical="center" wrapText="1"/>
    </xf>
    <xf numFmtId="49" fontId="27" fillId="0" borderId="20" xfId="0" applyNumberFormat="1" applyFont="1" applyBorder="1" applyAlignment="1">
      <alignment horizontal="center" vertical="center" wrapText="1"/>
    </xf>
    <xf numFmtId="49" fontId="27" fillId="0" borderId="23" xfId="0" applyNumberFormat="1" applyFont="1" applyBorder="1" applyAlignment="1">
      <alignment vertical="center" wrapText="1"/>
    </xf>
    <xf numFmtId="49" fontId="0" fillId="80" borderId="23" xfId="0" applyNumberFormat="1" applyFill="1" applyBorder="1" applyAlignment="1">
      <alignment horizontal="center"/>
    </xf>
    <xf numFmtId="49" fontId="27" fillId="0" borderId="19" xfId="0" applyNumberFormat="1" applyFont="1" applyBorder="1" applyAlignment="1">
      <alignment horizontal="center" vertical="center" wrapText="1"/>
    </xf>
    <xf numFmtId="49" fontId="27" fillId="0" borderId="60" xfId="0" applyNumberFormat="1" applyFont="1" applyBorder="1" applyAlignment="1">
      <alignment horizontal="center" vertical="center" wrapText="1"/>
    </xf>
    <xf numFmtId="0" fontId="0" fillId="0" borderId="113" xfId="0" applyBorder="1"/>
    <xf numFmtId="0" fontId="0" fillId="0" borderId="60" xfId="0" applyBorder="1"/>
    <xf numFmtId="49" fontId="27" fillId="0" borderId="0" xfId="0" applyNumberFormat="1" applyFont="1" applyAlignment="1">
      <alignment horizontal="center" vertical="center" wrapText="1"/>
    </xf>
    <xf numFmtId="0" fontId="0" fillId="35" borderId="0" xfId="0" applyFill="1" applyAlignment="1">
      <alignment horizontal="left"/>
    </xf>
    <xf numFmtId="0" fontId="16" fillId="35" borderId="42" xfId="0" applyFont="1" applyFill="1" applyBorder="1" applyAlignment="1">
      <alignment horizontal="center" vertical="center"/>
    </xf>
    <xf numFmtId="0" fontId="16" fillId="35" borderId="41" xfId="0" applyFont="1" applyFill="1" applyBorder="1" applyAlignment="1">
      <alignment horizontal="center"/>
    </xf>
    <xf numFmtId="0" fontId="16" fillId="35" borderId="0" xfId="0" applyFont="1" applyFill="1" applyAlignment="1">
      <alignment horizontal="left"/>
    </xf>
    <xf numFmtId="0" fontId="16" fillId="35" borderId="37" xfId="0" applyFont="1" applyFill="1" applyBorder="1" applyAlignment="1">
      <alignment horizontal="center" vertical="center"/>
    </xf>
    <xf numFmtId="0" fontId="0" fillId="35" borderId="0" xfId="0" applyFill="1" applyAlignment="1">
      <alignment horizontal="center"/>
    </xf>
    <xf numFmtId="49" fontId="27" fillId="35" borderId="0" xfId="0" applyNumberFormat="1" applyFont="1" applyFill="1" applyAlignment="1">
      <alignment vertical="center" wrapText="1"/>
    </xf>
    <xf numFmtId="0" fontId="16" fillId="35" borderId="37" xfId="0" applyFont="1" applyFill="1" applyBorder="1" applyAlignment="1">
      <alignment vertical="center"/>
    </xf>
    <xf numFmtId="0" fontId="16" fillId="35" borderId="0" xfId="0" applyFont="1" applyFill="1"/>
    <xf numFmtId="0" fontId="16" fillId="35" borderId="18" xfId="0" applyFont="1" applyFill="1" applyBorder="1" applyAlignment="1">
      <alignment horizontal="left"/>
    </xf>
    <xf numFmtId="0" fontId="16" fillId="35" borderId="75" xfId="0" applyFont="1" applyFill="1" applyBorder="1" applyAlignment="1">
      <alignment vertical="center"/>
    </xf>
    <xf numFmtId="0" fontId="16" fillId="35" borderId="79" xfId="0" applyFont="1" applyFill="1" applyBorder="1" applyAlignment="1">
      <alignment horizontal="center" vertical="top"/>
    </xf>
    <xf numFmtId="0" fontId="16" fillId="54" borderId="37" xfId="0" applyFont="1" applyFill="1" applyBorder="1" applyAlignment="1">
      <alignment vertical="center"/>
    </xf>
    <xf numFmtId="0" fontId="16" fillId="54" borderId="75" xfId="0" applyFont="1" applyFill="1" applyBorder="1" applyAlignment="1">
      <alignment vertical="center"/>
    </xf>
    <xf numFmtId="0" fontId="16" fillId="37" borderId="128" xfId="0" applyFont="1" applyFill="1" applyBorder="1" applyAlignment="1">
      <alignment horizontal="center" vertical="center" wrapText="1"/>
    </xf>
    <xf numFmtId="0" fontId="16" fillId="104" borderId="128" xfId="0" applyFont="1" applyFill="1" applyBorder="1" applyAlignment="1">
      <alignment horizontal="center" vertical="center" wrapText="1"/>
    </xf>
    <xf numFmtId="0" fontId="16" fillId="104" borderId="128" xfId="0" applyFont="1" applyFill="1" applyBorder="1" applyAlignment="1">
      <alignment horizontal="left" vertical="center" wrapText="1"/>
    </xf>
    <xf numFmtId="0" fontId="16" fillId="0" borderId="128" xfId="0" applyFont="1" applyBorder="1" applyAlignment="1">
      <alignment horizontal="center" vertical="center" wrapText="1"/>
    </xf>
    <xf numFmtId="0" fontId="16" fillId="0" borderId="128" xfId="0" applyFont="1" applyBorder="1" applyAlignment="1">
      <alignment horizontal="left" vertical="center" wrapText="1"/>
    </xf>
    <xf numFmtId="0" fontId="0" fillId="104" borderId="128" xfId="0" applyFill="1" applyBorder="1" applyAlignment="1">
      <alignment horizontal="left" vertical="center" wrapText="1"/>
    </xf>
    <xf numFmtId="0" fontId="32" fillId="0" borderId="128" xfId="0" applyFont="1" applyBorder="1" applyAlignment="1">
      <alignment vertical="center" wrapText="1"/>
    </xf>
    <xf numFmtId="0" fontId="32" fillId="104" borderId="128" xfId="0" applyFont="1" applyFill="1" applyBorder="1" applyAlignment="1">
      <alignment vertical="center" wrapText="1"/>
    </xf>
    <xf numFmtId="0" fontId="0" fillId="0" borderId="128" xfId="0" applyBorder="1" applyAlignment="1">
      <alignment vertical="center" wrapText="1"/>
    </xf>
    <xf numFmtId="0" fontId="31" fillId="0" borderId="128" xfId="0" applyFont="1" applyBorder="1" applyAlignment="1">
      <alignment horizontal="center" vertical="center" wrapText="1"/>
    </xf>
    <xf numFmtId="0" fontId="31" fillId="104" borderId="128" xfId="0" applyFont="1" applyFill="1" applyBorder="1" applyAlignment="1">
      <alignment horizontal="center" vertical="center" wrapText="1"/>
    </xf>
    <xf numFmtId="0" fontId="14" fillId="104" borderId="128" xfId="0" applyFont="1" applyFill="1" applyBorder="1" applyAlignment="1">
      <alignment horizontal="left" vertical="center" wrapText="1"/>
    </xf>
    <xf numFmtId="49" fontId="16" fillId="0" borderId="0" xfId="0" applyNumberFormat="1" applyFont="1" applyAlignment="1">
      <alignment wrapText="1"/>
    </xf>
    <xf numFmtId="49" fontId="16" fillId="69" borderId="0" xfId="0" applyNumberFormat="1" applyFont="1" applyFill="1" applyAlignment="1">
      <alignment horizontal="center" vertical="center"/>
    </xf>
    <xf numFmtId="0" fontId="0" fillId="79" borderId="13" xfId="0" applyFill="1" applyBorder="1"/>
    <xf numFmtId="0" fontId="0" fillId="79" borderId="13" xfId="0" applyFill="1" applyBorder="1" applyAlignment="1">
      <alignment horizontal="center"/>
    </xf>
    <xf numFmtId="0" fontId="0" fillId="109" borderId="13" xfId="0" applyFill="1" applyBorder="1"/>
    <xf numFmtId="49" fontId="0" fillId="109" borderId="13" xfId="0" applyNumberFormat="1" applyFill="1" applyBorder="1" applyAlignment="1">
      <alignment horizontal="center" vertical="center"/>
    </xf>
    <xf numFmtId="49" fontId="0" fillId="109" borderId="13" xfId="0" applyNumberFormat="1" applyFill="1" applyBorder="1" applyAlignment="1">
      <alignment horizontal="center"/>
    </xf>
    <xf numFmtId="49" fontId="34" fillId="37" borderId="13" xfId="0" applyNumberFormat="1" applyFont="1" applyFill="1" applyBorder="1"/>
    <xf numFmtId="0" fontId="0" fillId="82" borderId="13" xfId="0" applyFill="1" applyBorder="1" applyAlignment="1">
      <alignment vertical="center" wrapText="1"/>
    </xf>
    <xf numFmtId="49" fontId="34" fillId="52" borderId="10" xfId="0" applyNumberFormat="1" applyFont="1" applyFill="1" applyBorder="1" applyAlignment="1">
      <alignment horizontal="center" vertical="center"/>
    </xf>
    <xf numFmtId="49" fontId="34" fillId="37" borderId="13" xfId="0" applyNumberFormat="1" applyFont="1" applyFill="1" applyBorder="1" applyAlignment="1">
      <alignment horizontal="center" vertical="center"/>
    </xf>
    <xf numFmtId="49" fontId="0" fillId="37" borderId="13" xfId="0" applyNumberFormat="1" applyFill="1" applyBorder="1" applyAlignment="1">
      <alignment horizontal="center" vertical="center"/>
    </xf>
    <xf numFmtId="49" fontId="17" fillId="94" borderId="13" xfId="0" applyNumberFormat="1" applyFont="1" applyFill="1" applyBorder="1" applyAlignment="1">
      <alignment horizontal="center" vertical="center"/>
    </xf>
    <xf numFmtId="0" fontId="17" fillId="94" borderId="13" xfId="0" applyFont="1" applyFill="1" applyBorder="1" applyAlignment="1">
      <alignment horizontal="center" vertical="center"/>
    </xf>
    <xf numFmtId="49" fontId="34" fillId="0" borderId="13" xfId="0" applyNumberFormat="1" applyFont="1" applyBorder="1" applyAlignment="1">
      <alignment horizontal="center"/>
    </xf>
    <xf numFmtId="0" fontId="34" fillId="0" borderId="13" xfId="0" applyFont="1" applyBorder="1" applyAlignment="1">
      <alignment horizontal="center"/>
    </xf>
    <xf numFmtId="0" fontId="34" fillId="109" borderId="13" xfId="0" applyFont="1" applyFill="1" applyBorder="1" applyAlignment="1">
      <alignment horizontal="center"/>
    </xf>
    <xf numFmtId="0" fontId="22" fillId="0" borderId="0" xfId="42" applyAlignment="1">
      <alignment horizontal="justify" vertical="center" wrapText="1"/>
    </xf>
    <xf numFmtId="0" fontId="0" fillId="0" borderId="0" xfId="0" applyAlignment="1">
      <alignment horizontal="left" vertical="center" wrapText="1" indent="1"/>
    </xf>
    <xf numFmtId="0" fontId="27" fillId="0" borderId="0" xfId="0" applyFont="1" applyAlignment="1">
      <alignment horizontal="left" vertical="center" wrapText="1" indent="1"/>
    </xf>
    <xf numFmtId="0" fontId="27" fillId="0" borderId="0" xfId="0" applyFont="1" applyAlignment="1">
      <alignment horizontal="justify" vertical="center" wrapText="1"/>
    </xf>
    <xf numFmtId="0" fontId="141" fillId="0" borderId="0" xfId="0" applyFont="1" applyAlignment="1">
      <alignment horizontal="justify" vertical="center" wrapText="1"/>
    </xf>
    <xf numFmtId="0" fontId="27" fillId="77" borderId="0" xfId="0" applyFont="1" applyFill="1" applyAlignment="1">
      <alignment horizontal="justify" vertical="center" wrapText="1"/>
    </xf>
    <xf numFmtId="0" fontId="0" fillId="67" borderId="0" xfId="0" applyFill="1" applyAlignment="1">
      <alignment horizontal="center"/>
    </xf>
    <xf numFmtId="0" fontId="0" fillId="56" borderId="0" xfId="0" applyFill="1" applyAlignment="1">
      <alignment horizontal="center"/>
    </xf>
    <xf numFmtId="0" fontId="0" fillId="51" borderId="0" xfId="0" applyFill="1" applyAlignment="1">
      <alignment horizontal="center"/>
    </xf>
    <xf numFmtId="0" fontId="0" fillId="51" borderId="0" xfId="0" applyFill="1"/>
    <xf numFmtId="0" fontId="34" fillId="56" borderId="0" xfId="0" applyFont="1" applyFill="1" applyAlignment="1">
      <alignment vertical="center" wrapText="1"/>
    </xf>
    <xf numFmtId="0" fontId="34" fillId="51" borderId="0" xfId="0" applyFont="1" applyFill="1" applyAlignment="1">
      <alignment vertical="center" wrapText="1"/>
    </xf>
    <xf numFmtId="0" fontId="140" fillId="42" borderId="143" xfId="0" applyFont="1" applyFill="1" applyBorder="1" applyAlignment="1">
      <alignment horizontal="center" vertical="center" wrapText="1"/>
    </xf>
    <xf numFmtId="0" fontId="16" fillId="57" borderId="130" xfId="0" applyFont="1" applyFill="1" applyBorder="1" applyAlignment="1">
      <alignment horizontal="center" vertical="center" wrapText="1"/>
    </xf>
    <xf numFmtId="49" fontId="0" fillId="109" borderId="12" xfId="0" applyNumberFormat="1" applyFill="1" applyBorder="1" applyAlignment="1">
      <alignment horizontal="center" vertical="center"/>
    </xf>
    <xf numFmtId="49" fontId="0" fillId="33" borderId="13" xfId="0" applyNumberFormat="1" applyFill="1" applyBorder="1" applyAlignment="1">
      <alignment horizontal="center" vertical="center"/>
    </xf>
    <xf numFmtId="49" fontId="0" fillId="63" borderId="13" xfId="0" applyNumberFormat="1" applyFill="1" applyBorder="1" applyAlignment="1">
      <alignment horizontal="center" vertical="center"/>
    </xf>
    <xf numFmtId="49" fontId="0" fillId="41" borderId="13" xfId="0" applyNumberFormat="1" applyFill="1" applyBorder="1" applyAlignment="1">
      <alignment horizontal="center" vertical="center"/>
    </xf>
    <xf numFmtId="49" fontId="0" fillId="49" borderId="13" xfId="0" applyNumberFormat="1" applyFill="1" applyBorder="1" applyAlignment="1">
      <alignment horizontal="center" vertical="center"/>
    </xf>
    <xf numFmtId="49" fontId="0" fillId="53" borderId="13" xfId="0" applyNumberFormat="1" applyFill="1" applyBorder="1" applyAlignment="1">
      <alignment horizontal="center" vertical="center"/>
    </xf>
    <xf numFmtId="49" fontId="0" fillId="51" borderId="13" xfId="0" applyNumberFormat="1" applyFill="1" applyBorder="1" applyAlignment="1">
      <alignment horizontal="center" vertical="center"/>
    </xf>
    <xf numFmtId="0" fontId="34" fillId="61" borderId="12" xfId="0" applyFont="1" applyFill="1" applyBorder="1" applyAlignment="1">
      <alignment horizontal="right"/>
    </xf>
    <xf numFmtId="49" fontId="16" fillId="69" borderId="32" xfId="0" applyNumberFormat="1" applyFont="1" applyFill="1" applyBorder="1" applyAlignment="1">
      <alignment horizontal="center" vertical="center" wrapText="1"/>
    </xf>
    <xf numFmtId="49" fontId="16" fillId="69" borderId="33" xfId="0" applyNumberFormat="1" applyFont="1" applyFill="1" applyBorder="1" applyAlignment="1">
      <alignment horizontal="center" vertical="center" wrapText="1"/>
    </xf>
    <xf numFmtId="49" fontId="16" fillId="69" borderId="34" xfId="0" applyNumberFormat="1" applyFont="1" applyFill="1" applyBorder="1" applyAlignment="1">
      <alignment horizontal="center" vertical="center" wrapText="1"/>
    </xf>
    <xf numFmtId="49" fontId="0" fillId="0" borderId="10" xfId="0" applyNumberFormat="1" applyBorder="1" applyAlignment="1">
      <alignment horizontal="center"/>
    </xf>
    <xf numFmtId="49" fontId="16" fillId="69" borderId="33" xfId="0" applyNumberFormat="1" applyFont="1" applyFill="1" applyBorder="1" applyAlignment="1">
      <alignment horizontal="center" vertical="center"/>
    </xf>
    <xf numFmtId="49" fontId="40" fillId="104" borderId="130" xfId="0" applyNumberFormat="1" applyFont="1" applyFill="1" applyBorder="1" applyAlignment="1">
      <alignment horizontal="left" vertical="center" wrapText="1"/>
    </xf>
    <xf numFmtId="0" fontId="0" fillId="104" borderId="130" xfId="0" applyFill="1" applyBorder="1" applyAlignment="1">
      <alignment horizontal="center" vertical="center"/>
    </xf>
    <xf numFmtId="0" fontId="13" fillId="105" borderId="137" xfId="0" applyFont="1" applyFill="1" applyBorder="1" applyAlignment="1">
      <alignment wrapText="1"/>
    </xf>
    <xf numFmtId="0" fontId="13" fillId="105" borderId="132" xfId="0" applyFont="1" applyFill="1" applyBorder="1" applyAlignment="1">
      <alignment wrapText="1"/>
    </xf>
    <xf numFmtId="0" fontId="16" fillId="66" borderId="89" xfId="0" applyFont="1" applyFill="1" applyBorder="1" applyAlignment="1">
      <alignment horizontal="center"/>
    </xf>
    <xf numFmtId="0" fontId="23" fillId="66" borderId="89" xfId="0" applyFont="1" applyFill="1" applyBorder="1" applyAlignment="1">
      <alignment horizontal="center" wrapText="1"/>
    </xf>
    <xf numFmtId="0" fontId="16" fillId="37" borderId="129" xfId="0" applyFont="1" applyFill="1" applyBorder="1" applyAlignment="1">
      <alignment horizontal="center" vertical="center" wrapText="1"/>
    </xf>
    <xf numFmtId="0" fontId="23" fillId="66" borderId="89" xfId="0" applyFont="1" applyFill="1" applyBorder="1" applyAlignment="1">
      <alignment horizontal="center"/>
    </xf>
    <xf numFmtId="0" fontId="13" fillId="105" borderId="137" xfId="0" applyFont="1" applyFill="1" applyBorder="1"/>
    <xf numFmtId="0" fontId="13" fillId="105" borderId="132" xfId="0" applyFont="1" applyFill="1" applyBorder="1"/>
    <xf numFmtId="0" fontId="0" fillId="68" borderId="0" xfId="0" applyFill="1"/>
    <xf numFmtId="0" fontId="16" fillId="0" borderId="130" xfId="0" applyFont="1" applyBorder="1" applyAlignment="1">
      <alignment horizontal="center"/>
    </xf>
    <xf numFmtId="0" fontId="0" fillId="0" borderId="130" xfId="0" applyBorder="1" applyAlignment="1">
      <alignment horizontal="center"/>
    </xf>
    <xf numFmtId="0" fontId="0" fillId="0" borderId="130" xfId="0" applyBorder="1"/>
    <xf numFmtId="0" fontId="0" fillId="0" borderId="130" xfId="0" applyBorder="1" applyAlignment="1">
      <alignment wrapText="1"/>
    </xf>
    <xf numFmtId="0" fontId="0" fillId="0" borderId="130" xfId="0" applyBorder="1" applyAlignment="1">
      <alignment horizontal="center" vertical="top"/>
    </xf>
    <xf numFmtId="0" fontId="145" fillId="105" borderId="128" xfId="0" applyFont="1" applyFill="1" applyBorder="1" applyAlignment="1">
      <alignment horizontal="center" vertical="center"/>
    </xf>
    <xf numFmtId="0" fontId="145" fillId="105" borderId="128" xfId="0" applyFont="1" applyFill="1" applyBorder="1" applyAlignment="1">
      <alignment horizontal="center" vertical="center" wrapText="1"/>
    </xf>
    <xf numFmtId="0" fontId="145" fillId="105" borderId="128" xfId="0" applyFont="1" applyFill="1" applyBorder="1" applyAlignment="1">
      <alignment vertical="center"/>
    </xf>
    <xf numFmtId="0" fontId="40" fillId="104" borderId="128" xfId="0" applyFont="1" applyFill="1" applyBorder="1" applyAlignment="1">
      <alignment vertical="center"/>
    </xf>
    <xf numFmtId="0" fontId="40" fillId="0" borderId="128" xfId="0" applyFont="1" applyBorder="1" applyAlignment="1">
      <alignment vertical="center"/>
    </xf>
    <xf numFmtId="0" fontId="147" fillId="106" borderId="0" xfId="0" applyFont="1" applyFill="1" applyAlignment="1">
      <alignment horizontal="justify" vertical="center" wrapText="1"/>
    </xf>
    <xf numFmtId="0" fontId="146" fillId="108" borderId="0" xfId="0" applyFont="1" applyFill="1" applyAlignment="1">
      <alignment horizontal="justify" vertical="center" wrapText="1"/>
    </xf>
    <xf numFmtId="0" fontId="146" fillId="110" borderId="0" xfId="0" applyFont="1" applyFill="1" applyAlignment="1">
      <alignment horizontal="justify" vertical="center" wrapText="1"/>
    </xf>
    <xf numFmtId="0" fontId="48" fillId="77" borderId="128" xfId="0" applyFont="1" applyFill="1" applyBorder="1" applyAlignment="1">
      <alignment horizontal="center" vertical="center" wrapText="1"/>
    </xf>
    <xf numFmtId="0" fontId="27" fillId="77" borderId="128" xfId="0" applyFont="1" applyFill="1" applyBorder="1" applyAlignment="1">
      <alignment horizontal="center" vertical="center" wrapText="1"/>
    </xf>
    <xf numFmtId="0" fontId="27" fillId="104" borderId="128" xfId="0" applyFont="1" applyFill="1" applyBorder="1" applyAlignment="1">
      <alignment vertical="center" wrapText="1"/>
    </xf>
    <xf numFmtId="0" fontId="111" fillId="77" borderId="130" xfId="0" applyFont="1" applyFill="1" applyBorder="1" applyAlignment="1">
      <alignment horizontal="center" vertical="center" wrapText="1"/>
    </xf>
    <xf numFmtId="0" fontId="40" fillId="104" borderId="130" xfId="0" applyFont="1" applyFill="1" applyBorder="1" applyAlignment="1">
      <alignment horizontal="center" vertical="center" wrapText="1"/>
    </xf>
    <xf numFmtId="0" fontId="40" fillId="104" borderId="130" xfId="0" applyFont="1" applyFill="1" applyBorder="1" applyAlignment="1">
      <alignment horizontal="left" vertical="top" wrapText="1"/>
    </xf>
    <xf numFmtId="0" fontId="125" fillId="105" borderId="128" xfId="0" applyFont="1" applyFill="1" applyBorder="1" applyAlignment="1">
      <alignment horizontal="center" vertical="center" wrapText="1"/>
    </xf>
    <xf numFmtId="0" fontId="27" fillId="77" borderId="128" xfId="0" applyFont="1" applyFill="1" applyBorder="1" applyAlignment="1">
      <alignment vertical="center" wrapText="1"/>
    </xf>
    <xf numFmtId="0" fontId="13" fillId="70" borderId="0" xfId="0" applyFont="1" applyFill="1"/>
    <xf numFmtId="0" fontId="147" fillId="0" borderId="0" xfId="0" applyFont="1" applyAlignment="1">
      <alignment horizontal="justify" vertical="center" wrapText="1"/>
    </xf>
    <xf numFmtId="0" fontId="146" fillId="0" borderId="0" xfId="0" applyFont="1" applyAlignment="1">
      <alignment horizontal="justify" vertical="center" wrapText="1"/>
    </xf>
    <xf numFmtId="0" fontId="0" fillId="104" borderId="133" xfId="0" applyFill="1" applyBorder="1" applyAlignment="1">
      <alignment vertical="center" wrapText="1"/>
    </xf>
    <xf numFmtId="0" fontId="13" fillId="105" borderId="128" xfId="0" applyFont="1" applyFill="1" applyBorder="1" applyAlignment="1">
      <alignment wrapText="1"/>
    </xf>
    <xf numFmtId="49" fontId="0" fillId="104" borderId="24" xfId="0" applyNumberFormat="1" applyFill="1" applyBorder="1" applyAlignment="1">
      <alignment horizontal="center"/>
    </xf>
    <xf numFmtId="49" fontId="0" fillId="104" borderId="24" xfId="0" applyNumberFormat="1" applyFill="1" applyBorder="1" applyAlignment="1">
      <alignment vertical="center"/>
    </xf>
    <xf numFmtId="49" fontId="0" fillId="52" borderId="55" xfId="0" applyNumberFormat="1" applyFill="1" applyBorder="1"/>
    <xf numFmtId="49" fontId="0" fillId="52" borderId="27" xfId="0" applyNumberFormat="1" applyFill="1" applyBorder="1" applyAlignment="1">
      <alignment horizontal="center"/>
    </xf>
    <xf numFmtId="49" fontId="16" fillId="52" borderId="26" xfId="0" applyNumberFormat="1" applyFont="1" applyFill="1" applyBorder="1"/>
    <xf numFmtId="49" fontId="0" fillId="52" borderId="93" xfId="0" applyNumberFormat="1" applyFill="1" applyBorder="1"/>
    <xf numFmtId="0" fontId="27" fillId="77" borderId="16" xfId="0" applyFont="1" applyFill="1" applyBorder="1" applyAlignment="1">
      <alignment horizontal="left" vertical="top" wrapText="1"/>
    </xf>
    <xf numFmtId="0" fontId="27" fillId="78" borderId="21" xfId="0" applyFont="1" applyFill="1" applyBorder="1" applyAlignment="1">
      <alignment horizontal="left" vertical="top" wrapText="1"/>
    </xf>
    <xf numFmtId="0" fontId="27" fillId="78" borderId="16" xfId="0" applyFont="1" applyFill="1" applyBorder="1" applyAlignment="1">
      <alignment horizontal="left" vertical="top" wrapText="1"/>
    </xf>
    <xf numFmtId="0" fontId="0" fillId="46" borderId="0" xfId="0" applyFill="1" applyAlignment="1">
      <alignment vertical="center"/>
    </xf>
    <xf numFmtId="0" fontId="0" fillId="99" borderId="0" xfId="0" applyFill="1" applyAlignment="1">
      <alignment vertical="center"/>
    </xf>
    <xf numFmtId="0" fontId="0" fillId="111" borderId="0" xfId="0" applyFill="1" applyAlignment="1">
      <alignment vertical="center"/>
    </xf>
    <xf numFmtId="0" fontId="0" fillId="89" borderId="0" xfId="0" applyFill="1" applyAlignment="1">
      <alignment vertical="center"/>
    </xf>
    <xf numFmtId="0" fontId="0" fillId="47" borderId="0" xfId="0" applyFill="1" applyAlignment="1">
      <alignment vertical="center"/>
    </xf>
    <xf numFmtId="0" fontId="17" fillId="113" borderId="0" xfId="0" applyFont="1" applyFill="1" applyAlignment="1">
      <alignment vertical="center"/>
    </xf>
    <xf numFmtId="0" fontId="17" fillId="113" borderId="0" xfId="0" applyFont="1" applyFill="1" applyAlignment="1">
      <alignment horizontal="center" vertical="center"/>
    </xf>
    <xf numFmtId="0" fontId="27" fillId="37" borderId="13" xfId="0" applyFont="1" applyFill="1" applyBorder="1" applyAlignment="1">
      <alignment horizontal="left" vertical="center" wrapText="1"/>
    </xf>
    <xf numFmtId="0" fontId="27" fillId="37" borderId="13" xfId="0" applyFont="1" applyFill="1" applyBorder="1" applyAlignment="1">
      <alignment horizontal="center" vertical="center" wrapText="1"/>
    </xf>
    <xf numFmtId="0" fontId="27" fillId="64" borderId="13" xfId="0" applyFont="1" applyFill="1" applyBorder="1" applyAlignment="1">
      <alignment horizontal="justify" vertical="center" wrapText="1"/>
    </xf>
    <xf numFmtId="0" fontId="0" fillId="0" borderId="24" xfId="0" applyBorder="1" applyAlignment="1">
      <alignment vertical="center"/>
    </xf>
    <xf numFmtId="0" fontId="0" fillId="0" borderId="23" xfId="0" applyBorder="1" applyAlignment="1">
      <alignment vertical="center"/>
    </xf>
    <xf numFmtId="0" fontId="17" fillId="112" borderId="0" xfId="0" applyFont="1" applyFill="1" applyAlignment="1">
      <alignment vertical="center"/>
    </xf>
    <xf numFmtId="0" fontId="17" fillId="112" borderId="0" xfId="0" applyFont="1" applyFill="1" applyAlignment="1">
      <alignment horizontal="center" vertical="center"/>
    </xf>
    <xf numFmtId="0" fontId="27" fillId="39" borderId="17" xfId="0" applyFont="1" applyFill="1" applyBorder="1" applyAlignment="1">
      <alignment vertical="center"/>
    </xf>
    <xf numFmtId="0" fontId="27" fillId="38" borderId="17" xfId="0" applyFont="1" applyFill="1" applyBorder="1" applyAlignment="1">
      <alignment vertical="center"/>
    </xf>
    <xf numFmtId="0" fontId="27" fillId="52" borderId="17" xfId="0" applyFont="1" applyFill="1" applyBorder="1" applyAlignment="1">
      <alignment vertical="center"/>
    </xf>
    <xf numFmtId="0" fontId="27" fillId="37" borderId="17" xfId="0" applyFont="1" applyFill="1" applyBorder="1" applyAlignment="1">
      <alignment horizontal="left" vertical="center"/>
    </xf>
    <xf numFmtId="0" fontId="27" fillId="37" borderId="0" xfId="0" applyFont="1" applyFill="1" applyAlignment="1">
      <alignment horizontal="center" vertical="center"/>
    </xf>
    <xf numFmtId="0" fontId="27" fillId="37" borderId="18" xfId="0" applyFont="1" applyFill="1" applyBorder="1" applyAlignment="1">
      <alignment horizontal="center" vertical="center"/>
    </xf>
    <xf numFmtId="0" fontId="27" fillId="0" borderId="22" xfId="0" applyFont="1" applyBorder="1" applyAlignment="1">
      <alignment horizontal="center" vertical="center"/>
    </xf>
    <xf numFmtId="0" fontId="27" fillId="0" borderId="18" xfId="0" applyFont="1" applyBorder="1" applyAlignment="1">
      <alignment horizontal="justify" vertical="center"/>
    </xf>
    <xf numFmtId="0" fontId="61" fillId="50" borderId="0" xfId="0" applyFont="1" applyFill="1" applyAlignment="1">
      <alignment horizontal="left" vertical="center"/>
    </xf>
    <xf numFmtId="0" fontId="82" fillId="50" borderId="13" xfId="0" applyFont="1" applyFill="1" applyBorder="1" applyAlignment="1">
      <alignment horizontal="center" vertical="center"/>
    </xf>
    <xf numFmtId="0" fontId="27" fillId="0" borderId="22" xfId="0" applyFont="1" applyBorder="1" applyAlignment="1">
      <alignment horizontal="left" vertical="center" wrapText="1"/>
    </xf>
    <xf numFmtId="0" fontId="145" fillId="105" borderId="144" xfId="0" applyFont="1" applyFill="1" applyBorder="1" applyAlignment="1">
      <alignment vertical="center" wrapText="1"/>
    </xf>
    <xf numFmtId="0" fontId="145" fillId="105" borderId="145" xfId="0" applyFont="1" applyFill="1" applyBorder="1" applyAlignment="1">
      <alignment vertical="center" wrapText="1"/>
    </xf>
    <xf numFmtId="0" fontId="131" fillId="104" borderId="146" xfId="0" applyFont="1" applyFill="1" applyBorder="1" applyAlignment="1">
      <alignment vertical="center" wrapText="1"/>
    </xf>
    <xf numFmtId="0" fontId="130" fillId="104" borderId="147" xfId="0" applyFont="1" applyFill="1" applyBorder="1" applyAlignment="1">
      <alignment horizontal="center" vertical="center" wrapText="1"/>
    </xf>
    <xf numFmtId="0" fontId="130" fillId="104" borderId="147" xfId="0" applyFont="1" applyFill="1" applyBorder="1" applyAlignment="1">
      <alignment vertical="center" wrapText="1"/>
    </xf>
    <xf numFmtId="0" fontId="130" fillId="0" borderId="149" xfId="0" applyFont="1" applyBorder="1" applyAlignment="1">
      <alignment vertical="center" wrapText="1"/>
    </xf>
    <xf numFmtId="0" fontId="130" fillId="0" borderId="147" xfId="0" applyFont="1" applyBorder="1" applyAlignment="1">
      <alignment vertical="center" wrapText="1"/>
    </xf>
    <xf numFmtId="0" fontId="131" fillId="0" borderId="146" xfId="0" applyFont="1" applyBorder="1" applyAlignment="1">
      <alignment vertical="center" wrapText="1"/>
    </xf>
    <xf numFmtId="0" fontId="130" fillId="0" borderId="147" xfId="0" applyFont="1" applyBorder="1" applyAlignment="1">
      <alignment horizontal="center" vertical="center" wrapText="1"/>
    </xf>
    <xf numFmtId="0" fontId="130" fillId="104" borderId="149" xfId="0" applyFont="1" applyFill="1" applyBorder="1" applyAlignment="1">
      <alignment vertical="center" wrapText="1"/>
    </xf>
    <xf numFmtId="0" fontId="34" fillId="52" borderId="14" xfId="0" applyFont="1" applyFill="1" applyBorder="1" applyAlignment="1">
      <alignment horizontal="left"/>
    </xf>
    <xf numFmtId="49" fontId="34" fillId="104" borderId="10" xfId="0" applyNumberFormat="1" applyFont="1" applyFill="1" applyBorder="1" applyAlignment="1">
      <alignment horizontal="center"/>
    </xf>
    <xf numFmtId="49" fontId="34" fillId="104" borderId="12" xfId="0" applyNumberFormat="1" applyFont="1" applyFill="1" applyBorder="1"/>
    <xf numFmtId="49" fontId="0" fillId="0" borderId="23" xfId="0" applyNumberFormat="1" applyBorder="1" applyAlignment="1">
      <alignment wrapText="1"/>
    </xf>
    <xf numFmtId="49" fontId="34" fillId="104" borderId="89" xfId="0" applyNumberFormat="1" applyFont="1" applyFill="1" applyBorder="1"/>
    <xf numFmtId="0" fontId="149" fillId="77" borderId="152" xfId="0" applyFont="1" applyFill="1" applyBorder="1" applyAlignment="1">
      <alignment horizontal="left" vertical="center" wrapText="1"/>
    </xf>
    <xf numFmtId="0" fontId="149" fillId="77" borderId="151" xfId="0" applyFont="1" applyFill="1" applyBorder="1" applyAlignment="1">
      <alignment horizontal="left" vertical="center" wrapText="1"/>
    </xf>
    <xf numFmtId="0" fontId="149" fillId="77" borderId="155" xfId="0" applyFont="1" applyFill="1" applyBorder="1" applyAlignment="1">
      <alignment horizontal="left" vertical="center" wrapText="1"/>
    </xf>
    <xf numFmtId="0" fontId="149" fillId="77" borderId="53" xfId="0" applyFont="1" applyFill="1" applyBorder="1" applyAlignment="1">
      <alignment horizontal="left" vertical="center" wrapText="1"/>
    </xf>
    <xf numFmtId="0" fontId="150" fillId="77" borderId="156" xfId="0" applyFont="1" applyFill="1" applyBorder="1" applyAlignment="1">
      <alignment horizontal="left" vertical="center" wrapText="1"/>
    </xf>
    <xf numFmtId="0" fontId="149" fillId="77" borderId="55" xfId="0" applyFont="1" applyFill="1" applyBorder="1" applyAlignment="1">
      <alignment horizontal="left" vertical="center" wrapText="1"/>
    </xf>
    <xf numFmtId="0" fontId="149" fillId="77" borderId="158" xfId="0" applyFont="1" applyFill="1" applyBorder="1" applyAlignment="1">
      <alignment horizontal="left" vertical="center" wrapText="1"/>
    </xf>
    <xf numFmtId="0" fontId="0" fillId="52" borderId="29" xfId="0" applyFill="1" applyBorder="1"/>
    <xf numFmtId="49" fontId="0" fillId="0" borderId="29" xfId="0" applyNumberFormat="1" applyBorder="1"/>
    <xf numFmtId="49" fontId="0" fillId="52" borderId="29" xfId="0" applyNumberFormat="1" applyFill="1" applyBorder="1"/>
    <xf numFmtId="49" fontId="0" fillId="0" borderId="30" xfId="0" applyNumberFormat="1" applyBorder="1"/>
    <xf numFmtId="49" fontId="22" fillId="0" borderId="0" xfId="42" applyNumberFormat="1" applyFill="1" applyBorder="1" applyAlignment="1">
      <alignment horizontal="left"/>
    </xf>
    <xf numFmtId="49" fontId="0" fillId="52" borderId="31" xfId="0" applyNumberFormat="1" applyFill="1" applyBorder="1"/>
    <xf numFmtId="49" fontId="0" fillId="90" borderId="29" xfId="0" applyNumberFormat="1" applyFill="1" applyBorder="1"/>
    <xf numFmtId="0" fontId="0" fillId="90" borderId="29" xfId="0" applyFill="1" applyBorder="1"/>
    <xf numFmtId="0" fontId="61" fillId="64" borderId="70" xfId="0" applyFont="1" applyFill="1" applyBorder="1" applyAlignment="1">
      <alignment horizontal="left" vertical="center" wrapText="1"/>
    </xf>
    <xf numFmtId="0" fontId="61" fillId="39" borderId="70" xfId="0" applyFont="1" applyFill="1" applyBorder="1" applyAlignment="1">
      <alignment horizontal="left" vertical="center" wrapText="1"/>
    </xf>
    <xf numFmtId="0" fontId="61" fillId="39" borderId="70" xfId="0" applyFont="1" applyFill="1" applyBorder="1" applyAlignment="1">
      <alignment vertical="center" wrapText="1"/>
    </xf>
    <xf numFmtId="0" fontId="61" fillId="50" borderId="68" xfId="0" applyFont="1" applyFill="1" applyBorder="1" applyAlignment="1">
      <alignment horizontal="left" vertical="center" wrapText="1"/>
    </xf>
    <xf numFmtId="0" fontId="61" fillId="50" borderId="70" xfId="0" applyFont="1" applyFill="1" applyBorder="1" applyAlignment="1">
      <alignment horizontal="left" vertical="center" wrapText="1"/>
    </xf>
    <xf numFmtId="0" fontId="61" fillId="50" borderId="70" xfId="0" applyFont="1" applyFill="1" applyBorder="1" applyAlignment="1">
      <alignment vertical="center" wrapText="1"/>
    </xf>
    <xf numFmtId="0" fontId="61" fillId="63" borderId="70" xfId="0" applyFont="1" applyFill="1" applyBorder="1" applyAlignment="1">
      <alignment horizontal="left" vertical="center" wrapText="1"/>
    </xf>
    <xf numFmtId="0" fontId="61" fillId="59" borderId="70" xfId="0" applyFont="1" applyFill="1" applyBorder="1" applyAlignment="1">
      <alignment horizontal="left" vertical="center" wrapText="1"/>
    </xf>
    <xf numFmtId="0" fontId="0" fillId="65" borderId="15" xfId="0" applyFill="1" applyBorder="1" applyAlignment="1">
      <alignment horizontal="left"/>
    </xf>
    <xf numFmtId="0" fontId="0" fillId="0" borderId="73" xfId="0" applyBorder="1"/>
    <xf numFmtId="0" fontId="0" fillId="67" borderId="22" xfId="0" applyFill="1" applyBorder="1" applyAlignment="1">
      <alignment vertical="center" wrapText="1"/>
    </xf>
    <xf numFmtId="0" fontId="0" fillId="67" borderId="23" xfId="0" applyFill="1" applyBorder="1" applyAlignment="1">
      <alignment vertical="center" wrapText="1"/>
    </xf>
    <xf numFmtId="0" fontId="0" fillId="67" borderId="22" xfId="0" applyFill="1" applyBorder="1"/>
    <xf numFmtId="0" fontId="0" fillId="67" borderId="0" xfId="0" applyFill="1" applyAlignment="1">
      <alignment wrapText="1"/>
    </xf>
    <xf numFmtId="0" fontId="0" fillId="67" borderId="73" xfId="0" applyFill="1" applyBorder="1" applyAlignment="1">
      <alignment vertical="center" wrapText="1"/>
    </xf>
    <xf numFmtId="0" fontId="0" fillId="67" borderId="56" xfId="0" applyFill="1" applyBorder="1"/>
    <xf numFmtId="0" fontId="35" fillId="46" borderId="13" xfId="0" applyFont="1" applyFill="1" applyBorder="1" applyAlignment="1">
      <alignment vertical="center"/>
    </xf>
    <xf numFmtId="0" fontId="151" fillId="0" borderId="102" xfId="0" applyFont="1" applyBorder="1" applyAlignment="1">
      <alignment horizontal="center" vertical="center" wrapText="1"/>
    </xf>
    <xf numFmtId="0" fontId="151" fillId="0" borderId="103" xfId="0" applyFont="1" applyBorder="1" applyAlignment="1">
      <alignment horizontal="center" vertical="center" wrapText="1"/>
    </xf>
    <xf numFmtId="0" fontId="0" fillId="0" borderId="90" xfId="0" applyBorder="1" applyAlignment="1">
      <alignment vertical="top" wrapText="1"/>
    </xf>
    <xf numFmtId="0" fontId="151" fillId="0" borderId="31" xfId="0" applyFont="1" applyBorder="1" applyAlignment="1">
      <alignment horizontal="center" vertical="center" wrapText="1"/>
    </xf>
    <xf numFmtId="0" fontId="151" fillId="0" borderId="29" xfId="0" applyFont="1" applyBorder="1" applyAlignment="1">
      <alignment horizontal="center" vertical="center" wrapText="1"/>
    </xf>
    <xf numFmtId="0" fontId="151" fillId="0" borderId="30" xfId="0" applyFont="1" applyBorder="1" applyAlignment="1">
      <alignment horizontal="center" vertical="center" wrapText="1"/>
    </xf>
    <xf numFmtId="0" fontId="152" fillId="114" borderId="90" xfId="0" applyFont="1" applyFill="1" applyBorder="1" applyAlignment="1">
      <alignment horizontal="center" vertical="center" wrapText="1"/>
    </xf>
    <xf numFmtId="0" fontId="152" fillId="114" borderId="30" xfId="0" applyFont="1" applyFill="1" applyBorder="1" applyAlignment="1">
      <alignment vertical="center" wrapText="1"/>
    </xf>
    <xf numFmtId="0" fontId="152" fillId="114" borderId="30" xfId="0" applyFont="1" applyFill="1" applyBorder="1" applyAlignment="1">
      <alignment horizontal="center" vertical="center" wrapText="1"/>
    </xf>
    <xf numFmtId="0" fontId="152" fillId="0" borderId="90" xfId="0" applyFont="1" applyBorder="1" applyAlignment="1">
      <alignment horizontal="center" vertical="center" wrapText="1"/>
    </xf>
    <xf numFmtId="0" fontId="152" fillId="0" borderId="30" xfId="0" applyFont="1" applyBorder="1" applyAlignment="1">
      <alignment vertical="center" wrapText="1"/>
    </xf>
    <xf numFmtId="0" fontId="152" fillId="0" borderId="30" xfId="0" applyFont="1" applyBorder="1" applyAlignment="1">
      <alignment horizontal="center" vertical="center" wrapText="1"/>
    </xf>
    <xf numFmtId="0" fontId="153" fillId="0" borderId="29" xfId="0" applyFont="1" applyBorder="1" applyAlignment="1">
      <alignment horizontal="center" vertical="center" wrapText="1"/>
    </xf>
    <xf numFmtId="0" fontId="153" fillId="0" borderId="30" xfId="0" applyFont="1" applyBorder="1" applyAlignment="1">
      <alignment horizontal="center" vertical="center" wrapText="1"/>
    </xf>
    <xf numFmtId="0" fontId="152" fillId="0" borderId="29" xfId="0" applyFont="1" applyBorder="1" applyAlignment="1">
      <alignment horizontal="center" vertical="center" wrapText="1"/>
    </xf>
    <xf numFmtId="0" fontId="154" fillId="0" borderId="29" xfId="0" applyFont="1" applyBorder="1" applyAlignment="1">
      <alignment horizontal="center" vertical="center" wrapText="1"/>
    </xf>
    <xf numFmtId="0" fontId="154" fillId="0" borderId="29" xfId="0" applyFont="1" applyBorder="1" applyAlignment="1">
      <alignment vertical="center" wrapText="1"/>
    </xf>
    <xf numFmtId="0" fontId="153" fillId="114" borderId="30" xfId="0" applyFont="1" applyFill="1" applyBorder="1" applyAlignment="1">
      <alignment horizontal="center" vertical="center" wrapText="1"/>
    </xf>
    <xf numFmtId="0" fontId="153" fillId="77" borderId="29" xfId="0" applyFont="1" applyFill="1" applyBorder="1" applyAlignment="1">
      <alignment horizontal="center" vertical="center" wrapText="1"/>
    </xf>
    <xf numFmtId="0" fontId="153" fillId="77" borderId="30" xfId="0" applyFont="1" applyFill="1" applyBorder="1" applyAlignment="1">
      <alignment horizontal="center" vertical="center" wrapText="1"/>
    </xf>
    <xf numFmtId="0" fontId="152" fillId="77" borderId="29" xfId="0" applyFont="1" applyFill="1" applyBorder="1" applyAlignment="1">
      <alignment horizontal="center" vertical="center" wrapText="1"/>
    </xf>
    <xf numFmtId="0" fontId="153" fillId="0" borderId="30" xfId="0" applyFont="1" applyBorder="1" applyAlignment="1">
      <alignment vertical="center" wrapText="1"/>
    </xf>
    <xf numFmtId="0" fontId="152" fillId="115" borderId="90" xfId="0" applyFont="1" applyFill="1" applyBorder="1" applyAlignment="1">
      <alignment horizontal="center" vertical="center" wrapText="1"/>
    </xf>
    <xf numFmtId="0" fontId="152" fillId="115" borderId="30" xfId="0" applyFont="1" applyFill="1" applyBorder="1" applyAlignment="1">
      <alignment vertical="center" wrapText="1"/>
    </xf>
    <xf numFmtId="0" fontId="152" fillId="115" borderId="30" xfId="0" applyFont="1" applyFill="1" applyBorder="1" applyAlignment="1">
      <alignment horizontal="center" vertical="center" wrapText="1"/>
    </xf>
    <xf numFmtId="0" fontId="152" fillId="0" borderId="90" xfId="0" applyFont="1" applyBorder="1" applyAlignment="1">
      <alignment vertical="center" wrapText="1"/>
    </xf>
    <xf numFmtId="0" fontId="151" fillId="0" borderId="102" xfId="0" applyFont="1" applyBorder="1" applyAlignment="1">
      <alignment vertical="center" wrapText="1"/>
    </xf>
    <xf numFmtId="0" fontId="151" fillId="0" borderId="31" xfId="0" applyFont="1" applyBorder="1" applyAlignment="1">
      <alignment vertical="center" wrapText="1"/>
    </xf>
    <xf numFmtId="0" fontId="151" fillId="114" borderId="30" xfId="0" applyFont="1" applyFill="1" applyBorder="1" applyAlignment="1">
      <alignment horizontal="center" vertical="center" wrapText="1"/>
    </xf>
    <xf numFmtId="0" fontId="152" fillId="0" borderId="0" xfId="0" applyFont="1" applyAlignment="1">
      <alignment vertical="center"/>
    </xf>
    <xf numFmtId="0" fontId="154" fillId="0" borderId="30" xfId="0" applyFont="1" applyBorder="1" applyAlignment="1">
      <alignment vertical="center" wrapText="1"/>
    </xf>
    <xf numFmtId="49" fontId="0" fillId="34" borderId="22" xfId="0" applyNumberFormat="1" applyFill="1" applyBorder="1"/>
    <xf numFmtId="49" fontId="16" fillId="35" borderId="22" xfId="0" applyNumberFormat="1" applyFont="1" applyFill="1" applyBorder="1" applyAlignment="1">
      <alignment horizontal="center"/>
    </xf>
    <xf numFmtId="49" fontId="16" fillId="35" borderId="22" xfId="0" applyNumberFormat="1" applyFont="1" applyFill="1" applyBorder="1"/>
    <xf numFmtId="0" fontId="0" fillId="0" borderId="140" xfId="0" applyBorder="1" applyAlignment="1">
      <alignment horizontal="center"/>
    </xf>
    <xf numFmtId="0" fontId="0" fillId="37" borderId="140" xfId="0" applyFill="1" applyBorder="1" applyAlignment="1">
      <alignment horizontal="center"/>
    </xf>
    <xf numFmtId="0" fontId="0" fillId="46" borderId="140" xfId="0" applyFill="1" applyBorder="1" applyAlignment="1">
      <alignment horizontal="center"/>
    </xf>
    <xf numFmtId="49" fontId="27" fillId="0" borderId="159" xfId="0" applyNumberFormat="1" applyFont="1" applyBorder="1" applyAlignment="1">
      <alignment horizontal="center" vertical="center" wrapText="1"/>
    </xf>
    <xf numFmtId="49" fontId="16" fillId="43" borderId="0" xfId="0" applyNumberFormat="1" applyFont="1" applyFill="1" applyAlignment="1">
      <alignment horizontal="center"/>
    </xf>
    <xf numFmtId="49" fontId="16" fillId="37" borderId="17" xfId="0" applyNumberFormat="1" applyFont="1" applyFill="1" applyBorder="1" applyAlignment="1">
      <alignment horizontal="left" vertical="center"/>
    </xf>
    <xf numFmtId="49" fontId="16" fillId="43" borderId="17" xfId="0" applyNumberFormat="1" applyFont="1" applyFill="1" applyBorder="1" applyAlignment="1">
      <alignment horizontal="center"/>
    </xf>
    <xf numFmtId="49" fontId="16" fillId="37" borderId="0" xfId="0" applyNumberFormat="1" applyFont="1" applyFill="1" applyAlignment="1">
      <alignment horizontal="left"/>
    </xf>
    <xf numFmtId="49" fontId="27" fillId="37" borderId="160" xfId="0" applyNumberFormat="1" applyFont="1" applyFill="1" applyBorder="1" applyAlignment="1">
      <alignment horizontal="center" vertical="center" wrapText="1"/>
    </xf>
    <xf numFmtId="0" fontId="0" fillId="37" borderId="142" xfId="0" applyFill="1" applyBorder="1" applyAlignment="1">
      <alignment horizontal="center"/>
    </xf>
    <xf numFmtId="0" fontId="0" fillId="0" borderId="142" xfId="0" applyBorder="1" applyAlignment="1">
      <alignment horizontal="center"/>
    </xf>
    <xf numFmtId="49" fontId="27" fillId="0" borderId="142" xfId="0" applyNumberFormat="1" applyFont="1" applyBorder="1" applyAlignment="1">
      <alignment horizontal="center" vertical="center" wrapText="1"/>
    </xf>
    <xf numFmtId="0" fontId="0" fillId="46" borderId="142" xfId="0" applyFill="1" applyBorder="1" applyAlignment="1">
      <alignment horizontal="center"/>
    </xf>
    <xf numFmtId="49" fontId="27" fillId="0" borderId="161" xfId="0" applyNumberFormat="1" applyFont="1" applyBorder="1" applyAlignment="1">
      <alignment horizontal="center" vertical="center" wrapText="1"/>
    </xf>
    <xf numFmtId="49" fontId="16" fillId="43" borderId="22" xfId="0" applyNumberFormat="1" applyFont="1" applyFill="1" applyBorder="1" applyAlignment="1">
      <alignment horizontal="center"/>
    </xf>
    <xf numFmtId="49" fontId="0" fillId="33" borderId="23" xfId="0" applyNumberFormat="1" applyFill="1" applyBorder="1" applyAlignment="1">
      <alignment horizontal="center"/>
    </xf>
    <xf numFmtId="49" fontId="0" fillId="33" borderId="21" xfId="0" applyNumberFormat="1" applyFill="1" applyBorder="1" applyAlignment="1">
      <alignment horizontal="center"/>
    </xf>
    <xf numFmtId="49" fontId="0" fillId="0" borderId="59" xfId="0" applyNumberFormat="1" applyBorder="1" applyAlignment="1">
      <alignment horizontal="center"/>
    </xf>
    <xf numFmtId="49" fontId="0" fillId="37" borderId="17" xfId="0" applyNumberFormat="1" applyFill="1" applyBorder="1" applyAlignment="1">
      <alignment horizontal="center" vertical="center"/>
    </xf>
    <xf numFmtId="49" fontId="0" fillId="0" borderId="17" xfId="0" applyNumberFormat="1" applyBorder="1" applyAlignment="1">
      <alignment horizontal="center" vertical="center"/>
    </xf>
    <xf numFmtId="0" fontId="0" fillId="46" borderId="0" xfId="0" applyFill="1" applyAlignment="1">
      <alignment horizontal="center" vertical="center"/>
    </xf>
    <xf numFmtId="49" fontId="0" fillId="46" borderId="17" xfId="0" applyNumberFormat="1" applyFill="1" applyBorder="1" applyAlignment="1">
      <alignment horizontal="center" vertical="center"/>
    </xf>
    <xf numFmtId="49" fontId="0" fillId="0" borderId="63" xfId="0" applyNumberFormat="1" applyBorder="1" applyAlignment="1">
      <alignment horizontal="center" vertical="center"/>
    </xf>
    <xf numFmtId="49" fontId="0" fillId="37" borderId="63" xfId="0" applyNumberFormat="1" applyFill="1" applyBorder="1" applyAlignment="1">
      <alignment horizontal="center" vertical="center"/>
    </xf>
    <xf numFmtId="49" fontId="0" fillId="46" borderId="63" xfId="0" applyNumberFormat="1" applyFill="1" applyBorder="1" applyAlignment="1">
      <alignment horizontal="center" vertical="center"/>
    </xf>
    <xf numFmtId="49" fontId="0" fillId="37" borderId="22" xfId="0" applyNumberFormat="1" applyFill="1" applyBorder="1" applyAlignment="1">
      <alignment horizontal="center" vertical="center"/>
    </xf>
    <xf numFmtId="49" fontId="16" fillId="37" borderId="17" xfId="0" applyNumberFormat="1" applyFont="1" applyFill="1" applyBorder="1" applyAlignment="1">
      <alignment horizontal="center" vertical="center"/>
    </xf>
    <xf numFmtId="49" fontId="27" fillId="37" borderId="0" xfId="0" applyNumberFormat="1" applyFont="1" applyFill="1" applyAlignment="1">
      <alignment horizontal="center" vertical="center"/>
    </xf>
    <xf numFmtId="49" fontId="27" fillId="0" borderId="0" xfId="0" applyNumberFormat="1" applyFont="1" applyAlignment="1">
      <alignment horizontal="center" vertical="center"/>
    </xf>
    <xf numFmtId="49" fontId="16" fillId="0" borderId="17" xfId="0" applyNumberFormat="1" applyFont="1" applyBorder="1" applyAlignment="1">
      <alignment horizontal="center" vertical="center"/>
    </xf>
    <xf numFmtId="0" fontId="0" fillId="0" borderId="113" xfId="0" applyBorder="1" applyAlignment="1">
      <alignment horizontal="center" vertical="center"/>
    </xf>
    <xf numFmtId="0" fontId="60" fillId="64" borderId="13" xfId="0" applyFont="1" applyFill="1" applyBorder="1" applyAlignment="1">
      <alignment horizontal="left" vertical="center" wrapText="1"/>
    </xf>
    <xf numFmtId="0" fontId="60" fillId="59" borderId="13" xfId="0" applyFont="1" applyFill="1" applyBorder="1" applyAlignment="1">
      <alignment horizontal="left" vertical="center" wrapText="1"/>
    </xf>
    <xf numFmtId="0" fontId="155" fillId="116" borderId="162" xfId="0" applyFont="1" applyFill="1" applyBorder="1" applyAlignment="1">
      <alignment horizontal="center" vertical="center" wrapText="1"/>
    </xf>
    <xf numFmtId="0" fontId="156" fillId="0" borderId="0" xfId="0" applyFont="1" applyAlignment="1">
      <alignment horizontal="left" vertical="center" wrapText="1" indent="1"/>
    </xf>
    <xf numFmtId="0" fontId="156" fillId="117" borderId="0" xfId="0" applyFont="1" applyFill="1" applyAlignment="1">
      <alignment horizontal="left" vertical="center" wrapText="1" indent="1"/>
    </xf>
    <xf numFmtId="0" fontId="155" fillId="116" borderId="164" xfId="0" applyFont="1" applyFill="1" applyBorder="1" applyAlignment="1">
      <alignment horizontal="center" vertical="center" wrapText="1"/>
    </xf>
    <xf numFmtId="0" fontId="0" fillId="0" borderId="165" xfId="0" applyBorder="1"/>
    <xf numFmtId="0" fontId="0" fillId="0" borderId="167" xfId="0" applyBorder="1"/>
    <xf numFmtId="0" fontId="156" fillId="0" borderId="166" xfId="0" applyFont="1" applyBorder="1" applyAlignment="1">
      <alignment horizontal="left" vertical="center" wrapText="1" indent="1"/>
    </xf>
    <xf numFmtId="0" fontId="156" fillId="117" borderId="166" xfId="0" applyFont="1" applyFill="1" applyBorder="1" applyAlignment="1">
      <alignment horizontal="left" vertical="center" wrapText="1" indent="1"/>
    </xf>
    <xf numFmtId="0" fontId="156" fillId="0" borderId="167" xfId="0" applyFont="1" applyBorder="1" applyAlignment="1">
      <alignment horizontal="left" vertical="center" wrapText="1" indent="1"/>
    </xf>
    <xf numFmtId="0" fontId="156" fillId="117" borderId="168" xfId="0" applyFont="1" applyFill="1" applyBorder="1" applyAlignment="1">
      <alignment horizontal="left" vertical="center" wrapText="1" indent="1"/>
    </xf>
    <xf numFmtId="0" fontId="156" fillId="117" borderId="169" xfId="0" applyFont="1" applyFill="1" applyBorder="1" applyAlignment="1">
      <alignment horizontal="left" vertical="center" wrapText="1" indent="1"/>
    </xf>
    <xf numFmtId="0" fontId="0" fillId="0" borderId="170" xfId="0" applyBorder="1"/>
    <xf numFmtId="0" fontId="157" fillId="0" borderId="0" xfId="0" applyFont="1"/>
    <xf numFmtId="49" fontId="0" fillId="51" borderId="13" xfId="0" applyNumberFormat="1" applyFill="1" applyBorder="1"/>
    <xf numFmtId="49" fontId="13" fillId="94" borderId="0" xfId="0" applyNumberFormat="1" applyFont="1" applyFill="1" applyAlignment="1">
      <alignment horizontal="center"/>
    </xf>
    <xf numFmtId="49" fontId="23" fillId="60" borderId="18" xfId="0" applyNumberFormat="1" applyFont="1" applyFill="1" applyBorder="1" applyAlignment="1">
      <alignment horizontal="center"/>
    </xf>
    <xf numFmtId="0" fontId="34" fillId="66" borderId="13" xfId="0" applyFont="1" applyFill="1" applyBorder="1"/>
    <xf numFmtId="0" fontId="0" fillId="0" borderId="0" xfId="0" applyAlignment="1">
      <alignment wrapText="1"/>
    </xf>
    <xf numFmtId="49" fontId="34" fillId="0" borderId="0" xfId="0" applyNumberFormat="1" applyFont="1" applyAlignment="1">
      <alignment horizontal="left"/>
    </xf>
    <xf numFmtId="49" fontId="16" fillId="0" borderId="17" xfId="0" applyNumberFormat="1" applyFont="1" applyBorder="1" applyAlignment="1">
      <alignment horizontal="center"/>
    </xf>
    <xf numFmtId="49" fontId="16" fillId="40" borderId="17" xfId="0" applyNumberFormat="1" applyFont="1" applyFill="1" applyBorder="1" applyAlignment="1">
      <alignment horizontal="center"/>
    </xf>
    <xf numFmtId="2" fontId="34" fillId="0" borderId="0" xfId="0" applyNumberFormat="1" applyFont="1"/>
    <xf numFmtId="49" fontId="22" fillId="0" borderId="0" xfId="42" applyNumberFormat="1" applyFill="1" applyBorder="1" applyAlignment="1">
      <alignment horizontal="center"/>
    </xf>
    <xf numFmtId="49" fontId="22" fillId="104" borderId="52" xfId="42" applyNumberFormat="1" applyFill="1" applyBorder="1" applyAlignment="1">
      <alignment horizontal="center"/>
    </xf>
    <xf numFmtId="49" fontId="23" fillId="104" borderId="24" xfId="0" applyNumberFormat="1" applyFont="1" applyFill="1" applyBorder="1" applyAlignment="1">
      <alignment horizontal="center" vertical="center"/>
    </xf>
    <xf numFmtId="0" fontId="16" fillId="0" borderId="25" xfId="0" applyFont="1" applyBorder="1" applyAlignment="1">
      <alignment horizontal="center" vertical="center"/>
    </xf>
    <xf numFmtId="0" fontId="0" fillId="0" borderId="26" xfId="0" applyBorder="1" applyAlignment="1">
      <alignment horizontal="center" vertical="center" wrapText="1"/>
    </xf>
    <xf numFmtId="11" fontId="31" fillId="0" borderId="0" xfId="0" applyNumberFormat="1" applyFont="1" applyAlignment="1">
      <alignment vertical="center"/>
    </xf>
    <xf numFmtId="49" fontId="16" fillId="69" borderId="53" xfId="0" applyNumberFormat="1" applyFont="1" applyFill="1" applyBorder="1" applyAlignment="1">
      <alignment horizontal="center" vertical="center" wrapText="1"/>
    </xf>
    <xf numFmtId="49" fontId="61" fillId="0" borderId="23" xfId="0" applyNumberFormat="1" applyFont="1" applyBorder="1" applyAlignment="1">
      <alignment vertical="center"/>
    </xf>
    <xf numFmtId="49" fontId="22" fillId="0" borderId="71" xfId="42" applyNumberFormat="1" applyFill="1" applyBorder="1" applyAlignment="1">
      <alignment horizontal="center"/>
    </xf>
    <xf numFmtId="0" fontId="0" fillId="104" borderId="25" xfId="0" applyFill="1" applyBorder="1" applyAlignment="1">
      <alignment horizontal="center" vertical="center"/>
    </xf>
    <xf numFmtId="49" fontId="0" fillId="104" borderId="26" xfId="0" applyNumberFormat="1" applyFill="1" applyBorder="1" applyAlignment="1">
      <alignment horizontal="center"/>
    </xf>
    <xf numFmtId="49" fontId="22" fillId="104" borderId="93" xfId="42" applyNumberFormat="1" applyFill="1" applyBorder="1" applyAlignment="1">
      <alignment horizontal="center"/>
    </xf>
    <xf numFmtId="49" fontId="22" fillId="104" borderId="71" xfId="42" applyNumberFormat="1" applyFill="1" applyBorder="1" applyAlignment="1">
      <alignment horizontal="center"/>
    </xf>
    <xf numFmtId="0" fontId="0" fillId="104" borderId="25" xfId="0" applyFill="1" applyBorder="1" applyAlignment="1">
      <alignment vertical="center" wrapText="1"/>
    </xf>
    <xf numFmtId="49" fontId="0" fillId="104" borderId="127" xfId="0" applyNumberFormat="1" applyFill="1" applyBorder="1" applyAlignment="1">
      <alignment horizontal="center"/>
    </xf>
    <xf numFmtId="49" fontId="0" fillId="0" borderId="171" xfId="0" applyNumberFormat="1" applyBorder="1" applyAlignment="1">
      <alignment horizontal="center"/>
    </xf>
    <xf numFmtId="0" fontId="16" fillId="104" borderId="23" xfId="0" applyFont="1" applyFill="1" applyBorder="1" applyAlignment="1">
      <alignment horizontal="center" vertical="center"/>
    </xf>
    <xf numFmtId="0" fontId="0" fillId="104" borderId="23" xfId="0" applyFill="1" applyBorder="1" applyAlignment="1">
      <alignment vertical="center" wrapText="1"/>
    </xf>
    <xf numFmtId="0" fontId="16" fillId="104" borderId="19" xfId="0" applyFont="1" applyFill="1" applyBorder="1" applyAlignment="1">
      <alignment vertical="center" wrapText="1"/>
    </xf>
    <xf numFmtId="11" fontId="16" fillId="104" borderId="101" xfId="0" applyNumberFormat="1" applyFont="1" applyFill="1" applyBorder="1" applyAlignment="1">
      <alignment horizontal="center" vertical="center"/>
    </xf>
    <xf numFmtId="11" fontId="61" fillId="104" borderId="101" xfId="0" applyNumberFormat="1" applyFont="1" applyFill="1" applyBorder="1" applyAlignment="1">
      <alignment vertical="center"/>
    </xf>
    <xf numFmtId="11" fontId="31" fillId="104" borderId="124" xfId="0" applyNumberFormat="1" applyFont="1" applyFill="1" applyBorder="1" applyAlignment="1">
      <alignment vertical="center"/>
    </xf>
    <xf numFmtId="49" fontId="22" fillId="104" borderId="119" xfId="42" applyNumberFormat="1" applyFill="1" applyBorder="1" applyAlignment="1">
      <alignment horizontal="center"/>
    </xf>
    <xf numFmtId="49" fontId="16" fillId="69" borderId="34" xfId="0" applyNumberFormat="1" applyFont="1" applyFill="1" applyBorder="1" applyAlignment="1">
      <alignment horizontal="center" vertical="center"/>
    </xf>
    <xf numFmtId="49" fontId="16" fillId="0" borderId="25" xfId="0" applyNumberFormat="1" applyFont="1" applyBorder="1" applyAlignment="1">
      <alignment horizontal="center" vertical="center"/>
    </xf>
    <xf numFmtId="49" fontId="0" fillId="0" borderId="25" xfId="0" applyNumberFormat="1" applyBorder="1" applyAlignment="1">
      <alignment vertical="center"/>
    </xf>
    <xf numFmtId="49" fontId="16" fillId="0" borderId="26" xfId="0" applyNumberFormat="1" applyFont="1" applyBorder="1" applyAlignment="1">
      <alignment vertical="center"/>
    </xf>
    <xf numFmtId="0" fontId="13" fillId="94" borderId="12" xfId="0" applyFont="1" applyFill="1" applyBorder="1" applyAlignment="1">
      <alignment horizontal="center" vertical="center"/>
    </xf>
    <xf numFmtId="0" fontId="16" fillId="47" borderId="12" xfId="0" applyFont="1" applyFill="1" applyBorder="1" applyAlignment="1">
      <alignment horizontal="center" vertical="center"/>
    </xf>
    <xf numFmtId="0" fontId="16" fillId="33" borderId="12" xfId="0" applyFont="1" applyFill="1" applyBorder="1" applyAlignment="1">
      <alignment horizontal="center" vertical="center"/>
    </xf>
    <xf numFmtId="0" fontId="16" fillId="63" borderId="12" xfId="0" applyFont="1" applyFill="1" applyBorder="1" applyAlignment="1">
      <alignment horizontal="center" vertical="center"/>
    </xf>
    <xf numFmtId="0" fontId="16" fillId="41" borderId="12" xfId="0" applyFont="1" applyFill="1" applyBorder="1" applyAlignment="1">
      <alignment horizontal="center" vertical="center"/>
    </xf>
    <xf numFmtId="0" fontId="16" fillId="49" borderId="12" xfId="0" applyFont="1" applyFill="1" applyBorder="1" applyAlignment="1">
      <alignment horizontal="center" vertical="center"/>
    </xf>
    <xf numFmtId="0" fontId="16" fillId="53" borderId="12" xfId="0" applyFont="1" applyFill="1" applyBorder="1" applyAlignment="1">
      <alignment horizontal="center" vertical="center"/>
    </xf>
    <xf numFmtId="0" fontId="16" fillId="51" borderId="12" xfId="0" applyFont="1" applyFill="1" applyBorder="1" applyAlignment="1">
      <alignment horizontal="center" vertical="center"/>
    </xf>
    <xf numFmtId="49" fontId="13" fillId="94" borderId="65" xfId="0" applyNumberFormat="1" applyFont="1" applyFill="1" applyBorder="1" applyAlignment="1">
      <alignment horizontal="center" vertical="center"/>
    </xf>
    <xf numFmtId="49" fontId="13" fillId="94" borderId="91" xfId="0" applyNumberFormat="1" applyFont="1" applyFill="1" applyBorder="1" applyAlignment="1">
      <alignment horizontal="center" vertical="center"/>
    </xf>
    <xf numFmtId="49" fontId="0" fillId="55" borderId="52" xfId="0" applyNumberFormat="1" applyFill="1" applyBorder="1" applyAlignment="1">
      <alignment horizontal="center"/>
    </xf>
    <xf numFmtId="49" fontId="17" fillId="91" borderId="119" xfId="0" applyNumberFormat="1" applyFont="1" applyFill="1" applyBorder="1"/>
    <xf numFmtId="49" fontId="0" fillId="0" borderId="105" xfId="0" applyNumberFormat="1" applyBorder="1" applyAlignment="1">
      <alignment horizontal="center"/>
    </xf>
    <xf numFmtId="49" fontId="17" fillId="91" borderId="54" xfId="0" applyNumberFormat="1" applyFont="1" applyFill="1" applyBorder="1"/>
    <xf numFmtId="49" fontId="34" fillId="48" borderId="92" xfId="0" applyNumberFormat="1" applyFont="1" applyFill="1" applyBorder="1" applyAlignment="1">
      <alignment horizontal="center"/>
    </xf>
    <xf numFmtId="49" fontId="0" fillId="109" borderId="105" xfId="0" applyNumberFormat="1" applyFill="1" applyBorder="1" applyAlignment="1">
      <alignment horizontal="center"/>
    </xf>
    <xf numFmtId="49" fontId="34" fillId="52" borderId="92" xfId="0" applyNumberFormat="1" applyFont="1" applyFill="1" applyBorder="1" applyAlignment="1">
      <alignment horizontal="center"/>
    </xf>
    <xf numFmtId="49" fontId="0" fillId="52" borderId="92" xfId="0" applyNumberFormat="1" applyFill="1" applyBorder="1" applyAlignment="1">
      <alignment horizontal="center"/>
    </xf>
    <xf numFmtId="49" fontId="34" fillId="93" borderId="51" xfId="0" applyNumberFormat="1" applyFont="1" applyFill="1" applyBorder="1" applyAlignment="1">
      <alignment horizontal="center"/>
    </xf>
    <xf numFmtId="49" fontId="0" fillId="48" borderId="92" xfId="0" applyNumberFormat="1" applyFill="1" applyBorder="1" applyAlignment="1">
      <alignment horizontal="center"/>
    </xf>
    <xf numFmtId="49" fontId="0" fillId="60" borderId="107" xfId="0" applyNumberFormat="1" applyFill="1" applyBorder="1"/>
    <xf numFmtId="49" fontId="0" fillId="60" borderId="52" xfId="0" applyNumberFormat="1" applyFill="1" applyBorder="1" applyAlignment="1">
      <alignment horizontal="center"/>
    </xf>
    <xf numFmtId="49" fontId="16" fillId="60" borderId="33" xfId="0" applyNumberFormat="1" applyFont="1" applyFill="1" applyBorder="1" applyAlignment="1">
      <alignment horizontal="center"/>
    </xf>
    <xf numFmtId="49" fontId="0" fillId="60" borderId="54" xfId="0" applyNumberFormat="1" applyFill="1" applyBorder="1" applyAlignment="1">
      <alignment horizontal="center"/>
    </xf>
    <xf numFmtId="49" fontId="16" fillId="35" borderId="107" xfId="0" applyNumberFormat="1" applyFont="1" applyFill="1" applyBorder="1" applyAlignment="1">
      <alignment vertical="center" wrapText="1"/>
    </xf>
    <xf numFmtId="49" fontId="16" fillId="35" borderId="33" xfId="0" applyNumberFormat="1" applyFont="1" applyFill="1" applyBorder="1" applyAlignment="1">
      <alignment vertical="center" wrapText="1"/>
    </xf>
    <xf numFmtId="49" fontId="0" fillId="0" borderId="26" xfId="0" applyNumberFormat="1" applyBorder="1" applyAlignment="1">
      <alignment horizontal="center"/>
    </xf>
    <xf numFmtId="0" fontId="16" fillId="0" borderId="102" xfId="0" applyFont="1" applyBorder="1" applyAlignment="1">
      <alignment horizontal="center" vertical="center"/>
    </xf>
    <xf numFmtId="0" fontId="16" fillId="0" borderId="103" xfId="0" applyFont="1" applyBorder="1" applyAlignment="1">
      <alignment horizontal="center" vertical="center"/>
    </xf>
    <xf numFmtId="0" fontId="16" fillId="44" borderId="103" xfId="0" applyFont="1" applyFill="1" applyBorder="1" applyAlignment="1">
      <alignment horizontal="center" vertical="center"/>
    </xf>
    <xf numFmtId="0" fontId="16" fillId="46" borderId="102" xfId="0" applyFont="1" applyFill="1" applyBorder="1" applyAlignment="1">
      <alignment horizontal="center" vertical="center"/>
    </xf>
    <xf numFmtId="0" fontId="16" fillId="46" borderId="103" xfId="0" applyFont="1" applyFill="1" applyBorder="1" applyAlignment="1">
      <alignment horizontal="center" vertical="center"/>
    </xf>
    <xf numFmtId="0" fontId="16" fillId="46" borderId="90" xfId="0" applyFont="1" applyFill="1" applyBorder="1" applyAlignment="1">
      <alignment horizontal="center" vertical="center"/>
    </xf>
    <xf numFmtId="0" fontId="16" fillId="0" borderId="90" xfId="0" applyFont="1" applyBorder="1" applyAlignment="1">
      <alignment horizontal="center" vertical="center"/>
    </xf>
    <xf numFmtId="49" fontId="0" fillId="66" borderId="13" xfId="0" applyNumberFormat="1" applyFill="1" applyBorder="1"/>
    <xf numFmtId="0" fontId="131" fillId="53" borderId="89" xfId="0" applyFont="1" applyFill="1" applyBorder="1" applyAlignment="1">
      <alignment horizontal="center" vertical="center" wrapText="1"/>
    </xf>
    <xf numFmtId="0" fontId="131" fillId="53" borderId="121" xfId="0" applyFont="1" applyFill="1" applyBorder="1" applyAlignment="1">
      <alignment horizontal="center" vertical="center" wrapText="1"/>
    </xf>
    <xf numFmtId="0" fontId="130" fillId="0" borderId="90" xfId="0" applyFont="1" applyBorder="1" applyAlignment="1">
      <alignment vertical="center" wrapText="1"/>
    </xf>
    <xf numFmtId="0" fontId="130" fillId="0" borderId="30" xfId="0" applyFont="1" applyBorder="1" applyAlignment="1">
      <alignment vertical="center" wrapText="1"/>
    </xf>
    <xf numFmtId="0" fontId="130" fillId="0" borderId="30" xfId="0" applyFont="1" applyBorder="1" applyAlignment="1">
      <alignment horizontal="center" vertical="center" wrapText="1"/>
    </xf>
    <xf numFmtId="0" fontId="0" fillId="0" borderId="54" xfId="0" applyBorder="1"/>
    <xf numFmtId="49" fontId="0" fillId="0" borderId="50" xfId="0" applyNumberFormat="1" applyBorder="1" applyAlignment="1">
      <alignment horizontal="center"/>
    </xf>
    <xf numFmtId="0" fontId="0" fillId="99" borderId="90" xfId="0" applyFill="1" applyBorder="1"/>
    <xf numFmtId="0" fontId="0" fillId="99" borderId="72" xfId="0" applyFill="1" applyBorder="1" applyAlignment="1">
      <alignment horizontal="center"/>
    </xf>
    <xf numFmtId="49" fontId="16" fillId="0" borderId="100" xfId="0" applyNumberFormat="1" applyFont="1" applyBorder="1" applyAlignment="1">
      <alignment vertical="center"/>
    </xf>
    <xf numFmtId="0" fontId="0" fillId="99" borderId="29" xfId="0" applyFill="1" applyBorder="1"/>
    <xf numFmtId="0" fontId="16" fillId="73" borderId="29" xfId="0" applyFont="1" applyFill="1" applyBorder="1"/>
    <xf numFmtId="0" fontId="0" fillId="0" borderId="30" xfId="0" applyBorder="1"/>
    <xf numFmtId="0" fontId="0" fillId="66" borderId="53" xfId="0" applyFill="1" applyBorder="1"/>
    <xf numFmtId="0" fontId="0" fillId="99" borderId="53" xfId="0" applyFill="1" applyBorder="1"/>
    <xf numFmtId="0" fontId="0" fillId="37" borderId="55" xfId="0" applyFill="1" applyBorder="1"/>
    <xf numFmtId="0" fontId="16" fillId="0" borderId="22" xfId="0" applyFont="1" applyBorder="1" applyAlignment="1">
      <alignment horizontal="center"/>
    </xf>
    <xf numFmtId="49" fontId="0" fillId="55" borderId="53" xfId="0" applyNumberFormat="1" applyFill="1" applyBorder="1" applyAlignment="1">
      <alignment horizontal="center"/>
    </xf>
    <xf numFmtId="49" fontId="0" fillId="55" borderId="55" xfId="0" applyNumberFormat="1" applyFill="1" applyBorder="1" applyAlignment="1">
      <alignment horizontal="center"/>
    </xf>
    <xf numFmtId="49" fontId="0" fillId="41" borderId="53" xfId="0" applyNumberFormat="1" applyFill="1" applyBorder="1" applyAlignment="1">
      <alignment horizontal="center"/>
    </xf>
    <xf numFmtId="49" fontId="0" fillId="41" borderId="55" xfId="0" applyNumberFormat="1" applyFill="1" applyBorder="1" applyAlignment="1">
      <alignment horizontal="center"/>
    </xf>
    <xf numFmtId="49" fontId="16" fillId="0" borderId="28" xfId="0" applyNumberFormat="1" applyFont="1" applyBorder="1" applyAlignment="1">
      <alignment horizontal="center" vertical="center"/>
    </xf>
    <xf numFmtId="0" fontId="16" fillId="37" borderId="13" xfId="0" applyFont="1" applyFill="1" applyBorder="1" applyAlignment="1">
      <alignment horizontal="left"/>
    </xf>
    <xf numFmtId="0" fontId="16" fillId="66" borderId="22" xfId="0" applyFont="1" applyFill="1" applyBorder="1" applyAlignment="1">
      <alignment horizontal="left"/>
    </xf>
    <xf numFmtId="0" fontId="16" fillId="66" borderId="23" xfId="0" applyFont="1" applyFill="1" applyBorder="1" applyAlignment="1">
      <alignment horizontal="left"/>
    </xf>
    <xf numFmtId="0" fontId="16" fillId="66" borderId="24" xfId="0" applyFont="1" applyFill="1" applyBorder="1" applyAlignment="1">
      <alignment horizontal="left"/>
    </xf>
    <xf numFmtId="0" fontId="0" fillId="35" borderId="0" xfId="0" applyFill="1" applyAlignment="1">
      <alignment horizontal="left" indent="2"/>
    </xf>
    <xf numFmtId="0" fontId="0" fillId="61" borderId="0" xfId="0" applyFill="1" applyAlignment="1">
      <alignment vertical="center"/>
    </xf>
    <xf numFmtId="49" fontId="16" fillId="50" borderId="17" xfId="0" applyNumberFormat="1" applyFont="1" applyFill="1" applyBorder="1" applyAlignment="1">
      <alignment horizontal="left"/>
    </xf>
    <xf numFmtId="49" fontId="0" fillId="50" borderId="17" xfId="0" applyNumberFormat="1" applyFill="1" applyBorder="1" applyAlignment="1">
      <alignment horizontal="left"/>
    </xf>
    <xf numFmtId="2" fontId="16" fillId="0" borderId="0" xfId="0" applyNumberFormat="1" applyFont="1" applyAlignment="1">
      <alignment horizontal="center" vertical="center"/>
    </xf>
    <xf numFmtId="2" fontId="0" fillId="0" borderId="0" xfId="0" applyNumberFormat="1" applyAlignment="1">
      <alignment horizontal="center" vertical="center"/>
    </xf>
    <xf numFmtId="2" fontId="61" fillId="0" borderId="0" xfId="0" applyNumberFormat="1" applyFont="1" applyAlignment="1">
      <alignment vertical="center"/>
    </xf>
    <xf numFmtId="2" fontId="0" fillId="0" borderId="0" xfId="0" applyNumberFormat="1" applyAlignment="1">
      <alignment vertical="center"/>
    </xf>
    <xf numFmtId="2" fontId="0" fillId="0" borderId="0" xfId="0" applyNumberFormat="1"/>
    <xf numFmtId="2" fontId="61" fillId="0" borderId="0" xfId="0" applyNumberFormat="1" applyFont="1" applyAlignment="1">
      <alignment horizontal="left" vertical="center"/>
    </xf>
    <xf numFmtId="2" fontId="0" fillId="0" borderId="0" xfId="0" applyNumberFormat="1" applyAlignment="1">
      <alignment horizontal="left" vertical="center" wrapText="1"/>
    </xf>
    <xf numFmtId="2" fontId="0" fillId="0" borderId="0" xfId="0" applyNumberFormat="1" applyAlignment="1">
      <alignment horizontal="left" vertical="center"/>
    </xf>
    <xf numFmtId="49" fontId="0" fillId="69" borderId="54" xfId="0" applyNumberFormat="1" applyFill="1" applyBorder="1" applyAlignment="1">
      <alignment vertical="center" wrapText="1"/>
    </xf>
    <xf numFmtId="0" fontId="34" fillId="61" borderId="0" xfId="0" applyFont="1" applyFill="1" applyAlignment="1">
      <alignment vertical="center" wrapText="1"/>
    </xf>
    <xf numFmtId="0" fontId="34" fillId="71" borderId="0" xfId="0" applyFont="1" applyFill="1" applyAlignment="1">
      <alignment horizontal="center"/>
    </xf>
    <xf numFmtId="0" fontId="34" fillId="71" borderId="0" xfId="0" applyFont="1" applyFill="1"/>
    <xf numFmtId="0" fontId="34" fillId="71" borderId="0" xfId="0" applyFont="1" applyFill="1" applyAlignment="1">
      <alignment vertical="center" wrapText="1"/>
    </xf>
    <xf numFmtId="0" fontId="34" fillId="39" borderId="0" xfId="0" applyFont="1" applyFill="1" applyAlignment="1">
      <alignment vertical="center" wrapText="1"/>
    </xf>
    <xf numFmtId="0" fontId="34" fillId="39" borderId="0" xfId="0" applyFont="1" applyFill="1"/>
    <xf numFmtId="49" fontId="82" fillId="0" borderId="0" xfId="0" applyNumberFormat="1" applyFont="1" applyAlignment="1">
      <alignment horizontal="center" vertical="center"/>
    </xf>
    <xf numFmtId="0" fontId="23" fillId="76" borderId="12" xfId="0" applyFont="1" applyFill="1" applyBorder="1" applyAlignment="1">
      <alignment horizontal="center" vertical="center" wrapText="1"/>
    </xf>
    <xf numFmtId="0" fontId="61" fillId="77" borderId="18" xfId="0" applyFont="1" applyFill="1" applyBorder="1" applyAlignment="1">
      <alignment horizontal="center" vertical="center" wrapText="1"/>
    </xf>
    <xf numFmtId="0" fontId="60" fillId="77" borderId="18" xfId="0" applyFont="1" applyFill="1" applyBorder="1" applyAlignment="1">
      <alignment horizontal="center" vertical="center" wrapText="1"/>
    </xf>
    <xf numFmtId="0" fontId="61" fillId="77" borderId="20" xfId="0" applyFont="1" applyFill="1" applyBorder="1" applyAlignment="1">
      <alignment horizontal="center" vertical="center" wrapText="1"/>
    </xf>
    <xf numFmtId="49" fontId="82" fillId="50" borderId="13" xfId="0" applyNumberFormat="1" applyFont="1" applyFill="1" applyBorder="1" applyAlignment="1">
      <alignment horizontal="center" vertical="center" wrapText="1"/>
    </xf>
    <xf numFmtId="0" fontId="27" fillId="50" borderId="13" xfId="0" applyFont="1" applyFill="1" applyBorder="1" applyAlignment="1">
      <alignment horizontal="justify" vertical="center" wrapText="1"/>
    </xf>
    <xf numFmtId="49" fontId="82" fillId="77" borderId="13" xfId="0" applyNumberFormat="1" applyFont="1" applyFill="1" applyBorder="1" applyAlignment="1">
      <alignment horizontal="center" vertical="center" wrapText="1"/>
    </xf>
    <xf numFmtId="0" fontId="27" fillId="77" borderId="13" xfId="0" applyFont="1" applyFill="1" applyBorder="1" applyAlignment="1">
      <alignment horizontal="center" vertical="center" wrapText="1"/>
    </xf>
    <xf numFmtId="0" fontId="27" fillId="77" borderId="13" xfId="0" applyFont="1" applyFill="1" applyBorder="1" applyAlignment="1">
      <alignment horizontal="justify" vertical="center" wrapText="1"/>
    </xf>
    <xf numFmtId="49" fontId="82" fillId="0" borderId="13" xfId="0" applyNumberFormat="1" applyFont="1" applyBorder="1" applyAlignment="1">
      <alignment horizontal="center" vertical="center" wrapText="1"/>
    </xf>
    <xf numFmtId="0" fontId="27" fillId="0" borderId="13" xfId="0" applyFont="1" applyBorder="1" applyAlignment="1">
      <alignment horizontal="center" vertical="center" wrapText="1"/>
    </xf>
    <xf numFmtId="0" fontId="27" fillId="0" borderId="13" xfId="0" applyFont="1" applyBorder="1" applyAlignment="1">
      <alignment horizontal="justify" vertical="center" wrapText="1"/>
    </xf>
    <xf numFmtId="49" fontId="82" fillId="47" borderId="13" xfId="0" applyNumberFormat="1" applyFont="1" applyFill="1" applyBorder="1" applyAlignment="1">
      <alignment horizontal="center" vertical="center" wrapText="1"/>
    </xf>
    <xf numFmtId="0" fontId="27" fillId="47" borderId="13" xfId="0" applyFont="1" applyFill="1" applyBorder="1" applyAlignment="1">
      <alignment horizontal="center" vertical="center" wrapText="1"/>
    </xf>
    <xf numFmtId="0" fontId="27" fillId="47" borderId="13" xfId="0" applyFont="1" applyFill="1" applyBorder="1" applyAlignment="1">
      <alignment horizontal="justify" vertical="center" wrapText="1"/>
    </xf>
    <xf numFmtId="49" fontId="82" fillId="64" borderId="13" xfId="0" applyNumberFormat="1" applyFont="1" applyFill="1" applyBorder="1" applyAlignment="1">
      <alignment horizontal="center" vertical="center" wrapText="1"/>
    </xf>
    <xf numFmtId="49" fontId="82" fillId="39" borderId="13" xfId="0" applyNumberFormat="1" applyFont="1" applyFill="1" applyBorder="1" applyAlignment="1">
      <alignment horizontal="center" vertical="center" wrapText="1"/>
    </xf>
    <xf numFmtId="0" fontId="27" fillId="39" borderId="13" xfId="0" applyFont="1" applyFill="1" applyBorder="1" applyAlignment="1">
      <alignment horizontal="justify" vertical="center" wrapText="1"/>
    </xf>
    <xf numFmtId="0" fontId="61" fillId="58" borderId="13" xfId="0" applyFont="1" applyFill="1" applyBorder="1" applyAlignment="1">
      <alignment horizontal="left" vertical="center" wrapText="1"/>
    </xf>
    <xf numFmtId="0" fontId="85" fillId="58" borderId="13" xfId="0" applyFont="1" applyFill="1" applyBorder="1" applyAlignment="1">
      <alignment horizontal="center" vertical="center" wrapText="1"/>
    </xf>
    <xf numFmtId="49" fontId="82" fillId="58" borderId="13" xfId="0" applyNumberFormat="1" applyFont="1" applyFill="1" applyBorder="1" applyAlignment="1">
      <alignment horizontal="center" vertical="center" wrapText="1"/>
    </xf>
    <xf numFmtId="0" fontId="61" fillId="58" borderId="13" xfId="0" applyFont="1" applyFill="1" applyBorder="1" applyAlignment="1">
      <alignment horizontal="center" vertical="center" wrapText="1"/>
    </xf>
    <xf numFmtId="0" fontId="27" fillId="58" borderId="13" xfId="0" applyFont="1" applyFill="1" applyBorder="1" applyAlignment="1">
      <alignment horizontal="left" vertical="center" wrapText="1"/>
    </xf>
    <xf numFmtId="0" fontId="27" fillId="58" borderId="13" xfId="0" applyFont="1" applyFill="1" applyBorder="1" applyAlignment="1">
      <alignment horizontal="center" vertical="center" wrapText="1"/>
    </xf>
    <xf numFmtId="0" fontId="27" fillId="58" borderId="13" xfId="0" applyFont="1" applyFill="1" applyBorder="1" applyAlignment="1">
      <alignment horizontal="justify" vertical="center" wrapText="1"/>
    </xf>
    <xf numFmtId="0" fontId="61" fillId="83" borderId="13" xfId="0" applyFont="1" applyFill="1" applyBorder="1" applyAlignment="1">
      <alignment horizontal="left" vertical="center" wrapText="1"/>
    </xf>
    <xf numFmtId="0" fontId="27" fillId="64" borderId="13" xfId="0" applyFont="1" applyFill="1" applyBorder="1" applyAlignment="1">
      <alignment horizontal="left" vertical="center" wrapText="1"/>
    </xf>
    <xf numFmtId="49" fontId="82" fillId="56" borderId="13" xfId="0" applyNumberFormat="1" applyFont="1" applyFill="1" applyBorder="1" applyAlignment="1">
      <alignment horizontal="center" vertical="center" wrapText="1"/>
    </xf>
    <xf numFmtId="0" fontId="61" fillId="56" borderId="13" xfId="0" applyFont="1" applyFill="1" applyBorder="1" applyAlignment="1">
      <alignment horizontal="center" vertical="center" wrapText="1"/>
    </xf>
    <xf numFmtId="0" fontId="27" fillId="56" borderId="13" xfId="0" applyFont="1" applyFill="1" applyBorder="1" applyAlignment="1">
      <alignment horizontal="center" vertical="center" wrapText="1"/>
    </xf>
    <xf numFmtId="0" fontId="27" fillId="56" borderId="13" xfId="0" applyFont="1" applyFill="1" applyBorder="1" applyAlignment="1">
      <alignment horizontal="justify" vertical="center" wrapText="1"/>
    </xf>
    <xf numFmtId="49" fontId="82" fillId="67" borderId="13" xfId="0" applyNumberFormat="1" applyFont="1" applyFill="1" applyBorder="1" applyAlignment="1">
      <alignment horizontal="center" vertical="center" wrapText="1"/>
    </xf>
    <xf numFmtId="0" fontId="27" fillId="67" borderId="13" xfId="0" applyFont="1" applyFill="1" applyBorder="1" applyAlignment="1">
      <alignment horizontal="center" vertical="center" wrapText="1"/>
    </xf>
    <xf numFmtId="0" fontId="27" fillId="67" borderId="13" xfId="0" applyFont="1" applyFill="1" applyBorder="1" applyAlignment="1">
      <alignment horizontal="justify" vertical="center" wrapText="1"/>
    </xf>
    <xf numFmtId="0" fontId="60" fillId="76" borderId="13" xfId="0" applyFont="1" applyFill="1" applyBorder="1" applyAlignment="1">
      <alignment horizontal="left" vertical="center" wrapText="1"/>
    </xf>
    <xf numFmtId="0" fontId="86" fillId="76" borderId="13" xfId="0" applyFont="1" applyFill="1" applyBorder="1" applyAlignment="1">
      <alignment horizontal="center" vertical="center" wrapText="1"/>
    </xf>
    <xf numFmtId="49" fontId="83" fillId="76" borderId="13" xfId="0" applyNumberFormat="1" applyFont="1" applyFill="1" applyBorder="1" applyAlignment="1">
      <alignment horizontal="center" vertical="center" wrapText="1"/>
    </xf>
    <xf numFmtId="0" fontId="60" fillId="76" borderId="13" xfId="0" applyFont="1" applyFill="1" applyBorder="1" applyAlignment="1">
      <alignment horizontal="center" vertical="center" wrapText="1"/>
    </xf>
    <xf numFmtId="0" fontId="48" fillId="37" borderId="13" xfId="0" applyFont="1" applyFill="1" applyBorder="1" applyAlignment="1">
      <alignment horizontal="left" vertical="center" wrapText="1"/>
    </xf>
    <xf numFmtId="0" fontId="48" fillId="37" borderId="13" xfId="0" applyFont="1" applyFill="1" applyBorder="1" applyAlignment="1">
      <alignment horizontal="center" vertical="center" wrapText="1"/>
    </xf>
    <xf numFmtId="0" fontId="48" fillId="76" borderId="13" xfId="0" applyFont="1" applyFill="1" applyBorder="1" applyAlignment="1">
      <alignment horizontal="center" vertical="center" wrapText="1"/>
    </xf>
    <xf numFmtId="0" fontId="48" fillId="76" borderId="13" xfId="0" applyFont="1" applyFill="1" applyBorder="1" applyAlignment="1">
      <alignment horizontal="left" vertical="center" wrapText="1"/>
    </xf>
    <xf numFmtId="0" fontId="61" fillId="0" borderId="13" xfId="0" applyFont="1" applyBorder="1" applyAlignment="1">
      <alignment vertical="center" wrapText="1"/>
    </xf>
    <xf numFmtId="0" fontId="27" fillId="0" borderId="13" xfId="0" applyFont="1" applyBorder="1" applyAlignment="1">
      <alignment horizontal="left" vertical="center" wrapText="1"/>
    </xf>
    <xf numFmtId="0" fontId="61" fillId="0" borderId="13" xfId="0" applyFont="1" applyBorder="1" applyAlignment="1">
      <alignment vertical="center"/>
    </xf>
    <xf numFmtId="0" fontId="85" fillId="0" borderId="13" xfId="0" applyFont="1" applyBorder="1" applyAlignment="1">
      <alignment horizontal="center" vertical="center"/>
    </xf>
    <xf numFmtId="49" fontId="82" fillId="0" borderId="13" xfId="0" applyNumberFormat="1" applyFont="1" applyBorder="1" applyAlignment="1">
      <alignment horizontal="center" vertical="center"/>
    </xf>
    <xf numFmtId="0" fontId="0" fillId="37" borderId="13" xfId="0" applyFill="1" applyBorder="1" applyAlignment="1">
      <alignment horizontal="left" vertical="center"/>
    </xf>
    <xf numFmtId="0" fontId="82" fillId="50" borderId="13" xfId="0" applyFont="1" applyFill="1" applyBorder="1" applyAlignment="1">
      <alignment horizontal="left" vertical="center" wrapText="1"/>
    </xf>
    <xf numFmtId="0" fontId="27" fillId="77" borderId="13" xfId="0" applyFont="1" applyFill="1" applyBorder="1" applyAlignment="1">
      <alignment horizontal="center" vertical="top" wrapText="1"/>
    </xf>
    <xf numFmtId="0" fontId="27" fillId="77" borderId="13" xfId="0" applyFont="1" applyFill="1" applyBorder="1" applyAlignment="1">
      <alignment horizontal="left" vertical="top" wrapText="1"/>
    </xf>
    <xf numFmtId="0" fontId="27" fillId="78" borderId="13" xfId="0" applyFont="1" applyFill="1" applyBorder="1" applyAlignment="1">
      <alignment horizontal="center" vertical="top" wrapText="1"/>
    </xf>
    <xf numFmtId="0" fontId="27" fillId="78" borderId="13" xfId="0" applyFont="1" applyFill="1" applyBorder="1" applyAlignment="1">
      <alignment horizontal="left" vertical="top" wrapText="1"/>
    </xf>
    <xf numFmtId="0" fontId="27" fillId="53" borderId="13" xfId="0" applyFont="1" applyFill="1" applyBorder="1" applyAlignment="1">
      <alignment horizontal="center" vertical="top" wrapText="1"/>
    </xf>
    <xf numFmtId="0" fontId="27" fillId="53" borderId="13" xfId="0" applyFont="1" applyFill="1" applyBorder="1" applyAlignment="1">
      <alignment horizontal="left" vertical="top" wrapText="1"/>
    </xf>
    <xf numFmtId="0" fontId="23" fillId="45" borderId="0" xfId="0" applyFont="1" applyFill="1" applyAlignment="1">
      <alignment vertical="center"/>
    </xf>
    <xf numFmtId="0" fontId="23" fillId="45" borderId="0" xfId="0" applyFont="1" applyFill="1" applyAlignment="1">
      <alignment horizontal="center" vertical="center"/>
    </xf>
    <xf numFmtId="49" fontId="23" fillId="45" borderId="0" xfId="0" applyNumberFormat="1" applyFont="1" applyFill="1" applyAlignment="1">
      <alignment horizontal="center" vertical="center"/>
    </xf>
    <xf numFmtId="0" fontId="23" fillId="45" borderId="0" xfId="0" applyFont="1" applyFill="1" applyAlignment="1">
      <alignment horizontal="left" vertical="center"/>
    </xf>
    <xf numFmtId="0" fontId="23" fillId="45" borderId="0" xfId="0" applyFont="1" applyFill="1"/>
    <xf numFmtId="0" fontId="48" fillId="45" borderId="13" xfId="0" applyFont="1" applyFill="1" applyBorder="1" applyAlignment="1">
      <alignment vertical="top" wrapText="1"/>
    </xf>
    <xf numFmtId="0" fontId="48" fillId="45" borderId="13" xfId="0" applyFont="1" applyFill="1" applyBorder="1" applyAlignment="1">
      <alignment horizontal="center" vertical="top" wrapText="1"/>
    </xf>
    <xf numFmtId="0" fontId="0" fillId="45" borderId="0" xfId="0" applyFill="1"/>
    <xf numFmtId="0" fontId="0" fillId="0" borderId="18" xfId="0" applyBorder="1" applyAlignment="1">
      <alignment horizontal="left"/>
    </xf>
    <xf numFmtId="0" fontId="16" fillId="64" borderId="0" xfId="0" applyFont="1" applyFill="1"/>
    <xf numFmtId="0" fontId="0" fillId="36" borderId="20" xfId="0" applyFill="1" applyBorder="1"/>
    <xf numFmtId="0" fontId="16" fillId="64" borderId="12" xfId="0" applyFont="1" applyFill="1" applyBorder="1" applyAlignment="1">
      <alignment horizontal="center"/>
    </xf>
    <xf numFmtId="0" fontId="0" fillId="36" borderId="21" xfId="0" applyFill="1" applyBorder="1"/>
    <xf numFmtId="0" fontId="16" fillId="64" borderId="17" xfId="0" applyFont="1" applyFill="1" applyBorder="1" applyAlignment="1">
      <alignment horizontal="center"/>
    </xf>
    <xf numFmtId="0" fontId="0" fillId="36" borderId="0" xfId="0" applyFill="1" applyAlignment="1">
      <alignment vertical="center"/>
    </xf>
    <xf numFmtId="0" fontId="0" fillId="36" borderId="15" xfId="0" applyFill="1" applyBorder="1" applyAlignment="1">
      <alignment vertical="center"/>
    </xf>
    <xf numFmtId="0" fontId="16" fillId="36" borderId="0" xfId="0" applyFont="1" applyFill="1"/>
    <xf numFmtId="0" fontId="16" fillId="46" borderId="13" xfId="0" applyFont="1" applyFill="1" applyBorder="1" applyAlignment="1">
      <alignment horizontal="center"/>
    </xf>
    <xf numFmtId="49" fontId="0" fillId="46" borderId="0" xfId="0" applyNumberFormat="1" applyFill="1"/>
    <xf numFmtId="0" fontId="16" fillId="46" borderId="0" xfId="0" applyFont="1" applyFill="1"/>
    <xf numFmtId="49" fontId="16" fillId="46" borderId="0" xfId="0" applyNumberFormat="1" applyFont="1" applyFill="1"/>
    <xf numFmtId="49" fontId="0" fillId="46" borderId="20" xfId="0" applyNumberFormat="1" applyFill="1" applyBorder="1"/>
    <xf numFmtId="49" fontId="16" fillId="36" borderId="0" xfId="0" applyNumberFormat="1" applyFont="1" applyFill="1"/>
    <xf numFmtId="49" fontId="0" fillId="50" borderId="0" xfId="0" applyNumberFormat="1" applyFill="1"/>
    <xf numFmtId="49" fontId="0" fillId="50" borderId="0" xfId="0" applyNumberFormat="1" applyFill="1" applyAlignment="1">
      <alignment horizontal="center"/>
    </xf>
    <xf numFmtId="0" fontId="16" fillId="50" borderId="0" xfId="0" applyFont="1" applyFill="1"/>
    <xf numFmtId="49" fontId="0" fillId="50" borderId="20" xfId="0" applyNumberFormat="1" applyFill="1" applyBorder="1"/>
    <xf numFmtId="0" fontId="0" fillId="45" borderId="0" xfId="0" applyFill="1" applyAlignment="1">
      <alignment horizontal="left" vertical="center"/>
    </xf>
    <xf numFmtId="0" fontId="27" fillId="76" borderId="18" xfId="0" applyFont="1" applyFill="1" applyBorder="1" applyAlignment="1">
      <alignment horizontal="center" vertical="top" wrapText="1"/>
    </xf>
    <xf numFmtId="0" fontId="27" fillId="76" borderId="22" xfId="0" applyFont="1" applyFill="1" applyBorder="1" applyAlignment="1">
      <alignment horizontal="center" vertical="top" wrapText="1"/>
    </xf>
    <xf numFmtId="0" fontId="27" fillId="78" borderId="23" xfId="0" applyFont="1" applyFill="1" applyBorder="1" applyAlignment="1">
      <alignment horizontal="left" vertical="top" wrapText="1"/>
    </xf>
    <xf numFmtId="0" fontId="27" fillId="78" borderId="22" xfId="0" applyFont="1" applyFill="1" applyBorder="1" applyAlignment="1">
      <alignment horizontal="left" vertical="top" wrapText="1"/>
    </xf>
    <xf numFmtId="0" fontId="27" fillId="76" borderId="22" xfId="0" applyFont="1" applyFill="1" applyBorder="1" applyAlignment="1">
      <alignment horizontal="left" vertical="top" wrapText="1"/>
    </xf>
    <xf numFmtId="0" fontId="27" fillId="77" borderId="22" xfId="0" applyFont="1" applyFill="1" applyBorder="1" applyAlignment="1">
      <alignment horizontal="left" vertical="top" wrapText="1"/>
    </xf>
    <xf numFmtId="0" fontId="27" fillId="77" borderId="22" xfId="0" applyFont="1" applyFill="1" applyBorder="1" applyAlignment="1">
      <alignment vertical="top" wrapText="1"/>
    </xf>
    <xf numFmtId="0" fontId="27" fillId="77" borderId="24" xfId="0" applyFont="1" applyFill="1" applyBorder="1" applyAlignment="1">
      <alignment horizontal="left" vertical="top" wrapText="1"/>
    </xf>
    <xf numFmtId="0" fontId="27" fillId="77" borderId="23" xfId="0" applyFont="1" applyFill="1" applyBorder="1" applyAlignment="1">
      <alignment horizontal="left" vertical="top" wrapText="1"/>
    </xf>
    <xf numFmtId="0" fontId="27" fillId="78" borderId="24" xfId="0" applyFont="1" applyFill="1" applyBorder="1" applyAlignment="1">
      <alignment horizontal="left" vertical="top" wrapText="1"/>
    </xf>
    <xf numFmtId="0" fontId="27" fillId="76" borderId="18" xfId="0" applyFont="1" applyFill="1" applyBorder="1" applyAlignment="1">
      <alignment horizontal="left" vertical="top" wrapText="1"/>
    </xf>
    <xf numFmtId="0" fontId="27" fillId="78" borderId="21" xfId="0" applyFont="1" applyFill="1" applyBorder="1" applyAlignment="1">
      <alignment horizontal="center" vertical="top" wrapText="1"/>
    </xf>
    <xf numFmtId="0" fontId="27" fillId="77" borderId="22" xfId="0" applyFont="1" applyFill="1" applyBorder="1" applyAlignment="1">
      <alignment horizontal="center" vertical="top" wrapText="1"/>
    </xf>
    <xf numFmtId="0" fontId="27" fillId="78" borderId="22" xfId="0" applyFont="1" applyFill="1" applyBorder="1" applyAlignment="1">
      <alignment horizontal="center" vertical="top" wrapText="1"/>
    </xf>
    <xf numFmtId="0" fontId="27" fillId="78" borderId="23" xfId="0" applyFont="1" applyFill="1" applyBorder="1" applyAlignment="1">
      <alignment horizontal="center" vertical="top" wrapText="1"/>
    </xf>
    <xf numFmtId="0" fontId="27" fillId="77" borderId="24" xfId="0" applyFont="1" applyFill="1" applyBorder="1" applyAlignment="1">
      <alignment horizontal="center" vertical="top" wrapText="1"/>
    </xf>
    <xf numFmtId="0" fontId="27" fillId="77" borderId="23" xfId="0" applyFont="1" applyFill="1" applyBorder="1" applyAlignment="1">
      <alignment horizontal="center" vertical="top" wrapText="1"/>
    </xf>
    <xf numFmtId="0" fontId="27" fillId="78" borderId="18" xfId="0" applyFont="1" applyFill="1" applyBorder="1" applyAlignment="1">
      <alignment horizontal="center" vertical="top" wrapText="1"/>
    </xf>
    <xf numFmtId="0" fontId="27" fillId="77" borderId="18" xfId="0" applyFont="1" applyFill="1" applyBorder="1" applyAlignment="1">
      <alignment horizontal="center" vertical="top" wrapText="1"/>
    </xf>
    <xf numFmtId="0" fontId="27" fillId="78" borderId="24" xfId="0" applyFont="1" applyFill="1" applyBorder="1" applyAlignment="1">
      <alignment horizontal="center" vertical="top" wrapText="1"/>
    </xf>
    <xf numFmtId="49" fontId="27" fillId="76" borderId="22" xfId="0" applyNumberFormat="1" applyFont="1" applyFill="1" applyBorder="1" applyAlignment="1">
      <alignment horizontal="center" vertical="top" wrapText="1"/>
    </xf>
    <xf numFmtId="49" fontId="27" fillId="78" borderId="23" xfId="0" applyNumberFormat="1" applyFont="1" applyFill="1" applyBorder="1" applyAlignment="1">
      <alignment horizontal="left" vertical="top" wrapText="1"/>
    </xf>
    <xf numFmtId="49" fontId="27" fillId="99" borderId="22" xfId="0" applyNumberFormat="1" applyFont="1" applyFill="1" applyBorder="1" applyAlignment="1">
      <alignment horizontal="left" vertical="top" wrapText="1"/>
    </xf>
    <xf numFmtId="49" fontId="27" fillId="99" borderId="23" xfId="0" applyNumberFormat="1" applyFont="1" applyFill="1" applyBorder="1" applyAlignment="1">
      <alignment horizontal="left" vertical="top" wrapText="1"/>
    </xf>
    <xf numFmtId="49" fontId="27" fillId="61" borderId="24" xfId="0" applyNumberFormat="1" applyFont="1" applyFill="1" applyBorder="1" applyAlignment="1">
      <alignment horizontal="left" vertical="top" wrapText="1"/>
    </xf>
    <xf numFmtId="49" fontId="27" fillId="61" borderId="22" xfId="0" applyNumberFormat="1" applyFont="1" applyFill="1" applyBorder="1" applyAlignment="1">
      <alignment horizontal="left" vertical="top" wrapText="1"/>
    </xf>
    <xf numFmtId="49" fontId="27" fillId="61" borderId="23" xfId="0" applyNumberFormat="1" applyFont="1" applyFill="1" applyBorder="1" applyAlignment="1">
      <alignment horizontal="left" vertical="top" wrapText="1"/>
    </xf>
    <xf numFmtId="49" fontId="27" fillId="78" borderId="22" xfId="0" applyNumberFormat="1" applyFont="1" applyFill="1" applyBorder="1" applyAlignment="1">
      <alignment horizontal="left" vertical="top" wrapText="1"/>
    </xf>
    <xf numFmtId="49" fontId="27" fillId="36" borderId="22" xfId="0" applyNumberFormat="1" applyFont="1" applyFill="1" applyBorder="1" applyAlignment="1">
      <alignment horizontal="left" vertical="top" wrapText="1"/>
    </xf>
    <xf numFmtId="49" fontId="27" fillId="68" borderId="22" xfId="0" applyNumberFormat="1" applyFont="1" applyFill="1" applyBorder="1" applyAlignment="1">
      <alignment horizontal="left" vertical="top" wrapText="1"/>
    </xf>
    <xf numFmtId="49" fontId="27" fillId="51" borderId="22" xfId="0" applyNumberFormat="1" applyFont="1" applyFill="1" applyBorder="1" applyAlignment="1">
      <alignment horizontal="left" vertical="top" wrapText="1"/>
    </xf>
    <xf numFmtId="49" fontId="27" fillId="40" borderId="24" xfId="0" applyNumberFormat="1" applyFont="1" applyFill="1" applyBorder="1" applyAlignment="1">
      <alignment horizontal="left" vertical="top" wrapText="1"/>
    </xf>
    <xf numFmtId="49" fontId="27" fillId="40" borderId="22" xfId="0" applyNumberFormat="1" applyFont="1" applyFill="1" applyBorder="1" applyAlignment="1">
      <alignment horizontal="left" vertical="top" wrapText="1"/>
    </xf>
    <xf numFmtId="49" fontId="27" fillId="40" borderId="23" xfId="0" applyNumberFormat="1" applyFont="1" applyFill="1" applyBorder="1" applyAlignment="1">
      <alignment horizontal="left" vertical="top" wrapText="1"/>
    </xf>
    <xf numFmtId="49" fontId="27" fillId="111" borderId="24" xfId="0" applyNumberFormat="1" applyFont="1" applyFill="1" applyBorder="1" applyAlignment="1">
      <alignment horizontal="left" vertical="top" wrapText="1"/>
    </xf>
    <xf numFmtId="49" fontId="27" fillId="53" borderId="22" xfId="0" applyNumberFormat="1" applyFont="1" applyFill="1" applyBorder="1" applyAlignment="1">
      <alignment horizontal="left" vertical="top" wrapText="1"/>
    </xf>
    <xf numFmtId="49" fontId="27" fillId="59" borderId="24" xfId="0" applyNumberFormat="1" applyFont="1" applyFill="1" applyBorder="1" applyAlignment="1">
      <alignment horizontal="left" vertical="top" wrapText="1"/>
    </xf>
    <xf numFmtId="49" fontId="27" fillId="59" borderId="22" xfId="0" applyNumberFormat="1" applyFont="1" applyFill="1" applyBorder="1" applyAlignment="1">
      <alignment horizontal="left" vertical="top" wrapText="1"/>
    </xf>
    <xf numFmtId="49" fontId="27" fillId="59" borderId="23" xfId="0" applyNumberFormat="1" applyFont="1" applyFill="1" applyBorder="1" applyAlignment="1">
      <alignment horizontal="left" vertical="top" wrapText="1"/>
    </xf>
    <xf numFmtId="49" fontId="27" fillId="78" borderId="24" xfId="0" applyNumberFormat="1" applyFont="1" applyFill="1" applyBorder="1" applyAlignment="1">
      <alignment horizontal="left" vertical="top" wrapText="1"/>
    </xf>
    <xf numFmtId="49" fontId="27" fillId="69" borderId="22" xfId="0" applyNumberFormat="1" applyFont="1" applyFill="1" applyBorder="1" applyAlignment="1">
      <alignment horizontal="left" vertical="top" wrapText="1"/>
    </xf>
    <xf numFmtId="49" fontId="27" fillId="69" borderId="23" xfId="0" applyNumberFormat="1" applyFont="1" applyFill="1" applyBorder="1" applyAlignment="1">
      <alignment horizontal="left" vertical="top" wrapText="1"/>
    </xf>
    <xf numFmtId="49" fontId="27" fillId="73" borderId="24" xfId="0" applyNumberFormat="1" applyFont="1" applyFill="1" applyBorder="1" applyAlignment="1">
      <alignment horizontal="left" vertical="top" wrapText="1"/>
    </xf>
    <xf numFmtId="49" fontId="27" fillId="73" borderId="22" xfId="0" applyNumberFormat="1" applyFont="1" applyFill="1" applyBorder="1" applyAlignment="1">
      <alignment horizontal="left" vertical="top" wrapText="1"/>
    </xf>
    <xf numFmtId="49" fontId="27" fillId="73" borderId="23" xfId="0" applyNumberFormat="1" applyFont="1" applyFill="1" applyBorder="1" applyAlignment="1">
      <alignment horizontal="left" vertical="top" wrapText="1"/>
    </xf>
    <xf numFmtId="49" fontId="27" fillId="82" borderId="24" xfId="0" applyNumberFormat="1" applyFont="1" applyFill="1" applyBorder="1" applyAlignment="1">
      <alignment horizontal="left" vertical="top" wrapText="1"/>
    </xf>
    <xf numFmtId="49" fontId="27" fillId="82" borderId="23" xfId="0" applyNumberFormat="1" applyFont="1" applyFill="1" applyBorder="1" applyAlignment="1">
      <alignment horizontal="left" vertical="top" wrapText="1"/>
    </xf>
    <xf numFmtId="49" fontId="27" fillId="46" borderId="24" xfId="0" applyNumberFormat="1" applyFont="1" applyFill="1" applyBorder="1" applyAlignment="1">
      <alignment horizontal="left" vertical="top" wrapText="1"/>
    </xf>
    <xf numFmtId="49" fontId="27" fillId="46" borderId="22" xfId="0" applyNumberFormat="1" applyFont="1" applyFill="1" applyBorder="1" applyAlignment="1">
      <alignment horizontal="left" vertical="top" wrapText="1"/>
    </xf>
    <xf numFmtId="49" fontId="27" fillId="46" borderId="23" xfId="0" applyNumberFormat="1" applyFont="1" applyFill="1" applyBorder="1" applyAlignment="1">
      <alignment horizontal="left" vertical="top" wrapText="1"/>
    </xf>
    <xf numFmtId="49" fontId="27" fillId="70" borderId="24" xfId="0" applyNumberFormat="1" applyFont="1" applyFill="1" applyBorder="1" applyAlignment="1">
      <alignment horizontal="left" vertical="top" wrapText="1"/>
    </xf>
    <xf numFmtId="49" fontId="27" fillId="70" borderId="22" xfId="0" applyNumberFormat="1" applyFont="1" applyFill="1" applyBorder="1" applyAlignment="1">
      <alignment horizontal="left" vertical="top" wrapText="1"/>
    </xf>
    <xf numFmtId="49" fontId="27" fillId="70" borderId="23" xfId="0" applyNumberFormat="1" applyFont="1" applyFill="1" applyBorder="1" applyAlignment="1">
      <alignment horizontal="left" vertical="top" wrapText="1"/>
    </xf>
    <xf numFmtId="0" fontId="0" fillId="0" borderId="13" xfId="0" applyBorder="1" applyAlignment="1">
      <alignment horizontal="left"/>
    </xf>
    <xf numFmtId="49" fontId="27" fillId="78" borderId="13" xfId="0" applyNumberFormat="1" applyFont="1" applyFill="1" applyBorder="1" applyAlignment="1">
      <alignment horizontal="left" vertical="top" wrapText="1"/>
    </xf>
    <xf numFmtId="49" fontId="27" fillId="99" borderId="24" xfId="0" applyNumberFormat="1" applyFont="1" applyFill="1" applyBorder="1" applyAlignment="1">
      <alignment horizontal="left" vertical="top" wrapText="1"/>
    </xf>
    <xf numFmtId="49" fontId="27" fillId="71" borderId="24" xfId="0" applyNumberFormat="1" applyFont="1" applyFill="1" applyBorder="1" applyAlignment="1">
      <alignment horizontal="left" vertical="top" wrapText="1"/>
    </xf>
    <xf numFmtId="49" fontId="27" fillId="71" borderId="23" xfId="0" applyNumberFormat="1" applyFont="1" applyFill="1" applyBorder="1" applyAlignment="1">
      <alignment horizontal="left" vertical="top" wrapText="1"/>
    </xf>
    <xf numFmtId="49" fontId="27" fillId="36" borderId="24" xfId="0" applyNumberFormat="1" applyFont="1" applyFill="1" applyBorder="1" applyAlignment="1">
      <alignment horizontal="left" vertical="top" wrapText="1"/>
    </xf>
    <xf numFmtId="49" fontId="27" fillId="36" borderId="23" xfId="0" applyNumberFormat="1" applyFont="1" applyFill="1" applyBorder="1" applyAlignment="1">
      <alignment horizontal="left" vertical="top" wrapText="1"/>
    </xf>
    <xf numFmtId="49" fontId="27" fillId="51" borderId="24" xfId="0" applyNumberFormat="1" applyFont="1" applyFill="1" applyBorder="1" applyAlignment="1">
      <alignment horizontal="left" vertical="top" wrapText="1"/>
    </xf>
    <xf numFmtId="49" fontId="27" fillId="51" borderId="23" xfId="0" applyNumberFormat="1" applyFont="1" applyFill="1" applyBorder="1" applyAlignment="1">
      <alignment horizontal="left" vertical="top" wrapText="1"/>
    </xf>
    <xf numFmtId="49" fontId="27" fillId="111" borderId="22" xfId="0" applyNumberFormat="1" applyFont="1" applyFill="1" applyBorder="1" applyAlignment="1">
      <alignment horizontal="left" vertical="top" wrapText="1"/>
    </xf>
    <xf numFmtId="49" fontId="27" fillId="53" borderId="24" xfId="0" applyNumberFormat="1" applyFont="1" applyFill="1" applyBorder="1" applyAlignment="1">
      <alignment horizontal="left" vertical="top" wrapText="1"/>
    </xf>
    <xf numFmtId="49" fontId="27" fillId="53" borderId="23" xfId="0" applyNumberFormat="1" applyFont="1" applyFill="1" applyBorder="1" applyAlignment="1">
      <alignment horizontal="left" vertical="top" wrapText="1"/>
    </xf>
    <xf numFmtId="0" fontId="27" fillId="77" borderId="12" xfId="0" applyFont="1" applyFill="1" applyBorder="1" applyAlignment="1">
      <alignment horizontal="left" vertical="top" wrapText="1"/>
    </xf>
    <xf numFmtId="0" fontId="0" fillId="0" borderId="11" xfId="0" applyBorder="1" applyAlignment="1">
      <alignment horizontal="left"/>
    </xf>
    <xf numFmtId="0" fontId="27" fillId="78" borderId="12" xfId="0" applyFont="1" applyFill="1" applyBorder="1" applyAlignment="1">
      <alignment horizontal="left" vertical="top" wrapText="1"/>
    </xf>
    <xf numFmtId="11" fontId="27" fillId="77" borderId="16" xfId="0" applyNumberFormat="1" applyFont="1" applyFill="1" applyBorder="1" applyAlignment="1">
      <alignment horizontal="left" vertical="top" wrapText="1"/>
    </xf>
    <xf numFmtId="11" fontId="27" fillId="78" borderId="21" xfId="0" applyNumberFormat="1" applyFont="1" applyFill="1" applyBorder="1" applyAlignment="1">
      <alignment horizontal="left" vertical="top" wrapText="1"/>
    </xf>
    <xf numFmtId="0" fontId="0" fillId="57" borderId="0" xfId="0" applyFill="1" applyAlignment="1">
      <alignment horizontal="center"/>
    </xf>
    <xf numFmtId="0" fontId="16" fillId="75" borderId="10" xfId="0" applyFont="1" applyFill="1" applyBorder="1" applyAlignment="1">
      <alignment horizontal="center"/>
    </xf>
    <xf numFmtId="49" fontId="0" fillId="57" borderId="0" xfId="0" applyNumberFormat="1" applyFill="1" applyAlignment="1">
      <alignment horizontal="center"/>
    </xf>
    <xf numFmtId="0" fontId="16" fillId="69" borderId="10" xfId="0" applyFont="1" applyFill="1" applyBorder="1" applyAlignment="1">
      <alignment horizontal="center"/>
    </xf>
    <xf numFmtId="49" fontId="0" fillId="69" borderId="17" xfId="0" applyNumberFormat="1" applyFill="1" applyBorder="1" applyAlignment="1">
      <alignment horizontal="center"/>
    </xf>
    <xf numFmtId="49" fontId="16" fillId="69" borderId="17" xfId="0" applyNumberFormat="1" applyFont="1" applyFill="1" applyBorder="1" applyAlignment="1">
      <alignment horizontal="center"/>
    </xf>
    <xf numFmtId="0" fontId="16" fillId="57" borderId="0" xfId="0" applyFont="1" applyFill="1" applyAlignment="1">
      <alignment horizontal="center"/>
    </xf>
    <xf numFmtId="49" fontId="0" fillId="69" borderId="19" xfId="0" applyNumberFormat="1" applyFill="1" applyBorder="1" applyAlignment="1">
      <alignment horizontal="center"/>
    </xf>
    <xf numFmtId="49" fontId="0" fillId="57" borderId="20" xfId="0" applyNumberFormat="1" applyFill="1" applyBorder="1" applyAlignment="1">
      <alignment horizontal="center"/>
    </xf>
    <xf numFmtId="49" fontId="16" fillId="57" borderId="0" xfId="0" applyNumberFormat="1" applyFont="1" applyFill="1" applyAlignment="1">
      <alignment horizontal="center"/>
    </xf>
    <xf numFmtId="49" fontId="16" fillId="36" borderId="0" xfId="0" applyNumberFormat="1" applyFont="1" applyFill="1" applyAlignment="1">
      <alignment vertical="top" wrapText="1"/>
    </xf>
    <xf numFmtId="49" fontId="16" fillId="36" borderId="0" xfId="0" applyNumberFormat="1" applyFont="1" applyFill="1" applyAlignment="1">
      <alignment vertical="top"/>
    </xf>
    <xf numFmtId="0" fontId="161" fillId="0" borderId="0" xfId="0" applyFont="1" applyAlignment="1">
      <alignment vertical="center"/>
    </xf>
    <xf numFmtId="0" fontId="0" fillId="36" borderId="0" xfId="0" quotePrefix="1" applyFill="1"/>
    <xf numFmtId="0" fontId="16" fillId="36" borderId="12" xfId="0" applyFont="1" applyFill="1" applyBorder="1"/>
    <xf numFmtId="49" fontId="0" fillId="69" borderId="100" xfId="0" applyNumberFormat="1" applyFill="1" applyBorder="1" applyAlignment="1">
      <alignment horizontal="center"/>
    </xf>
    <xf numFmtId="49" fontId="16" fillId="57" borderId="48" xfId="0" applyNumberFormat="1" applyFont="1" applyFill="1" applyBorder="1" applyAlignment="1">
      <alignment horizontal="center"/>
    </xf>
    <xf numFmtId="49" fontId="0" fillId="73" borderId="48" xfId="0" applyNumberFormat="1" applyFill="1" applyBorder="1"/>
    <xf numFmtId="49" fontId="0" fillId="46" borderId="48" xfId="0" applyNumberFormat="1" applyFill="1" applyBorder="1" applyAlignment="1">
      <alignment horizontal="center"/>
    </xf>
    <xf numFmtId="49" fontId="0" fillId="50" borderId="48" xfId="0" applyNumberFormat="1" applyFill="1" applyBorder="1" applyAlignment="1">
      <alignment horizontal="center"/>
    </xf>
    <xf numFmtId="49" fontId="16" fillId="36" borderId="31" xfId="0" applyNumberFormat="1" applyFont="1" applyFill="1" applyBorder="1" applyAlignment="1">
      <alignment vertical="top" wrapText="1"/>
    </xf>
    <xf numFmtId="49" fontId="0" fillId="69" borderId="53" xfId="0" applyNumberFormat="1" applyFill="1" applyBorder="1" applyAlignment="1">
      <alignment horizontal="center"/>
    </xf>
    <xf numFmtId="49" fontId="16" fillId="36" borderId="29" xfId="0" applyNumberFormat="1" applyFont="1" applyFill="1" applyBorder="1" applyAlignment="1">
      <alignment vertical="top" wrapText="1"/>
    </xf>
    <xf numFmtId="49" fontId="16" fillId="36" borderId="29" xfId="0" applyNumberFormat="1" applyFont="1" applyFill="1" applyBorder="1" applyAlignment="1">
      <alignment vertical="top"/>
    </xf>
    <xf numFmtId="49" fontId="16" fillId="69" borderId="53" xfId="0" applyNumberFormat="1" applyFont="1" applyFill="1" applyBorder="1" applyAlignment="1">
      <alignment horizontal="center"/>
    </xf>
    <xf numFmtId="0" fontId="16" fillId="36" borderId="29" xfId="0" applyFont="1" applyFill="1" applyBorder="1"/>
    <xf numFmtId="49" fontId="16" fillId="69" borderId="55" xfId="0" applyNumberFormat="1" applyFont="1" applyFill="1" applyBorder="1" applyAlignment="1">
      <alignment horizontal="center"/>
    </xf>
    <xf numFmtId="49" fontId="0" fillId="73" borderId="56" xfId="0" applyNumberFormat="1" applyFill="1" applyBorder="1"/>
    <xf numFmtId="0" fontId="16" fillId="36" borderId="30" xfId="0" applyFont="1" applyFill="1" applyBorder="1"/>
    <xf numFmtId="0" fontId="0" fillId="82" borderId="0" xfId="0" applyFill="1" applyAlignment="1">
      <alignment horizontal="center"/>
    </xf>
    <xf numFmtId="0" fontId="0" fillId="82" borderId="48" xfId="0" applyFill="1" applyBorder="1" applyAlignment="1">
      <alignment horizontal="center"/>
    </xf>
    <xf numFmtId="49" fontId="16" fillId="36" borderId="29" xfId="0" applyNumberFormat="1" applyFont="1" applyFill="1" applyBorder="1"/>
    <xf numFmtId="0" fontId="16" fillId="57" borderId="56" xfId="0" applyFont="1" applyFill="1" applyBorder="1" applyAlignment="1">
      <alignment horizontal="center"/>
    </xf>
    <xf numFmtId="0" fontId="16" fillId="46" borderId="56" xfId="0" applyFont="1" applyFill="1" applyBorder="1"/>
    <xf numFmtId="0" fontId="16" fillId="50" borderId="56" xfId="0" applyFont="1" applyFill="1" applyBorder="1"/>
    <xf numFmtId="0" fontId="0" fillId="82" borderId="72" xfId="0" applyFill="1" applyBorder="1"/>
    <xf numFmtId="49" fontId="0" fillId="57" borderId="48" xfId="0" applyNumberFormat="1" applyFill="1" applyBorder="1" applyAlignment="1">
      <alignment horizontal="center"/>
    </xf>
    <xf numFmtId="0" fontId="0" fillId="46" borderId="48" xfId="0" applyFill="1" applyBorder="1"/>
    <xf numFmtId="0" fontId="0" fillId="50" borderId="48" xfId="0" applyFill="1" applyBorder="1"/>
    <xf numFmtId="0" fontId="0" fillId="82" borderId="118" xfId="0" applyFill="1" applyBorder="1"/>
    <xf numFmtId="0" fontId="0" fillId="36" borderId="31" xfId="0" applyFill="1" applyBorder="1"/>
    <xf numFmtId="49" fontId="0" fillId="69" borderId="55" xfId="0" applyNumberFormat="1" applyFill="1" applyBorder="1" applyAlignment="1">
      <alignment horizontal="center"/>
    </xf>
    <xf numFmtId="49" fontId="0" fillId="57" borderId="56" xfId="0" applyNumberFormat="1" applyFill="1" applyBorder="1" applyAlignment="1">
      <alignment horizontal="center"/>
    </xf>
    <xf numFmtId="0" fontId="0" fillId="46" borderId="56" xfId="0" applyFill="1" applyBorder="1"/>
    <xf numFmtId="0" fontId="0" fillId="50" borderId="56" xfId="0" applyFill="1" applyBorder="1"/>
    <xf numFmtId="0" fontId="0" fillId="36" borderId="30" xfId="0" applyFill="1" applyBorder="1"/>
    <xf numFmtId="0" fontId="0" fillId="44" borderId="18" xfId="0" applyFill="1" applyBorder="1" applyAlignment="1">
      <alignment horizontal="left"/>
    </xf>
    <xf numFmtId="0" fontId="0" fillId="44" borderId="0" xfId="0" applyFill="1" applyAlignment="1">
      <alignment horizontal="left" vertical="center"/>
    </xf>
    <xf numFmtId="0" fontId="0" fillId="44" borderId="18" xfId="0" applyFill="1" applyBorder="1" applyAlignment="1">
      <alignment horizontal="left" vertical="center"/>
    </xf>
    <xf numFmtId="0" fontId="0" fillId="44" borderId="15" xfId="0" applyFill="1" applyBorder="1" applyAlignment="1">
      <alignment horizontal="left" vertical="center"/>
    </xf>
    <xf numFmtId="0" fontId="0" fillId="44" borderId="16" xfId="0" applyFill="1" applyBorder="1" applyAlignment="1">
      <alignment horizontal="left" vertical="center"/>
    </xf>
    <xf numFmtId="0" fontId="16" fillId="44" borderId="0" xfId="0" applyFont="1" applyFill="1" applyAlignment="1">
      <alignment horizontal="left" vertical="center"/>
    </xf>
    <xf numFmtId="0" fontId="16" fillId="44" borderId="18" xfId="0" applyFont="1" applyFill="1" applyBorder="1" applyAlignment="1">
      <alignment horizontal="left" vertical="center"/>
    </xf>
    <xf numFmtId="0" fontId="24" fillId="44" borderId="24" xfId="0" applyFont="1" applyFill="1" applyBorder="1" applyAlignment="1">
      <alignment horizontal="left" vertical="top"/>
    </xf>
    <xf numFmtId="0" fontId="24" fillId="44" borderId="22" xfId="0" applyFont="1" applyFill="1" applyBorder="1" applyAlignment="1">
      <alignment horizontal="left" vertical="top"/>
    </xf>
    <xf numFmtId="0" fontId="24" fillId="44" borderId="22" xfId="0" applyFont="1" applyFill="1" applyBorder="1" applyAlignment="1">
      <alignment horizontal="left" vertical="top" indent="11"/>
    </xf>
    <xf numFmtId="0" fontId="24" fillId="44" borderId="23" xfId="0" applyFont="1" applyFill="1" applyBorder="1" applyAlignment="1">
      <alignment horizontal="left" vertical="top" indent="11"/>
    </xf>
    <xf numFmtId="0" fontId="24" fillId="44" borderId="23" xfId="0" applyFont="1" applyFill="1" applyBorder="1" applyAlignment="1">
      <alignment horizontal="left" vertical="top"/>
    </xf>
    <xf numFmtId="0" fontId="24" fillId="44" borderId="18" xfId="0" applyFont="1" applyFill="1" applyBorder="1" applyAlignment="1">
      <alignment horizontal="left" vertical="top" indent="2"/>
    </xf>
    <xf numFmtId="0" fontId="24" fillId="44" borderId="22" xfId="0" applyFont="1" applyFill="1" applyBorder="1" applyAlignment="1">
      <alignment horizontal="left" vertical="top" indent="12"/>
    </xf>
    <xf numFmtId="0" fontId="24" fillId="44" borderId="23" xfId="0" applyFont="1" applyFill="1" applyBorder="1" applyAlignment="1">
      <alignment horizontal="left" vertical="top" indent="12"/>
    </xf>
    <xf numFmtId="0" fontId="24" fillId="44" borderId="22" xfId="0" applyFont="1" applyFill="1" applyBorder="1" applyAlignment="1">
      <alignment horizontal="left" vertical="top" indent="2"/>
    </xf>
    <xf numFmtId="0" fontId="0" fillId="44" borderId="24" xfId="0" applyFill="1" applyBorder="1" applyAlignment="1">
      <alignment horizontal="left" vertical="top"/>
    </xf>
    <xf numFmtId="0" fontId="0" fillId="44" borderId="23" xfId="0" applyFill="1" applyBorder="1" applyAlignment="1">
      <alignment horizontal="left" vertical="top"/>
    </xf>
    <xf numFmtId="0" fontId="24" fillId="54" borderId="23" xfId="0" applyFont="1" applyFill="1" applyBorder="1" applyAlignment="1">
      <alignment horizontal="left" vertical="top"/>
    </xf>
    <xf numFmtId="0" fontId="24" fillId="54" borderId="24" xfId="0" applyFont="1" applyFill="1" applyBorder="1" applyAlignment="1">
      <alignment horizontal="left" vertical="top"/>
    </xf>
    <xf numFmtId="0" fontId="24" fillId="54" borderId="22" xfId="0" applyFont="1" applyFill="1" applyBorder="1" applyAlignment="1">
      <alignment horizontal="left" vertical="top"/>
    </xf>
    <xf numFmtId="0" fontId="24" fillId="54" borderId="22" xfId="0" applyFont="1" applyFill="1" applyBorder="1" applyAlignment="1">
      <alignment horizontal="left" vertical="top" indent="10"/>
    </xf>
    <xf numFmtId="0" fontId="24" fillId="54" borderId="18" xfId="0" applyFont="1" applyFill="1" applyBorder="1" applyAlignment="1">
      <alignment horizontal="left" vertical="top"/>
    </xf>
    <xf numFmtId="0" fontId="31" fillId="54" borderId="22" xfId="0" applyFont="1" applyFill="1" applyBorder="1" applyAlignment="1">
      <alignment horizontal="left" vertical="top"/>
    </xf>
    <xf numFmtId="0" fontId="38" fillId="54" borderId="22" xfId="0" applyFont="1" applyFill="1" applyBorder="1" applyAlignment="1">
      <alignment horizontal="left" vertical="top"/>
    </xf>
    <xf numFmtId="0" fontId="39" fillId="54" borderId="22" xfId="0" applyFont="1" applyFill="1" applyBorder="1" applyAlignment="1">
      <alignment horizontal="left" vertical="top"/>
    </xf>
    <xf numFmtId="0" fontId="35" fillId="54" borderId="23" xfId="0" applyFont="1" applyFill="1" applyBorder="1" applyAlignment="1">
      <alignment horizontal="left" vertical="top"/>
    </xf>
    <xf numFmtId="0" fontId="0" fillId="54" borderId="23" xfId="0" applyFill="1" applyBorder="1"/>
    <xf numFmtId="0" fontId="13" fillId="54" borderId="13" xfId="0" applyFont="1" applyFill="1" applyBorder="1" applyAlignment="1">
      <alignment horizontal="left" vertical="top"/>
    </xf>
    <xf numFmtId="0" fontId="24" fillId="54" borderId="13" xfId="0" applyFont="1" applyFill="1" applyBorder="1" applyAlignment="1">
      <alignment horizontal="left" vertical="top"/>
    </xf>
    <xf numFmtId="0" fontId="25" fillId="54" borderId="13" xfId="0" applyFont="1" applyFill="1" applyBorder="1" applyAlignment="1">
      <alignment horizontal="left" vertical="top"/>
    </xf>
    <xf numFmtId="0" fontId="25" fillId="54" borderId="22" xfId="0" applyFont="1" applyFill="1" applyBorder="1" applyAlignment="1">
      <alignment horizontal="left" vertical="top" indent="11"/>
    </xf>
    <xf numFmtId="0" fontId="24" fillId="54" borderId="22" xfId="0" applyFont="1" applyFill="1" applyBorder="1" applyAlignment="1">
      <alignment vertical="top"/>
    </xf>
    <xf numFmtId="0" fontId="24" fillId="54" borderId="24" xfId="0" applyFont="1" applyFill="1" applyBorder="1" applyAlignment="1">
      <alignment vertical="top"/>
    </xf>
    <xf numFmtId="0" fontId="36" fillId="54" borderId="22" xfId="0" applyFont="1" applyFill="1" applyBorder="1" applyAlignment="1">
      <alignment vertical="top"/>
    </xf>
    <xf numFmtId="0" fontId="0" fillId="54" borderId="22" xfId="0" applyFill="1" applyBorder="1" applyAlignment="1">
      <alignment vertical="top"/>
    </xf>
    <xf numFmtId="0" fontId="24" fillId="54" borderId="23" xfId="0" applyFont="1" applyFill="1" applyBorder="1" applyAlignment="1">
      <alignment vertical="top"/>
    </xf>
    <xf numFmtId="0" fontId="26" fillId="54" borderId="22" xfId="0" applyFont="1" applyFill="1" applyBorder="1" applyAlignment="1">
      <alignment horizontal="left" vertical="top" indent="11"/>
    </xf>
    <xf numFmtId="0" fontId="0" fillId="54" borderId="23" xfId="0" applyFill="1" applyBorder="1" applyAlignment="1">
      <alignment vertical="top"/>
    </xf>
    <xf numFmtId="0" fontId="0" fillId="44" borderId="17" xfId="0" applyFill="1" applyBorder="1" applyAlignment="1">
      <alignment horizontal="left" vertical="center"/>
    </xf>
    <xf numFmtId="0" fontId="0" fillId="44" borderId="14" xfId="0" applyFill="1" applyBorder="1" applyAlignment="1">
      <alignment horizontal="left" vertical="center"/>
    </xf>
    <xf numFmtId="0" fontId="16" fillId="44" borderId="17" xfId="0" applyFont="1" applyFill="1" applyBorder="1" applyAlignment="1">
      <alignment horizontal="left" vertical="center"/>
    </xf>
    <xf numFmtId="0" fontId="0" fillId="44" borderId="17" xfId="0" applyFill="1" applyBorder="1" applyAlignment="1">
      <alignment horizontal="left"/>
    </xf>
    <xf numFmtId="0" fontId="73" fillId="44" borderId="19" xfId="0" applyFont="1" applyFill="1" applyBorder="1" applyAlignment="1">
      <alignment horizontal="left" vertical="center"/>
    </xf>
    <xf numFmtId="0" fontId="73" fillId="44" borderId="20" xfId="0" applyFont="1" applyFill="1" applyBorder="1" applyAlignment="1">
      <alignment horizontal="left" vertical="center"/>
    </xf>
    <xf numFmtId="0" fontId="73" fillId="44" borderId="21" xfId="0" applyFont="1" applyFill="1" applyBorder="1" applyAlignment="1">
      <alignment horizontal="left" vertical="center"/>
    </xf>
    <xf numFmtId="0" fontId="23" fillId="0" borderId="13" xfId="0" applyFont="1" applyBorder="1" applyAlignment="1">
      <alignment horizontal="center" vertical="center"/>
    </xf>
    <xf numFmtId="0" fontId="16" fillId="0" borderId="13" xfId="0" applyFont="1" applyBorder="1" applyAlignment="1">
      <alignment horizontal="left"/>
    </xf>
    <xf numFmtId="0" fontId="0" fillId="0" borderId="13" xfId="0" quotePrefix="1" applyBorder="1" applyAlignment="1">
      <alignment horizontal="center" vertical="center"/>
    </xf>
    <xf numFmtId="49" fontId="16" fillId="69" borderId="102" xfId="0" applyNumberFormat="1" applyFont="1" applyFill="1" applyBorder="1" applyAlignment="1">
      <alignment horizontal="center" vertical="center" wrapText="1"/>
    </xf>
    <xf numFmtId="49" fontId="16" fillId="69" borderId="103" xfId="0" applyNumberFormat="1" applyFont="1" applyFill="1" applyBorder="1" applyAlignment="1">
      <alignment horizontal="center" vertical="center" wrapText="1"/>
    </xf>
    <xf numFmtId="49" fontId="16" fillId="69" borderId="90" xfId="0" applyNumberFormat="1" applyFont="1" applyFill="1" applyBorder="1" applyAlignment="1">
      <alignment horizontal="center" vertical="center" wrapText="1"/>
    </xf>
    <xf numFmtId="0" fontId="148" fillId="113" borderId="64" xfId="0" applyFont="1" applyFill="1" applyBorder="1" applyAlignment="1">
      <alignment horizontal="center"/>
    </xf>
    <xf numFmtId="0" fontId="148" fillId="113" borderId="65" xfId="0" applyFont="1" applyFill="1" applyBorder="1" applyAlignment="1">
      <alignment horizontal="center"/>
    </xf>
    <xf numFmtId="0" fontId="148" fillId="113" borderId="35" xfId="0" applyFont="1" applyFill="1" applyBorder="1" applyAlignment="1">
      <alignment horizontal="center"/>
    </xf>
    <xf numFmtId="49" fontId="13" fillId="94" borderId="36" xfId="0" applyNumberFormat="1" applyFont="1" applyFill="1" applyBorder="1" applyAlignment="1">
      <alignment horizontal="center" vertical="center"/>
    </xf>
    <xf numFmtId="49" fontId="13" fillId="94" borderId="65" xfId="0" applyNumberFormat="1" applyFont="1" applyFill="1" applyBorder="1" applyAlignment="1">
      <alignment horizontal="center" vertical="center"/>
    </xf>
    <xf numFmtId="49" fontId="13" fillId="94" borderId="10" xfId="0" applyNumberFormat="1" applyFont="1" applyFill="1" applyBorder="1" applyAlignment="1">
      <alignment horizontal="center"/>
    </xf>
    <xf numFmtId="49" fontId="13" fillId="94" borderId="0" xfId="0" applyNumberFormat="1" applyFont="1" applyFill="1" applyAlignment="1">
      <alignment horizontal="center"/>
    </xf>
    <xf numFmtId="49" fontId="34" fillId="93" borderId="10" xfId="0" applyNumberFormat="1" applyFont="1" applyFill="1" applyBorder="1" applyAlignment="1">
      <alignment horizontal="center"/>
    </xf>
    <xf numFmtId="0" fontId="34" fillId="93" borderId="11" xfId="0" applyFont="1" applyFill="1" applyBorder="1" applyAlignment="1">
      <alignment horizontal="center"/>
    </xf>
    <xf numFmtId="0" fontId="34" fillId="93" borderId="12" xfId="0" applyFont="1" applyFill="1" applyBorder="1" applyAlignment="1">
      <alignment horizontal="center"/>
    </xf>
    <xf numFmtId="0" fontId="23" fillId="60" borderId="15" xfId="0" applyFont="1" applyFill="1" applyBorder="1" applyAlignment="1">
      <alignment horizontal="center"/>
    </xf>
    <xf numFmtId="0" fontId="23" fillId="60" borderId="16" xfId="0" applyFont="1" applyFill="1" applyBorder="1" applyAlignment="1">
      <alignment horizontal="center"/>
    </xf>
    <xf numFmtId="49" fontId="23" fillId="61" borderId="32" xfId="0" applyNumberFormat="1" applyFont="1" applyFill="1" applyBorder="1" applyAlignment="1">
      <alignment horizontal="center" vertical="center" wrapText="1"/>
    </xf>
    <xf numFmtId="49" fontId="23" fillId="61" borderId="33" xfId="0" applyNumberFormat="1" applyFont="1" applyFill="1" applyBorder="1" applyAlignment="1">
      <alignment horizontal="center" vertical="center"/>
    </xf>
    <xf numFmtId="49" fontId="23" fillId="61" borderId="34" xfId="0" applyNumberFormat="1" applyFont="1" applyFill="1" applyBorder="1" applyAlignment="1">
      <alignment horizontal="center" vertical="center"/>
    </xf>
    <xf numFmtId="0" fontId="34" fillId="61" borderId="36" xfId="0" applyFont="1" applyFill="1" applyBorder="1" applyAlignment="1">
      <alignment horizontal="center"/>
    </xf>
    <xf numFmtId="0" fontId="34" fillId="61" borderId="65" xfId="0" applyFont="1" applyFill="1" applyBorder="1" applyAlignment="1">
      <alignment horizontal="center"/>
    </xf>
    <xf numFmtId="0" fontId="34" fillId="61" borderId="35" xfId="0" applyFont="1" applyFill="1" applyBorder="1" applyAlignment="1">
      <alignment horizontal="center"/>
    </xf>
    <xf numFmtId="0" fontId="17" fillId="104" borderId="11" xfId="0" applyFont="1" applyFill="1" applyBorder="1" applyAlignment="1">
      <alignment horizontal="center" vertical="top"/>
    </xf>
    <xf numFmtId="0" fontId="17" fillId="104" borderId="12" xfId="0" applyFont="1" applyFill="1" applyBorder="1" applyAlignment="1">
      <alignment horizontal="center" vertical="top"/>
    </xf>
    <xf numFmtId="0" fontId="14" fillId="0" borderId="11" xfId="0" applyFont="1" applyBorder="1" applyAlignment="1">
      <alignment vertical="top"/>
    </xf>
    <xf numFmtId="0" fontId="14" fillId="0" borderId="12" xfId="0" applyFont="1" applyBorder="1" applyAlignment="1">
      <alignment vertical="top"/>
    </xf>
    <xf numFmtId="0" fontId="14" fillId="104" borderId="11" xfId="0" applyFont="1" applyFill="1" applyBorder="1" applyAlignment="1">
      <alignment horizontal="left" vertical="top"/>
    </xf>
    <xf numFmtId="0" fontId="14" fillId="104" borderId="12" xfId="0" applyFont="1" applyFill="1" applyBorder="1" applyAlignment="1">
      <alignment horizontal="left" vertical="top"/>
    </xf>
    <xf numFmtId="0" fontId="68" fillId="0" borderId="11" xfId="0" applyFont="1" applyBorder="1" applyAlignment="1">
      <alignment horizontal="center" vertical="top"/>
    </xf>
    <xf numFmtId="0" fontId="68" fillId="0" borderId="12" xfId="0" applyFont="1" applyBorder="1" applyAlignment="1">
      <alignment horizontal="center" vertical="top"/>
    </xf>
    <xf numFmtId="0" fontId="31" fillId="104" borderId="11" xfId="0" applyFont="1" applyFill="1" applyBorder="1" applyAlignment="1">
      <alignment horizontal="left" vertical="top"/>
    </xf>
    <xf numFmtId="0" fontId="31" fillId="104" borderId="12" xfId="0" applyFont="1" applyFill="1" applyBorder="1" applyAlignment="1">
      <alignment horizontal="left" vertical="top"/>
    </xf>
    <xf numFmtId="0" fontId="31" fillId="0" borderId="11" xfId="0" applyFont="1" applyBorder="1" applyAlignment="1">
      <alignment horizontal="center" vertical="top"/>
    </xf>
    <xf numFmtId="0" fontId="31" fillId="0" borderId="12" xfId="0" applyFont="1" applyBorder="1" applyAlignment="1">
      <alignment horizontal="center" vertical="top"/>
    </xf>
    <xf numFmtId="0" fontId="14" fillId="0" borderId="11" xfId="0" applyFont="1" applyBorder="1" applyAlignment="1">
      <alignment horizontal="left" vertical="top"/>
    </xf>
    <xf numFmtId="0" fontId="14" fillId="0" borderId="12" xfId="0" applyFont="1" applyBorder="1" applyAlignment="1">
      <alignment horizontal="left" vertical="top"/>
    </xf>
    <xf numFmtId="49" fontId="0" fillId="61" borderId="119" xfId="0" applyNumberFormat="1" applyFill="1" applyBorder="1" applyAlignment="1">
      <alignment horizontal="center"/>
    </xf>
    <xf numFmtId="49" fontId="0" fillId="61" borderId="54" xfId="0" applyNumberFormat="1" applyFill="1" applyBorder="1" applyAlignment="1">
      <alignment horizontal="center"/>
    </xf>
    <xf numFmtId="49" fontId="0" fillId="61" borderId="57" xfId="0" applyNumberFormat="1" applyFill="1" applyBorder="1" applyAlignment="1">
      <alignment horizontal="center"/>
    </xf>
    <xf numFmtId="0" fontId="34" fillId="61" borderId="10" xfId="0" applyFont="1" applyFill="1" applyBorder="1" applyAlignment="1">
      <alignment horizontal="center"/>
    </xf>
    <xf numFmtId="0" fontId="34" fillId="61" borderId="11" xfId="0" applyFont="1" applyFill="1" applyBorder="1" applyAlignment="1">
      <alignment horizontal="center"/>
    </xf>
    <xf numFmtId="0" fontId="34" fillId="61" borderId="12" xfId="0" applyFont="1" applyFill="1" applyBorder="1" applyAlignment="1">
      <alignment horizontal="center"/>
    </xf>
    <xf numFmtId="0" fontId="34" fillId="61" borderId="26" xfId="0" applyFont="1" applyFill="1" applyBorder="1" applyAlignment="1">
      <alignment horizontal="center"/>
    </xf>
    <xf numFmtId="0" fontId="34" fillId="61" borderId="76" xfId="0" applyFont="1" applyFill="1" applyBorder="1" applyAlignment="1">
      <alignment horizontal="center"/>
    </xf>
    <xf numFmtId="0" fontId="34" fillId="61" borderId="27" xfId="0" applyFont="1" applyFill="1" applyBorder="1" applyAlignment="1">
      <alignment horizontal="center"/>
    </xf>
    <xf numFmtId="49" fontId="23" fillId="60" borderId="17" xfId="0" applyNumberFormat="1" applyFont="1" applyFill="1" applyBorder="1" applyAlignment="1">
      <alignment horizontal="center"/>
    </xf>
    <xf numFmtId="49" fontId="23" fillId="60" borderId="0" xfId="0" applyNumberFormat="1" applyFont="1" applyFill="1" applyAlignment="1">
      <alignment horizontal="center"/>
    </xf>
    <xf numFmtId="49" fontId="23" fillId="60" borderId="18" xfId="0" applyNumberFormat="1" applyFont="1" applyFill="1" applyBorder="1" applyAlignment="1">
      <alignment horizontal="center"/>
    </xf>
    <xf numFmtId="0" fontId="14" fillId="104" borderId="65" xfId="0" applyFont="1" applyFill="1" applyBorder="1" applyAlignment="1">
      <alignment vertical="top"/>
    </xf>
    <xf numFmtId="0" fontId="14" fillId="104" borderId="35" xfId="0" applyFont="1" applyFill="1" applyBorder="1" applyAlignment="1">
      <alignment vertical="top"/>
    </xf>
    <xf numFmtId="0" fontId="14" fillId="104" borderId="11" xfId="0" applyFont="1" applyFill="1" applyBorder="1" applyAlignment="1">
      <alignment vertical="top"/>
    </xf>
    <xf numFmtId="0" fontId="14" fillId="104" borderId="12" xfId="0" applyFont="1" applyFill="1" applyBorder="1" applyAlignment="1">
      <alignment vertical="top"/>
    </xf>
    <xf numFmtId="0" fontId="31" fillId="104" borderId="36" xfId="0" applyFont="1" applyFill="1" applyBorder="1"/>
    <xf numFmtId="0" fontId="31" fillId="104" borderId="65" xfId="0" applyFont="1" applyFill="1" applyBorder="1"/>
    <xf numFmtId="0" fontId="31" fillId="104" borderId="35" xfId="0" applyFont="1" applyFill="1" applyBorder="1"/>
    <xf numFmtId="11" fontId="14" fillId="0" borderId="26" xfId="0" applyNumberFormat="1" applyFont="1" applyBorder="1"/>
    <xf numFmtId="11" fontId="14" fillId="0" borderId="76" xfId="0" applyNumberFormat="1" applyFont="1" applyBorder="1"/>
    <xf numFmtId="11" fontId="14" fillId="0" borderId="27" xfId="0" applyNumberFormat="1" applyFont="1" applyBorder="1"/>
    <xf numFmtId="0" fontId="14" fillId="104" borderId="19" xfId="0" applyFont="1" applyFill="1" applyBorder="1"/>
    <xf numFmtId="0" fontId="14" fillId="104" borderId="20" xfId="0" applyFont="1" applyFill="1" applyBorder="1"/>
    <xf numFmtId="0" fontId="14" fillId="104" borderId="21" xfId="0" applyFont="1" applyFill="1" applyBorder="1"/>
    <xf numFmtId="0" fontId="31" fillId="0" borderId="10" xfId="0" applyFont="1" applyBorder="1"/>
    <xf numFmtId="0" fontId="31" fillId="0" borderId="11" xfId="0" applyFont="1" applyBorder="1"/>
    <xf numFmtId="0" fontId="31" fillId="0" borderId="12" xfId="0" applyFont="1" applyBorder="1"/>
    <xf numFmtId="0" fontId="14" fillId="104" borderId="10" xfId="0" applyFont="1" applyFill="1" applyBorder="1"/>
    <xf numFmtId="0" fontId="14" fillId="104" borderId="11" xfId="0" applyFont="1" applyFill="1" applyBorder="1"/>
    <xf numFmtId="0" fontId="14" fillId="104" borderId="12" xfId="0" applyFont="1" applyFill="1" applyBorder="1"/>
    <xf numFmtId="49" fontId="0" fillId="0" borderId="11" xfId="0" applyNumberFormat="1" applyBorder="1" applyAlignment="1">
      <alignment horizontal="center"/>
    </xf>
    <xf numFmtId="49" fontId="0" fillId="0" borderId="12" xfId="0" applyNumberFormat="1" applyBorder="1" applyAlignment="1">
      <alignment horizontal="center"/>
    </xf>
    <xf numFmtId="0" fontId="17" fillId="0" borderId="15" xfId="0" applyFont="1" applyBorder="1" applyAlignment="1">
      <alignment vertical="top"/>
    </xf>
    <xf numFmtId="0" fontId="17" fillId="0" borderId="16" xfId="0" applyFont="1" applyBorder="1" applyAlignment="1">
      <alignment vertical="top"/>
    </xf>
    <xf numFmtId="0" fontId="17" fillId="104" borderId="15" xfId="0" applyFont="1" applyFill="1" applyBorder="1" applyAlignment="1">
      <alignment vertical="top"/>
    </xf>
    <xf numFmtId="0" fontId="17" fillId="104" borderId="16" xfId="0" applyFont="1" applyFill="1" applyBorder="1" applyAlignment="1">
      <alignment vertical="top"/>
    </xf>
    <xf numFmtId="0" fontId="23" fillId="60" borderId="65" xfId="0" applyFont="1" applyFill="1" applyBorder="1" applyAlignment="1">
      <alignment horizontal="center"/>
    </xf>
    <xf numFmtId="0" fontId="23" fillId="60" borderId="35" xfId="0" applyFont="1" applyFill="1" applyBorder="1" applyAlignment="1">
      <alignment horizontal="center"/>
    </xf>
    <xf numFmtId="0" fontId="14" fillId="52" borderId="76" xfId="0" applyFont="1" applyFill="1" applyBorder="1" applyAlignment="1">
      <alignment horizontal="center"/>
    </xf>
    <xf numFmtId="0" fontId="14" fillId="52" borderId="27" xfId="0" applyFont="1" applyFill="1" applyBorder="1" applyAlignment="1">
      <alignment horizontal="center"/>
    </xf>
    <xf numFmtId="0" fontId="14" fillId="0" borderId="10" xfId="0" applyFont="1" applyBorder="1"/>
    <xf numFmtId="0" fontId="14" fillId="0" borderId="11" xfId="0" applyFont="1" applyBorder="1"/>
    <xf numFmtId="0" fontId="14" fillId="0" borderId="12" xfId="0" applyFont="1" applyBorder="1"/>
    <xf numFmtId="0" fontId="34" fillId="0" borderId="10" xfId="0" applyFont="1" applyBorder="1"/>
    <xf numFmtId="0" fontId="34" fillId="0" borderId="11" xfId="0" applyFont="1" applyBorder="1"/>
    <xf numFmtId="0" fontId="34" fillId="0" borderId="12" xfId="0" applyFont="1" applyBorder="1"/>
    <xf numFmtId="0" fontId="34" fillId="104" borderId="10" xfId="0" applyFont="1" applyFill="1" applyBorder="1"/>
    <xf numFmtId="0" fontId="34" fillId="104" borderId="11" xfId="0" applyFont="1" applyFill="1" applyBorder="1"/>
    <xf numFmtId="0" fontId="34" fillId="104" borderId="12" xfId="0" applyFont="1" applyFill="1" applyBorder="1"/>
    <xf numFmtId="0" fontId="34" fillId="0" borderId="26" xfId="0" applyFont="1" applyBorder="1"/>
    <xf numFmtId="0" fontId="34" fillId="0" borderId="76" xfId="0" applyFont="1" applyBorder="1"/>
    <xf numFmtId="0" fontId="34" fillId="0" borderId="27" xfId="0" applyFont="1" applyBorder="1"/>
    <xf numFmtId="0" fontId="14" fillId="104" borderId="36" xfId="0" applyFont="1" applyFill="1" applyBorder="1"/>
    <xf numFmtId="0" fontId="14" fillId="104" borderId="65" xfId="0" applyFont="1" applyFill="1" applyBorder="1"/>
    <xf numFmtId="0" fontId="14" fillId="104" borderId="35" xfId="0" applyFont="1" applyFill="1" applyBorder="1"/>
    <xf numFmtId="0" fontId="31" fillId="104" borderId="10" xfId="0" applyFont="1" applyFill="1" applyBorder="1"/>
    <xf numFmtId="0" fontId="31" fillId="104" borderId="11" xfId="0" applyFont="1" applyFill="1" applyBorder="1"/>
    <xf numFmtId="0" fontId="31" fillId="104" borderId="12" xfId="0" applyFont="1" applyFill="1" applyBorder="1"/>
    <xf numFmtId="0" fontId="14" fillId="0" borderId="19" xfId="0" applyFont="1" applyBorder="1"/>
    <xf numFmtId="0" fontId="14" fillId="0" borderId="20" xfId="0" applyFont="1" applyBorder="1"/>
    <xf numFmtId="0" fontId="14" fillId="0" borderId="21" xfId="0" applyFont="1" applyBorder="1"/>
    <xf numFmtId="0" fontId="14" fillId="0" borderId="14" xfId="0" applyFont="1" applyBorder="1"/>
    <xf numFmtId="0" fontId="14" fillId="0" borderId="15" xfId="0" applyFont="1" applyBorder="1"/>
    <xf numFmtId="0" fontId="14" fillId="0" borderId="16" xfId="0" applyFont="1" applyBorder="1"/>
    <xf numFmtId="0" fontId="14" fillId="104" borderId="64" xfId="0" applyFont="1" applyFill="1" applyBorder="1"/>
    <xf numFmtId="0" fontId="31" fillId="0" borderId="69" xfId="0" applyFont="1" applyBorder="1"/>
    <xf numFmtId="0" fontId="14" fillId="104" borderId="69" xfId="0" applyFont="1" applyFill="1" applyBorder="1"/>
    <xf numFmtId="0" fontId="14" fillId="0" borderId="69" xfId="0" applyFont="1" applyBorder="1"/>
    <xf numFmtId="0" fontId="14" fillId="104" borderId="120" xfId="0" applyFont="1" applyFill="1" applyBorder="1"/>
    <xf numFmtId="0" fontId="14" fillId="104" borderId="76" xfId="0" applyFont="1" applyFill="1" applyBorder="1"/>
    <xf numFmtId="0" fontId="14" fillId="104" borderId="27" xfId="0" applyFont="1" applyFill="1" applyBorder="1"/>
    <xf numFmtId="0" fontId="16" fillId="0" borderId="0" xfId="0" applyFont="1" applyAlignment="1">
      <alignment horizontal="center" vertical="center"/>
    </xf>
    <xf numFmtId="49" fontId="0" fillId="0" borderId="0" xfId="0" applyNumberFormat="1" applyAlignment="1">
      <alignment horizontal="center" vertical="center"/>
    </xf>
    <xf numFmtId="0" fontId="14" fillId="104" borderId="26" xfId="0" applyFont="1" applyFill="1" applyBorder="1"/>
    <xf numFmtId="0" fontId="14" fillId="0" borderId="36" xfId="0" applyFont="1" applyBorder="1"/>
    <xf numFmtId="0" fontId="14" fillId="0" borderId="65" xfId="0" applyFont="1" applyBorder="1"/>
    <xf numFmtId="0" fontId="14" fillId="0" borderId="35" xfId="0" applyFont="1" applyBorder="1"/>
    <xf numFmtId="0" fontId="34" fillId="104" borderId="13" xfId="0" applyFont="1" applyFill="1" applyBorder="1"/>
    <xf numFmtId="0" fontId="34" fillId="0" borderId="13" xfId="0" applyFont="1" applyBorder="1"/>
    <xf numFmtId="0" fontId="34" fillId="0" borderId="0" xfId="0" applyFont="1"/>
    <xf numFmtId="0" fontId="34" fillId="0" borderId="25" xfId="0" applyFont="1" applyBorder="1"/>
    <xf numFmtId="0" fontId="14" fillId="0" borderId="0" xfId="0" applyFont="1"/>
    <xf numFmtId="49" fontId="40" fillId="0" borderId="0" xfId="0" applyNumberFormat="1" applyFont="1" applyAlignment="1">
      <alignment horizontal="center" vertical="center" wrapText="1"/>
    </xf>
    <xf numFmtId="49" fontId="16" fillId="0" borderId="0" xfId="0" applyNumberFormat="1" applyFont="1" applyAlignment="1">
      <alignment horizontal="center"/>
    </xf>
    <xf numFmtId="49" fontId="16" fillId="0" borderId="0" xfId="0" applyNumberFormat="1" applyFont="1" applyAlignment="1">
      <alignment horizontal="center" vertical="center"/>
    </xf>
    <xf numFmtId="0" fontId="16" fillId="0" borderId="0" xfId="0" applyFont="1" applyAlignment="1">
      <alignment horizontal="center"/>
    </xf>
    <xf numFmtId="0" fontId="0" fillId="104" borderId="128" xfId="0" applyFill="1" applyBorder="1" applyAlignment="1">
      <alignment horizontal="center" vertical="center" wrapText="1"/>
    </xf>
    <xf numFmtId="0" fontId="0" fillId="104" borderId="128" xfId="0" applyFill="1" applyBorder="1" applyAlignment="1">
      <alignment horizontal="center" vertical="center"/>
    </xf>
    <xf numFmtId="0" fontId="0" fillId="104" borderId="128" xfId="0" applyFill="1" applyBorder="1" applyAlignment="1">
      <alignment horizontal="left" vertical="top" wrapText="1"/>
    </xf>
    <xf numFmtId="0" fontId="0" fillId="104" borderId="128" xfId="0" applyFill="1" applyBorder="1" applyAlignment="1">
      <alignment horizontal="left" vertical="top"/>
    </xf>
    <xf numFmtId="0" fontId="0" fillId="104" borderId="130" xfId="0" applyFill="1" applyBorder="1" applyAlignment="1">
      <alignment horizontal="center" vertical="center" wrapText="1"/>
    </xf>
    <xf numFmtId="0" fontId="0" fillId="104" borderId="129" xfId="0" applyFill="1" applyBorder="1" applyAlignment="1">
      <alignment horizontal="center" vertical="center" wrapText="1"/>
    </xf>
    <xf numFmtId="49" fontId="40" fillId="77" borderId="130" xfId="0" applyNumberFormat="1" applyFont="1" applyFill="1" applyBorder="1" applyAlignment="1">
      <alignment horizontal="left" vertical="center" wrapText="1"/>
    </xf>
    <xf numFmtId="49" fontId="40" fillId="77" borderId="131" xfId="0" applyNumberFormat="1" applyFont="1" applyFill="1" applyBorder="1" applyAlignment="1">
      <alignment horizontal="left" vertical="center" wrapText="1"/>
    </xf>
    <xf numFmtId="49" fontId="40" fillId="77" borderId="129" xfId="0" applyNumberFormat="1" applyFont="1" applyFill="1" applyBorder="1" applyAlignment="1">
      <alignment horizontal="left" vertical="center" wrapText="1"/>
    </xf>
    <xf numFmtId="0" fontId="0" fillId="0" borderId="130" xfId="0" applyBorder="1" applyAlignment="1">
      <alignment horizontal="center" vertical="center" wrapText="1"/>
    </xf>
    <xf numFmtId="0" fontId="0" fillId="0" borderId="131" xfId="0" applyBorder="1" applyAlignment="1">
      <alignment horizontal="center" vertical="center" wrapText="1"/>
    </xf>
    <xf numFmtId="0" fontId="0" fillId="0" borderId="129" xfId="0" applyBorder="1" applyAlignment="1">
      <alignment horizontal="center" vertical="center" wrapText="1"/>
    </xf>
    <xf numFmtId="0" fontId="0" fillId="104" borderId="131" xfId="0" applyFill="1" applyBorder="1" applyAlignment="1">
      <alignment horizontal="center" vertical="center" wrapText="1"/>
    </xf>
    <xf numFmtId="49" fontId="40" fillId="104" borderId="130" xfId="0" applyNumberFormat="1" applyFont="1" applyFill="1" applyBorder="1" applyAlignment="1">
      <alignment horizontal="left" vertical="center" wrapText="1"/>
    </xf>
    <xf numFmtId="49" fontId="40" fillId="104" borderId="131" xfId="0" applyNumberFormat="1" applyFont="1" applyFill="1" applyBorder="1" applyAlignment="1">
      <alignment horizontal="left" vertical="center" wrapText="1"/>
    </xf>
    <xf numFmtId="49" fontId="40" fillId="104" borderId="129" xfId="0" applyNumberFormat="1" applyFont="1" applyFill="1" applyBorder="1" applyAlignment="1">
      <alignment horizontal="left" vertical="center" wrapText="1"/>
    </xf>
    <xf numFmtId="0" fontId="0" fillId="57" borderId="128" xfId="0" applyFill="1" applyBorder="1" applyAlignment="1">
      <alignment horizontal="left" vertical="top" wrapText="1"/>
    </xf>
    <xf numFmtId="0" fontId="40" fillId="104" borderId="128" xfId="0" applyFont="1" applyFill="1" applyBorder="1" applyAlignment="1">
      <alignment horizontal="center" vertical="center" wrapText="1"/>
    </xf>
    <xf numFmtId="0" fontId="0" fillId="104" borderId="130" xfId="0" applyFill="1" applyBorder="1" applyAlignment="1">
      <alignment horizontal="center" vertical="center"/>
    </xf>
    <xf numFmtId="0" fontId="0" fillId="104" borderId="131" xfId="0" applyFill="1" applyBorder="1" applyAlignment="1">
      <alignment horizontal="center" vertical="center"/>
    </xf>
    <xf numFmtId="0" fontId="0" fillId="104" borderId="129" xfId="0" applyFill="1" applyBorder="1" applyAlignment="1">
      <alignment horizontal="center" vertical="center"/>
    </xf>
    <xf numFmtId="49" fontId="0" fillId="104" borderId="130" xfId="0" applyNumberFormat="1" applyFill="1" applyBorder="1" applyAlignment="1">
      <alignment horizontal="left" vertical="center"/>
    </xf>
    <xf numFmtId="49" fontId="0" fillId="104" borderId="131" xfId="0" applyNumberFormat="1" applyFill="1" applyBorder="1" applyAlignment="1">
      <alignment horizontal="left" vertical="center"/>
    </xf>
    <xf numFmtId="49" fontId="0" fillId="104" borderId="129" xfId="0" applyNumberFormat="1" applyFill="1" applyBorder="1" applyAlignment="1">
      <alignment horizontal="left" vertical="center"/>
    </xf>
    <xf numFmtId="0" fontId="0" fillId="0" borderId="130" xfId="0" applyBorder="1" applyAlignment="1">
      <alignment horizontal="center" vertical="center"/>
    </xf>
    <xf numFmtId="0" fontId="0" fillId="0" borderId="129" xfId="0" applyBorder="1" applyAlignment="1">
      <alignment horizontal="center" vertical="center"/>
    </xf>
    <xf numFmtId="49" fontId="0" fillId="0" borderId="130" xfId="0" applyNumberFormat="1" applyBorder="1" applyAlignment="1">
      <alignment horizontal="left" vertical="center"/>
    </xf>
    <xf numFmtId="49" fontId="0" fillId="0" borderId="129" xfId="0" applyNumberFormat="1" applyBorder="1" applyAlignment="1">
      <alignment horizontal="left" vertical="center"/>
    </xf>
    <xf numFmtId="49" fontId="0" fillId="0" borderId="131" xfId="0" applyNumberFormat="1" applyBorder="1" applyAlignment="1">
      <alignment horizontal="left" vertical="center"/>
    </xf>
    <xf numFmtId="0" fontId="0" fillId="0" borderId="131" xfId="0" applyBorder="1" applyAlignment="1">
      <alignment horizontal="center" vertical="center"/>
    </xf>
    <xf numFmtId="49" fontId="0" fillId="77" borderId="130" xfId="0" applyNumberFormat="1" applyFill="1" applyBorder="1" applyAlignment="1">
      <alignment horizontal="left" vertical="center"/>
    </xf>
    <xf numFmtId="49" fontId="0" fillId="77" borderId="131" xfId="0" applyNumberFormat="1" applyFill="1" applyBorder="1" applyAlignment="1">
      <alignment horizontal="left" vertical="center"/>
    </xf>
    <xf numFmtId="49" fontId="0" fillId="77" borderId="129" xfId="0" applyNumberFormat="1" applyFill="1" applyBorder="1" applyAlignment="1">
      <alignment horizontal="left" vertical="center"/>
    </xf>
    <xf numFmtId="0" fontId="27" fillId="104" borderId="128" xfId="0" applyFont="1" applyFill="1" applyBorder="1" applyAlignment="1">
      <alignment horizontal="left" vertical="top" wrapText="1"/>
    </xf>
    <xf numFmtId="0" fontId="27" fillId="57" borderId="128" xfId="0" applyFont="1" applyFill="1" applyBorder="1" applyAlignment="1">
      <alignment horizontal="left" vertical="top" wrapText="1"/>
    </xf>
    <xf numFmtId="0" fontId="0" fillId="57" borderId="130" xfId="0" applyFill="1" applyBorder="1" applyAlignment="1">
      <alignment horizontal="left" vertical="top" wrapText="1"/>
    </xf>
    <xf numFmtId="0" fontId="0" fillId="57" borderId="131" xfId="0" applyFill="1" applyBorder="1" applyAlignment="1">
      <alignment horizontal="left" vertical="top" wrapText="1"/>
    </xf>
    <xf numFmtId="0" fontId="0" fillId="57" borderId="129" xfId="0" applyFill="1" applyBorder="1" applyAlignment="1">
      <alignment horizontal="left" vertical="top" wrapText="1"/>
    </xf>
    <xf numFmtId="0" fontId="0" fillId="0" borderId="130" xfId="0" applyBorder="1" applyAlignment="1">
      <alignment horizontal="left" vertical="top" wrapText="1"/>
    </xf>
    <xf numFmtId="0" fontId="0" fillId="0" borderId="131" xfId="0" applyBorder="1" applyAlignment="1">
      <alignment horizontal="left" vertical="top" wrapText="1"/>
    </xf>
    <xf numFmtId="0" fontId="0" fillId="0" borderId="129" xfId="0" applyBorder="1" applyAlignment="1">
      <alignment horizontal="left" vertical="top" wrapText="1"/>
    </xf>
    <xf numFmtId="0" fontId="0" fillId="104" borderId="130" xfId="0" applyFill="1" applyBorder="1" applyAlignment="1">
      <alignment horizontal="left" vertical="top" wrapText="1"/>
    </xf>
    <xf numFmtId="0" fontId="0" fillId="104" borderId="131" xfId="0" applyFill="1" applyBorder="1" applyAlignment="1">
      <alignment horizontal="left" vertical="top" wrapText="1"/>
    </xf>
    <xf numFmtId="0" fontId="0" fillId="104" borderId="129" xfId="0" applyFill="1" applyBorder="1" applyAlignment="1">
      <alignment horizontal="left" vertical="top" wrapText="1"/>
    </xf>
    <xf numFmtId="0" fontId="27" fillId="104" borderId="130" xfId="0" applyFont="1" applyFill="1" applyBorder="1" applyAlignment="1">
      <alignment horizontal="left" vertical="top" wrapText="1"/>
    </xf>
    <xf numFmtId="0" fontId="27" fillId="104" borderId="129" xfId="0" applyFont="1" applyFill="1" applyBorder="1" applyAlignment="1">
      <alignment horizontal="left" vertical="top" wrapText="1"/>
    </xf>
    <xf numFmtId="0" fontId="126" fillId="104" borderId="128" xfId="0" applyFont="1" applyFill="1" applyBorder="1" applyAlignment="1">
      <alignment horizontal="left" vertical="top" wrapText="1"/>
    </xf>
    <xf numFmtId="49" fontId="0" fillId="104" borderId="128" xfId="0" applyNumberFormat="1" applyFill="1" applyBorder="1" applyAlignment="1">
      <alignment horizontal="center" vertical="center"/>
    </xf>
    <xf numFmtId="0" fontId="27" fillId="104" borderId="131" xfId="0" applyFont="1" applyFill="1" applyBorder="1" applyAlignment="1">
      <alignment horizontal="left" vertical="top" wrapText="1"/>
    </xf>
    <xf numFmtId="0" fontId="40" fillId="57" borderId="128" xfId="0" applyFont="1" applyFill="1" applyBorder="1" applyAlignment="1">
      <alignment horizontal="center" vertical="center" wrapText="1"/>
    </xf>
    <xf numFmtId="0" fontId="40" fillId="77" borderId="128" xfId="0" applyFont="1" applyFill="1" applyBorder="1" applyAlignment="1">
      <alignment horizontal="center" vertical="center" wrapText="1"/>
    </xf>
    <xf numFmtId="0" fontId="27" fillId="57" borderId="130" xfId="0" applyFont="1" applyFill="1" applyBorder="1" applyAlignment="1">
      <alignment horizontal="left" vertical="top" wrapText="1"/>
    </xf>
    <xf numFmtId="0" fontId="27" fillId="57" borderId="131" xfId="0" applyFont="1" applyFill="1" applyBorder="1" applyAlignment="1">
      <alignment horizontal="left" vertical="top" wrapText="1"/>
    </xf>
    <xf numFmtId="0" fontId="27" fillId="57" borderId="129" xfId="0" applyFont="1" applyFill="1" applyBorder="1" applyAlignment="1">
      <alignment horizontal="left" vertical="top" wrapText="1"/>
    </xf>
    <xf numFmtId="49" fontId="27" fillId="77" borderId="130" xfId="0" applyNumberFormat="1" applyFont="1" applyFill="1" applyBorder="1" applyAlignment="1">
      <alignment horizontal="left" vertical="center"/>
    </xf>
    <xf numFmtId="49" fontId="27" fillId="77" borderId="129" xfId="0" applyNumberFormat="1" applyFont="1" applyFill="1" applyBorder="1" applyAlignment="1">
      <alignment horizontal="left" vertical="center"/>
    </xf>
    <xf numFmtId="49" fontId="27" fillId="104" borderId="130" xfId="0" applyNumberFormat="1" applyFont="1" applyFill="1" applyBorder="1" applyAlignment="1">
      <alignment horizontal="left" vertical="center"/>
    </xf>
    <xf numFmtId="49" fontId="27" fillId="104" borderId="131" xfId="0" applyNumberFormat="1" applyFont="1" applyFill="1" applyBorder="1" applyAlignment="1">
      <alignment horizontal="left" vertical="center"/>
    </xf>
    <xf numFmtId="49" fontId="27" fillId="104" borderId="129" xfId="0" applyNumberFormat="1" applyFont="1" applyFill="1" applyBorder="1" applyAlignment="1">
      <alignment horizontal="left" vertical="center"/>
    </xf>
    <xf numFmtId="0" fontId="27" fillId="57" borderId="128" xfId="0" applyFont="1" applyFill="1" applyBorder="1" applyAlignment="1">
      <alignment horizontal="center" vertical="center"/>
    </xf>
    <xf numFmtId="0" fontId="27" fillId="57" borderId="130" xfId="0" applyFont="1" applyFill="1" applyBorder="1" applyAlignment="1">
      <alignment horizontal="center" vertical="center"/>
    </xf>
    <xf numFmtId="0" fontId="27" fillId="57" borderId="131" xfId="0" applyFont="1" applyFill="1" applyBorder="1" applyAlignment="1">
      <alignment horizontal="center" vertical="center"/>
    </xf>
    <xf numFmtId="0" fontId="27" fillId="57" borderId="129" xfId="0" applyFont="1" applyFill="1" applyBorder="1" applyAlignment="1">
      <alignment horizontal="center" vertical="center"/>
    </xf>
    <xf numFmtId="0" fontId="27" fillId="104" borderId="130" xfId="0" applyFont="1" applyFill="1" applyBorder="1" applyAlignment="1">
      <alignment horizontal="center" vertical="center"/>
    </xf>
    <xf numFmtId="0" fontId="27" fillId="104" borderId="131" xfId="0" applyFont="1" applyFill="1" applyBorder="1" applyAlignment="1">
      <alignment horizontal="center" vertical="center"/>
    </xf>
    <xf numFmtId="0" fontId="27" fillId="104" borderId="129" xfId="0" applyFont="1" applyFill="1" applyBorder="1" applyAlignment="1">
      <alignment horizontal="center" vertical="center"/>
    </xf>
    <xf numFmtId="49" fontId="0" fillId="104" borderId="130" xfId="0" applyNumberFormat="1" applyFill="1" applyBorder="1" applyAlignment="1">
      <alignment horizontal="left" vertical="center" wrapText="1"/>
    </xf>
    <xf numFmtId="49" fontId="0" fillId="104" borderId="131" xfId="0" applyNumberFormat="1" applyFill="1" applyBorder="1" applyAlignment="1">
      <alignment horizontal="left" vertical="center" wrapText="1"/>
    </xf>
    <xf numFmtId="49" fontId="0" fillId="104" borderId="129" xfId="0" applyNumberFormat="1" applyFill="1" applyBorder="1" applyAlignment="1">
      <alignment horizontal="left" vertical="center" wrapText="1"/>
    </xf>
    <xf numFmtId="0" fontId="111" fillId="77" borderId="128" xfId="0" applyFont="1" applyFill="1" applyBorder="1" applyAlignment="1">
      <alignment horizontal="center" vertical="center" wrapText="1"/>
    </xf>
    <xf numFmtId="0" fontId="0" fillId="0" borderId="128" xfId="0" applyBorder="1" applyAlignment="1">
      <alignment horizontal="center" vertical="center" wrapText="1"/>
    </xf>
    <xf numFmtId="0" fontId="0" fillId="0" borderId="128" xfId="0" applyBorder="1" applyAlignment="1">
      <alignment horizontal="center" vertical="center"/>
    </xf>
    <xf numFmtId="0" fontId="0" fillId="57" borderId="128" xfId="0" applyFill="1" applyBorder="1" applyAlignment="1">
      <alignment horizontal="left" vertical="top"/>
    </xf>
    <xf numFmtId="0" fontId="23" fillId="54" borderId="128" xfId="0" applyFont="1" applyFill="1" applyBorder="1" applyAlignment="1">
      <alignment horizontal="center" vertical="center"/>
    </xf>
    <xf numFmtId="0" fontId="48" fillId="77" borderId="128" xfId="0" applyFont="1" applyFill="1" applyBorder="1" applyAlignment="1">
      <alignment horizontal="center" vertical="center"/>
    </xf>
    <xf numFmtId="49" fontId="0" fillId="77" borderId="130" xfId="0" applyNumberFormat="1" applyFill="1" applyBorder="1" applyAlignment="1">
      <alignment horizontal="left" vertical="center" wrapText="1"/>
    </xf>
    <xf numFmtId="49" fontId="0" fillId="77" borderId="131" xfId="0" applyNumberFormat="1" applyFill="1" applyBorder="1" applyAlignment="1">
      <alignment horizontal="left" vertical="center" wrapText="1"/>
    </xf>
    <xf numFmtId="49" fontId="0" fillId="77" borderId="129" xfId="0" applyNumberFormat="1" applyFill="1" applyBorder="1" applyAlignment="1">
      <alignment horizontal="left" vertical="center" wrapText="1"/>
    </xf>
    <xf numFmtId="49" fontId="27" fillId="77" borderId="131" xfId="0" applyNumberFormat="1" applyFont="1" applyFill="1" applyBorder="1" applyAlignment="1">
      <alignment horizontal="left" vertical="center"/>
    </xf>
    <xf numFmtId="0" fontId="27" fillId="77" borderId="128" xfId="0" applyFont="1" applyFill="1" applyBorder="1" applyAlignment="1">
      <alignment horizontal="center" vertical="center"/>
    </xf>
    <xf numFmtId="0" fontId="27" fillId="104" borderId="128" xfId="0" applyFont="1" applyFill="1" applyBorder="1" applyAlignment="1">
      <alignment horizontal="center" vertical="center" wrapText="1"/>
    </xf>
    <xf numFmtId="0" fontId="27" fillId="104" borderId="128" xfId="0" applyFont="1" applyFill="1" applyBorder="1" applyAlignment="1">
      <alignment horizontal="center" vertical="center"/>
    </xf>
    <xf numFmtId="0" fontId="16" fillId="77" borderId="128" xfId="0" applyFont="1" applyFill="1" applyBorder="1" applyAlignment="1">
      <alignment horizontal="center" vertical="center" wrapText="1"/>
    </xf>
    <xf numFmtId="0" fontId="0" fillId="77" borderId="128" xfId="0" applyFill="1" applyBorder="1" applyAlignment="1">
      <alignment horizontal="center" vertical="center" wrapText="1"/>
    </xf>
    <xf numFmtId="0" fontId="0" fillId="57" borderId="128" xfId="0" applyFill="1" applyBorder="1" applyAlignment="1">
      <alignment horizontal="center" vertical="center" wrapText="1"/>
    </xf>
    <xf numFmtId="0" fontId="0" fillId="77" borderId="128" xfId="0" applyFill="1" applyBorder="1" applyAlignment="1">
      <alignment horizontal="center" vertical="center"/>
    </xf>
    <xf numFmtId="0" fontId="16" fillId="77" borderId="128" xfId="0" applyFont="1" applyFill="1" applyBorder="1" applyAlignment="1">
      <alignment horizontal="center" vertical="center"/>
    </xf>
    <xf numFmtId="0" fontId="0" fillId="0" borderId="128" xfId="0" applyBorder="1" applyAlignment="1">
      <alignment horizontal="left" vertical="top" wrapText="1"/>
    </xf>
    <xf numFmtId="0" fontId="0" fillId="0" borderId="128" xfId="0" applyBorder="1" applyAlignment="1">
      <alignment horizontal="left" vertical="top"/>
    </xf>
    <xf numFmtId="0" fontId="16" fillId="0" borderId="128" xfId="0" applyFont="1" applyBorder="1" applyAlignment="1">
      <alignment horizontal="center" vertical="center"/>
    </xf>
    <xf numFmtId="0" fontId="27" fillId="57" borderId="128" xfId="0" applyFont="1" applyFill="1" applyBorder="1" applyAlignment="1">
      <alignment horizontal="center" vertical="center" wrapText="1"/>
    </xf>
    <xf numFmtId="0" fontId="48" fillId="77" borderId="130" xfId="0" applyFont="1" applyFill="1" applyBorder="1" applyAlignment="1">
      <alignment horizontal="center" vertical="center"/>
    </xf>
    <xf numFmtId="0" fontId="48" fillId="77" borderId="131" xfId="0" applyFont="1" applyFill="1" applyBorder="1" applyAlignment="1">
      <alignment horizontal="center" vertical="center"/>
    </xf>
    <xf numFmtId="0" fontId="48" fillId="77" borderId="129" xfId="0" applyFont="1" applyFill="1" applyBorder="1" applyAlignment="1">
      <alignment horizontal="center" vertical="center"/>
    </xf>
    <xf numFmtId="0" fontId="27" fillId="77" borderId="130" xfId="0" applyFont="1" applyFill="1" applyBorder="1" applyAlignment="1">
      <alignment horizontal="center" vertical="center"/>
    </xf>
    <xf numFmtId="0" fontId="27" fillId="77" borderId="131" xfId="0" applyFont="1" applyFill="1" applyBorder="1" applyAlignment="1">
      <alignment horizontal="center" vertical="center"/>
    </xf>
    <xf numFmtId="0" fontId="27" fillId="77" borderId="129" xfId="0" applyFont="1" applyFill="1" applyBorder="1" applyAlignment="1">
      <alignment horizontal="center" vertical="center"/>
    </xf>
    <xf numFmtId="49" fontId="0" fillId="77" borderId="128" xfId="0" applyNumberFormat="1" applyFill="1" applyBorder="1" applyAlignment="1">
      <alignment horizontal="center" vertical="center"/>
    </xf>
    <xf numFmtId="49" fontId="0" fillId="57" borderId="128" xfId="0" applyNumberFormat="1" applyFill="1" applyBorder="1" applyAlignment="1">
      <alignment horizontal="center" vertical="center"/>
    </xf>
    <xf numFmtId="0" fontId="16" fillId="107" borderId="133" xfId="0" applyFont="1" applyFill="1" applyBorder="1" applyAlignment="1">
      <alignment horizontal="center" vertical="center"/>
    </xf>
    <xf numFmtId="0" fontId="16" fillId="107" borderId="132" xfId="0" applyFont="1" applyFill="1" applyBorder="1" applyAlignment="1">
      <alignment horizontal="center" vertical="center"/>
    </xf>
    <xf numFmtId="49" fontId="0" fillId="57" borderId="130" xfId="0" applyNumberFormat="1" applyFill="1" applyBorder="1" applyAlignment="1">
      <alignment horizontal="left" wrapText="1"/>
    </xf>
    <xf numFmtId="49" fontId="0" fillId="57" borderId="131" xfId="0" applyNumberFormat="1" applyFill="1" applyBorder="1" applyAlignment="1">
      <alignment horizontal="left" wrapText="1"/>
    </xf>
    <xf numFmtId="49" fontId="0" fillId="57" borderId="129" xfId="0" applyNumberFormat="1" applyFill="1" applyBorder="1" applyAlignment="1">
      <alignment horizontal="left" wrapText="1"/>
    </xf>
    <xf numFmtId="49" fontId="0" fillId="104" borderId="130" xfId="0" applyNumberFormat="1" applyFill="1" applyBorder="1" applyAlignment="1">
      <alignment horizontal="left" vertical="top" wrapText="1"/>
    </xf>
    <xf numFmtId="49" fontId="0" fillId="104" borderId="131" xfId="0" applyNumberFormat="1" applyFill="1" applyBorder="1" applyAlignment="1">
      <alignment horizontal="left" vertical="top"/>
    </xf>
    <xf numFmtId="49" fontId="0" fillId="104" borderId="129" xfId="0" applyNumberFormat="1" applyFill="1" applyBorder="1" applyAlignment="1">
      <alignment horizontal="left" vertical="top"/>
    </xf>
    <xf numFmtId="49" fontId="0" fillId="57" borderId="128" xfId="0" applyNumberFormat="1" applyFill="1" applyBorder="1" applyAlignment="1">
      <alignment horizontal="left" vertical="top" wrapText="1"/>
    </xf>
    <xf numFmtId="49" fontId="0" fillId="57" borderId="128" xfId="0" applyNumberFormat="1" applyFill="1" applyBorder="1" applyAlignment="1">
      <alignment horizontal="left" vertical="top"/>
    </xf>
    <xf numFmtId="0" fontId="16" fillId="107" borderId="128" xfId="0" applyFont="1" applyFill="1" applyBorder="1" applyAlignment="1">
      <alignment horizontal="center" vertical="center"/>
    </xf>
    <xf numFmtId="49" fontId="23" fillId="54" borderId="128" xfId="0" applyNumberFormat="1" applyFont="1" applyFill="1" applyBorder="1" applyAlignment="1">
      <alignment horizontal="center"/>
    </xf>
    <xf numFmtId="49" fontId="16" fillId="77" borderId="128" xfId="0" applyNumberFormat="1" applyFont="1" applyFill="1" applyBorder="1" applyAlignment="1">
      <alignment horizontal="center" vertical="center"/>
    </xf>
    <xf numFmtId="0" fontId="126" fillId="57" borderId="128" xfId="0" applyFont="1" applyFill="1" applyBorder="1" applyAlignment="1">
      <alignment horizontal="left" vertical="top" wrapText="1"/>
    </xf>
    <xf numFmtId="49" fontId="0" fillId="104" borderId="128" xfId="0" applyNumberFormat="1" applyFill="1" applyBorder="1" applyAlignment="1">
      <alignment horizontal="left" vertical="top" wrapText="1"/>
    </xf>
    <xf numFmtId="49" fontId="0" fillId="104" borderId="128" xfId="0" applyNumberFormat="1" applyFill="1" applyBorder="1" applyAlignment="1">
      <alignment horizontal="left" vertical="top"/>
    </xf>
    <xf numFmtId="0" fontId="0" fillId="0" borderId="128" xfId="0" applyBorder="1" applyAlignment="1">
      <alignment horizontal="center" vertical="top"/>
    </xf>
    <xf numFmtId="0" fontId="131" fillId="54" borderId="128" xfId="0" applyFont="1" applyFill="1" applyBorder="1" applyAlignment="1">
      <alignment horizontal="center" vertical="center"/>
    </xf>
    <xf numFmtId="0" fontId="16" fillId="54" borderId="128" xfId="0" applyFont="1" applyFill="1" applyBorder="1" applyAlignment="1">
      <alignment horizontal="center" vertical="center"/>
    </xf>
    <xf numFmtId="0" fontId="16" fillId="77" borderId="130" xfId="0" applyFont="1" applyFill="1" applyBorder="1" applyAlignment="1">
      <alignment horizontal="center" vertical="center"/>
    </xf>
    <xf numFmtId="0" fontId="16" fillId="77" borderId="129" xfId="0" applyFont="1" applyFill="1" applyBorder="1" applyAlignment="1">
      <alignment horizontal="center" vertical="center"/>
    </xf>
    <xf numFmtId="0" fontId="40" fillId="77" borderId="130" xfId="0" applyFont="1" applyFill="1" applyBorder="1" applyAlignment="1">
      <alignment horizontal="center" vertical="center" wrapText="1"/>
    </xf>
    <xf numFmtId="0" fontId="40" fillId="77" borderId="129" xfId="0" applyFont="1" applyFill="1" applyBorder="1" applyAlignment="1">
      <alignment horizontal="center" vertical="center" wrapText="1"/>
    </xf>
    <xf numFmtId="0" fontId="0" fillId="104" borderId="134" xfId="0" applyFill="1" applyBorder="1" applyAlignment="1">
      <alignment horizontal="left" vertical="top" wrapText="1"/>
    </xf>
    <xf numFmtId="0" fontId="0" fillId="104" borderId="134" xfId="0" applyFill="1" applyBorder="1" applyAlignment="1">
      <alignment horizontal="left" vertical="top"/>
    </xf>
    <xf numFmtId="0" fontId="0" fillId="104" borderId="128" xfId="0" applyFill="1" applyBorder="1" applyAlignment="1">
      <alignment horizontal="center" vertical="top"/>
    </xf>
    <xf numFmtId="0" fontId="131" fillId="54" borderId="133" xfId="0" applyFont="1" applyFill="1" applyBorder="1" applyAlignment="1">
      <alignment horizontal="center" vertical="center"/>
    </xf>
    <xf numFmtId="0" fontId="131" fillId="54" borderId="132" xfId="0" applyFont="1" applyFill="1" applyBorder="1" applyAlignment="1">
      <alignment horizontal="center" vertical="center"/>
    </xf>
    <xf numFmtId="0" fontId="131" fillId="57" borderId="130" xfId="0" applyFont="1" applyFill="1" applyBorder="1" applyAlignment="1">
      <alignment horizontal="center" vertical="center"/>
    </xf>
    <xf numFmtId="0" fontId="131" fillId="57" borderId="131" xfId="0" applyFont="1" applyFill="1" applyBorder="1" applyAlignment="1">
      <alignment horizontal="center" vertical="center"/>
    </xf>
    <xf numFmtId="0" fontId="131" fillId="57" borderId="129" xfId="0" applyFont="1" applyFill="1" applyBorder="1" applyAlignment="1">
      <alignment horizontal="center" vertical="center"/>
    </xf>
    <xf numFmtId="0" fontId="130" fillId="57" borderId="130" xfId="0" applyFont="1" applyFill="1" applyBorder="1" applyAlignment="1">
      <alignment horizontal="center" vertical="center"/>
    </xf>
    <xf numFmtId="0" fontId="130" fillId="57" borderId="131" xfId="0" applyFont="1" applyFill="1" applyBorder="1" applyAlignment="1">
      <alignment horizontal="center" vertical="center"/>
    </xf>
    <xf numFmtId="0" fontId="130" fillId="57" borderId="129" xfId="0" applyFont="1" applyFill="1" applyBorder="1" applyAlignment="1">
      <alignment horizontal="center" vertical="center"/>
    </xf>
    <xf numFmtId="0" fontId="130" fillId="104" borderId="130" xfId="0" applyFont="1" applyFill="1" applyBorder="1" applyAlignment="1">
      <alignment horizontal="center" vertical="center"/>
    </xf>
    <xf numFmtId="0" fontId="130" fillId="104" borderId="131" xfId="0" applyFont="1" applyFill="1" applyBorder="1" applyAlignment="1">
      <alignment horizontal="center" vertical="center"/>
    </xf>
    <xf numFmtId="0" fontId="130" fillId="104" borderId="129" xfId="0" applyFont="1" applyFill="1" applyBorder="1" applyAlignment="1">
      <alignment horizontal="center" vertical="center"/>
    </xf>
    <xf numFmtId="0" fontId="0" fillId="104" borderId="135" xfId="0" applyFill="1" applyBorder="1" applyAlignment="1">
      <alignment horizontal="left" vertical="top" wrapText="1"/>
    </xf>
    <xf numFmtId="0" fontId="0" fillId="104" borderId="136" xfId="0" applyFill="1" applyBorder="1" applyAlignment="1">
      <alignment horizontal="left" vertical="top" wrapText="1"/>
    </xf>
    <xf numFmtId="0" fontId="0" fillId="57" borderId="130" xfId="0" applyFill="1" applyBorder="1" applyAlignment="1">
      <alignment horizontal="center" vertical="center"/>
    </xf>
    <xf numFmtId="0" fontId="0" fillId="57" borderId="129" xfId="0" applyFill="1" applyBorder="1" applyAlignment="1">
      <alignment horizontal="center" vertical="center"/>
    </xf>
    <xf numFmtId="0" fontId="0" fillId="0" borderId="134" xfId="0" applyBorder="1" applyAlignment="1">
      <alignment horizontal="left" vertical="top" wrapText="1"/>
    </xf>
    <xf numFmtId="0" fontId="0" fillId="0" borderId="134" xfId="0" applyBorder="1" applyAlignment="1">
      <alignment horizontal="left" vertical="top"/>
    </xf>
    <xf numFmtId="0" fontId="0" fillId="104" borderId="128" xfId="0" applyFill="1" applyBorder="1" applyAlignment="1">
      <alignment horizontal="center" vertical="top" wrapText="1"/>
    </xf>
    <xf numFmtId="0" fontId="130" fillId="0" borderId="130" xfId="0" applyFont="1" applyBorder="1" applyAlignment="1">
      <alignment horizontal="center" vertical="center"/>
    </xf>
    <xf numFmtId="0" fontId="130" fillId="0" borderId="129" xfId="0" applyFont="1" applyBorder="1" applyAlignment="1">
      <alignment horizontal="center" vertical="center"/>
    </xf>
    <xf numFmtId="0" fontId="130" fillId="0" borderId="135" xfId="0" applyFont="1" applyBorder="1" applyAlignment="1">
      <alignment vertical="center" wrapText="1"/>
    </xf>
    <xf numFmtId="0" fontId="130" fillId="0" borderId="136" xfId="0" applyFont="1" applyBorder="1" applyAlignment="1">
      <alignment vertical="center" wrapText="1"/>
    </xf>
    <xf numFmtId="0" fontId="131" fillId="57" borderId="128" xfId="0" applyFont="1" applyFill="1" applyBorder="1" applyAlignment="1">
      <alignment horizontal="center" vertical="center"/>
    </xf>
    <xf numFmtId="0" fontId="130" fillId="57" borderId="128" xfId="0" applyFont="1" applyFill="1" applyBorder="1" applyAlignment="1">
      <alignment horizontal="center" vertical="center"/>
    </xf>
    <xf numFmtId="0" fontId="130" fillId="104" borderId="128" xfId="0" applyFont="1" applyFill="1" applyBorder="1" applyAlignment="1">
      <alignment horizontal="center" vertical="center"/>
    </xf>
    <xf numFmtId="0" fontId="0" fillId="104" borderId="133" xfId="0" applyFill="1" applyBorder="1" applyAlignment="1">
      <alignment horizontal="left" vertical="top" wrapText="1"/>
    </xf>
    <xf numFmtId="0" fontId="0" fillId="104" borderId="133" xfId="0" applyFill="1" applyBorder="1" applyAlignment="1">
      <alignment horizontal="left" vertical="top"/>
    </xf>
    <xf numFmtId="0" fontId="130" fillId="0" borderId="128" xfId="0" applyFont="1" applyBorder="1" applyAlignment="1">
      <alignment horizontal="center" vertical="center"/>
    </xf>
    <xf numFmtId="0" fontId="0" fillId="0" borderId="133" xfId="0" applyBorder="1" applyAlignment="1">
      <alignment horizontal="left" vertical="top" wrapText="1"/>
    </xf>
    <xf numFmtId="0" fontId="0" fillId="0" borderId="133" xfId="0" applyBorder="1" applyAlignment="1">
      <alignment horizontal="left" vertical="top"/>
    </xf>
    <xf numFmtId="0" fontId="0" fillId="0" borderId="128" xfId="0" applyBorder="1" applyAlignment="1">
      <alignment horizontal="center" vertical="top" wrapText="1"/>
    </xf>
    <xf numFmtId="0" fontId="130" fillId="104" borderId="133" xfId="0" applyFont="1" applyFill="1" applyBorder="1" applyAlignment="1">
      <alignment vertical="center" wrapText="1"/>
    </xf>
    <xf numFmtId="0" fontId="16" fillId="107" borderId="130" xfId="0" applyFont="1" applyFill="1" applyBorder="1" applyAlignment="1">
      <alignment horizontal="center" vertical="center"/>
    </xf>
    <xf numFmtId="49" fontId="16" fillId="54" borderId="128" xfId="0" applyNumberFormat="1" applyFont="1" applyFill="1" applyBorder="1" applyAlignment="1">
      <alignment horizontal="center"/>
    </xf>
    <xf numFmtId="49" fontId="16" fillId="74" borderId="11" xfId="0" applyNumberFormat="1" applyFont="1" applyFill="1" applyBorder="1" applyAlignment="1">
      <alignment horizontal="center"/>
    </xf>
    <xf numFmtId="49" fontId="16" fillId="74" borderId="12" xfId="0" applyNumberFormat="1" applyFont="1" applyFill="1" applyBorder="1" applyAlignment="1">
      <alignment horizontal="center"/>
    </xf>
    <xf numFmtId="49" fontId="16" fillId="66" borderId="11" xfId="0" applyNumberFormat="1" applyFont="1" applyFill="1" applyBorder="1" applyAlignment="1">
      <alignment horizontal="center"/>
    </xf>
    <xf numFmtId="49" fontId="16" fillId="66" borderId="12" xfId="0" applyNumberFormat="1" applyFont="1" applyFill="1" applyBorder="1" applyAlignment="1">
      <alignment horizontal="center"/>
    </xf>
    <xf numFmtId="49" fontId="16" fillId="74" borderId="69" xfId="0" applyNumberFormat="1" applyFont="1" applyFill="1" applyBorder="1" applyAlignment="1">
      <alignment horizontal="center"/>
    </xf>
    <xf numFmtId="0" fontId="16" fillId="54" borderId="128" xfId="0" applyFont="1" applyFill="1" applyBorder="1" applyAlignment="1">
      <alignment horizontal="center"/>
    </xf>
    <xf numFmtId="0" fontId="16" fillId="74" borderId="10" xfId="0" applyFont="1" applyFill="1" applyBorder="1" applyAlignment="1">
      <alignment horizontal="center"/>
    </xf>
    <xf numFmtId="0" fontId="16" fillId="74" borderId="12" xfId="0" applyFont="1" applyFill="1" applyBorder="1" applyAlignment="1">
      <alignment horizontal="center"/>
    </xf>
    <xf numFmtId="49" fontId="16" fillId="74" borderId="10" xfId="0" applyNumberFormat="1" applyFont="1" applyFill="1" applyBorder="1" applyAlignment="1">
      <alignment horizontal="center"/>
    </xf>
    <xf numFmtId="0" fontId="16" fillId="99" borderId="69" xfId="0" applyFont="1" applyFill="1" applyBorder="1" applyAlignment="1">
      <alignment horizontal="center"/>
    </xf>
    <xf numFmtId="0" fontId="16" fillId="99" borderId="12" xfId="0" applyFont="1" applyFill="1" applyBorder="1" applyAlignment="1">
      <alignment horizontal="center"/>
    </xf>
    <xf numFmtId="49" fontId="16" fillId="99" borderId="69" xfId="0" applyNumberFormat="1" applyFont="1" applyFill="1" applyBorder="1" applyAlignment="1">
      <alignment horizontal="center"/>
    </xf>
    <xf numFmtId="49" fontId="16" fillId="99" borderId="12" xfId="0" applyNumberFormat="1" applyFont="1" applyFill="1" applyBorder="1" applyAlignment="1">
      <alignment horizontal="center"/>
    </xf>
    <xf numFmtId="0" fontId="16" fillId="57" borderId="128" xfId="0" applyFont="1" applyFill="1" applyBorder="1" applyAlignment="1">
      <alignment horizontal="center" vertical="center" wrapText="1"/>
    </xf>
    <xf numFmtId="0" fontId="16" fillId="54" borderId="133" xfId="0" applyFont="1" applyFill="1" applyBorder="1" applyAlignment="1">
      <alignment horizontal="center" vertical="center"/>
    </xf>
    <xf numFmtId="0" fontId="16" fillId="54" borderId="132" xfId="0" applyFont="1" applyFill="1" applyBorder="1" applyAlignment="1">
      <alignment horizontal="center" vertical="center"/>
    </xf>
    <xf numFmtId="0" fontId="131" fillId="107" borderId="128" xfId="0" applyFont="1" applyFill="1" applyBorder="1" applyAlignment="1">
      <alignment horizontal="center" vertical="center"/>
    </xf>
    <xf numFmtId="0" fontId="0" fillId="0" borderId="130" xfId="0" applyBorder="1" applyAlignment="1">
      <alignment vertical="center"/>
    </xf>
    <xf numFmtId="0" fontId="0" fillId="0" borderId="131" xfId="0" applyBorder="1" applyAlignment="1">
      <alignment vertical="center"/>
    </xf>
    <xf numFmtId="0" fontId="0" fillId="0" borderId="129" xfId="0" applyBorder="1" applyAlignment="1">
      <alignment vertical="center"/>
    </xf>
    <xf numFmtId="0" fontId="16" fillId="0" borderId="130" xfId="0" applyFont="1" applyBorder="1" applyAlignment="1">
      <alignment horizontal="center" vertical="center"/>
    </xf>
    <xf numFmtId="0" fontId="16" fillId="0" borderId="131" xfId="0" applyFont="1" applyBorder="1" applyAlignment="1">
      <alignment horizontal="center" vertical="center"/>
    </xf>
    <xf numFmtId="0" fontId="16" fillId="0" borderId="129" xfId="0" applyFont="1" applyBorder="1" applyAlignment="1">
      <alignment horizontal="center" vertical="center"/>
    </xf>
    <xf numFmtId="0" fontId="0" fillId="0" borderId="130" xfId="0" applyBorder="1" applyAlignment="1">
      <alignment vertical="center" wrapText="1"/>
    </xf>
    <xf numFmtId="0" fontId="16" fillId="37" borderId="128" xfId="0" applyFont="1" applyFill="1" applyBorder="1" applyAlignment="1">
      <alignment horizontal="center" vertical="center" wrapText="1"/>
    </xf>
    <xf numFmtId="0" fontId="16" fillId="37" borderId="130" xfId="0" applyFont="1" applyFill="1" applyBorder="1" applyAlignment="1">
      <alignment horizontal="center" vertical="center" wrapText="1"/>
    </xf>
    <xf numFmtId="0" fontId="0" fillId="0" borderId="128" xfId="0" applyBorder="1" applyAlignment="1">
      <alignment horizontal="left" vertical="center" wrapText="1"/>
    </xf>
    <xf numFmtId="0" fontId="0" fillId="104" borderId="128" xfId="0" applyFill="1" applyBorder="1" applyAlignment="1">
      <alignment horizontal="left" vertical="center" wrapText="1"/>
    </xf>
    <xf numFmtId="0" fontId="16" fillId="57" borderId="129" xfId="0" applyFont="1" applyFill="1" applyBorder="1" applyAlignment="1">
      <alignment horizontal="center" vertical="center" wrapText="1"/>
    </xf>
    <xf numFmtId="0" fontId="16" fillId="57" borderId="130" xfId="0" applyFont="1" applyFill="1" applyBorder="1" applyAlignment="1">
      <alignment horizontal="center" vertical="center" wrapText="1"/>
    </xf>
    <xf numFmtId="0" fontId="32" fillId="0" borderId="128" xfId="0" applyFont="1" applyBorder="1" applyAlignment="1">
      <alignment horizontal="left" vertical="center" wrapText="1"/>
    </xf>
    <xf numFmtId="0" fontId="0" fillId="104" borderId="128" xfId="0" applyFill="1" applyBorder="1" applyAlignment="1">
      <alignment vertical="center" wrapText="1"/>
    </xf>
    <xf numFmtId="0" fontId="0" fillId="0" borderId="128" xfId="0" applyBorder="1" applyAlignment="1">
      <alignment vertical="center" wrapText="1"/>
    </xf>
    <xf numFmtId="0" fontId="32" fillId="0" borderId="128" xfId="0" applyFont="1" applyBorder="1" applyAlignment="1">
      <alignment vertical="center" wrapText="1"/>
    </xf>
    <xf numFmtId="0" fontId="0" fillId="0" borderId="130" xfId="0" applyBorder="1" applyAlignment="1">
      <alignment horizontal="left" vertical="center" wrapText="1"/>
    </xf>
    <xf numFmtId="0" fontId="0" fillId="0" borderId="129" xfId="0" applyBorder="1" applyAlignment="1">
      <alignment horizontal="left" vertical="center" wrapText="1"/>
    </xf>
    <xf numFmtId="0" fontId="0" fillId="104" borderId="130" xfId="0" applyFill="1" applyBorder="1" applyAlignment="1">
      <alignment horizontal="left" vertical="center" wrapText="1"/>
    </xf>
    <xf numFmtId="0" fontId="0" fillId="104" borderId="131" xfId="0" applyFill="1" applyBorder="1" applyAlignment="1">
      <alignment horizontal="left" vertical="center" wrapText="1"/>
    </xf>
    <xf numFmtId="0" fontId="0" fillId="104" borderId="129" xfId="0" applyFill="1" applyBorder="1" applyAlignment="1">
      <alignment horizontal="left" vertical="center" wrapText="1"/>
    </xf>
    <xf numFmtId="0" fontId="0" fillId="0" borderId="131" xfId="0" applyBorder="1" applyAlignment="1">
      <alignment horizontal="left" vertical="center" wrapText="1"/>
    </xf>
    <xf numFmtId="0" fontId="16" fillId="57" borderId="131" xfId="0" applyFont="1" applyFill="1" applyBorder="1" applyAlignment="1">
      <alignment horizontal="center" vertical="center" wrapText="1"/>
    </xf>
    <xf numFmtId="0" fontId="0" fillId="0" borderId="135" xfId="0" applyBorder="1" applyAlignment="1">
      <alignment horizontal="center" vertical="center" wrapText="1"/>
    </xf>
    <xf numFmtId="0" fontId="0" fillId="0" borderId="134" xfId="0" applyBorder="1" applyAlignment="1">
      <alignment horizontal="center" vertical="center" wrapText="1"/>
    </xf>
    <xf numFmtId="0" fontId="0" fillId="0" borderId="136" xfId="0" applyBorder="1" applyAlignment="1">
      <alignment horizontal="center" vertical="center" wrapText="1"/>
    </xf>
    <xf numFmtId="0" fontId="0" fillId="57" borderId="130" xfId="0" applyFill="1" applyBorder="1" applyAlignment="1">
      <alignment horizontal="center" vertical="center" wrapText="1"/>
    </xf>
    <xf numFmtId="0" fontId="13" fillId="105" borderId="128" xfId="0" applyFont="1" applyFill="1" applyBorder="1" applyAlignment="1">
      <alignment horizontal="center"/>
    </xf>
    <xf numFmtId="0" fontId="32" fillId="104" borderId="128" xfId="0" applyFont="1" applyFill="1" applyBorder="1" applyAlignment="1">
      <alignment vertical="center" wrapText="1"/>
    </xf>
    <xf numFmtId="0" fontId="131" fillId="0" borderId="150" xfId="0" applyFont="1" applyBorder="1" applyAlignment="1">
      <alignment vertical="center" wrapText="1"/>
    </xf>
    <xf numFmtId="0" fontId="131" fillId="0" borderId="146" xfId="0" applyFont="1" applyBorder="1" applyAlignment="1">
      <alignment vertical="center" wrapText="1"/>
    </xf>
    <xf numFmtId="0" fontId="130" fillId="0" borderId="150" xfId="0" applyFont="1" applyBorder="1" applyAlignment="1">
      <alignment horizontal="center" vertical="center" wrapText="1"/>
    </xf>
    <xf numFmtId="0" fontId="130" fillId="0" borderId="146" xfId="0" applyFont="1" applyBorder="1" applyAlignment="1">
      <alignment horizontal="center" vertical="center" wrapText="1"/>
    </xf>
    <xf numFmtId="0" fontId="131" fillId="104" borderId="150" xfId="0" applyFont="1" applyFill="1" applyBorder="1" applyAlignment="1">
      <alignment vertical="center" wrapText="1"/>
    </xf>
    <xf numFmtId="0" fontId="131" fillId="104" borderId="148" xfId="0" applyFont="1" applyFill="1" applyBorder="1" applyAlignment="1">
      <alignment vertical="center" wrapText="1"/>
    </xf>
    <xf numFmtId="0" fontId="131" fillId="104" borderId="146" xfId="0" applyFont="1" applyFill="1" applyBorder="1" applyAlignment="1">
      <alignment vertical="center" wrapText="1"/>
    </xf>
    <xf numFmtId="0" fontId="130" fillId="104" borderId="150" xfId="0" applyFont="1" applyFill="1" applyBorder="1" applyAlignment="1">
      <alignment horizontal="center" vertical="center" wrapText="1"/>
    </xf>
    <xf numFmtId="0" fontId="130" fillId="104" borderId="148" xfId="0" applyFont="1" applyFill="1" applyBorder="1" applyAlignment="1">
      <alignment horizontal="center" vertical="center" wrapText="1"/>
    </xf>
    <xf numFmtId="0" fontId="130" fillId="104" borderId="146" xfId="0" applyFont="1" applyFill="1" applyBorder="1" applyAlignment="1">
      <alignment horizontal="center" vertical="center" wrapText="1"/>
    </xf>
    <xf numFmtId="0" fontId="131" fillId="0" borderId="148" xfId="0" applyFont="1" applyBorder="1" applyAlignment="1">
      <alignment vertical="center" wrapText="1"/>
    </xf>
    <xf numFmtId="0" fontId="130" fillId="0" borderId="148" xfId="0" applyFont="1" applyBorder="1" applyAlignment="1">
      <alignment horizontal="center" vertical="center" wrapText="1"/>
    </xf>
    <xf numFmtId="49" fontId="16" fillId="64" borderId="10" xfId="0" applyNumberFormat="1" applyFont="1" applyFill="1" applyBorder="1" applyAlignment="1">
      <alignment horizontal="center"/>
    </xf>
    <xf numFmtId="49" fontId="16" fillId="64" borderId="11" xfId="0" applyNumberFormat="1" applyFont="1" applyFill="1" applyBorder="1" applyAlignment="1">
      <alignment horizontal="center"/>
    </xf>
    <xf numFmtId="0" fontId="0" fillId="61" borderId="75" xfId="0" applyFill="1" applyBorder="1" applyAlignment="1">
      <alignment horizontal="center" vertical="center"/>
    </xf>
    <xf numFmtId="0" fontId="0" fillId="61" borderId="37" xfId="0" applyFill="1" applyBorder="1" applyAlignment="1">
      <alignment horizontal="center" vertical="center"/>
    </xf>
    <xf numFmtId="0" fontId="0" fillId="61" borderId="42" xfId="0" applyFill="1" applyBorder="1" applyAlignment="1">
      <alignment horizontal="center" vertical="center"/>
    </xf>
    <xf numFmtId="0" fontId="0" fillId="39" borderId="14" xfId="0" applyFill="1" applyBorder="1" applyAlignment="1">
      <alignment horizontal="center"/>
    </xf>
    <xf numFmtId="0" fontId="0" fillId="39" borderId="15" xfId="0" applyFill="1" applyBorder="1" applyAlignment="1">
      <alignment horizontal="center"/>
    </xf>
    <xf numFmtId="0" fontId="0" fillId="39" borderId="16" xfId="0" applyFill="1" applyBorder="1" applyAlignment="1">
      <alignment horizontal="center"/>
    </xf>
    <xf numFmtId="49" fontId="16" fillId="69" borderId="10" xfId="0" applyNumberFormat="1" applyFont="1" applyFill="1" applyBorder="1" applyAlignment="1">
      <alignment horizontal="center"/>
    </xf>
    <xf numFmtId="49" fontId="16" fillId="69" borderId="11" xfId="0" applyNumberFormat="1" applyFont="1" applyFill="1" applyBorder="1" applyAlignment="1">
      <alignment horizontal="center"/>
    </xf>
    <xf numFmtId="49" fontId="16" fillId="69" borderId="12" xfId="0" applyNumberFormat="1" applyFont="1" applyFill="1" applyBorder="1" applyAlignment="1">
      <alignment horizontal="center"/>
    </xf>
    <xf numFmtId="0" fontId="16" fillId="48" borderId="10" xfId="0" applyFont="1" applyFill="1" applyBorder="1" applyAlignment="1">
      <alignment horizontal="center"/>
    </xf>
    <xf numFmtId="0" fontId="16" fillId="48" borderId="11" xfId="0" applyFont="1" applyFill="1" applyBorder="1" applyAlignment="1">
      <alignment horizontal="center"/>
    </xf>
    <xf numFmtId="0" fontId="16" fillId="48" borderId="12" xfId="0" applyFont="1" applyFill="1" applyBorder="1" applyAlignment="1">
      <alignment horizontal="center"/>
    </xf>
    <xf numFmtId="0" fontId="0" fillId="74" borderId="11" xfId="0" applyFill="1" applyBorder="1" applyAlignment="1">
      <alignment horizontal="center"/>
    </xf>
    <xf numFmtId="0" fontId="0" fillId="74" borderId="12" xfId="0" applyFill="1" applyBorder="1" applyAlignment="1">
      <alignment horizontal="center"/>
    </xf>
    <xf numFmtId="49" fontId="16" fillId="61" borderId="10" xfId="0" applyNumberFormat="1" applyFont="1" applyFill="1" applyBorder="1" applyAlignment="1">
      <alignment horizontal="center"/>
    </xf>
    <xf numFmtId="49" fontId="16" fillId="61" borderId="11" xfId="0" applyNumberFormat="1" applyFont="1" applyFill="1" applyBorder="1" applyAlignment="1">
      <alignment horizontal="center"/>
    </xf>
    <xf numFmtId="49" fontId="16" fillId="61" borderId="12" xfId="0" applyNumberFormat="1" applyFont="1" applyFill="1" applyBorder="1" applyAlignment="1">
      <alignment horizontal="center"/>
    </xf>
    <xf numFmtId="49" fontId="16" fillId="36" borderId="10" xfId="0" applyNumberFormat="1" applyFont="1" applyFill="1" applyBorder="1" applyAlignment="1">
      <alignment horizontal="center"/>
    </xf>
    <xf numFmtId="49" fontId="16" fillId="36" borderId="11" xfId="0" applyNumberFormat="1" applyFont="1" applyFill="1" applyBorder="1" applyAlignment="1">
      <alignment horizontal="center"/>
    </xf>
    <xf numFmtId="49" fontId="16" fillId="36" borderId="12" xfId="0" applyNumberFormat="1" applyFont="1" applyFill="1" applyBorder="1" applyAlignment="1">
      <alignment horizontal="center"/>
    </xf>
    <xf numFmtId="0" fontId="0" fillId="37" borderId="40" xfId="0" applyFill="1" applyBorder="1" applyAlignment="1">
      <alignment horizontal="center" vertical="center"/>
    </xf>
    <xf numFmtId="0" fontId="0" fillId="37" borderId="37" xfId="0" applyFill="1" applyBorder="1" applyAlignment="1">
      <alignment horizontal="center" vertical="center"/>
    </xf>
    <xf numFmtId="0" fontId="0" fillId="37" borderId="42" xfId="0" applyFill="1" applyBorder="1" applyAlignment="1">
      <alignment horizontal="center" vertical="center"/>
    </xf>
    <xf numFmtId="0" fontId="16" fillId="54" borderId="75" xfId="0" applyFont="1" applyFill="1" applyBorder="1" applyAlignment="1">
      <alignment horizontal="center" vertical="center"/>
    </xf>
    <xf numFmtId="0" fontId="16" fillId="54" borderId="37" xfId="0" applyFont="1" applyFill="1" applyBorder="1" applyAlignment="1">
      <alignment horizontal="center" vertical="center"/>
    </xf>
    <xf numFmtId="0" fontId="16" fillId="54" borderId="42" xfId="0" applyFont="1" applyFill="1" applyBorder="1" applyAlignment="1">
      <alignment horizontal="center" vertical="center"/>
    </xf>
    <xf numFmtId="49" fontId="16" fillId="60" borderId="10" xfId="0" applyNumberFormat="1" applyFont="1" applyFill="1" applyBorder="1" applyAlignment="1">
      <alignment horizontal="center"/>
    </xf>
    <xf numFmtId="49" fontId="16" fillId="60" borderId="11" xfId="0" applyNumberFormat="1" applyFont="1" applyFill="1" applyBorder="1" applyAlignment="1">
      <alignment horizontal="center"/>
    </xf>
    <xf numFmtId="49" fontId="16" fillId="60" borderId="12" xfId="0" applyNumberFormat="1" applyFont="1" applyFill="1" applyBorder="1" applyAlignment="1">
      <alignment horizontal="center"/>
    </xf>
    <xf numFmtId="49" fontId="16" fillId="48" borderId="10" xfId="0" applyNumberFormat="1" applyFont="1" applyFill="1" applyBorder="1" applyAlignment="1">
      <alignment horizontal="center"/>
    </xf>
    <xf numFmtId="49" fontId="16" fillId="48" borderId="11" xfId="0" applyNumberFormat="1" applyFont="1" applyFill="1" applyBorder="1" applyAlignment="1">
      <alignment horizontal="center"/>
    </xf>
    <xf numFmtId="49" fontId="16" fillId="48" borderId="12" xfId="0" applyNumberFormat="1" applyFont="1" applyFill="1" applyBorder="1" applyAlignment="1">
      <alignment horizontal="center"/>
    </xf>
    <xf numFmtId="0" fontId="16" fillId="47" borderId="10" xfId="0" applyFont="1" applyFill="1" applyBorder="1" applyAlignment="1">
      <alignment horizontal="center"/>
    </xf>
    <xf numFmtId="0" fontId="16" fillId="47" borderId="11" xfId="0" applyFont="1" applyFill="1" applyBorder="1" applyAlignment="1">
      <alignment horizontal="center"/>
    </xf>
    <xf numFmtId="0" fontId="16" fillId="47" borderId="12" xfId="0" applyFont="1" applyFill="1" applyBorder="1" applyAlignment="1">
      <alignment horizontal="center"/>
    </xf>
    <xf numFmtId="49" fontId="16" fillId="60" borderId="14" xfId="0" applyNumberFormat="1" applyFont="1" applyFill="1" applyBorder="1" applyAlignment="1">
      <alignment horizontal="center"/>
    </xf>
    <xf numFmtId="49" fontId="16" fillId="60" borderId="15" xfId="0" applyNumberFormat="1" applyFont="1" applyFill="1" applyBorder="1" applyAlignment="1">
      <alignment horizontal="center"/>
    </xf>
    <xf numFmtId="49" fontId="16" fillId="60" borderId="16" xfId="0" applyNumberFormat="1" applyFont="1" applyFill="1" applyBorder="1" applyAlignment="1">
      <alignment horizontal="center"/>
    </xf>
    <xf numFmtId="0" fontId="152" fillId="0" borderId="102" xfId="0" applyFont="1" applyBorder="1" applyAlignment="1">
      <alignment horizontal="center" vertical="center" wrapText="1"/>
    </xf>
    <xf numFmtId="0" fontId="152" fillId="0" borderId="90" xfId="0" applyFont="1" applyBorder="1" applyAlignment="1">
      <alignment horizontal="center" vertical="center" wrapText="1"/>
    </xf>
    <xf numFmtId="0" fontId="152" fillId="0" borderId="102" xfId="0" applyFont="1" applyBorder="1" applyAlignment="1">
      <alignment vertical="center" wrapText="1"/>
    </xf>
    <xf numFmtId="0" fontId="152" fillId="0" borderId="90" xfId="0" applyFont="1" applyBorder="1" applyAlignment="1">
      <alignment vertical="center" wrapText="1"/>
    </xf>
    <xf numFmtId="0" fontId="152" fillId="77" borderId="102" xfId="0" applyFont="1" applyFill="1" applyBorder="1" applyAlignment="1">
      <alignment horizontal="center" vertical="center" wrapText="1"/>
    </xf>
    <xf numFmtId="0" fontId="152" fillId="77" borderId="90" xfId="0" applyFont="1" applyFill="1" applyBorder="1" applyAlignment="1">
      <alignment horizontal="center" vertical="center" wrapText="1"/>
    </xf>
    <xf numFmtId="0" fontId="152" fillId="77" borderId="102" xfId="0" applyFont="1" applyFill="1" applyBorder="1" applyAlignment="1">
      <alignment vertical="center" wrapText="1"/>
    </xf>
    <xf numFmtId="0" fontId="152" fillId="77" borderId="90" xfId="0" applyFont="1" applyFill="1" applyBorder="1" applyAlignment="1">
      <alignment vertical="center" wrapText="1"/>
    </xf>
    <xf numFmtId="0" fontId="152" fillId="0" borderId="103" xfId="0" applyFont="1" applyBorder="1" applyAlignment="1">
      <alignment horizontal="center" vertical="center" wrapText="1"/>
    </xf>
    <xf numFmtId="0" fontId="152" fillId="0" borderId="103" xfId="0" applyFont="1" applyBorder="1" applyAlignment="1">
      <alignment vertical="center" wrapText="1"/>
    </xf>
    <xf numFmtId="0" fontId="0" fillId="0" borderId="10" xfId="0" applyBorder="1" applyAlignment="1">
      <alignment horizontal="center" vertical="top"/>
    </xf>
    <xf numFmtId="0" fontId="0" fillId="0" borderId="11" xfId="0" applyBorder="1" applyAlignment="1">
      <alignment horizontal="center" vertical="top"/>
    </xf>
    <xf numFmtId="0" fontId="0" fillId="0" borderId="12" xfId="0" applyBorder="1" applyAlignment="1">
      <alignment horizontal="center" vertical="top"/>
    </xf>
    <xf numFmtId="0" fontId="16" fillId="80" borderId="10" xfId="0" applyFont="1" applyFill="1" applyBorder="1" applyAlignment="1">
      <alignment horizontal="center"/>
    </xf>
    <xf numFmtId="0" fontId="16" fillId="80" borderId="11" xfId="0" applyFont="1" applyFill="1" applyBorder="1" applyAlignment="1">
      <alignment horizontal="center"/>
    </xf>
    <xf numFmtId="0" fontId="16" fillId="80" borderId="12" xfId="0" applyFont="1" applyFill="1" applyBorder="1" applyAlignment="1">
      <alignment horizontal="center"/>
    </xf>
    <xf numFmtId="0" fontId="16" fillId="66" borderId="10" xfId="0" applyFont="1" applyFill="1" applyBorder="1" applyAlignment="1">
      <alignment horizontal="center"/>
    </xf>
    <xf numFmtId="0" fontId="16" fillId="66" borderId="11" xfId="0" applyFont="1" applyFill="1" applyBorder="1" applyAlignment="1">
      <alignment horizontal="center"/>
    </xf>
    <xf numFmtId="0" fontId="16" fillId="66" borderId="12" xfId="0" applyFont="1" applyFill="1" applyBorder="1" applyAlignment="1">
      <alignment horizontal="center"/>
    </xf>
    <xf numFmtId="0" fontId="16" fillId="63" borderId="10" xfId="0" applyFont="1" applyFill="1" applyBorder="1" applyAlignment="1">
      <alignment horizontal="center"/>
    </xf>
    <xf numFmtId="0" fontId="16" fillId="63" borderId="11" xfId="0" applyFont="1" applyFill="1" applyBorder="1" applyAlignment="1">
      <alignment horizontal="center"/>
    </xf>
    <xf numFmtId="0" fontId="16" fillId="63" borderId="12" xfId="0" applyFont="1" applyFill="1" applyBorder="1" applyAlignment="1">
      <alignment horizontal="center"/>
    </xf>
    <xf numFmtId="49" fontId="16" fillId="41" borderId="10" xfId="0" applyNumberFormat="1" applyFont="1" applyFill="1"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49" fontId="16" fillId="66" borderId="10" xfId="0" applyNumberFormat="1" applyFont="1" applyFill="1" applyBorder="1" applyAlignment="1">
      <alignment horizontal="center"/>
    </xf>
    <xf numFmtId="49" fontId="43" fillId="41" borderId="10" xfId="0" applyNumberFormat="1" applyFont="1" applyFill="1" applyBorder="1" applyAlignment="1">
      <alignment horizontal="center"/>
    </xf>
    <xf numFmtId="49" fontId="43" fillId="41" borderId="11" xfId="0" applyNumberFormat="1" applyFont="1" applyFill="1" applyBorder="1" applyAlignment="1">
      <alignment horizontal="center"/>
    </xf>
    <xf numFmtId="0" fontId="47" fillId="55" borderId="13" xfId="0" applyFont="1" applyFill="1" applyBorder="1" applyAlignment="1">
      <alignment horizontal="center"/>
    </xf>
    <xf numFmtId="0" fontId="16" fillId="55" borderId="19" xfId="0" applyFont="1" applyFill="1" applyBorder="1" applyAlignment="1">
      <alignment horizontal="center"/>
    </xf>
    <xf numFmtId="0" fontId="16" fillId="55" borderId="20" xfId="0" applyFont="1" applyFill="1" applyBorder="1" applyAlignment="1">
      <alignment horizontal="center"/>
    </xf>
    <xf numFmtId="0" fontId="16" fillId="55" borderId="21" xfId="0" applyFont="1" applyFill="1" applyBorder="1" applyAlignment="1">
      <alignment horizontal="center"/>
    </xf>
    <xf numFmtId="0" fontId="16" fillId="66" borderId="13" xfId="0" applyFont="1" applyFill="1" applyBorder="1" applyAlignment="1">
      <alignment horizontal="center"/>
    </xf>
    <xf numFmtId="0" fontId="16" fillId="57" borderId="53" xfId="0" applyFont="1" applyFill="1" applyBorder="1" applyAlignment="1">
      <alignment horizontal="center"/>
    </xf>
    <xf numFmtId="0" fontId="16" fillId="57" borderId="18" xfId="0" applyFont="1" applyFill="1" applyBorder="1" applyAlignment="1">
      <alignment horizontal="center"/>
    </xf>
    <xf numFmtId="49" fontId="16" fillId="38" borderId="10" xfId="0" applyNumberFormat="1" applyFont="1" applyFill="1" applyBorder="1" applyAlignment="1">
      <alignment horizontal="center"/>
    </xf>
    <xf numFmtId="0" fontId="16" fillId="38" borderId="11" xfId="0" applyFont="1" applyFill="1" applyBorder="1" applyAlignment="1">
      <alignment horizontal="center"/>
    </xf>
    <xf numFmtId="0" fontId="16" fillId="38" borderId="12" xfId="0" applyFont="1" applyFill="1" applyBorder="1" applyAlignment="1">
      <alignment horizontal="center"/>
    </xf>
    <xf numFmtId="49" fontId="16" fillId="34" borderId="11" xfId="0" applyNumberFormat="1" applyFont="1" applyFill="1" applyBorder="1" applyAlignment="1">
      <alignment horizontal="center"/>
    </xf>
    <xf numFmtId="0" fontId="16" fillId="34" borderId="11" xfId="0" applyFont="1" applyFill="1" applyBorder="1" applyAlignment="1">
      <alignment horizontal="center"/>
    </xf>
    <xf numFmtId="0" fontId="16" fillId="34" borderId="12" xfId="0" applyFont="1" applyFill="1" applyBorder="1" applyAlignment="1">
      <alignment horizontal="center"/>
    </xf>
    <xf numFmtId="49" fontId="16" fillId="66" borderId="11" xfId="0" applyNumberFormat="1" applyFont="1" applyFill="1" applyBorder="1" applyAlignment="1">
      <alignment horizontal="center" vertical="center"/>
    </xf>
    <xf numFmtId="49" fontId="16" fillId="66" borderId="12" xfId="0" applyNumberFormat="1" applyFont="1" applyFill="1" applyBorder="1" applyAlignment="1">
      <alignment horizontal="center" vertical="center"/>
    </xf>
    <xf numFmtId="49" fontId="16" fillId="57" borderId="53" xfId="0" applyNumberFormat="1" applyFont="1" applyFill="1" applyBorder="1" applyAlignment="1">
      <alignment horizontal="center" vertical="center"/>
    </xf>
    <xf numFmtId="49" fontId="16" fillId="57" borderId="18" xfId="0" applyNumberFormat="1" applyFont="1" applyFill="1" applyBorder="1" applyAlignment="1">
      <alignment horizontal="center" vertical="center"/>
    </xf>
    <xf numFmtId="0" fontId="0" fillId="57" borderId="0" xfId="0" applyFill="1" applyAlignment="1">
      <alignment horizontal="center"/>
    </xf>
    <xf numFmtId="49" fontId="16" fillId="0" borderId="11" xfId="0" applyNumberFormat="1" applyFont="1" applyBorder="1" applyAlignment="1">
      <alignment horizontal="center" vertical="center"/>
    </xf>
    <xf numFmtId="49" fontId="16" fillId="0" borderId="12" xfId="0" applyNumberFormat="1" applyFont="1" applyBorder="1" applyAlignment="1">
      <alignment horizontal="center" vertical="center"/>
    </xf>
    <xf numFmtId="49" fontId="0" fillId="57" borderId="53" xfId="0" applyNumberFormat="1" applyFill="1" applyBorder="1" applyAlignment="1">
      <alignment horizontal="center" vertical="center"/>
    </xf>
    <xf numFmtId="49" fontId="0" fillId="57" borderId="18" xfId="0" applyNumberFormat="1" applyFill="1" applyBorder="1" applyAlignment="1">
      <alignment horizontal="center" vertical="center"/>
    </xf>
    <xf numFmtId="49" fontId="46" fillId="34" borderId="11" xfId="0" applyNumberFormat="1" applyFont="1" applyFill="1" applyBorder="1" applyAlignment="1">
      <alignment horizontal="center"/>
    </xf>
    <xf numFmtId="49" fontId="46" fillId="34" borderId="12" xfId="0" applyNumberFormat="1" applyFont="1" applyFill="1" applyBorder="1" applyAlignment="1">
      <alignment horizontal="center"/>
    </xf>
    <xf numFmtId="49" fontId="42" fillId="38" borderId="10" xfId="0" applyNumberFormat="1" applyFont="1" applyFill="1" applyBorder="1" applyAlignment="1">
      <alignment horizontal="center"/>
    </xf>
    <xf numFmtId="49" fontId="42" fillId="38" borderId="11" xfId="0" applyNumberFormat="1" applyFont="1" applyFill="1" applyBorder="1" applyAlignment="1">
      <alignment horizontal="center"/>
    </xf>
    <xf numFmtId="49" fontId="42" fillId="38" borderId="12" xfId="0" applyNumberFormat="1" applyFont="1" applyFill="1" applyBorder="1" applyAlignment="1">
      <alignment horizontal="center"/>
    </xf>
    <xf numFmtId="49" fontId="0" fillId="0" borderId="14" xfId="0" applyNumberFormat="1" applyBorder="1" applyAlignment="1">
      <alignment horizontal="center" vertical="top"/>
    </xf>
    <xf numFmtId="49" fontId="0" fillId="0" borderId="10" xfId="0" applyNumberFormat="1" applyBorder="1" applyAlignment="1">
      <alignment horizontal="center" vertical="top"/>
    </xf>
    <xf numFmtId="0" fontId="34" fillId="0" borderId="14" xfId="0" applyFont="1" applyBorder="1" applyAlignment="1">
      <alignment horizontal="center" vertical="top"/>
    </xf>
    <xf numFmtId="0" fontId="34" fillId="0" borderId="11" xfId="0" applyFont="1" applyBorder="1" applyAlignment="1">
      <alignment horizontal="center" vertical="top"/>
    </xf>
    <xf numFmtId="0" fontId="34" fillId="0" borderId="12" xfId="0" applyFont="1" applyBorder="1" applyAlignment="1">
      <alignment horizontal="center" vertical="top"/>
    </xf>
    <xf numFmtId="0" fontId="16" fillId="49" borderId="10" xfId="0" applyFont="1" applyFill="1" applyBorder="1" applyAlignment="1">
      <alignment horizontal="center"/>
    </xf>
    <xf numFmtId="0" fontId="16" fillId="49" borderId="12" xfId="0" applyFont="1" applyFill="1" applyBorder="1" applyAlignment="1">
      <alignment horizontal="center"/>
    </xf>
    <xf numFmtId="0" fontId="16" fillId="41" borderId="10" xfId="0" applyFont="1" applyFill="1" applyBorder="1" applyAlignment="1">
      <alignment horizontal="center"/>
    </xf>
    <xf numFmtId="0" fontId="16" fillId="41" borderId="12" xfId="0" applyFont="1" applyFill="1" applyBorder="1" applyAlignment="1">
      <alignment horizontal="center"/>
    </xf>
    <xf numFmtId="0" fontId="16" fillId="55" borderId="10" xfId="0" applyFont="1" applyFill="1" applyBorder="1" applyAlignment="1">
      <alignment horizontal="center"/>
    </xf>
    <xf numFmtId="0" fontId="16" fillId="55" borderId="12" xfId="0" applyFont="1" applyFill="1" applyBorder="1" applyAlignment="1">
      <alignment horizontal="center"/>
    </xf>
    <xf numFmtId="49" fontId="0" fillId="57" borderId="10" xfId="0" applyNumberFormat="1" applyFill="1" applyBorder="1" applyAlignment="1">
      <alignment vertical="center"/>
    </xf>
    <xf numFmtId="49" fontId="0" fillId="57" borderId="12" xfId="0" applyNumberFormat="1" applyFill="1" applyBorder="1" applyAlignment="1">
      <alignment vertical="center"/>
    </xf>
    <xf numFmtId="49" fontId="23" fillId="52" borderId="10" xfId="0" applyNumberFormat="1" applyFont="1" applyFill="1" applyBorder="1" applyAlignment="1">
      <alignment horizontal="center"/>
    </xf>
    <xf numFmtId="49" fontId="23" fillId="52" borderId="11" xfId="0" applyNumberFormat="1" applyFont="1" applyFill="1" applyBorder="1" applyAlignment="1">
      <alignment horizontal="center"/>
    </xf>
    <xf numFmtId="49" fontId="23" fillId="52" borderId="12" xfId="0" applyNumberFormat="1" applyFont="1" applyFill="1" applyBorder="1" applyAlignment="1">
      <alignment horizontal="center"/>
    </xf>
    <xf numFmtId="49" fontId="43" fillId="41" borderId="12" xfId="0" applyNumberFormat="1" applyFont="1" applyFill="1" applyBorder="1" applyAlignment="1">
      <alignment horizontal="center"/>
    </xf>
    <xf numFmtId="49" fontId="16" fillId="37" borderId="13" xfId="0" applyNumberFormat="1" applyFont="1" applyFill="1" applyBorder="1"/>
    <xf numFmtId="49" fontId="16" fillId="66" borderId="10" xfId="0" applyNumberFormat="1" applyFont="1" applyFill="1" applyBorder="1" applyAlignment="1">
      <alignment horizontal="center" vertical="center"/>
    </xf>
    <xf numFmtId="0" fontId="0" fillId="0" borderId="17" xfId="0" applyBorder="1" applyAlignment="1">
      <alignment horizontal="left" vertical="center"/>
    </xf>
    <xf numFmtId="0" fontId="0" fillId="0" borderId="0" xfId="0" applyAlignment="1">
      <alignment horizontal="left" vertical="center"/>
    </xf>
    <xf numFmtId="0" fontId="0" fillId="0" borderId="18" xfId="0" applyBorder="1" applyAlignment="1">
      <alignment horizontal="left" vertical="center"/>
    </xf>
    <xf numFmtId="0" fontId="0" fillId="0" borderId="17" xfId="0" applyBorder="1" applyAlignment="1">
      <alignment horizontal="left"/>
    </xf>
    <xf numFmtId="0" fontId="0" fillId="0" borderId="0" xfId="0" applyAlignment="1">
      <alignment horizontal="left"/>
    </xf>
    <xf numFmtId="0" fontId="0" fillId="0" borderId="18" xfId="0" applyBorder="1" applyAlignment="1">
      <alignment horizontal="left"/>
    </xf>
    <xf numFmtId="0" fontId="0" fillId="54" borderId="10" xfId="0" applyFill="1" applyBorder="1" applyAlignment="1">
      <alignment horizontal="center"/>
    </xf>
    <xf numFmtId="0" fontId="0" fillId="54" borderId="11" xfId="0" applyFill="1" applyBorder="1" applyAlignment="1">
      <alignment horizontal="center"/>
    </xf>
    <xf numFmtId="0" fontId="0" fillId="54" borderId="12" xfId="0" applyFill="1" applyBorder="1" applyAlignment="1">
      <alignment horizontal="center"/>
    </xf>
    <xf numFmtId="0" fontId="16" fillId="75" borderId="10" xfId="0" applyFont="1" applyFill="1" applyBorder="1" applyAlignment="1">
      <alignment horizontal="center"/>
    </xf>
    <xf numFmtId="0" fontId="16" fillId="75" borderId="12" xfId="0" applyFont="1" applyFill="1" applyBorder="1" applyAlignment="1">
      <alignment horizontal="center"/>
    </xf>
    <xf numFmtId="49" fontId="0" fillId="57" borderId="15" xfId="0" applyNumberFormat="1" applyFill="1" applyBorder="1" applyAlignment="1">
      <alignment horizontal="center"/>
    </xf>
    <xf numFmtId="49" fontId="0" fillId="57" borderId="0" xfId="0" applyNumberFormat="1" applyFill="1" applyAlignment="1">
      <alignment horizontal="center"/>
    </xf>
    <xf numFmtId="0" fontId="16" fillId="38" borderId="10" xfId="0" applyFont="1" applyFill="1" applyBorder="1" applyAlignment="1">
      <alignment horizontal="center"/>
    </xf>
    <xf numFmtId="0" fontId="16" fillId="39" borderId="10" xfId="0" applyFont="1" applyFill="1" applyBorder="1" applyAlignment="1">
      <alignment horizontal="center"/>
    </xf>
    <xf numFmtId="0" fontId="16" fillId="39" borderId="11" xfId="0" applyFont="1" applyFill="1" applyBorder="1" applyAlignment="1">
      <alignment horizontal="center"/>
    </xf>
    <xf numFmtId="0" fontId="16" fillId="39" borderId="12" xfId="0" applyFont="1" applyFill="1" applyBorder="1" applyAlignment="1">
      <alignment horizontal="center"/>
    </xf>
    <xf numFmtId="0" fontId="0" fillId="0" borderId="13" xfId="0" applyBorder="1" applyAlignment="1">
      <alignment horizontal="center"/>
    </xf>
    <xf numFmtId="0" fontId="0" fillId="0" borderId="24" xfId="0" applyBorder="1" applyAlignment="1">
      <alignment horizontal="center"/>
    </xf>
    <xf numFmtId="0" fontId="0" fillId="82" borderId="16" xfId="0" applyFill="1" applyBorder="1" applyAlignment="1">
      <alignment horizontal="center" vertical="center" wrapText="1"/>
    </xf>
    <xf numFmtId="0" fontId="0" fillId="82" borderId="18" xfId="0" applyFill="1" applyBorder="1" applyAlignment="1">
      <alignment horizontal="center" vertical="center" wrapText="1"/>
    </xf>
    <xf numFmtId="0" fontId="0" fillId="82" borderId="21" xfId="0" applyFill="1" applyBorder="1" applyAlignment="1">
      <alignment horizontal="center" vertical="center" wrapText="1"/>
    </xf>
    <xf numFmtId="0" fontId="0" fillId="69" borderId="14" xfId="0" applyFill="1" applyBorder="1" applyAlignment="1">
      <alignment horizontal="center"/>
    </xf>
    <xf numFmtId="0" fontId="0" fillId="69" borderId="15" xfId="0" applyFill="1" applyBorder="1" applyAlignment="1">
      <alignment horizontal="center"/>
    </xf>
    <xf numFmtId="0" fontId="0" fillId="69" borderId="17" xfId="0" applyFill="1" applyBorder="1" applyAlignment="1">
      <alignment horizontal="center"/>
    </xf>
    <xf numFmtId="0" fontId="0" fillId="69" borderId="0" xfId="0" applyFill="1" applyAlignment="1">
      <alignment horizontal="center"/>
    </xf>
    <xf numFmtId="0" fontId="0" fillId="69" borderId="19" xfId="0" applyFill="1" applyBorder="1" applyAlignment="1">
      <alignment horizontal="center"/>
    </xf>
    <xf numFmtId="0" fontId="0" fillId="69" borderId="20" xfId="0" applyFill="1" applyBorder="1" applyAlignment="1">
      <alignment horizontal="center"/>
    </xf>
    <xf numFmtId="0" fontId="16" fillId="69" borderId="10" xfId="0" applyFont="1" applyFill="1" applyBorder="1" applyAlignment="1">
      <alignment horizontal="center"/>
    </xf>
    <xf numFmtId="0" fontId="16" fillId="69" borderId="12" xfId="0" applyFont="1" applyFill="1" applyBorder="1" applyAlignment="1">
      <alignment horizontal="center"/>
    </xf>
    <xf numFmtId="49" fontId="0" fillId="69" borderId="17" xfId="0" applyNumberFormat="1" applyFill="1" applyBorder="1" applyAlignment="1">
      <alignment horizontal="center"/>
    </xf>
    <xf numFmtId="49" fontId="0" fillId="69" borderId="0" xfId="0" applyNumberFormat="1" applyFill="1" applyAlignment="1">
      <alignment horizontal="center"/>
    </xf>
    <xf numFmtId="0" fontId="16" fillId="36" borderId="10" xfId="0" applyFont="1" applyFill="1" applyBorder="1" applyAlignment="1">
      <alignment horizontal="center"/>
    </xf>
    <xf numFmtId="0" fontId="16" fillId="36" borderId="12" xfId="0" applyFont="1" applyFill="1" applyBorder="1" applyAlignment="1">
      <alignment horizontal="center"/>
    </xf>
    <xf numFmtId="0" fontId="16" fillId="64" borderId="13" xfId="0" applyFont="1" applyFill="1" applyBorder="1" applyAlignment="1">
      <alignment horizontal="center"/>
    </xf>
    <xf numFmtId="0" fontId="0" fillId="64" borderId="17" xfId="0" applyFill="1" applyBorder="1" applyAlignment="1">
      <alignment horizontal="left" vertical="center"/>
    </xf>
    <xf numFmtId="0" fontId="0" fillId="64" borderId="0" xfId="0" applyFill="1" applyAlignment="1">
      <alignment horizontal="left" vertical="center"/>
    </xf>
    <xf numFmtId="0" fontId="0" fillId="64" borderId="18" xfId="0" applyFill="1" applyBorder="1" applyAlignment="1">
      <alignment horizontal="left" vertical="center"/>
    </xf>
    <xf numFmtId="49" fontId="0" fillId="0" borderId="0" xfId="0" applyNumberFormat="1" applyAlignment="1">
      <alignment horizontal="center"/>
    </xf>
    <xf numFmtId="0" fontId="0" fillId="0" borderId="19" xfId="0" applyBorder="1" applyAlignment="1">
      <alignment horizontal="left" vertical="center"/>
    </xf>
    <xf numFmtId="0" fontId="0" fillId="0" borderId="20" xfId="0" applyBorder="1" applyAlignment="1">
      <alignment horizontal="left" vertical="center"/>
    </xf>
    <xf numFmtId="0" fontId="0" fillId="0" borderId="21" xfId="0" applyBorder="1" applyAlignment="1">
      <alignment horizontal="left" vertical="center"/>
    </xf>
    <xf numFmtId="0" fontId="0" fillId="0" borderId="0" xfId="0" applyAlignment="1">
      <alignment horizontal="center" vertical="center"/>
    </xf>
    <xf numFmtId="0" fontId="0" fillId="75" borderId="0" xfId="0" applyFill="1" applyAlignment="1">
      <alignment horizontal="center"/>
    </xf>
    <xf numFmtId="49" fontId="16" fillId="69" borderId="17" xfId="0" applyNumberFormat="1" applyFont="1" applyFill="1" applyBorder="1" applyAlignment="1">
      <alignment horizontal="center"/>
    </xf>
    <xf numFmtId="49" fontId="16" fillId="69" borderId="0" xfId="0" applyNumberFormat="1" applyFont="1" applyFill="1" applyAlignment="1">
      <alignment horizontal="center"/>
    </xf>
    <xf numFmtId="0" fontId="16" fillId="57" borderId="0" xfId="0" applyFont="1" applyFill="1" applyAlignment="1">
      <alignment horizontal="center"/>
    </xf>
    <xf numFmtId="49" fontId="16" fillId="57" borderId="0" xfId="0" applyNumberFormat="1" applyFont="1" applyFill="1" applyAlignment="1">
      <alignment horizontal="center"/>
    </xf>
    <xf numFmtId="0" fontId="0" fillId="36" borderId="15" xfId="0" applyFill="1" applyBorder="1" applyAlignment="1">
      <alignment horizontal="left" vertical="center"/>
    </xf>
    <xf numFmtId="0" fontId="0" fillId="36" borderId="0" xfId="0" applyFill="1" applyAlignment="1">
      <alignment horizontal="left" vertical="center"/>
    </xf>
    <xf numFmtId="0" fontId="16" fillId="64" borderId="14" xfId="0" applyFont="1" applyFill="1" applyBorder="1" applyAlignment="1">
      <alignment horizontal="center"/>
    </xf>
    <xf numFmtId="0" fontId="16" fillId="64" borderId="15" xfId="0" applyFont="1" applyFill="1" applyBorder="1" applyAlignment="1">
      <alignment horizontal="center"/>
    </xf>
    <xf numFmtId="0" fontId="16" fillId="64" borderId="16" xfId="0" applyFont="1" applyFill="1" applyBorder="1" applyAlignment="1">
      <alignment horizontal="center"/>
    </xf>
    <xf numFmtId="0" fontId="0" fillId="0" borderId="19" xfId="0" applyBorder="1" applyAlignment="1">
      <alignment horizontal="center"/>
    </xf>
    <xf numFmtId="0" fontId="0" fillId="0" borderId="21" xfId="0" applyBorder="1" applyAlignment="1">
      <alignment horizontal="center"/>
    </xf>
    <xf numFmtId="0" fontId="23" fillId="59" borderId="17" xfId="0" applyFont="1" applyFill="1" applyBorder="1" applyAlignment="1">
      <alignment horizontal="center"/>
    </xf>
    <xf numFmtId="0" fontId="23" fillId="59" borderId="0" xfId="0" applyFont="1" applyFill="1" applyAlignment="1">
      <alignment horizontal="center"/>
    </xf>
    <xf numFmtId="0" fontId="16" fillId="79" borderId="17" xfId="0" applyFont="1" applyFill="1" applyBorder="1" applyAlignment="1">
      <alignment horizontal="center" vertical="center"/>
    </xf>
    <xf numFmtId="0" fontId="16" fillId="79" borderId="0" xfId="0" applyFont="1" applyFill="1" applyAlignment="1">
      <alignment horizontal="center" vertical="center"/>
    </xf>
    <xf numFmtId="49" fontId="0" fillId="69" borderId="19" xfId="0" applyNumberFormat="1" applyFill="1" applyBorder="1" applyAlignment="1">
      <alignment horizontal="center"/>
    </xf>
    <xf numFmtId="49" fontId="0" fillId="69" borderId="20" xfId="0" applyNumberFormat="1" applyFill="1" applyBorder="1" applyAlignment="1">
      <alignment horizontal="center"/>
    </xf>
    <xf numFmtId="49" fontId="0" fillId="57" borderId="20" xfId="0" applyNumberFormat="1" applyFill="1" applyBorder="1" applyAlignment="1">
      <alignment horizontal="center"/>
    </xf>
    <xf numFmtId="0" fontId="0" fillId="64" borderId="14" xfId="0" applyFill="1" applyBorder="1" applyAlignment="1">
      <alignment horizontal="left" vertical="center"/>
    </xf>
    <xf numFmtId="0" fontId="0" fillId="64" borderId="15" xfId="0" applyFill="1" applyBorder="1" applyAlignment="1">
      <alignment horizontal="left" vertical="center"/>
    </xf>
    <xf numFmtId="0" fontId="0" fillId="64" borderId="16" xfId="0" applyFill="1" applyBorder="1" applyAlignment="1">
      <alignment horizontal="left" vertical="center"/>
    </xf>
    <xf numFmtId="0" fontId="16" fillId="64" borderId="17" xfId="0" applyFont="1" applyFill="1" applyBorder="1" applyAlignment="1">
      <alignment horizontal="center"/>
    </xf>
    <xf numFmtId="0" fontId="16" fillId="64" borderId="0" xfId="0" applyFont="1" applyFill="1" applyAlignment="1">
      <alignment horizontal="center"/>
    </xf>
    <xf numFmtId="0" fontId="16" fillId="64" borderId="18" xfId="0" applyFont="1" applyFill="1" applyBorder="1" applyAlignment="1">
      <alignment horizontal="center"/>
    </xf>
    <xf numFmtId="0" fontId="16" fillId="39" borderId="17" xfId="0" applyFont="1" applyFill="1" applyBorder="1" applyAlignment="1">
      <alignment horizontal="center"/>
    </xf>
    <xf numFmtId="0" fontId="16" fillId="39" borderId="0" xfId="0" applyFont="1" applyFill="1" applyAlignment="1">
      <alignment horizontal="center"/>
    </xf>
    <xf numFmtId="0" fontId="0" fillId="0" borderId="14" xfId="0" applyBorder="1" applyAlignment="1">
      <alignment horizontal="center"/>
    </xf>
    <xf numFmtId="0" fontId="0" fillId="0" borderId="16" xfId="0" applyBorder="1" applyAlignment="1">
      <alignment horizontal="center"/>
    </xf>
    <xf numFmtId="0" fontId="44" fillId="78" borderId="17" xfId="0" applyFont="1" applyFill="1" applyBorder="1" applyAlignment="1">
      <alignment horizontal="left" vertical="top" wrapText="1"/>
    </xf>
    <xf numFmtId="0" fontId="44" fillId="77" borderId="17" xfId="0" applyFont="1" applyFill="1" applyBorder="1" applyAlignment="1">
      <alignment horizontal="left" vertical="top" wrapText="1"/>
    </xf>
    <xf numFmtId="0" fontId="16" fillId="50" borderId="10" xfId="0" applyFont="1" applyFill="1" applyBorder="1" applyAlignment="1">
      <alignment horizontal="center" vertical="top"/>
    </xf>
    <xf numFmtId="0" fontId="16" fillId="50" borderId="11" xfId="0" applyFont="1" applyFill="1" applyBorder="1" applyAlignment="1">
      <alignment horizontal="center" vertical="top"/>
    </xf>
    <xf numFmtId="0" fontId="16" fillId="50" borderId="14" xfId="0" applyFont="1" applyFill="1" applyBorder="1" applyAlignment="1">
      <alignment horizontal="center" vertical="top"/>
    </xf>
    <xf numFmtId="0" fontId="16" fillId="50" borderId="15" xfId="0" applyFont="1" applyFill="1" applyBorder="1" applyAlignment="1">
      <alignment horizontal="center" vertical="top"/>
    </xf>
    <xf numFmtId="0" fontId="16" fillId="0" borderId="17" xfId="0" applyFont="1" applyBorder="1" applyAlignment="1">
      <alignment horizontal="center"/>
    </xf>
    <xf numFmtId="0" fontId="16" fillId="0" borderId="18" xfId="0" applyFont="1" applyBorder="1" applyAlignment="1">
      <alignment horizontal="center"/>
    </xf>
    <xf numFmtId="0" fontId="34" fillId="0" borderId="17" xfId="0" applyFont="1" applyBorder="1" applyAlignment="1">
      <alignment horizontal="left" vertical="center"/>
    </xf>
    <xf numFmtId="0" fontId="34" fillId="0" borderId="18" xfId="0" applyFont="1" applyBorder="1" applyAlignment="1">
      <alignment horizontal="left" vertical="center"/>
    </xf>
    <xf numFmtId="0" fontId="0" fillId="0" borderId="17" xfId="0" applyBorder="1" applyAlignment="1">
      <alignment horizontal="center"/>
    </xf>
    <xf numFmtId="0" fontId="0" fillId="0" borderId="18" xfId="0" applyBorder="1" applyAlignment="1">
      <alignment horizontal="center"/>
    </xf>
    <xf numFmtId="0" fontId="0" fillId="85" borderId="19" xfId="0" applyFill="1" applyBorder="1"/>
    <xf numFmtId="0" fontId="0" fillId="85" borderId="20" xfId="0" applyFill="1" applyBorder="1"/>
    <xf numFmtId="0" fontId="0" fillId="85" borderId="21" xfId="0" applyFill="1" applyBorder="1"/>
    <xf numFmtId="0" fontId="27" fillId="0" borderId="17" xfId="0" applyFont="1" applyBorder="1" applyAlignment="1">
      <alignment vertical="top"/>
    </xf>
    <xf numFmtId="0" fontId="27" fillId="0" borderId="0" xfId="0" applyFont="1" applyAlignment="1">
      <alignment vertical="top"/>
    </xf>
    <xf numFmtId="0" fontId="27" fillId="0" borderId="18" xfId="0" applyFont="1" applyBorder="1" applyAlignment="1">
      <alignment vertical="top"/>
    </xf>
    <xf numFmtId="0" fontId="27" fillId="85" borderId="17" xfId="0" applyFont="1" applyFill="1" applyBorder="1" applyAlignment="1">
      <alignment horizontal="left" vertical="top"/>
    </xf>
    <xf numFmtId="0" fontId="27" fillId="85" borderId="0" xfId="0" applyFont="1" applyFill="1" applyAlignment="1">
      <alignment horizontal="left" vertical="top"/>
    </xf>
    <xf numFmtId="0" fontId="27" fillId="85" borderId="18" xfId="0" applyFont="1" applyFill="1" applyBorder="1" applyAlignment="1">
      <alignment horizontal="left" vertical="top"/>
    </xf>
    <xf numFmtId="0" fontId="27" fillId="0" borderId="14" xfId="0" applyFont="1" applyBorder="1" applyAlignment="1">
      <alignment vertical="top"/>
    </xf>
    <xf numFmtId="0" fontId="27" fillId="0" borderId="15" xfId="0" applyFont="1" applyBorder="1" applyAlignment="1">
      <alignment vertical="top"/>
    </xf>
    <xf numFmtId="0" fontId="27" fillId="0" borderId="16" xfId="0" applyFont="1" applyBorder="1" applyAlignment="1">
      <alignment vertical="top"/>
    </xf>
    <xf numFmtId="0" fontId="27" fillId="0" borderId="17" xfId="0" applyFont="1" applyBorder="1" applyAlignment="1">
      <alignment vertical="center"/>
    </xf>
    <xf numFmtId="0" fontId="27" fillId="0" borderId="0" xfId="0" applyFont="1" applyAlignment="1">
      <alignment vertical="center"/>
    </xf>
    <xf numFmtId="0" fontId="27" fillId="0" borderId="29" xfId="0" applyFont="1" applyBorder="1" applyAlignment="1">
      <alignment vertical="center"/>
    </xf>
    <xf numFmtId="0" fontId="0" fillId="0" borderId="29" xfId="0" applyBorder="1" applyAlignment="1">
      <alignment horizontal="left"/>
    </xf>
    <xf numFmtId="0" fontId="27" fillId="0" borderId="29" xfId="0" applyFont="1" applyBorder="1" applyAlignment="1">
      <alignment vertical="top"/>
    </xf>
    <xf numFmtId="0" fontId="27" fillId="0" borderId="19" xfId="0" applyFont="1" applyBorder="1" applyAlignment="1">
      <alignment horizontal="left" vertical="top"/>
    </xf>
    <xf numFmtId="0" fontId="27" fillId="0" borderId="20" xfId="0" applyFont="1" applyBorder="1" applyAlignment="1">
      <alignment horizontal="left" vertical="top"/>
    </xf>
    <xf numFmtId="0" fontId="27" fillId="0" borderId="21" xfId="0" applyFont="1" applyBorder="1" applyAlignment="1">
      <alignment horizontal="left" vertical="top"/>
    </xf>
    <xf numFmtId="0" fontId="0" fillId="0" borderId="14" xfId="0" applyBorder="1" applyAlignment="1">
      <alignment horizontal="left"/>
    </xf>
    <xf numFmtId="0" fontId="0" fillId="0" borderId="15" xfId="0" applyBorder="1" applyAlignment="1">
      <alignment horizontal="left"/>
    </xf>
    <xf numFmtId="0" fontId="0" fillId="0" borderId="16" xfId="0" applyBorder="1" applyAlignment="1">
      <alignment horizontal="left"/>
    </xf>
    <xf numFmtId="0" fontId="0" fillId="0" borderId="124" xfId="0" applyBorder="1" applyAlignment="1">
      <alignment horizontal="left"/>
    </xf>
    <xf numFmtId="0" fontId="0" fillId="0" borderId="48" xfId="0" applyBorder="1" applyAlignment="1">
      <alignment horizontal="left"/>
    </xf>
    <xf numFmtId="0" fontId="0" fillId="0" borderId="31" xfId="0" applyBorder="1" applyAlignment="1">
      <alignment horizontal="left"/>
    </xf>
    <xf numFmtId="0" fontId="0" fillId="0" borderId="17" xfId="0" applyBorder="1"/>
    <xf numFmtId="0" fontId="0" fillId="0" borderId="0" xfId="0"/>
    <xf numFmtId="0" fontId="0" fillId="0" borderId="29" xfId="0" applyBorder="1"/>
    <xf numFmtId="0" fontId="0" fillId="0" borderId="14" xfId="0" applyBorder="1"/>
    <xf numFmtId="0" fontId="0" fillId="0" borderId="15" xfId="0" applyBorder="1"/>
    <xf numFmtId="0" fontId="0" fillId="0" borderId="67" xfId="0" applyBorder="1"/>
    <xf numFmtId="0" fontId="0" fillId="0" borderId="19" xfId="0" applyBorder="1"/>
    <xf numFmtId="0" fontId="0" fillId="0" borderId="20" xfId="0" applyBorder="1"/>
    <xf numFmtId="0" fontId="0" fillId="0" borderId="21" xfId="0" applyBorder="1"/>
    <xf numFmtId="0" fontId="0" fillId="0" borderId="68" xfId="0" applyBorder="1"/>
    <xf numFmtId="0" fontId="27" fillId="0" borderId="14" xfId="0" applyFont="1" applyBorder="1" applyAlignment="1">
      <alignment vertical="center"/>
    </xf>
    <xf numFmtId="0" fontId="27" fillId="0" borderId="15" xfId="0" applyFont="1" applyBorder="1" applyAlignment="1">
      <alignment vertical="center"/>
    </xf>
    <xf numFmtId="0" fontId="27" fillId="0" borderId="67" xfId="0" applyFont="1" applyBorder="1" applyAlignment="1">
      <alignment vertical="center"/>
    </xf>
    <xf numFmtId="0" fontId="13" fillId="62" borderId="14" xfId="0" applyFont="1" applyFill="1" applyBorder="1" applyAlignment="1">
      <alignment horizontal="center" vertical="top"/>
    </xf>
    <xf numFmtId="0" fontId="13" fillId="62" borderId="15" xfId="0" applyFont="1" applyFill="1" applyBorder="1" applyAlignment="1">
      <alignment horizontal="center" vertical="top"/>
    </xf>
    <xf numFmtId="0" fontId="13" fillId="62" borderId="16" xfId="0" applyFont="1" applyFill="1" applyBorder="1" applyAlignment="1">
      <alignment horizontal="center" vertical="top"/>
    </xf>
    <xf numFmtId="0" fontId="27" fillId="0" borderId="17" xfId="0" applyFont="1" applyBorder="1" applyAlignment="1">
      <alignment horizontal="left" vertical="top"/>
    </xf>
    <xf numFmtId="0" fontId="27" fillId="0" borderId="0" xfId="0" applyFont="1" applyAlignment="1">
      <alignment horizontal="left" vertical="top"/>
    </xf>
    <xf numFmtId="0" fontId="27" fillId="0" borderId="18" xfId="0" applyFont="1" applyBorder="1" applyAlignment="1">
      <alignment horizontal="left" vertical="top"/>
    </xf>
    <xf numFmtId="0" fontId="27" fillId="85" borderId="14" xfId="0" applyFont="1" applyFill="1" applyBorder="1" applyAlignment="1">
      <alignment horizontal="left" vertical="top"/>
    </xf>
    <xf numFmtId="0" fontId="27" fillId="85" borderId="15" xfId="0" applyFont="1" applyFill="1" applyBorder="1" applyAlignment="1">
      <alignment horizontal="left" vertical="top"/>
    </xf>
    <xf numFmtId="0" fontId="27" fillId="85" borderId="16" xfId="0" applyFont="1" applyFill="1" applyBorder="1" applyAlignment="1">
      <alignment horizontal="left" vertical="top"/>
    </xf>
    <xf numFmtId="0" fontId="27" fillId="85" borderId="53" xfId="0" applyFont="1" applyFill="1" applyBorder="1" applyAlignment="1">
      <alignment horizontal="left" vertical="top"/>
    </xf>
    <xf numFmtId="0" fontId="27" fillId="85" borderId="29" xfId="0" applyFont="1" applyFill="1" applyBorder="1" applyAlignment="1">
      <alignment horizontal="left" vertical="top"/>
    </xf>
    <xf numFmtId="0" fontId="27" fillId="0" borderId="14" xfId="0" applyFont="1" applyBorder="1" applyAlignment="1">
      <alignment horizontal="left" vertical="top"/>
    </xf>
    <xf numFmtId="0" fontId="27" fillId="0" borderId="15" xfId="0" applyFont="1" applyBorder="1" applyAlignment="1">
      <alignment horizontal="left" vertical="top"/>
    </xf>
    <xf numFmtId="0" fontId="27" fillId="0" borderId="16" xfId="0" applyFont="1" applyBorder="1" applyAlignment="1">
      <alignment horizontal="left" vertical="top"/>
    </xf>
    <xf numFmtId="0" fontId="0" fillId="0" borderId="18" xfId="0" applyBorder="1"/>
    <xf numFmtId="0" fontId="27" fillId="0" borderId="18" xfId="0" applyFont="1" applyBorder="1" applyAlignment="1">
      <alignment vertical="center"/>
    </xf>
    <xf numFmtId="0" fontId="27" fillId="85" borderId="55" xfId="0" applyFont="1" applyFill="1" applyBorder="1" applyAlignment="1">
      <alignment vertical="top"/>
    </xf>
    <xf numFmtId="0" fontId="27" fillId="85" borderId="56" xfId="0" applyFont="1" applyFill="1" applyBorder="1" applyAlignment="1">
      <alignment vertical="top"/>
    </xf>
    <xf numFmtId="0" fontId="27" fillId="85" borderId="30" xfId="0" applyFont="1" applyFill="1" applyBorder="1" applyAlignment="1">
      <alignment vertical="top"/>
    </xf>
    <xf numFmtId="0" fontId="0" fillId="0" borderId="16" xfId="0" applyBorder="1"/>
    <xf numFmtId="0" fontId="27" fillId="0" borderId="19" xfId="0" applyFont="1" applyBorder="1" applyAlignment="1">
      <alignment horizontal="left" vertical="center" indent="2"/>
    </xf>
    <xf numFmtId="0" fontId="27" fillId="0" borderId="20" xfId="0" applyFont="1" applyBorder="1" applyAlignment="1">
      <alignment horizontal="left" vertical="center" indent="2"/>
    </xf>
    <xf numFmtId="0" fontId="27" fillId="0" borderId="21" xfId="0" applyFont="1" applyBorder="1" applyAlignment="1">
      <alignment horizontal="left" vertical="center" indent="2"/>
    </xf>
    <xf numFmtId="0" fontId="27" fillId="85" borderId="19" xfId="0" applyFont="1" applyFill="1" applyBorder="1" applyAlignment="1">
      <alignment vertical="top"/>
    </xf>
    <xf numFmtId="0" fontId="27" fillId="85" borderId="20" xfId="0" applyFont="1" applyFill="1" applyBorder="1" applyAlignment="1">
      <alignment vertical="top"/>
    </xf>
    <xf numFmtId="0" fontId="27" fillId="85" borderId="21" xfId="0" applyFont="1" applyFill="1" applyBorder="1" applyAlignment="1">
      <alignment vertical="top"/>
    </xf>
    <xf numFmtId="0" fontId="27" fillId="0" borderId="14" xfId="0" applyFont="1" applyBorder="1" applyAlignment="1">
      <alignment horizontal="left" vertical="center" indent="2"/>
    </xf>
    <xf numFmtId="0" fontId="27" fillId="0" borderId="15" xfId="0" applyFont="1" applyBorder="1" applyAlignment="1">
      <alignment horizontal="left" vertical="center" indent="2"/>
    </xf>
    <xf numFmtId="0" fontId="27" fillId="0" borderId="16" xfId="0" applyFont="1" applyBorder="1" applyAlignment="1">
      <alignment horizontal="left" vertical="center" indent="2"/>
    </xf>
    <xf numFmtId="0" fontId="27" fillId="0" borderId="17" xfId="0" applyFont="1" applyBorder="1" applyAlignment="1">
      <alignment horizontal="left" vertical="center" indent="2"/>
    </xf>
    <xf numFmtId="0" fontId="27" fillId="0" borderId="0" xfId="0" applyFont="1" applyAlignment="1">
      <alignment horizontal="left" vertical="center" indent="2"/>
    </xf>
    <xf numFmtId="0" fontId="27" fillId="0" borderId="18" xfId="0" applyFont="1" applyBorder="1" applyAlignment="1">
      <alignment horizontal="left" vertical="center" indent="2"/>
    </xf>
    <xf numFmtId="0" fontId="27" fillId="0" borderId="19" xfId="0" applyFont="1" applyBorder="1" applyAlignment="1">
      <alignment vertical="top"/>
    </xf>
    <xf numFmtId="0" fontId="27" fillId="0" borderId="20" xfId="0" applyFont="1" applyBorder="1" applyAlignment="1">
      <alignment vertical="top"/>
    </xf>
    <xf numFmtId="0" fontId="27" fillId="0" borderId="21" xfId="0" applyFont="1" applyBorder="1" applyAlignment="1">
      <alignment vertical="top"/>
    </xf>
    <xf numFmtId="0" fontId="27" fillId="85" borderId="100" xfId="0" applyFont="1" applyFill="1" applyBorder="1" applyAlignment="1">
      <alignment vertical="center"/>
    </xf>
    <xf numFmtId="0" fontId="27" fillId="85" borderId="48" xfId="0" applyFont="1" applyFill="1" applyBorder="1" applyAlignment="1">
      <alignment vertical="center"/>
    </xf>
    <xf numFmtId="0" fontId="27" fillId="85" borderId="31" xfId="0" applyFont="1" applyFill="1" applyBorder="1" applyAlignment="1">
      <alignment vertical="center"/>
    </xf>
    <xf numFmtId="0" fontId="0" fillId="85" borderId="53" xfId="0" applyFill="1" applyBorder="1"/>
    <xf numFmtId="0" fontId="0" fillId="85" borderId="0" xfId="0" applyFill="1"/>
    <xf numFmtId="0" fontId="0" fillId="85" borderId="29" xfId="0" applyFill="1" applyBorder="1"/>
    <xf numFmtId="0" fontId="27" fillId="85" borderId="14" xfId="0" applyFont="1" applyFill="1" applyBorder="1" applyAlignment="1">
      <alignment vertical="top"/>
    </xf>
    <xf numFmtId="0" fontId="27" fillId="85" borderId="15" xfId="0" applyFont="1" applyFill="1" applyBorder="1" applyAlignment="1">
      <alignment vertical="top"/>
    </xf>
    <xf numFmtId="0" fontId="27" fillId="85" borderId="16" xfId="0" applyFont="1" applyFill="1" applyBorder="1" applyAlignment="1">
      <alignment vertical="top"/>
    </xf>
    <xf numFmtId="0" fontId="0" fillId="80" borderId="14" xfId="0" applyFill="1" applyBorder="1"/>
    <xf numFmtId="0" fontId="0" fillId="80" borderId="15" xfId="0" applyFill="1" applyBorder="1"/>
    <xf numFmtId="0" fontId="0" fillId="80" borderId="16" xfId="0" applyFill="1" applyBorder="1"/>
    <xf numFmtId="0" fontId="17" fillId="55" borderId="17" xfId="0" applyFont="1" applyFill="1" applyBorder="1" applyAlignment="1">
      <alignment vertical="top"/>
    </xf>
    <xf numFmtId="0" fontId="17" fillId="55" borderId="0" xfId="0" applyFont="1" applyFill="1" applyAlignment="1">
      <alignment vertical="top"/>
    </xf>
    <xf numFmtId="0" fontId="17" fillId="55" borderId="18" xfId="0" applyFont="1" applyFill="1" applyBorder="1" applyAlignment="1">
      <alignment vertical="top"/>
    </xf>
    <xf numFmtId="0" fontId="0" fillId="0" borderId="17" xfId="0" applyBorder="1" applyAlignment="1">
      <alignment horizontal="left" indent="2"/>
    </xf>
    <xf numFmtId="0" fontId="0" fillId="0" borderId="0" xfId="0" applyAlignment="1">
      <alignment horizontal="left" indent="2"/>
    </xf>
    <xf numFmtId="0" fontId="0" fillId="0" borderId="18" xfId="0" applyBorder="1" applyAlignment="1">
      <alignment horizontal="left" indent="2"/>
    </xf>
    <xf numFmtId="0" fontId="0" fillId="0" borderId="19" xfId="0" applyBorder="1" applyAlignment="1">
      <alignment horizontal="left"/>
    </xf>
    <xf numFmtId="0" fontId="0" fillId="0" borderId="20" xfId="0" applyBorder="1" applyAlignment="1">
      <alignment horizontal="left"/>
    </xf>
    <xf numFmtId="0" fontId="0" fillId="0" borderId="21" xfId="0" applyBorder="1" applyAlignment="1">
      <alignment horizontal="left"/>
    </xf>
    <xf numFmtId="0" fontId="0" fillId="0" borderId="74" xfId="0" applyBorder="1" applyAlignment="1">
      <alignment horizontal="left"/>
    </xf>
    <xf numFmtId="0" fontId="0" fillId="0" borderId="56" xfId="0" applyBorder="1" applyAlignment="1">
      <alignment horizontal="left"/>
    </xf>
    <xf numFmtId="0" fontId="0" fillId="0" borderId="30" xfId="0" applyBorder="1" applyAlignment="1">
      <alignment horizontal="left"/>
    </xf>
    <xf numFmtId="0" fontId="45" fillId="0" borderId="0" xfId="0" applyFont="1" applyAlignment="1">
      <alignment horizontal="left" vertical="top" wrapText="1"/>
    </xf>
    <xf numFmtId="0" fontId="44" fillId="0" borderId="0" xfId="0" applyFont="1" applyAlignment="1">
      <alignment horizontal="left" vertical="top" wrapText="1"/>
    </xf>
    <xf numFmtId="0" fontId="16" fillId="0" borderId="13" xfId="0" applyFont="1" applyBorder="1" applyAlignment="1">
      <alignment horizontal="center" vertical="center"/>
    </xf>
    <xf numFmtId="0" fontId="23" fillId="0" borderId="13" xfId="0" applyFont="1" applyBorder="1" applyAlignment="1">
      <alignment horizontal="center"/>
    </xf>
    <xf numFmtId="0" fontId="0" fillId="56" borderId="53" xfId="0" applyFill="1" applyBorder="1" applyAlignment="1">
      <alignment horizontal="center" vertical="center" wrapText="1"/>
    </xf>
    <xf numFmtId="0" fontId="0" fillId="56" borderId="0" xfId="0" applyFill="1" applyAlignment="1">
      <alignment horizontal="center" vertical="center" wrapText="1"/>
    </xf>
    <xf numFmtId="0" fontId="0" fillId="56" borderId="29" xfId="0" applyFill="1" applyBorder="1" applyAlignment="1">
      <alignment horizontal="center" vertical="center" wrapText="1"/>
    </xf>
    <xf numFmtId="0" fontId="16" fillId="50" borderId="69" xfId="0" applyFont="1" applyFill="1" applyBorder="1" applyAlignment="1">
      <alignment horizontal="center" vertical="center"/>
    </xf>
    <xf numFmtId="0" fontId="16" fillId="50" borderId="11" xfId="0" applyFont="1" applyFill="1" applyBorder="1" applyAlignment="1">
      <alignment horizontal="center" vertical="center"/>
    </xf>
    <xf numFmtId="0" fontId="16" fillId="50" borderId="12" xfId="0" applyFont="1" applyFill="1" applyBorder="1" applyAlignment="1">
      <alignment horizontal="center" vertical="center"/>
    </xf>
    <xf numFmtId="0" fontId="16" fillId="59" borderId="64" xfId="0" applyFont="1" applyFill="1" applyBorder="1" applyAlignment="1">
      <alignment horizontal="center"/>
    </xf>
    <xf numFmtId="0" fontId="16" fillId="59" borderId="65" xfId="0" applyFont="1" applyFill="1" applyBorder="1" applyAlignment="1">
      <alignment horizontal="center"/>
    </xf>
    <xf numFmtId="0" fontId="16" fillId="59" borderId="66" xfId="0" applyFont="1" applyFill="1" applyBorder="1" applyAlignment="1">
      <alignment horizontal="center"/>
    </xf>
    <xf numFmtId="0" fontId="16" fillId="56" borderId="53" xfId="0" applyFont="1" applyFill="1" applyBorder="1" applyAlignment="1">
      <alignment horizontal="center"/>
    </xf>
    <xf numFmtId="0" fontId="16" fillId="56" borderId="0" xfId="0" applyFont="1" applyFill="1" applyAlignment="1">
      <alignment horizontal="center"/>
    </xf>
    <xf numFmtId="0" fontId="16" fillId="56" borderId="29" xfId="0" applyFont="1" applyFill="1" applyBorder="1" applyAlignment="1">
      <alignment horizontal="center"/>
    </xf>
    <xf numFmtId="0" fontId="0" fillId="56" borderId="50" xfId="0" applyFill="1" applyBorder="1" applyAlignment="1">
      <alignment horizontal="center"/>
    </xf>
    <xf numFmtId="0" fontId="0" fillId="56" borderId="20" xfId="0" applyFill="1" applyBorder="1" applyAlignment="1">
      <alignment horizontal="center"/>
    </xf>
    <xf numFmtId="0" fontId="0" fillId="56" borderId="68" xfId="0" applyFill="1" applyBorder="1" applyAlignment="1">
      <alignment horizontal="center"/>
    </xf>
    <xf numFmtId="0" fontId="0" fillId="56" borderId="69" xfId="0" applyFill="1" applyBorder="1" applyAlignment="1">
      <alignment horizontal="center" vertical="top" wrapText="1"/>
    </xf>
    <xf numFmtId="0" fontId="0" fillId="56" borderId="11" xfId="0" applyFill="1" applyBorder="1" applyAlignment="1">
      <alignment horizontal="center" vertical="top"/>
    </xf>
    <xf numFmtId="0" fontId="0" fillId="56" borderId="70" xfId="0" applyFill="1" applyBorder="1" applyAlignment="1">
      <alignment horizontal="center" vertical="top"/>
    </xf>
    <xf numFmtId="0" fontId="16" fillId="50" borderId="51" xfId="0" applyFont="1" applyFill="1" applyBorder="1" applyAlignment="1">
      <alignment horizontal="center" vertical="top"/>
    </xf>
    <xf numFmtId="0" fontId="16" fillId="50" borderId="12" xfId="0" applyFont="1" applyFill="1" applyBorder="1" applyAlignment="1">
      <alignment horizontal="center" vertical="top"/>
    </xf>
    <xf numFmtId="0" fontId="16" fillId="50" borderId="69" xfId="0" applyFont="1" applyFill="1" applyBorder="1" applyAlignment="1">
      <alignment horizontal="center" vertical="top"/>
    </xf>
    <xf numFmtId="0" fontId="16" fillId="50" borderId="10" xfId="0" applyFont="1" applyFill="1" applyBorder="1" applyAlignment="1">
      <alignment horizontal="center" vertical="center"/>
    </xf>
    <xf numFmtId="0" fontId="16" fillId="50" borderId="70" xfId="0" applyFont="1" applyFill="1" applyBorder="1" applyAlignment="1">
      <alignment horizontal="center" vertical="center"/>
    </xf>
    <xf numFmtId="0" fontId="0" fillId="56" borderId="69" xfId="0" applyFill="1" applyBorder="1" applyAlignment="1">
      <alignment horizontal="center" vertical="top"/>
    </xf>
    <xf numFmtId="0" fontId="0" fillId="0" borderId="15" xfId="0" applyBorder="1" applyAlignment="1">
      <alignment horizontal="center"/>
    </xf>
    <xf numFmtId="0" fontId="0" fillId="0" borderId="67"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74" xfId="0" applyBorder="1" applyAlignment="1">
      <alignment horizontal="center"/>
    </xf>
    <xf numFmtId="0" fontId="0" fillId="0" borderId="56" xfId="0" applyBorder="1" applyAlignment="1">
      <alignment horizontal="center"/>
    </xf>
    <xf numFmtId="0" fontId="0" fillId="0" borderId="30" xfId="0" applyBorder="1" applyAlignment="1">
      <alignment horizontal="center"/>
    </xf>
    <xf numFmtId="0" fontId="0" fillId="56" borderId="51" xfId="0" applyFill="1" applyBorder="1" applyAlignment="1">
      <alignment horizontal="center" vertical="top"/>
    </xf>
    <xf numFmtId="0" fontId="0" fillId="56" borderId="15" xfId="0" applyFill="1" applyBorder="1" applyAlignment="1">
      <alignment horizontal="center" vertical="top"/>
    </xf>
    <xf numFmtId="0" fontId="0" fillId="56" borderId="67" xfId="0" applyFill="1" applyBorder="1" applyAlignment="1">
      <alignment horizontal="center" vertical="top"/>
    </xf>
    <xf numFmtId="0" fontId="0" fillId="56" borderId="50" xfId="0" applyFill="1" applyBorder="1" applyAlignment="1">
      <alignment horizontal="center" vertical="top"/>
    </xf>
    <xf numFmtId="0" fontId="0" fillId="56" borderId="20" xfId="0" applyFill="1" applyBorder="1" applyAlignment="1">
      <alignment horizontal="center" vertical="top"/>
    </xf>
    <xf numFmtId="0" fontId="0" fillId="56" borderId="68" xfId="0" applyFill="1" applyBorder="1" applyAlignment="1">
      <alignment horizontal="center" vertical="top"/>
    </xf>
    <xf numFmtId="0" fontId="16" fillId="59" borderId="100" xfId="0" applyFont="1" applyFill="1" applyBorder="1" applyAlignment="1">
      <alignment horizontal="center"/>
    </xf>
    <xf numFmtId="0" fontId="16" fillId="59" borderId="48" xfId="0" applyFont="1" applyFill="1" applyBorder="1" applyAlignment="1">
      <alignment horizontal="center"/>
    </xf>
    <xf numFmtId="0" fontId="16" fillId="59" borderId="31" xfId="0" applyFont="1" applyFill="1" applyBorder="1" applyAlignment="1">
      <alignment horizontal="center"/>
    </xf>
    <xf numFmtId="0" fontId="0" fillId="56" borderId="53" xfId="0" applyFill="1" applyBorder="1" applyAlignment="1">
      <alignment horizontal="center" vertical="top"/>
    </xf>
    <xf numFmtId="0" fontId="0" fillId="56" borderId="0" xfId="0" applyFill="1" applyAlignment="1">
      <alignment horizontal="center" vertical="top"/>
    </xf>
    <xf numFmtId="0" fontId="0" fillId="56" borderId="29" xfId="0" applyFill="1" applyBorder="1" applyAlignment="1">
      <alignment horizontal="center" vertical="top"/>
    </xf>
    <xf numFmtId="0" fontId="16" fillId="56" borderId="53" xfId="0" applyFont="1" applyFill="1" applyBorder="1" applyAlignment="1">
      <alignment horizontal="center" vertical="top"/>
    </xf>
    <xf numFmtId="0" fontId="16" fillId="56" borderId="0" xfId="0" applyFont="1" applyFill="1" applyAlignment="1">
      <alignment horizontal="center" vertical="top"/>
    </xf>
    <xf numFmtId="0" fontId="16" fillId="56" borderId="29" xfId="0" applyFont="1" applyFill="1" applyBorder="1" applyAlignment="1">
      <alignment horizontal="center" vertical="top"/>
    </xf>
    <xf numFmtId="0" fontId="0" fillId="56" borderId="53" xfId="0" applyFill="1" applyBorder="1" applyAlignment="1">
      <alignment horizontal="left" indent="72"/>
    </xf>
    <xf numFmtId="0" fontId="0" fillId="56" borderId="0" xfId="0" applyFill="1" applyAlignment="1">
      <alignment horizontal="left" indent="72"/>
    </xf>
    <xf numFmtId="0" fontId="0" fillId="56" borderId="29" xfId="0" applyFill="1" applyBorder="1" applyAlignment="1">
      <alignment horizontal="left" indent="72"/>
    </xf>
    <xf numFmtId="0" fontId="16" fillId="56" borderId="53" xfId="0" applyFont="1" applyFill="1" applyBorder="1" applyAlignment="1">
      <alignment horizontal="center" vertical="center" wrapText="1"/>
    </xf>
    <xf numFmtId="0" fontId="16" fillId="56" borderId="0" xfId="0" applyFont="1" applyFill="1" applyAlignment="1">
      <alignment horizontal="center" vertical="center" wrapText="1"/>
    </xf>
    <xf numFmtId="0" fontId="16" fillId="56" borderId="29" xfId="0" applyFont="1" applyFill="1" applyBorder="1" applyAlignment="1">
      <alignment horizontal="center" vertical="center" wrapText="1"/>
    </xf>
    <xf numFmtId="0" fontId="16" fillId="0" borderId="0" xfId="0" applyFont="1"/>
    <xf numFmtId="0" fontId="34" fillId="0" borderId="24" xfId="0" quotePrefix="1" applyFont="1" applyBorder="1" applyAlignment="1">
      <alignment horizontal="center" vertical="center"/>
    </xf>
    <xf numFmtId="0" fontId="34" fillId="0" borderId="23" xfId="0" quotePrefix="1" applyFont="1" applyBorder="1" applyAlignment="1">
      <alignment horizontal="center" vertical="center"/>
    </xf>
    <xf numFmtId="49" fontId="0" fillId="0" borderId="24" xfId="0" quotePrefix="1" applyNumberFormat="1" applyBorder="1" applyAlignment="1">
      <alignment horizontal="center" vertical="center"/>
    </xf>
    <xf numFmtId="49" fontId="0" fillId="0" borderId="23" xfId="0" quotePrefix="1" applyNumberFormat="1" applyBorder="1" applyAlignment="1">
      <alignment horizontal="center" vertical="center"/>
    </xf>
    <xf numFmtId="0" fontId="0" fillId="0" borderId="24" xfId="0" applyBorder="1" applyAlignment="1">
      <alignment horizontal="left" vertical="center" wrapText="1"/>
    </xf>
    <xf numFmtId="0" fontId="0" fillId="0" borderId="23" xfId="0" applyBorder="1" applyAlignment="1">
      <alignment horizontal="left" vertical="center" wrapText="1"/>
    </xf>
    <xf numFmtId="0" fontId="13" fillId="55" borderId="24" xfId="0" applyFont="1" applyFill="1" applyBorder="1" applyAlignment="1">
      <alignment horizontal="left" vertical="center" wrapText="1"/>
    </xf>
    <xf numFmtId="0" fontId="13" fillId="55" borderId="23" xfId="0" applyFont="1" applyFill="1" applyBorder="1" applyAlignment="1">
      <alignment horizontal="left" vertical="center" wrapText="1"/>
    </xf>
    <xf numFmtId="0" fontId="24" fillId="48" borderId="51" xfId="0" applyFont="1" applyFill="1" applyBorder="1" applyAlignment="1">
      <alignment horizontal="center" vertical="top"/>
    </xf>
    <xf numFmtId="0" fontId="24" fillId="48" borderId="15" xfId="0" applyFont="1" applyFill="1" applyBorder="1" applyAlignment="1">
      <alignment horizontal="center" vertical="top"/>
    </xf>
    <xf numFmtId="0" fontId="24" fillId="48" borderId="67" xfId="0" applyFont="1" applyFill="1" applyBorder="1" applyAlignment="1">
      <alignment horizontal="center" vertical="top"/>
    </xf>
    <xf numFmtId="0" fontId="16" fillId="59" borderId="10" xfId="0" applyFont="1" applyFill="1" applyBorder="1" applyAlignment="1">
      <alignment horizontal="center" vertical="center"/>
    </xf>
    <xf numFmtId="0" fontId="16" fillId="59" borderId="11" xfId="0" applyFont="1" applyFill="1" applyBorder="1" applyAlignment="1">
      <alignment horizontal="center" vertical="center"/>
    </xf>
    <xf numFmtId="0" fontId="0" fillId="56" borderId="10" xfId="0" applyFill="1" applyBorder="1" applyAlignment="1">
      <alignment horizontal="center" vertical="center"/>
    </xf>
    <xf numFmtId="0" fontId="0" fillId="56" borderId="11" xfId="0" applyFill="1" applyBorder="1" applyAlignment="1">
      <alignment horizontal="center" vertical="center"/>
    </xf>
    <xf numFmtId="0" fontId="0" fillId="59" borderId="13" xfId="0" applyFill="1" applyBorder="1" applyAlignment="1">
      <alignment horizontal="center" vertical="center"/>
    </xf>
    <xf numFmtId="0" fontId="0" fillId="56" borderId="12" xfId="0" applyFill="1" applyBorder="1" applyAlignment="1">
      <alignment horizontal="center"/>
    </xf>
    <xf numFmtId="0" fontId="0" fillId="56" borderId="13" xfId="0" applyFill="1" applyBorder="1" applyAlignment="1">
      <alignment horizontal="center"/>
    </xf>
    <xf numFmtId="0" fontId="0" fillId="56" borderId="10" xfId="0" applyFill="1" applyBorder="1" applyAlignment="1">
      <alignment horizontal="center"/>
    </xf>
    <xf numFmtId="0" fontId="34" fillId="101" borderId="13" xfId="0" applyFont="1" applyFill="1" applyBorder="1" applyAlignment="1">
      <alignment horizontal="center" vertical="center"/>
    </xf>
    <xf numFmtId="0" fontId="34" fillId="101" borderId="12" xfId="0" applyFont="1" applyFill="1" applyBorder="1" applyAlignment="1">
      <alignment horizontal="center" vertical="center"/>
    </xf>
    <xf numFmtId="0" fontId="34" fillId="101" borderId="16" xfId="0" applyFont="1" applyFill="1" applyBorder="1" applyAlignment="1">
      <alignment horizontal="center" vertical="center"/>
    </xf>
    <xf numFmtId="0" fontId="0" fillId="0" borderId="13" xfId="0" applyBorder="1" applyAlignment="1">
      <alignment horizontal="center" vertical="center"/>
    </xf>
    <xf numFmtId="0" fontId="0" fillId="0" borderId="10" xfId="0" applyBorder="1" applyAlignment="1">
      <alignment horizontal="center" vertical="center"/>
    </xf>
    <xf numFmtId="0" fontId="34" fillId="101" borderId="10" xfId="0" applyFont="1" applyFill="1" applyBorder="1" applyAlignment="1">
      <alignment horizontal="center" vertical="center"/>
    </xf>
    <xf numFmtId="0" fontId="34" fillId="101" borderId="11" xfId="0" applyFont="1" applyFill="1" applyBorder="1" applyAlignment="1">
      <alignment horizontal="center" vertical="center"/>
    </xf>
    <xf numFmtId="0" fontId="24" fillId="48" borderId="55" xfId="0" applyFont="1" applyFill="1" applyBorder="1" applyAlignment="1">
      <alignment horizontal="center" vertical="top"/>
    </xf>
    <xf numFmtId="0" fontId="24" fillId="48" borderId="56" xfId="0" applyFont="1" applyFill="1" applyBorder="1" applyAlignment="1">
      <alignment horizontal="center" vertical="top"/>
    </xf>
    <xf numFmtId="0" fontId="24" fillId="48" borderId="30" xfId="0" applyFont="1" applyFill="1" applyBorder="1" applyAlignment="1">
      <alignment horizontal="center" vertical="top"/>
    </xf>
    <xf numFmtId="0" fontId="0" fillId="0" borderId="17" xfId="0" applyBorder="1" applyAlignment="1">
      <alignment vertical="top"/>
    </xf>
    <xf numFmtId="0" fontId="0" fillId="0" borderId="0" xfId="0" applyAlignment="1">
      <alignment vertical="top"/>
    </xf>
    <xf numFmtId="0" fontId="0" fillId="0" borderId="19" xfId="0" applyBorder="1" applyAlignment="1">
      <alignment vertical="top"/>
    </xf>
    <xf numFmtId="0" fontId="0" fillId="0" borderId="20" xfId="0" applyBorder="1" applyAlignment="1">
      <alignment vertical="top"/>
    </xf>
    <xf numFmtId="0" fontId="24" fillId="0" borderId="14" xfId="0" applyFont="1" applyBorder="1" applyAlignment="1">
      <alignment horizontal="left" vertical="top"/>
    </xf>
    <xf numFmtId="0" fontId="24" fillId="0" borderId="15" xfId="0" applyFont="1" applyBorder="1" applyAlignment="1">
      <alignment horizontal="left" vertical="top"/>
    </xf>
    <xf numFmtId="0" fontId="24" fillId="0" borderId="16" xfId="0" applyFont="1" applyBorder="1" applyAlignment="1">
      <alignment horizontal="left" vertical="top"/>
    </xf>
    <xf numFmtId="0" fontId="16" fillId="82" borderId="10" xfId="0" applyFont="1" applyFill="1" applyBorder="1" applyAlignment="1">
      <alignment horizontal="left" vertical="center" wrapText="1"/>
    </xf>
    <xf numFmtId="0" fontId="16" fillId="82" borderId="11" xfId="0" applyFont="1" applyFill="1" applyBorder="1" applyAlignment="1">
      <alignment horizontal="left" vertical="center" wrapText="1"/>
    </xf>
    <xf numFmtId="0" fontId="16" fillId="82" borderId="12" xfId="0" applyFont="1" applyFill="1" applyBorder="1" applyAlignment="1">
      <alignment horizontal="left" vertical="center" wrapText="1"/>
    </xf>
    <xf numFmtId="0" fontId="0" fillId="0" borderId="14" xfId="0" applyBorder="1" applyAlignment="1">
      <alignment vertical="center" wrapText="1"/>
    </xf>
    <xf numFmtId="0" fontId="0" fillId="0" borderId="15" xfId="0"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0" xfId="0" applyAlignment="1">
      <alignment vertical="center" wrapText="1"/>
    </xf>
    <xf numFmtId="0" fontId="0" fillId="0" borderId="18" xfId="0" applyBorder="1" applyAlignment="1">
      <alignment vertical="center" wrapText="1"/>
    </xf>
    <xf numFmtId="0" fontId="0" fillId="0" borderId="14" xfId="0" applyBorder="1" applyAlignment="1">
      <alignment vertical="top"/>
    </xf>
    <xf numFmtId="0" fontId="0" fillId="0" borderId="15" xfId="0" applyBorder="1" applyAlignment="1">
      <alignment vertical="top"/>
    </xf>
    <xf numFmtId="0" fontId="0" fillId="0" borderId="16" xfId="0" applyBorder="1" applyAlignment="1">
      <alignment vertical="top"/>
    </xf>
    <xf numFmtId="0" fontId="27" fillId="0" borderId="19" xfId="0" applyFont="1" applyBorder="1" applyAlignment="1">
      <alignment vertical="center" wrapText="1"/>
    </xf>
    <xf numFmtId="0" fontId="27" fillId="0" borderId="20" xfId="0" applyFont="1" applyBorder="1" applyAlignment="1">
      <alignment vertical="center" wrapText="1"/>
    </xf>
    <xf numFmtId="0" fontId="27" fillId="0" borderId="17" xfId="0" applyFont="1" applyBorder="1" applyAlignment="1">
      <alignment vertical="center" wrapText="1"/>
    </xf>
    <xf numFmtId="0" fontId="27" fillId="0" borderId="0" xfId="0" applyFont="1" applyAlignment="1">
      <alignment vertical="center" wrapText="1"/>
    </xf>
    <xf numFmtId="0" fontId="27" fillId="0" borderId="18" xfId="0" applyFont="1" applyBorder="1" applyAlignment="1">
      <alignment vertical="center" wrapText="1"/>
    </xf>
    <xf numFmtId="0" fontId="24" fillId="0" borderId="17" xfId="0" applyFont="1" applyBorder="1" applyAlignment="1">
      <alignment horizontal="left" vertical="top"/>
    </xf>
    <xf numFmtId="0" fontId="24" fillId="0" borderId="0" xfId="0" applyFont="1" applyAlignment="1">
      <alignment horizontal="left" vertical="top"/>
    </xf>
    <xf numFmtId="0" fontId="24" fillId="0" borderId="18" xfId="0" applyFont="1" applyBorder="1" applyAlignment="1">
      <alignment horizontal="left" vertical="top"/>
    </xf>
    <xf numFmtId="0" fontId="22" fillId="0" borderId="19" xfId="42" applyBorder="1" applyAlignment="1">
      <alignment vertical="center" wrapText="1"/>
    </xf>
    <xf numFmtId="0" fontId="22" fillId="0" borderId="20" xfId="42" applyBorder="1" applyAlignment="1">
      <alignment vertical="center" wrapText="1"/>
    </xf>
    <xf numFmtId="0" fontId="22" fillId="0" borderId="21" xfId="42" applyBorder="1" applyAlignment="1">
      <alignment vertical="center" wrapText="1"/>
    </xf>
    <xf numFmtId="0" fontId="25" fillId="0" borderId="17" xfId="0" applyFont="1" applyBorder="1" applyAlignment="1">
      <alignment horizontal="left" vertical="top"/>
    </xf>
    <xf numFmtId="0" fontId="25" fillId="0" borderId="0" xfId="0" applyFont="1" applyAlignment="1">
      <alignment horizontal="left" vertical="top"/>
    </xf>
    <xf numFmtId="0" fontId="25" fillId="0" borderId="18" xfId="0" applyFont="1" applyBorder="1" applyAlignment="1">
      <alignment horizontal="left" vertical="top"/>
    </xf>
    <xf numFmtId="0" fontId="16" fillId="82" borderId="15" xfId="0" applyFont="1" applyFill="1" applyBorder="1" applyAlignment="1">
      <alignment vertical="center" wrapText="1"/>
    </xf>
    <xf numFmtId="0" fontId="16" fillId="82" borderId="16" xfId="0" applyFont="1" applyFill="1" applyBorder="1" applyAlignment="1">
      <alignment vertical="center" wrapText="1"/>
    </xf>
    <xf numFmtId="0" fontId="0" fillId="0" borderId="20" xfId="0" applyBorder="1" applyAlignment="1">
      <alignment vertical="center" wrapText="1"/>
    </xf>
    <xf numFmtId="0" fontId="0" fillId="0" borderId="21" xfId="0" applyBorder="1" applyAlignment="1">
      <alignment vertical="center" wrapText="1"/>
    </xf>
    <xf numFmtId="0" fontId="80" fillId="37" borderId="14" xfId="0" applyFont="1" applyFill="1" applyBorder="1" applyAlignment="1">
      <alignment vertical="center" wrapText="1"/>
    </xf>
    <xf numFmtId="0" fontId="80" fillId="37" borderId="16" xfId="0" applyFont="1" applyFill="1" applyBorder="1" applyAlignment="1">
      <alignment vertical="center" wrapText="1"/>
    </xf>
    <xf numFmtId="0" fontId="80" fillId="0" borderId="15" xfId="0" applyFont="1" applyBorder="1" applyAlignment="1">
      <alignment vertical="center"/>
    </xf>
    <xf numFmtId="0" fontId="80" fillId="0" borderId="16" xfId="0" applyFont="1" applyBorder="1" applyAlignment="1">
      <alignment vertical="center"/>
    </xf>
    <xf numFmtId="0" fontId="0" fillId="58" borderId="20" xfId="0" applyFill="1" applyBorder="1" applyAlignment="1">
      <alignment horizontal="center" vertical="center" wrapText="1"/>
    </xf>
    <xf numFmtId="0" fontId="0" fillId="58" borderId="21" xfId="0" applyFill="1" applyBorder="1" applyAlignment="1">
      <alignment horizontal="center" vertical="center" wrapText="1"/>
    </xf>
    <xf numFmtId="0" fontId="16" fillId="46" borderId="11" xfId="0" applyFont="1" applyFill="1" applyBorder="1" applyAlignment="1">
      <alignment horizontal="left" vertical="center"/>
    </xf>
    <xf numFmtId="0" fontId="16" fillId="46" borderId="12" xfId="0" applyFont="1" applyFill="1" applyBorder="1" applyAlignment="1">
      <alignment horizontal="left" vertical="center"/>
    </xf>
    <xf numFmtId="0" fontId="0" fillId="0" borderId="0" xfId="0" applyAlignment="1">
      <alignment vertical="center"/>
    </xf>
    <xf numFmtId="0" fontId="0" fillId="0" borderId="18" xfId="0" applyBorder="1" applyAlignment="1">
      <alignment vertical="center"/>
    </xf>
    <xf numFmtId="0" fontId="39" fillId="0" borderId="17" xfId="0" applyFont="1" applyBorder="1" applyAlignment="1">
      <alignment horizontal="left" vertical="top"/>
    </xf>
    <xf numFmtId="0" fontId="39" fillId="0" borderId="0" xfId="0" applyFont="1" applyAlignment="1">
      <alignment horizontal="left" vertical="top"/>
    </xf>
    <xf numFmtId="0" fontId="39" fillId="0" borderId="18" xfId="0" applyFont="1" applyBorder="1" applyAlignment="1">
      <alignment horizontal="left" vertical="top"/>
    </xf>
    <xf numFmtId="0" fontId="0" fillId="0" borderId="18" xfId="0" applyBorder="1" applyAlignment="1">
      <alignment vertical="top"/>
    </xf>
    <xf numFmtId="0" fontId="0" fillId="0" borderId="19" xfId="0" applyBorder="1" applyAlignment="1">
      <alignment vertical="center" wrapText="1"/>
    </xf>
    <xf numFmtId="49" fontId="107" fillId="39" borderId="13" xfId="43" applyFill="1">
      <alignment horizontal="left" vertical="center"/>
    </xf>
    <xf numFmtId="0" fontId="0" fillId="0" borderId="21" xfId="0" applyBorder="1" applyAlignment="1">
      <alignment vertical="top"/>
    </xf>
    <xf numFmtId="49" fontId="107" fillId="39" borderId="23" xfId="43" applyFill="1" applyBorder="1">
      <alignment horizontal="left" vertical="center"/>
    </xf>
    <xf numFmtId="0" fontId="48" fillId="0" borderId="17" xfId="0" applyFont="1" applyBorder="1" applyAlignment="1">
      <alignment vertical="center" wrapText="1"/>
    </xf>
    <xf numFmtId="0" fontId="48" fillId="0" borderId="0" xfId="0" applyFont="1" applyAlignment="1">
      <alignment vertical="center" wrapText="1"/>
    </xf>
    <xf numFmtId="0" fontId="48" fillId="0" borderId="18" xfId="0" applyFont="1" applyBorder="1" applyAlignment="1">
      <alignment vertical="center" wrapText="1"/>
    </xf>
    <xf numFmtId="0" fontId="0" fillId="37" borderId="10" xfId="0" applyFill="1" applyBorder="1" applyAlignment="1">
      <alignment horizontal="center" vertical="center" wrapText="1"/>
    </xf>
    <xf numFmtId="0" fontId="0" fillId="37" borderId="12" xfId="0" applyFill="1" applyBorder="1" applyAlignment="1">
      <alignment horizontal="center" vertical="center" wrapText="1"/>
    </xf>
    <xf numFmtId="0" fontId="57" fillId="37" borderId="10" xfId="0" applyFont="1" applyFill="1" applyBorder="1" applyAlignment="1">
      <alignment horizontal="center" vertical="center" wrapText="1"/>
    </xf>
    <xf numFmtId="0" fontId="57" fillId="37" borderId="12" xfId="0" applyFont="1" applyFill="1" applyBorder="1" applyAlignment="1">
      <alignment horizontal="center" vertical="center" wrapText="1"/>
    </xf>
    <xf numFmtId="0" fontId="0" fillId="85" borderId="0" xfId="0" applyFill="1" applyAlignment="1">
      <alignment horizontal="center" vertical="center" wrapText="1"/>
    </xf>
    <xf numFmtId="0" fontId="0" fillId="85" borderId="18" xfId="0" applyFill="1" applyBorder="1" applyAlignment="1">
      <alignment horizontal="center" vertical="center" wrapText="1"/>
    </xf>
    <xf numFmtId="0" fontId="0" fillId="86" borderId="0" xfId="0" applyFill="1" applyAlignment="1">
      <alignment horizontal="center" vertical="center" wrapText="1"/>
    </xf>
    <xf numFmtId="0" fontId="0" fillId="86" borderId="18" xfId="0" applyFill="1" applyBorder="1" applyAlignment="1">
      <alignment horizontal="center" vertical="center" wrapText="1"/>
    </xf>
    <xf numFmtId="0" fontId="79" fillId="46" borderId="11" xfId="0" applyFont="1" applyFill="1" applyBorder="1" applyAlignment="1">
      <alignment horizontal="left" vertical="center"/>
    </xf>
    <xf numFmtId="0" fontId="79" fillId="46" borderId="12" xfId="0" applyFont="1" applyFill="1" applyBorder="1" applyAlignment="1">
      <alignment horizontal="left" vertical="center"/>
    </xf>
    <xf numFmtId="0" fontId="16" fillId="82" borderId="0" xfId="0" applyFont="1" applyFill="1" applyAlignment="1">
      <alignment horizontal="left" vertical="center" wrapText="1"/>
    </xf>
    <xf numFmtId="0" fontId="16" fillId="82" borderId="18" xfId="0" applyFont="1" applyFill="1" applyBorder="1" applyAlignment="1">
      <alignment horizontal="left" vertical="center" wrapText="1"/>
    </xf>
    <xf numFmtId="0" fontId="0" fillId="50" borderId="15" xfId="0" applyFill="1" applyBorder="1" applyAlignment="1">
      <alignment horizontal="center" vertical="center" wrapText="1"/>
    </xf>
    <xf numFmtId="0" fontId="0" fillId="50" borderId="16" xfId="0" applyFill="1" applyBorder="1" applyAlignment="1">
      <alignment horizontal="center" vertical="center" wrapText="1"/>
    </xf>
    <xf numFmtId="0" fontId="16" fillId="0" borderId="18" xfId="0" applyFont="1" applyBorder="1"/>
    <xf numFmtId="0" fontId="24" fillId="0" borderId="0" xfId="0" applyFont="1" applyAlignment="1">
      <alignment horizontal="left" vertical="top" indent="2"/>
    </xf>
    <xf numFmtId="0" fontId="24" fillId="0" borderId="18" xfId="0" applyFont="1" applyBorder="1" applyAlignment="1">
      <alignment horizontal="left" vertical="top" indent="2"/>
    </xf>
    <xf numFmtId="0" fontId="0" fillId="44" borderId="0" xfId="0" applyFill="1" applyAlignment="1">
      <alignment horizontal="left" vertical="top" wrapText="1" indent="4"/>
    </xf>
    <xf numFmtId="0" fontId="0" fillId="44" borderId="18" xfId="0" applyFill="1" applyBorder="1" applyAlignment="1">
      <alignment horizontal="left" vertical="top" wrapText="1" indent="4"/>
    </xf>
    <xf numFmtId="0" fontId="0" fillId="44" borderId="20" xfId="0" applyFill="1" applyBorder="1" applyAlignment="1">
      <alignment horizontal="left" indent="4"/>
    </xf>
    <xf numFmtId="0" fontId="0" fillId="44" borderId="21" xfId="0" applyFill="1" applyBorder="1" applyAlignment="1">
      <alignment horizontal="left" indent="4"/>
    </xf>
    <xf numFmtId="0" fontId="0" fillId="54" borderId="0" xfId="0" applyFill="1" applyAlignment="1">
      <alignment horizontal="left" vertical="center"/>
    </xf>
    <xf numFmtId="0" fontId="0" fillId="54" borderId="18" xfId="0" applyFill="1" applyBorder="1" applyAlignment="1">
      <alignment horizontal="left" vertical="center"/>
    </xf>
    <xf numFmtId="0" fontId="0" fillId="54" borderId="0" xfId="0" applyFill="1" applyAlignment="1">
      <alignment horizontal="left"/>
    </xf>
    <xf numFmtId="0" fontId="0" fillId="54" borderId="18" xfId="0" applyFill="1" applyBorder="1" applyAlignment="1">
      <alignment horizontal="left"/>
    </xf>
    <xf numFmtId="0" fontId="14" fillId="54" borderId="0" xfId="0" applyFont="1" applyFill="1" applyAlignment="1">
      <alignment horizontal="left"/>
    </xf>
    <xf numFmtId="0" fontId="14" fillId="54" borderId="18" xfId="0" applyFont="1" applyFill="1" applyBorder="1" applyAlignment="1">
      <alignment horizontal="left"/>
    </xf>
    <xf numFmtId="0" fontId="0" fillId="54" borderId="0" xfId="0" applyFill="1" applyAlignment="1">
      <alignment horizontal="left" indent="4"/>
    </xf>
    <xf numFmtId="0" fontId="0" fillId="54" borderId="18" xfId="0" applyFill="1" applyBorder="1" applyAlignment="1">
      <alignment horizontal="left" indent="4"/>
    </xf>
    <xf numFmtId="0" fontId="0" fillId="44" borderId="0" xfId="0" applyFill="1" applyAlignment="1">
      <alignment horizontal="left" vertical="center"/>
    </xf>
    <xf numFmtId="0" fontId="0" fillId="44" borderId="18" xfId="0" applyFill="1" applyBorder="1" applyAlignment="1">
      <alignment horizontal="left" vertical="center"/>
    </xf>
    <xf numFmtId="0" fontId="0" fillId="44" borderId="0" xfId="0" applyFill="1" applyAlignment="1">
      <alignment horizontal="left" indent="4"/>
    </xf>
    <xf numFmtId="0" fontId="0" fillId="44" borderId="18" xfId="0" applyFill="1" applyBorder="1" applyAlignment="1">
      <alignment horizontal="left" indent="4"/>
    </xf>
    <xf numFmtId="49" fontId="107" fillId="39" borderId="12" xfId="43" applyFill="1" applyBorder="1">
      <alignment horizontal="left" vertical="center"/>
    </xf>
    <xf numFmtId="0" fontId="16" fillId="44" borderId="0" xfId="0" applyFont="1" applyFill="1" applyAlignment="1">
      <alignment horizontal="left" vertical="center"/>
    </xf>
    <xf numFmtId="0" fontId="16" fillId="44" borderId="18" xfId="0" applyFont="1" applyFill="1" applyBorder="1" applyAlignment="1">
      <alignment horizontal="left" vertical="center"/>
    </xf>
    <xf numFmtId="0" fontId="58" fillId="44" borderId="17" xfId="0" applyFont="1" applyFill="1" applyBorder="1" applyAlignment="1">
      <alignment horizontal="left" vertical="center"/>
    </xf>
    <xf numFmtId="0" fontId="58" fillId="44" borderId="0" xfId="0" applyFont="1" applyFill="1" applyAlignment="1">
      <alignment horizontal="left" vertical="center"/>
    </xf>
    <xf numFmtId="0" fontId="58" fillId="44" borderId="18" xfId="0" applyFont="1" applyFill="1" applyBorder="1" applyAlignment="1">
      <alignment horizontal="left" vertical="center"/>
    </xf>
    <xf numFmtId="0" fontId="0" fillId="44" borderId="15" xfId="0" applyFill="1" applyBorder="1" applyAlignment="1">
      <alignment horizontal="left" vertical="center"/>
    </xf>
    <xf numFmtId="0" fontId="0" fillId="44" borderId="16" xfId="0" applyFill="1" applyBorder="1" applyAlignment="1">
      <alignment horizontal="left" vertical="center"/>
    </xf>
    <xf numFmtId="0" fontId="0" fillId="54" borderId="0" xfId="0" applyFill="1" applyAlignment="1">
      <alignment horizontal="left" vertical="top" indent="4"/>
    </xf>
    <xf numFmtId="0" fontId="0" fillId="54" borderId="18" xfId="0" applyFill="1" applyBorder="1" applyAlignment="1">
      <alignment horizontal="left" vertical="top" indent="4"/>
    </xf>
    <xf numFmtId="0" fontId="0" fillId="54" borderId="0" xfId="0" applyFill="1" applyAlignment="1">
      <alignment horizontal="left" vertical="center" indent="4"/>
    </xf>
    <xf numFmtId="0" fontId="0" fillId="54" borderId="18" xfId="0" applyFill="1" applyBorder="1" applyAlignment="1">
      <alignment horizontal="left" vertical="center" indent="4"/>
    </xf>
    <xf numFmtId="0" fontId="0" fillId="54" borderId="0" xfId="0" applyFill="1" applyAlignment="1">
      <alignment horizontal="left" indent="7"/>
    </xf>
    <xf numFmtId="0" fontId="0" fillId="54" borderId="18" xfId="0" applyFill="1" applyBorder="1" applyAlignment="1">
      <alignment horizontal="left" indent="7"/>
    </xf>
    <xf numFmtId="0" fontId="0" fillId="54" borderId="0" xfId="0" applyFill="1" applyAlignment="1">
      <alignment horizontal="left" vertical="top" wrapText="1" indent="4"/>
    </xf>
    <xf numFmtId="0" fontId="0" fillId="54" borderId="18" xfId="0" applyFill="1" applyBorder="1" applyAlignment="1">
      <alignment horizontal="left" vertical="top" wrapText="1" indent="4"/>
    </xf>
    <xf numFmtId="0" fontId="48" fillId="46" borderId="10" xfId="0" applyFont="1" applyFill="1" applyBorder="1" applyAlignment="1">
      <alignment vertical="center" wrapText="1"/>
    </xf>
    <xf numFmtId="0" fontId="48" fillId="46" borderId="11" xfId="0" applyFont="1" applyFill="1" applyBorder="1" applyAlignment="1">
      <alignment vertical="center" wrapText="1"/>
    </xf>
    <xf numFmtId="0" fontId="48" fillId="46" borderId="12" xfId="0" applyFont="1" applyFill="1" applyBorder="1" applyAlignment="1">
      <alignment vertical="center" wrapText="1"/>
    </xf>
    <xf numFmtId="0" fontId="24" fillId="0" borderId="14" xfId="0" applyFont="1" applyBorder="1" applyAlignment="1">
      <alignment horizontal="left" vertical="top" indent="10"/>
    </xf>
    <xf numFmtId="0" fontId="24" fillId="0" borderId="15" xfId="0" applyFont="1" applyBorder="1" applyAlignment="1">
      <alignment horizontal="left" vertical="top" indent="10"/>
    </xf>
    <xf numFmtId="0" fontId="24" fillId="0" borderId="16" xfId="0" applyFont="1" applyBorder="1" applyAlignment="1">
      <alignment horizontal="left" vertical="top" indent="10"/>
    </xf>
    <xf numFmtId="0" fontId="16" fillId="0" borderId="0" xfId="0" applyFont="1" applyAlignment="1">
      <alignment horizontal="left"/>
    </xf>
    <xf numFmtId="49" fontId="107" fillId="39" borderId="10" xfId="43" applyFill="1" applyBorder="1">
      <alignment horizontal="left" vertical="center"/>
    </xf>
    <xf numFmtId="49" fontId="107" fillId="39" borderId="11" xfId="43" applyFill="1" applyBorder="1">
      <alignment horizontal="left" vertical="center"/>
    </xf>
    <xf numFmtId="0" fontId="13" fillId="0" borderId="19" xfId="0" applyFont="1" applyBorder="1" applyAlignment="1">
      <alignment horizontal="left" vertical="top"/>
    </xf>
    <xf numFmtId="0" fontId="13" fillId="0" borderId="20" xfId="0" applyFont="1" applyBorder="1" applyAlignment="1">
      <alignment horizontal="left" vertical="top"/>
    </xf>
    <xf numFmtId="0" fontId="13" fillId="0" borderId="21" xfId="0" applyFont="1" applyBorder="1" applyAlignment="1">
      <alignment horizontal="left" vertical="top"/>
    </xf>
    <xf numFmtId="0" fontId="25" fillId="0" borderId="19" xfId="0" applyFont="1" applyBorder="1" applyAlignment="1">
      <alignment horizontal="left" vertical="top"/>
    </xf>
    <xf numFmtId="0" fontId="25" fillId="0" borderId="20" xfId="0" applyFont="1" applyBorder="1" applyAlignment="1">
      <alignment horizontal="left" vertical="top"/>
    </xf>
    <xf numFmtId="0" fontId="25" fillId="0" borderId="21"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xf numFmtId="0" fontId="0" fillId="0" borderId="12" xfId="0" applyBorder="1" applyAlignment="1">
      <alignment vertical="top"/>
    </xf>
    <xf numFmtId="0" fontId="24" fillId="0" borderId="19" xfId="0" applyFont="1" applyBorder="1" applyAlignment="1">
      <alignment horizontal="left" vertical="center"/>
    </xf>
    <xf numFmtId="0" fontId="24" fillId="0" borderId="21" xfId="0" applyFont="1" applyBorder="1" applyAlignment="1">
      <alignment horizontal="left" vertical="center"/>
    </xf>
    <xf numFmtId="0" fontId="24" fillId="0" borderId="17" xfId="0" applyFont="1" applyBorder="1" applyAlignment="1">
      <alignment horizontal="left" vertical="center"/>
    </xf>
    <xf numFmtId="0" fontId="24" fillId="0" borderId="18" xfId="0" applyFont="1" applyBorder="1" applyAlignment="1">
      <alignment horizontal="left" vertical="center"/>
    </xf>
    <xf numFmtId="0" fontId="16" fillId="82" borderId="14" xfId="0" applyFont="1" applyFill="1" applyBorder="1" applyAlignment="1">
      <alignment horizontal="left" vertical="center" wrapText="1"/>
    </xf>
    <xf numFmtId="0" fontId="16" fillId="82" borderId="16" xfId="0" applyFont="1" applyFill="1" applyBorder="1" applyAlignment="1">
      <alignment horizontal="left" vertical="center" wrapText="1"/>
    </xf>
    <xf numFmtId="49" fontId="107" fillId="57" borderId="13" xfId="43" applyFill="1">
      <alignment horizontal="left" vertical="center"/>
    </xf>
    <xf numFmtId="0" fontId="0" fillId="0" borderId="15" xfId="0" applyBorder="1" applyAlignment="1">
      <alignment horizontal="left" vertical="top"/>
    </xf>
    <xf numFmtId="0" fontId="0" fillId="0" borderId="16" xfId="0" applyBorder="1" applyAlignment="1">
      <alignment horizontal="left" vertical="top"/>
    </xf>
    <xf numFmtId="49" fontId="107" fillId="39" borderId="24" xfId="43" applyFill="1" applyBorder="1">
      <alignment horizontal="left" vertical="center"/>
    </xf>
    <xf numFmtId="0" fontId="24" fillId="0" borderId="19" xfId="0" applyFont="1" applyBorder="1" applyAlignment="1">
      <alignment horizontal="left" vertical="top"/>
    </xf>
    <xf numFmtId="0" fontId="24" fillId="0" borderId="20" xfId="0" applyFont="1" applyBorder="1" applyAlignment="1">
      <alignment horizontal="left" vertical="top"/>
    </xf>
    <xf numFmtId="0" fontId="24" fillId="0" borderId="21" xfId="0" applyFont="1" applyBorder="1" applyAlignment="1">
      <alignment horizontal="left" vertical="top"/>
    </xf>
    <xf numFmtId="0" fontId="24" fillId="0" borderId="10" xfId="0" applyFont="1" applyBorder="1" applyAlignment="1">
      <alignment horizontal="left" vertical="top"/>
    </xf>
    <xf numFmtId="0" fontId="24" fillId="0" borderId="11" xfId="0" applyFont="1" applyBorder="1" applyAlignment="1">
      <alignment horizontal="left" vertical="top"/>
    </xf>
    <xf numFmtId="0" fontId="24" fillId="0" borderId="12" xfId="0" applyFont="1" applyBorder="1" applyAlignment="1">
      <alignment horizontal="left" vertical="top"/>
    </xf>
    <xf numFmtId="0" fontId="13" fillId="0" borderId="14" xfId="0" applyFont="1" applyBorder="1" applyAlignment="1">
      <alignment horizontal="left" vertical="top"/>
    </xf>
    <xf numFmtId="0" fontId="13" fillId="0" borderId="15" xfId="0" applyFont="1" applyBorder="1" applyAlignment="1">
      <alignment horizontal="left" vertical="top"/>
    </xf>
    <xf numFmtId="0" fontId="13" fillId="0" borderId="16" xfId="0" applyFont="1" applyBorder="1" applyAlignment="1">
      <alignment horizontal="left" vertical="top"/>
    </xf>
    <xf numFmtId="0" fontId="27" fillId="0" borderId="19" xfId="0" applyFont="1" applyBorder="1" applyAlignment="1">
      <alignment vertical="center"/>
    </xf>
    <xf numFmtId="0" fontId="27" fillId="0" borderId="20" xfId="0" applyFont="1" applyBorder="1" applyAlignment="1">
      <alignment vertical="center"/>
    </xf>
    <xf numFmtId="0" fontId="27" fillId="0" borderId="21" xfId="0" applyFont="1" applyBorder="1" applyAlignment="1">
      <alignment vertical="center"/>
    </xf>
    <xf numFmtId="0" fontId="0" fillId="48" borderId="10" xfId="0" applyFill="1" applyBorder="1" applyAlignment="1">
      <alignment horizontal="center" vertical="center"/>
    </xf>
    <xf numFmtId="0" fontId="24" fillId="48" borderId="12" xfId="0" applyFont="1" applyFill="1" applyBorder="1" applyAlignment="1">
      <alignment horizontal="center" vertical="center"/>
    </xf>
    <xf numFmtId="0" fontId="65" fillId="50" borderId="10" xfId="0" applyFont="1" applyFill="1" applyBorder="1" applyAlignment="1">
      <alignment horizontal="center" vertical="center"/>
    </xf>
    <xf numFmtId="0" fontId="65" fillId="50" borderId="12" xfId="0" applyFont="1" applyFill="1" applyBorder="1" applyAlignment="1">
      <alignment horizontal="center" vertical="center"/>
    </xf>
    <xf numFmtId="0" fontId="24" fillId="0" borderId="14" xfId="0" applyFont="1" applyBorder="1" applyAlignment="1">
      <alignment horizontal="left" vertical="center"/>
    </xf>
    <xf numFmtId="0" fontId="24" fillId="0" borderId="16" xfId="0" applyFont="1" applyBorder="1" applyAlignment="1">
      <alignment horizontal="left" vertical="center"/>
    </xf>
    <xf numFmtId="0" fontId="0" fillId="0" borderId="98" xfId="0" applyBorder="1" applyAlignment="1">
      <alignment horizontal="left" vertical="center"/>
    </xf>
    <xf numFmtId="0" fontId="0" fillId="0" borderId="99" xfId="0" applyBorder="1" applyAlignment="1">
      <alignment horizontal="left" vertical="center"/>
    </xf>
    <xf numFmtId="49" fontId="27" fillId="0" borderId="22" xfId="0" applyNumberFormat="1" applyFont="1" applyBorder="1" applyAlignment="1">
      <alignment horizontal="center" vertical="center" wrapText="1"/>
    </xf>
    <xf numFmtId="49" fontId="27" fillId="0" borderId="23" xfId="0" applyNumberFormat="1" applyFont="1" applyBorder="1" applyAlignment="1">
      <alignment horizontal="center" vertical="center" wrapText="1"/>
    </xf>
    <xf numFmtId="0" fontId="27" fillId="0" borderId="18" xfId="0" applyFont="1" applyBorder="1" applyAlignment="1">
      <alignment horizontal="center" vertical="center" wrapText="1"/>
    </xf>
    <xf numFmtId="0" fontId="27" fillId="0" borderId="21" xfId="0" applyFont="1" applyBorder="1" applyAlignment="1">
      <alignment horizontal="center" vertical="center" wrapText="1"/>
    </xf>
    <xf numFmtId="49" fontId="27" fillId="0" borderId="18" xfId="0" applyNumberFormat="1" applyFont="1" applyBorder="1" applyAlignment="1">
      <alignment horizontal="left" vertical="center" wrapText="1"/>
    </xf>
    <xf numFmtId="49" fontId="27" fillId="0" borderId="21" xfId="0" applyNumberFormat="1" applyFont="1" applyBorder="1" applyAlignment="1">
      <alignment horizontal="left" vertical="center" wrapText="1"/>
    </xf>
    <xf numFmtId="0" fontId="27" fillId="0" borderId="22" xfId="0" applyFont="1" applyBorder="1" applyAlignment="1">
      <alignment horizontal="center" vertical="center" wrapText="1"/>
    </xf>
    <xf numFmtId="0" fontId="27" fillId="0" borderId="23" xfId="0" applyFont="1" applyBorder="1" applyAlignment="1">
      <alignment horizontal="center" vertical="center" wrapText="1"/>
    </xf>
    <xf numFmtId="49" fontId="27" fillId="0" borderId="22" xfId="0" applyNumberFormat="1" applyFont="1" applyBorder="1" applyAlignment="1">
      <alignment horizontal="left" vertical="center" wrapText="1"/>
    </xf>
    <xf numFmtId="49" fontId="27" fillId="0" borderId="23" xfId="0" applyNumberFormat="1" applyFont="1" applyBorder="1" applyAlignment="1">
      <alignment horizontal="left" vertical="center" wrapText="1"/>
    </xf>
    <xf numFmtId="49" fontId="27" fillId="0" borderId="17" xfId="0" applyNumberFormat="1" applyFont="1" applyBorder="1" applyAlignment="1">
      <alignment horizontal="left" vertical="center" wrapText="1"/>
    </xf>
    <xf numFmtId="49" fontId="27" fillId="0" borderId="19" xfId="0" applyNumberFormat="1" applyFont="1" applyBorder="1" applyAlignment="1">
      <alignment horizontal="left" vertical="center" wrapText="1"/>
    </xf>
    <xf numFmtId="0" fontId="13" fillId="38" borderId="10" xfId="0" applyFont="1" applyFill="1" applyBorder="1" applyAlignment="1">
      <alignment horizontal="center" vertical="center" wrapText="1"/>
    </xf>
    <xf numFmtId="0" fontId="13" fillId="38" borderId="11" xfId="0" applyFont="1" applyFill="1" applyBorder="1" applyAlignment="1">
      <alignment horizontal="center" vertical="center" wrapText="1"/>
    </xf>
    <xf numFmtId="49" fontId="27" fillId="77" borderId="17" xfId="0" applyNumberFormat="1" applyFont="1" applyFill="1" applyBorder="1" applyAlignment="1">
      <alignment horizontal="left" vertical="center" wrapText="1"/>
    </xf>
    <xf numFmtId="49" fontId="27" fillId="77" borderId="0" xfId="0" applyNumberFormat="1" applyFont="1" applyFill="1" applyAlignment="1">
      <alignment horizontal="left" vertical="center" wrapText="1"/>
    </xf>
    <xf numFmtId="49" fontId="27" fillId="57" borderId="14" xfId="0" applyNumberFormat="1" applyFont="1" applyFill="1" applyBorder="1" applyAlignment="1">
      <alignment horizontal="left" vertical="center" wrapText="1"/>
    </xf>
    <xf numFmtId="49" fontId="27" fillId="57" borderId="15" xfId="0" applyNumberFormat="1" applyFont="1" applyFill="1" applyBorder="1" applyAlignment="1">
      <alignment horizontal="left" vertical="center" wrapText="1"/>
    </xf>
    <xf numFmtId="49" fontId="49" fillId="77" borderId="17" xfId="0" applyNumberFormat="1" applyFont="1" applyFill="1" applyBorder="1" applyAlignment="1">
      <alignment horizontal="left" vertical="center" wrapText="1"/>
    </xf>
    <xf numFmtId="49" fontId="49" fillId="77" borderId="0" xfId="0" applyNumberFormat="1" applyFont="1" applyFill="1" applyAlignment="1">
      <alignment horizontal="left" vertical="center" wrapText="1"/>
    </xf>
    <xf numFmtId="0" fontId="0" fillId="57" borderId="19" xfId="0" applyFill="1" applyBorder="1"/>
    <xf numFmtId="0" fontId="0" fillId="57" borderId="20" xfId="0" applyFill="1" applyBorder="1"/>
    <xf numFmtId="49" fontId="50" fillId="57" borderId="17" xfId="0" applyNumberFormat="1" applyFont="1" applyFill="1" applyBorder="1" applyAlignment="1">
      <alignment vertical="center"/>
    </xf>
    <xf numFmtId="49" fontId="50" fillId="57" borderId="0" xfId="0" applyNumberFormat="1" applyFont="1" applyFill="1" applyAlignment="1">
      <alignment vertical="center"/>
    </xf>
    <xf numFmtId="0" fontId="58" fillId="46" borderId="11" xfId="0" applyFont="1" applyFill="1" applyBorder="1" applyAlignment="1">
      <alignment horizontal="left" vertical="center"/>
    </xf>
    <xf numFmtId="0" fontId="58" fillId="46" borderId="12" xfId="0" applyFont="1" applyFill="1" applyBorder="1" applyAlignment="1">
      <alignment horizontal="left" vertical="center"/>
    </xf>
    <xf numFmtId="0" fontId="0" fillId="44" borderId="0" xfId="0" applyFill="1" applyAlignment="1">
      <alignment horizontal="left"/>
    </xf>
    <xf numFmtId="0" fontId="0" fillId="44" borderId="18" xfId="0" applyFill="1" applyBorder="1" applyAlignment="1">
      <alignment horizontal="left"/>
    </xf>
    <xf numFmtId="0" fontId="150" fillId="77" borderId="56" xfId="0" applyFont="1" applyFill="1" applyBorder="1" applyAlignment="1">
      <alignment horizontal="left" vertical="center" wrapText="1"/>
    </xf>
    <xf numFmtId="0" fontId="150" fillId="77" borderId="30" xfId="0" applyFont="1" applyFill="1" applyBorder="1" applyAlignment="1">
      <alignment horizontal="left" vertical="center" wrapText="1"/>
    </xf>
    <xf numFmtId="0" fontId="16" fillId="64" borderId="53" xfId="0" applyFont="1" applyFill="1" applyBorder="1"/>
    <xf numFmtId="0" fontId="16" fillId="64" borderId="0" xfId="0" applyFont="1" applyFill="1"/>
    <xf numFmtId="0" fontId="16" fillId="64" borderId="29" xfId="0" applyFont="1" applyFill="1" applyBorder="1"/>
    <xf numFmtId="0" fontId="150" fillId="77" borderId="153" xfId="0" applyFont="1" applyFill="1" applyBorder="1" applyAlignment="1">
      <alignment horizontal="left" vertical="center" wrapText="1"/>
    </xf>
    <xf numFmtId="0" fontId="150" fillId="77" borderId="156" xfId="0" applyFont="1" applyFill="1" applyBorder="1" applyAlignment="1">
      <alignment horizontal="left" vertical="center" wrapText="1"/>
    </xf>
    <xf numFmtId="0" fontId="0" fillId="52" borderId="53" xfId="0" applyFill="1" applyBorder="1"/>
    <xf numFmtId="0" fontId="0" fillId="52" borderId="0" xfId="0" applyFill="1"/>
    <xf numFmtId="0" fontId="0" fillId="0" borderId="53" xfId="0" applyBorder="1"/>
    <xf numFmtId="0" fontId="0" fillId="52" borderId="100" xfId="0" applyFill="1" applyBorder="1"/>
    <xf numFmtId="0" fontId="0" fillId="52" borderId="48" xfId="0" applyFill="1" applyBorder="1"/>
    <xf numFmtId="0" fontId="0" fillId="67" borderId="53" xfId="0" applyFill="1" applyBorder="1"/>
    <xf numFmtId="0" fontId="0" fillId="67" borderId="0" xfId="0" applyFill="1"/>
    <xf numFmtId="0" fontId="0" fillId="67" borderId="29" xfId="0" applyFill="1" applyBorder="1"/>
    <xf numFmtId="0" fontId="150" fillId="90" borderId="153" xfId="0" applyFont="1" applyFill="1" applyBorder="1" applyAlignment="1">
      <alignment horizontal="left" vertical="center" wrapText="1"/>
    </xf>
    <xf numFmtId="0" fontId="150" fillId="90" borderId="156" xfId="0" applyFont="1" applyFill="1" applyBorder="1" applyAlignment="1">
      <alignment horizontal="left" vertical="center" wrapText="1"/>
    </xf>
    <xf numFmtId="0" fontId="0" fillId="0" borderId="100" xfId="0" applyBorder="1"/>
    <xf numFmtId="0" fontId="0" fillId="0" borderId="48" xfId="0" applyBorder="1"/>
    <xf numFmtId="0" fontId="0" fillId="0" borderId="31" xfId="0" applyBorder="1"/>
    <xf numFmtId="49" fontId="150" fillId="77" borderId="153" xfId="0" applyNumberFormat="1" applyFont="1" applyFill="1" applyBorder="1" applyAlignment="1">
      <alignment horizontal="left" vertical="center" wrapText="1"/>
    </xf>
    <xf numFmtId="49" fontId="150" fillId="77" borderId="156" xfId="0" applyNumberFormat="1" applyFont="1" applyFill="1" applyBorder="1" applyAlignment="1">
      <alignment horizontal="left" vertical="center" wrapText="1"/>
    </xf>
    <xf numFmtId="0" fontId="150" fillId="77" borderId="155" xfId="0" applyFont="1" applyFill="1" applyBorder="1" applyAlignment="1">
      <alignment vertical="center" wrapText="1"/>
    </xf>
    <xf numFmtId="0" fontId="150" fillId="77" borderId="153" xfId="0" applyFont="1" applyFill="1" applyBorder="1" applyAlignment="1">
      <alignment vertical="center" wrapText="1"/>
    </xf>
    <xf numFmtId="0" fontId="0" fillId="0" borderId="157" xfId="0" applyBorder="1"/>
    <xf numFmtId="0" fontId="0" fillId="0" borderId="154" xfId="0" applyBorder="1"/>
    <xf numFmtId="0" fontId="149" fillId="77" borderId="155" xfId="0" applyFont="1" applyFill="1" applyBorder="1" applyAlignment="1">
      <alignment vertical="center" wrapText="1"/>
    </xf>
    <xf numFmtId="0" fontId="149" fillId="77" borderId="153" xfId="0" applyFont="1" applyFill="1" applyBorder="1" applyAlignment="1">
      <alignment vertical="center" wrapText="1"/>
    </xf>
    <xf numFmtId="0" fontId="150" fillId="77" borderId="155" xfId="0" applyFont="1" applyFill="1" applyBorder="1" applyAlignment="1">
      <alignment horizontal="left" vertical="center" wrapText="1"/>
    </xf>
    <xf numFmtId="0" fontId="150" fillId="77" borderId="53" xfId="0" applyFont="1" applyFill="1" applyBorder="1" applyAlignment="1">
      <alignment vertical="center" wrapText="1"/>
    </xf>
    <xf numFmtId="0" fontId="150" fillId="77" borderId="0" xfId="0" applyFont="1" applyFill="1" applyAlignment="1">
      <alignment vertical="center" wrapText="1"/>
    </xf>
    <xf numFmtId="0" fontId="0" fillId="0" borderId="157" xfId="0" applyBorder="1" applyAlignment="1">
      <alignment horizontal="left" vertical="center"/>
    </xf>
    <xf numFmtId="0" fontId="0" fillId="0" borderId="154" xfId="0" applyBorder="1" applyAlignment="1">
      <alignment horizontal="left" vertical="center"/>
    </xf>
    <xf numFmtId="0" fontId="16" fillId="63" borderId="157" xfId="0" applyFont="1" applyFill="1" applyBorder="1"/>
    <xf numFmtId="0" fontId="16" fillId="63" borderId="154" xfId="0" applyFont="1" applyFill="1" applyBorder="1"/>
    <xf numFmtId="0" fontId="0" fillId="0" borderId="53" xfId="0" applyBorder="1" applyAlignment="1">
      <alignment horizontal="left" vertical="center"/>
    </xf>
    <xf numFmtId="49" fontId="0" fillId="0" borderId="154" xfId="0" applyNumberFormat="1" applyBorder="1" applyAlignment="1">
      <alignment horizontal="left" vertical="center"/>
    </xf>
    <xf numFmtId="49" fontId="0" fillId="0" borderId="0" xfId="0" applyNumberFormat="1" applyAlignment="1">
      <alignment horizontal="left" vertical="center"/>
    </xf>
    <xf numFmtId="49" fontId="0" fillId="0" borderId="0" xfId="0" applyNumberFormat="1"/>
    <xf numFmtId="0" fontId="0" fillId="55" borderId="0" xfId="0" applyFill="1" applyAlignment="1">
      <alignment horizontal="center"/>
    </xf>
    <xf numFmtId="0" fontId="155" fillId="116" borderId="163" xfId="0" applyFont="1" applyFill="1" applyBorder="1" applyAlignment="1">
      <alignment horizontal="center" vertical="center" wrapText="1"/>
    </xf>
    <xf numFmtId="0" fontId="155" fillId="116" borderId="166" xfId="0" applyFont="1" applyFill="1" applyBorder="1" applyAlignment="1">
      <alignment horizontal="center" vertical="center" wrapText="1"/>
    </xf>
    <xf numFmtId="0" fontId="155" fillId="116" borderId="164" xfId="0" applyFont="1" applyFill="1" applyBorder="1" applyAlignment="1">
      <alignment horizontal="center" vertical="center" wrapText="1"/>
    </xf>
    <xf numFmtId="0" fontId="155" fillId="116" borderId="162" xfId="0" applyFont="1" applyFill="1" applyBorder="1" applyAlignment="1">
      <alignment horizontal="center" vertical="center" wrapText="1"/>
    </xf>
    <xf numFmtId="49" fontId="0" fillId="0" borderId="10" xfId="0" applyNumberFormat="1" applyBorder="1"/>
    <xf numFmtId="49" fontId="0" fillId="0" borderId="11" xfId="0" applyNumberFormat="1" applyBorder="1"/>
    <xf numFmtId="49" fontId="0" fillId="0" borderId="12" xfId="0" applyNumberFormat="1" applyBorder="1"/>
    <xf numFmtId="49" fontId="0" fillId="0" borderId="15" xfId="0" applyNumberFormat="1" applyBorder="1"/>
    <xf numFmtId="49" fontId="0" fillId="0" borderId="16" xfId="0" applyNumberFormat="1" applyBorder="1"/>
    <xf numFmtId="49" fontId="0" fillId="0" borderId="18" xfId="0" applyNumberFormat="1" applyBorder="1"/>
    <xf numFmtId="0" fontId="16" fillId="34" borderId="10" xfId="0" applyFont="1" applyFill="1" applyBorder="1" applyAlignment="1">
      <alignment horizontal="center"/>
    </xf>
    <xf numFmtId="49" fontId="16" fillId="39" borderId="10" xfId="0" applyNumberFormat="1" applyFont="1" applyFill="1" applyBorder="1" applyAlignment="1">
      <alignment horizontal="center"/>
    </xf>
    <xf numFmtId="49" fontId="16" fillId="39" borderId="11" xfId="0" applyNumberFormat="1" applyFont="1" applyFill="1" applyBorder="1" applyAlignment="1">
      <alignment horizontal="center"/>
    </xf>
    <xf numFmtId="49" fontId="16" fillId="39" borderId="12" xfId="0" applyNumberFormat="1" applyFont="1" applyFill="1" applyBorder="1" applyAlignment="1">
      <alignment horizontal="center"/>
    </xf>
    <xf numFmtId="49" fontId="0" fillId="69" borderId="10" xfId="0" applyNumberFormat="1" applyFill="1" applyBorder="1" applyAlignment="1">
      <alignment horizontal="center"/>
    </xf>
    <xf numFmtId="49" fontId="0" fillId="69" borderId="12" xfId="0" applyNumberFormat="1" applyFill="1" applyBorder="1" applyAlignment="1">
      <alignment horizontal="center"/>
    </xf>
    <xf numFmtId="49" fontId="0" fillId="0" borderId="20" xfId="0" applyNumberFormat="1" applyBorder="1"/>
    <xf numFmtId="49" fontId="0" fillId="0" borderId="21" xfId="0" applyNumberFormat="1" applyBorder="1"/>
    <xf numFmtId="0" fontId="0" fillId="0" borderId="11" xfId="0" applyBorder="1"/>
    <xf numFmtId="49" fontId="16" fillId="0" borderId="0" xfId="0" applyNumberFormat="1" applyFont="1" applyAlignment="1">
      <alignment horizontal="left" indent="11"/>
    </xf>
    <xf numFmtId="0" fontId="0" fillId="54" borderId="19" xfId="0" applyFill="1" applyBorder="1" applyAlignment="1">
      <alignment horizontal="left"/>
    </xf>
    <xf numFmtId="0" fontId="0" fillId="54" borderId="20" xfId="0" applyFill="1" applyBorder="1" applyAlignment="1">
      <alignment horizontal="left"/>
    </xf>
    <xf numFmtId="0" fontId="0" fillId="54" borderId="21" xfId="0" applyFill="1" applyBorder="1" applyAlignment="1">
      <alignment horizontal="left"/>
    </xf>
    <xf numFmtId="0" fontId="0" fillId="54" borderId="24" xfId="0" applyFill="1" applyBorder="1" applyAlignment="1">
      <alignment horizontal="center"/>
    </xf>
    <xf numFmtId="0" fontId="0" fillId="54" borderId="22" xfId="0" applyFill="1" applyBorder="1" applyAlignment="1">
      <alignment horizontal="center"/>
    </xf>
    <xf numFmtId="0" fontId="0" fillId="54" borderId="23" xfId="0" applyFill="1" applyBorder="1" applyAlignment="1">
      <alignment horizontal="center"/>
    </xf>
    <xf numFmtId="0" fontId="0" fillId="54" borderId="14" xfId="0" applyFill="1" applyBorder="1" applyAlignment="1">
      <alignment horizontal="center"/>
    </xf>
    <xf numFmtId="0" fontId="0" fillId="54" borderId="15" xfId="0" applyFill="1" applyBorder="1" applyAlignment="1">
      <alignment horizontal="center"/>
    </xf>
    <xf numFmtId="0" fontId="0" fillId="54" borderId="16" xfId="0" applyFill="1" applyBorder="1" applyAlignment="1">
      <alignment horizontal="center"/>
    </xf>
    <xf numFmtId="0" fontId="0" fillId="54" borderId="17" xfId="0" applyFill="1" applyBorder="1" applyAlignment="1">
      <alignment horizontal="center"/>
    </xf>
    <xf numFmtId="0" fontId="0" fillId="54" borderId="0" xfId="0" applyFill="1" applyAlignment="1">
      <alignment horizontal="center"/>
    </xf>
    <xf numFmtId="0" fontId="0" fillId="54" borderId="18" xfId="0" applyFill="1" applyBorder="1" applyAlignment="1">
      <alignment horizontal="center"/>
    </xf>
    <xf numFmtId="0" fontId="23" fillId="38" borderId="10" xfId="0" applyFont="1" applyFill="1" applyBorder="1" applyAlignment="1">
      <alignment horizontal="center"/>
    </xf>
    <xf numFmtId="0" fontId="23" fillId="38" borderId="11" xfId="0" applyFont="1" applyFill="1" applyBorder="1" applyAlignment="1">
      <alignment horizontal="center"/>
    </xf>
    <xf numFmtId="0" fontId="23" fillId="38" borderId="12" xfId="0" applyFont="1" applyFill="1" applyBorder="1" applyAlignment="1">
      <alignment horizontal="center"/>
    </xf>
    <xf numFmtId="0" fontId="0" fillId="39" borderId="10" xfId="0" applyFill="1" applyBorder="1" applyAlignment="1">
      <alignment horizontal="center"/>
    </xf>
    <xf numFmtId="0" fontId="0" fillId="39" borderId="11" xfId="0" applyFill="1" applyBorder="1" applyAlignment="1">
      <alignment horizontal="center"/>
    </xf>
    <xf numFmtId="0" fontId="0" fillId="39" borderId="12" xfId="0" applyFill="1" applyBorder="1" applyAlignment="1">
      <alignment horizontal="center"/>
    </xf>
    <xf numFmtId="0" fontId="16" fillId="38" borderId="36" xfId="0" applyFont="1" applyFill="1" applyBorder="1" applyAlignment="1">
      <alignment horizontal="center"/>
    </xf>
    <xf numFmtId="0" fontId="16" fillId="38" borderId="65" xfId="0" applyFont="1" applyFill="1" applyBorder="1" applyAlignment="1">
      <alignment horizontal="center"/>
    </xf>
    <xf numFmtId="0" fontId="16" fillId="38" borderId="35" xfId="0" applyFont="1" applyFill="1" applyBorder="1" applyAlignment="1">
      <alignment horizontal="center"/>
    </xf>
    <xf numFmtId="0" fontId="0" fillId="0" borderId="26" xfId="0" applyBorder="1" applyAlignment="1">
      <alignment horizontal="center"/>
    </xf>
    <xf numFmtId="0" fontId="0" fillId="0" borderId="76" xfId="0" applyBorder="1" applyAlignment="1">
      <alignment horizontal="center"/>
    </xf>
    <xf numFmtId="0" fontId="0" fillId="0" borderId="27" xfId="0" applyBorder="1" applyAlignment="1">
      <alignment horizontal="center"/>
    </xf>
    <xf numFmtId="0" fontId="0" fillId="64" borderId="10" xfId="0" applyFill="1" applyBorder="1" applyAlignment="1">
      <alignment horizontal="center"/>
    </xf>
    <xf numFmtId="0" fontId="0" fillId="64" borderId="11" xfId="0" applyFill="1" applyBorder="1" applyAlignment="1">
      <alignment horizontal="center"/>
    </xf>
    <xf numFmtId="0" fontId="0" fillId="64" borderId="12" xfId="0" applyFill="1" applyBorder="1" applyAlignment="1">
      <alignment horizontal="center"/>
    </xf>
    <xf numFmtId="0" fontId="0" fillId="0" borderId="10" xfId="0" applyBorder="1" applyAlignment="1">
      <alignment horizontal="center"/>
    </xf>
    <xf numFmtId="49" fontId="0" fillId="0" borderId="10" xfId="0" applyNumberFormat="1" applyBorder="1" applyAlignment="1">
      <alignment horizontal="center"/>
    </xf>
    <xf numFmtId="0" fontId="16" fillId="45" borderId="10" xfId="0" applyFont="1" applyFill="1" applyBorder="1" applyAlignment="1">
      <alignment horizontal="center" vertical="top"/>
    </xf>
    <xf numFmtId="0" fontId="16" fillId="45" borderId="11" xfId="0" applyFont="1" applyFill="1" applyBorder="1" applyAlignment="1">
      <alignment horizontal="center" vertical="top"/>
    </xf>
    <xf numFmtId="0" fontId="16" fillId="45" borderId="12" xfId="0" applyFont="1" applyFill="1" applyBorder="1" applyAlignment="1">
      <alignment horizontal="center" vertical="top"/>
    </xf>
    <xf numFmtId="0" fontId="23" fillId="47" borderId="10" xfId="0" applyFont="1" applyFill="1" applyBorder="1" applyAlignment="1">
      <alignment horizontal="center" vertical="center"/>
    </xf>
    <xf numFmtId="0" fontId="23" fillId="47" borderId="11" xfId="0" applyFont="1" applyFill="1" applyBorder="1" applyAlignment="1">
      <alignment horizontal="center" vertical="center"/>
    </xf>
    <xf numFmtId="0" fontId="23" fillId="47" borderId="12" xfId="0" applyFont="1" applyFill="1" applyBorder="1" applyAlignment="1">
      <alignment horizontal="center" vertical="center"/>
    </xf>
    <xf numFmtId="49" fontId="16" fillId="85" borderId="10" xfId="0" applyNumberFormat="1" applyFont="1" applyFill="1" applyBorder="1" applyAlignment="1">
      <alignment horizontal="center"/>
    </xf>
    <xf numFmtId="49" fontId="16" fillId="85" borderId="11" xfId="0" applyNumberFormat="1" applyFont="1" applyFill="1" applyBorder="1" applyAlignment="1">
      <alignment horizontal="center"/>
    </xf>
    <xf numFmtId="49" fontId="16" fillId="85" borderId="12" xfId="0" applyNumberFormat="1" applyFont="1" applyFill="1" applyBorder="1" applyAlignment="1">
      <alignment horizontal="center"/>
    </xf>
    <xf numFmtId="49" fontId="0" fillId="86" borderId="10" xfId="0" applyNumberFormat="1" applyFill="1" applyBorder="1" applyAlignment="1">
      <alignment horizontal="center"/>
    </xf>
    <xf numFmtId="49" fontId="0" fillId="86" borderId="11" xfId="0" applyNumberFormat="1" applyFill="1" applyBorder="1" applyAlignment="1">
      <alignment horizontal="center"/>
    </xf>
    <xf numFmtId="49" fontId="0" fillId="86" borderId="12" xfId="0" applyNumberFormat="1" applyFill="1" applyBorder="1" applyAlignment="1">
      <alignment horizontal="center"/>
    </xf>
    <xf numFmtId="0" fontId="0" fillId="0" borderId="0" xfId="0" applyAlignment="1">
      <alignment horizontal="left" vertical="center" wrapText="1"/>
    </xf>
    <xf numFmtId="0" fontId="0" fillId="0" borderId="18" xfId="0" applyBorder="1" applyAlignment="1">
      <alignment horizontal="left" vertical="center" wrapText="1"/>
    </xf>
    <xf numFmtId="0" fontId="32" fillId="0" borderId="0" xfId="0" applyFont="1" applyAlignment="1">
      <alignment horizontal="left" vertical="center" wrapText="1"/>
    </xf>
    <xf numFmtId="0" fontId="32" fillId="0" borderId="18" xfId="0" applyFont="1" applyBorder="1" applyAlignment="1">
      <alignment horizontal="left" vertical="center" wrapText="1"/>
    </xf>
    <xf numFmtId="0" fontId="0" fillId="0" borderId="20" xfId="0" applyBorder="1" applyAlignment="1">
      <alignment horizontal="left" vertical="center" wrapText="1"/>
    </xf>
    <xf numFmtId="0" fontId="0" fillId="0" borderId="21" xfId="0" applyBorder="1" applyAlignment="1">
      <alignment horizontal="left" vertical="center" wrapText="1"/>
    </xf>
    <xf numFmtId="49" fontId="13" fillId="55" borderId="0" xfId="0" applyNumberFormat="1" applyFont="1" applyFill="1" applyAlignment="1">
      <alignment horizontal="left"/>
    </xf>
    <xf numFmtId="0" fontId="0" fillId="80" borderId="17" xfId="0" applyFill="1" applyBorder="1" applyAlignment="1">
      <alignment vertical="center" wrapText="1"/>
    </xf>
    <xf numFmtId="0" fontId="0" fillId="80" borderId="0" xfId="0" applyFill="1" applyAlignment="1">
      <alignment vertical="center" wrapText="1"/>
    </xf>
    <xf numFmtId="0" fontId="0" fillId="85" borderId="10" xfId="0" applyFill="1" applyBorder="1" applyAlignment="1">
      <alignment horizontal="center"/>
    </xf>
    <xf numFmtId="0" fontId="0" fillId="85" borderId="11" xfId="0" applyFill="1" applyBorder="1" applyAlignment="1">
      <alignment horizontal="center"/>
    </xf>
    <xf numFmtId="0" fontId="0" fillId="85" borderId="12" xfId="0" applyFill="1" applyBorder="1" applyAlignment="1">
      <alignment horizontal="center"/>
    </xf>
    <xf numFmtId="0" fontId="13" fillId="55" borderId="0" xfId="0" applyFont="1" applyFill="1"/>
    <xf numFmtId="0" fontId="0" fillId="80" borderId="0" xfId="0" applyFill="1"/>
    <xf numFmtId="0" fontId="16" fillId="85" borderId="10" xfId="0" applyFont="1" applyFill="1" applyBorder="1" applyAlignment="1">
      <alignment horizontal="center" vertical="center"/>
    </xf>
    <xf numFmtId="0" fontId="16" fillId="85" borderId="11" xfId="0" applyFont="1" applyFill="1" applyBorder="1" applyAlignment="1">
      <alignment horizontal="center" vertical="center"/>
    </xf>
    <xf numFmtId="0" fontId="16" fillId="85" borderId="12" xfId="0" applyFont="1" applyFill="1" applyBorder="1" applyAlignment="1">
      <alignment horizontal="center" vertical="center"/>
    </xf>
    <xf numFmtId="0" fontId="0" fillId="67" borderId="0" xfId="0" applyFill="1" applyAlignment="1">
      <alignment horizontal="left" vertical="center"/>
    </xf>
    <xf numFmtId="0" fontId="16" fillId="0" borderId="15" xfId="0" applyFont="1" applyBorder="1" applyAlignment="1">
      <alignment horizontal="left" vertical="center" wrapText="1"/>
    </xf>
    <xf numFmtId="0" fontId="16" fillId="0" borderId="16" xfId="0" applyFont="1" applyBorder="1" applyAlignment="1">
      <alignment horizontal="left" vertical="center" wrapText="1"/>
    </xf>
    <xf numFmtId="49" fontId="0" fillId="68" borderId="0" xfId="0" applyNumberFormat="1" applyFill="1"/>
    <xf numFmtId="49" fontId="0" fillId="68" borderId="18" xfId="0" applyNumberFormat="1" applyFill="1" applyBorder="1"/>
    <xf numFmtId="0" fontId="0" fillId="68" borderId="0" xfId="0" applyFill="1"/>
    <xf numFmtId="0" fontId="0" fillId="68" borderId="18" xfId="0" applyFill="1" applyBorder="1"/>
    <xf numFmtId="0" fontId="0" fillId="63" borderId="0" xfId="0" applyFill="1"/>
    <xf numFmtId="0" fontId="0" fillId="63" borderId="18" xfId="0" applyFill="1" applyBorder="1"/>
    <xf numFmtId="0" fontId="0" fillId="80" borderId="18" xfId="0" applyFill="1" applyBorder="1"/>
    <xf numFmtId="49" fontId="16" fillId="80" borderId="10" xfId="0" applyNumberFormat="1" applyFont="1" applyFill="1" applyBorder="1" applyAlignment="1">
      <alignment horizontal="center"/>
    </xf>
    <xf numFmtId="49" fontId="16" fillId="80" borderId="11" xfId="0" applyNumberFormat="1" applyFont="1" applyFill="1" applyBorder="1" applyAlignment="1">
      <alignment horizontal="center"/>
    </xf>
    <xf numFmtId="49" fontId="16" fillId="80" borderId="12" xfId="0" applyNumberFormat="1" applyFont="1" applyFill="1" applyBorder="1" applyAlignment="1">
      <alignment horizontal="center"/>
    </xf>
    <xf numFmtId="0" fontId="0" fillId="48" borderId="20" xfId="0" applyFill="1" applyBorder="1" applyAlignment="1">
      <alignment horizontal="center"/>
    </xf>
    <xf numFmtId="49" fontId="23" fillId="0" borderId="10" xfId="0" applyNumberFormat="1" applyFont="1" applyBorder="1" applyAlignment="1">
      <alignment horizontal="center" vertical="center"/>
    </xf>
    <xf numFmtId="49" fontId="23" fillId="0" borderId="11" xfId="0" applyNumberFormat="1" applyFont="1" applyBorder="1" applyAlignment="1">
      <alignment horizontal="center" vertical="center"/>
    </xf>
    <xf numFmtId="49" fontId="23" fillId="0" borderId="12" xfId="0" applyNumberFormat="1" applyFont="1" applyBorder="1" applyAlignment="1">
      <alignment horizontal="center" vertical="center"/>
    </xf>
    <xf numFmtId="49" fontId="16" fillId="0" borderId="10" xfId="0" applyNumberFormat="1" applyFont="1" applyBorder="1" applyAlignment="1">
      <alignment horizontal="center" vertical="center"/>
    </xf>
    <xf numFmtId="49" fontId="16" fillId="38" borderId="11" xfId="0" applyNumberFormat="1" applyFont="1" applyFill="1" applyBorder="1" applyAlignment="1">
      <alignment horizontal="center"/>
    </xf>
    <xf numFmtId="49" fontId="16" fillId="38" borderId="12" xfId="0" applyNumberFormat="1" applyFont="1" applyFill="1" applyBorder="1" applyAlignment="1">
      <alignment horizontal="center"/>
    </xf>
    <xf numFmtId="49" fontId="16" fillId="34" borderId="10" xfId="0" applyNumberFormat="1" applyFont="1" applyFill="1" applyBorder="1" applyAlignment="1">
      <alignment horizontal="center" vertical="center"/>
    </xf>
    <xf numFmtId="49" fontId="16" fillId="34" borderId="11" xfId="0" applyNumberFormat="1" applyFont="1" applyFill="1" applyBorder="1" applyAlignment="1">
      <alignment horizontal="center" vertical="center"/>
    </xf>
    <xf numFmtId="49" fontId="16" fillId="34" borderId="12" xfId="0" applyNumberFormat="1" applyFont="1" applyFill="1" applyBorder="1" applyAlignment="1">
      <alignment horizontal="center" vertical="center"/>
    </xf>
    <xf numFmtId="0" fontId="23" fillId="48" borderId="10" xfId="0" applyFont="1" applyFill="1" applyBorder="1" applyAlignment="1">
      <alignment horizontal="center"/>
    </xf>
    <xf numFmtId="0" fontId="23" fillId="48" borderId="11" xfId="0" applyFont="1" applyFill="1" applyBorder="1" applyAlignment="1">
      <alignment horizontal="center"/>
    </xf>
    <xf numFmtId="0" fontId="23" fillId="48" borderId="12" xfId="0" applyFont="1" applyFill="1" applyBorder="1" applyAlignment="1">
      <alignment horizontal="center"/>
    </xf>
    <xf numFmtId="0" fontId="0" fillId="56" borderId="19" xfId="0" applyFill="1" applyBorder="1" applyAlignment="1">
      <alignment horizontal="center" vertical="top"/>
    </xf>
    <xf numFmtId="0" fontId="0" fillId="56" borderId="21" xfId="0" applyFill="1" applyBorder="1" applyAlignment="1">
      <alignment horizontal="center" vertical="top"/>
    </xf>
    <xf numFmtId="0" fontId="16" fillId="58" borderId="10" xfId="0" applyFont="1" applyFill="1" applyBorder="1" applyAlignment="1">
      <alignment horizontal="center"/>
    </xf>
    <xf numFmtId="0" fontId="16" fillId="58" borderId="11" xfId="0" applyFont="1" applyFill="1" applyBorder="1" applyAlignment="1">
      <alignment horizontal="center"/>
    </xf>
    <xf numFmtId="0" fontId="16" fillId="58" borderId="12" xfId="0" applyFont="1" applyFill="1" applyBorder="1" applyAlignment="1">
      <alignment horizontal="center"/>
    </xf>
    <xf numFmtId="0" fontId="0" fillId="56" borderId="17" xfId="0" applyFill="1" applyBorder="1" applyAlignment="1">
      <alignment horizontal="center" vertical="top"/>
    </xf>
    <xf numFmtId="0" fontId="0" fillId="56" borderId="18" xfId="0" applyFill="1" applyBorder="1" applyAlignment="1">
      <alignment horizontal="center" vertical="top"/>
    </xf>
    <xf numFmtId="0" fontId="16" fillId="58" borderId="14" xfId="0" applyFont="1" applyFill="1" applyBorder="1" applyAlignment="1">
      <alignment horizontal="center"/>
    </xf>
    <xf numFmtId="0" fontId="16" fillId="58" borderId="15" xfId="0" applyFont="1" applyFill="1" applyBorder="1" applyAlignment="1">
      <alignment horizontal="center"/>
    </xf>
    <xf numFmtId="0" fontId="16" fillId="58" borderId="16" xfId="0" applyFont="1" applyFill="1" applyBorder="1" applyAlignment="1">
      <alignment horizontal="center"/>
    </xf>
    <xf numFmtId="0" fontId="0" fillId="56" borderId="14" xfId="0" applyFill="1" applyBorder="1" applyAlignment="1">
      <alignment horizontal="center" vertical="top"/>
    </xf>
    <xf numFmtId="0" fontId="0" fillId="56" borderId="16" xfId="0" applyFill="1" applyBorder="1" applyAlignment="1">
      <alignment horizontal="center" vertical="top"/>
    </xf>
    <xf numFmtId="0" fontId="51" fillId="37" borderId="17" xfId="0" applyFont="1" applyFill="1" applyBorder="1"/>
    <xf numFmtId="0" fontId="51" fillId="37" borderId="0" xfId="0" applyFont="1" applyFill="1"/>
    <xf numFmtId="0" fontId="51" fillId="37" borderId="18" xfId="0" applyFont="1" applyFill="1" applyBorder="1"/>
    <xf numFmtId="0" fontId="0" fillId="37" borderId="17" xfId="0" applyFill="1" applyBorder="1"/>
    <xf numFmtId="0" fontId="0" fillId="37" borderId="0" xfId="0" applyFill="1"/>
    <xf numFmtId="0" fontId="0" fillId="37" borderId="18" xfId="0" applyFill="1" applyBorder="1"/>
    <xf numFmtId="0" fontId="23" fillId="0" borderId="20" xfId="0" applyFont="1" applyBorder="1" applyAlignment="1">
      <alignment horizontal="center"/>
    </xf>
    <xf numFmtId="0" fontId="16" fillId="69" borderId="14" xfId="0" applyFont="1" applyFill="1" applyBorder="1" applyAlignment="1">
      <alignment horizontal="center"/>
    </xf>
    <xf numFmtId="0" fontId="16" fillId="69" borderId="15" xfId="0" applyFont="1" applyFill="1" applyBorder="1" applyAlignment="1">
      <alignment horizontal="center"/>
    </xf>
    <xf numFmtId="0" fontId="51" fillId="37" borderId="14" xfId="0" applyFont="1" applyFill="1" applyBorder="1"/>
    <xf numFmtId="0" fontId="51" fillId="37" borderId="15" xfId="0" applyFont="1" applyFill="1" applyBorder="1"/>
    <xf numFmtId="0" fontId="51" fillId="37" borderId="16" xfId="0" applyFont="1" applyFill="1" applyBorder="1"/>
    <xf numFmtId="0" fontId="67" fillId="80" borderId="10" xfId="0" applyFont="1" applyFill="1" applyBorder="1" applyAlignment="1">
      <alignment horizontal="center"/>
    </xf>
    <xf numFmtId="0" fontId="67" fillId="80" borderId="11" xfId="0" applyFont="1" applyFill="1" applyBorder="1" applyAlignment="1">
      <alignment horizontal="center"/>
    </xf>
    <xf numFmtId="0" fontId="23" fillId="70" borderId="10" xfId="0" applyFont="1" applyFill="1" applyBorder="1" applyAlignment="1">
      <alignment horizontal="center"/>
    </xf>
    <xf numFmtId="0" fontId="23" fillId="70" borderId="11" xfId="0" applyFont="1" applyFill="1" applyBorder="1" applyAlignment="1">
      <alignment horizontal="center"/>
    </xf>
    <xf numFmtId="0" fontId="23" fillId="70" borderId="12" xfId="0" applyFont="1" applyFill="1" applyBorder="1" applyAlignment="1">
      <alignment horizontal="center"/>
    </xf>
    <xf numFmtId="49" fontId="16" fillId="41" borderId="14" xfId="0" applyNumberFormat="1" applyFont="1" applyFill="1" applyBorder="1" applyAlignment="1">
      <alignment horizontal="center" vertical="center"/>
    </xf>
    <xf numFmtId="49" fontId="16" fillId="41" borderId="15" xfId="0" applyNumberFormat="1" applyFont="1" applyFill="1" applyBorder="1" applyAlignment="1">
      <alignment horizontal="center" vertical="center"/>
    </xf>
    <xf numFmtId="49" fontId="16" fillId="41" borderId="16" xfId="0" applyNumberFormat="1" applyFont="1" applyFill="1" applyBorder="1" applyAlignment="1">
      <alignment horizontal="center" vertical="center"/>
    </xf>
    <xf numFmtId="0" fontId="0" fillId="61" borderId="10" xfId="0" applyFill="1" applyBorder="1" applyAlignment="1">
      <alignment horizontal="center"/>
    </xf>
    <xf numFmtId="0" fontId="0" fillId="61" borderId="11" xfId="0" applyFill="1" applyBorder="1" applyAlignment="1">
      <alignment horizontal="center"/>
    </xf>
    <xf numFmtId="0" fontId="0" fillId="61" borderId="12" xfId="0" applyFill="1" applyBorder="1" applyAlignment="1">
      <alignment horizontal="center"/>
    </xf>
    <xf numFmtId="0" fontId="0" fillId="57" borderId="10" xfId="0" applyFill="1" applyBorder="1" applyAlignment="1">
      <alignment horizontal="center" vertical="center"/>
    </xf>
    <xf numFmtId="0" fontId="0" fillId="57" borderId="11" xfId="0" applyFill="1" applyBorder="1" applyAlignment="1">
      <alignment horizontal="center" vertical="center"/>
    </xf>
    <xf numFmtId="0" fontId="0" fillId="57" borderId="12" xfId="0" applyFill="1" applyBorder="1" applyAlignment="1">
      <alignment horizontal="center" vertical="center"/>
    </xf>
    <xf numFmtId="0" fontId="0" fillId="0" borderId="15" xfId="0" applyBorder="1" applyAlignment="1">
      <alignment horizontal="left" indent="2"/>
    </xf>
    <xf numFmtId="0" fontId="0" fillId="0" borderId="17" xfId="0" applyBorder="1" applyAlignment="1">
      <alignment horizontal="left" indent="1"/>
    </xf>
    <xf numFmtId="0" fontId="0" fillId="0" borderId="0" xfId="0" applyAlignment="1">
      <alignment horizontal="left" indent="1"/>
    </xf>
    <xf numFmtId="0" fontId="0" fillId="0" borderId="18" xfId="0" applyBorder="1" applyAlignment="1">
      <alignment horizontal="left" indent="1"/>
    </xf>
    <xf numFmtId="0" fontId="0" fillId="37" borderId="19" xfId="0" applyFill="1" applyBorder="1" applyAlignment="1">
      <alignment horizontal="left" vertical="center"/>
    </xf>
    <xf numFmtId="0" fontId="0" fillId="37" borderId="21" xfId="0" applyFill="1" applyBorder="1" applyAlignment="1">
      <alignment horizontal="left" vertical="center"/>
    </xf>
    <xf numFmtId="0" fontId="0" fillId="37" borderId="10" xfId="0" applyFill="1" applyBorder="1" applyAlignment="1">
      <alignment horizontal="left" vertical="center"/>
    </xf>
    <xf numFmtId="0" fontId="0" fillId="37" borderId="12" xfId="0" applyFill="1" applyBorder="1" applyAlignment="1">
      <alignment horizontal="left" vertical="center"/>
    </xf>
    <xf numFmtId="0" fontId="0" fillId="37" borderId="64" xfId="0" applyFill="1" applyBorder="1" applyAlignment="1">
      <alignment horizontal="left" vertical="center"/>
    </xf>
    <xf numFmtId="0" fontId="0" fillId="37" borderId="35" xfId="0" applyFill="1" applyBorder="1" applyAlignment="1">
      <alignment horizontal="left" vertical="center"/>
    </xf>
    <xf numFmtId="0" fontId="0" fillId="99" borderId="24" xfId="0" applyFill="1" applyBorder="1" applyAlignment="1">
      <alignment horizontal="center" vertical="center" wrapText="1"/>
    </xf>
    <xf numFmtId="0" fontId="0" fillId="99" borderId="22" xfId="0" applyFill="1" applyBorder="1" applyAlignment="1">
      <alignment horizontal="center" vertical="center" wrapText="1"/>
    </xf>
    <xf numFmtId="0" fontId="0" fillId="99" borderId="23" xfId="0" applyFill="1" applyBorder="1" applyAlignment="1">
      <alignment horizontal="center" vertical="center" wrapText="1"/>
    </xf>
    <xf numFmtId="0" fontId="0" fillId="0" borderId="16" xfId="0" applyBorder="1" applyAlignment="1">
      <alignment horizontal="left" vertical="center" wrapText="1" indent="2"/>
    </xf>
    <xf numFmtId="0" fontId="0" fillId="0" borderId="18" xfId="0" applyBorder="1" applyAlignment="1">
      <alignment horizontal="left" vertical="center" wrapText="1" indent="2"/>
    </xf>
    <xf numFmtId="0" fontId="0" fillId="0" borderId="21" xfId="0" applyBorder="1" applyAlignment="1">
      <alignment horizontal="left" vertical="center" wrapText="1" indent="2"/>
    </xf>
    <xf numFmtId="0" fontId="0" fillId="99" borderId="24" xfId="0" applyFill="1" applyBorder="1" applyAlignment="1">
      <alignment horizontal="center" vertical="center"/>
    </xf>
    <xf numFmtId="0" fontId="0" fillId="99" borderId="22" xfId="0" applyFill="1" applyBorder="1" applyAlignment="1">
      <alignment horizontal="center" vertical="center"/>
    </xf>
    <xf numFmtId="0" fontId="0" fillId="99" borderId="23" xfId="0" applyFill="1" applyBorder="1" applyAlignment="1">
      <alignment horizontal="center" vertical="center"/>
    </xf>
    <xf numFmtId="0" fontId="0" fillId="0" borderId="16" xfId="0" applyBorder="1" applyAlignment="1">
      <alignment horizontal="center" vertical="center"/>
    </xf>
    <xf numFmtId="0" fontId="0" fillId="0" borderId="18" xfId="0" applyBorder="1" applyAlignment="1">
      <alignment horizontal="center" vertical="center"/>
    </xf>
    <xf numFmtId="0" fontId="0" fillId="0" borderId="21" xfId="0" applyBorder="1" applyAlignment="1">
      <alignment horizontal="center" vertical="center"/>
    </xf>
    <xf numFmtId="0" fontId="0" fillId="37" borderId="14" xfId="0" applyFill="1" applyBorder="1" applyAlignment="1">
      <alignment horizontal="left" vertical="center"/>
    </xf>
    <xf numFmtId="0" fontId="0" fillId="37" borderId="16" xfId="0" applyFill="1" applyBorder="1" applyAlignment="1">
      <alignment horizontal="left" vertical="center"/>
    </xf>
    <xf numFmtId="0" fontId="0" fillId="41" borderId="23" xfId="0" applyFill="1" applyBorder="1" applyAlignment="1">
      <alignment horizontal="center" vertical="center" wrapText="1"/>
    </xf>
    <xf numFmtId="0" fontId="0" fillId="41" borderId="23" xfId="0" applyFill="1" applyBorder="1" applyAlignment="1">
      <alignment horizontal="center" vertical="center"/>
    </xf>
    <xf numFmtId="0" fontId="0" fillId="97" borderId="23" xfId="0" applyFill="1" applyBorder="1" applyAlignment="1">
      <alignment horizontal="center" vertical="center"/>
    </xf>
    <xf numFmtId="0" fontId="0" fillId="97" borderId="19" xfId="0" applyFill="1" applyBorder="1" applyAlignment="1">
      <alignment horizontal="center" vertical="center"/>
    </xf>
    <xf numFmtId="0" fontId="0" fillId="33" borderId="21" xfId="0" applyFill="1" applyBorder="1" applyAlignment="1">
      <alignment horizontal="center" vertical="center"/>
    </xf>
    <xf numFmtId="0" fontId="0" fillId="33" borderId="23" xfId="0" applyFill="1" applyBorder="1" applyAlignment="1">
      <alignment horizontal="center" vertical="center"/>
    </xf>
    <xf numFmtId="0" fontId="0" fillId="37" borderId="0" xfId="0" applyFill="1" applyAlignment="1">
      <alignment horizontal="left" vertical="center"/>
    </xf>
    <xf numFmtId="0" fontId="0" fillId="90" borderId="0" xfId="0" applyFill="1" applyAlignment="1">
      <alignment vertical="center"/>
    </xf>
    <xf numFmtId="0" fontId="0" fillId="46" borderId="0" xfId="0" applyFill="1" applyAlignment="1">
      <alignment vertical="center"/>
    </xf>
    <xf numFmtId="0" fontId="0" fillId="37" borderId="0" xfId="0" applyFill="1" applyAlignment="1">
      <alignment vertical="center"/>
    </xf>
    <xf numFmtId="0" fontId="0" fillId="39" borderId="0" xfId="0" applyFill="1" applyAlignment="1">
      <alignment horizontal="left" vertical="center"/>
    </xf>
    <xf numFmtId="0" fontId="0" fillId="37" borderId="20" xfId="0" applyFill="1" applyBorder="1" applyAlignment="1">
      <alignment horizontal="left" vertical="center"/>
    </xf>
    <xf numFmtId="0" fontId="0" fillId="73" borderId="0" xfId="0" applyFill="1" applyAlignment="1">
      <alignment vertical="center"/>
    </xf>
    <xf numFmtId="0" fontId="0" fillId="68" borderId="15" xfId="0" applyFill="1" applyBorder="1" applyAlignment="1">
      <alignment horizontal="left" vertical="center"/>
    </xf>
    <xf numFmtId="0" fontId="0" fillId="69" borderId="0" xfId="0" applyFill="1" applyAlignment="1">
      <alignment horizontal="left" vertical="center"/>
    </xf>
    <xf numFmtId="0" fontId="0" fillId="69" borderId="0" xfId="0" applyFill="1" applyAlignment="1">
      <alignment vertical="center"/>
    </xf>
    <xf numFmtId="0" fontId="23" fillId="48" borderId="19" xfId="0" applyFont="1" applyFill="1" applyBorder="1" applyAlignment="1">
      <alignment horizontal="center"/>
    </xf>
    <xf numFmtId="0" fontId="23" fillId="48" borderId="20" xfId="0" applyFont="1" applyFill="1" applyBorder="1" applyAlignment="1">
      <alignment horizontal="center"/>
    </xf>
    <xf numFmtId="0" fontId="0" fillId="56" borderId="0" xfId="0" applyFill="1" applyAlignment="1">
      <alignment vertical="center"/>
    </xf>
    <xf numFmtId="0" fontId="0" fillId="52" borderId="0" xfId="0" applyFill="1" applyAlignment="1">
      <alignment vertical="center"/>
    </xf>
    <xf numFmtId="0" fontId="16" fillId="61" borderId="14" xfId="0" applyFont="1" applyFill="1" applyBorder="1" applyAlignment="1">
      <alignment horizontal="center"/>
    </xf>
    <xf numFmtId="0" fontId="16" fillId="61" borderId="16" xfId="0" applyFont="1" applyFill="1" applyBorder="1" applyAlignment="1">
      <alignment horizontal="center"/>
    </xf>
    <xf numFmtId="0" fontId="23" fillId="61" borderId="14" xfId="0" applyFont="1" applyFill="1" applyBorder="1" applyAlignment="1">
      <alignment horizontal="center"/>
    </xf>
    <xf numFmtId="0" fontId="23" fillId="61" borderId="15" xfId="0" applyFont="1" applyFill="1" applyBorder="1" applyAlignment="1">
      <alignment horizontal="center"/>
    </xf>
    <xf numFmtId="0" fontId="55" fillId="83" borderId="10" xfId="0" applyFont="1" applyFill="1" applyBorder="1" applyAlignment="1">
      <alignment horizontal="center"/>
    </xf>
    <xf numFmtId="0" fontId="55" fillId="83" borderId="11" xfId="0" applyFont="1" applyFill="1" applyBorder="1" applyAlignment="1">
      <alignment horizontal="center"/>
    </xf>
    <xf numFmtId="0" fontId="55" fillId="83" borderId="12" xfId="0" applyFont="1" applyFill="1" applyBorder="1" applyAlignment="1">
      <alignment horizontal="center"/>
    </xf>
    <xf numFmtId="0" fontId="16" fillId="83" borderId="10" xfId="0" applyFont="1" applyFill="1" applyBorder="1" applyAlignment="1">
      <alignment horizontal="left"/>
    </xf>
    <xf numFmtId="0" fontId="16" fillId="83" borderId="11" xfId="0" applyFont="1" applyFill="1" applyBorder="1" applyAlignment="1">
      <alignment horizontal="left"/>
    </xf>
    <xf numFmtId="0" fontId="16" fillId="83" borderId="12" xfId="0" applyFont="1" applyFill="1" applyBorder="1" applyAlignment="1">
      <alignment horizontal="left"/>
    </xf>
    <xf numFmtId="0" fontId="34" fillId="0" borderId="17" xfId="0" applyFont="1" applyBorder="1"/>
    <xf numFmtId="0" fontId="34" fillId="0" borderId="18" xfId="0" applyFont="1" applyBorder="1"/>
    <xf numFmtId="0" fontId="0" fillId="0" borderId="17" xfId="0" applyBorder="1" applyAlignment="1">
      <alignment vertical="center"/>
    </xf>
    <xf numFmtId="0" fontId="0" fillId="0" borderId="17" xfId="0" applyBorder="1" applyAlignment="1">
      <alignment horizontal="left" vertical="center" indent="12"/>
    </xf>
    <xf numFmtId="0" fontId="0" fillId="0" borderId="0" xfId="0" applyAlignment="1">
      <alignment horizontal="left" vertical="center" indent="12"/>
    </xf>
    <xf numFmtId="0" fontId="0" fillId="0" borderId="18" xfId="0" applyBorder="1" applyAlignment="1">
      <alignment horizontal="left" vertical="center" indent="12"/>
    </xf>
    <xf numFmtId="0" fontId="55" fillId="51" borderId="10" xfId="0" applyFont="1" applyFill="1" applyBorder="1" applyAlignment="1">
      <alignment horizontal="center"/>
    </xf>
    <xf numFmtId="0" fontId="55" fillId="51" borderId="11" xfId="0" applyFont="1" applyFill="1" applyBorder="1" applyAlignment="1">
      <alignment horizontal="center"/>
    </xf>
    <xf numFmtId="0" fontId="55" fillId="51" borderId="12" xfId="0" applyFont="1" applyFill="1" applyBorder="1" applyAlignment="1">
      <alignment horizontal="center"/>
    </xf>
    <xf numFmtId="0" fontId="16" fillId="51" borderId="10" xfId="0" applyFont="1" applyFill="1" applyBorder="1" applyAlignment="1">
      <alignment horizontal="left"/>
    </xf>
    <xf numFmtId="0" fontId="16" fillId="51" borderId="11" xfId="0" applyFont="1" applyFill="1" applyBorder="1" applyAlignment="1">
      <alignment horizontal="left"/>
    </xf>
    <xf numFmtId="0" fontId="16" fillId="51" borderId="12" xfId="0" applyFont="1" applyFill="1" applyBorder="1" applyAlignment="1">
      <alignment horizontal="left"/>
    </xf>
    <xf numFmtId="0" fontId="16" fillId="74" borderId="10" xfId="0" applyFont="1" applyFill="1" applyBorder="1" applyAlignment="1">
      <alignment horizontal="left" vertical="center"/>
    </xf>
    <xf numFmtId="0" fontId="16" fillId="74" borderId="11" xfId="0" applyFont="1" applyFill="1" applyBorder="1" applyAlignment="1">
      <alignment horizontal="left" vertical="center"/>
    </xf>
    <xf numFmtId="0" fontId="16" fillId="74" borderId="12" xfId="0" applyFont="1" applyFill="1" applyBorder="1" applyAlignment="1">
      <alignment horizontal="left" vertical="center"/>
    </xf>
    <xf numFmtId="0" fontId="0" fillId="0" borderId="17" xfId="0" applyBorder="1" applyAlignment="1">
      <alignment horizontal="center" vertical="top"/>
    </xf>
    <xf numFmtId="0" fontId="0" fillId="0" borderId="0" xfId="0" applyAlignment="1">
      <alignment horizontal="center" vertical="top"/>
    </xf>
    <xf numFmtId="0" fontId="16" fillId="83" borderId="17" xfId="0" applyFont="1" applyFill="1" applyBorder="1" applyAlignment="1">
      <alignment horizontal="left"/>
    </xf>
    <xf numFmtId="0" fontId="16" fillId="83" borderId="0" xfId="0" applyFont="1" applyFill="1" applyAlignment="1">
      <alignment horizontal="left"/>
    </xf>
    <xf numFmtId="0" fontId="16" fillId="83" borderId="18" xfId="0" applyFont="1" applyFill="1" applyBorder="1" applyAlignment="1">
      <alignment horizontal="left"/>
    </xf>
    <xf numFmtId="0" fontId="0" fillId="83" borderId="17" xfId="0" applyFill="1" applyBorder="1" applyAlignment="1">
      <alignment horizontal="left"/>
    </xf>
    <xf numFmtId="0" fontId="0" fillId="83" borderId="0" xfId="0" applyFill="1" applyAlignment="1">
      <alignment horizontal="left"/>
    </xf>
    <xf numFmtId="0" fontId="0" fillId="83" borderId="18" xfId="0" applyFill="1" applyBorder="1" applyAlignment="1">
      <alignment horizontal="left"/>
    </xf>
    <xf numFmtId="0" fontId="0" fillId="54" borderId="17" xfId="0" applyFill="1" applyBorder="1"/>
    <xf numFmtId="0" fontId="0" fillId="54" borderId="0" xfId="0" applyFill="1"/>
    <xf numFmtId="0" fontId="0" fillId="54" borderId="18" xfId="0" applyFill="1" applyBorder="1"/>
    <xf numFmtId="0" fontId="0" fillId="54" borderId="14" xfId="0" applyFill="1" applyBorder="1"/>
    <xf numFmtId="0" fontId="0" fillId="54" borderId="15" xfId="0" applyFill="1" applyBorder="1"/>
    <xf numFmtId="0" fontId="0" fillId="54" borderId="16" xfId="0" applyFill="1" applyBorder="1"/>
    <xf numFmtId="0" fontId="0" fillId="54" borderId="19" xfId="0" applyFill="1" applyBorder="1"/>
    <xf numFmtId="0" fontId="0" fillId="54" borderId="20" xfId="0" applyFill="1" applyBorder="1"/>
    <xf numFmtId="0" fontId="0" fillId="54" borderId="21" xfId="0" applyFill="1" applyBorder="1"/>
    <xf numFmtId="0" fontId="0" fillId="0" borderId="17" xfId="0" applyBorder="1" applyAlignment="1">
      <alignment horizontal="left" wrapText="1"/>
    </xf>
    <xf numFmtId="0" fontId="0" fillId="0" borderId="0" xfId="0" applyAlignment="1">
      <alignment horizontal="left" wrapText="1"/>
    </xf>
    <xf numFmtId="0" fontId="0" fillId="0" borderId="18" xfId="0" applyBorder="1" applyAlignment="1">
      <alignment horizontal="left" wrapText="1"/>
    </xf>
    <xf numFmtId="0" fontId="16" fillId="51" borderId="17" xfId="0" applyFont="1" applyFill="1" applyBorder="1" applyAlignment="1">
      <alignment horizontal="left"/>
    </xf>
    <xf numFmtId="0" fontId="16" fillId="51" borderId="0" xfId="0" applyFont="1" applyFill="1" applyAlignment="1">
      <alignment horizontal="left"/>
    </xf>
    <xf numFmtId="0" fontId="16" fillId="51" borderId="18" xfId="0" applyFont="1" applyFill="1" applyBorder="1" applyAlignment="1">
      <alignment horizontal="left"/>
    </xf>
    <xf numFmtId="0" fontId="55" fillId="82" borderId="10" xfId="0" applyFont="1" applyFill="1" applyBorder="1" applyAlignment="1">
      <alignment horizontal="left" vertical="center"/>
    </xf>
    <xf numFmtId="0" fontId="55" fillId="82" borderId="11" xfId="0" applyFont="1" applyFill="1" applyBorder="1" applyAlignment="1">
      <alignment horizontal="left" vertical="center"/>
    </xf>
    <xf numFmtId="0" fontId="55" fillId="82" borderId="12" xfId="0" applyFont="1" applyFill="1" applyBorder="1" applyAlignment="1">
      <alignment horizontal="left" vertical="center"/>
    </xf>
    <xf numFmtId="0" fontId="0" fillId="54" borderId="0" xfId="0" applyFill="1" applyAlignment="1">
      <alignment vertical="center"/>
    </xf>
    <xf numFmtId="0" fontId="52" fillId="83" borderId="14" xfId="0" applyFont="1" applyFill="1" applyBorder="1" applyAlignment="1">
      <alignment horizontal="center"/>
    </xf>
    <xf numFmtId="0" fontId="52" fillId="83" borderId="15" xfId="0" applyFont="1" applyFill="1" applyBorder="1" applyAlignment="1">
      <alignment horizontal="center"/>
    </xf>
    <xf numFmtId="0" fontId="52" fillId="83" borderId="16" xfId="0" applyFont="1" applyFill="1" applyBorder="1" applyAlignment="1">
      <alignment horizontal="center"/>
    </xf>
    <xf numFmtId="0" fontId="16" fillId="54" borderId="17" xfId="0" applyFont="1" applyFill="1" applyBorder="1" applyAlignment="1">
      <alignment horizontal="center"/>
    </xf>
    <xf numFmtId="0" fontId="16" fillId="54" borderId="0" xfId="0" applyFont="1" applyFill="1" applyAlignment="1">
      <alignment horizontal="center"/>
    </xf>
    <xf numFmtId="0" fontId="16" fillId="54" borderId="18" xfId="0" applyFont="1" applyFill="1" applyBorder="1" applyAlignment="1">
      <alignment horizontal="center"/>
    </xf>
    <xf numFmtId="0" fontId="0" fillId="51" borderId="17" xfId="0" applyFill="1" applyBorder="1"/>
    <xf numFmtId="0" fontId="0" fillId="51" borderId="0" xfId="0" applyFill="1"/>
    <xf numFmtId="0" fontId="0" fillId="51" borderId="18" xfId="0" applyFill="1" applyBorder="1"/>
    <xf numFmtId="0" fontId="0" fillId="92" borderId="17" xfId="0" applyFill="1" applyBorder="1"/>
    <xf numFmtId="0" fontId="0" fillId="92" borderId="0" xfId="0" applyFill="1"/>
    <xf numFmtId="0" fontId="0" fillId="92" borderId="18" xfId="0" applyFill="1" applyBorder="1"/>
    <xf numFmtId="0" fontId="160" fillId="55" borderId="10" xfId="0" applyFont="1" applyFill="1" applyBorder="1" applyAlignment="1">
      <alignment horizontal="left" vertical="center"/>
    </xf>
    <xf numFmtId="0" fontId="160" fillId="55" borderId="11" xfId="0" applyFont="1" applyFill="1" applyBorder="1" applyAlignment="1">
      <alignment horizontal="left" vertical="center"/>
    </xf>
    <xf numFmtId="0" fontId="160" fillId="55" borderId="12" xfId="0" applyFont="1" applyFill="1" applyBorder="1" applyAlignment="1">
      <alignment horizontal="left" vertical="center"/>
    </xf>
    <xf numFmtId="0" fontId="0" fillId="51" borderId="14" xfId="0" applyFill="1" applyBorder="1"/>
    <xf numFmtId="0" fontId="0" fillId="51" borderId="15" xfId="0" applyFill="1" applyBorder="1"/>
    <xf numFmtId="0" fontId="0" fillId="51" borderId="16" xfId="0" applyFill="1" applyBorder="1"/>
    <xf numFmtId="0" fontId="0" fillId="83" borderId="0" xfId="0" applyFill="1"/>
    <xf numFmtId="0" fontId="0" fillId="63" borderId="17" xfId="0" applyFill="1" applyBorder="1"/>
    <xf numFmtId="0" fontId="160" fillId="87" borderId="10" xfId="0" applyFont="1" applyFill="1" applyBorder="1" applyAlignment="1">
      <alignment horizontal="left" vertical="center"/>
    </xf>
    <xf numFmtId="0" fontId="160" fillId="87" borderId="11" xfId="0" applyFont="1" applyFill="1" applyBorder="1" applyAlignment="1">
      <alignment horizontal="left" vertical="center"/>
    </xf>
    <xf numFmtId="0" fontId="160" fillId="87" borderId="12" xfId="0" applyFont="1" applyFill="1" applyBorder="1" applyAlignment="1">
      <alignment horizontal="left" vertical="center"/>
    </xf>
    <xf numFmtId="0" fontId="16" fillId="74" borderId="17" xfId="0" applyFont="1" applyFill="1" applyBorder="1" applyAlignment="1">
      <alignment horizontal="left" vertical="center"/>
    </xf>
    <xf numFmtId="0" fontId="16" fillId="74" borderId="0" xfId="0" applyFont="1" applyFill="1" applyAlignment="1">
      <alignment horizontal="left" vertical="center"/>
    </xf>
    <xf numFmtId="0" fontId="16" fillId="74" borderId="18" xfId="0" applyFont="1" applyFill="1" applyBorder="1" applyAlignment="1">
      <alignment horizontal="left" vertical="center"/>
    </xf>
    <xf numFmtId="0" fontId="16" fillId="0" borderId="17" xfId="0" applyFont="1" applyBorder="1" applyAlignment="1">
      <alignment vertical="center"/>
    </xf>
    <xf numFmtId="0" fontId="16" fillId="0" borderId="0" xfId="0" applyFont="1" applyAlignment="1">
      <alignment vertical="center"/>
    </xf>
    <xf numFmtId="0" fontId="16" fillId="0" borderId="18" xfId="0" applyFont="1" applyBorder="1" applyAlignment="1">
      <alignment vertical="center"/>
    </xf>
    <xf numFmtId="0" fontId="57" fillId="0" borderId="17" xfId="0" applyFont="1" applyBorder="1" applyAlignment="1">
      <alignment horizontal="left" vertical="center" indent="12"/>
    </xf>
    <xf numFmtId="0" fontId="57" fillId="0" borderId="0" xfId="0" applyFont="1" applyAlignment="1">
      <alignment horizontal="left" vertical="center" indent="12"/>
    </xf>
    <xf numFmtId="0" fontId="57" fillId="0" borderId="18" xfId="0" applyFont="1" applyBorder="1" applyAlignment="1">
      <alignment horizontal="left" vertical="center" indent="12"/>
    </xf>
    <xf numFmtId="0" fontId="0" fillId="51" borderId="19" xfId="0" applyFill="1" applyBorder="1"/>
    <xf numFmtId="0" fontId="0" fillId="51" borderId="20" xfId="0" applyFill="1" applyBorder="1"/>
    <xf numFmtId="0" fontId="0" fillId="51" borderId="21" xfId="0" applyFill="1" applyBorder="1"/>
    <xf numFmtId="0" fontId="0" fillId="64" borderId="24" xfId="0" applyFill="1" applyBorder="1" applyAlignment="1">
      <alignment horizontal="left" vertical="center" wrapText="1"/>
    </xf>
    <xf numFmtId="0" fontId="0" fillId="64" borderId="23" xfId="0" applyFill="1" applyBorder="1" applyAlignment="1">
      <alignment horizontal="left" vertical="center" wrapText="1"/>
    </xf>
    <xf numFmtId="0" fontId="0" fillId="57" borderId="24" xfId="0" applyFill="1" applyBorder="1" applyAlignment="1">
      <alignment horizontal="left" vertical="center" wrapText="1"/>
    </xf>
    <xf numFmtId="0" fontId="0" fillId="57" borderId="23" xfId="0" applyFill="1" applyBorder="1" applyAlignment="1">
      <alignment horizontal="left" vertical="center" wrapText="1"/>
    </xf>
    <xf numFmtId="0" fontId="23" fillId="39" borderId="13" xfId="0" applyFont="1" applyFill="1" applyBorder="1" applyAlignment="1">
      <alignment horizontal="center" vertical="center" wrapText="1"/>
    </xf>
    <xf numFmtId="0" fontId="34" fillId="39" borderId="69" xfId="0" applyFont="1" applyFill="1" applyBorder="1" applyAlignment="1">
      <alignment horizontal="center" vertical="center" wrapText="1"/>
    </xf>
    <xf numFmtId="0" fontId="23" fillId="39" borderId="24" xfId="0" applyFont="1" applyFill="1" applyBorder="1" applyAlignment="1">
      <alignment horizontal="center" vertical="center" wrapText="1"/>
    </xf>
    <xf numFmtId="0" fontId="23" fillId="39" borderId="22" xfId="0" applyFont="1" applyFill="1" applyBorder="1" applyAlignment="1">
      <alignment horizontal="center" vertical="center" wrapText="1"/>
    </xf>
    <xf numFmtId="0" fontId="23" fillId="39" borderId="23" xfId="0" applyFont="1" applyFill="1" applyBorder="1" applyAlignment="1">
      <alignment horizontal="center" vertical="center" wrapText="1"/>
    </xf>
    <xf numFmtId="0" fontId="34" fillId="39" borderId="120" xfId="0" applyFont="1" applyFill="1" applyBorder="1" applyAlignment="1">
      <alignment horizontal="center" vertical="center" wrapText="1"/>
    </xf>
    <xf numFmtId="0" fontId="34" fillId="39" borderId="107" xfId="0" applyFont="1" applyFill="1" applyBorder="1" applyAlignment="1">
      <alignment horizontal="center" vertical="center" wrapText="1"/>
    </xf>
    <xf numFmtId="0" fontId="34" fillId="39" borderId="106" xfId="0" applyFont="1" applyFill="1" applyBorder="1" applyAlignment="1">
      <alignment horizontal="center" vertical="center" wrapText="1"/>
    </xf>
    <xf numFmtId="0" fontId="0" fillId="57" borderId="22" xfId="0" applyFill="1" applyBorder="1" applyAlignment="1">
      <alignment horizontal="left" vertical="center" wrapText="1"/>
    </xf>
    <xf numFmtId="0" fontId="0" fillId="0" borderId="22" xfId="0" applyBorder="1" applyAlignment="1">
      <alignment horizontal="left" vertical="center" wrapText="1"/>
    </xf>
    <xf numFmtId="0" fontId="32" fillId="64" borderId="24" xfId="0" applyFont="1" applyFill="1" applyBorder="1" applyAlignment="1">
      <alignment horizontal="left" vertical="center" wrapText="1"/>
    </xf>
    <xf numFmtId="0" fontId="32" fillId="64" borderId="23" xfId="0" applyFont="1" applyFill="1" applyBorder="1" applyAlignment="1">
      <alignment horizontal="left" vertical="center" wrapText="1"/>
    </xf>
    <xf numFmtId="0" fontId="32" fillId="0" borderId="14" xfId="0" applyFont="1" applyBorder="1" applyAlignment="1">
      <alignment horizontal="center" vertical="center" wrapText="1"/>
    </xf>
    <xf numFmtId="0" fontId="32" fillId="0" borderId="17" xfId="0" applyFont="1" applyBorder="1" applyAlignment="1">
      <alignment horizontal="center" vertical="center" wrapText="1"/>
    </xf>
    <xf numFmtId="0" fontId="23" fillId="39" borderId="16" xfId="0" applyFont="1" applyFill="1" applyBorder="1" applyAlignment="1">
      <alignment horizontal="center" vertical="center" wrapText="1"/>
    </xf>
    <xf numFmtId="0" fontId="23" fillId="39" borderId="21" xfId="0" applyFont="1" applyFill="1" applyBorder="1" applyAlignment="1">
      <alignment horizontal="center" vertical="center" wrapText="1"/>
    </xf>
    <xf numFmtId="0" fontId="23" fillId="39" borderId="18" xfId="0" applyFont="1" applyFill="1" applyBorder="1" applyAlignment="1">
      <alignment horizontal="center" vertical="center" wrapText="1"/>
    </xf>
    <xf numFmtId="0" fontId="23" fillId="39" borderId="0" xfId="0" applyFont="1" applyFill="1" applyAlignment="1">
      <alignment horizontal="center" vertical="center" wrapText="1"/>
    </xf>
    <xf numFmtId="0" fontId="23" fillId="39" borderId="20" xfId="0" applyFont="1" applyFill="1" applyBorder="1" applyAlignment="1">
      <alignment horizontal="center" vertical="center" wrapText="1"/>
    </xf>
    <xf numFmtId="0" fontId="23" fillId="39" borderId="14" xfId="0" applyFont="1" applyFill="1" applyBorder="1" applyAlignment="1">
      <alignment horizontal="center" vertical="center" wrapText="1"/>
    </xf>
    <xf numFmtId="0" fontId="23" fillId="39" borderId="17" xfId="0" applyFont="1" applyFill="1" applyBorder="1" applyAlignment="1">
      <alignment horizontal="center" vertical="center" wrapText="1"/>
    </xf>
    <xf numFmtId="0" fontId="23" fillId="39" borderId="19" xfId="0" applyFont="1" applyFill="1" applyBorder="1" applyAlignment="1">
      <alignment horizontal="center" vertical="center" wrapText="1"/>
    </xf>
    <xf numFmtId="0" fontId="0" fillId="64" borderId="10" xfId="0" applyFill="1" applyBorder="1" applyAlignment="1">
      <alignment horizontal="left" vertical="center" wrapText="1"/>
    </xf>
    <xf numFmtId="0" fontId="0" fillId="64" borderId="14" xfId="0" applyFill="1" applyBorder="1" applyAlignment="1">
      <alignment horizontal="left" vertical="center" wrapText="1"/>
    </xf>
    <xf numFmtId="0" fontId="0" fillId="64" borderId="19" xfId="0" applyFill="1" applyBorder="1" applyAlignment="1">
      <alignment horizontal="left" vertical="center" wrapText="1"/>
    </xf>
    <xf numFmtId="0" fontId="23" fillId="39" borderId="15" xfId="0" applyFont="1" applyFill="1" applyBorder="1" applyAlignment="1">
      <alignment horizontal="center" vertical="center" wrapText="1"/>
    </xf>
    <xf numFmtId="0" fontId="0" fillId="64" borderId="13" xfId="0" applyFill="1" applyBorder="1" applyAlignment="1">
      <alignment horizontal="left" vertical="center" wrapText="1"/>
    </xf>
    <xf numFmtId="0" fontId="23" fillId="39" borderId="12" xfId="0" applyFont="1" applyFill="1" applyBorder="1" applyAlignment="1">
      <alignment horizontal="center" vertical="center" wrapText="1"/>
    </xf>
    <xf numFmtId="0" fontId="0" fillId="0" borderId="123" xfId="0" applyBorder="1" applyAlignment="1">
      <alignment vertical="center" wrapText="1"/>
    </xf>
    <xf numFmtId="0" fontId="0" fillId="0" borderId="121" xfId="0" applyBorder="1" applyAlignment="1">
      <alignment vertical="center" wrapText="1"/>
    </xf>
    <xf numFmtId="0" fontId="23" fillId="39" borderId="11" xfId="0" applyFont="1" applyFill="1" applyBorder="1" applyAlignment="1">
      <alignment horizontal="center" vertical="center" wrapText="1"/>
    </xf>
    <xf numFmtId="0" fontId="23" fillId="39" borderId="10" xfId="0" applyFont="1" applyFill="1" applyBorder="1" applyAlignment="1">
      <alignment horizontal="center" vertical="center" wrapText="1"/>
    </xf>
    <xf numFmtId="0" fontId="32" fillId="0" borderId="0" xfId="0" applyFont="1" applyAlignment="1">
      <alignment vertical="center" wrapText="1"/>
    </xf>
    <xf numFmtId="0" fontId="16" fillId="37" borderId="102" xfId="0" applyFont="1" applyFill="1" applyBorder="1" applyAlignment="1">
      <alignment vertical="center" wrapText="1"/>
    </xf>
    <xf numFmtId="0" fontId="16" fillId="37" borderId="103" xfId="0" applyFont="1" applyFill="1" applyBorder="1" applyAlignment="1">
      <alignment vertical="center" wrapText="1"/>
    </xf>
    <xf numFmtId="0" fontId="16" fillId="37" borderId="90" xfId="0" applyFont="1" applyFill="1" applyBorder="1" applyAlignment="1">
      <alignment vertical="center" wrapText="1"/>
    </xf>
    <xf numFmtId="0" fontId="0" fillId="0" borderId="102" xfId="0" applyBorder="1" applyAlignment="1">
      <alignment vertical="center" wrapText="1"/>
    </xf>
    <xf numFmtId="0" fontId="0" fillId="0" borderId="103" xfId="0" applyBorder="1" applyAlignment="1">
      <alignment vertical="center" wrapText="1"/>
    </xf>
    <xf numFmtId="0" fontId="0" fillId="0" borderId="90" xfId="0" applyBorder="1" applyAlignment="1">
      <alignment vertical="center" wrapText="1"/>
    </xf>
    <xf numFmtId="0" fontId="34" fillId="39" borderId="51" xfId="0" applyFont="1" applyFill="1" applyBorder="1" applyAlignment="1">
      <alignment horizontal="center" vertical="center" wrapText="1"/>
    </xf>
    <xf numFmtId="0" fontId="34" fillId="39" borderId="50" xfId="0" applyFont="1" applyFill="1" applyBorder="1" applyAlignment="1">
      <alignment horizontal="center" vertical="center" wrapText="1"/>
    </xf>
    <xf numFmtId="0" fontId="18" fillId="0" borderId="0" xfId="0" applyFont="1" applyAlignment="1">
      <alignment horizontal="center" vertical="center"/>
    </xf>
    <xf numFmtId="0" fontId="90" fillId="0" borderId="110" xfId="0" applyFont="1" applyBorder="1" applyAlignment="1">
      <alignment horizontal="left" vertical="center" wrapText="1" indent="1"/>
    </xf>
    <xf numFmtId="0" fontId="90" fillId="0" borderId="0" xfId="0" applyFont="1" applyAlignment="1">
      <alignment horizontal="left" vertical="center" wrapText="1" indent="1"/>
    </xf>
    <xf numFmtId="0" fontId="90" fillId="0" borderId="109" xfId="0" applyFont="1" applyBorder="1" applyAlignment="1">
      <alignment horizontal="left" vertical="center" wrapText="1" indent="1"/>
    </xf>
    <xf numFmtId="0" fontId="16" fillId="0" borderId="10" xfId="0" applyFont="1" applyBorder="1" applyAlignment="1">
      <alignment horizontal="left"/>
    </xf>
    <xf numFmtId="0" fontId="16" fillId="0" borderId="12" xfId="0" applyFont="1" applyBorder="1" applyAlignment="1">
      <alignment horizontal="left"/>
    </xf>
  </cellXfs>
  <cellStyles count="44">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vertissement" xfId="14" builtinId="11" customBuiltin="1"/>
    <cellStyle name="Calcul" xfId="11" builtinId="22" customBuiltin="1"/>
    <cellStyle name="Cellule liée" xfId="12" builtinId="24" customBuiltin="1"/>
    <cellStyle name="EMV" xfId="43" xr:uid="{00000000-0005-0000-0000-00001B000000}"/>
    <cellStyle name="Entrée" xfId="9" builtinId="20" customBuiltin="1"/>
    <cellStyle name="Insatisfaisant" xfId="7" builtinId="27" customBuiltin="1"/>
    <cellStyle name="Lien hypertexte" xfId="42" builtinId="8"/>
    <cellStyle name="Neutre" xfId="8" builtinId="28" customBuiltin="1"/>
    <cellStyle name="Normal" xfId="0" builtinId="0"/>
    <cellStyle name="Note" xfId="15" builtinId="10" customBuiltin="1"/>
    <cellStyle name="Satisfaisant" xfId="6" builtinId="26" customBuiltin="1"/>
    <cellStyle name="Sortie" xfId="10" builtinId="21" customBuiltin="1"/>
    <cellStyle name="Texte explicatif" xfId="16" builtinId="53" customBuiltin="1"/>
    <cellStyle name="Titre" xfId="1" builtinId="15" customBuiltin="1"/>
    <cellStyle name="Titre 1" xfId="2" builtinId="16" customBuiltin="1"/>
    <cellStyle name="Titre 2" xfId="3" builtinId="17" customBuiltin="1"/>
    <cellStyle name="Titre 3" xfId="4" builtinId="18" customBuiltin="1"/>
    <cellStyle name="Titre 4" xfId="5" builtinId="19" customBuiltin="1"/>
    <cellStyle name="Total" xfId="17" builtinId="25" customBuiltin="1"/>
    <cellStyle name="Vérification" xfId="13" builtinId="23" customBuiltin="1"/>
  </cellStyles>
  <dxfs count="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9CA"/>
      <color rgb="FFEEF6A4"/>
      <color rgb="FFEAEAB0"/>
      <color rgb="FFC8F0FF"/>
      <color rgb="FFFF7C80"/>
      <color rgb="FF33CC33"/>
      <color rgb="FF92E1FF"/>
      <color rgb="FF00FFFF"/>
      <color rgb="FFE5FC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2.gif"/></Relationships>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gif"/><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jpeg"/></Relationships>
</file>

<file path=xl/drawings/_rels/drawing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6.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4.gi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editAs="oneCell">
    <xdr:from>
      <xdr:col>0</xdr:col>
      <xdr:colOff>1104900</xdr:colOff>
      <xdr:row>22</xdr:row>
      <xdr:rowOff>50800</xdr:rowOff>
    </xdr:from>
    <xdr:to>
      <xdr:col>0</xdr:col>
      <xdr:colOff>6076950</xdr:colOff>
      <xdr:row>39</xdr:row>
      <xdr:rowOff>9525</xdr:rowOff>
    </xdr:to>
    <xdr:pic>
      <xdr:nvPicPr>
        <xdr:cNvPr id="2" name="Image 1" descr="EMV Transaction Flow Diagram">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04900" y="4559300"/>
          <a:ext cx="4972050" cy="3387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238125</xdr:colOff>
          <xdr:row>214</xdr:row>
          <xdr:rowOff>9525</xdr:rowOff>
        </xdr:from>
        <xdr:to>
          <xdr:col>0</xdr:col>
          <xdr:colOff>8448675</xdr:colOff>
          <xdr:row>236</xdr:row>
          <xdr:rowOff>38100</xdr:rowOff>
        </xdr:to>
        <xdr:sp macro="" textlink="">
          <xdr:nvSpPr>
            <xdr:cNvPr id="1025" name="Object 1" hidden="1">
              <a:extLst>
                <a:ext uri="{63B3BB69-23CF-44E3-9099-C40C66FF867C}">
                  <a14:compatExt spid="_x0000_s1025"/>
                </a:ext>
                <a:ext uri="{FF2B5EF4-FFF2-40B4-BE49-F238E27FC236}">
                  <a16:creationId xmlns:a16="http://schemas.microsoft.com/office/drawing/2014/main" id="{00000000-0008-0000-1300-00000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12</xdr:col>
      <xdr:colOff>146050</xdr:colOff>
      <xdr:row>13</xdr:row>
      <xdr:rowOff>114300</xdr:rowOff>
    </xdr:from>
    <xdr:ext cx="9410700" cy="4600575"/>
    <xdr:pic>
      <xdr:nvPicPr>
        <xdr:cNvPr id="2" name="Image 1">
          <a:extLst>
            <a:ext uri="{FF2B5EF4-FFF2-40B4-BE49-F238E27FC236}">
              <a16:creationId xmlns:a16="http://schemas.microsoft.com/office/drawing/2014/main" id="{00000000-0008-0000-2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08050" y="3314700"/>
          <a:ext cx="9410700" cy="46005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17</xdr:col>
      <xdr:colOff>0</xdr:colOff>
      <xdr:row>108</xdr:row>
      <xdr:rowOff>0</xdr:rowOff>
    </xdr:from>
    <xdr:ext cx="2733675" cy="1666875"/>
    <xdr:sp macro="" textlink="">
      <xdr:nvSpPr>
        <xdr:cNvPr id="3" name="il_fi" descr="Afficher l'image d'origine">
          <a:extLst>
            <a:ext uri="{FF2B5EF4-FFF2-40B4-BE49-F238E27FC236}">
              <a16:creationId xmlns:a16="http://schemas.microsoft.com/office/drawing/2014/main" id="{00000000-0008-0000-2100-000003000000}"/>
            </a:ext>
          </a:extLst>
        </xdr:cNvPr>
        <xdr:cNvSpPr>
          <a:spLocks noChangeAspect="1" noChangeArrowheads="1"/>
        </xdr:cNvSpPr>
      </xdr:nvSpPr>
      <xdr:spPr bwMode="auto">
        <a:xfrm>
          <a:off x="4572000" y="21297900"/>
          <a:ext cx="2733675" cy="1666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12</xdr:col>
      <xdr:colOff>317500</xdr:colOff>
      <xdr:row>95</xdr:row>
      <xdr:rowOff>12700</xdr:rowOff>
    </xdr:from>
    <xdr:ext cx="10642600" cy="5641860"/>
    <xdr:pic>
      <xdr:nvPicPr>
        <xdr:cNvPr id="4" name="il_fi" descr="Afficher l'image d'origine">
          <a:extLst>
            <a:ext uri="{FF2B5EF4-FFF2-40B4-BE49-F238E27FC236}">
              <a16:creationId xmlns:a16="http://schemas.microsoft.com/office/drawing/2014/main" id="{00000000-0008-0000-21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9500" y="18834100"/>
          <a:ext cx="10642600" cy="564186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12</xdr:col>
      <xdr:colOff>139700</xdr:colOff>
      <xdr:row>51</xdr:row>
      <xdr:rowOff>50800</xdr:rowOff>
    </xdr:from>
    <xdr:ext cx="9423400" cy="4775200"/>
    <xdr:pic>
      <xdr:nvPicPr>
        <xdr:cNvPr id="5" name="il_fi" descr="Afficher l'image d'origine">
          <a:extLst>
            <a:ext uri="{FF2B5EF4-FFF2-40B4-BE49-F238E27FC236}">
              <a16:creationId xmlns:a16="http://schemas.microsoft.com/office/drawing/2014/main" id="{00000000-0008-0000-21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01700" y="10490200"/>
          <a:ext cx="9423400" cy="47752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63500</xdr:colOff>
      <xdr:row>7</xdr:row>
      <xdr:rowOff>114300</xdr:rowOff>
    </xdr:from>
    <xdr:to>
      <xdr:col>0</xdr:col>
      <xdr:colOff>7404100</xdr:colOff>
      <xdr:row>37</xdr:row>
      <xdr:rowOff>114300</xdr:rowOff>
    </xdr:to>
    <xdr:pic>
      <xdr:nvPicPr>
        <xdr:cNvPr id="2" name="Image 1" descr="click to expand">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00" y="3111500"/>
          <a:ext cx="7340600" cy="571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8724900</xdr:colOff>
      <xdr:row>8</xdr:row>
      <xdr:rowOff>0</xdr:rowOff>
    </xdr:from>
    <xdr:to>
      <xdr:col>0</xdr:col>
      <xdr:colOff>15798800</xdr:colOff>
      <xdr:row>29</xdr:row>
      <xdr:rowOff>117475</xdr:rowOff>
    </xdr:to>
    <xdr:pic>
      <xdr:nvPicPr>
        <xdr:cNvPr id="3" name="Image 2" descr="click to expand">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724900" y="3187700"/>
          <a:ext cx="7073900" cy="411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4203700</xdr:colOff>
      <xdr:row>5</xdr:row>
      <xdr:rowOff>190499</xdr:rowOff>
    </xdr:from>
    <xdr:to>
      <xdr:col>0</xdr:col>
      <xdr:colOff>10756900</xdr:colOff>
      <xdr:row>36</xdr:row>
      <xdr:rowOff>14368</xdr:rowOff>
    </xdr:to>
    <xdr:pic>
      <xdr:nvPicPr>
        <xdr:cNvPr id="2" name="Image 1" descr="click to expand">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03700" y="1282699"/>
          <a:ext cx="6553200" cy="57293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165100</xdr:colOff>
      <xdr:row>1</xdr:row>
      <xdr:rowOff>266700</xdr:rowOff>
    </xdr:from>
    <xdr:to>
      <xdr:col>8</xdr:col>
      <xdr:colOff>533400</xdr:colOff>
      <xdr:row>33</xdr:row>
      <xdr:rowOff>101600</xdr:rowOff>
    </xdr:to>
    <xdr:pic>
      <xdr:nvPicPr>
        <xdr:cNvPr id="2" name="Image 1" descr="click to expand">
          <a:extLst>
            <a:ext uri="{FF2B5EF4-FFF2-40B4-BE49-F238E27FC236}">
              <a16:creationId xmlns:a16="http://schemas.microsoft.com/office/drawing/2014/main" id="{00000000-0008-0000-2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764000" y="596900"/>
          <a:ext cx="5702300" cy="6235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4102100</xdr:colOff>
      <xdr:row>31</xdr:row>
      <xdr:rowOff>165099</xdr:rowOff>
    </xdr:from>
    <xdr:to>
      <xdr:col>0</xdr:col>
      <xdr:colOff>10617200</xdr:colOff>
      <xdr:row>65</xdr:row>
      <xdr:rowOff>91512</xdr:rowOff>
    </xdr:to>
    <xdr:pic>
      <xdr:nvPicPr>
        <xdr:cNvPr id="2" name="Image 1" descr="click to expand">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02100" y="8534399"/>
          <a:ext cx="6515100" cy="64034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6007100</xdr:colOff>
      <xdr:row>99</xdr:row>
      <xdr:rowOff>38100</xdr:rowOff>
    </xdr:from>
    <xdr:to>
      <xdr:col>0</xdr:col>
      <xdr:colOff>9340850</xdr:colOff>
      <xdr:row>123</xdr:row>
      <xdr:rowOff>85725</xdr:rowOff>
    </xdr:to>
    <xdr:pic>
      <xdr:nvPicPr>
        <xdr:cNvPr id="3" name="Image 2" descr="click to expand">
          <a:extLst>
            <a:ext uri="{FF2B5EF4-FFF2-40B4-BE49-F238E27FC236}">
              <a16:creationId xmlns:a16="http://schemas.microsoft.com/office/drawing/2014/main" id="{00000000-0008-0000-2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07100" y="25869900"/>
          <a:ext cx="3333750" cy="461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7607300</xdr:colOff>
      <xdr:row>198</xdr:row>
      <xdr:rowOff>101600</xdr:rowOff>
    </xdr:from>
    <xdr:to>
      <xdr:col>0</xdr:col>
      <xdr:colOff>10845800</xdr:colOff>
      <xdr:row>223</xdr:row>
      <xdr:rowOff>101600</xdr:rowOff>
    </xdr:to>
    <xdr:pic>
      <xdr:nvPicPr>
        <xdr:cNvPr id="2" name="Image 1" descr="click to expand">
          <a:extLst>
            <a:ext uri="{FF2B5EF4-FFF2-40B4-BE49-F238E27FC236}">
              <a16:creationId xmlns:a16="http://schemas.microsoft.com/office/drawing/2014/main" id="{00000000-0008-0000-2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07300" y="42075100"/>
          <a:ext cx="3238500" cy="476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5473700</xdr:colOff>
      <xdr:row>46</xdr:row>
      <xdr:rowOff>0</xdr:rowOff>
    </xdr:from>
    <xdr:to>
      <xdr:col>0</xdr:col>
      <xdr:colOff>11455400</xdr:colOff>
      <xdr:row>64</xdr:row>
      <xdr:rowOff>152400</xdr:rowOff>
    </xdr:to>
    <xdr:pic>
      <xdr:nvPicPr>
        <xdr:cNvPr id="2" name="Image 1" descr="click to expand">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73700" y="9944100"/>
          <a:ext cx="5981700" cy="3581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0</xdr:col>
      <xdr:colOff>9525</xdr:colOff>
      <xdr:row>12</xdr:row>
      <xdr:rowOff>19050</xdr:rowOff>
    </xdr:to>
    <xdr:pic>
      <xdr:nvPicPr>
        <xdr:cNvPr id="2" name="Image 1" descr="start example">
          <a:extLst>
            <a:ext uri="{FF2B5EF4-FFF2-40B4-BE49-F238E27FC236}">
              <a16:creationId xmlns:a16="http://schemas.microsoft.com/office/drawing/2014/main" id="{00000000-0008-0000-2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476625"/>
          <a:ext cx="95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xdr:row>
      <xdr:rowOff>0</xdr:rowOff>
    </xdr:from>
    <xdr:to>
      <xdr:col>0</xdr:col>
      <xdr:colOff>9525</xdr:colOff>
      <xdr:row>15</xdr:row>
      <xdr:rowOff>19050</xdr:rowOff>
    </xdr:to>
    <xdr:pic>
      <xdr:nvPicPr>
        <xdr:cNvPr id="3" name="Image 2" descr="end example">
          <a:extLst>
            <a:ext uri="{FF2B5EF4-FFF2-40B4-BE49-F238E27FC236}">
              <a16:creationId xmlns:a16="http://schemas.microsoft.com/office/drawing/2014/main" id="{00000000-0008-0000-2A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057650"/>
          <a:ext cx="95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xdr:row>
      <xdr:rowOff>0</xdr:rowOff>
    </xdr:from>
    <xdr:to>
      <xdr:col>0</xdr:col>
      <xdr:colOff>9525</xdr:colOff>
      <xdr:row>24</xdr:row>
      <xdr:rowOff>19050</xdr:rowOff>
    </xdr:to>
    <xdr:pic>
      <xdr:nvPicPr>
        <xdr:cNvPr id="4" name="Image 3" descr="start example">
          <a:extLst>
            <a:ext uri="{FF2B5EF4-FFF2-40B4-BE49-F238E27FC236}">
              <a16:creationId xmlns:a16="http://schemas.microsoft.com/office/drawing/2014/main" id="{00000000-0008-0000-2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781675"/>
          <a:ext cx="95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xdr:row>
      <xdr:rowOff>0</xdr:rowOff>
    </xdr:from>
    <xdr:to>
      <xdr:col>0</xdr:col>
      <xdr:colOff>9525</xdr:colOff>
      <xdr:row>26</xdr:row>
      <xdr:rowOff>19050</xdr:rowOff>
    </xdr:to>
    <xdr:pic>
      <xdr:nvPicPr>
        <xdr:cNvPr id="5" name="Image 4" descr="end example">
          <a:extLst>
            <a:ext uri="{FF2B5EF4-FFF2-40B4-BE49-F238E27FC236}">
              <a16:creationId xmlns:a16="http://schemas.microsoft.com/office/drawing/2014/main" id="{00000000-0008-0000-2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172200"/>
          <a:ext cx="95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https://en.wikipedia.org/wiki/EMV"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5.bin"/><Relationship Id="rId5" Type="http://schemas.openxmlformats.org/officeDocument/2006/relationships/image" Target="../media/image1.wmf"/><Relationship Id="rId4" Type="http://schemas.openxmlformats.org/officeDocument/2006/relationships/oleObject" Target="../embeddings/oleObject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en.wikipedia.org/wiki/Luhn_algorithm" TargetMode="External"/><Relationship Id="rId1" Type="http://schemas.openxmlformats.org/officeDocument/2006/relationships/hyperlink" Target="http://www.regexbuddy.com/library.html" TargetMode="Externa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6.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X212"/>
  <sheetViews>
    <sheetView topLeftCell="A28" zoomScale="75" zoomScaleNormal="75" workbookViewId="0">
      <selection activeCell="H61" sqref="H61"/>
    </sheetView>
  </sheetViews>
  <sheetFormatPr baseColWidth="10" defaultColWidth="11.42578125" defaultRowHeight="15" x14ac:dyDescent="0.25"/>
  <cols>
    <col min="1" max="1" width="17.42578125" style="14" bestFit="1" customWidth="1"/>
    <col min="2" max="2" width="25.85546875" style="251" bestFit="1" customWidth="1"/>
    <col min="3" max="3" width="10" style="250" bestFit="1" customWidth="1"/>
    <col min="4" max="4" width="4.7109375" style="1053" customWidth="1"/>
    <col min="5" max="5" width="16.42578125" style="14" customWidth="1"/>
    <col min="6" max="6" width="84.140625" style="14" bestFit="1" customWidth="1"/>
    <col min="7" max="7" width="26" style="14" customWidth="1"/>
    <col min="8" max="8" width="21.7109375" style="14" bestFit="1" customWidth="1"/>
    <col min="9" max="9" width="12" style="1218" bestFit="1" customWidth="1"/>
    <col min="10" max="10" width="20.28515625" style="1053" bestFit="1" customWidth="1"/>
    <col min="11" max="11" width="5.85546875" style="1053" bestFit="1" customWidth="1"/>
    <col min="12" max="12" width="37.28515625" style="48" bestFit="1" customWidth="1"/>
    <col min="13" max="13" width="25.7109375" style="1053" bestFit="1" customWidth="1"/>
    <col min="14" max="14" width="27" style="1191" bestFit="1" customWidth="1"/>
    <col min="15" max="15" width="12.5703125" style="4" customWidth="1"/>
    <col min="16" max="16" width="12" style="4" bestFit="1" customWidth="1"/>
    <col min="17" max="17" width="17.140625" style="4" bestFit="1" customWidth="1"/>
    <col min="18" max="18" width="14.5703125" style="4" customWidth="1"/>
    <col min="19" max="19" width="15.7109375" style="4" customWidth="1"/>
    <col min="20" max="20" width="12" style="4" bestFit="1" customWidth="1"/>
    <col min="21" max="21" width="9.7109375" style="4" customWidth="1"/>
    <col min="22" max="22" width="5.28515625" style="4" customWidth="1"/>
    <col min="23" max="23" width="5.85546875" style="4" customWidth="1"/>
    <col min="24" max="24" width="6.28515625" style="4" customWidth="1"/>
    <col min="25" max="16384" width="11.42578125" style="14"/>
  </cols>
  <sheetData>
    <row r="1" spans="1:24" ht="28.5" x14ac:dyDescent="0.45">
      <c r="A1" s="3341" t="s">
        <v>19702</v>
      </c>
      <c r="B1" s="3342"/>
      <c r="C1" s="3342"/>
      <c r="D1" s="3343"/>
      <c r="E1" s="3344" t="s">
        <v>2324</v>
      </c>
      <c r="F1" s="3345"/>
      <c r="G1" s="3017" t="s">
        <v>12971</v>
      </c>
      <c r="H1" s="3018" t="s">
        <v>9939</v>
      </c>
      <c r="I1" s="3009" t="s">
        <v>12972</v>
      </c>
      <c r="J1" s="2743" t="s">
        <v>12973</v>
      </c>
      <c r="K1" s="2743" t="s">
        <v>12974</v>
      </c>
      <c r="L1" s="2744" t="s">
        <v>2329</v>
      </c>
      <c r="M1" s="2744" t="s">
        <v>13693</v>
      </c>
      <c r="N1" s="2744" t="s">
        <v>13692</v>
      </c>
      <c r="O1" s="2744" t="s">
        <v>9188</v>
      </c>
      <c r="P1" s="2744" t="s">
        <v>2658</v>
      </c>
      <c r="Q1" s="2744" t="s">
        <v>2460</v>
      </c>
      <c r="R1" s="2744" t="s">
        <v>9185</v>
      </c>
      <c r="S1" s="2744" t="s">
        <v>12982</v>
      </c>
      <c r="T1" s="2744" t="s">
        <v>12984</v>
      </c>
      <c r="U1" s="2744" t="s">
        <v>12987</v>
      </c>
      <c r="X1" s="14"/>
    </row>
    <row r="2" spans="1:24" ht="15.75" thickBot="1" x14ac:dyDescent="0.3">
      <c r="A2" s="3043" t="s">
        <v>19630</v>
      </c>
      <c r="B2" s="2345" t="s">
        <v>12975</v>
      </c>
      <c r="C2" s="939" t="s">
        <v>368</v>
      </c>
      <c r="D2" s="2740" t="s">
        <v>19678</v>
      </c>
      <c r="E2" s="923" t="s">
        <v>18618</v>
      </c>
      <c r="F2" s="2856" t="s">
        <v>18619</v>
      </c>
      <c r="G2" s="2346"/>
      <c r="H2" s="3019" t="s">
        <v>839</v>
      </c>
      <c r="I2" s="3010" t="s">
        <v>12899</v>
      </c>
      <c r="J2" s="2338" t="s">
        <v>12976</v>
      </c>
      <c r="K2" s="302">
        <v>10</v>
      </c>
      <c r="L2" s="78" t="s">
        <v>12898</v>
      </c>
      <c r="M2" s="2547" t="s">
        <v>824</v>
      </c>
      <c r="N2" s="2547" t="s">
        <v>824</v>
      </c>
      <c r="O2" s="2746"/>
      <c r="P2" s="444" t="s">
        <v>824</v>
      </c>
      <c r="Q2" s="444" t="s">
        <v>824</v>
      </c>
      <c r="R2" s="444" t="s">
        <v>824</v>
      </c>
      <c r="S2" s="444" t="s">
        <v>824</v>
      </c>
      <c r="T2" s="444" t="s">
        <v>824</v>
      </c>
      <c r="U2" s="444" t="s">
        <v>824</v>
      </c>
      <c r="X2" s="14"/>
    </row>
    <row r="3" spans="1:24" x14ac:dyDescent="0.25">
      <c r="A3" s="3043" t="s">
        <v>19631</v>
      </c>
      <c r="B3" s="2976" t="s">
        <v>19549</v>
      </c>
      <c r="C3" s="2738" t="s">
        <v>111</v>
      </c>
      <c r="D3" s="2741"/>
      <c r="E3" s="2347" t="s">
        <v>9789</v>
      </c>
      <c r="F3" s="2348" t="s">
        <v>19651</v>
      </c>
      <c r="G3" s="2349"/>
      <c r="H3" s="3020" t="s">
        <v>12834</v>
      </c>
      <c r="I3" s="3011" t="s">
        <v>12936</v>
      </c>
      <c r="J3" s="2763" t="s">
        <v>12936</v>
      </c>
      <c r="K3" s="2762" t="s">
        <v>583</v>
      </c>
      <c r="L3" s="2735" t="s">
        <v>12900</v>
      </c>
      <c r="M3" s="1536" t="s">
        <v>13690</v>
      </c>
      <c r="N3" s="2736" t="s">
        <v>13691</v>
      </c>
      <c r="O3" s="2747" t="s">
        <v>13688</v>
      </c>
      <c r="P3" s="2737" t="s">
        <v>13688</v>
      </c>
      <c r="Q3" s="444" t="s">
        <v>824</v>
      </c>
      <c r="R3" s="2737" t="s">
        <v>13689</v>
      </c>
      <c r="S3" s="444" t="s">
        <v>824</v>
      </c>
      <c r="T3" s="444" t="s">
        <v>824</v>
      </c>
      <c r="U3" s="444" t="s">
        <v>824</v>
      </c>
      <c r="X3" s="14"/>
    </row>
    <row r="4" spans="1:24" x14ac:dyDescent="0.25">
      <c r="A4" s="3021" t="s">
        <v>9187</v>
      </c>
      <c r="B4" s="2350" t="s">
        <v>18636</v>
      </c>
      <c r="C4" s="2350"/>
      <c r="D4" s="2741" t="s">
        <v>824</v>
      </c>
      <c r="E4" s="2347" t="s">
        <v>3012</v>
      </c>
      <c r="F4" s="2348" t="str">
        <f>CONCATENATE(F3,"WTRACES\WOUT\")</f>
        <v>C:\SWIM_UP\WTRACES\WOUT\</v>
      </c>
      <c r="G4" s="2349" t="s">
        <v>824</v>
      </c>
      <c r="H4" s="3022" t="s">
        <v>12837</v>
      </c>
      <c r="I4" s="3012" t="s">
        <v>12977</v>
      </c>
      <c r="J4" s="2764" t="s">
        <v>12978</v>
      </c>
      <c r="K4" s="1534" t="s">
        <v>12902</v>
      </c>
      <c r="L4" s="199" t="s">
        <v>12903</v>
      </c>
      <c r="M4" s="1536" t="s">
        <v>824</v>
      </c>
      <c r="N4" s="1536" t="s">
        <v>824</v>
      </c>
      <c r="O4" s="2746"/>
      <c r="P4" s="444" t="s">
        <v>824</v>
      </c>
      <c r="Q4" s="444" t="s">
        <v>824</v>
      </c>
      <c r="R4" s="444" t="s">
        <v>824</v>
      </c>
      <c r="S4" s="444" t="s">
        <v>824</v>
      </c>
      <c r="T4" s="444" t="s">
        <v>824</v>
      </c>
      <c r="U4" s="444" t="s">
        <v>824</v>
      </c>
      <c r="X4" s="14"/>
    </row>
    <row r="5" spans="1:24" x14ac:dyDescent="0.25">
      <c r="A5" s="3021" t="s">
        <v>9186</v>
      </c>
      <c r="B5" s="2350" t="s">
        <v>18635</v>
      </c>
      <c r="C5" s="2350"/>
      <c r="D5" s="2741" t="s">
        <v>824</v>
      </c>
      <c r="E5" s="3346" t="s">
        <v>2325</v>
      </c>
      <c r="F5" s="3347"/>
      <c r="G5" s="2974" t="s">
        <v>824</v>
      </c>
      <c r="H5" s="3022" t="s">
        <v>12835</v>
      </c>
      <c r="I5" s="3013" t="s">
        <v>12929</v>
      </c>
      <c r="J5" s="2765" t="s">
        <v>12979</v>
      </c>
      <c r="K5" s="1534" t="s">
        <v>12904</v>
      </c>
      <c r="L5" s="199" t="s">
        <v>12905</v>
      </c>
      <c r="M5" s="1536" t="s">
        <v>824</v>
      </c>
      <c r="N5" s="1536" t="s">
        <v>824</v>
      </c>
      <c r="O5" s="2746"/>
      <c r="P5" s="444" t="s">
        <v>824</v>
      </c>
      <c r="Q5" s="444" t="s">
        <v>824</v>
      </c>
      <c r="R5" s="444" t="s">
        <v>824</v>
      </c>
      <c r="S5" s="444" t="s">
        <v>824</v>
      </c>
      <c r="T5" s="444" t="s">
        <v>824</v>
      </c>
      <c r="U5" s="444" t="s">
        <v>824</v>
      </c>
      <c r="X5" s="14"/>
    </row>
    <row r="6" spans="1:24" x14ac:dyDescent="0.25">
      <c r="A6" s="3021" t="s">
        <v>2459</v>
      </c>
      <c r="B6" s="2350" t="s">
        <v>2460</v>
      </c>
      <c r="C6" s="2350"/>
      <c r="D6" s="2741" t="s">
        <v>824</v>
      </c>
      <c r="E6" s="2347" t="s">
        <v>9790</v>
      </c>
      <c r="F6" s="2348" t="str">
        <f>CONCATENATE(F3,"WYNPAY_LOCAL\")</f>
        <v>C:\SWIM_UP\WYNPAY_LOCAL\</v>
      </c>
      <c r="G6" s="2351" t="s">
        <v>824</v>
      </c>
      <c r="H6" s="3022" t="s">
        <v>12836</v>
      </c>
      <c r="I6" s="3014" t="s">
        <v>12980</v>
      </c>
      <c r="J6" s="2766" t="s">
        <v>12980</v>
      </c>
      <c r="K6" s="1534" t="s">
        <v>19632</v>
      </c>
      <c r="L6" s="199" t="s">
        <v>19633</v>
      </c>
      <c r="M6" s="1536" t="s">
        <v>824</v>
      </c>
      <c r="N6" s="1536" t="s">
        <v>824</v>
      </c>
      <c r="O6" s="2746"/>
      <c r="P6" s="444" t="s">
        <v>824</v>
      </c>
      <c r="Q6" s="444" t="s">
        <v>824</v>
      </c>
      <c r="R6" s="444" t="s">
        <v>824</v>
      </c>
      <c r="S6" s="444" t="s">
        <v>824</v>
      </c>
      <c r="T6" s="444" t="s">
        <v>824</v>
      </c>
      <c r="U6" s="444" t="s">
        <v>824</v>
      </c>
      <c r="X6" s="14"/>
    </row>
    <row r="7" spans="1:24" x14ac:dyDescent="0.25">
      <c r="A7" s="3021" t="s">
        <v>9184</v>
      </c>
      <c r="B7" s="2350" t="s">
        <v>9185</v>
      </c>
      <c r="C7" s="2350"/>
      <c r="D7" s="2741" t="s">
        <v>824</v>
      </c>
      <c r="E7" s="2347" t="s">
        <v>3012</v>
      </c>
      <c r="F7" s="2351"/>
      <c r="G7" s="2351" t="s">
        <v>824</v>
      </c>
      <c r="H7" s="3023"/>
      <c r="I7" s="3015" t="s">
        <v>16546</v>
      </c>
      <c r="J7" s="2767" t="s">
        <v>16545</v>
      </c>
      <c r="K7" s="1534" t="s">
        <v>418</v>
      </c>
      <c r="L7" s="199" t="s">
        <v>12906</v>
      </c>
      <c r="M7" s="1536" t="s">
        <v>824</v>
      </c>
      <c r="N7" s="1536" t="s">
        <v>824</v>
      </c>
      <c r="O7" s="2746"/>
      <c r="P7" s="444" t="s">
        <v>824</v>
      </c>
      <c r="Q7" s="444" t="s">
        <v>824</v>
      </c>
      <c r="R7" s="444" t="s">
        <v>824</v>
      </c>
      <c r="S7" s="444" t="s">
        <v>824</v>
      </c>
      <c r="T7" s="444" t="s">
        <v>824</v>
      </c>
      <c r="U7" s="444" t="s">
        <v>824</v>
      </c>
      <c r="X7" s="14"/>
    </row>
    <row r="8" spans="1:24" x14ac:dyDescent="0.25">
      <c r="A8" s="3024" t="s">
        <v>12981</v>
      </c>
      <c r="B8" s="2350" t="s">
        <v>18637</v>
      </c>
      <c r="C8" s="2738"/>
      <c r="D8" s="2742" t="s">
        <v>564</v>
      </c>
      <c r="E8" s="924" t="s">
        <v>3013</v>
      </c>
      <c r="F8" s="2352" t="s">
        <v>1158</v>
      </c>
      <c r="G8" s="2353" t="s">
        <v>824</v>
      </c>
      <c r="H8" s="3025"/>
      <c r="I8" s="3016" t="s">
        <v>16547</v>
      </c>
      <c r="J8" s="2768" t="s">
        <v>16548</v>
      </c>
      <c r="K8" s="1534" t="s">
        <v>422</v>
      </c>
      <c r="L8" s="199" t="s">
        <v>12907</v>
      </c>
      <c r="M8" s="1536" t="s">
        <v>824</v>
      </c>
      <c r="N8" s="1536" t="s">
        <v>824</v>
      </c>
      <c r="O8" s="2746"/>
      <c r="P8" s="444" t="s">
        <v>824</v>
      </c>
      <c r="Q8" s="444" t="s">
        <v>824</v>
      </c>
      <c r="R8" s="444" t="s">
        <v>824</v>
      </c>
      <c r="S8" s="444" t="s">
        <v>824</v>
      </c>
      <c r="T8" s="444" t="s">
        <v>824</v>
      </c>
      <c r="U8" s="444" t="s">
        <v>824</v>
      </c>
      <c r="X8" s="14"/>
    </row>
    <row r="9" spans="1:24" x14ac:dyDescent="0.25">
      <c r="A9" s="3021" t="s">
        <v>12983</v>
      </c>
      <c r="B9" s="2350" t="s">
        <v>12984</v>
      </c>
      <c r="C9" s="2738"/>
      <c r="D9" s="2742" t="s">
        <v>824</v>
      </c>
      <c r="E9" s="924" t="s">
        <v>12985</v>
      </c>
      <c r="F9" s="2354" t="s">
        <v>19634</v>
      </c>
      <c r="G9" s="2355" t="s">
        <v>13623</v>
      </c>
      <c r="H9" s="3023" t="s">
        <v>19652</v>
      </c>
      <c r="K9" s="1536" t="s">
        <v>116</v>
      </c>
      <c r="L9" s="199" t="s">
        <v>12908</v>
      </c>
      <c r="M9" s="1536" t="s">
        <v>824</v>
      </c>
      <c r="N9" s="1264"/>
      <c r="O9" s="444" t="s">
        <v>824</v>
      </c>
      <c r="P9" s="444" t="s">
        <v>824</v>
      </c>
      <c r="Q9" s="444" t="s">
        <v>824</v>
      </c>
      <c r="R9" s="444" t="s">
        <v>824</v>
      </c>
      <c r="S9" s="444" t="s">
        <v>824</v>
      </c>
      <c r="T9" s="444" t="s">
        <v>824</v>
      </c>
      <c r="U9" s="444" t="s">
        <v>824</v>
      </c>
      <c r="X9" s="14"/>
    </row>
    <row r="10" spans="1:24" x14ac:dyDescent="0.25">
      <c r="A10" s="3021" t="s">
        <v>12986</v>
      </c>
      <c r="B10" s="2350" t="s">
        <v>12987</v>
      </c>
      <c r="C10" s="2738"/>
      <c r="D10" s="2742" t="s">
        <v>824</v>
      </c>
      <c r="E10" s="925" t="s">
        <v>3014</v>
      </c>
      <c r="F10" s="2356" t="s">
        <v>819</v>
      </c>
      <c r="G10" s="2356" t="s">
        <v>824</v>
      </c>
      <c r="H10" s="3026"/>
      <c r="K10" s="1536" t="s">
        <v>116</v>
      </c>
      <c r="L10" s="199" t="s">
        <v>12909</v>
      </c>
      <c r="M10" s="1536" t="s">
        <v>824</v>
      </c>
      <c r="N10" s="1264"/>
      <c r="O10" s="444" t="s">
        <v>824</v>
      </c>
      <c r="P10" s="444" t="s">
        <v>824</v>
      </c>
      <c r="Q10" s="444" t="s">
        <v>824</v>
      </c>
      <c r="R10" s="444" t="s">
        <v>824</v>
      </c>
      <c r="S10" s="444" t="s">
        <v>824</v>
      </c>
      <c r="T10" s="444" t="s">
        <v>824</v>
      </c>
      <c r="U10" s="444" t="s">
        <v>824</v>
      </c>
      <c r="X10" s="14"/>
    </row>
    <row r="11" spans="1:24" x14ac:dyDescent="0.25">
      <c r="A11" s="3027"/>
      <c r="B11" s="3348" t="str">
        <f>$E11</f>
        <v>CA001000.SPO</v>
      </c>
      <c r="C11" s="3349"/>
      <c r="D11" s="3350"/>
      <c r="E11" s="1077" t="s">
        <v>2988</v>
      </c>
      <c r="F11" s="2357" t="s">
        <v>3015</v>
      </c>
      <c r="G11" s="2358"/>
      <c r="H11" s="3028"/>
      <c r="K11" s="1536" t="s">
        <v>425</v>
      </c>
      <c r="L11" s="199" t="s">
        <v>12910</v>
      </c>
      <c r="M11" s="1536" t="s">
        <v>824</v>
      </c>
      <c r="N11" s="1264"/>
      <c r="O11" s="444" t="s">
        <v>824</v>
      </c>
      <c r="P11" s="444" t="s">
        <v>824</v>
      </c>
      <c r="Q11" s="444" t="s">
        <v>824</v>
      </c>
      <c r="R11" s="444" t="s">
        <v>824</v>
      </c>
      <c r="S11" s="444" t="s">
        <v>824</v>
      </c>
      <c r="T11" s="444" t="s">
        <v>824</v>
      </c>
      <c r="U11" s="444" t="s">
        <v>824</v>
      </c>
      <c r="X11" s="14"/>
    </row>
    <row r="12" spans="1:24" ht="15.75" thickBot="1" x14ac:dyDescent="0.3">
      <c r="A12" s="3029"/>
      <c r="B12" s="3351" t="s">
        <v>9199</v>
      </c>
      <c r="C12" s="3351"/>
      <c r="D12" s="3352"/>
      <c r="E12" s="2975"/>
      <c r="F12" s="2359"/>
      <c r="G12" s="2359"/>
      <c r="H12" s="3030"/>
      <c r="K12" s="1536" t="s">
        <v>117</v>
      </c>
      <c r="L12" s="199" t="s">
        <v>12911</v>
      </c>
      <c r="M12" s="1536" t="s">
        <v>824</v>
      </c>
      <c r="N12" s="1536" t="s">
        <v>824</v>
      </c>
      <c r="O12" s="444" t="s">
        <v>824</v>
      </c>
      <c r="P12" s="444" t="s">
        <v>824</v>
      </c>
      <c r="Q12" s="444" t="s">
        <v>824</v>
      </c>
      <c r="R12" s="444" t="s">
        <v>824</v>
      </c>
      <c r="S12" s="444" t="s">
        <v>824</v>
      </c>
      <c r="T12" s="444" t="s">
        <v>824</v>
      </c>
      <c r="U12" s="444" t="s">
        <v>824</v>
      </c>
      <c r="X12" s="14"/>
    </row>
    <row r="13" spans="1:24" x14ac:dyDescent="0.25">
      <c r="A13" s="3353"/>
      <c r="B13" s="3356" t="str">
        <f>$E13</f>
        <v>KS008001.SPO</v>
      </c>
      <c r="C13" s="3357"/>
      <c r="D13" s="3358"/>
      <c r="E13" s="2360" t="str">
        <f>CONCATENATE("KS0",C3,LEFT(H9,2),F10,".SPO")</f>
        <v>KS008001.SPO</v>
      </c>
      <c r="F13" s="2361" t="s">
        <v>9923</v>
      </c>
      <c r="G13" s="2362"/>
      <c r="H13" s="3373"/>
      <c r="K13" s="1536" t="s">
        <v>9213</v>
      </c>
      <c r="L13" s="199" t="s">
        <v>12912</v>
      </c>
      <c r="M13" s="1536" t="s">
        <v>824</v>
      </c>
      <c r="N13" s="1536" t="s">
        <v>824</v>
      </c>
      <c r="O13" s="444" t="s">
        <v>824</v>
      </c>
      <c r="P13" s="444" t="s">
        <v>824</v>
      </c>
      <c r="Q13" s="444" t="s">
        <v>824</v>
      </c>
      <c r="R13" s="444" t="s">
        <v>824</v>
      </c>
      <c r="S13" s="444" t="s">
        <v>824</v>
      </c>
      <c r="T13" s="444" t="s">
        <v>824</v>
      </c>
      <c r="U13" s="2737" t="s">
        <v>564</v>
      </c>
      <c r="X13" s="14"/>
    </row>
    <row r="14" spans="1:24" x14ac:dyDescent="0.25">
      <c r="A14" s="3354"/>
      <c r="B14" s="3376" t="str">
        <f>$E14</f>
        <v>V0008001.SPO</v>
      </c>
      <c r="C14" s="3377"/>
      <c r="D14" s="3378"/>
      <c r="E14" s="2769" t="str">
        <f>CONCATENATE("V00",C3,LEFT(H9,2),F10,".SPO")</f>
        <v>V0008001.SPO</v>
      </c>
      <c r="F14" s="2363" t="s">
        <v>9359</v>
      </c>
      <c r="G14" s="2215"/>
      <c r="H14" s="3374"/>
      <c r="K14" s="2736" t="s">
        <v>118</v>
      </c>
      <c r="L14" s="2735" t="s">
        <v>12913</v>
      </c>
      <c r="M14" s="1536" t="s">
        <v>13690</v>
      </c>
      <c r="N14" s="1536" t="s">
        <v>13691</v>
      </c>
      <c r="O14" s="444" t="s">
        <v>824</v>
      </c>
      <c r="P14" s="444" t="s">
        <v>824</v>
      </c>
      <c r="Q14" s="444" t="s">
        <v>824</v>
      </c>
      <c r="R14" s="444" t="s">
        <v>824</v>
      </c>
      <c r="S14" s="444" t="s">
        <v>824</v>
      </c>
      <c r="T14" s="444" t="s">
        <v>824</v>
      </c>
      <c r="U14" s="2737" t="s">
        <v>564</v>
      </c>
      <c r="X14" s="14"/>
    </row>
    <row r="15" spans="1:24" ht="15.75" thickBot="1" x14ac:dyDescent="0.3">
      <c r="A15" s="3355"/>
      <c r="B15" s="3379"/>
      <c r="C15" s="3380"/>
      <c r="D15" s="3381"/>
      <c r="E15" s="2364"/>
      <c r="F15" s="2365"/>
      <c r="G15" s="2366"/>
      <c r="H15" s="3375"/>
      <c r="K15" s="1536" t="s">
        <v>119</v>
      </c>
      <c r="L15" s="199" t="s">
        <v>12914</v>
      </c>
      <c r="M15" s="1536" t="s">
        <v>824</v>
      </c>
      <c r="N15" s="1536" t="s">
        <v>824</v>
      </c>
      <c r="O15" s="444" t="s">
        <v>824</v>
      </c>
      <c r="P15" s="444" t="s">
        <v>824</v>
      </c>
      <c r="Q15" s="444" t="s">
        <v>824</v>
      </c>
      <c r="R15" s="444" t="s">
        <v>824</v>
      </c>
      <c r="S15" s="444" t="s">
        <v>824</v>
      </c>
      <c r="T15" s="444" t="s">
        <v>824</v>
      </c>
      <c r="U15" s="444" t="s">
        <v>824</v>
      </c>
      <c r="X15" s="14"/>
    </row>
    <row r="16" spans="1:24" ht="15.75" thickBot="1" x14ac:dyDescent="0.3">
      <c r="A16" s="3031" t="s">
        <v>12988</v>
      </c>
      <c r="B16" s="3382" t="s">
        <v>1205</v>
      </c>
      <c r="C16" s="3383"/>
      <c r="D16" s="3384"/>
      <c r="E16" s="2975" t="s">
        <v>1206</v>
      </c>
      <c r="F16" s="2367"/>
      <c r="G16" s="2367"/>
      <c r="H16" s="3032"/>
      <c r="I16" s="3036"/>
      <c r="K16" s="2736" t="s">
        <v>585</v>
      </c>
      <c r="L16" s="2735" t="s">
        <v>12915</v>
      </c>
      <c r="M16" s="1536" t="s">
        <v>19653</v>
      </c>
      <c r="N16" s="1536" t="s">
        <v>824</v>
      </c>
      <c r="O16" s="444" t="s">
        <v>824</v>
      </c>
      <c r="P16" s="2737" t="s">
        <v>13688</v>
      </c>
      <c r="Q16" s="444" t="s">
        <v>824</v>
      </c>
      <c r="R16" s="2737" t="s">
        <v>13689</v>
      </c>
      <c r="S16" s="444" t="s">
        <v>824</v>
      </c>
      <c r="T16" s="444" t="s">
        <v>824</v>
      </c>
      <c r="U16" s="444" t="s">
        <v>824</v>
      </c>
      <c r="X16" s="14"/>
    </row>
    <row r="17" spans="1:24" x14ac:dyDescent="0.25">
      <c r="A17" s="3033"/>
      <c r="B17" s="3385"/>
      <c r="C17" s="3385"/>
      <c r="D17" s="3386"/>
      <c r="E17" s="2368" t="s">
        <v>12989</v>
      </c>
      <c r="F17" s="2369" t="s">
        <v>12990</v>
      </c>
      <c r="G17" s="2369"/>
      <c r="H17" s="2390" t="str">
        <f t="shared" ref="H17:H28" si="0">E17</f>
        <v>CAT_12.WP</v>
      </c>
      <c r="I17" s="3037"/>
      <c r="K17" s="1536" t="s">
        <v>9841</v>
      </c>
      <c r="L17" s="199" t="s">
        <v>12916</v>
      </c>
      <c r="M17" s="1536" t="s">
        <v>824</v>
      </c>
      <c r="N17" s="1536" t="s">
        <v>824</v>
      </c>
      <c r="O17" s="444" t="s">
        <v>824</v>
      </c>
      <c r="P17" s="444" t="s">
        <v>824</v>
      </c>
      <c r="Q17" s="444" t="s">
        <v>824</v>
      </c>
      <c r="R17" s="444" t="s">
        <v>824</v>
      </c>
      <c r="S17" s="444" t="s">
        <v>824</v>
      </c>
      <c r="T17" s="444" t="s">
        <v>824</v>
      </c>
      <c r="U17" s="444" t="s">
        <v>824</v>
      </c>
      <c r="X17" s="14"/>
    </row>
    <row r="18" spans="1:24" ht="15.75" thickBot="1" x14ac:dyDescent="0.3">
      <c r="A18" s="3034"/>
      <c r="B18" s="3361"/>
      <c r="C18" s="3361"/>
      <c r="D18" s="3362"/>
      <c r="E18" s="444" t="s">
        <v>12991</v>
      </c>
      <c r="F18" s="1760" t="s">
        <v>12992</v>
      </c>
      <c r="G18" s="1269"/>
      <c r="H18" s="2386" t="str">
        <f t="shared" si="0"/>
        <v>COM_04.WP</v>
      </c>
      <c r="I18" s="3037"/>
      <c r="K18" s="1536" t="s">
        <v>9843</v>
      </c>
      <c r="L18" s="199" t="s">
        <v>12917</v>
      </c>
      <c r="M18" s="1536" t="s">
        <v>824</v>
      </c>
      <c r="N18" s="1536" t="s">
        <v>824</v>
      </c>
      <c r="O18" s="444" t="s">
        <v>824</v>
      </c>
      <c r="P18" s="444" t="s">
        <v>824</v>
      </c>
      <c r="Q18" s="444" t="s">
        <v>824</v>
      </c>
      <c r="R18" s="444" t="s">
        <v>824</v>
      </c>
      <c r="S18" s="444" t="s">
        <v>824</v>
      </c>
      <c r="T18" s="444" t="s">
        <v>824</v>
      </c>
      <c r="U18" s="444" t="s">
        <v>824</v>
      </c>
      <c r="X18" s="14"/>
    </row>
    <row r="19" spans="1:24" ht="15.75" thickBot="1" x14ac:dyDescent="0.3">
      <c r="A19" s="3034"/>
      <c r="B19" s="3363"/>
      <c r="C19" s="3363"/>
      <c r="D19" s="3364"/>
      <c r="E19" s="2857" t="s">
        <v>12993</v>
      </c>
      <c r="F19" s="2860" t="s">
        <v>12994</v>
      </c>
      <c r="G19" s="2858"/>
      <c r="H19" s="2390" t="str">
        <f t="shared" si="0"/>
        <v>CRON_11.WP</v>
      </c>
      <c r="I19" s="3037"/>
      <c r="K19" s="2736" t="s">
        <v>1134</v>
      </c>
      <c r="L19" s="2735" t="s">
        <v>12918</v>
      </c>
      <c r="M19" s="1536" t="s">
        <v>19654</v>
      </c>
      <c r="N19" s="1536" t="s">
        <v>19655</v>
      </c>
      <c r="O19" s="444" t="s">
        <v>824</v>
      </c>
      <c r="P19" s="444" t="s">
        <v>824</v>
      </c>
      <c r="Q19" s="444" t="s">
        <v>824</v>
      </c>
      <c r="R19" s="444" t="s">
        <v>824</v>
      </c>
      <c r="S19" s="2737" t="s">
        <v>564</v>
      </c>
      <c r="T19" s="444" t="s">
        <v>824</v>
      </c>
      <c r="U19" s="444" t="s">
        <v>824</v>
      </c>
      <c r="X19" s="14"/>
    </row>
    <row r="20" spans="1:24" x14ac:dyDescent="0.25">
      <c r="A20" s="3034"/>
      <c r="B20" s="3365"/>
      <c r="C20" s="3365"/>
      <c r="D20" s="3366"/>
      <c r="E20" s="2370" t="s">
        <v>9810</v>
      </c>
      <c r="F20" s="2859" t="s">
        <v>12995</v>
      </c>
      <c r="G20" s="2371"/>
      <c r="H20" s="2386" t="str">
        <f t="shared" si="0"/>
        <v>DSP_05.WP</v>
      </c>
      <c r="I20" s="3037"/>
      <c r="K20" s="1536" t="s">
        <v>12919</v>
      </c>
      <c r="L20" s="199" t="s">
        <v>12920</v>
      </c>
      <c r="M20" s="1536" t="s">
        <v>824</v>
      </c>
      <c r="N20" s="1536" t="s">
        <v>824</v>
      </c>
      <c r="O20" s="444" t="s">
        <v>824</v>
      </c>
      <c r="P20" s="444" t="s">
        <v>824</v>
      </c>
      <c r="Q20" s="444" t="s">
        <v>824</v>
      </c>
      <c r="R20" s="444" t="s">
        <v>824</v>
      </c>
      <c r="S20" s="444" t="s">
        <v>824</v>
      </c>
      <c r="T20" s="444" t="s">
        <v>824</v>
      </c>
      <c r="U20" s="444" t="s">
        <v>824</v>
      </c>
      <c r="X20" s="14"/>
    </row>
    <row r="21" spans="1:24" x14ac:dyDescent="0.25">
      <c r="A21" s="3034"/>
      <c r="B21" s="3367"/>
      <c r="C21" s="3367"/>
      <c r="D21" s="3368"/>
      <c r="E21" s="2372" t="s">
        <v>9940</v>
      </c>
      <c r="F21" s="2373" t="s">
        <v>12996</v>
      </c>
      <c r="G21" s="2373"/>
      <c r="H21" s="2390" t="str">
        <f t="shared" si="0"/>
        <v>EMA_09.WP</v>
      </c>
      <c r="I21" s="3037"/>
      <c r="K21" s="1536" t="s">
        <v>12921</v>
      </c>
      <c r="L21" s="199" t="s">
        <v>12922</v>
      </c>
      <c r="M21" s="1536" t="s">
        <v>824</v>
      </c>
      <c r="N21" s="1536" t="s">
        <v>824</v>
      </c>
      <c r="O21" s="444" t="s">
        <v>824</v>
      </c>
      <c r="P21" s="444" t="s">
        <v>824</v>
      </c>
      <c r="Q21" s="444" t="s">
        <v>824</v>
      </c>
      <c r="R21" s="444" t="s">
        <v>824</v>
      </c>
      <c r="S21" s="444" t="s">
        <v>824</v>
      </c>
      <c r="T21" s="444" t="s">
        <v>824</v>
      </c>
      <c r="U21" s="444" t="s">
        <v>824</v>
      </c>
      <c r="X21" s="14"/>
    </row>
    <row r="22" spans="1:24" x14ac:dyDescent="0.25">
      <c r="A22" s="3034"/>
      <c r="B22" s="3369"/>
      <c r="C22" s="3369"/>
      <c r="D22" s="3370"/>
      <c r="E22" s="2370" t="s">
        <v>9808</v>
      </c>
      <c r="F22" s="1269" t="s">
        <v>12997</v>
      </c>
      <c r="G22" s="1269"/>
      <c r="H22" s="2386" t="str">
        <f t="shared" si="0"/>
        <v>ILT_08.WP</v>
      </c>
      <c r="I22" s="3037"/>
      <c r="K22" s="1536" t="s">
        <v>486</v>
      </c>
      <c r="L22" s="199" t="s">
        <v>12923</v>
      </c>
      <c r="M22" s="1536" t="s">
        <v>824</v>
      </c>
      <c r="N22" s="1536" t="s">
        <v>824</v>
      </c>
      <c r="O22" s="444" t="s">
        <v>824</v>
      </c>
      <c r="P22" s="444" t="s">
        <v>824</v>
      </c>
      <c r="Q22" s="444" t="s">
        <v>824</v>
      </c>
      <c r="R22" s="444" t="s">
        <v>824</v>
      </c>
      <c r="S22" s="444" t="s">
        <v>824</v>
      </c>
      <c r="T22" s="444" t="s">
        <v>824</v>
      </c>
      <c r="U22" s="444" t="s">
        <v>824</v>
      </c>
      <c r="X22" s="14"/>
    </row>
    <row r="23" spans="1:24" x14ac:dyDescent="0.25">
      <c r="A23" s="3034"/>
      <c r="B23" s="3363"/>
      <c r="C23" s="3363"/>
      <c r="D23" s="3364"/>
      <c r="E23" s="2374" t="s">
        <v>9922</v>
      </c>
      <c r="F23" s="2375" t="s">
        <v>9784</v>
      </c>
      <c r="G23" s="2375"/>
      <c r="H23" s="2390" t="str">
        <f t="shared" si="0"/>
        <v>LPP_03.WP</v>
      </c>
      <c r="I23" s="3037"/>
      <c r="K23" s="1536" t="s">
        <v>488</v>
      </c>
      <c r="L23" s="199" t="s">
        <v>12924</v>
      </c>
      <c r="M23" s="1536" t="s">
        <v>824</v>
      </c>
      <c r="N23" s="1536" t="s">
        <v>824</v>
      </c>
      <c r="O23" s="444" t="s">
        <v>824</v>
      </c>
      <c r="P23" s="444" t="s">
        <v>824</v>
      </c>
      <c r="Q23" s="444" t="s">
        <v>824</v>
      </c>
      <c r="R23" s="444" t="s">
        <v>824</v>
      </c>
      <c r="S23" s="444" t="s">
        <v>824</v>
      </c>
      <c r="T23" s="444" t="s">
        <v>824</v>
      </c>
      <c r="U23" s="444" t="s">
        <v>824</v>
      </c>
      <c r="X23" s="14"/>
    </row>
    <row r="24" spans="1:24" x14ac:dyDescent="0.25">
      <c r="A24" s="3034"/>
      <c r="B24" s="3371"/>
      <c r="C24" s="3371"/>
      <c r="D24" s="3372"/>
      <c r="E24" s="2374" t="s">
        <v>12998</v>
      </c>
      <c r="F24" s="1269" t="s">
        <v>12999</v>
      </c>
      <c r="G24" s="1269"/>
      <c r="H24" s="2386" t="str">
        <f t="shared" si="0"/>
        <v>MED_07.WP</v>
      </c>
      <c r="I24" s="3037"/>
      <c r="K24" s="2736" t="s">
        <v>1176</v>
      </c>
      <c r="L24" s="2735" t="s">
        <v>12925</v>
      </c>
      <c r="M24" s="1536" t="s">
        <v>13690</v>
      </c>
      <c r="N24" s="1536" t="s">
        <v>13691</v>
      </c>
      <c r="O24" s="444" t="s">
        <v>824</v>
      </c>
      <c r="P24" s="444" t="s">
        <v>824</v>
      </c>
      <c r="Q24" s="2737" t="s">
        <v>19635</v>
      </c>
      <c r="R24" s="444" t="s">
        <v>824</v>
      </c>
      <c r="S24" s="444" t="s">
        <v>824</v>
      </c>
      <c r="T24" s="444" t="s">
        <v>824</v>
      </c>
      <c r="U24" s="444" t="s">
        <v>824</v>
      </c>
      <c r="X24" s="14"/>
    </row>
    <row r="25" spans="1:24" x14ac:dyDescent="0.25">
      <c r="A25" s="3034"/>
      <c r="B25" s="3387"/>
      <c r="C25" s="3387"/>
      <c r="D25" s="3388"/>
      <c r="E25" s="2374" t="s">
        <v>9809</v>
      </c>
      <c r="F25" s="2375" t="s">
        <v>13000</v>
      </c>
      <c r="G25" s="2375"/>
      <c r="H25" s="2390" t="str">
        <f t="shared" si="0"/>
        <v>MOL_02.WP</v>
      </c>
      <c r="I25" s="3037"/>
      <c r="K25" s="1536" t="s">
        <v>9715</v>
      </c>
      <c r="L25" s="199" t="s">
        <v>12926</v>
      </c>
      <c r="M25" s="1536" t="s">
        <v>824</v>
      </c>
      <c r="N25" s="1536" t="s">
        <v>824</v>
      </c>
      <c r="O25" s="444" t="s">
        <v>824</v>
      </c>
      <c r="P25" s="444" t="s">
        <v>824</v>
      </c>
      <c r="Q25" s="444" t="s">
        <v>824</v>
      </c>
      <c r="R25" s="444" t="s">
        <v>824</v>
      </c>
      <c r="S25" s="444" t="s">
        <v>824</v>
      </c>
      <c r="T25" s="444" t="s">
        <v>824</v>
      </c>
      <c r="U25" s="444" t="s">
        <v>824</v>
      </c>
      <c r="X25" s="14"/>
    </row>
    <row r="26" spans="1:24" x14ac:dyDescent="0.25">
      <c r="A26" s="3034"/>
      <c r="B26" s="3404"/>
      <c r="C26" s="3404"/>
      <c r="D26" s="3405"/>
      <c r="E26" s="2376" t="s">
        <v>13001</v>
      </c>
      <c r="F26" s="1269" t="s">
        <v>13002</v>
      </c>
      <c r="G26" s="1272"/>
      <c r="H26" s="2386" t="str">
        <f t="shared" si="0"/>
        <v>PRN_06.WP</v>
      </c>
      <c r="I26" s="3037"/>
      <c r="K26" s="1536" t="s">
        <v>756</v>
      </c>
      <c r="L26" s="199" t="s">
        <v>12927</v>
      </c>
      <c r="M26" s="1536" t="s">
        <v>824</v>
      </c>
      <c r="N26" s="1536" t="s">
        <v>824</v>
      </c>
      <c r="O26" s="444" t="s">
        <v>824</v>
      </c>
      <c r="P26" s="2745" t="s">
        <v>824</v>
      </c>
      <c r="Q26" s="444" t="s">
        <v>824</v>
      </c>
      <c r="R26" s="444" t="s">
        <v>824</v>
      </c>
      <c r="S26" s="444" t="s">
        <v>824</v>
      </c>
      <c r="T26" s="444" t="s">
        <v>824</v>
      </c>
      <c r="U26" s="444" t="s">
        <v>824</v>
      </c>
      <c r="X26" s="14"/>
    </row>
    <row r="27" spans="1:24" x14ac:dyDescent="0.25">
      <c r="A27" s="3034"/>
      <c r="B27" s="3359"/>
      <c r="C27" s="3359"/>
      <c r="D27" s="3360"/>
      <c r="E27" s="2377" t="s">
        <v>13003</v>
      </c>
      <c r="F27" s="2375" t="s">
        <v>13004</v>
      </c>
      <c r="G27" s="2375"/>
      <c r="H27" s="2390" t="str">
        <f t="shared" si="0"/>
        <v>SMA_10.WP</v>
      </c>
      <c r="I27" s="3037"/>
      <c r="K27" s="1536" t="s">
        <v>9717</v>
      </c>
      <c r="L27" s="199" t="s">
        <v>12928</v>
      </c>
      <c r="M27" s="1536" t="s">
        <v>824</v>
      </c>
      <c r="N27" s="1536" t="s">
        <v>824</v>
      </c>
      <c r="O27" s="444" t="s">
        <v>824</v>
      </c>
      <c r="P27" s="444" t="s">
        <v>824</v>
      </c>
      <c r="Q27" s="444" t="s">
        <v>824</v>
      </c>
      <c r="R27" s="444" t="s">
        <v>824</v>
      </c>
      <c r="S27" s="444" t="s">
        <v>824</v>
      </c>
      <c r="T27" s="444" t="s">
        <v>824</v>
      </c>
      <c r="U27" s="2737" t="s">
        <v>13688</v>
      </c>
      <c r="X27" s="14"/>
    </row>
    <row r="28" spans="1:24" x14ac:dyDescent="0.25">
      <c r="A28" s="3034"/>
      <c r="B28" s="3406"/>
      <c r="C28" s="3406"/>
      <c r="D28" s="3407"/>
      <c r="E28" s="444" t="s">
        <v>13005</v>
      </c>
      <c r="F28" s="1397" t="s">
        <v>13006</v>
      </c>
      <c r="G28" s="1397"/>
      <c r="H28" s="2386" t="str">
        <f t="shared" si="0"/>
        <v>SYS_01.WP</v>
      </c>
      <c r="I28" s="3037"/>
      <c r="K28" s="1536" t="s">
        <v>9722</v>
      </c>
      <c r="L28" s="199" t="s">
        <v>12929</v>
      </c>
      <c r="M28" s="1536" t="s">
        <v>824</v>
      </c>
      <c r="N28" s="1536" t="s">
        <v>824</v>
      </c>
      <c r="O28" s="444" t="s">
        <v>824</v>
      </c>
      <c r="P28" s="444" t="s">
        <v>824</v>
      </c>
      <c r="Q28" s="444" t="s">
        <v>824</v>
      </c>
      <c r="R28" s="444" t="s">
        <v>824</v>
      </c>
      <c r="S28" s="444" t="s">
        <v>824</v>
      </c>
      <c r="T28" s="444" t="s">
        <v>824</v>
      </c>
      <c r="U28" s="444" t="s">
        <v>824</v>
      </c>
      <c r="X28" s="14"/>
    </row>
    <row r="29" spans="1:24" ht="15.75" thickBot="1" x14ac:dyDescent="0.3">
      <c r="A29" s="3034"/>
      <c r="B29" s="3408"/>
      <c r="C29" s="3408"/>
      <c r="D29" s="3409"/>
      <c r="E29" s="2812" t="s">
        <v>18338</v>
      </c>
      <c r="F29" s="2813" t="s">
        <v>18339</v>
      </c>
      <c r="G29" s="2813"/>
      <c r="H29" s="2983" t="str">
        <f t="shared" ref="H29" si="1">E29</f>
        <v>SPECIF_15.WP</v>
      </c>
      <c r="I29" s="3037"/>
      <c r="K29" s="2736" t="s">
        <v>9709</v>
      </c>
      <c r="L29" s="2735" t="s">
        <v>12930</v>
      </c>
      <c r="M29" s="1536" t="s">
        <v>19656</v>
      </c>
      <c r="N29" s="1536" t="s">
        <v>13691</v>
      </c>
      <c r="O29" s="444" t="s">
        <v>824</v>
      </c>
      <c r="P29" s="444" t="s">
        <v>824</v>
      </c>
      <c r="Q29" s="444" t="s">
        <v>824</v>
      </c>
      <c r="R29" s="2737" t="s">
        <v>13689</v>
      </c>
      <c r="S29" s="444" t="s">
        <v>824</v>
      </c>
      <c r="T29" s="444" t="s">
        <v>824</v>
      </c>
      <c r="U29" s="444" t="s">
        <v>824</v>
      </c>
      <c r="X29" s="14"/>
    </row>
    <row r="30" spans="1:24" x14ac:dyDescent="0.25">
      <c r="A30" s="2378"/>
      <c r="B30" s="3410" t="s">
        <v>19702</v>
      </c>
      <c r="C30" s="3410"/>
      <c r="D30" s="3411"/>
      <c r="E30" s="2379" t="s">
        <v>1206</v>
      </c>
      <c r="F30" s="2380"/>
      <c r="G30" s="2380"/>
      <c r="H30" s="2381"/>
      <c r="I30" s="3036"/>
      <c r="K30" s="2736" t="s">
        <v>12931</v>
      </c>
      <c r="L30" s="2735" t="s">
        <v>12932</v>
      </c>
      <c r="M30" s="1536" t="s">
        <v>19657</v>
      </c>
      <c r="N30" s="1536" t="s">
        <v>13691</v>
      </c>
      <c r="O30" s="2737" t="s">
        <v>13689</v>
      </c>
      <c r="P30" s="2737" t="s">
        <v>13689</v>
      </c>
      <c r="Q30" s="444" t="s">
        <v>824</v>
      </c>
      <c r="R30" s="2737" t="s">
        <v>13689</v>
      </c>
      <c r="S30" s="444" t="s">
        <v>824</v>
      </c>
      <c r="T30" s="444" t="s">
        <v>824</v>
      </c>
      <c r="U30" s="444" t="s">
        <v>824</v>
      </c>
      <c r="X30" s="14"/>
    </row>
    <row r="31" spans="1:24" ht="15.75" thickBot="1" x14ac:dyDescent="0.3">
      <c r="A31" s="2814"/>
      <c r="B31" s="3412"/>
      <c r="C31" s="3412"/>
      <c r="D31" s="3413"/>
      <c r="E31" s="2815" t="s">
        <v>3182</v>
      </c>
      <c r="F31" s="2816" t="s">
        <v>3183</v>
      </c>
      <c r="G31" s="2816"/>
      <c r="H31" s="2817"/>
      <c r="I31" s="3037"/>
      <c r="K31" s="1536" t="s">
        <v>1644</v>
      </c>
      <c r="L31" s="199" t="s">
        <v>12933</v>
      </c>
      <c r="M31" s="1536" t="s">
        <v>824</v>
      </c>
      <c r="N31" s="1536" t="s">
        <v>824</v>
      </c>
      <c r="O31" s="444" t="s">
        <v>824</v>
      </c>
      <c r="P31" s="444" t="s">
        <v>824</v>
      </c>
      <c r="Q31" s="444" t="s">
        <v>824</v>
      </c>
      <c r="R31" s="444" t="s">
        <v>824</v>
      </c>
      <c r="S31" s="444" t="s">
        <v>824</v>
      </c>
      <c r="T31" s="444" t="s">
        <v>824</v>
      </c>
      <c r="U31" s="444" t="s">
        <v>824</v>
      </c>
      <c r="X31" s="14"/>
    </row>
    <row r="32" spans="1:24" x14ac:dyDescent="0.25">
      <c r="A32" s="2770"/>
      <c r="B32" s="3389"/>
      <c r="C32" s="3390"/>
      <c r="D32" s="3391"/>
      <c r="E32" s="3001" t="s">
        <v>13018</v>
      </c>
      <c r="F32" s="3002" t="s">
        <v>13019</v>
      </c>
      <c r="G32" s="3003"/>
      <c r="H32" s="3004" t="str">
        <f t="shared" ref="H32:H33" si="2">E32</f>
        <v>SPECIF_1.WP</v>
      </c>
      <c r="I32" s="3038"/>
      <c r="J32" s="1053" t="s">
        <v>824</v>
      </c>
      <c r="K32" s="1536" t="s">
        <v>12934</v>
      </c>
      <c r="L32" s="199" t="s">
        <v>12935</v>
      </c>
      <c r="M32" s="1536" t="s">
        <v>824</v>
      </c>
      <c r="N32" s="1536" t="s">
        <v>824</v>
      </c>
      <c r="O32" s="444" t="s">
        <v>824</v>
      </c>
      <c r="P32" s="444" t="s">
        <v>824</v>
      </c>
      <c r="Q32" s="444" t="s">
        <v>824</v>
      </c>
      <c r="R32" s="444" t="s">
        <v>824</v>
      </c>
      <c r="S32" s="444" t="s">
        <v>824</v>
      </c>
      <c r="T32" s="444" t="s">
        <v>824</v>
      </c>
      <c r="U32" s="444" t="s">
        <v>824</v>
      </c>
      <c r="X32" s="14"/>
    </row>
    <row r="33" spans="1:24" ht="15.75" thickBot="1" x14ac:dyDescent="0.3">
      <c r="A33" s="3005"/>
      <c r="B33" s="3392"/>
      <c r="C33" s="3393"/>
      <c r="D33" s="3394"/>
      <c r="E33" s="3006" t="s">
        <v>13015</v>
      </c>
      <c r="F33" s="3007" t="s">
        <v>13016</v>
      </c>
      <c r="G33" s="3008"/>
      <c r="H33" s="2402" t="str">
        <f t="shared" si="2"/>
        <v>PRF_FCT.WP</v>
      </c>
      <c r="I33" s="3038"/>
      <c r="K33" s="1536" t="s">
        <v>492</v>
      </c>
      <c r="L33" s="199" t="s">
        <v>19648</v>
      </c>
      <c r="M33" s="1536" t="s">
        <v>824</v>
      </c>
      <c r="N33" s="1264"/>
      <c r="O33" s="444" t="s">
        <v>824</v>
      </c>
      <c r="P33" s="444" t="s">
        <v>824</v>
      </c>
      <c r="Q33" s="444" t="s">
        <v>824</v>
      </c>
      <c r="R33" s="444" t="s">
        <v>824</v>
      </c>
      <c r="S33" s="444" t="s">
        <v>824</v>
      </c>
      <c r="T33" s="444" t="s">
        <v>824</v>
      </c>
      <c r="U33" s="444"/>
      <c r="X33" s="14"/>
    </row>
    <row r="34" spans="1:24" x14ac:dyDescent="0.25">
      <c r="A34" s="2774"/>
      <c r="B34" s="3395"/>
      <c r="C34" s="3396"/>
      <c r="D34" s="3397"/>
      <c r="E34" s="2998" t="s">
        <v>13009</v>
      </c>
      <c r="F34" s="2999" t="s">
        <v>13010</v>
      </c>
      <c r="G34" s="3000"/>
      <c r="H34" s="2994" t="str">
        <f t="shared" ref="H34:H49" si="3">E34</f>
        <v>HIC_01.wp</v>
      </c>
      <c r="I34" s="3038"/>
      <c r="K34" s="1536" t="s">
        <v>494</v>
      </c>
      <c r="L34" s="199" t="s">
        <v>12937</v>
      </c>
      <c r="M34" s="1536" t="s">
        <v>824</v>
      </c>
      <c r="N34" s="1536" t="s">
        <v>824</v>
      </c>
      <c r="O34" s="444" t="s">
        <v>824</v>
      </c>
      <c r="P34" s="444" t="s">
        <v>824</v>
      </c>
      <c r="Q34" s="444" t="s">
        <v>824</v>
      </c>
      <c r="R34" s="444" t="s">
        <v>824</v>
      </c>
      <c r="S34" s="444" t="s">
        <v>824</v>
      </c>
      <c r="T34" s="444" t="s">
        <v>824</v>
      </c>
      <c r="U34" s="444" t="s">
        <v>824</v>
      </c>
    </row>
    <row r="35" spans="1:24" x14ac:dyDescent="0.25">
      <c r="A35" s="2774"/>
      <c r="B35" s="3398"/>
      <c r="C35" s="3399"/>
      <c r="D35" s="3400"/>
      <c r="E35" s="2384" t="s">
        <v>13011</v>
      </c>
      <c r="F35" s="149" t="s">
        <v>13012</v>
      </c>
      <c r="G35" s="2385"/>
      <c r="H35" s="2386" t="str">
        <f t="shared" si="3"/>
        <v>HIM_03.wp</v>
      </c>
      <c r="I35" s="3038"/>
      <c r="K35" s="1536" t="s">
        <v>195</v>
      </c>
      <c r="L35" s="199" t="s">
        <v>12938</v>
      </c>
      <c r="M35" s="1536" t="s">
        <v>824</v>
      </c>
      <c r="N35" s="1536" t="s">
        <v>824</v>
      </c>
      <c r="O35" s="444" t="s">
        <v>824</v>
      </c>
      <c r="P35" s="444" t="s">
        <v>824</v>
      </c>
      <c r="Q35" s="444" t="s">
        <v>824</v>
      </c>
      <c r="R35" s="444" t="s">
        <v>824</v>
      </c>
      <c r="S35" s="444" t="s">
        <v>824</v>
      </c>
      <c r="T35" s="444" t="s">
        <v>824</v>
      </c>
      <c r="U35" s="444" t="s">
        <v>824</v>
      </c>
    </row>
    <row r="36" spans="1:24" x14ac:dyDescent="0.25">
      <c r="A36" s="2774"/>
      <c r="B36" s="3401"/>
      <c r="C36" s="3402"/>
      <c r="D36" s="3403"/>
      <c r="E36" s="2387" t="s">
        <v>13013</v>
      </c>
      <c r="F36" s="2388" t="s">
        <v>13014</v>
      </c>
      <c r="G36" s="2389"/>
      <c r="H36" s="2390" t="str">
        <f t="shared" si="3"/>
        <v>HIP_02.wp</v>
      </c>
      <c r="I36" s="3038"/>
      <c r="K36" s="1536" t="s">
        <v>9218</v>
      </c>
      <c r="L36" s="199" t="s">
        <v>12939</v>
      </c>
      <c r="M36" s="1536" t="s">
        <v>824</v>
      </c>
      <c r="N36" s="1536" t="s">
        <v>824</v>
      </c>
      <c r="O36" s="444" t="s">
        <v>824</v>
      </c>
      <c r="P36" s="444" t="s">
        <v>824</v>
      </c>
      <c r="Q36" s="444" t="s">
        <v>824</v>
      </c>
      <c r="R36" s="444" t="s">
        <v>824</v>
      </c>
      <c r="S36" s="444" t="s">
        <v>824</v>
      </c>
      <c r="T36" s="444" t="s">
        <v>824</v>
      </c>
      <c r="U36" s="444" t="s">
        <v>824</v>
      </c>
    </row>
    <row r="37" spans="1:24" x14ac:dyDescent="0.25">
      <c r="A37" s="2774"/>
      <c r="B37" s="3417"/>
      <c r="C37" s="3418"/>
      <c r="D37" s="3419"/>
      <c r="E37" s="2384" t="s">
        <v>13007</v>
      </c>
      <c r="F37" s="149" t="s">
        <v>13008</v>
      </c>
      <c r="G37" s="693"/>
      <c r="H37" s="2386" t="str">
        <f t="shared" ref="H37" si="4">E37</f>
        <v>HIA_04.wp</v>
      </c>
      <c r="I37" s="3038"/>
      <c r="K37" s="1536" t="s">
        <v>9220</v>
      </c>
      <c r="L37" s="199" t="s">
        <v>12940</v>
      </c>
      <c r="M37" s="1536" t="s">
        <v>824</v>
      </c>
      <c r="N37" s="1536" t="s">
        <v>824</v>
      </c>
      <c r="O37" s="444" t="s">
        <v>824</v>
      </c>
      <c r="P37" s="444" t="s">
        <v>824</v>
      </c>
      <c r="Q37" s="444" t="s">
        <v>824</v>
      </c>
      <c r="R37" s="444" t="s">
        <v>824</v>
      </c>
      <c r="S37" s="444" t="s">
        <v>824</v>
      </c>
      <c r="T37" s="444" t="s">
        <v>824</v>
      </c>
      <c r="U37" s="444" t="s">
        <v>824</v>
      </c>
    </row>
    <row r="38" spans="1:24" x14ac:dyDescent="0.25">
      <c r="A38" s="2774"/>
      <c r="B38" s="3420"/>
      <c r="C38" s="3421"/>
      <c r="D38" s="3422"/>
      <c r="E38" s="2984" t="s">
        <v>9443</v>
      </c>
      <c r="F38" s="2813" t="s">
        <v>13017</v>
      </c>
      <c r="G38" s="2372" t="s">
        <v>19604</v>
      </c>
      <c r="H38" s="2983" t="str">
        <f t="shared" si="3"/>
        <v>SIT_D753.WP</v>
      </c>
      <c r="I38" s="3037" t="s">
        <v>19605</v>
      </c>
      <c r="K38" s="2736" t="s">
        <v>9221</v>
      </c>
      <c r="L38" s="2735" t="s">
        <v>12941</v>
      </c>
      <c r="M38" s="1536" t="s">
        <v>824</v>
      </c>
      <c r="N38" s="1536" t="s">
        <v>824</v>
      </c>
      <c r="O38" s="2737" t="s">
        <v>13688</v>
      </c>
      <c r="P38" s="2737" t="s">
        <v>13688</v>
      </c>
      <c r="Q38" s="444" t="s">
        <v>824</v>
      </c>
      <c r="R38" s="2737" t="s">
        <v>13689</v>
      </c>
      <c r="S38" s="2737" t="s">
        <v>564</v>
      </c>
      <c r="T38" s="444" t="s">
        <v>824</v>
      </c>
      <c r="U38" s="444" t="s">
        <v>824</v>
      </c>
    </row>
    <row r="39" spans="1:24" ht="15" customHeight="1" thickBot="1" x14ac:dyDescent="0.3">
      <c r="A39" s="3005"/>
      <c r="B39" s="3423"/>
      <c r="C39" s="3424"/>
      <c r="D39" s="3425"/>
      <c r="E39" s="2985" t="s">
        <v>9453</v>
      </c>
      <c r="F39" s="2401" t="s">
        <v>9499</v>
      </c>
      <c r="G39" s="2986" t="s">
        <v>19617</v>
      </c>
      <c r="H39" s="2402" t="str">
        <f t="shared" ref="H39" si="5">E39</f>
        <v>CTP_D748.WP</v>
      </c>
      <c r="I39" s="3042" t="s">
        <v>19616</v>
      </c>
      <c r="K39" s="1536" t="s">
        <v>9224</v>
      </c>
      <c r="L39" s="199" t="s">
        <v>12942</v>
      </c>
      <c r="M39" s="1536" t="s">
        <v>824</v>
      </c>
      <c r="N39" s="1536" t="s">
        <v>824</v>
      </c>
      <c r="O39" s="444" t="s">
        <v>824</v>
      </c>
      <c r="P39" s="444" t="s">
        <v>824</v>
      </c>
      <c r="Q39" s="444" t="s">
        <v>824</v>
      </c>
      <c r="R39" s="444" t="s">
        <v>824</v>
      </c>
      <c r="S39" s="444" t="s">
        <v>824</v>
      </c>
      <c r="T39" s="444" t="s">
        <v>824</v>
      </c>
      <c r="U39" s="444" t="s">
        <v>824</v>
      </c>
    </row>
    <row r="40" spans="1:24" x14ac:dyDescent="0.25">
      <c r="A40" s="2770"/>
      <c r="B40" s="3426"/>
      <c r="C40" s="3427"/>
      <c r="D40" s="3428"/>
      <c r="E40" s="2392" t="s">
        <v>9440</v>
      </c>
      <c r="F40" s="2382" t="s">
        <v>9494</v>
      </c>
      <c r="G40" s="2393" t="s">
        <v>9467</v>
      </c>
      <c r="H40" s="2383" t="str">
        <f t="shared" si="3"/>
        <v>AMP_D771.WP</v>
      </c>
      <c r="I40" s="3036" t="s">
        <v>19602</v>
      </c>
      <c r="K40" s="1536" t="s">
        <v>757</v>
      </c>
      <c r="L40" s="199" t="s">
        <v>12943</v>
      </c>
      <c r="M40" s="1536" t="s">
        <v>824</v>
      </c>
      <c r="N40" s="1536" t="s">
        <v>824</v>
      </c>
      <c r="O40" s="444" t="s">
        <v>824</v>
      </c>
      <c r="P40" s="444" t="s">
        <v>824</v>
      </c>
      <c r="Q40" s="444" t="s">
        <v>824</v>
      </c>
      <c r="R40" s="444" t="s">
        <v>824</v>
      </c>
      <c r="S40" s="444" t="s">
        <v>824</v>
      </c>
      <c r="T40" s="444" t="s">
        <v>824</v>
      </c>
      <c r="U40" s="444" t="s">
        <v>824</v>
      </c>
    </row>
    <row r="41" spans="1:24" x14ac:dyDescent="0.25">
      <c r="A41" s="2771"/>
      <c r="B41" s="3417"/>
      <c r="C41" s="3418"/>
      <c r="D41" s="3419"/>
      <c r="E41" s="1264" t="s">
        <v>9442</v>
      </c>
      <c r="F41" s="149" t="s">
        <v>9495</v>
      </c>
      <c r="G41" s="2773" t="s">
        <v>9468</v>
      </c>
      <c r="H41" s="2386" t="str">
        <f t="shared" si="3"/>
        <v>AMS_D773.WP</v>
      </c>
      <c r="I41" s="3037" t="s">
        <v>19603</v>
      </c>
      <c r="K41" s="2736" t="s">
        <v>1139</v>
      </c>
      <c r="L41" s="2735" t="s">
        <v>12944</v>
      </c>
      <c r="M41" s="1536" t="s">
        <v>824</v>
      </c>
      <c r="N41" s="1536" t="s">
        <v>13691</v>
      </c>
      <c r="O41" s="444" t="s">
        <v>824</v>
      </c>
      <c r="P41" s="444" t="s">
        <v>824</v>
      </c>
      <c r="Q41" s="444" t="s">
        <v>824</v>
      </c>
      <c r="R41" s="444" t="s">
        <v>824</v>
      </c>
      <c r="S41" s="444" t="s">
        <v>824</v>
      </c>
      <c r="T41" s="444" t="s">
        <v>824</v>
      </c>
      <c r="U41" s="444" t="s">
        <v>824</v>
      </c>
    </row>
    <row r="42" spans="1:24" x14ac:dyDescent="0.25">
      <c r="A42" s="2771"/>
      <c r="B42" s="3401"/>
      <c r="C42" s="3402"/>
      <c r="D42" s="3403"/>
      <c r="E42" s="2394" t="s">
        <v>9449</v>
      </c>
      <c r="F42" s="2395" t="s">
        <v>9782</v>
      </c>
      <c r="G42" s="2396" t="s">
        <v>9476</v>
      </c>
      <c r="H42" s="2390" t="str">
        <f t="shared" si="3"/>
        <v>APB_D236.WP</v>
      </c>
      <c r="I42" s="3037" t="s">
        <v>19612</v>
      </c>
      <c r="K42" s="1536" t="s">
        <v>1645</v>
      </c>
      <c r="L42" s="199" t="s">
        <v>12945</v>
      </c>
      <c r="M42" s="1536" t="s">
        <v>824</v>
      </c>
      <c r="N42" s="1536" t="s">
        <v>824</v>
      </c>
      <c r="O42" s="444" t="s">
        <v>824</v>
      </c>
      <c r="P42" s="444" t="s">
        <v>824</v>
      </c>
      <c r="Q42" s="444" t="s">
        <v>824</v>
      </c>
      <c r="R42" s="444" t="s">
        <v>824</v>
      </c>
      <c r="S42" s="444" t="s">
        <v>824</v>
      </c>
      <c r="T42" s="444" t="s">
        <v>824</v>
      </c>
      <c r="U42" s="444" t="s">
        <v>824</v>
      </c>
    </row>
    <row r="43" spans="1:24" x14ac:dyDescent="0.25">
      <c r="A43" s="2771"/>
      <c r="B43" s="3417"/>
      <c r="C43" s="3418"/>
      <c r="D43" s="3419"/>
      <c r="E43" s="1264" t="s">
        <v>9451</v>
      </c>
      <c r="F43" s="149" t="s">
        <v>9504</v>
      </c>
      <c r="G43" s="2773" t="s">
        <v>9478</v>
      </c>
      <c r="H43" s="2386" t="str">
        <f t="shared" si="3"/>
        <v>APH_D777.WP</v>
      </c>
      <c r="I43" s="3037" t="s">
        <v>19614</v>
      </c>
      <c r="K43" s="2736" t="s">
        <v>19534</v>
      </c>
      <c r="L43" s="2735" t="s">
        <v>19533</v>
      </c>
      <c r="M43" s="1536" t="s">
        <v>824</v>
      </c>
      <c r="N43" s="1536" t="s">
        <v>824</v>
      </c>
      <c r="O43" s="444" t="s">
        <v>824</v>
      </c>
      <c r="P43" s="444" t="s">
        <v>824</v>
      </c>
      <c r="Q43" s="444" t="s">
        <v>824</v>
      </c>
      <c r="R43" s="444" t="s">
        <v>824</v>
      </c>
      <c r="S43" s="2737" t="s">
        <v>564</v>
      </c>
      <c r="T43" s="444" t="s">
        <v>824</v>
      </c>
      <c r="U43" s="444" t="s">
        <v>824</v>
      </c>
    </row>
    <row r="44" spans="1:24" x14ac:dyDescent="0.25">
      <c r="A44" s="2771"/>
      <c r="B44" s="3401"/>
      <c r="C44" s="3402"/>
      <c r="D44" s="3403"/>
      <c r="E44" s="2394" t="s">
        <v>9457</v>
      </c>
      <c r="F44" s="2388" t="s">
        <v>9503</v>
      </c>
      <c r="G44" s="2396" t="s">
        <v>9483</v>
      </c>
      <c r="H44" s="2390" t="str">
        <f t="shared" si="3"/>
        <v>API_D758.WP</v>
      </c>
      <c r="I44" s="3037" t="s">
        <v>19621</v>
      </c>
      <c r="K44" s="1536" t="s">
        <v>566</v>
      </c>
      <c r="L44" s="199" t="s">
        <v>12946</v>
      </c>
      <c r="M44" s="1536" t="s">
        <v>824</v>
      </c>
      <c r="N44" s="1536" t="s">
        <v>824</v>
      </c>
      <c r="O44" s="444" t="s">
        <v>824</v>
      </c>
      <c r="P44" s="444" t="s">
        <v>824</v>
      </c>
      <c r="Q44" s="444" t="s">
        <v>824</v>
      </c>
      <c r="R44" s="444" t="s">
        <v>824</v>
      </c>
      <c r="S44" s="444" t="s">
        <v>824</v>
      </c>
      <c r="T44" s="444" t="s">
        <v>824</v>
      </c>
      <c r="U44" s="444" t="s">
        <v>824</v>
      </c>
    </row>
    <row r="45" spans="1:24" x14ac:dyDescent="0.25">
      <c r="A45" s="2771"/>
      <c r="B45" s="3414"/>
      <c r="C45" s="3415"/>
      <c r="D45" s="3416"/>
      <c r="E45" s="1264" t="s">
        <v>9491</v>
      </c>
      <c r="F45" s="2395" t="s">
        <v>9805</v>
      </c>
      <c r="G45" s="2773" t="s">
        <v>9806</v>
      </c>
      <c r="H45" s="2386" t="str">
        <f t="shared" si="3"/>
        <v>APK_D761.WP</v>
      </c>
      <c r="I45" s="3037" t="s">
        <v>19629</v>
      </c>
      <c r="K45" s="2736" t="s">
        <v>571</v>
      </c>
      <c r="L45" s="2735" t="s">
        <v>12947</v>
      </c>
      <c r="M45" s="1536" t="s">
        <v>824</v>
      </c>
      <c r="N45" s="1536" t="s">
        <v>824</v>
      </c>
      <c r="O45" s="444" t="s">
        <v>824</v>
      </c>
      <c r="P45" s="444" t="s">
        <v>824</v>
      </c>
      <c r="Q45" s="444" t="s">
        <v>824</v>
      </c>
      <c r="R45" s="444" t="s">
        <v>824</v>
      </c>
      <c r="S45" s="444" t="s">
        <v>824</v>
      </c>
      <c r="T45" s="444" t="s">
        <v>824</v>
      </c>
      <c r="U45" s="444" t="s">
        <v>824</v>
      </c>
    </row>
    <row r="46" spans="1:24" x14ac:dyDescent="0.25">
      <c r="A46" s="2771"/>
      <c r="B46" s="3401"/>
      <c r="C46" s="3402"/>
      <c r="D46" s="3403"/>
      <c r="E46" s="2394" t="s">
        <v>9448</v>
      </c>
      <c r="F46" s="2739" t="s">
        <v>9497</v>
      </c>
      <c r="G46" s="2396" t="s">
        <v>9475</v>
      </c>
      <c r="H46" s="2390" t="str">
        <f t="shared" si="3"/>
        <v>APL_D253.WP</v>
      </c>
      <c r="I46" s="3037" t="s">
        <v>19611</v>
      </c>
      <c r="K46" s="1536" t="s">
        <v>572</v>
      </c>
      <c r="L46" s="199" t="s">
        <v>12948</v>
      </c>
      <c r="M46" s="1536" t="s">
        <v>824</v>
      </c>
      <c r="N46" s="1536" t="s">
        <v>824</v>
      </c>
      <c r="O46" s="444" t="s">
        <v>824</v>
      </c>
      <c r="P46" s="444" t="s">
        <v>824</v>
      </c>
      <c r="Q46" s="444" t="s">
        <v>824</v>
      </c>
      <c r="R46" s="444" t="s">
        <v>824</v>
      </c>
      <c r="S46" s="444" t="s">
        <v>824</v>
      </c>
      <c r="T46" s="444" t="s">
        <v>824</v>
      </c>
      <c r="U46" s="444" t="s">
        <v>824</v>
      </c>
    </row>
    <row r="47" spans="1:24" x14ac:dyDescent="0.25">
      <c r="A47" s="2771"/>
      <c r="B47" s="3398"/>
      <c r="C47" s="3399"/>
      <c r="D47" s="3400"/>
      <c r="E47" s="1264" t="s">
        <v>9446</v>
      </c>
      <c r="F47" s="149" t="s">
        <v>10995</v>
      </c>
      <c r="G47" s="2773" t="s">
        <v>9472</v>
      </c>
      <c r="H47" s="2386" t="str">
        <f t="shared" si="3"/>
        <v>APP_D757.WP</v>
      </c>
      <c r="I47" s="3037" t="s">
        <v>19608</v>
      </c>
      <c r="K47" s="1536" t="s">
        <v>1142</v>
      </c>
      <c r="L47" s="199" t="s">
        <v>12949</v>
      </c>
      <c r="M47" s="1536" t="s">
        <v>824</v>
      </c>
      <c r="N47" s="1536" t="s">
        <v>824</v>
      </c>
      <c r="O47" s="444" t="s">
        <v>824</v>
      </c>
      <c r="P47" s="444" t="s">
        <v>824</v>
      </c>
      <c r="Q47" s="444" t="s">
        <v>824</v>
      </c>
      <c r="R47" s="444" t="s">
        <v>824</v>
      </c>
      <c r="S47" s="444" t="s">
        <v>824</v>
      </c>
      <c r="T47" s="444" t="s">
        <v>824</v>
      </c>
      <c r="U47" s="444" t="s">
        <v>824</v>
      </c>
      <c r="X47" s="14"/>
    </row>
    <row r="48" spans="1:24" x14ac:dyDescent="0.25">
      <c r="A48" s="2771"/>
      <c r="B48" s="3429"/>
      <c r="C48" s="3430"/>
      <c r="D48" s="3431"/>
      <c r="E48" s="2394" t="s">
        <v>9492</v>
      </c>
      <c r="F48" s="2388" t="s">
        <v>9780</v>
      </c>
      <c r="G48" s="2396" t="s">
        <v>9474</v>
      </c>
      <c r="H48" s="2390" t="str">
        <f t="shared" si="3"/>
        <v>APR_D767.WP</v>
      </c>
      <c r="I48" s="3037" t="s">
        <v>19610</v>
      </c>
      <c r="K48" s="1536" t="s">
        <v>192</v>
      </c>
      <c r="L48" s="199" t="s">
        <v>12950</v>
      </c>
      <c r="M48" s="1536" t="s">
        <v>824</v>
      </c>
      <c r="N48" s="1536" t="s">
        <v>824</v>
      </c>
      <c r="O48" s="444" t="s">
        <v>824</v>
      </c>
      <c r="P48" s="444" t="s">
        <v>824</v>
      </c>
      <c r="Q48" s="444" t="s">
        <v>824</v>
      </c>
      <c r="R48" s="444" t="s">
        <v>824</v>
      </c>
      <c r="S48" s="444" t="s">
        <v>824</v>
      </c>
      <c r="T48" s="444" t="s">
        <v>824</v>
      </c>
      <c r="U48" s="444" t="s">
        <v>824</v>
      </c>
      <c r="X48" s="14"/>
    </row>
    <row r="49" spans="1:24" x14ac:dyDescent="0.25">
      <c r="A49" s="2771"/>
      <c r="B49" s="3414"/>
      <c r="C49" s="3415"/>
      <c r="D49" s="3416"/>
      <c r="E49" s="1264" t="s">
        <v>9447</v>
      </c>
      <c r="F49" s="149" t="s">
        <v>9779</v>
      </c>
      <c r="G49" s="2773" t="s">
        <v>9473</v>
      </c>
      <c r="H49" s="2386" t="str">
        <f t="shared" si="3"/>
        <v>APS_D769.WP</v>
      </c>
      <c r="I49" s="3037" t="s">
        <v>19609</v>
      </c>
      <c r="K49" s="1536" t="s">
        <v>1219</v>
      </c>
      <c r="L49" s="199" t="s">
        <v>12951</v>
      </c>
      <c r="M49" s="1536" t="s">
        <v>824</v>
      </c>
      <c r="N49" s="1536" t="s">
        <v>824</v>
      </c>
      <c r="O49" s="444" t="s">
        <v>824</v>
      </c>
      <c r="P49" s="444" t="s">
        <v>824</v>
      </c>
      <c r="Q49" s="444" t="s">
        <v>824</v>
      </c>
      <c r="R49" s="444" t="s">
        <v>824</v>
      </c>
      <c r="S49" s="444" t="s">
        <v>824</v>
      </c>
      <c r="T49" s="444" t="s">
        <v>824</v>
      </c>
      <c r="U49" s="444" t="s">
        <v>824</v>
      </c>
      <c r="X49" s="14"/>
    </row>
    <row r="50" spans="1:24" x14ac:dyDescent="0.25">
      <c r="A50" s="2771"/>
      <c r="B50" s="3401"/>
      <c r="C50" s="3402"/>
      <c r="D50" s="3403"/>
      <c r="E50" s="2394" t="s">
        <v>9445</v>
      </c>
      <c r="F50" s="2388" t="s">
        <v>9496</v>
      </c>
      <c r="G50" s="2396" t="s">
        <v>9471</v>
      </c>
      <c r="H50" s="2390" t="str">
        <f t="shared" ref="H50:H71" si="6">E50</f>
        <v>COR_D756.WP</v>
      </c>
      <c r="I50" s="3037" t="s">
        <v>19607</v>
      </c>
      <c r="K50" s="1536" t="s">
        <v>120</v>
      </c>
      <c r="L50" s="199" t="s">
        <v>12952</v>
      </c>
      <c r="M50" s="1536" t="s">
        <v>824</v>
      </c>
      <c r="N50" s="1536" t="s">
        <v>824</v>
      </c>
      <c r="O50" s="444" t="s">
        <v>824</v>
      </c>
      <c r="P50" s="444" t="s">
        <v>824</v>
      </c>
      <c r="Q50" s="444" t="s">
        <v>824</v>
      </c>
      <c r="R50" s="444" t="s">
        <v>824</v>
      </c>
      <c r="S50" s="444" t="s">
        <v>824</v>
      </c>
      <c r="T50" s="444" t="s">
        <v>824</v>
      </c>
      <c r="U50" s="444" t="s">
        <v>824</v>
      </c>
      <c r="X50" s="14"/>
    </row>
    <row r="51" spans="1:24" x14ac:dyDescent="0.25">
      <c r="A51" s="2771"/>
      <c r="B51" s="3414"/>
      <c r="C51" s="3415"/>
      <c r="D51" s="3416"/>
      <c r="E51" s="1264" t="s">
        <v>9454</v>
      </c>
      <c r="F51" s="149" t="s">
        <v>9500</v>
      </c>
      <c r="G51" s="2773" t="s">
        <v>9480</v>
      </c>
      <c r="H51" s="2386" t="str">
        <f t="shared" si="6"/>
        <v>CTA_D745.WP</v>
      </c>
      <c r="I51" s="3037" t="s">
        <v>19618</v>
      </c>
      <c r="K51" s="2736" t="s">
        <v>12953</v>
      </c>
      <c r="L51" s="2735" t="s">
        <v>12954</v>
      </c>
      <c r="M51" s="1536" t="s">
        <v>824</v>
      </c>
      <c r="N51" s="1536" t="s">
        <v>19658</v>
      </c>
      <c r="O51" s="2737" t="s">
        <v>13688</v>
      </c>
      <c r="P51" s="2737" t="s">
        <v>13688</v>
      </c>
      <c r="Q51" s="444" t="s">
        <v>824</v>
      </c>
      <c r="R51" s="2737" t="s">
        <v>13689</v>
      </c>
      <c r="S51" s="444" t="s">
        <v>824</v>
      </c>
      <c r="T51" s="444" t="s">
        <v>824</v>
      </c>
      <c r="U51" s="444" t="s">
        <v>824</v>
      </c>
      <c r="X51" s="14"/>
    </row>
    <row r="52" spans="1:24" x14ac:dyDescent="0.25">
      <c r="A52" s="2771"/>
      <c r="B52" s="3401"/>
      <c r="C52" s="3402"/>
      <c r="D52" s="3403"/>
      <c r="E52" s="2394" t="s">
        <v>9452</v>
      </c>
      <c r="F52" s="2388" t="s">
        <v>9498</v>
      </c>
      <c r="G52" s="2396" t="s">
        <v>9479</v>
      </c>
      <c r="H52" s="2390" t="str">
        <f t="shared" si="6"/>
        <v>CTC_D762.WP</v>
      </c>
      <c r="I52" s="3037" t="s">
        <v>19615</v>
      </c>
      <c r="K52" s="2736" t="s">
        <v>45</v>
      </c>
      <c r="L52" s="2735" t="s">
        <v>12955</v>
      </c>
      <c r="M52" s="1536" t="s">
        <v>824</v>
      </c>
      <c r="N52" s="1536" t="s">
        <v>13691</v>
      </c>
      <c r="O52" s="444" t="s">
        <v>824</v>
      </c>
      <c r="P52" s="444" t="s">
        <v>824</v>
      </c>
      <c r="Q52" s="444" t="s">
        <v>824</v>
      </c>
      <c r="R52" s="2737" t="s">
        <v>1144</v>
      </c>
      <c r="S52" s="444" t="s">
        <v>824</v>
      </c>
      <c r="T52" s="444" t="s">
        <v>824</v>
      </c>
      <c r="U52" s="444" t="s">
        <v>824</v>
      </c>
      <c r="X52" s="14"/>
    </row>
    <row r="53" spans="1:24" x14ac:dyDescent="0.25">
      <c r="A53" s="2771"/>
      <c r="B53" s="3398"/>
      <c r="C53" s="3399"/>
      <c r="D53" s="3400"/>
      <c r="E53" s="1264" t="s">
        <v>9456</v>
      </c>
      <c r="F53" s="149" t="s">
        <v>9502</v>
      </c>
      <c r="G53" s="2773" t="s">
        <v>9482</v>
      </c>
      <c r="H53" s="2386" t="str">
        <f t="shared" si="6"/>
        <v>CTE_D734.WP</v>
      </c>
      <c r="I53" s="3037" t="s">
        <v>19620</v>
      </c>
      <c r="K53" s="1536" t="s">
        <v>8359</v>
      </c>
      <c r="L53" s="199" t="s">
        <v>12956</v>
      </c>
      <c r="M53" s="1536" t="s">
        <v>824</v>
      </c>
      <c r="N53" s="1536" t="s">
        <v>824</v>
      </c>
      <c r="O53" s="444" t="s">
        <v>824</v>
      </c>
      <c r="P53" s="444" t="s">
        <v>824</v>
      </c>
      <c r="Q53" s="444" t="s">
        <v>824</v>
      </c>
      <c r="R53" s="444" t="s">
        <v>824</v>
      </c>
      <c r="S53" s="444" t="s">
        <v>824</v>
      </c>
      <c r="T53" s="444" t="s">
        <v>824</v>
      </c>
      <c r="U53" s="444" t="s">
        <v>824</v>
      </c>
      <c r="X53" s="14"/>
    </row>
    <row r="54" spans="1:24" x14ac:dyDescent="0.25">
      <c r="A54" s="2771"/>
      <c r="B54" s="3429"/>
      <c r="C54" s="3430"/>
      <c r="D54" s="3431"/>
      <c r="E54" s="2394" t="s">
        <v>9455</v>
      </c>
      <c r="F54" s="2388" t="s">
        <v>9501</v>
      </c>
      <c r="G54" s="2396" t="s">
        <v>9481</v>
      </c>
      <c r="H54" s="2390" t="str">
        <f t="shared" si="6"/>
        <v>CTL_D763.WP</v>
      </c>
      <c r="I54" s="3037" t="s">
        <v>19619</v>
      </c>
      <c r="K54" s="2736" t="s">
        <v>8233</v>
      </c>
      <c r="L54" s="2735" t="s">
        <v>12957</v>
      </c>
      <c r="M54" s="1536" t="s">
        <v>824</v>
      </c>
      <c r="N54" s="1536" t="s">
        <v>824</v>
      </c>
      <c r="O54" s="444" t="s">
        <v>824</v>
      </c>
      <c r="P54" s="444" t="s">
        <v>824</v>
      </c>
      <c r="Q54" s="444" t="s">
        <v>824</v>
      </c>
      <c r="R54" s="444" t="s">
        <v>824</v>
      </c>
      <c r="S54" s="444" t="s">
        <v>824</v>
      </c>
      <c r="T54" s="444" t="s">
        <v>824</v>
      </c>
      <c r="U54" s="444" t="s">
        <v>824</v>
      </c>
      <c r="X54" s="14"/>
    </row>
    <row r="55" spans="1:24" ht="15.75" thickBot="1" x14ac:dyDescent="0.3">
      <c r="A55" s="2771"/>
      <c r="B55" s="3435"/>
      <c r="C55" s="3436"/>
      <c r="D55" s="3437"/>
      <c r="E55" s="1198" t="s">
        <v>9450</v>
      </c>
      <c r="F55" s="141" t="s">
        <v>9781</v>
      </c>
      <c r="G55" s="1085" t="s">
        <v>9477</v>
      </c>
      <c r="H55" s="2391" t="str">
        <f t="shared" si="6"/>
        <v>DEV_D774.WP</v>
      </c>
      <c r="I55" s="3042" t="s">
        <v>19613</v>
      </c>
      <c r="K55" s="1536" t="s">
        <v>12958</v>
      </c>
      <c r="L55" s="199" t="s">
        <v>12959</v>
      </c>
      <c r="M55" s="1536" t="s">
        <v>824</v>
      </c>
      <c r="N55" s="1536" t="s">
        <v>824</v>
      </c>
      <c r="O55" s="444" t="s">
        <v>824</v>
      </c>
      <c r="P55" s="444" t="s">
        <v>824</v>
      </c>
      <c r="Q55" s="444" t="s">
        <v>824</v>
      </c>
      <c r="R55" s="444" t="s">
        <v>824</v>
      </c>
      <c r="S55" s="444" t="s">
        <v>824</v>
      </c>
      <c r="T55" s="444" t="s">
        <v>824</v>
      </c>
      <c r="U55" s="444" t="s">
        <v>824</v>
      </c>
      <c r="X55" s="14"/>
    </row>
    <row r="56" spans="1:24" x14ac:dyDescent="0.25">
      <c r="A56" s="3338" t="s">
        <v>1474</v>
      </c>
      <c r="B56" s="3438"/>
      <c r="C56" s="3427"/>
      <c r="D56" s="3428"/>
      <c r="E56" s="2392" t="s">
        <v>9464</v>
      </c>
      <c r="F56" s="2382" t="s">
        <v>9509</v>
      </c>
      <c r="G56" s="2393" t="s">
        <v>9490</v>
      </c>
      <c r="H56" s="2383" t="str">
        <f t="shared" si="6"/>
        <v>DCT_D922.WP</v>
      </c>
      <c r="I56" s="3039" t="s">
        <v>19628</v>
      </c>
      <c r="K56" s="2736" t="s">
        <v>7095</v>
      </c>
      <c r="L56" s="2735" t="s">
        <v>12960</v>
      </c>
      <c r="M56" s="1536" t="s">
        <v>824</v>
      </c>
      <c r="N56" s="1536" t="s">
        <v>13691</v>
      </c>
      <c r="O56" s="444" t="s">
        <v>824</v>
      </c>
      <c r="P56" s="444" t="s">
        <v>824</v>
      </c>
      <c r="Q56" s="444" t="s">
        <v>824</v>
      </c>
      <c r="R56" s="444" t="s">
        <v>824</v>
      </c>
      <c r="S56" s="444" t="s">
        <v>824</v>
      </c>
      <c r="T56" s="444" t="s">
        <v>824</v>
      </c>
      <c r="U56" s="444" t="s">
        <v>824</v>
      </c>
      <c r="X56" s="14"/>
    </row>
    <row r="57" spans="1:24" x14ac:dyDescent="0.25">
      <c r="A57" s="3339"/>
      <c r="B57" s="3439"/>
      <c r="C57" s="3399"/>
      <c r="D57" s="3400"/>
      <c r="E57" s="1264" t="s">
        <v>9463</v>
      </c>
      <c r="F57" s="149" t="s">
        <v>9508</v>
      </c>
      <c r="G57" s="2773" t="s">
        <v>9489</v>
      </c>
      <c r="H57" s="2386" t="str">
        <f t="shared" si="6"/>
        <v>EPA_D73.WP</v>
      </c>
      <c r="I57" s="3040" t="s">
        <v>19626</v>
      </c>
      <c r="K57" s="1536" t="s">
        <v>8166</v>
      </c>
      <c r="L57" s="199" t="s">
        <v>12961</v>
      </c>
      <c r="M57" s="1536" t="s">
        <v>824</v>
      </c>
      <c r="N57" s="1536" t="s">
        <v>824</v>
      </c>
      <c r="O57" s="444" t="s">
        <v>824</v>
      </c>
      <c r="P57" s="444" t="s">
        <v>824</v>
      </c>
      <c r="Q57" s="444" t="s">
        <v>824</v>
      </c>
      <c r="R57" s="444" t="s">
        <v>824</v>
      </c>
      <c r="S57" s="444" t="s">
        <v>824</v>
      </c>
      <c r="T57" s="444" t="s">
        <v>824</v>
      </c>
      <c r="U57" s="444" t="s">
        <v>824</v>
      </c>
      <c r="X57" s="14"/>
    </row>
    <row r="58" spans="1:24" x14ac:dyDescent="0.25">
      <c r="A58" s="3339"/>
      <c r="B58" s="3440"/>
      <c r="C58" s="3402"/>
      <c r="D58" s="3403"/>
      <c r="E58" s="2394" t="s">
        <v>9458</v>
      </c>
      <c r="F58" s="2388" t="s">
        <v>9505</v>
      </c>
      <c r="G58" s="2396" t="s">
        <v>9484</v>
      </c>
      <c r="H58" s="2390" t="str">
        <f t="shared" si="6"/>
        <v>EPC_D605.WP</v>
      </c>
      <c r="I58" s="3040" t="s">
        <v>19622</v>
      </c>
      <c r="K58" s="1536" t="s">
        <v>12962</v>
      </c>
      <c r="L58" s="199" t="s">
        <v>12963</v>
      </c>
      <c r="M58" s="1536" t="s">
        <v>824</v>
      </c>
      <c r="N58" s="1536" t="s">
        <v>824</v>
      </c>
      <c r="O58" s="444" t="s">
        <v>824</v>
      </c>
      <c r="P58" s="444" t="s">
        <v>824</v>
      </c>
      <c r="Q58" s="444" t="s">
        <v>824</v>
      </c>
      <c r="R58" s="444" t="s">
        <v>824</v>
      </c>
      <c r="S58" s="444" t="s">
        <v>824</v>
      </c>
      <c r="T58" s="444" t="s">
        <v>824</v>
      </c>
      <c r="U58" s="444" t="s">
        <v>824</v>
      </c>
      <c r="X58" s="14"/>
    </row>
    <row r="59" spans="1:24" x14ac:dyDescent="0.25">
      <c r="A59" s="3339"/>
      <c r="B59" s="3441"/>
      <c r="C59" s="3415"/>
      <c r="D59" s="3416"/>
      <c r="E59" s="1264" t="s">
        <v>9459</v>
      </c>
      <c r="F59" s="149" t="s">
        <v>9506</v>
      </c>
      <c r="G59" s="2773" t="s">
        <v>9485</v>
      </c>
      <c r="H59" s="2386" t="str">
        <f t="shared" si="6"/>
        <v>EPD_D600.WP</v>
      </c>
      <c r="I59" s="3040" t="s">
        <v>19623</v>
      </c>
      <c r="K59" s="1536" t="s">
        <v>12897</v>
      </c>
      <c r="L59" s="199" t="s">
        <v>12964</v>
      </c>
      <c r="M59" s="1536" t="s">
        <v>824</v>
      </c>
      <c r="N59" s="1536" t="s">
        <v>824</v>
      </c>
      <c r="O59" s="444" t="s">
        <v>824</v>
      </c>
      <c r="P59" s="444" t="s">
        <v>824</v>
      </c>
      <c r="Q59" s="444" t="s">
        <v>824</v>
      </c>
      <c r="R59" s="444" t="s">
        <v>824</v>
      </c>
      <c r="S59" s="444" t="s">
        <v>824</v>
      </c>
      <c r="T59" s="444" t="s">
        <v>824</v>
      </c>
      <c r="U59" s="444" t="s">
        <v>824</v>
      </c>
      <c r="X59" s="14"/>
    </row>
    <row r="60" spans="1:24" x14ac:dyDescent="0.25">
      <c r="A60" s="3339"/>
      <c r="B60" s="3440"/>
      <c r="C60" s="3402"/>
      <c r="D60" s="3403"/>
      <c r="E60" s="2394" t="s">
        <v>9461</v>
      </c>
      <c r="F60" s="2388" t="s">
        <v>9507</v>
      </c>
      <c r="G60" s="2396" t="s">
        <v>9487</v>
      </c>
      <c r="H60" s="2390" t="str">
        <f t="shared" si="6"/>
        <v>EPK_D782.WP</v>
      </c>
      <c r="I60" s="3040" t="s">
        <v>19625</v>
      </c>
      <c r="K60" s="1536" t="s">
        <v>7093</v>
      </c>
      <c r="L60" s="199" t="s">
        <v>12965</v>
      </c>
      <c r="M60" s="1536" t="s">
        <v>824</v>
      </c>
      <c r="N60" s="1536" t="s">
        <v>824</v>
      </c>
      <c r="O60" s="444" t="s">
        <v>824</v>
      </c>
      <c r="P60" s="444" t="s">
        <v>824</v>
      </c>
      <c r="Q60" s="444" t="s">
        <v>824</v>
      </c>
      <c r="R60" s="444" t="s">
        <v>824</v>
      </c>
      <c r="S60" s="444" t="s">
        <v>824</v>
      </c>
      <c r="T60" s="444" t="s">
        <v>824</v>
      </c>
      <c r="U60" s="444" t="s">
        <v>824</v>
      </c>
      <c r="X60" s="14"/>
    </row>
    <row r="61" spans="1:24" x14ac:dyDescent="0.25">
      <c r="A61" s="3339"/>
      <c r="B61" s="3441"/>
      <c r="C61" s="3415"/>
      <c r="D61" s="3416"/>
      <c r="E61" s="1264" t="s">
        <v>9460</v>
      </c>
      <c r="F61" s="149" t="s">
        <v>12833</v>
      </c>
      <c r="G61" s="2773" t="s">
        <v>9486</v>
      </c>
      <c r="H61" s="2386" t="str">
        <f t="shared" si="6"/>
        <v>EPT_D778.WP</v>
      </c>
      <c r="I61" s="3040" t="s">
        <v>19624</v>
      </c>
      <c r="K61" s="1536" t="s">
        <v>517</v>
      </c>
      <c r="L61" s="199" t="s">
        <v>12966</v>
      </c>
      <c r="M61" s="1536" t="s">
        <v>824</v>
      </c>
      <c r="N61" s="1536" t="s">
        <v>824</v>
      </c>
      <c r="O61" s="444" t="s">
        <v>824</v>
      </c>
      <c r="P61" s="444" t="s">
        <v>824</v>
      </c>
      <c r="Q61" s="444" t="s">
        <v>824</v>
      </c>
      <c r="R61" s="444" t="s">
        <v>824</v>
      </c>
      <c r="S61" s="444" t="s">
        <v>824</v>
      </c>
      <c r="T61" s="444" t="s">
        <v>824</v>
      </c>
      <c r="U61" s="444" t="s">
        <v>824</v>
      </c>
      <c r="X61" s="14"/>
    </row>
    <row r="62" spans="1:24" ht="15.75" thickBot="1" x14ac:dyDescent="0.3">
      <c r="A62" s="3340"/>
      <c r="B62" s="3442"/>
      <c r="C62" s="3443"/>
      <c r="D62" s="3444"/>
      <c r="E62" s="2991" t="s">
        <v>9462</v>
      </c>
      <c r="F62" s="2995" t="s">
        <v>10996</v>
      </c>
      <c r="G62" s="2992" t="s">
        <v>9488</v>
      </c>
      <c r="H62" s="2993" t="str">
        <f t="shared" si="6"/>
        <v>EPV_D787.WP</v>
      </c>
      <c r="I62" s="3041" t="s">
        <v>19627</v>
      </c>
      <c r="K62" s="1536" t="s">
        <v>10703</v>
      </c>
      <c r="L62" s="199" t="s">
        <v>12967</v>
      </c>
      <c r="M62" s="1536" t="s">
        <v>824</v>
      </c>
      <c r="N62" s="1536" t="s">
        <v>824</v>
      </c>
      <c r="O62" s="444" t="s">
        <v>824</v>
      </c>
      <c r="P62" s="444" t="s">
        <v>824</v>
      </c>
      <c r="Q62" s="444" t="s">
        <v>824</v>
      </c>
      <c r="R62" s="444" t="s">
        <v>824</v>
      </c>
      <c r="S62" s="444" t="s">
        <v>824</v>
      </c>
      <c r="T62" s="444" t="s">
        <v>824</v>
      </c>
      <c r="U62" s="444" t="s">
        <v>824</v>
      </c>
      <c r="X62" s="14"/>
    </row>
    <row r="63" spans="1:24" x14ac:dyDescent="0.25">
      <c r="A63" s="2988"/>
      <c r="B63" s="3432"/>
      <c r="C63" s="3433"/>
      <c r="D63" s="3434"/>
      <c r="E63" s="1201" t="s">
        <v>9438</v>
      </c>
      <c r="F63" s="142" t="s">
        <v>9493</v>
      </c>
      <c r="G63" s="2997" t="s">
        <v>9466</v>
      </c>
      <c r="H63" s="2990" t="str">
        <f t="shared" si="6"/>
        <v>MON_D747.WP</v>
      </c>
      <c r="I63" s="3036" t="s">
        <v>19601</v>
      </c>
      <c r="K63" s="1536" t="s">
        <v>532</v>
      </c>
      <c r="L63" s="199" t="s">
        <v>12968</v>
      </c>
      <c r="M63" s="1536" t="s">
        <v>824</v>
      </c>
      <c r="N63" s="1536" t="s">
        <v>824</v>
      </c>
      <c r="O63" s="444" t="s">
        <v>824</v>
      </c>
      <c r="P63" s="444" t="s">
        <v>824</v>
      </c>
      <c r="Q63" s="444" t="s">
        <v>824</v>
      </c>
      <c r="R63" s="444" t="s">
        <v>824</v>
      </c>
      <c r="S63" s="444" t="s">
        <v>824</v>
      </c>
      <c r="T63" s="444" t="s">
        <v>824</v>
      </c>
      <c r="U63" s="444" t="s">
        <v>824</v>
      </c>
      <c r="X63" s="14"/>
    </row>
    <row r="64" spans="1:24" x14ac:dyDescent="0.25">
      <c r="A64" s="2988"/>
      <c r="B64" s="3401"/>
      <c r="C64" s="3402"/>
      <c r="D64" s="3403"/>
      <c r="E64" s="2394" t="s">
        <v>9439</v>
      </c>
      <c r="F64" s="2388" t="s">
        <v>9494</v>
      </c>
      <c r="G64" s="2398" t="s">
        <v>9467</v>
      </c>
      <c r="H64" s="2390" t="str">
        <f t="shared" si="6"/>
        <v>MOP_LLL.WP</v>
      </c>
      <c r="I64" s="3037" t="s">
        <v>19602</v>
      </c>
      <c r="K64" s="1536" t="s">
        <v>534</v>
      </c>
      <c r="L64" s="199" t="s">
        <v>12969</v>
      </c>
      <c r="M64" s="1536" t="s">
        <v>824</v>
      </c>
      <c r="N64" s="1264"/>
      <c r="O64" s="444" t="s">
        <v>824</v>
      </c>
      <c r="P64" s="444" t="s">
        <v>824</v>
      </c>
      <c r="Q64" s="444" t="s">
        <v>824</v>
      </c>
      <c r="R64" s="444" t="s">
        <v>824</v>
      </c>
      <c r="S64" s="444" t="s">
        <v>824</v>
      </c>
      <c r="T64" s="444" t="s">
        <v>824</v>
      </c>
      <c r="U64" s="444" t="s">
        <v>824</v>
      </c>
      <c r="X64" s="14"/>
    </row>
    <row r="65" spans="1:24" x14ac:dyDescent="0.25">
      <c r="A65" s="2771"/>
      <c r="B65" s="3414"/>
      <c r="C65" s="3415"/>
      <c r="D65" s="3416"/>
      <c r="E65" s="1264" t="s">
        <v>9441</v>
      </c>
      <c r="F65" s="149" t="s">
        <v>9495</v>
      </c>
      <c r="G65" s="2399" t="s">
        <v>9468</v>
      </c>
      <c r="H65" s="2386" t="str">
        <f t="shared" si="6"/>
        <v>MOS_LLL.WP</v>
      </c>
      <c r="I65" s="3037" t="s">
        <v>19603</v>
      </c>
      <c r="K65" s="198"/>
      <c r="L65" s="199" t="s">
        <v>12970</v>
      </c>
      <c r="M65" s="1536" t="s">
        <v>824</v>
      </c>
      <c r="N65" s="1264"/>
      <c r="O65" s="444" t="s">
        <v>824</v>
      </c>
      <c r="P65" s="444" t="s">
        <v>824</v>
      </c>
      <c r="Q65" s="444" t="s">
        <v>824</v>
      </c>
      <c r="R65" s="444" t="s">
        <v>824</v>
      </c>
      <c r="S65" s="444" t="s">
        <v>824</v>
      </c>
      <c r="T65" s="444" t="s">
        <v>824</v>
      </c>
      <c r="U65" s="444" t="s">
        <v>824</v>
      </c>
      <c r="X65" s="14"/>
    </row>
    <row r="66" spans="1:24" ht="15.75" thickBot="1" x14ac:dyDescent="0.3">
      <c r="A66" s="2771"/>
      <c r="B66" s="3447"/>
      <c r="C66" s="3443"/>
      <c r="D66" s="3444"/>
      <c r="E66" s="2991" t="s">
        <v>9444</v>
      </c>
      <c r="F66" s="2995" t="s">
        <v>9807</v>
      </c>
      <c r="G66" s="2996" t="s">
        <v>9470</v>
      </c>
      <c r="H66" s="2993" t="str">
        <f t="shared" si="6"/>
        <v>TIC_D755.WP</v>
      </c>
      <c r="I66" s="3042" t="s">
        <v>19606</v>
      </c>
      <c r="L66" s="4"/>
      <c r="M66" s="1053" t="s">
        <v>824</v>
      </c>
      <c r="O66" s="4" t="s">
        <v>824</v>
      </c>
      <c r="P66" s="4" t="s">
        <v>824</v>
      </c>
      <c r="Q66" s="4" t="s">
        <v>824</v>
      </c>
      <c r="R66" s="4" t="s">
        <v>824</v>
      </c>
      <c r="S66" s="4" t="s">
        <v>824</v>
      </c>
      <c r="T66" s="4" t="s">
        <v>824</v>
      </c>
      <c r="U66" s="4" t="s">
        <v>824</v>
      </c>
      <c r="X66" s="14"/>
    </row>
    <row r="67" spans="1:24" x14ac:dyDescent="0.25">
      <c r="A67" s="2771"/>
      <c r="B67" s="3448"/>
      <c r="C67" s="3449"/>
      <c r="D67" s="3450"/>
      <c r="E67" s="1536" t="s">
        <v>9802</v>
      </c>
      <c r="F67" s="1397" t="s">
        <v>10997</v>
      </c>
      <c r="G67" s="2773" t="s">
        <v>9803</v>
      </c>
      <c r="H67" s="2386" t="str">
        <f t="shared" si="6"/>
        <v>COD_PRDCT.WP</v>
      </c>
      <c r="I67" s="3037"/>
      <c r="M67" s="1053" t="s">
        <v>824</v>
      </c>
      <c r="O67" s="4" t="s">
        <v>824</v>
      </c>
      <c r="P67" s="4" t="s">
        <v>824</v>
      </c>
      <c r="Q67" s="4" t="s">
        <v>824</v>
      </c>
      <c r="R67" s="4" t="s">
        <v>824</v>
      </c>
      <c r="S67" s="4" t="s">
        <v>824</v>
      </c>
      <c r="T67" s="4" t="s">
        <v>824</v>
      </c>
      <c r="U67" s="4" t="s">
        <v>824</v>
      </c>
      <c r="X67" s="14"/>
    </row>
    <row r="68" spans="1:24" x14ac:dyDescent="0.25">
      <c r="A68" s="2771"/>
      <c r="B68" s="3451"/>
      <c r="C68" s="3451"/>
      <c r="D68" s="3451"/>
      <c r="E68" s="2377" t="s">
        <v>9550</v>
      </c>
      <c r="F68" s="2373" t="s">
        <v>980</v>
      </c>
      <c r="G68" s="2396" t="s">
        <v>9800</v>
      </c>
      <c r="H68" s="2390" t="str">
        <f t="shared" si="6"/>
        <v>CTRY_CDE.WP</v>
      </c>
      <c r="I68" s="3037"/>
      <c r="M68" s="1053" t="s">
        <v>824</v>
      </c>
      <c r="O68" s="4" t="s">
        <v>824</v>
      </c>
      <c r="P68" s="4" t="s">
        <v>824</v>
      </c>
      <c r="Q68" s="4" t="s">
        <v>824</v>
      </c>
      <c r="R68" s="4" t="s">
        <v>824</v>
      </c>
      <c r="S68" s="4" t="s">
        <v>824</v>
      </c>
      <c r="T68" s="4" t="s">
        <v>824</v>
      </c>
      <c r="U68" s="4" t="s">
        <v>824</v>
      </c>
      <c r="X68" s="14"/>
    </row>
    <row r="69" spans="1:24" x14ac:dyDescent="0.25">
      <c r="A69" s="2771"/>
      <c r="B69" s="3452"/>
      <c r="C69" s="3452"/>
      <c r="D69" s="3452"/>
      <c r="E69" s="2547" t="s">
        <v>9705</v>
      </c>
      <c r="F69" s="2989" t="s">
        <v>13020</v>
      </c>
      <c r="G69" s="11" t="s">
        <v>12614</v>
      </c>
      <c r="H69" s="2990" t="str">
        <f t="shared" si="6"/>
        <v>FCT_ACT.WP</v>
      </c>
      <c r="I69" s="3037"/>
      <c r="L69" s="4"/>
      <c r="M69" s="1053" t="s">
        <v>824</v>
      </c>
      <c r="O69" s="4" t="s">
        <v>824</v>
      </c>
      <c r="P69" s="4" t="s">
        <v>824</v>
      </c>
      <c r="Q69" s="4" t="s">
        <v>824</v>
      </c>
      <c r="R69" s="4" t="s">
        <v>824</v>
      </c>
      <c r="S69" s="4" t="s">
        <v>824</v>
      </c>
      <c r="T69" s="4" t="s">
        <v>824</v>
      </c>
      <c r="U69" s="4" t="s">
        <v>824</v>
      </c>
      <c r="X69" s="14"/>
    </row>
    <row r="70" spans="1:24" x14ac:dyDescent="0.25">
      <c r="A70" s="2771"/>
      <c r="B70" s="3451"/>
      <c r="C70" s="3451"/>
      <c r="D70" s="3451"/>
      <c r="E70" s="2394" t="s">
        <v>12840</v>
      </c>
      <c r="F70" s="2397" t="s">
        <v>13021</v>
      </c>
      <c r="G70" s="2396" t="s">
        <v>9469</v>
      </c>
      <c r="H70" s="2390" t="str">
        <f t="shared" si="6"/>
        <v>GES_APP.WP</v>
      </c>
      <c r="I70" s="3037"/>
      <c r="X70" s="14"/>
    </row>
    <row r="71" spans="1:24" ht="15.75" thickBot="1" x14ac:dyDescent="0.3">
      <c r="A71" s="2772"/>
      <c r="B71" s="3454"/>
      <c r="C71" s="3454"/>
      <c r="D71" s="3454"/>
      <c r="E71" s="2400" t="s">
        <v>9801</v>
      </c>
      <c r="F71" s="3007" t="s">
        <v>9465</v>
      </c>
      <c r="G71" s="3035" t="s">
        <v>9804</v>
      </c>
      <c r="H71" s="2402" t="str">
        <f t="shared" si="6"/>
        <v>LBL_ACC.wp</v>
      </c>
      <c r="I71" s="3042"/>
      <c r="L71" s="3"/>
      <c r="X71" s="14"/>
    </row>
    <row r="72" spans="1:24" x14ac:dyDescent="0.25">
      <c r="X72" s="14"/>
    </row>
    <row r="73" spans="1:24" x14ac:dyDescent="0.25">
      <c r="I73" s="1218">
        <v>576</v>
      </c>
      <c r="X73" s="14"/>
    </row>
    <row r="74" spans="1:24" x14ac:dyDescent="0.25">
      <c r="A74" s="3"/>
      <c r="B74" s="1323"/>
      <c r="C74" s="2978"/>
      <c r="D74" s="2408"/>
      <c r="E74" s="3"/>
      <c r="F74" s="3079"/>
      <c r="G74" s="2987"/>
      <c r="H74" s="2982"/>
      <c r="X74" s="14"/>
    </row>
    <row r="75" spans="1:24" x14ac:dyDescent="0.25">
      <c r="A75" s="3"/>
      <c r="B75" s="1323"/>
      <c r="C75" s="2978"/>
      <c r="D75" s="2408"/>
      <c r="E75" s="3"/>
      <c r="F75" s="3080"/>
      <c r="G75" s="1053"/>
      <c r="H75" s="2982"/>
      <c r="X75" s="14"/>
    </row>
    <row r="76" spans="1:24" x14ac:dyDescent="0.25">
      <c r="F76" s="3081"/>
      <c r="G76" s="4"/>
      <c r="H76" s="2982"/>
      <c r="X76" s="14"/>
    </row>
    <row r="77" spans="1:24" x14ac:dyDescent="0.25">
      <c r="C77" s="2981"/>
      <c r="E77" s="1053"/>
      <c r="F77" s="3077"/>
      <c r="G77" s="4"/>
      <c r="H77" s="2982"/>
      <c r="X77" s="14"/>
    </row>
    <row r="78" spans="1:24" x14ac:dyDescent="0.25">
      <c r="C78" s="2981"/>
      <c r="E78" s="3074"/>
      <c r="F78" s="3076"/>
      <c r="G78" s="4"/>
      <c r="H78" s="2982"/>
      <c r="X78" s="14"/>
    </row>
    <row r="79" spans="1:24" x14ac:dyDescent="0.25">
      <c r="C79" s="2981"/>
      <c r="E79" s="3074"/>
      <c r="F79" s="3077"/>
      <c r="G79" s="4"/>
      <c r="H79" s="2982"/>
      <c r="X79" s="14"/>
    </row>
    <row r="80" spans="1:24" x14ac:dyDescent="0.25">
      <c r="B80" s="3455"/>
      <c r="C80" s="3455"/>
      <c r="D80" s="3455"/>
      <c r="E80" s="3075"/>
      <c r="F80" s="3077"/>
      <c r="G80" s="4"/>
      <c r="H80" s="2982"/>
      <c r="X80" s="14"/>
    </row>
    <row r="81" spans="3:24" x14ac:dyDescent="0.25">
      <c r="C81" s="2981"/>
      <c r="F81" s="3078"/>
      <c r="X81" s="14"/>
    </row>
    <row r="82" spans="3:24" x14ac:dyDescent="0.25">
      <c r="C82" s="2981"/>
      <c r="I82" s="1930"/>
      <c r="X82" s="14"/>
    </row>
    <row r="83" spans="3:24" x14ac:dyDescent="0.25">
      <c r="I83" s="1930"/>
      <c r="X83" s="14"/>
    </row>
    <row r="84" spans="3:24" x14ac:dyDescent="0.25">
      <c r="I84" s="1930"/>
      <c r="X84" s="14"/>
    </row>
    <row r="85" spans="3:24" x14ac:dyDescent="0.25">
      <c r="I85" s="1930"/>
      <c r="X85" s="14"/>
    </row>
    <row r="86" spans="3:24" x14ac:dyDescent="0.25">
      <c r="I86" s="1930"/>
      <c r="X86" s="14"/>
    </row>
    <row r="87" spans="3:24" x14ac:dyDescent="0.25">
      <c r="I87" s="1930"/>
      <c r="X87" s="14"/>
    </row>
    <row r="88" spans="3:24" x14ac:dyDescent="0.25">
      <c r="I88" s="1930"/>
      <c r="X88" s="14"/>
    </row>
    <row r="89" spans="3:24" x14ac:dyDescent="0.25">
      <c r="I89" s="1930"/>
      <c r="X89" s="14"/>
    </row>
    <row r="90" spans="3:24" x14ac:dyDescent="0.25">
      <c r="I90" s="1930"/>
      <c r="L90" s="14"/>
      <c r="V90" s="14"/>
      <c r="W90" s="14"/>
      <c r="X90" s="14"/>
    </row>
    <row r="91" spans="3:24" x14ac:dyDescent="0.25">
      <c r="I91" s="1930"/>
      <c r="L91" s="14"/>
      <c r="V91" s="14"/>
      <c r="W91" s="14"/>
      <c r="X91" s="14"/>
    </row>
    <row r="92" spans="3:24" x14ac:dyDescent="0.25">
      <c r="I92" s="1930"/>
      <c r="L92" s="14"/>
      <c r="V92" s="14"/>
      <c r="W92" s="14"/>
      <c r="X92" s="14"/>
    </row>
    <row r="93" spans="3:24" x14ac:dyDescent="0.25">
      <c r="I93" s="1930"/>
      <c r="L93" s="14"/>
      <c r="V93" s="14"/>
      <c r="W93" s="14"/>
      <c r="X93" s="14"/>
    </row>
    <row r="94" spans="3:24" x14ac:dyDescent="0.25">
      <c r="I94" s="1930"/>
      <c r="L94" s="14"/>
      <c r="V94" s="14"/>
      <c r="W94" s="14"/>
      <c r="X94" s="14"/>
    </row>
    <row r="95" spans="3:24" x14ac:dyDescent="0.25">
      <c r="I95" s="1930"/>
      <c r="L95" s="14"/>
      <c r="V95" s="14"/>
      <c r="W95" s="14"/>
      <c r="X95" s="14"/>
    </row>
    <row r="96" spans="3:24" x14ac:dyDescent="0.25">
      <c r="I96" s="1930"/>
      <c r="L96" s="14"/>
      <c r="V96" s="14"/>
      <c r="W96" s="14"/>
      <c r="X96" s="14"/>
    </row>
    <row r="97" spans="2:24" x14ac:dyDescent="0.25">
      <c r="I97" s="1930"/>
      <c r="L97" s="14"/>
      <c r="V97" s="14"/>
      <c r="W97" s="14"/>
      <c r="X97" s="14"/>
    </row>
    <row r="98" spans="2:24" x14ac:dyDescent="0.25">
      <c r="I98" s="1930"/>
      <c r="L98" s="14"/>
      <c r="V98" s="14"/>
      <c r="W98" s="14"/>
      <c r="X98" s="14"/>
    </row>
    <row r="99" spans="2:24" x14ac:dyDescent="0.25">
      <c r="I99" s="1930"/>
      <c r="L99" s="14"/>
      <c r="V99" s="14"/>
      <c r="W99" s="14"/>
      <c r="X99" s="14"/>
    </row>
    <row r="100" spans="2:24" x14ac:dyDescent="0.25">
      <c r="I100" s="1930"/>
      <c r="L100" s="14"/>
      <c r="V100" s="14"/>
      <c r="W100" s="14"/>
      <c r="X100" s="14"/>
    </row>
    <row r="101" spans="2:24" x14ac:dyDescent="0.25">
      <c r="B101" s="3453"/>
      <c r="C101" s="3453"/>
      <c r="D101" s="3453"/>
      <c r="I101" s="1930"/>
      <c r="L101" s="14"/>
      <c r="V101" s="14"/>
      <c r="W101" s="14"/>
      <c r="X101" s="14"/>
    </row>
    <row r="102" spans="2:24" x14ac:dyDescent="0.25">
      <c r="I102" s="1930"/>
      <c r="L102" s="14"/>
      <c r="V102" s="14"/>
      <c r="W102" s="14"/>
      <c r="X102" s="14"/>
    </row>
    <row r="103" spans="2:24" x14ac:dyDescent="0.25">
      <c r="I103" s="1930"/>
      <c r="L103" s="14"/>
      <c r="V103" s="14"/>
      <c r="W103" s="14"/>
      <c r="X103" s="14"/>
    </row>
    <row r="104" spans="2:24" x14ac:dyDescent="0.25">
      <c r="I104" s="1930"/>
      <c r="L104" s="14"/>
      <c r="V104" s="14"/>
      <c r="W104" s="14"/>
      <c r="X104" s="14"/>
    </row>
    <row r="105" spans="2:24" x14ac:dyDescent="0.25">
      <c r="C105" s="251"/>
      <c r="I105" s="1930"/>
      <c r="L105" s="14"/>
      <c r="V105" s="14"/>
      <c r="W105" s="14"/>
      <c r="X105" s="14"/>
    </row>
    <row r="106" spans="2:24" x14ac:dyDescent="0.25">
      <c r="C106" s="251"/>
      <c r="I106" s="1930"/>
      <c r="V106" s="14"/>
      <c r="W106" s="14"/>
      <c r="X106" s="14"/>
    </row>
    <row r="107" spans="2:24" x14ac:dyDescent="0.25">
      <c r="C107" s="251"/>
      <c r="I107" s="1930"/>
      <c r="V107" s="14"/>
      <c r="W107" s="14"/>
      <c r="X107" s="14"/>
    </row>
    <row r="108" spans="2:24" x14ac:dyDescent="0.25">
      <c r="C108" s="251"/>
      <c r="I108" s="1930"/>
      <c r="V108" s="14"/>
      <c r="W108" s="14"/>
      <c r="X108" s="14"/>
    </row>
    <row r="109" spans="2:24" x14ac:dyDescent="0.25">
      <c r="C109" s="251"/>
      <c r="I109" s="1930"/>
      <c r="M109" s="1218"/>
      <c r="N109" s="1191" t="s">
        <v>9675</v>
      </c>
      <c r="O109" s="1053" t="s">
        <v>9698</v>
      </c>
      <c r="V109" s="14"/>
      <c r="W109" s="14"/>
      <c r="X109" s="14"/>
    </row>
    <row r="110" spans="2:24" x14ac:dyDescent="0.25">
      <c r="C110" s="251"/>
      <c r="I110" s="1930"/>
      <c r="M110" s="1218"/>
      <c r="O110" s="1053"/>
      <c r="V110" s="14"/>
      <c r="W110" s="14"/>
      <c r="X110" s="14"/>
    </row>
    <row r="111" spans="2:24" x14ac:dyDescent="0.25">
      <c r="C111" s="251"/>
      <c r="I111" s="1930"/>
      <c r="M111" s="1218"/>
      <c r="N111" s="1191" t="s">
        <v>9676</v>
      </c>
      <c r="O111" s="1053" t="s">
        <v>9697</v>
      </c>
      <c r="V111" s="14"/>
      <c r="W111" s="14"/>
      <c r="X111" s="14"/>
    </row>
    <row r="112" spans="2:24" x14ac:dyDescent="0.25">
      <c r="C112" s="251"/>
      <c r="I112" s="1930"/>
      <c r="M112" s="1218"/>
      <c r="N112" s="1191" t="s">
        <v>9677</v>
      </c>
      <c r="O112" s="1053" t="s">
        <v>9696</v>
      </c>
      <c r="V112" s="14"/>
      <c r="W112" s="14"/>
      <c r="X112" s="14"/>
    </row>
    <row r="113" spans="3:24" x14ac:dyDescent="0.25">
      <c r="C113" s="251"/>
      <c r="I113" s="1930"/>
      <c r="M113" s="1218"/>
      <c r="N113" s="1191" t="s">
        <v>9678</v>
      </c>
      <c r="O113" s="1053" t="s">
        <v>9695</v>
      </c>
      <c r="V113" s="14"/>
      <c r="W113" s="14"/>
      <c r="X113" s="14"/>
    </row>
    <row r="114" spans="3:24" x14ac:dyDescent="0.25">
      <c r="C114" s="251"/>
      <c r="I114" s="1930"/>
      <c r="M114" s="1218"/>
      <c r="N114" s="1191" t="s">
        <v>9680</v>
      </c>
      <c r="O114" s="1053" t="s">
        <v>9694</v>
      </c>
      <c r="V114" s="14"/>
      <c r="W114" s="14"/>
      <c r="X114" s="14"/>
    </row>
    <row r="115" spans="3:24" x14ac:dyDescent="0.25">
      <c r="C115" s="251"/>
      <c r="I115" s="1930"/>
      <c r="M115" s="1218"/>
      <c r="N115" s="1191" t="s">
        <v>9681</v>
      </c>
      <c r="O115" s="1053" t="s">
        <v>9693</v>
      </c>
      <c r="V115" s="14"/>
      <c r="W115" s="14"/>
      <c r="X115" s="14"/>
    </row>
    <row r="116" spans="3:24" x14ac:dyDescent="0.25">
      <c r="I116" s="1930"/>
      <c r="M116" s="1218"/>
      <c r="N116" s="1191" t="s">
        <v>9682</v>
      </c>
      <c r="O116" s="1053" t="s">
        <v>9692</v>
      </c>
      <c r="V116" s="14"/>
      <c r="W116" s="14"/>
      <c r="X116" s="14"/>
    </row>
    <row r="117" spans="3:24" x14ac:dyDescent="0.25">
      <c r="I117" s="1930"/>
      <c r="M117" s="1218"/>
      <c r="N117" s="1191" t="s">
        <v>9683</v>
      </c>
      <c r="O117" s="1053" t="s">
        <v>9691</v>
      </c>
      <c r="V117" s="14"/>
      <c r="W117" s="14"/>
      <c r="X117" s="14"/>
    </row>
    <row r="118" spans="3:24" x14ac:dyDescent="0.25">
      <c r="I118" s="1930"/>
      <c r="M118" s="1218"/>
      <c r="N118" s="1191" t="s">
        <v>9684</v>
      </c>
      <c r="O118" s="1053" t="s">
        <v>9699</v>
      </c>
      <c r="V118" s="14"/>
      <c r="W118" s="14"/>
      <c r="X118" s="14"/>
    </row>
    <row r="119" spans="3:24" x14ac:dyDescent="0.25">
      <c r="I119" s="1930"/>
      <c r="M119" s="1218"/>
      <c r="N119" s="1191" t="s">
        <v>9685</v>
      </c>
      <c r="O119" s="1053" t="s">
        <v>9700</v>
      </c>
      <c r="V119" s="14"/>
      <c r="W119" s="14"/>
      <c r="X119" s="14"/>
    </row>
    <row r="120" spans="3:24" x14ac:dyDescent="0.25">
      <c r="I120" s="1930"/>
      <c r="M120" s="1218"/>
      <c r="N120" s="1191" t="s">
        <v>9679</v>
      </c>
      <c r="O120" s="1053"/>
      <c r="V120" s="14"/>
      <c r="W120" s="14"/>
      <c r="X120" s="14"/>
    </row>
    <row r="121" spans="3:24" x14ac:dyDescent="0.25">
      <c r="I121" s="1930"/>
      <c r="M121" s="1218"/>
      <c r="N121" s="1191" t="s">
        <v>9686</v>
      </c>
      <c r="O121" s="1053" t="s">
        <v>9701</v>
      </c>
      <c r="V121" s="14"/>
      <c r="W121" s="14"/>
      <c r="X121" s="14"/>
    </row>
    <row r="122" spans="3:24" x14ac:dyDescent="0.25">
      <c r="I122" s="1930"/>
      <c r="M122" s="1218"/>
      <c r="N122" s="1191" t="s">
        <v>9687</v>
      </c>
      <c r="O122" s="1053" t="s">
        <v>9702</v>
      </c>
      <c r="V122" s="14"/>
      <c r="W122" s="14"/>
      <c r="X122" s="14"/>
    </row>
    <row r="123" spans="3:24" x14ac:dyDescent="0.25">
      <c r="I123" s="1930"/>
      <c r="M123" s="1218"/>
      <c r="N123" s="1191" t="s">
        <v>9685</v>
      </c>
      <c r="O123" s="1053" t="s">
        <v>9703</v>
      </c>
      <c r="V123" s="14"/>
      <c r="W123" s="14"/>
      <c r="X123" s="14"/>
    </row>
    <row r="124" spans="3:24" x14ac:dyDescent="0.25">
      <c r="I124" s="1930"/>
      <c r="M124" s="1218"/>
      <c r="N124" s="1191" t="s">
        <v>9688</v>
      </c>
      <c r="O124" s="1053" t="s">
        <v>9704</v>
      </c>
      <c r="V124" s="14"/>
      <c r="W124" s="14"/>
      <c r="X124" s="14"/>
    </row>
    <row r="125" spans="3:24" x14ac:dyDescent="0.25">
      <c r="H125" s="2403"/>
      <c r="I125" s="1930"/>
      <c r="M125" s="1218"/>
      <c r="V125" s="14"/>
      <c r="W125" s="14"/>
      <c r="X125" s="14"/>
    </row>
    <row r="126" spans="3:24" x14ac:dyDescent="0.25">
      <c r="H126" s="2403"/>
      <c r="I126" s="3445"/>
      <c r="J126" s="3446"/>
      <c r="K126" s="3446"/>
      <c r="M126" s="1218"/>
      <c r="V126" s="14"/>
      <c r="W126" s="14"/>
      <c r="X126" s="14"/>
    </row>
    <row r="127" spans="3:24" x14ac:dyDescent="0.25">
      <c r="H127" s="2403"/>
      <c r="I127" s="3445"/>
      <c r="J127" s="3446"/>
      <c r="K127" s="3446"/>
      <c r="M127" s="1218"/>
      <c r="N127" s="1191" t="s">
        <v>9689</v>
      </c>
      <c r="V127" s="14"/>
      <c r="W127" s="14"/>
      <c r="X127" s="14"/>
    </row>
    <row r="128" spans="3:24" x14ac:dyDescent="0.25">
      <c r="H128" s="2403"/>
      <c r="I128" s="3445"/>
      <c r="J128" s="3446"/>
      <c r="K128" s="3446"/>
      <c r="M128" s="1218"/>
      <c r="N128" s="1191" t="s">
        <v>9690</v>
      </c>
      <c r="V128" s="14"/>
      <c r="W128" s="14"/>
      <c r="X128" s="14"/>
    </row>
    <row r="129" spans="8:11" x14ac:dyDescent="0.25">
      <c r="H129" s="2403"/>
      <c r="I129" s="3445"/>
      <c r="J129" s="3446"/>
      <c r="K129" s="3446"/>
    </row>
    <row r="130" spans="8:11" x14ac:dyDescent="0.25">
      <c r="H130" s="2404"/>
      <c r="I130" s="3445"/>
      <c r="J130" s="3446"/>
      <c r="K130" s="3446"/>
    </row>
    <row r="131" spans="8:11" x14ac:dyDescent="0.25">
      <c r="H131" s="2405"/>
      <c r="I131" s="3445"/>
      <c r="J131" s="3446"/>
      <c r="K131" s="3446"/>
    </row>
    <row r="132" spans="8:11" x14ac:dyDescent="0.25">
      <c r="H132" s="2405"/>
      <c r="I132" s="3445"/>
      <c r="J132" s="3446"/>
      <c r="K132" s="3446"/>
    </row>
    <row r="133" spans="8:11" x14ac:dyDescent="0.25">
      <c r="H133" s="2405"/>
      <c r="I133" s="3445"/>
      <c r="J133" s="3446"/>
      <c r="K133" s="3446"/>
    </row>
    <row r="134" spans="8:11" x14ac:dyDescent="0.25">
      <c r="H134" s="2405"/>
      <c r="I134" s="3445"/>
      <c r="J134" s="3445"/>
      <c r="K134" s="2406"/>
    </row>
    <row r="135" spans="8:11" x14ac:dyDescent="0.25">
      <c r="H135" s="2405"/>
      <c r="K135" s="3446"/>
    </row>
    <row r="136" spans="8:11" x14ac:dyDescent="0.25">
      <c r="H136" s="2404"/>
      <c r="K136" s="3446"/>
    </row>
    <row r="137" spans="8:11" x14ac:dyDescent="0.25">
      <c r="H137" s="2404"/>
      <c r="K137" s="3446"/>
    </row>
    <row r="138" spans="8:11" x14ac:dyDescent="0.25">
      <c r="H138" s="2404"/>
      <c r="K138" s="3446"/>
    </row>
    <row r="139" spans="8:11" x14ac:dyDescent="0.25">
      <c r="K139" s="3446"/>
    </row>
    <row r="140" spans="8:11" x14ac:dyDescent="0.25">
      <c r="K140" s="3446"/>
    </row>
    <row r="141" spans="8:11" x14ac:dyDescent="0.25">
      <c r="K141" s="3446"/>
    </row>
    <row r="142" spans="8:11" x14ac:dyDescent="0.25">
      <c r="K142" s="3446"/>
    </row>
    <row r="143" spans="8:11" x14ac:dyDescent="0.25">
      <c r="K143" s="3446"/>
    </row>
    <row r="144" spans="8:11" x14ac:dyDescent="0.25">
      <c r="K144" s="3446"/>
    </row>
    <row r="145" spans="11:11" x14ac:dyDescent="0.25">
      <c r="K145" s="3446"/>
    </row>
    <row r="146" spans="11:11" x14ac:dyDescent="0.25">
      <c r="K146" s="3446"/>
    </row>
    <row r="185" spans="9:11" x14ac:dyDescent="0.25">
      <c r="I185" s="3457"/>
      <c r="J185" s="3457"/>
      <c r="K185" s="2406"/>
    </row>
    <row r="186" spans="9:11" x14ac:dyDescent="0.25">
      <c r="K186" s="2407"/>
    </row>
    <row r="187" spans="9:11" x14ac:dyDescent="0.25">
      <c r="I187" s="3445"/>
      <c r="J187" s="3446"/>
      <c r="K187" s="3456"/>
    </row>
    <row r="188" spans="9:11" x14ac:dyDescent="0.25">
      <c r="I188" s="3445"/>
      <c r="J188" s="3446"/>
      <c r="K188" s="3456"/>
    </row>
    <row r="189" spans="9:11" x14ac:dyDescent="0.25">
      <c r="I189" s="3445"/>
      <c r="J189" s="3446"/>
      <c r="K189" s="3456"/>
    </row>
    <row r="190" spans="9:11" x14ac:dyDescent="0.25">
      <c r="I190" s="3445"/>
      <c r="J190" s="3446"/>
      <c r="K190" s="3456"/>
    </row>
    <row r="191" spans="9:11" x14ac:dyDescent="0.25">
      <c r="I191" s="3445"/>
      <c r="J191" s="3446"/>
      <c r="K191" s="3456"/>
    </row>
    <row r="192" spans="9:11" x14ac:dyDescent="0.25">
      <c r="K192" s="2407"/>
    </row>
    <row r="193" spans="9:11" x14ac:dyDescent="0.25">
      <c r="K193" s="2407"/>
    </row>
    <row r="194" spans="9:11" x14ac:dyDescent="0.25">
      <c r="I194" s="3445"/>
      <c r="J194" s="3458"/>
      <c r="K194" s="3456"/>
    </row>
    <row r="195" spans="9:11" x14ac:dyDescent="0.25">
      <c r="I195" s="3445"/>
      <c r="J195" s="3458"/>
      <c r="K195" s="3456"/>
    </row>
    <row r="196" spans="9:11" x14ac:dyDescent="0.25">
      <c r="I196" s="3445"/>
      <c r="J196" s="3458"/>
      <c r="K196" s="3456"/>
    </row>
    <row r="197" spans="9:11" x14ac:dyDescent="0.25">
      <c r="I197" s="3445"/>
      <c r="J197" s="3458"/>
      <c r="K197" s="3456"/>
    </row>
    <row r="198" spans="9:11" x14ac:dyDescent="0.25">
      <c r="J198" s="1930"/>
      <c r="K198" s="2407"/>
    </row>
    <row r="199" spans="9:11" x14ac:dyDescent="0.25">
      <c r="J199" s="1930"/>
      <c r="K199" s="2407"/>
    </row>
    <row r="200" spans="9:11" x14ac:dyDescent="0.25">
      <c r="K200" s="2407"/>
    </row>
    <row r="201" spans="9:11" x14ac:dyDescent="0.25">
      <c r="K201" s="2407"/>
    </row>
    <row r="202" spans="9:11" x14ac:dyDescent="0.25">
      <c r="K202" s="2407"/>
    </row>
    <row r="203" spans="9:11" x14ac:dyDescent="0.25">
      <c r="K203" s="2407"/>
    </row>
    <row r="204" spans="9:11" x14ac:dyDescent="0.25">
      <c r="K204" s="2407"/>
    </row>
    <row r="205" spans="9:11" x14ac:dyDescent="0.25">
      <c r="K205" s="2407"/>
    </row>
    <row r="206" spans="9:11" x14ac:dyDescent="0.25">
      <c r="I206" s="3459"/>
      <c r="J206" s="3459"/>
    </row>
    <row r="212" spans="9:10" x14ac:dyDescent="0.25">
      <c r="I212" s="3459"/>
      <c r="J212" s="3459"/>
    </row>
  </sheetData>
  <mergeCells count="94">
    <mergeCell ref="I194:I197"/>
    <mergeCell ref="J194:J197"/>
    <mergeCell ref="K194:K197"/>
    <mergeCell ref="I206:J206"/>
    <mergeCell ref="I212:J212"/>
    <mergeCell ref="I187:I191"/>
    <mergeCell ref="J187:J191"/>
    <mergeCell ref="K187:K191"/>
    <mergeCell ref="I130:I131"/>
    <mergeCell ref="J130:J131"/>
    <mergeCell ref="K130:K131"/>
    <mergeCell ref="I132:I133"/>
    <mergeCell ref="J132:J133"/>
    <mergeCell ref="K132:K133"/>
    <mergeCell ref="I134:J134"/>
    <mergeCell ref="K135:K137"/>
    <mergeCell ref="K138:K143"/>
    <mergeCell ref="K144:K146"/>
    <mergeCell ref="I185:J185"/>
    <mergeCell ref="I128:I129"/>
    <mergeCell ref="J128:J129"/>
    <mergeCell ref="K128:K129"/>
    <mergeCell ref="B64:D64"/>
    <mergeCell ref="B65:D65"/>
    <mergeCell ref="B66:D66"/>
    <mergeCell ref="B67:D67"/>
    <mergeCell ref="B68:D68"/>
    <mergeCell ref="B69:D69"/>
    <mergeCell ref="B70:D70"/>
    <mergeCell ref="B101:D101"/>
    <mergeCell ref="I126:I127"/>
    <mergeCell ref="J126:J127"/>
    <mergeCell ref="K126:K127"/>
    <mergeCell ref="B71:D71"/>
    <mergeCell ref="B80:D80"/>
    <mergeCell ref="B63:D63"/>
    <mergeCell ref="B52:D52"/>
    <mergeCell ref="B53:D53"/>
    <mergeCell ref="B54:D54"/>
    <mergeCell ref="B55:D55"/>
    <mergeCell ref="B56:D56"/>
    <mergeCell ref="B57:D57"/>
    <mergeCell ref="B58:D58"/>
    <mergeCell ref="B59:D59"/>
    <mergeCell ref="B60:D60"/>
    <mergeCell ref="B61:D61"/>
    <mergeCell ref="B62:D62"/>
    <mergeCell ref="B51:D51"/>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B36:D36"/>
    <mergeCell ref="B26:D26"/>
    <mergeCell ref="B28:D28"/>
    <mergeCell ref="B29:D29"/>
    <mergeCell ref="B30:D30"/>
    <mergeCell ref="B31:D31"/>
    <mergeCell ref="B25:D25"/>
    <mergeCell ref="B32:D32"/>
    <mergeCell ref="B33:D33"/>
    <mergeCell ref="B34:D34"/>
    <mergeCell ref="B35:D35"/>
    <mergeCell ref="H13:H15"/>
    <mergeCell ref="B14:D14"/>
    <mergeCell ref="B15:D15"/>
    <mergeCell ref="B16:D16"/>
    <mergeCell ref="B17:D17"/>
    <mergeCell ref="A56:A62"/>
    <mergeCell ref="A1:D1"/>
    <mergeCell ref="E1:F1"/>
    <mergeCell ref="E5:F5"/>
    <mergeCell ref="B11:D11"/>
    <mergeCell ref="B12:D12"/>
    <mergeCell ref="A13:A15"/>
    <mergeCell ref="B13:D13"/>
    <mergeCell ref="B27:D27"/>
    <mergeCell ref="B18:D18"/>
    <mergeCell ref="B19:D19"/>
    <mergeCell ref="B20:D20"/>
    <mergeCell ref="B21:D21"/>
    <mergeCell ref="B22:D22"/>
    <mergeCell ref="B23:D23"/>
    <mergeCell ref="B24:D24"/>
  </mergeCells>
  <conditionalFormatting sqref="N43:N63 N2:N32 N34:N41">
    <cfRule type="top10" dxfId="41" priority="51" percent="1" rank="10"/>
    <cfRule type="aboveAverage" dxfId="40" priority="52"/>
    <cfRule type="colorScale" priority="53">
      <colorScale>
        <cfvo type="min"/>
        <cfvo type="max"/>
        <color rgb="FFFF7128"/>
        <color rgb="FFFFEF9C"/>
      </colorScale>
    </cfRule>
    <cfRule type="top10" dxfId="39" priority="54" percent="1" rank="10"/>
  </conditionalFormatting>
  <conditionalFormatting sqref="N3">
    <cfRule type="cellIs" dxfId="38" priority="48" operator="greaterThan">
      <formula>"[1023"</formula>
    </cfRule>
  </conditionalFormatting>
  <conditionalFormatting sqref="M43:M63 M2:M32 M34:M41">
    <cfRule type="cellIs" dxfId="37" priority="42" operator="greaterThan">
      <formula>"[1025"</formula>
    </cfRule>
    <cfRule type="cellIs" dxfId="36" priority="43" operator="greaterThan">
      <formula>"[1024"</formula>
    </cfRule>
    <cfRule type="cellIs" dxfId="35" priority="44" operator="greaterThan">
      <formula>"[1023"</formula>
    </cfRule>
  </conditionalFormatting>
  <conditionalFormatting sqref="M2:M32 M34:M41 M43:M1048576">
    <cfRule type="cellIs" dxfId="34" priority="39" operator="greaterThan">
      <formula>"[1045"</formula>
    </cfRule>
    <cfRule type="cellIs" dxfId="33" priority="40" operator="greaterThan">
      <formula>"[1044"</formula>
    </cfRule>
    <cfRule type="cellIs" dxfId="32" priority="41" operator="greaterThan">
      <formula>"[1043"</formula>
    </cfRule>
  </conditionalFormatting>
  <conditionalFormatting sqref="O43:O63 O2:O32 O34:O41">
    <cfRule type="cellIs" dxfId="31" priority="28" operator="greaterThan">
      <formula>"7f"</formula>
    </cfRule>
    <cfRule type="aboveAverage" priority="29"/>
    <cfRule type="top10" dxfId="30" priority="30" percent="1" rank="10"/>
    <cfRule type="colorScale" priority="31">
      <colorScale>
        <cfvo type="min"/>
        <cfvo type="percentile" val="50"/>
        <cfvo type="max"/>
        <color rgb="FF63BE7B"/>
        <color rgb="FFFFEB84"/>
        <color rgb="FFF8696B"/>
      </colorScale>
    </cfRule>
    <cfRule type="top10" dxfId="29" priority="32" rank="10"/>
    <cfRule type="colorScale" priority="33">
      <colorScale>
        <cfvo type="min"/>
        <cfvo type="max"/>
        <color rgb="FFFF7128"/>
        <color rgb="FFFFEF9C"/>
      </colorScale>
    </cfRule>
    <cfRule type="aboveAverage" dxfId="28" priority="34"/>
    <cfRule type="top10" dxfId="27" priority="35" rank="10"/>
  </conditionalFormatting>
  <conditionalFormatting sqref="P43:P63 P14:P32 P34:P41">
    <cfRule type="cellIs" dxfId="26" priority="27" operator="greaterThan">
      <formula>"7f"</formula>
    </cfRule>
  </conditionalFormatting>
  <conditionalFormatting sqref="O43:U63 O2:U32 O34:U41">
    <cfRule type="cellIs" dxfId="25" priority="26" operator="greaterThan">
      <formula>"7f"</formula>
    </cfRule>
  </conditionalFormatting>
  <conditionalFormatting sqref="N42">
    <cfRule type="top10" dxfId="24" priority="22" percent="1" rank="10"/>
    <cfRule type="aboveAverage" dxfId="23" priority="23"/>
    <cfRule type="colorScale" priority="24">
      <colorScale>
        <cfvo type="min"/>
        <cfvo type="max"/>
        <color rgb="FFFF7128"/>
        <color rgb="FFFFEF9C"/>
      </colorScale>
    </cfRule>
    <cfRule type="top10" dxfId="22" priority="25" percent="1" rank="10"/>
  </conditionalFormatting>
  <conditionalFormatting sqref="N42">
    <cfRule type="cellIs" dxfId="21" priority="17" operator="greaterThan">
      <formula>"[1025"</formula>
    </cfRule>
    <cfRule type="cellIs" dxfId="20" priority="18" operator="greaterThan">
      <formula>"[1024"</formula>
    </cfRule>
    <cfRule type="cellIs" dxfId="19" priority="19" operator="greaterThan">
      <formula>"[1023"</formula>
    </cfRule>
    <cfRule type="colorScale" priority="20">
      <colorScale>
        <cfvo type="min"/>
        <cfvo type="max"/>
        <color rgb="FFFF7128"/>
        <color rgb="FFFFEF9C"/>
      </colorScale>
    </cfRule>
    <cfRule type="aboveAverage" dxfId="18" priority="21"/>
  </conditionalFormatting>
  <conditionalFormatting sqref="M42">
    <cfRule type="cellIs" dxfId="17" priority="14" operator="greaterThan">
      <formula>"[1025"</formula>
    </cfRule>
    <cfRule type="cellIs" dxfId="16" priority="15" operator="greaterThan">
      <formula>"[1024"</formula>
    </cfRule>
    <cfRule type="cellIs" dxfId="15" priority="16" operator="greaterThan">
      <formula>"[1023"</formula>
    </cfRule>
  </conditionalFormatting>
  <conditionalFormatting sqref="M42">
    <cfRule type="cellIs" dxfId="14" priority="11" operator="greaterThan">
      <formula>"[1045"</formula>
    </cfRule>
    <cfRule type="cellIs" dxfId="13" priority="12" operator="greaterThan">
      <formula>"[1044"</formula>
    </cfRule>
    <cfRule type="cellIs" dxfId="12" priority="13" operator="greaterThan">
      <formula>"[1043"</formula>
    </cfRule>
  </conditionalFormatting>
  <conditionalFormatting sqref="O42">
    <cfRule type="cellIs" dxfId="11" priority="3" operator="greaterThan">
      <formula>"7f"</formula>
    </cfRule>
    <cfRule type="aboveAverage" priority="4"/>
    <cfRule type="top10" dxfId="10" priority="5" percent="1" rank="10"/>
    <cfRule type="colorScale" priority="6">
      <colorScale>
        <cfvo type="min"/>
        <cfvo type="percentile" val="50"/>
        <cfvo type="max"/>
        <color rgb="FF63BE7B"/>
        <color rgb="FFFFEB84"/>
        <color rgb="FFF8696B"/>
      </colorScale>
    </cfRule>
    <cfRule type="top10" dxfId="9" priority="7" rank="10"/>
    <cfRule type="colorScale" priority="8">
      <colorScale>
        <cfvo type="min"/>
        <cfvo type="max"/>
        <color rgb="FFFF7128"/>
        <color rgb="FFFFEF9C"/>
      </colorScale>
    </cfRule>
    <cfRule type="aboveAverage" dxfId="8" priority="9"/>
    <cfRule type="top10" dxfId="7" priority="10" rank="10"/>
  </conditionalFormatting>
  <conditionalFormatting sqref="P42">
    <cfRule type="cellIs" dxfId="6" priority="2" operator="greaterThan">
      <formula>"7f"</formula>
    </cfRule>
  </conditionalFormatting>
  <conditionalFormatting sqref="O42:U42">
    <cfRule type="cellIs" dxfId="5" priority="1" operator="greaterThan">
      <formula>"7f"</formula>
    </cfRule>
  </conditionalFormatting>
  <conditionalFormatting sqref="N2:N32 N34:N41 N43:N1048576">
    <cfRule type="cellIs" dxfId="4" priority="67" operator="greaterThan">
      <formula>"[1025"</formula>
    </cfRule>
    <cfRule type="cellIs" dxfId="3" priority="68" operator="greaterThan">
      <formula>"[1024"</formula>
    </cfRule>
    <cfRule type="cellIs" dxfId="2" priority="69" operator="greaterThan">
      <formula>"[1023"</formula>
    </cfRule>
    <cfRule type="colorScale" priority="70">
      <colorScale>
        <cfvo type="min"/>
        <cfvo type="max"/>
        <color rgb="FFFF7128"/>
        <color rgb="FFFFEF9C"/>
      </colorScale>
    </cfRule>
    <cfRule type="aboveAverage" dxfId="1" priority="71"/>
  </conditionalFormatting>
  <hyperlinks>
    <hyperlink ref="H17" location="NOYAUX!A112" display="NOYAUX!A112" xr:uid="{00000000-0004-0000-0000-000000000000}"/>
    <hyperlink ref="H40:H71" location="NOYAUX!A112" display="NOYAUX!A112" xr:uid="{00000000-0004-0000-0000-000001000000}"/>
    <hyperlink ref="H50:H54" location="NOYAUX!A112" display="NOYAUX!A112" xr:uid="{00000000-0004-0000-0000-000002000000}"/>
    <hyperlink ref="H55" location="NOYAUX!A112" display="NOYAUX!A112" xr:uid="{00000000-0004-0000-0000-000003000000}"/>
    <hyperlink ref="H56:H62" location="NOYAUX!A112" display="NOYAUX!A112" xr:uid="{00000000-0004-0000-0000-000004000000}"/>
    <hyperlink ref="H63:H66" location="NOYAUX!A112" display="NOYAUX!A112" xr:uid="{00000000-0004-0000-0000-000005000000}"/>
    <hyperlink ref="H67" location="NOYAUX!A112" display="NOYAUX!A112" xr:uid="{00000000-0004-0000-0000-000006000000}"/>
    <hyperlink ref="H68" location="NOYAUX!A112" display="NOYAUX!A112" xr:uid="{00000000-0004-0000-0000-000007000000}"/>
    <hyperlink ref="H69:H71" location="NOYAUX!A112" display="NOYAUX!A112" xr:uid="{00000000-0004-0000-0000-000008000000}"/>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K467"/>
  <sheetViews>
    <sheetView topLeftCell="A63" zoomScale="75" zoomScaleNormal="75" workbookViewId="0">
      <selection activeCell="A112" sqref="A112"/>
    </sheetView>
  </sheetViews>
  <sheetFormatPr baseColWidth="10" defaultRowHeight="15" x14ac:dyDescent="0.25"/>
  <cols>
    <col min="1" max="1" width="6.5703125" style="1218" customWidth="1"/>
    <col min="2" max="2" width="7.140625" style="1191" customWidth="1"/>
    <col min="3" max="3" width="26.42578125" style="2408" bestFit="1" customWidth="1"/>
    <col min="4" max="4" width="8.85546875" style="2" bestFit="1" customWidth="1"/>
    <col min="5" max="5" width="106" style="46" customWidth="1"/>
    <col min="6" max="6" width="18.42578125" style="1191" customWidth="1"/>
    <col min="7" max="7" width="13.140625" bestFit="1" customWidth="1"/>
    <col min="8" max="8" width="63" bestFit="1" customWidth="1"/>
    <col min="9" max="9" width="145" customWidth="1"/>
  </cols>
  <sheetData>
    <row r="1" spans="1:8" x14ac:dyDescent="0.25">
      <c r="A1" s="3570" t="s">
        <v>13005</v>
      </c>
      <c r="B1" s="3570"/>
      <c r="C1" s="2425" t="s">
        <v>13037</v>
      </c>
      <c r="D1" s="2424" t="s">
        <v>9962</v>
      </c>
      <c r="E1" s="2496" t="s">
        <v>13006</v>
      </c>
      <c r="F1" s="2422" t="s">
        <v>659</v>
      </c>
      <c r="G1" s="2495" t="s">
        <v>12989</v>
      </c>
      <c r="H1" s="2369" t="s">
        <v>12990</v>
      </c>
    </row>
    <row r="2" spans="1:8" x14ac:dyDescent="0.25">
      <c r="A2" s="3546">
        <v>0</v>
      </c>
      <c r="B2" s="3557" t="s">
        <v>1207</v>
      </c>
      <c r="C2" s="3481" t="s">
        <v>13204</v>
      </c>
      <c r="D2" s="3460" t="s">
        <v>2104</v>
      </c>
      <c r="E2" s="3462" t="s">
        <v>13251</v>
      </c>
      <c r="F2" s="3478"/>
      <c r="G2" s="2487" t="s">
        <v>12991</v>
      </c>
      <c r="H2" s="1269" t="s">
        <v>12992</v>
      </c>
    </row>
    <row r="3" spans="1:8" x14ac:dyDescent="0.25">
      <c r="A3" s="3546"/>
      <c r="B3" s="3557"/>
      <c r="C3" s="3482"/>
      <c r="D3" s="3460"/>
      <c r="E3" s="3462"/>
      <c r="F3" s="3479"/>
      <c r="G3" s="2495" t="s">
        <v>12993</v>
      </c>
      <c r="H3" s="2369" t="s">
        <v>12994</v>
      </c>
    </row>
    <row r="4" spans="1:8" ht="30" x14ac:dyDescent="0.25">
      <c r="A4" s="3546"/>
      <c r="B4" s="3557"/>
      <c r="C4" s="3482"/>
      <c r="D4" s="3460"/>
      <c r="E4" s="3462"/>
      <c r="F4" s="3479"/>
      <c r="G4" s="2370" t="s">
        <v>9810</v>
      </c>
      <c r="H4" s="2494" t="s">
        <v>12995</v>
      </c>
    </row>
    <row r="5" spans="1:8" x14ac:dyDescent="0.25">
      <c r="A5" s="3546"/>
      <c r="B5" s="3557"/>
      <c r="C5" s="3483"/>
      <c r="D5" s="3460"/>
      <c r="E5" s="3462"/>
      <c r="F5" s="3480"/>
      <c r="G5" s="2484" t="s">
        <v>9940</v>
      </c>
      <c r="H5" s="2373" t="s">
        <v>12996</v>
      </c>
    </row>
    <row r="6" spans="1:8" x14ac:dyDescent="0.25">
      <c r="A6" s="3546">
        <v>3</v>
      </c>
      <c r="B6" s="3557" t="s">
        <v>1207</v>
      </c>
      <c r="C6" s="3490" t="s">
        <v>13203</v>
      </c>
      <c r="D6" s="3544" t="s">
        <v>2104</v>
      </c>
      <c r="E6" s="3476" t="s">
        <v>13250</v>
      </c>
      <c r="F6" s="3484"/>
      <c r="G6" s="2370" t="s">
        <v>9808</v>
      </c>
      <c r="H6" s="1269" t="s">
        <v>12997</v>
      </c>
    </row>
    <row r="7" spans="1:8" x14ac:dyDescent="0.25">
      <c r="A7" s="3546"/>
      <c r="B7" s="3557"/>
      <c r="C7" s="3491"/>
      <c r="D7" s="3544"/>
      <c r="E7" s="3476"/>
      <c r="F7" s="3489"/>
      <c r="G7" s="2374" t="s">
        <v>9922</v>
      </c>
      <c r="H7" s="2375" t="s">
        <v>9784</v>
      </c>
    </row>
    <row r="8" spans="1:8" x14ac:dyDescent="0.25">
      <c r="A8" s="3546"/>
      <c r="B8" s="3557"/>
      <c r="C8" s="3492"/>
      <c r="D8" s="3544"/>
      <c r="E8" s="3476"/>
      <c r="F8" s="3485"/>
      <c r="G8" s="2374" t="s">
        <v>13249</v>
      </c>
      <c r="H8" s="1269" t="s">
        <v>12999</v>
      </c>
    </row>
    <row r="9" spans="1:8" s="107" customFormat="1" x14ac:dyDescent="0.25">
      <c r="A9" s="2493">
        <f>A6+B6</f>
        <v>6</v>
      </c>
      <c r="B9" s="2492" t="s">
        <v>1209</v>
      </c>
      <c r="C9" s="2491" t="s">
        <v>13248</v>
      </c>
      <c r="D9" s="2490" t="s">
        <v>2107</v>
      </c>
      <c r="E9" s="2489" t="s">
        <v>13247</v>
      </c>
      <c r="F9" s="2488"/>
      <c r="G9" s="2374" t="s">
        <v>9809</v>
      </c>
      <c r="H9" s="2375" t="s">
        <v>13000</v>
      </c>
    </row>
    <row r="10" spans="1:8" x14ac:dyDescent="0.25">
      <c r="A10" s="2465">
        <f>A9+B9</f>
        <v>12</v>
      </c>
      <c r="B10" s="2465" t="s">
        <v>1207</v>
      </c>
      <c r="C10" s="2485" t="s">
        <v>13246</v>
      </c>
      <c r="D10" s="2435" t="s">
        <v>2104</v>
      </c>
      <c r="E10" s="2434"/>
      <c r="F10" s="2415"/>
      <c r="G10" s="2487" t="s">
        <v>12839</v>
      </c>
      <c r="H10" s="1272" t="s">
        <v>13002</v>
      </c>
    </row>
    <row r="11" spans="1:8" x14ac:dyDescent="0.25">
      <c r="A11" s="2465">
        <f>A10+B10</f>
        <v>15</v>
      </c>
      <c r="B11" s="2465" t="s">
        <v>579</v>
      </c>
      <c r="C11" s="2483" t="s">
        <v>13245</v>
      </c>
      <c r="D11" s="2440" t="s">
        <v>9553</v>
      </c>
      <c r="E11" s="2439" t="s">
        <v>13244</v>
      </c>
      <c r="F11" s="2409"/>
      <c r="G11" s="2486" t="s">
        <v>13003</v>
      </c>
      <c r="H11" s="2375" t="s">
        <v>13004</v>
      </c>
    </row>
    <row r="12" spans="1:8" x14ac:dyDescent="0.25">
      <c r="A12" s="2465">
        <f>A11+B11</f>
        <v>27</v>
      </c>
      <c r="B12" s="2465" t="s">
        <v>1209</v>
      </c>
      <c r="C12" s="2485" t="s">
        <v>13243</v>
      </c>
      <c r="D12" s="2435" t="s">
        <v>2107</v>
      </c>
      <c r="E12" s="2434" t="s">
        <v>13242</v>
      </c>
      <c r="F12" s="2415"/>
      <c r="G12" s="2484" t="s">
        <v>13005</v>
      </c>
      <c r="H12" s="1397" t="s">
        <v>13006</v>
      </c>
    </row>
    <row r="13" spans="1:8" x14ac:dyDescent="0.25">
      <c r="A13" s="2465">
        <f>A12+B12</f>
        <v>33</v>
      </c>
      <c r="B13" s="2465" t="s">
        <v>1152</v>
      </c>
      <c r="C13" s="2483" t="s">
        <v>13241</v>
      </c>
      <c r="D13" s="2440" t="s">
        <v>2106</v>
      </c>
      <c r="E13" s="2439" t="s">
        <v>13240</v>
      </c>
      <c r="F13" s="2409"/>
    </row>
    <row r="14" spans="1:8" x14ac:dyDescent="0.25">
      <c r="A14" s="3546">
        <v>35</v>
      </c>
      <c r="B14" s="3571" t="s">
        <v>1207</v>
      </c>
      <c r="C14" s="3490" t="s">
        <v>13239</v>
      </c>
      <c r="D14" s="3544" t="s">
        <v>2104</v>
      </c>
      <c r="E14" s="3495" t="s">
        <v>13238</v>
      </c>
      <c r="F14" s="3484"/>
    </row>
    <row r="15" spans="1:8" x14ac:dyDescent="0.25">
      <c r="A15" s="3546"/>
      <c r="B15" s="3571"/>
      <c r="C15" s="3492"/>
      <c r="D15" s="3544"/>
      <c r="E15" s="3497"/>
      <c r="F15" s="3485"/>
    </row>
    <row r="16" spans="1:8" x14ac:dyDescent="0.25">
      <c r="A16" s="3546">
        <v>38</v>
      </c>
      <c r="B16" s="3557" t="s">
        <v>1207</v>
      </c>
      <c r="C16" s="3481" t="s">
        <v>13237</v>
      </c>
      <c r="D16" s="3460" t="s">
        <v>2104</v>
      </c>
      <c r="E16" s="3506" t="s">
        <v>13236</v>
      </c>
      <c r="F16" s="3478"/>
    </row>
    <row r="17" spans="1:9" x14ac:dyDescent="0.25">
      <c r="A17" s="3546"/>
      <c r="B17" s="3557"/>
      <c r="C17" s="3483"/>
      <c r="D17" s="3460"/>
      <c r="E17" s="3506"/>
      <c r="F17" s="3480"/>
    </row>
    <row r="18" spans="1:9" x14ac:dyDescent="0.25">
      <c r="A18" s="3546">
        <v>41</v>
      </c>
      <c r="B18" s="3557" t="s">
        <v>1152</v>
      </c>
      <c r="C18" s="3490" t="s">
        <v>13235</v>
      </c>
      <c r="D18" s="3544" t="s">
        <v>2106</v>
      </c>
      <c r="E18" s="3572" t="s">
        <v>13234</v>
      </c>
      <c r="F18" s="3484"/>
    </row>
    <row r="19" spans="1:9" x14ac:dyDescent="0.25">
      <c r="A19" s="3546"/>
      <c r="B19" s="3557"/>
      <c r="C19" s="3492"/>
      <c r="D19" s="3544"/>
      <c r="E19" s="3572"/>
      <c r="F19" s="3485"/>
    </row>
    <row r="20" spans="1:9" x14ac:dyDescent="0.25">
      <c r="A20" s="3546">
        <v>43</v>
      </c>
      <c r="B20" s="3557" t="s">
        <v>1152</v>
      </c>
      <c r="C20" s="3481" t="s">
        <v>13233</v>
      </c>
      <c r="D20" s="3460" t="s">
        <v>2106</v>
      </c>
      <c r="E20" s="3506" t="s">
        <v>13232</v>
      </c>
      <c r="F20" s="3478"/>
      <c r="I20" s="2468"/>
    </row>
    <row r="21" spans="1:9" x14ac:dyDescent="0.25">
      <c r="A21" s="3546"/>
      <c r="B21" s="3557"/>
      <c r="C21" s="3483"/>
      <c r="D21" s="3460"/>
      <c r="E21" s="3506"/>
      <c r="F21" s="3480"/>
      <c r="I21" s="2468"/>
    </row>
    <row r="22" spans="1:9" ht="15" customHeight="1" x14ac:dyDescent="0.25">
      <c r="A22" s="3533" t="s">
        <v>9809</v>
      </c>
      <c r="B22" s="3533"/>
      <c r="C22" s="2425" t="s">
        <v>13037</v>
      </c>
      <c r="D22" s="2424" t="s">
        <v>9962</v>
      </c>
      <c r="E22" s="2479" t="s">
        <v>13000</v>
      </c>
      <c r="F22" s="2422" t="s">
        <v>659</v>
      </c>
      <c r="I22" s="2468"/>
    </row>
    <row r="23" spans="1:9" x14ac:dyDescent="0.25">
      <c r="A23" s="2445">
        <v>0</v>
      </c>
      <c r="B23" s="2464" t="s">
        <v>1210</v>
      </c>
      <c r="C23" s="2482" t="s">
        <v>12974</v>
      </c>
      <c r="D23" s="2440" t="s">
        <v>9345</v>
      </c>
      <c r="E23" s="2439" t="s">
        <v>13231</v>
      </c>
      <c r="F23" s="2409"/>
      <c r="I23" s="2468"/>
    </row>
    <row r="24" spans="1:9" x14ac:dyDescent="0.25">
      <c r="A24" s="2445">
        <v>7</v>
      </c>
      <c r="B24" s="2464" t="s">
        <v>425</v>
      </c>
      <c r="C24" s="2481" t="s">
        <v>13230</v>
      </c>
      <c r="D24" s="2435" t="s">
        <v>13218</v>
      </c>
      <c r="E24" s="2434" t="s">
        <v>13229</v>
      </c>
      <c r="F24" s="2415"/>
      <c r="I24" s="2468"/>
    </row>
    <row r="25" spans="1:9" x14ac:dyDescent="0.25">
      <c r="A25" s="3546">
        <v>32</v>
      </c>
      <c r="B25" s="3557" t="s">
        <v>1209</v>
      </c>
      <c r="C25" s="3526" t="s">
        <v>13228</v>
      </c>
      <c r="D25" s="3507" t="s">
        <v>13227</v>
      </c>
      <c r="E25" s="3573" t="s">
        <v>13226</v>
      </c>
      <c r="F25" s="3478"/>
      <c r="I25" s="2468"/>
    </row>
    <row r="26" spans="1:9" x14ac:dyDescent="0.25">
      <c r="A26" s="3546"/>
      <c r="B26" s="3557"/>
      <c r="C26" s="3482"/>
      <c r="D26" s="3507"/>
      <c r="E26" s="3574"/>
      <c r="F26" s="3479"/>
      <c r="I26" s="2468"/>
    </row>
    <row r="27" spans="1:9" x14ac:dyDescent="0.25">
      <c r="A27" s="3546"/>
      <c r="B27" s="3557"/>
      <c r="C27" s="3483"/>
      <c r="D27" s="3507"/>
      <c r="E27" s="3574"/>
      <c r="F27" s="3480"/>
      <c r="I27" s="2468"/>
    </row>
    <row r="28" spans="1:9" x14ac:dyDescent="0.25">
      <c r="A28" s="3546">
        <v>38</v>
      </c>
      <c r="B28" s="3557" t="s">
        <v>119</v>
      </c>
      <c r="C28" s="3490" t="s">
        <v>1286</v>
      </c>
      <c r="D28" s="3558" t="s">
        <v>13225</v>
      </c>
      <c r="E28" s="3567" t="s">
        <v>13224</v>
      </c>
      <c r="F28" s="3484"/>
      <c r="I28" s="2468"/>
    </row>
    <row r="29" spans="1:9" x14ac:dyDescent="0.25">
      <c r="A29" s="3546"/>
      <c r="B29" s="3557"/>
      <c r="C29" s="3491"/>
      <c r="D29" s="3558"/>
      <c r="E29" s="3568"/>
      <c r="F29" s="3489"/>
    </row>
    <row r="30" spans="1:9" x14ac:dyDescent="0.25">
      <c r="A30" s="3546"/>
      <c r="B30" s="3557"/>
      <c r="C30" s="3492"/>
      <c r="D30" s="3558"/>
      <c r="E30" s="3568"/>
      <c r="F30" s="3485"/>
    </row>
    <row r="31" spans="1:9" x14ac:dyDescent="0.25">
      <c r="A31" s="3546">
        <v>70</v>
      </c>
      <c r="B31" s="3557" t="s">
        <v>819</v>
      </c>
      <c r="C31" s="3481" t="s">
        <v>13223</v>
      </c>
      <c r="D31" s="3507" t="s">
        <v>2108</v>
      </c>
      <c r="E31" s="3564" t="s">
        <v>13222</v>
      </c>
      <c r="F31" s="3478"/>
    </row>
    <row r="32" spans="1:9" x14ac:dyDescent="0.25">
      <c r="A32" s="3546"/>
      <c r="B32" s="3557"/>
      <c r="C32" s="3482"/>
      <c r="D32" s="3507"/>
      <c r="E32" s="3565"/>
      <c r="F32" s="3479"/>
    </row>
    <row r="33" spans="1:9" x14ac:dyDescent="0.25">
      <c r="A33" s="3546"/>
      <c r="B33" s="3557"/>
      <c r="C33" s="3483"/>
      <c r="D33" s="3507"/>
      <c r="E33" s="3566"/>
      <c r="F33" s="3480"/>
    </row>
    <row r="34" spans="1:9" x14ac:dyDescent="0.25">
      <c r="A34" s="3546">
        <v>71</v>
      </c>
      <c r="B34" s="3557" t="s">
        <v>819</v>
      </c>
      <c r="C34" s="3490" t="s">
        <v>13221</v>
      </c>
      <c r="D34" s="3558" t="s">
        <v>2108</v>
      </c>
      <c r="E34" s="3567" t="s">
        <v>13220</v>
      </c>
      <c r="F34" s="3484"/>
    </row>
    <row r="35" spans="1:9" x14ac:dyDescent="0.25">
      <c r="A35" s="3546"/>
      <c r="B35" s="3557"/>
      <c r="C35" s="3491"/>
      <c r="D35" s="3558"/>
      <c r="E35" s="3568"/>
      <c r="F35" s="3489"/>
    </row>
    <row r="36" spans="1:9" x14ac:dyDescent="0.25">
      <c r="A36" s="3546"/>
      <c r="B36" s="3557"/>
      <c r="C36" s="3492"/>
      <c r="D36" s="3558"/>
      <c r="E36" s="3568"/>
      <c r="F36" s="3485"/>
    </row>
    <row r="37" spans="1:9" x14ac:dyDescent="0.25">
      <c r="A37" s="2445">
        <v>72</v>
      </c>
      <c r="B37" s="2464" t="s">
        <v>425</v>
      </c>
      <c r="C37" s="2480" t="s">
        <v>13219</v>
      </c>
      <c r="D37" s="2463" t="s">
        <v>13218</v>
      </c>
      <c r="E37" s="2453" t="s">
        <v>13217</v>
      </c>
      <c r="F37" s="2409"/>
    </row>
    <row r="38" spans="1:9" x14ac:dyDescent="0.25">
      <c r="A38" s="3533" t="s">
        <v>9922</v>
      </c>
      <c r="B38" s="3533"/>
      <c r="C38" s="2425" t="s">
        <v>13037</v>
      </c>
      <c r="D38" s="2424" t="s">
        <v>9962</v>
      </c>
      <c r="E38" s="2479" t="s">
        <v>9784</v>
      </c>
      <c r="F38" s="2422" t="s">
        <v>659</v>
      </c>
    </row>
    <row r="39" spans="1:9" x14ac:dyDescent="0.25">
      <c r="A39" s="2445">
        <v>0</v>
      </c>
      <c r="B39" s="2464" t="s">
        <v>1207</v>
      </c>
      <c r="C39" s="2478" t="s">
        <v>3014</v>
      </c>
      <c r="D39" s="2427" t="s">
        <v>2104</v>
      </c>
      <c r="E39" s="2426" t="s">
        <v>13216</v>
      </c>
      <c r="F39" s="2409"/>
    </row>
    <row r="40" spans="1:9" x14ac:dyDescent="0.25">
      <c r="A40" s="2445">
        <v>3</v>
      </c>
      <c r="B40" s="2477" t="s">
        <v>1211</v>
      </c>
      <c r="C40" s="2476" t="s">
        <v>13215</v>
      </c>
      <c r="D40" s="2475" t="s">
        <v>9791</v>
      </c>
      <c r="E40" s="2431" t="s">
        <v>13214</v>
      </c>
      <c r="F40" s="2415"/>
    </row>
    <row r="41" spans="1:9" x14ac:dyDescent="0.25">
      <c r="A41" s="2445">
        <v>11</v>
      </c>
      <c r="B41" s="2464" t="s">
        <v>1209</v>
      </c>
      <c r="C41" s="2474" t="s">
        <v>13213</v>
      </c>
      <c r="D41" s="2427" t="s">
        <v>2107</v>
      </c>
      <c r="E41" s="2426" t="s">
        <v>13212</v>
      </c>
      <c r="F41" s="2409"/>
      <c r="I41" s="2468"/>
    </row>
    <row r="42" spans="1:9" x14ac:dyDescent="0.25">
      <c r="A42" s="2445">
        <v>17</v>
      </c>
      <c r="B42" s="2464" t="s">
        <v>1209</v>
      </c>
      <c r="C42" s="2443" t="s">
        <v>13211</v>
      </c>
      <c r="D42" s="2432" t="s">
        <v>13210</v>
      </c>
      <c r="E42" s="2431" t="s">
        <v>13209</v>
      </c>
      <c r="F42" s="2415"/>
      <c r="I42" s="2468"/>
    </row>
    <row r="43" spans="1:9" x14ac:dyDescent="0.25">
      <c r="A43" s="2445">
        <v>23</v>
      </c>
      <c r="B43" s="2464" t="s">
        <v>1159</v>
      </c>
      <c r="C43" s="2446" t="s">
        <v>13208</v>
      </c>
      <c r="D43" s="2427" t="s">
        <v>2308</v>
      </c>
      <c r="E43" s="2426" t="s">
        <v>13207</v>
      </c>
      <c r="F43" s="2409"/>
      <c r="I43" s="2468"/>
    </row>
    <row r="44" spans="1:9" x14ac:dyDescent="0.25">
      <c r="A44" s="3546">
        <v>27</v>
      </c>
      <c r="B44" s="3557" t="s">
        <v>1211</v>
      </c>
      <c r="C44" s="3490" t="s">
        <v>13206</v>
      </c>
      <c r="D44" s="3558" t="s">
        <v>9791</v>
      </c>
      <c r="E44" s="3567" t="s">
        <v>13205</v>
      </c>
      <c r="F44" s="3484"/>
      <c r="I44" s="2468"/>
    </row>
    <row r="45" spans="1:9" x14ac:dyDescent="0.25">
      <c r="A45" s="3546"/>
      <c r="B45" s="3557"/>
      <c r="C45" s="3491"/>
      <c r="D45" s="3558"/>
      <c r="E45" s="3568"/>
      <c r="F45" s="3489"/>
      <c r="I45" s="2468"/>
    </row>
    <row r="46" spans="1:9" x14ac:dyDescent="0.25">
      <c r="A46" s="3546"/>
      <c r="B46" s="3557"/>
      <c r="C46" s="3491"/>
      <c r="D46" s="3558"/>
      <c r="E46" s="3568"/>
      <c r="F46" s="3489"/>
      <c r="I46" s="2468"/>
    </row>
    <row r="47" spans="1:9" x14ac:dyDescent="0.25">
      <c r="A47" s="3546"/>
      <c r="B47" s="3557"/>
      <c r="C47" s="3491"/>
      <c r="D47" s="3558"/>
      <c r="E47" s="3568"/>
      <c r="F47" s="3489"/>
      <c r="I47" s="2468"/>
    </row>
    <row r="48" spans="1:9" x14ac:dyDescent="0.25">
      <c r="A48" s="3546"/>
      <c r="B48" s="3557"/>
      <c r="C48" s="3491"/>
      <c r="D48" s="3558"/>
      <c r="E48" s="3568"/>
      <c r="F48" s="3489"/>
      <c r="I48" s="2473"/>
    </row>
    <row r="49" spans="1:9" x14ac:dyDescent="0.25">
      <c r="A49" s="3546"/>
      <c r="B49" s="3557"/>
      <c r="C49" s="3491"/>
      <c r="D49" s="3558"/>
      <c r="E49" s="3568"/>
      <c r="F49" s="3489"/>
      <c r="I49" s="2473"/>
    </row>
    <row r="50" spans="1:9" x14ac:dyDescent="0.25">
      <c r="A50" s="3546"/>
      <c r="B50" s="3557"/>
      <c r="C50" s="3491"/>
      <c r="D50" s="3558"/>
      <c r="E50" s="3568"/>
      <c r="F50" s="3489"/>
      <c r="I50" s="2473"/>
    </row>
    <row r="51" spans="1:9" x14ac:dyDescent="0.25">
      <c r="A51" s="3546"/>
      <c r="B51" s="3557"/>
      <c r="C51" s="3491"/>
      <c r="D51" s="3558"/>
      <c r="E51" s="3568"/>
      <c r="F51" s="3489"/>
      <c r="I51" s="2473"/>
    </row>
    <row r="52" spans="1:9" x14ac:dyDescent="0.25">
      <c r="A52" s="3546"/>
      <c r="B52" s="3557"/>
      <c r="C52" s="3492"/>
      <c r="D52" s="3558"/>
      <c r="E52" s="3568"/>
      <c r="F52" s="3485"/>
      <c r="I52" s="2473"/>
    </row>
    <row r="53" spans="1:9" x14ac:dyDescent="0.25">
      <c r="A53" s="2445">
        <v>35</v>
      </c>
      <c r="B53" s="2464" t="s">
        <v>1207</v>
      </c>
      <c r="C53" s="2446" t="s">
        <v>13204</v>
      </c>
      <c r="D53" s="2427" t="s">
        <v>2104</v>
      </c>
      <c r="E53" s="2426" t="s">
        <v>13201</v>
      </c>
      <c r="F53" s="2409"/>
      <c r="I53" s="2473"/>
    </row>
    <row r="54" spans="1:9" x14ac:dyDescent="0.25">
      <c r="A54" s="2465">
        <f t="shared" ref="A54:A66" si="0">A53+B53</f>
        <v>38</v>
      </c>
      <c r="B54" s="2464" t="s">
        <v>1207</v>
      </c>
      <c r="C54" s="2443" t="s">
        <v>13203</v>
      </c>
      <c r="D54" s="2432" t="s">
        <v>2104</v>
      </c>
      <c r="E54" s="2431" t="s">
        <v>13201</v>
      </c>
      <c r="F54" s="2415"/>
      <c r="I54" s="2473"/>
    </row>
    <row r="55" spans="1:9" x14ac:dyDescent="0.25">
      <c r="A55" s="2465">
        <f t="shared" si="0"/>
        <v>41</v>
      </c>
      <c r="B55" s="2464" t="s">
        <v>579</v>
      </c>
      <c r="C55" s="2446" t="s">
        <v>13202</v>
      </c>
      <c r="D55" s="2427" t="s">
        <v>9553</v>
      </c>
      <c r="E55" s="2426" t="s">
        <v>13201</v>
      </c>
      <c r="F55" s="2409"/>
      <c r="I55" s="2469"/>
    </row>
    <row r="56" spans="1:9" x14ac:dyDescent="0.25">
      <c r="A56" s="2465">
        <f t="shared" si="0"/>
        <v>53</v>
      </c>
      <c r="B56" s="2464" t="s">
        <v>819</v>
      </c>
      <c r="C56" s="2443" t="s">
        <v>13200</v>
      </c>
      <c r="D56" s="2432" t="s">
        <v>2108</v>
      </c>
      <c r="E56" s="2431" t="s">
        <v>13198</v>
      </c>
      <c r="F56" s="2415"/>
      <c r="I56" s="2469"/>
    </row>
    <row r="57" spans="1:9" x14ac:dyDescent="0.25">
      <c r="A57" s="2465">
        <f t="shared" si="0"/>
        <v>54</v>
      </c>
      <c r="B57" s="2464" t="s">
        <v>819</v>
      </c>
      <c r="C57" s="2446" t="s">
        <v>13199</v>
      </c>
      <c r="D57" s="2427" t="s">
        <v>2108</v>
      </c>
      <c r="E57" s="2426" t="s">
        <v>13198</v>
      </c>
      <c r="F57" s="2409"/>
      <c r="I57" s="2469"/>
    </row>
    <row r="58" spans="1:9" x14ac:dyDescent="0.25">
      <c r="A58" s="2465">
        <f t="shared" si="0"/>
        <v>55</v>
      </c>
      <c r="B58" s="2464" t="s">
        <v>1207</v>
      </c>
      <c r="C58" s="2443" t="s">
        <v>13197</v>
      </c>
      <c r="D58" s="2472" t="s">
        <v>2104</v>
      </c>
      <c r="E58" s="2431" t="s">
        <v>13196</v>
      </c>
      <c r="F58" s="2415"/>
      <c r="I58" s="2469"/>
    </row>
    <row r="59" spans="1:9" x14ac:dyDescent="0.25">
      <c r="A59" s="2465">
        <f t="shared" si="0"/>
        <v>58</v>
      </c>
      <c r="B59" s="2464" t="s">
        <v>1159</v>
      </c>
      <c r="C59" s="2446" t="s">
        <v>13195</v>
      </c>
      <c r="D59" s="2463" t="s">
        <v>2313</v>
      </c>
      <c r="E59" s="2426" t="s">
        <v>13185</v>
      </c>
      <c r="F59" s="2409"/>
      <c r="I59" s="2469"/>
    </row>
    <row r="60" spans="1:9" ht="30" x14ac:dyDescent="0.25">
      <c r="A60" s="2465">
        <f t="shared" si="0"/>
        <v>62</v>
      </c>
      <c r="B60" s="2464" t="s">
        <v>1159</v>
      </c>
      <c r="C60" s="2443" t="s">
        <v>13194</v>
      </c>
      <c r="D60" s="2466" t="s">
        <v>2313</v>
      </c>
      <c r="E60" s="2431" t="s">
        <v>13193</v>
      </c>
      <c r="F60" s="2415"/>
      <c r="I60" s="2469"/>
    </row>
    <row r="61" spans="1:9" x14ac:dyDescent="0.25">
      <c r="A61" s="2465">
        <f t="shared" si="0"/>
        <v>66</v>
      </c>
      <c r="B61" s="2464" t="s">
        <v>1159</v>
      </c>
      <c r="C61" s="2446" t="s">
        <v>13192</v>
      </c>
      <c r="D61" s="2463" t="s">
        <v>2313</v>
      </c>
      <c r="E61" s="2426" t="s">
        <v>13191</v>
      </c>
      <c r="F61" s="2409"/>
      <c r="I61" s="2469"/>
    </row>
    <row r="62" spans="1:9" x14ac:dyDescent="0.25">
      <c r="A62" s="2465">
        <f t="shared" si="0"/>
        <v>70</v>
      </c>
      <c r="B62" s="2464" t="s">
        <v>819</v>
      </c>
      <c r="C62" s="2443" t="s">
        <v>13190</v>
      </c>
      <c r="D62" s="2466" t="s">
        <v>2108</v>
      </c>
      <c r="E62" s="2431" t="s">
        <v>13189</v>
      </c>
      <c r="F62" s="2415"/>
      <c r="I62" s="2469"/>
    </row>
    <row r="63" spans="1:9" x14ac:dyDescent="0.25">
      <c r="A63" s="2465">
        <f t="shared" si="0"/>
        <v>71</v>
      </c>
      <c r="B63" s="2464" t="s">
        <v>1207</v>
      </c>
      <c r="C63" s="2446" t="s">
        <v>13188</v>
      </c>
      <c r="D63" s="2463" t="s">
        <v>2104</v>
      </c>
      <c r="E63" s="2426" t="s">
        <v>13187</v>
      </c>
      <c r="F63" s="2409"/>
      <c r="I63" s="2469"/>
    </row>
    <row r="64" spans="1:9" x14ac:dyDescent="0.25">
      <c r="A64" s="2465">
        <f t="shared" si="0"/>
        <v>74</v>
      </c>
      <c r="B64" s="2464" t="s">
        <v>1159</v>
      </c>
      <c r="C64" s="2443" t="s">
        <v>13186</v>
      </c>
      <c r="D64" s="2466" t="s">
        <v>2313</v>
      </c>
      <c r="E64" s="2460" t="s">
        <v>13185</v>
      </c>
      <c r="F64" s="2415"/>
      <c r="I64" s="2469"/>
    </row>
    <row r="65" spans="1:9" x14ac:dyDescent="0.25">
      <c r="A65" s="2465">
        <f t="shared" si="0"/>
        <v>78</v>
      </c>
      <c r="B65" s="2464" t="s">
        <v>1159</v>
      </c>
      <c r="C65" s="2446" t="s">
        <v>13184</v>
      </c>
      <c r="D65" s="2463" t="s">
        <v>2313</v>
      </c>
      <c r="E65" s="2426" t="s">
        <v>13183</v>
      </c>
      <c r="F65" s="2409"/>
      <c r="I65" s="2469"/>
    </row>
    <row r="66" spans="1:9" x14ac:dyDescent="0.25">
      <c r="A66" s="2465">
        <f t="shared" si="0"/>
        <v>82</v>
      </c>
      <c r="B66" s="2464" t="s">
        <v>1159</v>
      </c>
      <c r="C66" s="2443" t="s">
        <v>13182</v>
      </c>
      <c r="D66" s="2466" t="s">
        <v>2313</v>
      </c>
      <c r="E66" s="2431" t="s">
        <v>13181</v>
      </c>
      <c r="F66" s="2415"/>
      <c r="I66" s="2469"/>
    </row>
    <row r="67" spans="1:9" x14ac:dyDescent="0.25">
      <c r="A67" s="2445">
        <v>86</v>
      </c>
      <c r="B67" s="2464" t="s">
        <v>819</v>
      </c>
      <c r="C67" s="2446" t="s">
        <v>13180</v>
      </c>
      <c r="D67" s="2463" t="s">
        <v>2289</v>
      </c>
      <c r="E67" s="2426" t="s">
        <v>13179</v>
      </c>
      <c r="F67" s="2409"/>
      <c r="I67" s="2469"/>
    </row>
    <row r="68" spans="1:9" x14ac:dyDescent="0.25">
      <c r="A68" s="3546">
        <v>87</v>
      </c>
      <c r="B68" s="3557" t="s">
        <v>819</v>
      </c>
      <c r="C68" s="3490" t="s">
        <v>13178</v>
      </c>
      <c r="D68" s="3558" t="s">
        <v>2289</v>
      </c>
      <c r="E68" s="3494" t="s">
        <v>13177</v>
      </c>
      <c r="F68" s="3484"/>
      <c r="I68" s="2469"/>
    </row>
    <row r="69" spans="1:9" x14ac:dyDescent="0.25">
      <c r="A69" s="3546"/>
      <c r="B69" s="3557"/>
      <c r="C69" s="3491"/>
      <c r="D69" s="3558"/>
      <c r="E69" s="3494"/>
      <c r="F69" s="3489"/>
      <c r="I69" s="2469"/>
    </row>
    <row r="70" spans="1:9" x14ac:dyDescent="0.25">
      <c r="A70" s="3546"/>
      <c r="B70" s="3557"/>
      <c r="C70" s="3492"/>
      <c r="D70" s="3558"/>
      <c r="E70" s="3494"/>
      <c r="F70" s="3485"/>
      <c r="I70" s="2469"/>
    </row>
    <row r="71" spans="1:9" x14ac:dyDescent="0.25">
      <c r="A71" s="3546">
        <v>88</v>
      </c>
      <c r="B71" s="3557" t="s">
        <v>819</v>
      </c>
      <c r="C71" s="3481" t="s">
        <v>13176</v>
      </c>
      <c r="D71" s="3507" t="s">
        <v>2289</v>
      </c>
      <c r="E71" s="3504" t="s">
        <v>13175</v>
      </c>
      <c r="F71" s="3478"/>
      <c r="I71" s="2469"/>
    </row>
    <row r="72" spans="1:9" x14ac:dyDescent="0.25">
      <c r="A72" s="3546"/>
      <c r="B72" s="3557"/>
      <c r="C72" s="3482"/>
      <c r="D72" s="3507"/>
      <c r="E72" s="3508"/>
      <c r="F72" s="3479"/>
      <c r="I72" s="2469"/>
    </row>
    <row r="73" spans="1:9" x14ac:dyDescent="0.25">
      <c r="A73" s="3546"/>
      <c r="B73" s="3557"/>
      <c r="C73" s="3483"/>
      <c r="D73" s="3507"/>
      <c r="E73" s="3505"/>
      <c r="F73" s="3480"/>
      <c r="I73" s="2469"/>
    </row>
    <row r="74" spans="1:9" x14ac:dyDescent="0.25">
      <c r="A74" s="3546">
        <v>89</v>
      </c>
      <c r="B74" s="3557" t="s">
        <v>819</v>
      </c>
      <c r="C74" s="3490" t="s">
        <v>13174</v>
      </c>
      <c r="D74" s="3558" t="s">
        <v>2289</v>
      </c>
      <c r="E74" s="3561" t="s">
        <v>13173</v>
      </c>
      <c r="F74" s="3484"/>
      <c r="I74" s="2469"/>
    </row>
    <row r="75" spans="1:9" x14ac:dyDescent="0.25">
      <c r="A75" s="3546"/>
      <c r="B75" s="3557"/>
      <c r="C75" s="3491"/>
      <c r="D75" s="3558"/>
      <c r="E75" s="3562"/>
      <c r="F75" s="3489"/>
      <c r="I75" s="2469"/>
    </row>
    <row r="76" spans="1:9" x14ac:dyDescent="0.25">
      <c r="A76" s="3546"/>
      <c r="B76" s="3557"/>
      <c r="C76" s="3491"/>
      <c r="D76" s="3558"/>
      <c r="E76" s="3562"/>
      <c r="F76" s="3489"/>
      <c r="I76" s="2469"/>
    </row>
    <row r="77" spans="1:9" x14ac:dyDescent="0.25">
      <c r="A77" s="3546"/>
      <c r="B77" s="3557"/>
      <c r="C77" s="3491"/>
      <c r="D77" s="3558"/>
      <c r="E77" s="3562"/>
      <c r="F77" s="3489"/>
      <c r="I77" s="2469"/>
    </row>
    <row r="78" spans="1:9" x14ac:dyDescent="0.25">
      <c r="A78" s="3546"/>
      <c r="B78" s="3557"/>
      <c r="C78" s="3492"/>
      <c r="D78" s="3558"/>
      <c r="E78" s="3563"/>
      <c r="F78" s="3485"/>
      <c r="I78" s="2469"/>
    </row>
    <row r="79" spans="1:9" x14ac:dyDescent="0.25">
      <c r="A79" s="2445">
        <v>90</v>
      </c>
      <c r="B79" s="2464" t="s">
        <v>579</v>
      </c>
      <c r="C79" s="2446" t="s">
        <v>13172</v>
      </c>
      <c r="D79" s="2463" t="s">
        <v>9553</v>
      </c>
      <c r="E79" s="2470" t="s">
        <v>13171</v>
      </c>
      <c r="F79" s="2409"/>
      <c r="I79" s="2469"/>
    </row>
    <row r="80" spans="1:9" x14ac:dyDescent="0.25">
      <c r="A80" s="2465">
        <f>A79+B79</f>
        <v>102</v>
      </c>
      <c r="B80" s="2464" t="s">
        <v>1159</v>
      </c>
      <c r="C80" s="2443" t="s">
        <v>13170</v>
      </c>
      <c r="D80" s="2466" t="s">
        <v>2313</v>
      </c>
      <c r="E80" s="2471" t="s">
        <v>13169</v>
      </c>
      <c r="F80" s="2415"/>
      <c r="I80" s="2469"/>
    </row>
    <row r="81" spans="1:9" x14ac:dyDescent="0.25">
      <c r="A81" s="2465">
        <f>A80+B80</f>
        <v>106</v>
      </c>
      <c r="B81" s="2464" t="s">
        <v>1207</v>
      </c>
      <c r="C81" s="2446" t="s">
        <v>13168</v>
      </c>
      <c r="D81" s="2463" t="s">
        <v>2104</v>
      </c>
      <c r="E81" s="2470" t="s">
        <v>13167</v>
      </c>
      <c r="F81" s="2409"/>
      <c r="I81" s="2469"/>
    </row>
    <row r="82" spans="1:9" x14ac:dyDescent="0.25">
      <c r="A82" s="3546">
        <v>109</v>
      </c>
      <c r="B82" s="3557" t="s">
        <v>1152</v>
      </c>
      <c r="C82" s="3490" t="s">
        <v>13166</v>
      </c>
      <c r="D82" s="3558" t="s">
        <v>2106</v>
      </c>
      <c r="E82" s="3494" t="s">
        <v>13165</v>
      </c>
      <c r="F82" s="3484"/>
      <c r="I82" s="2469"/>
    </row>
    <row r="83" spans="1:9" x14ac:dyDescent="0.25">
      <c r="A83" s="3546"/>
      <c r="B83" s="3557"/>
      <c r="C83" s="3492"/>
      <c r="D83" s="3558"/>
      <c r="E83" s="3494"/>
      <c r="F83" s="3485"/>
      <c r="I83" s="2469"/>
    </row>
    <row r="84" spans="1:9" x14ac:dyDescent="0.25">
      <c r="A84" s="2445">
        <v>111</v>
      </c>
      <c r="B84" s="2464" t="s">
        <v>1159</v>
      </c>
      <c r="C84" s="2446" t="s">
        <v>13164</v>
      </c>
      <c r="D84" s="2463" t="s">
        <v>2313</v>
      </c>
      <c r="E84" s="2426" t="s">
        <v>13153</v>
      </c>
      <c r="F84" s="2409"/>
      <c r="I84" s="2469"/>
    </row>
    <row r="85" spans="1:9" x14ac:dyDescent="0.25">
      <c r="A85" s="2465">
        <f t="shared" ref="A85:A132" si="1">A84+B84</f>
        <v>115</v>
      </c>
      <c r="B85" s="2464" t="s">
        <v>1207</v>
      </c>
      <c r="C85" s="2443" t="s">
        <v>13163</v>
      </c>
      <c r="D85" s="2466" t="s">
        <v>2104</v>
      </c>
      <c r="E85" s="2431" t="s">
        <v>13152</v>
      </c>
      <c r="F85" s="2415"/>
      <c r="I85" s="2469"/>
    </row>
    <row r="86" spans="1:9" x14ac:dyDescent="0.25">
      <c r="A86" s="2465">
        <f t="shared" si="1"/>
        <v>118</v>
      </c>
      <c r="B86" s="2464" t="s">
        <v>1159</v>
      </c>
      <c r="C86" s="2446" t="s">
        <v>13162</v>
      </c>
      <c r="D86" s="2463" t="s">
        <v>2313</v>
      </c>
      <c r="E86" s="2426" t="s">
        <v>13151</v>
      </c>
      <c r="F86" s="2409"/>
      <c r="I86" s="2469"/>
    </row>
    <row r="87" spans="1:9" x14ac:dyDescent="0.25">
      <c r="A87" s="2465">
        <f t="shared" si="1"/>
        <v>122</v>
      </c>
      <c r="B87" s="2464" t="s">
        <v>1159</v>
      </c>
      <c r="C87" s="2443" t="s">
        <v>13161</v>
      </c>
      <c r="D87" s="2466" t="s">
        <v>2313</v>
      </c>
      <c r="E87" s="2431" t="s">
        <v>13150</v>
      </c>
      <c r="F87" s="2415"/>
      <c r="I87" s="2469"/>
    </row>
    <row r="88" spans="1:9" x14ac:dyDescent="0.25">
      <c r="A88" s="2465">
        <f t="shared" si="1"/>
        <v>126</v>
      </c>
      <c r="B88" s="2464" t="s">
        <v>1159</v>
      </c>
      <c r="C88" s="2446" t="s">
        <v>13160</v>
      </c>
      <c r="D88" s="2463" t="s">
        <v>2313</v>
      </c>
      <c r="E88" s="2426" t="s">
        <v>13149</v>
      </c>
      <c r="F88" s="2409"/>
      <c r="I88" s="2469"/>
    </row>
    <row r="89" spans="1:9" x14ac:dyDescent="0.25">
      <c r="A89" s="2465">
        <f t="shared" si="1"/>
        <v>130</v>
      </c>
      <c r="B89" s="2464" t="s">
        <v>1159</v>
      </c>
      <c r="C89" s="2443" t="s">
        <v>13159</v>
      </c>
      <c r="D89" s="2466" t="s">
        <v>2313</v>
      </c>
      <c r="E89" s="2431" t="s">
        <v>13148</v>
      </c>
      <c r="F89" s="2415"/>
      <c r="I89" s="2469"/>
    </row>
    <row r="90" spans="1:9" x14ac:dyDescent="0.25">
      <c r="A90" s="2465">
        <f t="shared" si="1"/>
        <v>134</v>
      </c>
      <c r="B90" s="2464" t="s">
        <v>1159</v>
      </c>
      <c r="C90" s="2446" t="s">
        <v>13158</v>
      </c>
      <c r="D90" s="2463" t="s">
        <v>2313</v>
      </c>
      <c r="E90" s="2426" t="s">
        <v>13147</v>
      </c>
      <c r="F90" s="2409"/>
      <c r="I90" s="2469"/>
    </row>
    <row r="91" spans="1:9" x14ac:dyDescent="0.25">
      <c r="A91" s="2465">
        <f t="shared" si="1"/>
        <v>138</v>
      </c>
      <c r="B91" s="2464" t="s">
        <v>1159</v>
      </c>
      <c r="C91" s="2443" t="s">
        <v>13157</v>
      </c>
      <c r="D91" s="2466" t="s">
        <v>2313</v>
      </c>
      <c r="E91" s="2431" t="s">
        <v>13153</v>
      </c>
      <c r="F91" s="2415"/>
      <c r="I91" s="2469"/>
    </row>
    <row r="92" spans="1:9" x14ac:dyDescent="0.25">
      <c r="A92" s="2465">
        <f t="shared" si="1"/>
        <v>142</v>
      </c>
      <c r="B92" s="2464" t="s">
        <v>1207</v>
      </c>
      <c r="C92" s="2446" t="s">
        <v>13156</v>
      </c>
      <c r="D92" s="2463" t="s">
        <v>2104</v>
      </c>
      <c r="E92" s="2426" t="s">
        <v>13152</v>
      </c>
      <c r="F92" s="2409"/>
      <c r="I92" s="2469"/>
    </row>
    <row r="93" spans="1:9" x14ac:dyDescent="0.25">
      <c r="A93" s="2465">
        <f t="shared" si="1"/>
        <v>145</v>
      </c>
      <c r="B93" s="2464" t="s">
        <v>1159</v>
      </c>
      <c r="C93" s="2443" t="s">
        <v>13155</v>
      </c>
      <c r="D93" s="2466" t="s">
        <v>2313</v>
      </c>
      <c r="E93" s="2431" t="s">
        <v>13151</v>
      </c>
      <c r="F93" s="2415"/>
      <c r="I93" s="2469"/>
    </row>
    <row r="94" spans="1:9" x14ac:dyDescent="0.25">
      <c r="A94" s="2465">
        <f t="shared" si="1"/>
        <v>149</v>
      </c>
      <c r="B94" s="2464" t="s">
        <v>1159</v>
      </c>
      <c r="C94" s="2446" t="s">
        <v>13154</v>
      </c>
      <c r="D94" s="2463" t="s">
        <v>2313</v>
      </c>
      <c r="E94" s="2426" t="s">
        <v>13150</v>
      </c>
      <c r="F94" s="2409"/>
      <c r="I94" s="2469"/>
    </row>
    <row r="95" spans="1:9" x14ac:dyDescent="0.25">
      <c r="A95" s="2465">
        <f t="shared" si="1"/>
        <v>153</v>
      </c>
      <c r="B95" s="2464" t="s">
        <v>1159</v>
      </c>
      <c r="C95" s="2443"/>
      <c r="D95" s="2466" t="s">
        <v>2313</v>
      </c>
      <c r="E95" s="2431" t="s">
        <v>13149</v>
      </c>
      <c r="F95" s="2415"/>
      <c r="I95" s="2469"/>
    </row>
    <row r="96" spans="1:9" x14ac:dyDescent="0.25">
      <c r="A96" s="2465">
        <f t="shared" si="1"/>
        <v>157</v>
      </c>
      <c r="B96" s="2464" t="s">
        <v>1159</v>
      </c>
      <c r="C96" s="2446"/>
      <c r="D96" s="2463" t="s">
        <v>2313</v>
      </c>
      <c r="E96" s="2426" t="s">
        <v>13148</v>
      </c>
      <c r="F96" s="2409"/>
      <c r="I96" s="2469"/>
    </row>
    <row r="97" spans="1:9" x14ac:dyDescent="0.25">
      <c r="A97" s="2465">
        <f t="shared" si="1"/>
        <v>161</v>
      </c>
      <c r="B97" s="2464" t="s">
        <v>1159</v>
      </c>
      <c r="C97" s="2443"/>
      <c r="D97" s="2466" t="s">
        <v>2313</v>
      </c>
      <c r="E97" s="2431" t="s">
        <v>13147</v>
      </c>
      <c r="F97" s="2415"/>
      <c r="I97" s="2468"/>
    </row>
    <row r="98" spans="1:9" x14ac:dyDescent="0.25">
      <c r="A98" s="2465">
        <f t="shared" si="1"/>
        <v>165</v>
      </c>
      <c r="B98" s="2464" t="s">
        <v>1159</v>
      </c>
      <c r="C98" s="2446"/>
      <c r="D98" s="2463" t="s">
        <v>2313</v>
      </c>
      <c r="E98" s="2426" t="s">
        <v>13153</v>
      </c>
      <c r="F98" s="2409"/>
      <c r="I98" s="2468"/>
    </row>
    <row r="99" spans="1:9" x14ac:dyDescent="0.25">
      <c r="A99" s="2465">
        <f t="shared" si="1"/>
        <v>169</v>
      </c>
      <c r="B99" s="2464" t="s">
        <v>1207</v>
      </c>
      <c r="C99" s="2443"/>
      <c r="D99" s="2466" t="s">
        <v>2104</v>
      </c>
      <c r="E99" s="2431" t="s">
        <v>13152</v>
      </c>
      <c r="F99" s="2415"/>
      <c r="I99" s="2468"/>
    </row>
    <row r="100" spans="1:9" x14ac:dyDescent="0.25">
      <c r="A100" s="2465">
        <f t="shared" si="1"/>
        <v>172</v>
      </c>
      <c r="B100" s="2464" t="s">
        <v>1159</v>
      </c>
      <c r="C100" s="2446"/>
      <c r="D100" s="2463" t="s">
        <v>2313</v>
      </c>
      <c r="E100" s="2426" t="s">
        <v>13151</v>
      </c>
      <c r="F100" s="2409"/>
      <c r="I100" s="2468"/>
    </row>
    <row r="101" spans="1:9" x14ac:dyDescent="0.25">
      <c r="A101" s="2465">
        <f t="shared" si="1"/>
        <v>176</v>
      </c>
      <c r="B101" s="2464" t="s">
        <v>1159</v>
      </c>
      <c r="C101" s="2443"/>
      <c r="D101" s="2466" t="s">
        <v>2313</v>
      </c>
      <c r="E101" s="2431" t="s">
        <v>13150</v>
      </c>
      <c r="F101" s="2415"/>
    </row>
    <row r="102" spans="1:9" x14ac:dyDescent="0.25">
      <c r="A102" s="2465">
        <f t="shared" si="1"/>
        <v>180</v>
      </c>
      <c r="B102" s="2464" t="s">
        <v>1159</v>
      </c>
      <c r="C102" s="2446"/>
      <c r="D102" s="2463" t="s">
        <v>2313</v>
      </c>
      <c r="E102" s="2426" t="s">
        <v>13149</v>
      </c>
      <c r="F102" s="2409"/>
    </row>
    <row r="103" spans="1:9" x14ac:dyDescent="0.25">
      <c r="A103" s="2465">
        <f t="shared" si="1"/>
        <v>184</v>
      </c>
      <c r="B103" s="2464" t="s">
        <v>1159</v>
      </c>
      <c r="C103" s="2443"/>
      <c r="D103" s="2466" t="s">
        <v>2313</v>
      </c>
      <c r="E103" s="2431" t="s">
        <v>13148</v>
      </c>
      <c r="F103" s="2415"/>
    </row>
    <row r="104" spans="1:9" x14ac:dyDescent="0.25">
      <c r="A104" s="2465">
        <f t="shared" si="1"/>
        <v>188</v>
      </c>
      <c r="B104" s="2464" t="s">
        <v>1159</v>
      </c>
      <c r="C104" s="2446"/>
      <c r="D104" s="2463" t="s">
        <v>2313</v>
      </c>
      <c r="E104" s="2426" t="s">
        <v>13147</v>
      </c>
      <c r="F104" s="2409"/>
    </row>
    <row r="105" spans="1:9" x14ac:dyDescent="0.25">
      <c r="A105" s="2465">
        <f t="shared" si="1"/>
        <v>192</v>
      </c>
      <c r="B105" s="2464" t="s">
        <v>1159</v>
      </c>
      <c r="C105" s="2443"/>
      <c r="D105" s="2466" t="s">
        <v>2313</v>
      </c>
      <c r="E105" s="2431" t="s">
        <v>13153</v>
      </c>
      <c r="F105" s="2415"/>
    </row>
    <row r="106" spans="1:9" x14ac:dyDescent="0.25">
      <c r="A106" s="2465">
        <f t="shared" si="1"/>
        <v>196</v>
      </c>
      <c r="B106" s="2464" t="s">
        <v>1207</v>
      </c>
      <c r="C106" s="2446"/>
      <c r="D106" s="2463" t="s">
        <v>2104</v>
      </c>
      <c r="E106" s="2426" t="s">
        <v>13152</v>
      </c>
      <c r="F106" s="2409"/>
    </row>
    <row r="107" spans="1:9" x14ac:dyDescent="0.25">
      <c r="A107" s="2465">
        <f t="shared" si="1"/>
        <v>199</v>
      </c>
      <c r="B107" s="2464" t="s">
        <v>1159</v>
      </c>
      <c r="C107" s="2443"/>
      <c r="D107" s="2466" t="s">
        <v>2313</v>
      </c>
      <c r="E107" s="2431" t="s">
        <v>13151</v>
      </c>
      <c r="F107" s="2415"/>
    </row>
    <row r="108" spans="1:9" x14ac:dyDescent="0.25">
      <c r="A108" s="2465">
        <f t="shared" si="1"/>
        <v>203</v>
      </c>
      <c r="B108" s="2464" t="s">
        <v>1159</v>
      </c>
      <c r="C108" s="2446"/>
      <c r="D108" s="2463" t="s">
        <v>2313</v>
      </c>
      <c r="E108" s="2426" t="s">
        <v>13150</v>
      </c>
      <c r="F108" s="2409"/>
    </row>
    <row r="109" spans="1:9" x14ac:dyDescent="0.25">
      <c r="A109" s="2465">
        <f t="shared" si="1"/>
        <v>207</v>
      </c>
      <c r="B109" s="2464" t="s">
        <v>1159</v>
      </c>
      <c r="C109" s="2443"/>
      <c r="D109" s="2466" t="s">
        <v>2313</v>
      </c>
      <c r="E109" s="2431" t="s">
        <v>13149</v>
      </c>
      <c r="F109" s="2415"/>
    </row>
    <row r="110" spans="1:9" x14ac:dyDescent="0.25">
      <c r="A110" s="2465">
        <f t="shared" si="1"/>
        <v>211</v>
      </c>
      <c r="B110" s="2464" t="s">
        <v>1159</v>
      </c>
      <c r="C110" s="2446"/>
      <c r="D110" s="2463" t="s">
        <v>2313</v>
      </c>
      <c r="E110" s="2426" t="s">
        <v>13148</v>
      </c>
      <c r="F110" s="2409"/>
    </row>
    <row r="111" spans="1:9" x14ac:dyDescent="0.25">
      <c r="A111" s="2465">
        <f t="shared" si="1"/>
        <v>215</v>
      </c>
      <c r="B111" s="2464" t="s">
        <v>1159</v>
      </c>
      <c r="C111" s="2443"/>
      <c r="D111" s="2466" t="s">
        <v>2313</v>
      </c>
      <c r="E111" s="2431" t="s">
        <v>13147</v>
      </c>
      <c r="F111" s="2415"/>
    </row>
    <row r="112" spans="1:9" x14ac:dyDescent="0.25">
      <c r="A112" s="2465">
        <f t="shared" si="1"/>
        <v>219</v>
      </c>
      <c r="B112" s="2464" t="s">
        <v>1159</v>
      </c>
      <c r="C112" s="2446"/>
      <c r="D112" s="2463" t="s">
        <v>2313</v>
      </c>
      <c r="E112" s="2426" t="s">
        <v>13153</v>
      </c>
      <c r="F112" s="2409"/>
    </row>
    <row r="113" spans="1:6" x14ac:dyDescent="0.25">
      <c r="A113" s="2465">
        <f t="shared" si="1"/>
        <v>223</v>
      </c>
      <c r="B113" s="2464" t="s">
        <v>1207</v>
      </c>
      <c r="C113" s="2443"/>
      <c r="D113" s="2466" t="s">
        <v>2104</v>
      </c>
      <c r="E113" s="2431" t="s">
        <v>13152</v>
      </c>
      <c r="F113" s="2415"/>
    </row>
    <row r="114" spans="1:6" x14ac:dyDescent="0.25">
      <c r="A114" s="2465">
        <f t="shared" si="1"/>
        <v>226</v>
      </c>
      <c r="B114" s="2464" t="s">
        <v>1159</v>
      </c>
      <c r="C114" s="2446"/>
      <c r="D114" s="2463" t="s">
        <v>2313</v>
      </c>
      <c r="E114" s="2467" t="s">
        <v>13151</v>
      </c>
      <c r="F114" s="2409"/>
    </row>
    <row r="115" spans="1:6" x14ac:dyDescent="0.25">
      <c r="A115" s="2465">
        <f t="shared" si="1"/>
        <v>230</v>
      </c>
      <c r="B115" s="2464" t="s">
        <v>1159</v>
      </c>
      <c r="C115" s="2443"/>
      <c r="D115" s="2466" t="s">
        <v>2313</v>
      </c>
      <c r="E115" s="2431" t="s">
        <v>13150</v>
      </c>
      <c r="F115" s="2415"/>
    </row>
    <row r="116" spans="1:6" x14ac:dyDescent="0.25">
      <c r="A116" s="2465">
        <f t="shared" si="1"/>
        <v>234</v>
      </c>
      <c r="B116" s="2464" t="s">
        <v>1159</v>
      </c>
      <c r="C116" s="2446"/>
      <c r="D116" s="2463" t="s">
        <v>2313</v>
      </c>
      <c r="E116" s="2426" t="s">
        <v>13149</v>
      </c>
      <c r="F116" s="2409"/>
    </row>
    <row r="117" spans="1:6" x14ac:dyDescent="0.25">
      <c r="A117" s="2465">
        <f t="shared" si="1"/>
        <v>238</v>
      </c>
      <c r="B117" s="2464" t="s">
        <v>1159</v>
      </c>
      <c r="C117" s="2443"/>
      <c r="D117" s="2466" t="s">
        <v>2313</v>
      </c>
      <c r="E117" s="2431" t="s">
        <v>13148</v>
      </c>
      <c r="F117" s="2415"/>
    </row>
    <row r="118" spans="1:6" x14ac:dyDescent="0.25">
      <c r="A118" s="2465">
        <f t="shared" si="1"/>
        <v>242</v>
      </c>
      <c r="B118" s="2464" t="s">
        <v>1159</v>
      </c>
      <c r="C118" s="2446"/>
      <c r="D118" s="2463" t="s">
        <v>2313</v>
      </c>
      <c r="E118" s="2426" t="s">
        <v>13147</v>
      </c>
      <c r="F118" s="2409"/>
    </row>
    <row r="119" spans="1:6" x14ac:dyDescent="0.25">
      <c r="A119" s="2465">
        <f t="shared" si="1"/>
        <v>246</v>
      </c>
      <c r="B119" s="2464" t="s">
        <v>1159</v>
      </c>
      <c r="C119" s="2443"/>
      <c r="D119" s="2466" t="s">
        <v>2313</v>
      </c>
      <c r="E119" s="2431" t="s">
        <v>13153</v>
      </c>
      <c r="F119" s="2415"/>
    </row>
    <row r="120" spans="1:6" x14ac:dyDescent="0.25">
      <c r="A120" s="2465">
        <f t="shared" si="1"/>
        <v>250</v>
      </c>
      <c r="B120" s="2464" t="s">
        <v>1207</v>
      </c>
      <c r="C120" s="2446"/>
      <c r="D120" s="2463" t="s">
        <v>2104</v>
      </c>
      <c r="E120" s="2426" t="s">
        <v>13152</v>
      </c>
      <c r="F120" s="2409"/>
    </row>
    <row r="121" spans="1:6" x14ac:dyDescent="0.25">
      <c r="A121" s="2465">
        <f t="shared" si="1"/>
        <v>253</v>
      </c>
      <c r="B121" s="2464" t="s">
        <v>1159</v>
      </c>
      <c r="C121" s="2443"/>
      <c r="D121" s="2466" t="s">
        <v>2313</v>
      </c>
      <c r="E121" s="2431" t="s">
        <v>13151</v>
      </c>
      <c r="F121" s="2415"/>
    </row>
    <row r="122" spans="1:6" x14ac:dyDescent="0.25">
      <c r="A122" s="2465">
        <f t="shared" si="1"/>
        <v>257</v>
      </c>
      <c r="B122" s="2464" t="s">
        <v>1159</v>
      </c>
      <c r="C122" s="2446"/>
      <c r="D122" s="2463" t="s">
        <v>2313</v>
      </c>
      <c r="E122" s="2426" t="s">
        <v>13150</v>
      </c>
      <c r="F122" s="2409"/>
    </row>
    <row r="123" spans="1:6" x14ac:dyDescent="0.25">
      <c r="A123" s="2465">
        <f t="shared" si="1"/>
        <v>261</v>
      </c>
      <c r="B123" s="2464" t="s">
        <v>1159</v>
      </c>
      <c r="C123" s="2443"/>
      <c r="D123" s="2466" t="s">
        <v>2313</v>
      </c>
      <c r="E123" s="2431" t="s">
        <v>13149</v>
      </c>
      <c r="F123" s="2415"/>
    </row>
    <row r="124" spans="1:6" x14ac:dyDescent="0.25">
      <c r="A124" s="2465">
        <f t="shared" si="1"/>
        <v>265</v>
      </c>
      <c r="B124" s="2464" t="s">
        <v>1159</v>
      </c>
      <c r="C124" s="2446"/>
      <c r="D124" s="2463" t="s">
        <v>2313</v>
      </c>
      <c r="E124" s="2426" t="s">
        <v>13148</v>
      </c>
      <c r="F124" s="2409"/>
    </row>
    <row r="125" spans="1:6" x14ac:dyDescent="0.25">
      <c r="A125" s="2465">
        <f t="shared" si="1"/>
        <v>269</v>
      </c>
      <c r="B125" s="2464" t="s">
        <v>1159</v>
      </c>
      <c r="C125" s="2443"/>
      <c r="D125" s="2466" t="s">
        <v>2313</v>
      </c>
      <c r="E125" s="2431" t="s">
        <v>13147</v>
      </c>
      <c r="F125" s="2415"/>
    </row>
    <row r="126" spans="1:6" x14ac:dyDescent="0.25">
      <c r="A126" s="2465">
        <f t="shared" si="1"/>
        <v>273</v>
      </c>
      <c r="B126" s="2464" t="s">
        <v>1159</v>
      </c>
      <c r="C126" s="2446"/>
      <c r="D126" s="2463" t="s">
        <v>2313</v>
      </c>
      <c r="E126" s="2426" t="s">
        <v>13153</v>
      </c>
      <c r="F126" s="2409"/>
    </row>
    <row r="127" spans="1:6" x14ac:dyDescent="0.25">
      <c r="A127" s="2465">
        <f t="shared" si="1"/>
        <v>277</v>
      </c>
      <c r="B127" s="2464" t="s">
        <v>1207</v>
      </c>
      <c r="C127" s="2443"/>
      <c r="D127" s="2466" t="s">
        <v>2104</v>
      </c>
      <c r="E127" s="2431" t="s">
        <v>13152</v>
      </c>
      <c r="F127" s="2415"/>
    </row>
    <row r="128" spans="1:6" x14ac:dyDescent="0.25">
      <c r="A128" s="2465">
        <f t="shared" si="1"/>
        <v>280</v>
      </c>
      <c r="B128" s="2464" t="s">
        <v>1159</v>
      </c>
      <c r="C128" s="2446"/>
      <c r="D128" s="2463" t="s">
        <v>2313</v>
      </c>
      <c r="E128" s="2426" t="s">
        <v>13151</v>
      </c>
      <c r="F128" s="2409"/>
    </row>
    <row r="129" spans="1:6" x14ac:dyDescent="0.25">
      <c r="A129" s="2465">
        <f t="shared" si="1"/>
        <v>284</v>
      </c>
      <c r="B129" s="2464" t="s">
        <v>1159</v>
      </c>
      <c r="C129" s="2443"/>
      <c r="D129" s="2466" t="s">
        <v>2313</v>
      </c>
      <c r="E129" s="2431" t="s">
        <v>13150</v>
      </c>
      <c r="F129" s="2415"/>
    </row>
    <row r="130" spans="1:6" x14ac:dyDescent="0.25">
      <c r="A130" s="2465">
        <f t="shared" si="1"/>
        <v>288</v>
      </c>
      <c r="B130" s="2464" t="s">
        <v>1159</v>
      </c>
      <c r="C130" s="2446"/>
      <c r="D130" s="2463" t="s">
        <v>2313</v>
      </c>
      <c r="E130" s="2426" t="s">
        <v>13149</v>
      </c>
      <c r="F130" s="2409"/>
    </row>
    <row r="131" spans="1:6" x14ac:dyDescent="0.25">
      <c r="A131" s="2465">
        <f t="shared" si="1"/>
        <v>292</v>
      </c>
      <c r="B131" s="2464" t="s">
        <v>1159</v>
      </c>
      <c r="C131" s="2443"/>
      <c r="D131" s="2466" t="s">
        <v>2313</v>
      </c>
      <c r="E131" s="2431" t="s">
        <v>13148</v>
      </c>
      <c r="F131" s="2415"/>
    </row>
    <row r="132" spans="1:6" x14ac:dyDescent="0.25">
      <c r="A132" s="2465">
        <f t="shared" si="1"/>
        <v>296</v>
      </c>
      <c r="B132" s="2464" t="s">
        <v>1159</v>
      </c>
      <c r="C132" s="2446"/>
      <c r="D132" s="2463" t="s">
        <v>2313</v>
      </c>
      <c r="E132" s="2426" t="s">
        <v>13147</v>
      </c>
      <c r="F132" s="2409"/>
    </row>
    <row r="133" spans="1:6" x14ac:dyDescent="0.25">
      <c r="A133" s="3546">
        <v>300</v>
      </c>
      <c r="B133" s="3557" t="s">
        <v>1209</v>
      </c>
      <c r="C133" s="3490"/>
      <c r="D133" s="3558" t="s">
        <v>2107</v>
      </c>
      <c r="E133" s="3494" t="s">
        <v>13146</v>
      </c>
      <c r="F133" s="3484"/>
    </row>
    <row r="134" spans="1:6" x14ac:dyDescent="0.25">
      <c r="A134" s="3546"/>
      <c r="B134" s="3557"/>
      <c r="C134" s="3492"/>
      <c r="D134" s="3558"/>
      <c r="E134" s="3494"/>
      <c r="F134" s="3485"/>
    </row>
    <row r="135" spans="1:6" x14ac:dyDescent="0.25">
      <c r="A135" s="3546">
        <v>306</v>
      </c>
      <c r="B135" s="3557" t="s">
        <v>1209</v>
      </c>
      <c r="C135" s="3481"/>
      <c r="D135" s="3507" t="s">
        <v>2107</v>
      </c>
      <c r="E135" s="3493" t="s">
        <v>13145</v>
      </c>
      <c r="F135" s="3478"/>
    </row>
    <row r="136" spans="1:6" x14ac:dyDescent="0.25">
      <c r="A136" s="3546"/>
      <c r="B136" s="3557"/>
      <c r="C136" s="3483"/>
      <c r="D136" s="3507"/>
      <c r="E136" s="3493"/>
      <c r="F136" s="3480"/>
    </row>
    <row r="137" spans="1:6" x14ac:dyDescent="0.25">
      <c r="A137" s="3546">
        <v>312</v>
      </c>
      <c r="B137" s="3557" t="s">
        <v>1209</v>
      </c>
      <c r="C137" s="3490"/>
      <c r="D137" s="3558" t="s">
        <v>2107</v>
      </c>
      <c r="E137" s="3494" t="s">
        <v>13144</v>
      </c>
      <c r="F137" s="3484"/>
    </row>
    <row r="138" spans="1:6" x14ac:dyDescent="0.25">
      <c r="A138" s="3546"/>
      <c r="B138" s="3557"/>
      <c r="C138" s="3492"/>
      <c r="D138" s="3558"/>
      <c r="E138" s="3494"/>
      <c r="F138" s="3485"/>
    </row>
    <row r="139" spans="1:6" x14ac:dyDescent="0.25">
      <c r="A139" s="3546">
        <v>319</v>
      </c>
      <c r="B139" s="3557" t="s">
        <v>1209</v>
      </c>
      <c r="C139" s="3481"/>
      <c r="D139" s="3507" t="s">
        <v>2107</v>
      </c>
      <c r="E139" s="3493" t="s">
        <v>13143</v>
      </c>
      <c r="F139" s="3478"/>
    </row>
    <row r="140" spans="1:6" x14ac:dyDescent="0.25">
      <c r="A140" s="3546"/>
      <c r="B140" s="3557"/>
      <c r="C140" s="3483"/>
      <c r="D140" s="3507"/>
      <c r="E140" s="3493"/>
      <c r="F140" s="3480"/>
    </row>
    <row r="141" spans="1:6" x14ac:dyDescent="0.25">
      <c r="A141" s="3559" t="s">
        <v>12991</v>
      </c>
      <c r="B141" s="3560"/>
      <c r="C141" s="2425" t="s">
        <v>13037</v>
      </c>
      <c r="D141" s="2424" t="s">
        <v>9962</v>
      </c>
      <c r="E141" s="2462" t="s">
        <v>12992</v>
      </c>
      <c r="F141" s="2422" t="s">
        <v>659</v>
      </c>
    </row>
    <row r="142" spans="1:6" ht="15" customHeight="1" x14ac:dyDescent="0.25">
      <c r="A142" s="3551">
        <v>0</v>
      </c>
      <c r="B142" s="3554">
        <v>3</v>
      </c>
      <c r="C142" s="3516"/>
      <c r="D142" s="3523" t="s">
        <v>2104</v>
      </c>
      <c r="E142" s="3501" t="s">
        <v>13142</v>
      </c>
      <c r="F142" s="3464"/>
    </row>
    <row r="143" spans="1:6" x14ac:dyDescent="0.25">
      <c r="A143" s="3552"/>
      <c r="B143" s="3555"/>
      <c r="C143" s="3517"/>
      <c r="D143" s="3524"/>
      <c r="E143" s="3502"/>
      <c r="F143" s="3472"/>
    </row>
    <row r="144" spans="1:6" x14ac:dyDescent="0.25">
      <c r="A144" s="3553"/>
      <c r="B144" s="3556"/>
      <c r="C144" s="3518"/>
      <c r="D144" s="3525"/>
      <c r="E144" s="3503"/>
      <c r="F144" s="3465"/>
    </row>
    <row r="145" spans="1:6" x14ac:dyDescent="0.25">
      <c r="A145" s="2430">
        <v>3</v>
      </c>
      <c r="B145" s="2429">
        <v>3</v>
      </c>
      <c r="C145" s="2433"/>
      <c r="D145" s="2458" t="s">
        <v>2104</v>
      </c>
      <c r="E145" s="2460" t="s">
        <v>13141</v>
      </c>
      <c r="F145" s="2452"/>
    </row>
    <row r="146" spans="1:6" ht="15" customHeight="1" x14ac:dyDescent="0.25">
      <c r="A146" s="3551">
        <v>6</v>
      </c>
      <c r="B146" s="3554">
        <v>12</v>
      </c>
      <c r="C146" s="3516"/>
      <c r="D146" s="3523" t="s">
        <v>9553</v>
      </c>
      <c r="E146" s="3501" t="s">
        <v>13140</v>
      </c>
      <c r="F146" s="3464"/>
    </row>
    <row r="147" spans="1:6" x14ac:dyDescent="0.25">
      <c r="A147" s="3552"/>
      <c r="B147" s="3555"/>
      <c r="C147" s="3517"/>
      <c r="D147" s="3524"/>
      <c r="E147" s="3502"/>
      <c r="F147" s="3472"/>
    </row>
    <row r="148" spans="1:6" x14ac:dyDescent="0.25">
      <c r="A148" s="3552"/>
      <c r="B148" s="3555"/>
      <c r="C148" s="3517"/>
      <c r="D148" s="3524"/>
      <c r="E148" s="3502"/>
      <c r="F148" s="3472"/>
    </row>
    <row r="149" spans="1:6" x14ac:dyDescent="0.25">
      <c r="A149" s="3552"/>
      <c r="B149" s="3555"/>
      <c r="C149" s="3517"/>
      <c r="D149" s="3524"/>
      <c r="E149" s="3502"/>
      <c r="F149" s="3472"/>
    </row>
    <row r="150" spans="1:6" x14ac:dyDescent="0.25">
      <c r="A150" s="3552"/>
      <c r="B150" s="3555"/>
      <c r="C150" s="3517"/>
      <c r="D150" s="3524"/>
      <c r="E150" s="3502"/>
      <c r="F150" s="3472"/>
    </row>
    <row r="151" spans="1:6" x14ac:dyDescent="0.25">
      <c r="A151" s="3553"/>
      <c r="B151" s="3556"/>
      <c r="C151" s="3518"/>
      <c r="D151" s="3525"/>
      <c r="E151" s="3503"/>
      <c r="F151" s="3465"/>
    </row>
    <row r="152" spans="1:6" ht="15" customHeight="1" x14ac:dyDescent="0.25">
      <c r="A152" s="3551">
        <v>18</v>
      </c>
      <c r="B152" s="3554">
        <v>1</v>
      </c>
      <c r="C152" s="3514"/>
      <c r="D152" s="3520" t="s">
        <v>2108</v>
      </c>
      <c r="E152" s="3498" t="s">
        <v>13139</v>
      </c>
      <c r="F152" s="3469"/>
    </row>
    <row r="153" spans="1:6" x14ac:dyDescent="0.25">
      <c r="A153" s="3552"/>
      <c r="B153" s="3555"/>
      <c r="C153" s="3538"/>
      <c r="D153" s="3521"/>
      <c r="E153" s="3499"/>
      <c r="F153" s="3470"/>
    </row>
    <row r="154" spans="1:6" x14ac:dyDescent="0.25">
      <c r="A154" s="3553"/>
      <c r="B154" s="3556"/>
      <c r="C154" s="3515"/>
      <c r="D154" s="3522"/>
      <c r="E154" s="3500"/>
      <c r="F154" s="3471"/>
    </row>
    <row r="155" spans="1:6" ht="15" customHeight="1" x14ac:dyDescent="0.25">
      <c r="A155" s="3551">
        <v>19</v>
      </c>
      <c r="B155" s="3554">
        <v>7</v>
      </c>
      <c r="C155" s="3516"/>
      <c r="D155" s="3523" t="s">
        <v>9345</v>
      </c>
      <c r="E155" s="3504" t="s">
        <v>13138</v>
      </c>
      <c r="F155" s="3464"/>
    </row>
    <row r="156" spans="1:6" x14ac:dyDescent="0.25">
      <c r="A156" s="3552"/>
      <c r="B156" s="3555"/>
      <c r="C156" s="3517"/>
      <c r="D156" s="3524"/>
      <c r="E156" s="3508"/>
      <c r="F156" s="3472"/>
    </row>
    <row r="157" spans="1:6" x14ac:dyDescent="0.25">
      <c r="A157" s="3552"/>
      <c r="B157" s="3555"/>
      <c r="C157" s="3517"/>
      <c r="D157" s="3524"/>
      <c r="E157" s="3508"/>
      <c r="F157" s="3472"/>
    </row>
    <row r="158" spans="1:6" x14ac:dyDescent="0.25">
      <c r="A158" s="3553"/>
      <c r="B158" s="3556"/>
      <c r="C158" s="3518"/>
      <c r="D158" s="3525"/>
      <c r="E158" s="3505"/>
      <c r="F158" s="3465"/>
    </row>
    <row r="159" spans="1:6" ht="15" customHeight="1" x14ac:dyDescent="0.25">
      <c r="A159" s="3551">
        <v>26</v>
      </c>
      <c r="B159" s="3554">
        <v>10</v>
      </c>
      <c r="C159" s="3514"/>
      <c r="D159" s="3520" t="s">
        <v>3004</v>
      </c>
      <c r="E159" s="3495" t="s">
        <v>13137</v>
      </c>
      <c r="F159" s="3469"/>
    </row>
    <row r="160" spans="1:6" x14ac:dyDescent="0.25">
      <c r="A160" s="3552"/>
      <c r="B160" s="3555"/>
      <c r="C160" s="3538"/>
      <c r="D160" s="3521"/>
      <c r="E160" s="3496"/>
      <c r="F160" s="3470"/>
    </row>
    <row r="161" spans="1:6" x14ac:dyDescent="0.25">
      <c r="A161" s="3552"/>
      <c r="B161" s="3555"/>
      <c r="C161" s="3538"/>
      <c r="D161" s="3521"/>
      <c r="E161" s="3496"/>
      <c r="F161" s="3470"/>
    </row>
    <row r="162" spans="1:6" x14ac:dyDescent="0.25">
      <c r="A162" s="3552"/>
      <c r="B162" s="3555"/>
      <c r="C162" s="3538"/>
      <c r="D162" s="3521"/>
      <c r="E162" s="3496"/>
      <c r="F162" s="3470"/>
    </row>
    <row r="163" spans="1:6" x14ac:dyDescent="0.25">
      <c r="A163" s="3552"/>
      <c r="B163" s="3555"/>
      <c r="C163" s="3538"/>
      <c r="D163" s="3521"/>
      <c r="E163" s="3496"/>
      <c r="F163" s="3470"/>
    </row>
    <row r="164" spans="1:6" x14ac:dyDescent="0.25">
      <c r="A164" s="3552"/>
      <c r="B164" s="3555"/>
      <c r="C164" s="3538"/>
      <c r="D164" s="3521"/>
      <c r="E164" s="3496"/>
      <c r="F164" s="3470"/>
    </row>
    <row r="165" spans="1:6" x14ac:dyDescent="0.25">
      <c r="A165" s="3553"/>
      <c r="B165" s="3556"/>
      <c r="C165" s="3515"/>
      <c r="D165" s="3522"/>
      <c r="E165" s="3497"/>
      <c r="F165" s="3471"/>
    </row>
    <row r="166" spans="1:6" ht="15" customHeight="1" x14ac:dyDescent="0.25">
      <c r="A166" s="3551">
        <v>36</v>
      </c>
      <c r="B166" s="3554">
        <v>10</v>
      </c>
      <c r="C166" s="3516"/>
      <c r="D166" s="3523" t="s">
        <v>3004</v>
      </c>
      <c r="E166" s="3501" t="s">
        <v>13136</v>
      </c>
      <c r="F166" s="3464"/>
    </row>
    <row r="167" spans="1:6" x14ac:dyDescent="0.25">
      <c r="A167" s="3552"/>
      <c r="B167" s="3555"/>
      <c r="C167" s="3517"/>
      <c r="D167" s="3524"/>
      <c r="E167" s="3502"/>
      <c r="F167" s="3472"/>
    </row>
    <row r="168" spans="1:6" x14ac:dyDescent="0.25">
      <c r="A168" s="3552"/>
      <c r="B168" s="3555"/>
      <c r="C168" s="3517"/>
      <c r="D168" s="3524"/>
      <c r="E168" s="3502"/>
      <c r="F168" s="3472"/>
    </row>
    <row r="169" spans="1:6" x14ac:dyDescent="0.25">
      <c r="A169" s="3552"/>
      <c r="B169" s="3555"/>
      <c r="C169" s="3517"/>
      <c r="D169" s="3524"/>
      <c r="E169" s="3502"/>
      <c r="F169" s="3472"/>
    </row>
    <row r="170" spans="1:6" x14ac:dyDescent="0.25">
      <c r="A170" s="3553"/>
      <c r="B170" s="3556"/>
      <c r="C170" s="3518"/>
      <c r="D170" s="3525"/>
      <c r="E170" s="3503"/>
      <c r="F170" s="3465"/>
    </row>
    <row r="171" spans="1:6" ht="15" customHeight="1" x14ac:dyDescent="0.25">
      <c r="A171" s="3551">
        <v>46</v>
      </c>
      <c r="B171" s="3554">
        <v>10</v>
      </c>
      <c r="C171" s="3514"/>
      <c r="D171" s="3520" t="s">
        <v>3004</v>
      </c>
      <c r="E171" s="3495" t="s">
        <v>13135</v>
      </c>
      <c r="F171" s="3469"/>
    </row>
    <row r="172" spans="1:6" x14ac:dyDescent="0.25">
      <c r="A172" s="3552"/>
      <c r="B172" s="3555"/>
      <c r="C172" s="3538"/>
      <c r="D172" s="3521"/>
      <c r="E172" s="3496"/>
      <c r="F172" s="3470"/>
    </row>
    <row r="173" spans="1:6" x14ac:dyDescent="0.25">
      <c r="A173" s="3552"/>
      <c r="B173" s="3555"/>
      <c r="C173" s="3538"/>
      <c r="D173" s="3521"/>
      <c r="E173" s="3496"/>
      <c r="F173" s="3470"/>
    </row>
    <row r="174" spans="1:6" x14ac:dyDescent="0.25">
      <c r="A174" s="3553"/>
      <c r="B174" s="3556"/>
      <c r="C174" s="3515"/>
      <c r="D174" s="3522"/>
      <c r="E174" s="3497"/>
      <c r="F174" s="3471"/>
    </row>
    <row r="175" spans="1:6" x14ac:dyDescent="0.25">
      <c r="A175" s="3551">
        <v>56</v>
      </c>
      <c r="B175" s="3554">
        <v>10</v>
      </c>
      <c r="C175" s="3516"/>
      <c r="D175" s="3523" t="s">
        <v>3004</v>
      </c>
      <c r="E175" s="3504" t="s">
        <v>13134</v>
      </c>
      <c r="F175" s="3464"/>
    </row>
    <row r="176" spans="1:6" x14ac:dyDescent="0.25">
      <c r="A176" s="3553"/>
      <c r="B176" s="3556"/>
      <c r="C176" s="3518"/>
      <c r="D176" s="3525"/>
      <c r="E176" s="3505"/>
      <c r="F176" s="3465"/>
    </row>
    <row r="177" spans="1:6" ht="15" customHeight="1" x14ac:dyDescent="0.25">
      <c r="A177" s="3551">
        <v>66</v>
      </c>
      <c r="B177" s="3554">
        <v>10</v>
      </c>
      <c r="C177" s="3514"/>
      <c r="D177" s="3520" t="s">
        <v>3004</v>
      </c>
      <c r="E177" s="3511" t="s">
        <v>13133</v>
      </c>
      <c r="F177" s="3469"/>
    </row>
    <row r="178" spans="1:6" x14ac:dyDescent="0.25">
      <c r="A178" s="3552"/>
      <c r="B178" s="3555"/>
      <c r="C178" s="3538"/>
      <c r="D178" s="3521"/>
      <c r="E178" s="3512"/>
      <c r="F178" s="3470"/>
    </row>
    <row r="179" spans="1:6" x14ac:dyDescent="0.25">
      <c r="A179" s="3553"/>
      <c r="B179" s="3556"/>
      <c r="C179" s="3515"/>
      <c r="D179" s="3522"/>
      <c r="E179" s="3513"/>
      <c r="F179" s="3471"/>
    </row>
    <row r="180" spans="1:6" ht="15" customHeight="1" x14ac:dyDescent="0.25">
      <c r="A180" s="3551">
        <v>76</v>
      </c>
      <c r="B180" s="3554">
        <v>10</v>
      </c>
      <c r="C180" s="3516"/>
      <c r="D180" s="3523" t="s">
        <v>3004</v>
      </c>
      <c r="E180" s="3501" t="s">
        <v>13132</v>
      </c>
      <c r="F180" s="3464"/>
    </row>
    <row r="181" spans="1:6" x14ac:dyDescent="0.25">
      <c r="A181" s="3552"/>
      <c r="B181" s="3555"/>
      <c r="C181" s="3517"/>
      <c r="D181" s="3524"/>
      <c r="E181" s="3502"/>
      <c r="F181" s="3472"/>
    </row>
    <row r="182" spans="1:6" x14ac:dyDescent="0.25">
      <c r="A182" s="3553"/>
      <c r="B182" s="3556"/>
      <c r="C182" s="3518"/>
      <c r="D182" s="3525"/>
      <c r="E182" s="3503"/>
      <c r="F182" s="3465"/>
    </row>
    <row r="183" spans="1:6" x14ac:dyDescent="0.25">
      <c r="A183" s="3533" t="s">
        <v>9810</v>
      </c>
      <c r="B183" s="3533"/>
      <c r="C183" s="2425" t="s">
        <v>13037</v>
      </c>
      <c r="D183" s="2424" t="s">
        <v>9962</v>
      </c>
      <c r="E183" s="2423" t="s">
        <v>13131</v>
      </c>
      <c r="F183" s="2422" t="s">
        <v>659</v>
      </c>
    </row>
    <row r="184" spans="1:6" x14ac:dyDescent="0.25">
      <c r="A184" s="2430">
        <v>0</v>
      </c>
      <c r="B184" s="2429">
        <v>3</v>
      </c>
      <c r="C184" s="2428"/>
      <c r="D184" s="2459" t="s">
        <v>2104</v>
      </c>
      <c r="E184" s="2461" t="s">
        <v>13128</v>
      </c>
      <c r="F184" s="2409"/>
    </row>
    <row r="185" spans="1:6" x14ac:dyDescent="0.25">
      <c r="A185" s="3534">
        <v>3</v>
      </c>
      <c r="B185" s="3539">
        <v>12</v>
      </c>
      <c r="C185" s="3514"/>
      <c r="D185" s="3519" t="s">
        <v>9553</v>
      </c>
      <c r="E185" s="3494" t="s">
        <v>13127</v>
      </c>
      <c r="F185" s="3484"/>
    </row>
    <row r="186" spans="1:6" x14ac:dyDescent="0.25">
      <c r="A186" s="3534"/>
      <c r="B186" s="3539"/>
      <c r="C186" s="3515"/>
      <c r="D186" s="3519"/>
      <c r="E186" s="3494"/>
      <c r="F186" s="3485"/>
    </row>
    <row r="187" spans="1:6" x14ac:dyDescent="0.25">
      <c r="A187" s="2430">
        <v>15</v>
      </c>
      <c r="B187" s="2429">
        <v>1</v>
      </c>
      <c r="C187" s="2428"/>
      <c r="D187" s="2459" t="s">
        <v>2108</v>
      </c>
      <c r="E187" s="2461" t="s">
        <v>1103</v>
      </c>
      <c r="F187" s="2409"/>
    </row>
    <row r="188" spans="1:6" x14ac:dyDescent="0.25">
      <c r="A188" s="2430">
        <v>16</v>
      </c>
      <c r="B188" s="2429">
        <v>1</v>
      </c>
      <c r="C188" s="2433"/>
      <c r="D188" s="2458" t="s">
        <v>2108</v>
      </c>
      <c r="E188" s="2460" t="s">
        <v>13126</v>
      </c>
      <c r="F188" s="2415"/>
    </row>
    <row r="189" spans="1:6" x14ac:dyDescent="0.25">
      <c r="A189" s="3534">
        <v>17</v>
      </c>
      <c r="B189" s="3539">
        <v>5</v>
      </c>
      <c r="C189" s="3516"/>
      <c r="D189" s="3541" t="s">
        <v>9554</v>
      </c>
      <c r="E189" s="3493" t="s">
        <v>13130</v>
      </c>
      <c r="F189" s="3478"/>
    </row>
    <row r="190" spans="1:6" x14ac:dyDescent="0.25">
      <c r="A190" s="3534"/>
      <c r="B190" s="3539"/>
      <c r="C190" s="3517"/>
      <c r="D190" s="3541"/>
      <c r="E190" s="3493"/>
      <c r="F190" s="3479"/>
    </row>
    <row r="191" spans="1:6" x14ac:dyDescent="0.25">
      <c r="A191" s="3534"/>
      <c r="B191" s="3539"/>
      <c r="C191" s="3518"/>
      <c r="D191" s="3541"/>
      <c r="E191" s="3493"/>
      <c r="F191" s="3480"/>
    </row>
    <row r="192" spans="1:6" x14ac:dyDescent="0.25">
      <c r="A192" s="2430">
        <v>22</v>
      </c>
      <c r="B192" s="2429">
        <v>5</v>
      </c>
      <c r="C192" s="2433"/>
      <c r="D192" s="2458" t="s">
        <v>9555</v>
      </c>
      <c r="E192" s="2460" t="s">
        <v>9558</v>
      </c>
      <c r="F192" s="2415"/>
    </row>
    <row r="193" spans="1:6" x14ac:dyDescent="0.25">
      <c r="A193" s="3534">
        <v>27</v>
      </c>
      <c r="B193" s="3539">
        <v>1</v>
      </c>
      <c r="C193" s="3516"/>
      <c r="D193" s="3541" t="s">
        <v>2108</v>
      </c>
      <c r="E193" s="3493" t="s">
        <v>13129</v>
      </c>
      <c r="F193" s="3478"/>
    </row>
    <row r="194" spans="1:6" x14ac:dyDescent="0.25">
      <c r="A194" s="3534"/>
      <c r="B194" s="3539"/>
      <c r="C194" s="3518"/>
      <c r="D194" s="3541"/>
      <c r="E194" s="3493"/>
      <c r="F194" s="3480"/>
    </row>
    <row r="195" spans="1:6" x14ac:dyDescent="0.25">
      <c r="A195" s="2430">
        <v>28</v>
      </c>
      <c r="B195" s="2429">
        <v>1</v>
      </c>
      <c r="C195" s="2433"/>
      <c r="D195" s="2458" t="s">
        <v>2108</v>
      </c>
      <c r="E195" s="2460" t="s">
        <v>1103</v>
      </c>
      <c r="F195" s="2415"/>
    </row>
    <row r="196" spans="1:6" x14ac:dyDescent="0.25">
      <c r="A196" s="2430">
        <v>29</v>
      </c>
      <c r="B196" s="2429">
        <v>3</v>
      </c>
      <c r="C196" s="2428"/>
      <c r="D196" s="2459" t="s">
        <v>2104</v>
      </c>
      <c r="E196" s="2461" t="s">
        <v>9556</v>
      </c>
      <c r="F196" s="2409"/>
    </row>
    <row r="197" spans="1:6" x14ac:dyDescent="0.25">
      <c r="A197" s="2430">
        <v>32</v>
      </c>
      <c r="B197" s="2429">
        <v>3</v>
      </c>
      <c r="C197" s="2433"/>
      <c r="D197" s="2458" t="s">
        <v>2104</v>
      </c>
      <c r="E197" s="2460" t="s">
        <v>9557</v>
      </c>
      <c r="F197" s="2415"/>
    </row>
    <row r="198" spans="1:6" x14ac:dyDescent="0.25">
      <c r="A198" s="3533" t="s">
        <v>13001</v>
      </c>
      <c r="B198" s="3533"/>
      <c r="C198" s="2425" t="s">
        <v>13037</v>
      </c>
      <c r="D198" s="2424" t="s">
        <v>9962</v>
      </c>
      <c r="E198" s="2423" t="s">
        <v>9783</v>
      </c>
      <c r="F198" s="2422" t="s">
        <v>659</v>
      </c>
    </row>
    <row r="199" spans="1:6" x14ac:dyDescent="0.25">
      <c r="A199" s="2430">
        <v>0</v>
      </c>
      <c r="B199" s="2429">
        <v>3</v>
      </c>
      <c r="C199" s="2428"/>
      <c r="D199" s="2459" t="s">
        <v>2104</v>
      </c>
      <c r="E199" s="2461" t="s">
        <v>13128</v>
      </c>
      <c r="F199" s="2409"/>
    </row>
    <row r="200" spans="1:6" x14ac:dyDescent="0.25">
      <c r="A200" s="3534">
        <v>3</v>
      </c>
      <c r="B200" s="3539">
        <v>12</v>
      </c>
      <c r="C200" s="3514"/>
      <c r="D200" s="3519" t="s">
        <v>9553</v>
      </c>
      <c r="E200" s="3494" t="s">
        <v>13127</v>
      </c>
      <c r="F200" s="3484"/>
    </row>
    <row r="201" spans="1:6" x14ac:dyDescent="0.25">
      <c r="A201" s="3534"/>
      <c r="B201" s="3539"/>
      <c r="C201" s="3515"/>
      <c r="D201" s="3519"/>
      <c r="E201" s="3494"/>
      <c r="F201" s="3485"/>
    </row>
    <row r="202" spans="1:6" x14ac:dyDescent="0.25">
      <c r="A202" s="2430">
        <v>15</v>
      </c>
      <c r="B202" s="2429">
        <v>1</v>
      </c>
      <c r="C202" s="2428"/>
      <c r="D202" s="2459" t="s">
        <v>2108</v>
      </c>
      <c r="E202" s="2461" t="s">
        <v>1103</v>
      </c>
      <c r="F202" s="2409"/>
    </row>
    <row r="203" spans="1:6" x14ac:dyDescent="0.25">
      <c r="A203" s="2430">
        <v>16</v>
      </c>
      <c r="B203" s="2429">
        <v>1</v>
      </c>
      <c r="C203" s="2433"/>
      <c r="D203" s="2458" t="s">
        <v>2108</v>
      </c>
      <c r="E203" s="2460" t="s">
        <v>13126</v>
      </c>
      <c r="F203" s="2415"/>
    </row>
    <row r="204" spans="1:6" x14ac:dyDescent="0.25">
      <c r="A204" s="3534">
        <v>17</v>
      </c>
      <c r="B204" s="3539">
        <v>5</v>
      </c>
      <c r="C204" s="3516"/>
      <c r="D204" s="3541" t="s">
        <v>9554</v>
      </c>
      <c r="E204" s="3493" t="s">
        <v>13125</v>
      </c>
      <c r="F204" s="3478"/>
    </row>
    <row r="205" spans="1:6" x14ac:dyDescent="0.25">
      <c r="A205" s="3534"/>
      <c r="B205" s="3539"/>
      <c r="C205" s="3517"/>
      <c r="D205" s="3541"/>
      <c r="E205" s="3493"/>
      <c r="F205" s="3479"/>
    </row>
    <row r="206" spans="1:6" x14ac:dyDescent="0.25">
      <c r="A206" s="3534"/>
      <c r="B206" s="3539"/>
      <c r="C206" s="3518"/>
      <c r="D206" s="3541"/>
      <c r="E206" s="3493"/>
      <c r="F206" s="3480"/>
    </row>
    <row r="207" spans="1:6" x14ac:dyDescent="0.25">
      <c r="A207" s="2430">
        <v>22</v>
      </c>
      <c r="B207" s="2429">
        <v>4</v>
      </c>
      <c r="C207" s="2433"/>
      <c r="D207" s="2458" t="s">
        <v>2313</v>
      </c>
      <c r="E207" s="2460" t="s">
        <v>13124</v>
      </c>
      <c r="F207" s="2415"/>
    </row>
    <row r="208" spans="1:6" x14ac:dyDescent="0.25">
      <c r="A208" s="3534">
        <v>26</v>
      </c>
      <c r="B208" s="3539">
        <v>1</v>
      </c>
      <c r="C208" s="3516"/>
      <c r="D208" s="3541" t="s">
        <v>2108</v>
      </c>
      <c r="E208" s="3493" t="s">
        <v>13123</v>
      </c>
      <c r="F208" s="3478"/>
    </row>
    <row r="209" spans="1:6" x14ac:dyDescent="0.25">
      <c r="A209" s="3534"/>
      <c r="B209" s="3539"/>
      <c r="C209" s="3517"/>
      <c r="D209" s="3541"/>
      <c r="E209" s="3493"/>
      <c r="F209" s="3479"/>
    </row>
    <row r="210" spans="1:6" x14ac:dyDescent="0.25">
      <c r="A210" s="3534"/>
      <c r="B210" s="3539"/>
      <c r="C210" s="3518"/>
      <c r="D210" s="3541"/>
      <c r="E210" s="3493"/>
      <c r="F210" s="3480"/>
    </row>
    <row r="211" spans="1:6" x14ac:dyDescent="0.25">
      <c r="A211" s="2430">
        <v>27</v>
      </c>
      <c r="B211" s="2429">
        <v>5</v>
      </c>
      <c r="C211" s="2433"/>
      <c r="D211" s="2458" t="s">
        <v>9555</v>
      </c>
      <c r="E211" s="2431" t="s">
        <v>13122</v>
      </c>
      <c r="F211" s="2415"/>
    </row>
    <row r="212" spans="1:6" x14ac:dyDescent="0.25">
      <c r="A212" s="2430">
        <v>32</v>
      </c>
      <c r="B212" s="2429">
        <v>3</v>
      </c>
      <c r="C212" s="2428"/>
      <c r="D212" s="2459" t="s">
        <v>2104</v>
      </c>
      <c r="E212" s="2461" t="s">
        <v>13121</v>
      </c>
      <c r="F212" s="2409"/>
    </row>
    <row r="213" spans="1:6" x14ac:dyDescent="0.25">
      <c r="A213" s="2430">
        <v>35</v>
      </c>
      <c r="B213" s="2429">
        <v>3</v>
      </c>
      <c r="C213" s="2433"/>
      <c r="D213" s="2458" t="s">
        <v>2104</v>
      </c>
      <c r="E213" s="2460" t="s">
        <v>13120</v>
      </c>
      <c r="F213" s="2415"/>
    </row>
    <row r="214" spans="1:6" x14ac:dyDescent="0.25">
      <c r="A214" s="2445">
        <v>38</v>
      </c>
      <c r="B214" s="2444">
        <v>20</v>
      </c>
      <c r="C214" s="2446"/>
      <c r="D214" s="2459" t="s">
        <v>9794</v>
      </c>
      <c r="E214" s="2453"/>
      <c r="F214" s="2409"/>
    </row>
    <row r="215" spans="1:6" x14ac:dyDescent="0.25">
      <c r="A215" s="2445">
        <v>58</v>
      </c>
      <c r="B215" s="2444">
        <v>20</v>
      </c>
      <c r="C215" s="2443"/>
      <c r="D215" s="2458" t="s">
        <v>9794</v>
      </c>
      <c r="E215" s="2457"/>
      <c r="F215" s="2415"/>
    </row>
    <row r="216" spans="1:6" x14ac:dyDescent="0.25">
      <c r="A216" s="3546">
        <v>78</v>
      </c>
      <c r="B216" s="3545">
        <v>30</v>
      </c>
      <c r="C216" s="3481"/>
      <c r="D216" s="3541" t="s">
        <v>13119</v>
      </c>
      <c r="E216" s="3462" t="s">
        <v>13118</v>
      </c>
      <c r="F216" s="3478"/>
    </row>
    <row r="217" spans="1:6" x14ac:dyDescent="0.25">
      <c r="A217" s="3546"/>
      <c r="B217" s="3545"/>
      <c r="C217" s="3482"/>
      <c r="D217" s="3541"/>
      <c r="E217" s="3462"/>
      <c r="F217" s="3479"/>
    </row>
    <row r="218" spans="1:6" x14ac:dyDescent="0.25">
      <c r="A218" s="3546"/>
      <c r="B218" s="3545"/>
      <c r="C218" s="3483"/>
      <c r="D218" s="3541"/>
      <c r="E218" s="3462"/>
      <c r="F218" s="3480"/>
    </row>
    <row r="219" spans="1:6" x14ac:dyDescent="0.25">
      <c r="A219" s="3546">
        <v>108</v>
      </c>
      <c r="B219" s="3545">
        <v>1</v>
      </c>
      <c r="C219" s="3490"/>
      <c r="D219" s="3519" t="s">
        <v>13101</v>
      </c>
      <c r="E219" s="3476" t="s">
        <v>13117</v>
      </c>
      <c r="F219" s="3484"/>
    </row>
    <row r="220" spans="1:6" x14ac:dyDescent="0.25">
      <c r="A220" s="3546"/>
      <c r="B220" s="3545"/>
      <c r="C220" s="3491"/>
      <c r="D220" s="3519"/>
      <c r="E220" s="3476"/>
      <c r="F220" s="3489"/>
    </row>
    <row r="221" spans="1:6" x14ac:dyDescent="0.25">
      <c r="A221" s="3546"/>
      <c r="B221" s="3545"/>
      <c r="C221" s="3492"/>
      <c r="D221" s="3519"/>
      <c r="E221" s="3476"/>
      <c r="F221" s="3485"/>
    </row>
    <row r="222" spans="1:6" x14ac:dyDescent="0.25">
      <c r="A222" s="3533" t="s">
        <v>12998</v>
      </c>
      <c r="B222" s="3533"/>
      <c r="C222" s="2425" t="s">
        <v>13037</v>
      </c>
      <c r="D222" s="2424" t="s">
        <v>9962</v>
      </c>
      <c r="E222" s="2456" t="s">
        <v>9785</v>
      </c>
      <c r="F222" s="2422" t="s">
        <v>659</v>
      </c>
    </row>
    <row r="223" spans="1:6" x14ac:dyDescent="0.25">
      <c r="A223" s="3549">
        <v>0</v>
      </c>
      <c r="B223" s="3531">
        <v>3</v>
      </c>
      <c r="C223" s="3481"/>
      <c r="D223" s="3460" t="s">
        <v>2104</v>
      </c>
      <c r="E223" s="3462" t="s">
        <v>13116</v>
      </c>
      <c r="F223" s="3460"/>
    </row>
    <row r="224" spans="1:6" x14ac:dyDescent="0.25">
      <c r="A224" s="3549"/>
      <c r="B224" s="3531"/>
      <c r="C224" s="3482"/>
      <c r="D224" s="3460"/>
      <c r="E224" s="3463"/>
      <c r="F224" s="3461"/>
    </row>
    <row r="225" spans="1:6" x14ac:dyDescent="0.25">
      <c r="A225" s="3549"/>
      <c r="B225" s="3531"/>
      <c r="C225" s="3483"/>
      <c r="D225" s="3460"/>
      <c r="E225" s="3463"/>
      <c r="F225" s="3461"/>
    </row>
    <row r="226" spans="1:6" x14ac:dyDescent="0.25">
      <c r="A226" s="3549">
        <v>3</v>
      </c>
      <c r="B226" s="3531">
        <v>12</v>
      </c>
      <c r="C226" s="3486"/>
      <c r="D226" s="3544" t="s">
        <v>9553</v>
      </c>
      <c r="E226" s="3476" t="s">
        <v>13115</v>
      </c>
      <c r="F226" s="3484"/>
    </row>
    <row r="227" spans="1:6" x14ac:dyDescent="0.25">
      <c r="A227" s="3549"/>
      <c r="B227" s="3531"/>
      <c r="C227" s="3488"/>
      <c r="D227" s="3544"/>
      <c r="E227" s="3476"/>
      <c r="F227" s="3489"/>
    </row>
    <row r="228" spans="1:6" x14ac:dyDescent="0.25">
      <c r="A228" s="3549"/>
      <c r="B228" s="3531"/>
      <c r="C228" s="3488"/>
      <c r="D228" s="3544"/>
      <c r="E228" s="3476"/>
      <c r="F228" s="3489"/>
    </row>
    <row r="229" spans="1:6" x14ac:dyDescent="0.25">
      <c r="A229" s="3549"/>
      <c r="B229" s="3531"/>
      <c r="C229" s="3488"/>
      <c r="D229" s="3544"/>
      <c r="E229" s="3476"/>
      <c r="F229" s="3489"/>
    </row>
    <row r="230" spans="1:6" x14ac:dyDescent="0.25">
      <c r="A230" s="3549"/>
      <c r="B230" s="3531"/>
      <c r="C230" s="3488"/>
      <c r="D230" s="3544"/>
      <c r="E230" s="3476"/>
      <c r="F230" s="3489"/>
    </row>
    <row r="231" spans="1:6" x14ac:dyDescent="0.25">
      <c r="A231" s="3549"/>
      <c r="B231" s="3531"/>
      <c r="C231" s="3488"/>
      <c r="D231" s="3544"/>
      <c r="E231" s="3476"/>
      <c r="F231" s="3489"/>
    </row>
    <row r="232" spans="1:6" x14ac:dyDescent="0.25">
      <c r="A232" s="3549"/>
      <c r="B232" s="3531"/>
      <c r="C232" s="3488"/>
      <c r="D232" s="3544"/>
      <c r="E232" s="3476"/>
      <c r="F232" s="3489"/>
    </row>
    <row r="233" spans="1:6" x14ac:dyDescent="0.25">
      <c r="A233" s="3549"/>
      <c r="B233" s="3531"/>
      <c r="C233" s="3488"/>
      <c r="D233" s="3544"/>
      <c r="E233" s="3476"/>
      <c r="F233" s="3489"/>
    </row>
    <row r="234" spans="1:6" x14ac:dyDescent="0.25">
      <c r="A234" s="3549"/>
      <c r="B234" s="3531"/>
      <c r="C234" s="3487"/>
      <c r="D234" s="3544"/>
      <c r="E234" s="3476"/>
      <c r="F234" s="3485"/>
    </row>
    <row r="235" spans="1:6" x14ac:dyDescent="0.25">
      <c r="A235" s="2455">
        <v>15</v>
      </c>
      <c r="B235" s="2415">
        <v>1</v>
      </c>
      <c r="C235" s="2446"/>
      <c r="D235" s="2440" t="s">
        <v>2108</v>
      </c>
      <c r="E235" s="2439" t="s">
        <v>1103</v>
      </c>
      <c r="F235" s="2409"/>
    </row>
    <row r="236" spans="1:6" x14ac:dyDescent="0.25">
      <c r="A236" s="3549">
        <v>16</v>
      </c>
      <c r="B236" s="3531">
        <v>1</v>
      </c>
      <c r="C236" s="3486"/>
      <c r="D236" s="3544" t="s">
        <v>2108</v>
      </c>
      <c r="E236" s="3476" t="s">
        <v>13114</v>
      </c>
      <c r="F236" s="3484"/>
    </row>
    <row r="237" spans="1:6" x14ac:dyDescent="0.25">
      <c r="A237" s="3549"/>
      <c r="B237" s="3531"/>
      <c r="C237" s="3487"/>
      <c r="D237" s="3544"/>
      <c r="E237" s="3476"/>
      <c r="F237" s="3485"/>
    </row>
    <row r="238" spans="1:6" x14ac:dyDescent="0.25">
      <c r="A238" s="3549">
        <v>17</v>
      </c>
      <c r="B238" s="3545">
        <v>5</v>
      </c>
      <c r="C238" s="3481"/>
      <c r="D238" s="3461" t="s">
        <v>9555</v>
      </c>
      <c r="E238" s="3462" t="s">
        <v>13113</v>
      </c>
      <c r="F238" s="3478"/>
    </row>
    <row r="239" spans="1:6" x14ac:dyDescent="0.25">
      <c r="A239" s="3549"/>
      <c r="B239" s="3545"/>
      <c r="C239" s="3482"/>
      <c r="D239" s="3461"/>
      <c r="E239" s="3462"/>
      <c r="F239" s="3479"/>
    </row>
    <row r="240" spans="1:6" x14ac:dyDescent="0.25">
      <c r="A240" s="3549"/>
      <c r="B240" s="3545"/>
      <c r="C240" s="3482"/>
      <c r="D240" s="3461"/>
      <c r="E240" s="3462"/>
      <c r="F240" s="3479"/>
    </row>
    <row r="241" spans="1:6" x14ac:dyDescent="0.25">
      <c r="A241" s="3549"/>
      <c r="B241" s="3545"/>
      <c r="C241" s="3482"/>
      <c r="D241" s="3461"/>
      <c r="E241" s="3462"/>
      <c r="F241" s="3479"/>
    </row>
    <row r="242" spans="1:6" x14ac:dyDescent="0.25">
      <c r="A242" s="3549"/>
      <c r="B242" s="3545"/>
      <c r="C242" s="3482"/>
      <c r="D242" s="3461"/>
      <c r="E242" s="3462"/>
      <c r="F242" s="3479"/>
    </row>
    <row r="243" spans="1:6" x14ac:dyDescent="0.25">
      <c r="A243" s="3549"/>
      <c r="B243" s="3545"/>
      <c r="C243" s="3482"/>
      <c r="D243" s="3461"/>
      <c r="E243" s="3462"/>
      <c r="F243" s="3479"/>
    </row>
    <row r="244" spans="1:6" x14ac:dyDescent="0.25">
      <c r="A244" s="3549"/>
      <c r="B244" s="3545"/>
      <c r="C244" s="3483"/>
      <c r="D244" s="3461"/>
      <c r="E244" s="3462"/>
      <c r="F244" s="3480"/>
    </row>
    <row r="245" spans="1:6" x14ac:dyDescent="0.25">
      <c r="A245" s="2455">
        <v>22</v>
      </c>
      <c r="B245" s="2415">
        <v>5</v>
      </c>
      <c r="C245" s="2449"/>
      <c r="D245" s="2435" t="s">
        <v>9555</v>
      </c>
      <c r="E245" s="2434" t="s">
        <v>13112</v>
      </c>
      <c r="F245" s="2415"/>
    </row>
    <row r="246" spans="1:6" x14ac:dyDescent="0.25">
      <c r="A246" s="2455">
        <v>27</v>
      </c>
      <c r="B246" s="2415">
        <v>3</v>
      </c>
      <c r="C246" s="2446"/>
      <c r="D246" s="2454" t="s">
        <v>2104</v>
      </c>
      <c r="E246" s="2453" t="s">
        <v>1103</v>
      </c>
      <c r="F246" s="2409"/>
    </row>
    <row r="247" spans="1:6" x14ac:dyDescent="0.25">
      <c r="A247" s="3533" t="s">
        <v>9808</v>
      </c>
      <c r="B247" s="3533"/>
      <c r="C247" s="2425" t="s">
        <v>13037</v>
      </c>
      <c r="D247" s="2424" t="s">
        <v>9962</v>
      </c>
      <c r="E247" s="2423" t="s">
        <v>9786</v>
      </c>
      <c r="F247" s="2422" t="s">
        <v>659</v>
      </c>
    </row>
    <row r="248" spans="1:6" x14ac:dyDescent="0.25">
      <c r="A248" s="3546">
        <v>0</v>
      </c>
      <c r="B248" s="3545">
        <v>6</v>
      </c>
      <c r="C248" s="3481" t="s">
        <v>365</v>
      </c>
      <c r="D248" s="3460" t="s">
        <v>2107</v>
      </c>
      <c r="E248" s="3462" t="s">
        <v>13111</v>
      </c>
      <c r="F248" s="3464"/>
    </row>
    <row r="249" spans="1:6" x14ac:dyDescent="0.25">
      <c r="A249" s="3546"/>
      <c r="B249" s="3545"/>
      <c r="C249" s="3482"/>
      <c r="D249" s="3460"/>
      <c r="E249" s="3463"/>
      <c r="F249" s="3472"/>
    </row>
    <row r="250" spans="1:6" x14ac:dyDescent="0.25">
      <c r="A250" s="3546"/>
      <c r="B250" s="3545"/>
      <c r="C250" s="3482"/>
      <c r="D250" s="3460"/>
      <c r="E250" s="3463"/>
      <c r="F250" s="3472"/>
    </row>
    <row r="251" spans="1:6" x14ac:dyDescent="0.25">
      <c r="A251" s="3546"/>
      <c r="B251" s="3545"/>
      <c r="C251" s="3483"/>
      <c r="D251" s="3460"/>
      <c r="E251" s="3463"/>
      <c r="F251" s="3465"/>
    </row>
    <row r="252" spans="1:6" x14ac:dyDescent="0.25">
      <c r="A252" s="3546">
        <v>6</v>
      </c>
      <c r="B252" s="3545">
        <v>60</v>
      </c>
      <c r="C252" s="3490" t="s">
        <v>13110</v>
      </c>
      <c r="D252" s="3544" t="s">
        <v>9357</v>
      </c>
      <c r="E252" s="3476" t="s">
        <v>13109</v>
      </c>
      <c r="F252" s="3469"/>
    </row>
    <row r="253" spans="1:6" x14ac:dyDescent="0.25">
      <c r="A253" s="3546"/>
      <c r="B253" s="3545"/>
      <c r="C253" s="3491"/>
      <c r="D253" s="3544"/>
      <c r="E253" s="3532"/>
      <c r="F253" s="3470"/>
    </row>
    <row r="254" spans="1:6" x14ac:dyDescent="0.25">
      <c r="A254" s="3546"/>
      <c r="B254" s="3545"/>
      <c r="C254" s="3492"/>
      <c r="D254" s="3544"/>
      <c r="E254" s="3532"/>
      <c r="F254" s="3471"/>
    </row>
    <row r="255" spans="1:6" x14ac:dyDescent="0.25">
      <c r="A255" s="2445">
        <v>66</v>
      </c>
      <c r="B255" s="2444">
        <v>3</v>
      </c>
      <c r="C255" s="2446" t="s">
        <v>13108</v>
      </c>
      <c r="D255" s="2440" t="s">
        <v>2104</v>
      </c>
      <c r="E255" s="2439" t="s">
        <v>13107</v>
      </c>
      <c r="F255" s="2409"/>
    </row>
    <row r="256" spans="1:6" x14ac:dyDescent="0.25">
      <c r="A256" s="2445">
        <v>69</v>
      </c>
      <c r="B256" s="2444">
        <v>3</v>
      </c>
      <c r="C256" s="2443" t="s">
        <v>13106</v>
      </c>
      <c r="D256" s="2435" t="s">
        <v>2104</v>
      </c>
      <c r="E256" s="2434" t="s">
        <v>13105</v>
      </c>
      <c r="F256" s="2415"/>
    </row>
    <row r="257" spans="1:8" x14ac:dyDescent="0.25">
      <c r="A257" s="2445">
        <v>72</v>
      </c>
      <c r="B257" s="2444">
        <v>12</v>
      </c>
      <c r="C257" s="2446" t="s">
        <v>13104</v>
      </c>
      <c r="D257" s="2440" t="s">
        <v>2105</v>
      </c>
      <c r="E257" s="2439"/>
      <c r="F257" s="2409"/>
    </row>
    <row r="258" spans="1:8" x14ac:dyDescent="0.25">
      <c r="A258" s="2445">
        <v>84</v>
      </c>
      <c r="B258" s="2444">
        <v>12</v>
      </c>
      <c r="C258" s="2449" t="s">
        <v>13103</v>
      </c>
      <c r="D258" s="2452" t="s">
        <v>2105</v>
      </c>
      <c r="E258" s="2451"/>
      <c r="F258" s="2415"/>
    </row>
    <row r="259" spans="1:8" x14ac:dyDescent="0.25">
      <c r="A259" s="2445">
        <v>96</v>
      </c>
      <c r="B259" s="2444">
        <v>3</v>
      </c>
      <c r="C259" s="2446" t="s">
        <v>378</v>
      </c>
      <c r="D259" s="2440" t="s">
        <v>2104</v>
      </c>
      <c r="E259" s="2439" t="s">
        <v>3013</v>
      </c>
      <c r="F259" s="2409"/>
    </row>
    <row r="260" spans="1:8" x14ac:dyDescent="0.25">
      <c r="A260" s="3546">
        <v>99</v>
      </c>
      <c r="B260" s="3545">
        <v>1</v>
      </c>
      <c r="C260" s="3486" t="s">
        <v>13102</v>
      </c>
      <c r="D260" s="3530" t="s">
        <v>13101</v>
      </c>
      <c r="E260" s="3547" t="s">
        <v>13100</v>
      </c>
      <c r="F260" s="3469"/>
    </row>
    <row r="261" spans="1:8" x14ac:dyDescent="0.25">
      <c r="A261" s="3546"/>
      <c r="B261" s="3545"/>
      <c r="C261" s="3488"/>
      <c r="D261" s="3530"/>
      <c r="E261" s="3548"/>
      <c r="F261" s="3470"/>
    </row>
    <row r="262" spans="1:8" x14ac:dyDescent="0.25">
      <c r="A262" s="3546"/>
      <c r="B262" s="3545"/>
      <c r="C262" s="3488"/>
      <c r="D262" s="3530"/>
      <c r="E262" s="3548"/>
      <c r="F262" s="3470"/>
    </row>
    <row r="263" spans="1:8" x14ac:dyDescent="0.25">
      <c r="A263" s="3546"/>
      <c r="B263" s="3545"/>
      <c r="C263" s="3488"/>
      <c r="D263" s="3530"/>
      <c r="E263" s="3548"/>
      <c r="F263" s="3470"/>
    </row>
    <row r="264" spans="1:8" x14ac:dyDescent="0.25">
      <c r="A264" s="3546"/>
      <c r="B264" s="3545"/>
      <c r="C264" s="3488"/>
      <c r="D264" s="3530"/>
      <c r="E264" s="3548"/>
      <c r="F264" s="3470"/>
      <c r="H264" s="2"/>
    </row>
    <row r="265" spans="1:8" x14ac:dyDescent="0.25">
      <c r="A265" s="3546"/>
      <c r="B265" s="3545"/>
      <c r="C265" s="3487"/>
      <c r="D265" s="3530"/>
      <c r="E265" s="3548"/>
      <c r="F265" s="3471"/>
    </row>
    <row r="266" spans="1:8" x14ac:dyDescent="0.25">
      <c r="A266" s="2445">
        <v>100</v>
      </c>
      <c r="B266" s="2444">
        <v>7</v>
      </c>
      <c r="C266" s="2446" t="s">
        <v>13099</v>
      </c>
      <c r="D266" s="2440" t="s">
        <v>9345</v>
      </c>
      <c r="E266" s="2439" t="s">
        <v>13059</v>
      </c>
      <c r="F266" s="2409"/>
    </row>
    <row r="267" spans="1:8" x14ac:dyDescent="0.25">
      <c r="A267" s="2445">
        <f t="shared" ref="A267:A306" si="2">A266+B266</f>
        <v>107</v>
      </c>
      <c r="B267" s="2444">
        <v>1</v>
      </c>
      <c r="C267" s="2443" t="s">
        <v>13098</v>
      </c>
      <c r="D267" s="2450" t="s">
        <v>2108</v>
      </c>
      <c r="E267" s="2434" t="s">
        <v>1103</v>
      </c>
      <c r="F267" s="2415"/>
    </row>
    <row r="268" spans="1:8" x14ac:dyDescent="0.25">
      <c r="A268" s="2445">
        <f t="shared" si="2"/>
        <v>108</v>
      </c>
      <c r="B268" s="2444">
        <v>7</v>
      </c>
      <c r="C268" s="2446" t="s">
        <v>13097</v>
      </c>
      <c r="D268" s="2440" t="s">
        <v>9345</v>
      </c>
      <c r="E268" s="2439" t="s">
        <v>13059</v>
      </c>
      <c r="F268" s="2409"/>
    </row>
    <row r="269" spans="1:8" x14ac:dyDescent="0.25">
      <c r="A269" s="2445">
        <f t="shared" si="2"/>
        <v>115</v>
      </c>
      <c r="B269" s="2444">
        <v>1</v>
      </c>
      <c r="C269" s="2443" t="s">
        <v>13096</v>
      </c>
      <c r="D269" s="2435" t="s">
        <v>2108</v>
      </c>
      <c r="E269" s="2434" t="s">
        <v>1103</v>
      </c>
      <c r="F269" s="2415"/>
    </row>
    <row r="270" spans="1:8" x14ac:dyDescent="0.25">
      <c r="A270" s="2445">
        <f t="shared" si="2"/>
        <v>116</v>
      </c>
      <c r="B270" s="2444">
        <v>7</v>
      </c>
      <c r="C270" s="2446" t="s">
        <v>13095</v>
      </c>
      <c r="D270" s="2440" t="s">
        <v>9345</v>
      </c>
      <c r="E270" s="2439" t="s">
        <v>13059</v>
      </c>
      <c r="F270" s="2409"/>
    </row>
    <row r="271" spans="1:8" x14ac:dyDescent="0.25">
      <c r="A271" s="2445">
        <f t="shared" si="2"/>
        <v>123</v>
      </c>
      <c r="B271" s="2444">
        <v>1</v>
      </c>
      <c r="C271" s="2443" t="s">
        <v>13094</v>
      </c>
      <c r="D271" s="2435" t="s">
        <v>2108</v>
      </c>
      <c r="E271" s="2434" t="s">
        <v>1103</v>
      </c>
      <c r="F271" s="2415"/>
    </row>
    <row r="272" spans="1:8" x14ac:dyDescent="0.25">
      <c r="A272" s="2445">
        <f t="shared" si="2"/>
        <v>124</v>
      </c>
      <c r="B272" s="2444">
        <v>7</v>
      </c>
      <c r="C272" s="2446" t="s">
        <v>13093</v>
      </c>
      <c r="D272" s="2440" t="s">
        <v>9345</v>
      </c>
      <c r="E272" s="2439" t="s">
        <v>13059</v>
      </c>
      <c r="F272" s="2409"/>
    </row>
    <row r="273" spans="1:6" x14ac:dyDescent="0.25">
      <c r="A273" s="2445">
        <f t="shared" si="2"/>
        <v>131</v>
      </c>
      <c r="B273" s="2444">
        <v>1</v>
      </c>
      <c r="C273" s="2443" t="s">
        <v>13092</v>
      </c>
      <c r="D273" s="2435" t="s">
        <v>2108</v>
      </c>
      <c r="E273" s="2434" t="s">
        <v>1103</v>
      </c>
      <c r="F273" s="2415"/>
    </row>
    <row r="274" spans="1:6" x14ac:dyDescent="0.25">
      <c r="A274" s="2445">
        <f t="shared" si="2"/>
        <v>132</v>
      </c>
      <c r="B274" s="2444">
        <v>7</v>
      </c>
      <c r="C274" s="2446" t="s">
        <v>13091</v>
      </c>
      <c r="D274" s="2440" t="s">
        <v>9345</v>
      </c>
      <c r="E274" s="2439" t="s">
        <v>13059</v>
      </c>
      <c r="F274" s="2409"/>
    </row>
    <row r="275" spans="1:6" x14ac:dyDescent="0.25">
      <c r="A275" s="2445">
        <f t="shared" si="2"/>
        <v>139</v>
      </c>
      <c r="B275" s="2444">
        <v>1</v>
      </c>
      <c r="C275" s="2443" t="s">
        <v>13090</v>
      </c>
      <c r="D275" s="2435" t="s">
        <v>2108</v>
      </c>
      <c r="E275" s="2434" t="s">
        <v>1103</v>
      </c>
      <c r="F275" s="2415"/>
    </row>
    <row r="276" spans="1:6" x14ac:dyDescent="0.25">
      <c r="A276" s="2445">
        <f t="shared" si="2"/>
        <v>140</v>
      </c>
      <c r="B276" s="2444">
        <v>7</v>
      </c>
      <c r="C276" s="2446" t="s">
        <v>13089</v>
      </c>
      <c r="D276" s="2440" t="s">
        <v>9345</v>
      </c>
      <c r="E276" s="2439" t="s">
        <v>13059</v>
      </c>
      <c r="F276" s="2409"/>
    </row>
    <row r="277" spans="1:6" x14ac:dyDescent="0.25">
      <c r="A277" s="2445">
        <f t="shared" si="2"/>
        <v>147</v>
      </c>
      <c r="B277" s="2444">
        <v>1</v>
      </c>
      <c r="C277" s="2443" t="s">
        <v>13088</v>
      </c>
      <c r="D277" s="2435" t="s">
        <v>2108</v>
      </c>
      <c r="E277" s="2434" t="s">
        <v>1103</v>
      </c>
      <c r="F277" s="2415"/>
    </row>
    <row r="278" spans="1:6" x14ac:dyDescent="0.25">
      <c r="A278" s="2445">
        <f t="shared" si="2"/>
        <v>148</v>
      </c>
      <c r="B278" s="2444">
        <v>7</v>
      </c>
      <c r="C278" s="2446" t="s">
        <v>13087</v>
      </c>
      <c r="D278" s="2440" t="s">
        <v>9345</v>
      </c>
      <c r="E278" s="2439" t="s">
        <v>13059</v>
      </c>
      <c r="F278" s="2409"/>
    </row>
    <row r="279" spans="1:6" x14ac:dyDescent="0.25">
      <c r="A279" s="2445">
        <f t="shared" si="2"/>
        <v>155</v>
      </c>
      <c r="B279" s="2444">
        <v>1</v>
      </c>
      <c r="C279" s="2443" t="s">
        <v>13086</v>
      </c>
      <c r="D279" s="2435" t="s">
        <v>2108</v>
      </c>
      <c r="E279" s="2434" t="s">
        <v>1103</v>
      </c>
      <c r="F279" s="2415"/>
    </row>
    <row r="280" spans="1:6" x14ac:dyDescent="0.25">
      <c r="A280" s="2445">
        <f t="shared" si="2"/>
        <v>156</v>
      </c>
      <c r="B280" s="2444">
        <v>7</v>
      </c>
      <c r="C280" s="2446" t="s">
        <v>13085</v>
      </c>
      <c r="D280" s="2440" t="s">
        <v>9345</v>
      </c>
      <c r="E280" s="2439" t="s">
        <v>13059</v>
      </c>
      <c r="F280" s="2409"/>
    </row>
    <row r="281" spans="1:6" x14ac:dyDescent="0.25">
      <c r="A281" s="2445">
        <f t="shared" si="2"/>
        <v>163</v>
      </c>
      <c r="B281" s="2444">
        <v>1</v>
      </c>
      <c r="C281" s="2443" t="s">
        <v>13084</v>
      </c>
      <c r="D281" s="2435" t="s">
        <v>2108</v>
      </c>
      <c r="E281" s="2434" t="s">
        <v>1103</v>
      </c>
      <c r="F281" s="2415"/>
    </row>
    <row r="282" spans="1:6" x14ac:dyDescent="0.25">
      <c r="A282" s="2445">
        <f t="shared" si="2"/>
        <v>164</v>
      </c>
      <c r="B282" s="2444">
        <v>7</v>
      </c>
      <c r="C282" s="2446" t="s">
        <v>13083</v>
      </c>
      <c r="D282" s="2440" t="s">
        <v>9345</v>
      </c>
      <c r="E282" s="2439" t="s">
        <v>13059</v>
      </c>
      <c r="F282" s="2409"/>
    </row>
    <row r="283" spans="1:6" x14ac:dyDescent="0.25">
      <c r="A283" s="2445">
        <f t="shared" si="2"/>
        <v>171</v>
      </c>
      <c r="B283" s="2444">
        <v>1</v>
      </c>
      <c r="C283" s="2443" t="s">
        <v>13082</v>
      </c>
      <c r="D283" s="2435" t="s">
        <v>2108</v>
      </c>
      <c r="E283" s="2434" t="s">
        <v>1103</v>
      </c>
      <c r="F283" s="2415"/>
    </row>
    <row r="284" spans="1:6" x14ac:dyDescent="0.25">
      <c r="A284" s="2445">
        <f t="shared" si="2"/>
        <v>172</v>
      </c>
      <c r="B284" s="2444">
        <v>7</v>
      </c>
      <c r="C284" s="2446" t="s">
        <v>13081</v>
      </c>
      <c r="D284" s="2440" t="s">
        <v>9345</v>
      </c>
      <c r="E284" s="2439" t="s">
        <v>13059</v>
      </c>
      <c r="F284" s="2409"/>
    </row>
    <row r="285" spans="1:6" x14ac:dyDescent="0.25">
      <c r="A285" s="2445">
        <f t="shared" si="2"/>
        <v>179</v>
      </c>
      <c r="B285" s="2444">
        <v>1</v>
      </c>
      <c r="C285" s="2443" t="s">
        <v>13080</v>
      </c>
      <c r="D285" s="2435" t="s">
        <v>2108</v>
      </c>
      <c r="E285" s="2434" t="s">
        <v>1103</v>
      </c>
      <c r="F285" s="2415"/>
    </row>
    <row r="286" spans="1:6" x14ac:dyDescent="0.25">
      <c r="A286" s="2445">
        <f t="shared" si="2"/>
        <v>180</v>
      </c>
      <c r="B286" s="2444">
        <v>7</v>
      </c>
      <c r="C286" s="2446" t="s">
        <v>13079</v>
      </c>
      <c r="D286" s="2440" t="s">
        <v>9345</v>
      </c>
      <c r="E286" s="2439" t="s">
        <v>13059</v>
      </c>
      <c r="F286" s="2409"/>
    </row>
    <row r="287" spans="1:6" x14ac:dyDescent="0.25">
      <c r="A287" s="2445">
        <f t="shared" si="2"/>
        <v>187</v>
      </c>
      <c r="B287" s="2444">
        <v>1</v>
      </c>
      <c r="C287" s="2443" t="s">
        <v>13078</v>
      </c>
      <c r="D287" s="2435" t="s">
        <v>2108</v>
      </c>
      <c r="E287" s="2434" t="s">
        <v>1103</v>
      </c>
      <c r="F287" s="2415"/>
    </row>
    <row r="288" spans="1:6" x14ac:dyDescent="0.25">
      <c r="A288" s="2445">
        <f t="shared" si="2"/>
        <v>188</v>
      </c>
      <c r="B288" s="2444">
        <v>7</v>
      </c>
      <c r="C288" s="2446" t="s">
        <v>13077</v>
      </c>
      <c r="D288" s="2440" t="s">
        <v>9345</v>
      </c>
      <c r="E288" s="2439" t="s">
        <v>13059</v>
      </c>
      <c r="F288" s="2409"/>
    </row>
    <row r="289" spans="1:6" x14ac:dyDescent="0.25">
      <c r="A289" s="2445">
        <f t="shared" si="2"/>
        <v>195</v>
      </c>
      <c r="B289" s="2444">
        <v>1</v>
      </c>
      <c r="C289" s="2443" t="s">
        <v>13076</v>
      </c>
      <c r="D289" s="2435" t="s">
        <v>2108</v>
      </c>
      <c r="E289" s="2434" t="s">
        <v>1103</v>
      </c>
      <c r="F289" s="2415"/>
    </row>
    <row r="290" spans="1:6" x14ac:dyDescent="0.25">
      <c r="A290" s="2445">
        <f t="shared" si="2"/>
        <v>196</v>
      </c>
      <c r="B290" s="2444">
        <v>7</v>
      </c>
      <c r="C290" s="2446" t="s">
        <v>13075</v>
      </c>
      <c r="D290" s="2440" t="s">
        <v>9345</v>
      </c>
      <c r="E290" s="2439" t="s">
        <v>13059</v>
      </c>
      <c r="F290" s="2409"/>
    </row>
    <row r="291" spans="1:6" x14ac:dyDescent="0.25">
      <c r="A291" s="2445">
        <f t="shared" si="2"/>
        <v>203</v>
      </c>
      <c r="B291" s="2444">
        <v>1</v>
      </c>
      <c r="C291" s="2443" t="s">
        <v>13074</v>
      </c>
      <c r="D291" s="2435" t="s">
        <v>2108</v>
      </c>
      <c r="E291" s="2434" t="s">
        <v>1103</v>
      </c>
      <c r="F291" s="2415"/>
    </row>
    <row r="292" spans="1:6" x14ac:dyDescent="0.25">
      <c r="A292" s="2445">
        <f t="shared" si="2"/>
        <v>204</v>
      </c>
      <c r="B292" s="2444">
        <v>7</v>
      </c>
      <c r="C292" s="2446" t="s">
        <v>13073</v>
      </c>
      <c r="D292" s="2440" t="s">
        <v>9345</v>
      </c>
      <c r="E292" s="2439" t="s">
        <v>13059</v>
      </c>
      <c r="F292" s="2409"/>
    </row>
    <row r="293" spans="1:6" x14ac:dyDescent="0.25">
      <c r="A293" s="2445">
        <f t="shared" si="2"/>
        <v>211</v>
      </c>
      <c r="B293" s="2444">
        <v>1</v>
      </c>
      <c r="C293" s="2443" t="s">
        <v>13072</v>
      </c>
      <c r="D293" s="2435" t="s">
        <v>2108</v>
      </c>
      <c r="E293" s="2434" t="s">
        <v>1103</v>
      </c>
      <c r="F293" s="2415"/>
    </row>
    <row r="294" spans="1:6" x14ac:dyDescent="0.25">
      <c r="A294" s="2445">
        <f t="shared" si="2"/>
        <v>212</v>
      </c>
      <c r="B294" s="2444">
        <v>7</v>
      </c>
      <c r="C294" s="2446" t="s">
        <v>13071</v>
      </c>
      <c r="D294" s="2440" t="s">
        <v>9345</v>
      </c>
      <c r="E294" s="2439" t="s">
        <v>13059</v>
      </c>
      <c r="F294" s="2409"/>
    </row>
    <row r="295" spans="1:6" x14ac:dyDescent="0.25">
      <c r="A295" s="2445">
        <f t="shared" si="2"/>
        <v>219</v>
      </c>
      <c r="B295" s="2444">
        <v>1</v>
      </c>
      <c r="C295" s="2443" t="s">
        <v>13070</v>
      </c>
      <c r="D295" s="2435" t="s">
        <v>2108</v>
      </c>
      <c r="E295" s="2434" t="s">
        <v>1103</v>
      </c>
      <c r="F295" s="2415"/>
    </row>
    <row r="296" spans="1:6" x14ac:dyDescent="0.25">
      <c r="A296" s="2445">
        <f t="shared" si="2"/>
        <v>220</v>
      </c>
      <c r="B296" s="2444">
        <v>7</v>
      </c>
      <c r="C296" s="2446" t="s">
        <v>13069</v>
      </c>
      <c r="D296" s="2440" t="s">
        <v>9345</v>
      </c>
      <c r="E296" s="2439" t="s">
        <v>13059</v>
      </c>
      <c r="F296" s="2409"/>
    </row>
    <row r="297" spans="1:6" x14ac:dyDescent="0.25">
      <c r="A297" s="2445">
        <f t="shared" si="2"/>
        <v>227</v>
      </c>
      <c r="B297" s="2444">
        <v>1</v>
      </c>
      <c r="C297" s="2443" t="s">
        <v>13068</v>
      </c>
      <c r="D297" s="2435" t="s">
        <v>2108</v>
      </c>
      <c r="E297" s="2434" t="s">
        <v>1103</v>
      </c>
      <c r="F297" s="2415"/>
    </row>
    <row r="298" spans="1:6" x14ac:dyDescent="0.25">
      <c r="A298" s="2445">
        <f t="shared" si="2"/>
        <v>228</v>
      </c>
      <c r="B298" s="2444">
        <v>7</v>
      </c>
      <c r="C298" s="2446" t="s">
        <v>13067</v>
      </c>
      <c r="D298" s="2440" t="s">
        <v>9345</v>
      </c>
      <c r="E298" s="2439" t="s">
        <v>13059</v>
      </c>
      <c r="F298" s="2409"/>
    </row>
    <row r="299" spans="1:6" x14ac:dyDescent="0.25">
      <c r="A299" s="2445">
        <f t="shared" si="2"/>
        <v>235</v>
      </c>
      <c r="B299" s="2444">
        <v>1</v>
      </c>
      <c r="C299" s="2443" t="s">
        <v>13066</v>
      </c>
      <c r="D299" s="2435" t="s">
        <v>2108</v>
      </c>
      <c r="E299" s="2434" t="s">
        <v>1103</v>
      </c>
      <c r="F299" s="2415"/>
    </row>
    <row r="300" spans="1:6" x14ac:dyDescent="0.25">
      <c r="A300" s="2445">
        <f t="shared" si="2"/>
        <v>236</v>
      </c>
      <c r="B300" s="2444">
        <v>7</v>
      </c>
      <c r="C300" s="2446" t="s">
        <v>13065</v>
      </c>
      <c r="D300" s="2440" t="s">
        <v>9345</v>
      </c>
      <c r="E300" s="2439" t="s">
        <v>13059</v>
      </c>
      <c r="F300" s="2409"/>
    </row>
    <row r="301" spans="1:6" x14ac:dyDescent="0.25">
      <c r="A301" s="2445">
        <f t="shared" si="2"/>
        <v>243</v>
      </c>
      <c r="B301" s="2444">
        <v>1</v>
      </c>
      <c r="C301" s="2443" t="s">
        <v>13064</v>
      </c>
      <c r="D301" s="2435" t="s">
        <v>2108</v>
      </c>
      <c r="E301" s="2434" t="s">
        <v>1103</v>
      </c>
      <c r="F301" s="2415"/>
    </row>
    <row r="302" spans="1:6" x14ac:dyDescent="0.25">
      <c r="A302" s="2445">
        <f t="shared" si="2"/>
        <v>244</v>
      </c>
      <c r="B302" s="2444">
        <v>7</v>
      </c>
      <c r="C302" s="2446" t="s">
        <v>13063</v>
      </c>
      <c r="D302" s="2440" t="s">
        <v>9345</v>
      </c>
      <c r="E302" s="2439" t="s">
        <v>13059</v>
      </c>
      <c r="F302" s="2409"/>
    </row>
    <row r="303" spans="1:6" x14ac:dyDescent="0.25">
      <c r="A303" s="2445">
        <f t="shared" si="2"/>
        <v>251</v>
      </c>
      <c r="B303" s="2444">
        <v>1</v>
      </c>
      <c r="C303" s="2443" t="s">
        <v>13062</v>
      </c>
      <c r="D303" s="2435" t="s">
        <v>2108</v>
      </c>
      <c r="E303" s="2434" t="s">
        <v>1103</v>
      </c>
      <c r="F303" s="2415"/>
    </row>
    <row r="304" spans="1:6" x14ac:dyDescent="0.25">
      <c r="A304" s="2445">
        <f t="shared" si="2"/>
        <v>252</v>
      </c>
      <c r="B304" s="2444">
        <v>7</v>
      </c>
      <c r="C304" s="2446" t="s">
        <v>13061</v>
      </c>
      <c r="D304" s="2440" t="s">
        <v>9345</v>
      </c>
      <c r="E304" s="2439" t="s">
        <v>13059</v>
      </c>
      <c r="F304" s="2409"/>
    </row>
    <row r="305" spans="1:6" x14ac:dyDescent="0.25">
      <c r="A305" s="2445">
        <f t="shared" si="2"/>
        <v>259</v>
      </c>
      <c r="B305" s="2444">
        <v>1</v>
      </c>
      <c r="C305" s="2443" t="s">
        <v>13060</v>
      </c>
      <c r="D305" s="2435" t="s">
        <v>2108</v>
      </c>
      <c r="E305" s="2434" t="s">
        <v>1103</v>
      </c>
      <c r="F305" s="2415"/>
    </row>
    <row r="306" spans="1:6" x14ac:dyDescent="0.25">
      <c r="A306" s="2445">
        <f t="shared" si="2"/>
        <v>260</v>
      </c>
      <c r="B306" s="2444">
        <v>7</v>
      </c>
      <c r="C306" s="2446"/>
      <c r="D306" s="2440" t="s">
        <v>9345</v>
      </c>
      <c r="E306" s="2439" t="s">
        <v>13059</v>
      </c>
      <c r="F306" s="2409"/>
    </row>
    <row r="307" spans="1:6" x14ac:dyDescent="0.25">
      <c r="A307" s="3533" t="s">
        <v>9940</v>
      </c>
      <c r="B307" s="3533"/>
      <c r="C307" s="2425" t="s">
        <v>13037</v>
      </c>
      <c r="D307" s="2424" t="s">
        <v>9962</v>
      </c>
      <c r="E307" s="2423" t="s">
        <v>9941</v>
      </c>
      <c r="F307" s="2422" t="s">
        <v>659</v>
      </c>
    </row>
    <row r="308" spans="1:6" x14ac:dyDescent="0.25">
      <c r="A308" s="2445">
        <v>0</v>
      </c>
      <c r="B308" s="2444">
        <v>3</v>
      </c>
      <c r="C308" s="2446"/>
      <c r="D308" s="2411" t="s">
        <v>2104</v>
      </c>
      <c r="E308" s="2442" t="s">
        <v>13058</v>
      </c>
      <c r="F308" s="2409"/>
    </row>
    <row r="309" spans="1:6" x14ac:dyDescent="0.25">
      <c r="A309" s="2445">
        <v>3</v>
      </c>
      <c r="B309" s="2444">
        <v>3</v>
      </c>
      <c r="C309" s="2443"/>
      <c r="D309" s="2417" t="s">
        <v>2104</v>
      </c>
      <c r="E309" s="2447" t="s">
        <v>13057</v>
      </c>
      <c r="F309" s="2415"/>
    </row>
    <row r="310" spans="1:6" x14ac:dyDescent="0.25">
      <c r="A310" s="2445">
        <v>6</v>
      </c>
      <c r="B310" s="2444">
        <v>12</v>
      </c>
      <c r="C310" s="2446"/>
      <c r="D310" s="2411" t="s">
        <v>9553</v>
      </c>
      <c r="E310" s="2442" t="s">
        <v>13056</v>
      </c>
      <c r="F310" s="2409"/>
    </row>
    <row r="311" spans="1:6" x14ac:dyDescent="0.25">
      <c r="A311" s="3546">
        <v>18</v>
      </c>
      <c r="B311" s="3545">
        <v>1</v>
      </c>
      <c r="C311" s="3490"/>
      <c r="D311" s="3509" t="s">
        <v>2108</v>
      </c>
      <c r="E311" s="3476" t="s">
        <v>13055</v>
      </c>
      <c r="F311" s="3484"/>
    </row>
    <row r="312" spans="1:6" x14ac:dyDescent="0.25">
      <c r="A312" s="3546"/>
      <c r="B312" s="3545"/>
      <c r="C312" s="3491"/>
      <c r="D312" s="3509"/>
      <c r="E312" s="3532"/>
      <c r="F312" s="3489"/>
    </row>
    <row r="313" spans="1:6" x14ac:dyDescent="0.25">
      <c r="A313" s="3546"/>
      <c r="B313" s="3545"/>
      <c r="C313" s="3491"/>
      <c r="D313" s="3509"/>
      <c r="E313" s="3532"/>
      <c r="F313" s="3489"/>
    </row>
    <row r="314" spans="1:6" x14ac:dyDescent="0.25">
      <c r="A314" s="3546"/>
      <c r="B314" s="3545"/>
      <c r="C314" s="3492"/>
      <c r="D314" s="3509"/>
      <c r="E314" s="3532"/>
      <c r="F314" s="3485"/>
    </row>
    <row r="315" spans="1:6" x14ac:dyDescent="0.25">
      <c r="A315" s="3546">
        <v>19</v>
      </c>
      <c r="B315" s="3545">
        <v>1</v>
      </c>
      <c r="C315" s="3481"/>
      <c r="D315" s="3477" t="s">
        <v>2108</v>
      </c>
      <c r="E315" s="3462" t="s">
        <v>13054</v>
      </c>
      <c r="F315" s="3460"/>
    </row>
    <row r="316" spans="1:6" x14ac:dyDescent="0.25">
      <c r="A316" s="3546"/>
      <c r="B316" s="3545"/>
      <c r="C316" s="3482"/>
      <c r="D316" s="3477"/>
      <c r="E316" s="3462"/>
      <c r="F316" s="3461"/>
    </row>
    <row r="317" spans="1:6" x14ac:dyDescent="0.25">
      <c r="A317" s="3546"/>
      <c r="B317" s="3545"/>
      <c r="C317" s="3482"/>
      <c r="D317" s="3477"/>
      <c r="E317" s="3462"/>
      <c r="F317" s="3461"/>
    </row>
    <row r="318" spans="1:6" x14ac:dyDescent="0.25">
      <c r="A318" s="3546"/>
      <c r="B318" s="3545"/>
      <c r="C318" s="3483"/>
      <c r="D318" s="3477"/>
      <c r="E318" s="3462"/>
      <c r="F318" s="3461"/>
    </row>
    <row r="319" spans="1:6" x14ac:dyDescent="0.25">
      <c r="A319" s="2445">
        <v>20</v>
      </c>
      <c r="B319" s="2444">
        <v>6</v>
      </c>
      <c r="C319" s="2443"/>
      <c r="D319" s="2417" t="s">
        <v>2107</v>
      </c>
      <c r="E319" s="2447" t="s">
        <v>13053</v>
      </c>
      <c r="F319" s="2415"/>
    </row>
    <row r="320" spans="1:6" x14ac:dyDescent="0.25">
      <c r="A320" s="2445">
        <f t="shared" ref="A320:A355" si="3">A319+B319</f>
        <v>26</v>
      </c>
      <c r="B320" s="2444">
        <v>2</v>
      </c>
      <c r="C320" s="2446"/>
      <c r="D320" s="2411" t="s">
        <v>2106</v>
      </c>
      <c r="E320" s="2442" t="s">
        <v>13030</v>
      </c>
      <c r="F320" s="2409"/>
    </row>
    <row r="321" spans="1:6" x14ac:dyDescent="0.25">
      <c r="A321" s="2445">
        <f t="shared" si="3"/>
        <v>28</v>
      </c>
      <c r="B321" s="2444">
        <v>7</v>
      </c>
      <c r="C321" s="2443"/>
      <c r="D321" s="2417" t="s">
        <v>12827</v>
      </c>
      <c r="E321" s="2447" t="s">
        <v>13052</v>
      </c>
      <c r="F321" s="2415"/>
    </row>
    <row r="322" spans="1:6" x14ac:dyDescent="0.25">
      <c r="A322" s="2445">
        <f t="shared" si="3"/>
        <v>35</v>
      </c>
      <c r="B322" s="2444">
        <v>4</v>
      </c>
      <c r="C322" s="2446"/>
      <c r="D322" s="2411" t="s">
        <v>2313</v>
      </c>
      <c r="E322" s="2442" t="s">
        <v>13050</v>
      </c>
      <c r="F322" s="2409"/>
    </row>
    <row r="323" spans="1:6" x14ac:dyDescent="0.25">
      <c r="A323" s="2445">
        <f t="shared" si="3"/>
        <v>39</v>
      </c>
      <c r="B323" s="2444">
        <v>4</v>
      </c>
      <c r="C323" s="2443"/>
      <c r="D323" s="2417" t="s">
        <v>2308</v>
      </c>
      <c r="E323" s="2447" t="s">
        <v>13049</v>
      </c>
      <c r="F323" s="2415"/>
    </row>
    <row r="324" spans="1:6" x14ac:dyDescent="0.25">
      <c r="A324" s="2445">
        <f t="shared" si="3"/>
        <v>43</v>
      </c>
      <c r="B324" s="2444">
        <v>4</v>
      </c>
      <c r="C324" s="2446"/>
      <c r="D324" s="2411" t="s">
        <v>2308</v>
      </c>
      <c r="E324" s="2442" t="s">
        <v>13048</v>
      </c>
      <c r="F324" s="2409"/>
    </row>
    <row r="325" spans="1:6" x14ac:dyDescent="0.25">
      <c r="A325" s="2445">
        <f t="shared" si="3"/>
        <v>47</v>
      </c>
      <c r="B325" s="2444">
        <v>4</v>
      </c>
      <c r="C325" s="2443"/>
      <c r="D325" s="2417" t="s">
        <v>2308</v>
      </c>
      <c r="E325" s="2447" t="s">
        <v>13047</v>
      </c>
      <c r="F325" s="2415"/>
    </row>
    <row r="326" spans="1:6" x14ac:dyDescent="0.25">
      <c r="A326" s="2445">
        <f t="shared" si="3"/>
        <v>51</v>
      </c>
      <c r="B326" s="2444">
        <v>7</v>
      </c>
      <c r="C326" s="2446"/>
      <c r="D326" s="2411" t="s">
        <v>12827</v>
      </c>
      <c r="E326" s="2442" t="s">
        <v>13051</v>
      </c>
      <c r="F326" s="2409"/>
    </row>
    <row r="327" spans="1:6" x14ac:dyDescent="0.25">
      <c r="A327" s="2445">
        <f t="shared" si="3"/>
        <v>58</v>
      </c>
      <c r="B327" s="2444">
        <v>4</v>
      </c>
      <c r="C327" s="2443"/>
      <c r="D327" s="2417" t="s">
        <v>2313</v>
      </c>
      <c r="E327" s="2447" t="s">
        <v>13050</v>
      </c>
      <c r="F327" s="2415"/>
    </row>
    <row r="328" spans="1:6" x14ac:dyDescent="0.25">
      <c r="A328" s="2445">
        <f t="shared" si="3"/>
        <v>62</v>
      </c>
      <c r="B328" s="2444">
        <v>4</v>
      </c>
      <c r="C328" s="2446"/>
      <c r="D328" s="2411" t="s">
        <v>2308</v>
      </c>
      <c r="E328" s="2442" t="s">
        <v>13049</v>
      </c>
      <c r="F328" s="2409"/>
    </row>
    <row r="329" spans="1:6" x14ac:dyDescent="0.25">
      <c r="A329" s="2445">
        <f t="shared" si="3"/>
        <v>66</v>
      </c>
      <c r="B329" s="2444">
        <v>4</v>
      </c>
      <c r="C329" s="2449"/>
      <c r="D329" s="2420" t="s">
        <v>2308</v>
      </c>
      <c r="E329" s="2448" t="s">
        <v>13048</v>
      </c>
      <c r="F329" s="2415"/>
    </row>
    <row r="330" spans="1:6" x14ac:dyDescent="0.25">
      <c r="A330" s="2445">
        <f t="shared" si="3"/>
        <v>70</v>
      </c>
      <c r="B330" s="2444">
        <v>4</v>
      </c>
      <c r="C330" s="2446"/>
      <c r="D330" s="2411" t="s">
        <v>2308</v>
      </c>
      <c r="E330" s="2442" t="s">
        <v>13047</v>
      </c>
      <c r="F330" s="2409"/>
    </row>
    <row r="331" spans="1:6" x14ac:dyDescent="0.25">
      <c r="A331" s="2445">
        <f t="shared" si="3"/>
        <v>74</v>
      </c>
      <c r="B331" s="2444">
        <v>7</v>
      </c>
      <c r="C331" s="2443"/>
      <c r="D331" s="2417" t="s">
        <v>12827</v>
      </c>
      <c r="E331" s="2447" t="s">
        <v>13051</v>
      </c>
      <c r="F331" s="2415"/>
    </row>
    <row r="332" spans="1:6" x14ac:dyDescent="0.25">
      <c r="A332" s="2445">
        <f t="shared" si="3"/>
        <v>81</v>
      </c>
      <c r="B332" s="2444">
        <v>4</v>
      </c>
      <c r="C332" s="2446"/>
      <c r="D332" s="2411" t="s">
        <v>2313</v>
      </c>
      <c r="E332" s="2442" t="s">
        <v>13050</v>
      </c>
      <c r="F332" s="2409"/>
    </row>
    <row r="333" spans="1:6" x14ac:dyDescent="0.25">
      <c r="A333" s="2445">
        <f t="shared" si="3"/>
        <v>85</v>
      </c>
      <c r="B333" s="2444">
        <v>4</v>
      </c>
      <c r="C333" s="2443"/>
      <c r="D333" s="2417" t="s">
        <v>2308</v>
      </c>
      <c r="E333" s="2447" t="s">
        <v>13049</v>
      </c>
      <c r="F333" s="2415"/>
    </row>
    <row r="334" spans="1:6" x14ac:dyDescent="0.25">
      <c r="A334" s="2445">
        <f t="shared" si="3"/>
        <v>89</v>
      </c>
      <c r="B334" s="2444">
        <v>4</v>
      </c>
      <c r="C334" s="2446"/>
      <c r="D334" s="2411" t="s">
        <v>2308</v>
      </c>
      <c r="E334" s="2442" t="s">
        <v>13048</v>
      </c>
      <c r="F334" s="2409"/>
    </row>
    <row r="335" spans="1:6" x14ac:dyDescent="0.25">
      <c r="A335" s="2445">
        <f t="shared" si="3"/>
        <v>93</v>
      </c>
      <c r="B335" s="2444">
        <v>4</v>
      </c>
      <c r="C335" s="2443"/>
      <c r="D335" s="2417" t="s">
        <v>2308</v>
      </c>
      <c r="E335" s="2447" t="s">
        <v>13047</v>
      </c>
      <c r="F335" s="2415"/>
    </row>
    <row r="336" spans="1:6" x14ac:dyDescent="0.25">
      <c r="A336" s="2445">
        <f t="shared" si="3"/>
        <v>97</v>
      </c>
      <c r="B336" s="2444">
        <v>7</v>
      </c>
      <c r="C336" s="2446"/>
      <c r="D336" s="2411" t="s">
        <v>12827</v>
      </c>
      <c r="E336" s="2442" t="s">
        <v>13051</v>
      </c>
      <c r="F336" s="2409"/>
    </row>
    <row r="337" spans="1:6" x14ac:dyDescent="0.25">
      <c r="A337" s="2445">
        <f t="shared" si="3"/>
        <v>104</v>
      </c>
      <c r="B337" s="2444">
        <v>4</v>
      </c>
      <c r="C337" s="2443"/>
      <c r="D337" s="2417" t="s">
        <v>2313</v>
      </c>
      <c r="E337" s="2447" t="s">
        <v>13050</v>
      </c>
      <c r="F337" s="2415"/>
    </row>
    <row r="338" spans="1:6" x14ac:dyDescent="0.25">
      <c r="A338" s="2445">
        <f t="shared" si="3"/>
        <v>108</v>
      </c>
      <c r="B338" s="2444">
        <v>4</v>
      </c>
      <c r="C338" s="2446"/>
      <c r="D338" s="2411" t="s">
        <v>2308</v>
      </c>
      <c r="E338" s="2442" t="s">
        <v>13049</v>
      </c>
      <c r="F338" s="2409"/>
    </row>
    <row r="339" spans="1:6" x14ac:dyDescent="0.25">
      <c r="A339" s="2445">
        <f t="shared" si="3"/>
        <v>112</v>
      </c>
      <c r="B339" s="2444">
        <v>4</v>
      </c>
      <c r="C339" s="2443"/>
      <c r="D339" s="2417" t="s">
        <v>2308</v>
      </c>
      <c r="E339" s="2447" t="s">
        <v>13048</v>
      </c>
      <c r="F339" s="2415"/>
    </row>
    <row r="340" spans="1:6" x14ac:dyDescent="0.25">
      <c r="A340" s="2445">
        <f t="shared" si="3"/>
        <v>116</v>
      </c>
      <c r="B340" s="2444">
        <v>4</v>
      </c>
      <c r="C340" s="2446"/>
      <c r="D340" s="2411" t="s">
        <v>2308</v>
      </c>
      <c r="E340" s="2442" t="s">
        <v>13047</v>
      </c>
      <c r="F340" s="2409"/>
    </row>
    <row r="341" spans="1:6" x14ac:dyDescent="0.25">
      <c r="A341" s="2445">
        <f t="shared" si="3"/>
        <v>120</v>
      </c>
      <c r="B341" s="2444">
        <v>7</v>
      </c>
      <c r="C341" s="2443"/>
      <c r="D341" s="2417" t="s">
        <v>12827</v>
      </c>
      <c r="E341" s="2447" t="s">
        <v>13051</v>
      </c>
      <c r="F341" s="2415"/>
    </row>
    <row r="342" spans="1:6" x14ac:dyDescent="0.25">
      <c r="A342" s="2445">
        <f t="shared" si="3"/>
        <v>127</v>
      </c>
      <c r="B342" s="2444">
        <v>4</v>
      </c>
      <c r="C342" s="2446"/>
      <c r="D342" s="2411" t="s">
        <v>2313</v>
      </c>
      <c r="E342" s="2442" t="s">
        <v>13050</v>
      </c>
      <c r="F342" s="2409"/>
    </row>
    <row r="343" spans="1:6" x14ac:dyDescent="0.25">
      <c r="A343" s="2445">
        <f t="shared" si="3"/>
        <v>131</v>
      </c>
      <c r="B343" s="2444">
        <v>4</v>
      </c>
      <c r="C343" s="2443"/>
      <c r="D343" s="2417" t="s">
        <v>2308</v>
      </c>
      <c r="E343" s="2447" t="s">
        <v>13049</v>
      </c>
      <c r="F343" s="2415"/>
    </row>
    <row r="344" spans="1:6" x14ac:dyDescent="0.25">
      <c r="A344" s="2445">
        <f t="shared" si="3"/>
        <v>135</v>
      </c>
      <c r="B344" s="2444">
        <v>4</v>
      </c>
      <c r="C344" s="2446"/>
      <c r="D344" s="2411" t="s">
        <v>2308</v>
      </c>
      <c r="E344" s="2442" t="s">
        <v>13048</v>
      </c>
      <c r="F344" s="2409"/>
    </row>
    <row r="345" spans="1:6" x14ac:dyDescent="0.25">
      <c r="A345" s="2445">
        <f t="shared" si="3"/>
        <v>139</v>
      </c>
      <c r="B345" s="2444">
        <v>4</v>
      </c>
      <c r="C345" s="2443"/>
      <c r="D345" s="2417" t="s">
        <v>2308</v>
      </c>
      <c r="E345" s="2447" t="s">
        <v>13047</v>
      </c>
      <c r="F345" s="2415"/>
    </row>
    <row r="346" spans="1:6" x14ac:dyDescent="0.25">
      <c r="A346" s="2445">
        <f t="shared" si="3"/>
        <v>143</v>
      </c>
      <c r="B346" s="2444">
        <v>7</v>
      </c>
      <c r="C346" s="2446"/>
      <c r="D346" s="2411" t="s">
        <v>12827</v>
      </c>
      <c r="E346" s="2442" t="s">
        <v>13051</v>
      </c>
      <c r="F346" s="2409"/>
    </row>
    <row r="347" spans="1:6" x14ac:dyDescent="0.25">
      <c r="A347" s="2445">
        <f t="shared" si="3"/>
        <v>150</v>
      </c>
      <c r="B347" s="2444">
        <v>4</v>
      </c>
      <c r="C347" s="2443"/>
      <c r="D347" s="2417" t="s">
        <v>2313</v>
      </c>
      <c r="E347" s="2447" t="s">
        <v>13050</v>
      </c>
      <c r="F347" s="2415"/>
    </row>
    <row r="348" spans="1:6" x14ac:dyDescent="0.25">
      <c r="A348" s="2445">
        <f t="shared" si="3"/>
        <v>154</v>
      </c>
      <c r="B348" s="2444">
        <v>4</v>
      </c>
      <c r="C348" s="2446"/>
      <c r="D348" s="2411" t="s">
        <v>2308</v>
      </c>
      <c r="E348" s="2442" t="s">
        <v>13049</v>
      </c>
      <c r="F348" s="2409"/>
    </row>
    <row r="349" spans="1:6" x14ac:dyDescent="0.25">
      <c r="A349" s="2445">
        <f t="shared" si="3"/>
        <v>158</v>
      </c>
      <c r="B349" s="2444">
        <v>4</v>
      </c>
      <c r="C349" s="2443"/>
      <c r="D349" s="2417" t="s">
        <v>2308</v>
      </c>
      <c r="E349" s="2447" t="s">
        <v>13048</v>
      </c>
      <c r="F349" s="2415"/>
    </row>
    <row r="350" spans="1:6" x14ac:dyDescent="0.25">
      <c r="A350" s="2445">
        <f t="shared" si="3"/>
        <v>162</v>
      </c>
      <c r="B350" s="2444">
        <v>4</v>
      </c>
      <c r="C350" s="2446"/>
      <c r="D350" s="2411" t="s">
        <v>2308</v>
      </c>
      <c r="E350" s="2442" t="s">
        <v>13047</v>
      </c>
      <c r="F350" s="2409"/>
    </row>
    <row r="351" spans="1:6" x14ac:dyDescent="0.25">
      <c r="A351" s="2445">
        <f t="shared" si="3"/>
        <v>166</v>
      </c>
      <c r="B351" s="2444">
        <v>7</v>
      </c>
      <c r="C351" s="2443"/>
      <c r="D351" s="2417" t="s">
        <v>12827</v>
      </c>
      <c r="E351" s="2447" t="s">
        <v>13051</v>
      </c>
      <c r="F351" s="2415"/>
    </row>
    <row r="352" spans="1:6" x14ac:dyDescent="0.25">
      <c r="A352" s="2445">
        <f t="shared" si="3"/>
        <v>173</v>
      </c>
      <c r="B352" s="2444">
        <v>4</v>
      </c>
      <c r="C352" s="2446"/>
      <c r="D352" s="2411" t="s">
        <v>2313</v>
      </c>
      <c r="E352" s="2442" t="s">
        <v>13050</v>
      </c>
      <c r="F352" s="2409"/>
    </row>
    <row r="353" spans="1:6" x14ac:dyDescent="0.25">
      <c r="A353" s="2445">
        <f t="shared" si="3"/>
        <v>177</v>
      </c>
      <c r="B353" s="2444">
        <v>4</v>
      </c>
      <c r="C353" s="2443"/>
      <c r="D353" s="2417" t="s">
        <v>2308</v>
      </c>
      <c r="E353" s="2447" t="s">
        <v>13049</v>
      </c>
      <c r="F353" s="2415"/>
    </row>
    <row r="354" spans="1:6" x14ac:dyDescent="0.25">
      <c r="A354" s="2445">
        <f t="shared" si="3"/>
        <v>181</v>
      </c>
      <c r="B354" s="2444">
        <v>4</v>
      </c>
      <c r="C354" s="2446"/>
      <c r="D354" s="2411" t="s">
        <v>2308</v>
      </c>
      <c r="E354" s="2442" t="s">
        <v>13048</v>
      </c>
      <c r="F354" s="2409"/>
    </row>
    <row r="355" spans="1:6" x14ac:dyDescent="0.25">
      <c r="A355" s="2445">
        <f t="shared" si="3"/>
        <v>185</v>
      </c>
      <c r="B355" s="2444">
        <v>4</v>
      </c>
      <c r="C355" s="2443"/>
      <c r="D355" s="2417" t="s">
        <v>2308</v>
      </c>
      <c r="E355" s="2448" t="s">
        <v>13047</v>
      </c>
      <c r="F355" s="2415"/>
    </row>
    <row r="356" spans="1:6" x14ac:dyDescent="0.25">
      <c r="A356" s="3533" t="s">
        <v>13003</v>
      </c>
      <c r="B356" s="3533"/>
      <c r="C356" s="2425" t="s">
        <v>13037</v>
      </c>
      <c r="D356" s="2424" t="s">
        <v>9962</v>
      </c>
      <c r="E356" s="2423" t="s">
        <v>13046</v>
      </c>
      <c r="F356" s="2422" t="s">
        <v>659</v>
      </c>
    </row>
    <row r="357" spans="1:6" x14ac:dyDescent="0.25">
      <c r="A357" s="2438">
        <v>0</v>
      </c>
      <c r="B357" s="2437">
        <v>3</v>
      </c>
      <c r="C357" s="2441"/>
      <c r="D357" s="2440" t="s">
        <v>2104</v>
      </c>
      <c r="E357" s="2439" t="s">
        <v>13045</v>
      </c>
      <c r="F357" s="2409"/>
    </row>
    <row r="358" spans="1:6" x14ac:dyDescent="0.25">
      <c r="A358" s="2438">
        <v>3</v>
      </c>
      <c r="B358" s="2437">
        <v>3</v>
      </c>
      <c r="C358" s="2436"/>
      <c r="D358" s="2435" t="s">
        <v>2104</v>
      </c>
      <c r="E358" s="2434" t="s">
        <v>13045</v>
      </c>
      <c r="F358" s="2415"/>
    </row>
    <row r="359" spans="1:6" x14ac:dyDescent="0.25">
      <c r="A359" s="2438">
        <v>6</v>
      </c>
      <c r="B359" s="2437">
        <v>6</v>
      </c>
      <c r="C359" s="2441"/>
      <c r="D359" s="2440" t="s">
        <v>2107</v>
      </c>
      <c r="E359" s="2439" t="s">
        <v>13044</v>
      </c>
      <c r="F359" s="2409"/>
    </row>
    <row r="360" spans="1:6" x14ac:dyDescent="0.25">
      <c r="A360" s="2438">
        <v>12</v>
      </c>
      <c r="B360" s="2437">
        <v>6</v>
      </c>
      <c r="C360" s="2436"/>
      <c r="D360" s="2435" t="s">
        <v>2107</v>
      </c>
      <c r="E360" s="2434" t="s">
        <v>13043</v>
      </c>
      <c r="F360" s="2415"/>
    </row>
    <row r="361" spans="1:6" x14ac:dyDescent="0.25">
      <c r="A361" s="3542">
        <v>18</v>
      </c>
      <c r="B361" s="3543">
        <v>1</v>
      </c>
      <c r="C361" s="3526"/>
      <c r="D361" s="3460" t="s">
        <v>2108</v>
      </c>
      <c r="E361" s="3462" t="s">
        <v>13042</v>
      </c>
      <c r="F361" s="3460"/>
    </row>
    <row r="362" spans="1:6" x14ac:dyDescent="0.25">
      <c r="A362" s="3542"/>
      <c r="B362" s="3543"/>
      <c r="C362" s="3527"/>
      <c r="D362" s="3460"/>
      <c r="E362" s="3463"/>
      <c r="F362" s="3461"/>
    </row>
    <row r="363" spans="1:6" x14ac:dyDescent="0.25">
      <c r="A363" s="3542"/>
      <c r="B363" s="3543"/>
      <c r="C363" s="3528"/>
      <c r="D363" s="3460"/>
      <c r="E363" s="3463"/>
      <c r="F363" s="3461"/>
    </row>
    <row r="364" spans="1:6" x14ac:dyDescent="0.25">
      <c r="A364" s="3542">
        <v>19</v>
      </c>
      <c r="B364" s="3543">
        <v>1</v>
      </c>
      <c r="C364" s="3535"/>
      <c r="D364" s="3544" t="s">
        <v>2108</v>
      </c>
      <c r="E364" s="3476" t="s">
        <v>13041</v>
      </c>
      <c r="F364" s="3530"/>
    </row>
    <row r="365" spans="1:6" x14ac:dyDescent="0.25">
      <c r="A365" s="3542"/>
      <c r="B365" s="3543"/>
      <c r="C365" s="3536"/>
      <c r="D365" s="3544"/>
      <c r="E365" s="3532"/>
      <c r="F365" s="3531"/>
    </row>
    <row r="366" spans="1:6" x14ac:dyDescent="0.25">
      <c r="A366" s="3542"/>
      <c r="B366" s="3543"/>
      <c r="C366" s="3536"/>
      <c r="D366" s="3544"/>
      <c r="E366" s="3532"/>
      <c r="F366" s="3531"/>
    </row>
    <row r="367" spans="1:6" x14ac:dyDescent="0.25">
      <c r="A367" s="3542"/>
      <c r="B367" s="3543"/>
      <c r="C367" s="3536"/>
      <c r="D367" s="3544"/>
      <c r="E367" s="3532"/>
      <c r="F367" s="3531"/>
    </row>
    <row r="368" spans="1:6" x14ac:dyDescent="0.25">
      <c r="A368" s="3542"/>
      <c r="B368" s="3543"/>
      <c r="C368" s="3537"/>
      <c r="D368" s="3544"/>
      <c r="E368" s="3532"/>
      <c r="F368" s="3531"/>
    </row>
    <row r="369" spans="1:6" x14ac:dyDescent="0.25">
      <c r="A369" s="3542">
        <v>20</v>
      </c>
      <c r="B369" s="3543">
        <v>1</v>
      </c>
      <c r="C369" s="3526"/>
      <c r="D369" s="3460" t="s">
        <v>2108</v>
      </c>
      <c r="E369" s="3462" t="s">
        <v>13040</v>
      </c>
      <c r="F369" s="3460"/>
    </row>
    <row r="370" spans="1:6" x14ac:dyDescent="0.25">
      <c r="A370" s="3542"/>
      <c r="B370" s="3543"/>
      <c r="C370" s="3527"/>
      <c r="D370" s="3460"/>
      <c r="E370" s="3463"/>
      <c r="F370" s="3461"/>
    </row>
    <row r="371" spans="1:6" x14ac:dyDescent="0.25">
      <c r="A371" s="3542"/>
      <c r="B371" s="3543"/>
      <c r="C371" s="3527"/>
      <c r="D371" s="3460"/>
      <c r="E371" s="3463"/>
      <c r="F371" s="3461"/>
    </row>
    <row r="372" spans="1:6" x14ac:dyDescent="0.25">
      <c r="A372" s="3542"/>
      <c r="B372" s="3543"/>
      <c r="C372" s="3527"/>
      <c r="D372" s="3460"/>
      <c r="E372" s="3463"/>
      <c r="F372" s="3461"/>
    </row>
    <row r="373" spans="1:6" x14ac:dyDescent="0.25">
      <c r="A373" s="3542"/>
      <c r="B373" s="3543"/>
      <c r="C373" s="3528"/>
      <c r="D373" s="3460"/>
      <c r="E373" s="3463"/>
      <c r="F373" s="3461"/>
    </row>
    <row r="374" spans="1:6" x14ac:dyDescent="0.25">
      <c r="A374" s="3533" t="s">
        <v>12993</v>
      </c>
      <c r="B374" s="3533"/>
      <c r="C374" s="2425" t="s">
        <v>13037</v>
      </c>
      <c r="D374" s="2424" t="s">
        <v>9962</v>
      </c>
      <c r="E374" s="2423" t="s">
        <v>9788</v>
      </c>
      <c r="F374" s="2422" t="s">
        <v>659</v>
      </c>
    </row>
    <row r="375" spans="1:6" x14ac:dyDescent="0.25">
      <c r="A375" s="2430">
        <v>0</v>
      </c>
      <c r="B375" s="2429">
        <v>7</v>
      </c>
      <c r="C375" s="2428"/>
      <c r="D375" s="2427" t="s">
        <v>9345</v>
      </c>
      <c r="E375" s="2426" t="s">
        <v>9346</v>
      </c>
      <c r="F375" s="2409"/>
    </row>
    <row r="376" spans="1:6" x14ac:dyDescent="0.25">
      <c r="A376" s="3534">
        <v>7</v>
      </c>
      <c r="B376" s="3539">
        <v>3</v>
      </c>
      <c r="C376" s="3514"/>
      <c r="D376" s="3550" t="s">
        <v>2104</v>
      </c>
      <c r="E376" s="3494" t="s">
        <v>13039</v>
      </c>
      <c r="F376" s="3484"/>
    </row>
    <row r="377" spans="1:6" x14ac:dyDescent="0.25">
      <c r="A377" s="3534"/>
      <c r="B377" s="3539"/>
      <c r="C377" s="3538"/>
      <c r="D377" s="3550"/>
      <c r="E377" s="3494"/>
      <c r="F377" s="3489"/>
    </row>
    <row r="378" spans="1:6" x14ac:dyDescent="0.25">
      <c r="A378" s="3534"/>
      <c r="B378" s="3539"/>
      <c r="C378" s="3538"/>
      <c r="D378" s="3550"/>
      <c r="E378" s="3494"/>
      <c r="F378" s="3489"/>
    </row>
    <row r="379" spans="1:6" x14ac:dyDescent="0.25">
      <c r="A379" s="3534"/>
      <c r="B379" s="3539"/>
      <c r="C379" s="3515"/>
      <c r="D379" s="3550"/>
      <c r="E379" s="3494"/>
      <c r="F379" s="3485"/>
    </row>
    <row r="380" spans="1:6" x14ac:dyDescent="0.25">
      <c r="A380" s="2430">
        <v>10</v>
      </c>
      <c r="B380" s="2429">
        <v>8</v>
      </c>
      <c r="C380" s="2428"/>
      <c r="D380" s="2427" t="s">
        <v>9347</v>
      </c>
      <c r="E380" s="2426" t="s">
        <v>9348</v>
      </c>
      <c r="F380" s="2409"/>
    </row>
    <row r="381" spans="1:6" x14ac:dyDescent="0.25">
      <c r="A381" s="2430">
        <v>18</v>
      </c>
      <c r="B381" s="2429">
        <v>6</v>
      </c>
      <c r="C381" s="2433"/>
      <c r="D381" s="2432" t="s">
        <v>2107</v>
      </c>
      <c r="E381" s="2431" t="s">
        <v>9349</v>
      </c>
      <c r="F381" s="2415"/>
    </row>
    <row r="382" spans="1:6" x14ac:dyDescent="0.25">
      <c r="A382" s="3534">
        <v>24</v>
      </c>
      <c r="B382" s="3539">
        <v>1</v>
      </c>
      <c r="C382" s="3516"/>
      <c r="D382" s="3540" t="s">
        <v>2108</v>
      </c>
      <c r="E382" s="3493" t="s">
        <v>13038</v>
      </c>
      <c r="F382" s="3478"/>
    </row>
    <row r="383" spans="1:6" x14ac:dyDescent="0.25">
      <c r="A383" s="3534"/>
      <c r="B383" s="3539"/>
      <c r="C383" s="3517"/>
      <c r="D383" s="3540"/>
      <c r="E383" s="3493"/>
      <c r="F383" s="3479"/>
    </row>
    <row r="384" spans="1:6" x14ac:dyDescent="0.25">
      <c r="A384" s="3534"/>
      <c r="B384" s="3539"/>
      <c r="C384" s="3517"/>
      <c r="D384" s="3540"/>
      <c r="E384" s="3493"/>
      <c r="F384" s="3479"/>
    </row>
    <row r="385" spans="1:6" x14ac:dyDescent="0.25">
      <c r="A385" s="3534"/>
      <c r="B385" s="3539"/>
      <c r="C385" s="3518"/>
      <c r="D385" s="3540"/>
      <c r="E385" s="3493"/>
      <c r="F385" s="3480"/>
    </row>
    <row r="386" spans="1:6" x14ac:dyDescent="0.25">
      <c r="A386" s="2430">
        <v>25</v>
      </c>
      <c r="B386" s="2429">
        <v>2</v>
      </c>
      <c r="C386" s="2433"/>
      <c r="D386" s="2432" t="s">
        <v>2106</v>
      </c>
      <c r="E386" s="2431" t="s">
        <v>9350</v>
      </c>
      <c r="F386" s="2415"/>
    </row>
    <row r="387" spans="1:6" x14ac:dyDescent="0.25">
      <c r="A387" s="2430">
        <v>27</v>
      </c>
      <c r="B387" s="2429">
        <v>2</v>
      </c>
      <c r="C387" s="2428"/>
      <c r="D387" s="2427" t="s">
        <v>2106</v>
      </c>
      <c r="E387" s="2426" t="s">
        <v>9351</v>
      </c>
      <c r="F387" s="2409"/>
    </row>
    <row r="388" spans="1:6" x14ac:dyDescent="0.25">
      <c r="A388" s="2430">
        <v>29</v>
      </c>
      <c r="B388" s="2429">
        <v>2</v>
      </c>
      <c r="C388" s="2433"/>
      <c r="D388" s="2432" t="s">
        <v>2106</v>
      </c>
      <c r="E388" s="2431" t="s">
        <v>9352</v>
      </c>
      <c r="F388" s="2415"/>
    </row>
    <row r="389" spans="1:6" x14ac:dyDescent="0.25">
      <c r="A389" s="2430">
        <v>31</v>
      </c>
      <c r="B389" s="2429">
        <v>2</v>
      </c>
      <c r="C389" s="2428"/>
      <c r="D389" s="2427" t="s">
        <v>2106</v>
      </c>
      <c r="E389" s="2426" t="s">
        <v>9353</v>
      </c>
      <c r="F389" s="2409"/>
    </row>
    <row r="390" spans="1:6" x14ac:dyDescent="0.25">
      <c r="A390" s="2430">
        <v>33</v>
      </c>
      <c r="B390" s="2429">
        <v>2</v>
      </c>
      <c r="C390" s="2433"/>
      <c r="D390" s="2432" t="s">
        <v>2106</v>
      </c>
      <c r="E390" s="2431" t="s">
        <v>9354</v>
      </c>
      <c r="F390" s="2415"/>
    </row>
    <row r="391" spans="1:6" x14ac:dyDescent="0.25">
      <c r="A391" s="2430">
        <v>35</v>
      </c>
      <c r="B391" s="2429">
        <v>2</v>
      </c>
      <c r="C391" s="2428"/>
      <c r="D391" s="2427" t="s">
        <v>2106</v>
      </c>
      <c r="E391" s="2426" t="s">
        <v>9355</v>
      </c>
      <c r="F391" s="2409"/>
    </row>
    <row r="392" spans="1:6" x14ac:dyDescent="0.25">
      <c r="A392" s="2430">
        <v>37</v>
      </c>
      <c r="B392" s="2429">
        <v>2</v>
      </c>
      <c r="C392" s="2433"/>
      <c r="D392" s="2432" t="s">
        <v>2106</v>
      </c>
      <c r="E392" s="2431" t="s">
        <v>9356</v>
      </c>
      <c r="F392" s="2415"/>
    </row>
    <row r="393" spans="1:6" x14ac:dyDescent="0.25">
      <c r="A393" s="2430">
        <v>39</v>
      </c>
      <c r="B393" s="2429">
        <v>60</v>
      </c>
      <c r="C393" s="2428"/>
      <c r="D393" s="2427" t="s">
        <v>9357</v>
      </c>
      <c r="E393" s="2426" t="s">
        <v>9358</v>
      </c>
      <c r="F393" s="2409"/>
    </row>
    <row r="394" spans="1:6" x14ac:dyDescent="0.25">
      <c r="A394" s="3533" t="s">
        <v>12989</v>
      </c>
      <c r="B394" s="3533"/>
      <c r="C394" s="2425" t="s">
        <v>13037</v>
      </c>
      <c r="D394" s="2424" t="s">
        <v>9962</v>
      </c>
      <c r="E394" s="2423" t="s">
        <v>9787</v>
      </c>
      <c r="F394" s="2422" t="s">
        <v>659</v>
      </c>
    </row>
    <row r="395" spans="1:6" x14ac:dyDescent="0.25">
      <c r="A395" s="3529">
        <v>0</v>
      </c>
      <c r="B395" s="3510">
        <v>3</v>
      </c>
      <c r="C395" s="3473"/>
      <c r="D395" s="3477" t="s">
        <v>2104</v>
      </c>
      <c r="E395" s="3462" t="s">
        <v>13036</v>
      </c>
      <c r="F395" s="3460"/>
    </row>
    <row r="396" spans="1:6" x14ac:dyDescent="0.25">
      <c r="A396" s="3529"/>
      <c r="B396" s="3510"/>
      <c r="C396" s="3475"/>
      <c r="D396" s="3477"/>
      <c r="E396" s="3463"/>
      <c r="F396" s="3461"/>
    </row>
    <row r="397" spans="1:6" x14ac:dyDescent="0.25">
      <c r="A397" s="3529">
        <v>3</v>
      </c>
      <c r="B397" s="3510">
        <v>3</v>
      </c>
      <c r="C397" s="3466"/>
      <c r="D397" s="3509" t="s">
        <v>2104</v>
      </c>
      <c r="E397" s="3476" t="s">
        <v>13035</v>
      </c>
      <c r="F397" s="3530"/>
    </row>
    <row r="398" spans="1:6" x14ac:dyDescent="0.25">
      <c r="A398" s="3529"/>
      <c r="B398" s="3510"/>
      <c r="C398" s="3467"/>
      <c r="D398" s="3509"/>
      <c r="E398" s="3532"/>
      <c r="F398" s="3531"/>
    </row>
    <row r="399" spans="1:6" x14ac:dyDescent="0.25">
      <c r="A399" s="3529"/>
      <c r="B399" s="3510"/>
      <c r="C399" s="3467"/>
      <c r="D399" s="3509"/>
      <c r="E399" s="3532"/>
      <c r="F399" s="3531"/>
    </row>
    <row r="400" spans="1:6" x14ac:dyDescent="0.25">
      <c r="A400" s="3529"/>
      <c r="B400" s="3510"/>
      <c r="C400" s="3467"/>
      <c r="D400" s="3509"/>
      <c r="E400" s="3532"/>
      <c r="F400" s="3531"/>
    </row>
    <row r="401" spans="1:6" x14ac:dyDescent="0.25">
      <c r="A401" s="3529"/>
      <c r="B401" s="3510"/>
      <c r="C401" s="3467"/>
      <c r="D401" s="3509"/>
      <c r="E401" s="3532"/>
      <c r="F401" s="3531"/>
    </row>
    <row r="402" spans="1:6" x14ac:dyDescent="0.25">
      <c r="A402" s="3529"/>
      <c r="B402" s="3510"/>
      <c r="C402" s="3467"/>
      <c r="D402" s="3509"/>
      <c r="E402" s="3532"/>
      <c r="F402" s="3531"/>
    </row>
    <row r="403" spans="1:6" x14ac:dyDescent="0.25">
      <c r="A403" s="3529"/>
      <c r="B403" s="3510"/>
      <c r="C403" s="3467"/>
      <c r="D403" s="3509"/>
      <c r="E403" s="3532"/>
      <c r="F403" s="3531"/>
    </row>
    <row r="404" spans="1:6" x14ac:dyDescent="0.25">
      <c r="A404" s="3529"/>
      <c r="B404" s="3510"/>
      <c r="C404" s="3467"/>
      <c r="D404" s="3509"/>
      <c r="E404" s="3532"/>
      <c r="F404" s="3531"/>
    </row>
    <row r="405" spans="1:6" x14ac:dyDescent="0.25">
      <c r="A405" s="3529"/>
      <c r="B405" s="3510"/>
      <c r="C405" s="3468"/>
      <c r="D405" s="3509"/>
      <c r="E405" s="3532"/>
      <c r="F405" s="3531"/>
    </row>
    <row r="406" spans="1:6" x14ac:dyDescent="0.25">
      <c r="A406" s="2414">
        <v>6</v>
      </c>
      <c r="B406" s="2413">
        <v>4</v>
      </c>
      <c r="C406" s="2412"/>
      <c r="D406" s="2411" t="s">
        <v>2313</v>
      </c>
      <c r="E406" s="2410" t="s">
        <v>13034</v>
      </c>
      <c r="F406" s="2409"/>
    </row>
    <row r="407" spans="1:6" x14ac:dyDescent="0.25">
      <c r="A407" s="2414">
        <v>10</v>
      </c>
      <c r="B407" s="2413">
        <v>8</v>
      </c>
      <c r="C407" s="2418"/>
      <c r="D407" s="2417" t="s">
        <v>9791</v>
      </c>
      <c r="E407" s="2416" t="s">
        <v>13033</v>
      </c>
      <c r="F407" s="2415"/>
    </row>
    <row r="408" spans="1:6" x14ac:dyDescent="0.25">
      <c r="A408" s="3529">
        <v>18</v>
      </c>
      <c r="B408" s="3510">
        <v>4</v>
      </c>
      <c r="C408" s="3473"/>
      <c r="D408" s="3477" t="s">
        <v>13032</v>
      </c>
      <c r="E408" s="3462" t="s">
        <v>13031</v>
      </c>
      <c r="F408" s="3464"/>
    </row>
    <row r="409" spans="1:6" x14ac:dyDescent="0.25">
      <c r="A409" s="3529"/>
      <c r="B409" s="3510"/>
      <c r="C409" s="3474"/>
      <c r="D409" s="3477"/>
      <c r="E409" s="3462"/>
      <c r="F409" s="3472"/>
    </row>
    <row r="410" spans="1:6" x14ac:dyDescent="0.25">
      <c r="A410" s="3529"/>
      <c r="B410" s="3510"/>
      <c r="C410" s="3475"/>
      <c r="D410" s="3477"/>
      <c r="E410" s="3462"/>
      <c r="F410" s="3465"/>
    </row>
    <row r="411" spans="1:6" x14ac:dyDescent="0.25">
      <c r="A411" s="2414">
        <v>22</v>
      </c>
      <c r="B411" s="2413">
        <v>2</v>
      </c>
      <c r="C411" s="2418"/>
      <c r="D411" s="2417" t="s">
        <v>2106</v>
      </c>
      <c r="E411" s="2416" t="s">
        <v>13030</v>
      </c>
      <c r="F411" s="2415"/>
    </row>
    <row r="412" spans="1:6" x14ac:dyDescent="0.25">
      <c r="A412" s="2414">
        <v>24</v>
      </c>
      <c r="B412" s="2413">
        <v>4</v>
      </c>
      <c r="C412" s="2412"/>
      <c r="D412" s="2411" t="s">
        <v>2313</v>
      </c>
      <c r="E412" s="2410" t="s">
        <v>13023</v>
      </c>
      <c r="F412" s="2409"/>
    </row>
    <row r="413" spans="1:6" x14ac:dyDescent="0.25">
      <c r="A413" s="2414">
        <v>28</v>
      </c>
      <c r="B413" s="2413">
        <v>4</v>
      </c>
      <c r="C413" s="2418"/>
      <c r="D413" s="2417" t="s">
        <v>2313</v>
      </c>
      <c r="E413" s="2416" t="s">
        <v>13029</v>
      </c>
      <c r="F413" s="2415"/>
    </row>
    <row r="414" spans="1:6" x14ac:dyDescent="0.25">
      <c r="A414" s="2414">
        <v>32</v>
      </c>
      <c r="B414" s="2413">
        <v>8</v>
      </c>
      <c r="C414" s="2412"/>
      <c r="D414" s="2411" t="s">
        <v>9791</v>
      </c>
      <c r="E414" s="2410" t="s">
        <v>13028</v>
      </c>
      <c r="F414" s="2409"/>
    </row>
    <row r="415" spans="1:6" x14ac:dyDescent="0.25">
      <c r="A415" s="3529">
        <v>40</v>
      </c>
      <c r="B415" s="3510">
        <v>8</v>
      </c>
      <c r="C415" s="3466"/>
      <c r="D415" s="3509" t="s">
        <v>9791</v>
      </c>
      <c r="E415" s="3476" t="s">
        <v>13027</v>
      </c>
      <c r="F415" s="3469"/>
    </row>
    <row r="416" spans="1:6" x14ac:dyDescent="0.25">
      <c r="A416" s="3529"/>
      <c r="B416" s="3510"/>
      <c r="C416" s="3467"/>
      <c r="D416" s="3509"/>
      <c r="E416" s="3476"/>
      <c r="F416" s="3470"/>
    </row>
    <row r="417" spans="1:6" x14ac:dyDescent="0.25">
      <c r="A417" s="3529"/>
      <c r="B417" s="3510"/>
      <c r="C417" s="3468"/>
      <c r="D417" s="3509"/>
      <c r="E417" s="3476"/>
      <c r="F417" s="3471"/>
    </row>
    <row r="418" spans="1:6" x14ac:dyDescent="0.25">
      <c r="A418" s="3529">
        <v>48</v>
      </c>
      <c r="B418" s="3510">
        <v>8</v>
      </c>
      <c r="C418" s="3473"/>
      <c r="D418" s="3477" t="s">
        <v>9791</v>
      </c>
      <c r="E418" s="3462" t="s">
        <v>13026</v>
      </c>
      <c r="F418" s="3464"/>
    </row>
    <row r="419" spans="1:6" x14ac:dyDescent="0.25">
      <c r="A419" s="3529"/>
      <c r="B419" s="3510"/>
      <c r="C419" s="3475"/>
      <c r="D419" s="3477"/>
      <c r="E419" s="3462"/>
      <c r="F419" s="3465"/>
    </row>
    <row r="420" spans="1:6" x14ac:dyDescent="0.25">
      <c r="A420" s="3529">
        <v>56</v>
      </c>
      <c r="B420" s="3510">
        <v>8</v>
      </c>
      <c r="C420" s="3466"/>
      <c r="D420" s="3509" t="s">
        <v>9791</v>
      </c>
      <c r="E420" s="3476" t="s">
        <v>13025</v>
      </c>
      <c r="F420" s="3469"/>
    </row>
    <row r="421" spans="1:6" x14ac:dyDescent="0.25">
      <c r="A421" s="3529"/>
      <c r="B421" s="3510"/>
      <c r="C421" s="3468"/>
      <c r="D421" s="3509"/>
      <c r="E421" s="3476"/>
      <c r="F421" s="3471"/>
    </row>
    <row r="422" spans="1:6" x14ac:dyDescent="0.25">
      <c r="A422" s="2414">
        <v>64</v>
      </c>
      <c r="B422" s="2413">
        <v>4</v>
      </c>
      <c r="C422" s="2412"/>
      <c r="D422" s="2411" t="s">
        <v>2313</v>
      </c>
      <c r="E422" s="2410" t="s">
        <v>13024</v>
      </c>
      <c r="F422" s="2409"/>
    </row>
    <row r="423" spans="1:6" x14ac:dyDescent="0.25">
      <c r="A423" s="2414">
        <f t="shared" ref="A423:A464" si="4">A422+B422</f>
        <v>68</v>
      </c>
      <c r="B423" s="2413">
        <v>4</v>
      </c>
      <c r="C423" s="2418"/>
      <c r="D423" s="2417" t="s">
        <v>2313</v>
      </c>
      <c r="E423" s="2416" t="s">
        <v>13023</v>
      </c>
      <c r="F423" s="2415"/>
    </row>
    <row r="424" spans="1:6" x14ac:dyDescent="0.25">
      <c r="A424" s="2414">
        <f t="shared" si="4"/>
        <v>72</v>
      </c>
      <c r="B424" s="2413">
        <v>4</v>
      </c>
      <c r="C424" s="2412"/>
      <c r="D424" s="2411" t="s">
        <v>2313</v>
      </c>
      <c r="E424" s="2410" t="s">
        <v>13022</v>
      </c>
      <c r="F424" s="2409"/>
    </row>
    <row r="425" spans="1:6" x14ac:dyDescent="0.25">
      <c r="A425" s="2414">
        <f t="shared" si="4"/>
        <v>76</v>
      </c>
      <c r="B425" s="2413">
        <v>8</v>
      </c>
      <c r="C425" s="2418"/>
      <c r="D425" s="2417" t="s">
        <v>9791</v>
      </c>
      <c r="E425" s="2416"/>
      <c r="F425" s="2415"/>
    </row>
    <row r="426" spans="1:6" x14ac:dyDescent="0.25">
      <c r="A426" s="2414">
        <f t="shared" si="4"/>
        <v>84</v>
      </c>
      <c r="B426" s="2413">
        <v>8</v>
      </c>
      <c r="C426" s="2412"/>
      <c r="D426" s="2411" t="s">
        <v>9791</v>
      </c>
      <c r="E426" s="2410"/>
      <c r="F426" s="2409"/>
    </row>
    <row r="427" spans="1:6" x14ac:dyDescent="0.25">
      <c r="A427" s="2414">
        <f t="shared" si="4"/>
        <v>92</v>
      </c>
      <c r="B427" s="2413">
        <v>8</v>
      </c>
      <c r="C427" s="2418"/>
      <c r="D427" s="2417" t="s">
        <v>9791</v>
      </c>
      <c r="E427" s="2416"/>
      <c r="F427" s="2415"/>
    </row>
    <row r="428" spans="1:6" x14ac:dyDescent="0.25">
      <c r="A428" s="2414">
        <f t="shared" si="4"/>
        <v>100</v>
      </c>
      <c r="B428" s="2413">
        <v>8</v>
      </c>
      <c r="C428" s="2412"/>
      <c r="D428" s="2411" t="s">
        <v>9791</v>
      </c>
      <c r="E428" s="2410"/>
      <c r="F428" s="2409"/>
    </row>
    <row r="429" spans="1:6" x14ac:dyDescent="0.25">
      <c r="A429" s="2414">
        <f t="shared" si="4"/>
        <v>108</v>
      </c>
      <c r="B429" s="2413">
        <v>4</v>
      </c>
      <c r="C429" s="2418"/>
      <c r="D429" s="2417" t="s">
        <v>2313</v>
      </c>
      <c r="E429" s="2416"/>
      <c r="F429" s="2415"/>
    </row>
    <row r="430" spans="1:6" x14ac:dyDescent="0.25">
      <c r="A430" s="2414">
        <f t="shared" si="4"/>
        <v>112</v>
      </c>
      <c r="B430" s="2413">
        <v>4</v>
      </c>
      <c r="C430" s="2412"/>
      <c r="D430" s="2411" t="s">
        <v>2313</v>
      </c>
      <c r="E430" s="2410" t="s">
        <v>13023</v>
      </c>
      <c r="F430" s="2409"/>
    </row>
    <row r="431" spans="1:6" x14ac:dyDescent="0.25">
      <c r="A431" s="2414">
        <f t="shared" si="4"/>
        <v>116</v>
      </c>
      <c r="B431" s="2413">
        <v>4</v>
      </c>
      <c r="C431" s="2418"/>
      <c r="D431" s="2417" t="s">
        <v>2313</v>
      </c>
      <c r="E431" s="2416" t="s">
        <v>13022</v>
      </c>
      <c r="F431" s="2415"/>
    </row>
    <row r="432" spans="1:6" x14ac:dyDescent="0.25">
      <c r="A432" s="2414">
        <f t="shared" si="4"/>
        <v>120</v>
      </c>
      <c r="B432" s="2413">
        <v>8</v>
      </c>
      <c r="C432" s="2412"/>
      <c r="D432" s="2411" t="s">
        <v>9791</v>
      </c>
      <c r="E432" s="2410"/>
      <c r="F432" s="2409"/>
    </row>
    <row r="433" spans="1:11" x14ac:dyDescent="0.25">
      <c r="A433" s="2414">
        <f t="shared" si="4"/>
        <v>128</v>
      </c>
      <c r="B433" s="2413">
        <v>8</v>
      </c>
      <c r="C433" s="2418"/>
      <c r="D433" s="2417" t="s">
        <v>9791</v>
      </c>
      <c r="E433" s="2416"/>
      <c r="F433" s="2415"/>
    </row>
    <row r="434" spans="1:11" x14ac:dyDescent="0.25">
      <c r="A434" s="2414">
        <f t="shared" si="4"/>
        <v>136</v>
      </c>
      <c r="B434" s="2413">
        <v>8</v>
      </c>
      <c r="C434" s="2412"/>
      <c r="D434" s="2411" t="s">
        <v>9791</v>
      </c>
      <c r="E434" s="2410"/>
      <c r="F434" s="2409"/>
    </row>
    <row r="435" spans="1:11" x14ac:dyDescent="0.25">
      <c r="A435" s="2414">
        <f t="shared" si="4"/>
        <v>144</v>
      </c>
      <c r="B435" s="2413">
        <v>8</v>
      </c>
      <c r="C435" s="2418"/>
      <c r="D435" s="2417" t="s">
        <v>9791</v>
      </c>
      <c r="E435" s="2416"/>
      <c r="F435" s="2415"/>
    </row>
    <row r="436" spans="1:11" x14ac:dyDescent="0.25">
      <c r="A436" s="2414">
        <f t="shared" si="4"/>
        <v>152</v>
      </c>
      <c r="B436" s="2413">
        <v>4</v>
      </c>
      <c r="C436" s="2412"/>
      <c r="D436" s="2411" t="s">
        <v>2313</v>
      </c>
      <c r="E436" s="2410"/>
      <c r="F436" s="2409"/>
    </row>
    <row r="437" spans="1:11" x14ac:dyDescent="0.25">
      <c r="A437" s="2414">
        <f t="shared" si="4"/>
        <v>156</v>
      </c>
      <c r="B437" s="2413">
        <v>4</v>
      </c>
      <c r="C437" s="2418"/>
      <c r="D437" s="2417" t="s">
        <v>2313</v>
      </c>
      <c r="E437" s="2416" t="s">
        <v>13023</v>
      </c>
      <c r="F437" s="2415"/>
    </row>
    <row r="438" spans="1:11" x14ac:dyDescent="0.25">
      <c r="A438" s="2414">
        <f t="shared" si="4"/>
        <v>160</v>
      </c>
      <c r="B438" s="2413">
        <v>4</v>
      </c>
      <c r="C438" s="2412"/>
      <c r="D438" s="2411" t="s">
        <v>2313</v>
      </c>
      <c r="E438" s="2410" t="s">
        <v>13022</v>
      </c>
      <c r="F438" s="2409"/>
    </row>
    <row r="439" spans="1:11" x14ac:dyDescent="0.25">
      <c r="A439" s="2414">
        <f t="shared" si="4"/>
        <v>164</v>
      </c>
      <c r="B439" s="2413">
        <v>8</v>
      </c>
      <c r="C439" s="2418"/>
      <c r="D439" s="2417" t="s">
        <v>9791</v>
      </c>
      <c r="E439" s="2416"/>
      <c r="F439" s="2415"/>
    </row>
    <row r="440" spans="1:11" x14ac:dyDescent="0.25">
      <c r="A440" s="2414">
        <f t="shared" si="4"/>
        <v>172</v>
      </c>
      <c r="B440" s="2413">
        <v>8</v>
      </c>
      <c r="C440" s="2412"/>
      <c r="D440" s="2411" t="s">
        <v>9791</v>
      </c>
      <c r="E440" s="2410"/>
      <c r="F440" s="2409"/>
    </row>
    <row r="441" spans="1:11" x14ac:dyDescent="0.25">
      <c r="A441" s="2414">
        <f t="shared" si="4"/>
        <v>180</v>
      </c>
      <c r="B441" s="2413">
        <v>8</v>
      </c>
      <c r="C441" s="2418"/>
      <c r="D441" s="2417" t="s">
        <v>9791</v>
      </c>
      <c r="E441" s="2416"/>
      <c r="F441" s="2415"/>
    </row>
    <row r="442" spans="1:11" x14ac:dyDescent="0.25">
      <c r="A442" s="2414">
        <f t="shared" si="4"/>
        <v>188</v>
      </c>
      <c r="B442" s="2413">
        <v>8</v>
      </c>
      <c r="C442" s="2412"/>
      <c r="D442" s="2411" t="s">
        <v>9791</v>
      </c>
      <c r="E442" s="2410"/>
      <c r="F442" s="2409"/>
    </row>
    <row r="443" spans="1:11" x14ac:dyDescent="0.25">
      <c r="A443" s="2414">
        <f t="shared" si="4"/>
        <v>196</v>
      </c>
      <c r="B443" s="2413">
        <v>4</v>
      </c>
      <c r="C443" s="2418"/>
      <c r="D443" s="2417" t="s">
        <v>2313</v>
      </c>
      <c r="E443" s="2416"/>
      <c r="F443" s="2415"/>
    </row>
    <row r="444" spans="1:11" x14ac:dyDescent="0.25">
      <c r="A444" s="2414">
        <f t="shared" si="4"/>
        <v>200</v>
      </c>
      <c r="B444" s="2413">
        <v>4</v>
      </c>
      <c r="C444" s="2412"/>
      <c r="D444" s="2411" t="s">
        <v>2313</v>
      </c>
      <c r="E444" s="2410" t="s">
        <v>13023</v>
      </c>
      <c r="F444" s="2409"/>
      <c r="H444" s="2808"/>
      <c r="I444" s="2808"/>
      <c r="J444" s="2796" t="s">
        <v>9962</v>
      </c>
      <c r="K444" s="2796" t="s">
        <v>18330</v>
      </c>
    </row>
    <row r="445" spans="1:11" x14ac:dyDescent="0.25">
      <c r="A445" s="2414">
        <f t="shared" si="4"/>
        <v>204</v>
      </c>
      <c r="B445" s="2413">
        <v>4</v>
      </c>
      <c r="C445" s="2418"/>
      <c r="D445" s="2417" t="s">
        <v>2313</v>
      </c>
      <c r="E445" s="2416" t="s">
        <v>13022</v>
      </c>
      <c r="F445" s="2415"/>
      <c r="H445" s="2809"/>
      <c r="I445" s="2809"/>
      <c r="J445" s="2797" t="s">
        <v>2104</v>
      </c>
      <c r="K445" s="2797" t="s">
        <v>18331</v>
      </c>
    </row>
    <row r="446" spans="1:11" x14ac:dyDescent="0.25">
      <c r="A446" s="2414">
        <f t="shared" si="4"/>
        <v>208</v>
      </c>
      <c r="B446" s="2413">
        <v>8</v>
      </c>
      <c r="C446" s="2412"/>
      <c r="D446" s="2411" t="s">
        <v>9791</v>
      </c>
      <c r="E446" s="2410"/>
      <c r="F446" s="2409"/>
      <c r="H446" s="2809"/>
      <c r="I446" s="2809"/>
      <c r="J446" s="2798" t="s">
        <v>18332</v>
      </c>
      <c r="K446" s="2798" t="s">
        <v>664</v>
      </c>
    </row>
    <row r="447" spans="1:11" x14ac:dyDescent="0.25">
      <c r="A447" s="2414">
        <f t="shared" si="4"/>
        <v>216</v>
      </c>
      <c r="B447" s="2413">
        <v>8</v>
      </c>
      <c r="C447" s="2421"/>
      <c r="D447" s="2420" t="s">
        <v>9791</v>
      </c>
      <c r="E447" s="2419"/>
      <c r="F447" s="2415"/>
    </row>
    <row r="448" spans="1:11" x14ac:dyDescent="0.25">
      <c r="A448" s="2414">
        <f t="shared" si="4"/>
        <v>224</v>
      </c>
      <c r="B448" s="2413">
        <v>8</v>
      </c>
      <c r="C448" s="2412"/>
      <c r="D448" s="2411" t="s">
        <v>9791</v>
      </c>
      <c r="E448" s="2410"/>
      <c r="F448" s="2409"/>
    </row>
    <row r="449" spans="1:6" x14ac:dyDescent="0.25">
      <c r="A449" s="2414">
        <f t="shared" si="4"/>
        <v>232</v>
      </c>
      <c r="B449" s="2413">
        <v>8</v>
      </c>
      <c r="C449" s="2418"/>
      <c r="D449" s="2417" t="s">
        <v>9791</v>
      </c>
      <c r="E449" s="2416"/>
      <c r="F449" s="2415"/>
    </row>
    <row r="450" spans="1:6" x14ac:dyDescent="0.25">
      <c r="A450" s="2414">
        <f t="shared" si="4"/>
        <v>240</v>
      </c>
      <c r="B450" s="2413">
        <v>4</v>
      </c>
      <c r="C450" s="2412"/>
      <c r="D450" s="2411" t="s">
        <v>2313</v>
      </c>
      <c r="E450" s="2410"/>
      <c r="F450" s="2409"/>
    </row>
    <row r="451" spans="1:6" x14ac:dyDescent="0.25">
      <c r="A451" s="2414">
        <f t="shared" si="4"/>
        <v>244</v>
      </c>
      <c r="B451" s="2413">
        <v>4</v>
      </c>
      <c r="C451" s="2418"/>
      <c r="D451" s="2417" t="s">
        <v>2313</v>
      </c>
      <c r="E451" s="2416" t="s">
        <v>13023</v>
      </c>
      <c r="F451" s="2415"/>
    </row>
    <row r="452" spans="1:6" x14ac:dyDescent="0.25">
      <c r="A452" s="2414">
        <f t="shared" si="4"/>
        <v>248</v>
      </c>
      <c r="B452" s="2413">
        <v>4</v>
      </c>
      <c r="C452" s="2412"/>
      <c r="D452" s="2411" t="s">
        <v>2313</v>
      </c>
      <c r="E452" s="2410" t="s">
        <v>13022</v>
      </c>
      <c r="F452" s="2409"/>
    </row>
    <row r="453" spans="1:6" x14ac:dyDescent="0.25">
      <c r="A453" s="2414">
        <f t="shared" si="4"/>
        <v>252</v>
      </c>
      <c r="B453" s="2413">
        <v>8</v>
      </c>
      <c r="C453" s="2418"/>
      <c r="D453" s="2417" t="s">
        <v>9791</v>
      </c>
      <c r="E453" s="2416"/>
      <c r="F453" s="2415"/>
    </row>
    <row r="454" spans="1:6" x14ac:dyDescent="0.25">
      <c r="A454" s="2414">
        <f t="shared" si="4"/>
        <v>260</v>
      </c>
      <c r="B454" s="2413">
        <v>8</v>
      </c>
      <c r="C454" s="2412"/>
      <c r="D454" s="2411" t="s">
        <v>9791</v>
      </c>
      <c r="E454" s="2410"/>
      <c r="F454" s="2409"/>
    </row>
    <row r="455" spans="1:6" x14ac:dyDescent="0.25">
      <c r="A455" s="2414">
        <f t="shared" si="4"/>
        <v>268</v>
      </c>
      <c r="B455" s="2413">
        <v>8</v>
      </c>
      <c r="C455" s="2418"/>
      <c r="D455" s="2417" t="s">
        <v>9791</v>
      </c>
      <c r="E455" s="2416"/>
      <c r="F455" s="2415"/>
    </row>
    <row r="456" spans="1:6" x14ac:dyDescent="0.25">
      <c r="A456" s="2414">
        <f t="shared" si="4"/>
        <v>276</v>
      </c>
      <c r="B456" s="2413">
        <v>8</v>
      </c>
      <c r="C456" s="2412"/>
      <c r="D456" s="2411" t="s">
        <v>9791</v>
      </c>
      <c r="E456" s="2410"/>
      <c r="F456" s="2409"/>
    </row>
    <row r="457" spans="1:6" x14ac:dyDescent="0.25">
      <c r="A457" s="2414">
        <f t="shared" si="4"/>
        <v>284</v>
      </c>
      <c r="B457" s="2413">
        <v>4</v>
      </c>
      <c r="C457" s="2418"/>
      <c r="D457" s="2417" t="s">
        <v>2313</v>
      </c>
      <c r="E457" s="2416"/>
      <c r="F457" s="2415"/>
    </row>
    <row r="458" spans="1:6" x14ac:dyDescent="0.25">
      <c r="A458" s="2414">
        <f t="shared" si="4"/>
        <v>288</v>
      </c>
      <c r="B458" s="2413">
        <v>4</v>
      </c>
      <c r="C458" s="2412"/>
      <c r="D458" s="2411" t="s">
        <v>2313</v>
      </c>
      <c r="E458" s="2410" t="s">
        <v>13023</v>
      </c>
      <c r="F458" s="2409"/>
    </row>
    <row r="459" spans="1:6" x14ac:dyDescent="0.25">
      <c r="A459" s="2414">
        <f t="shared" si="4"/>
        <v>292</v>
      </c>
      <c r="B459" s="2413">
        <v>4</v>
      </c>
      <c r="C459" s="2418"/>
      <c r="D459" s="2417" t="s">
        <v>2313</v>
      </c>
      <c r="E459" s="2416" t="s">
        <v>13022</v>
      </c>
      <c r="F459" s="2415"/>
    </row>
    <row r="460" spans="1:6" x14ac:dyDescent="0.25">
      <c r="A460" s="2414">
        <f t="shared" si="4"/>
        <v>296</v>
      </c>
      <c r="B460" s="2413">
        <v>8</v>
      </c>
      <c r="C460" s="2412"/>
      <c r="D460" s="2411" t="s">
        <v>9791</v>
      </c>
      <c r="E460" s="2410"/>
      <c r="F460" s="2409"/>
    </row>
    <row r="461" spans="1:6" x14ac:dyDescent="0.25">
      <c r="A461" s="2414">
        <f t="shared" si="4"/>
        <v>304</v>
      </c>
      <c r="B461" s="2413">
        <v>8</v>
      </c>
      <c r="C461" s="2418"/>
      <c r="D461" s="2417" t="s">
        <v>9791</v>
      </c>
      <c r="E461" s="2416"/>
      <c r="F461" s="2415"/>
    </row>
    <row r="462" spans="1:6" x14ac:dyDescent="0.25">
      <c r="A462" s="2414">
        <f t="shared" si="4"/>
        <v>312</v>
      </c>
      <c r="B462" s="2413">
        <v>8</v>
      </c>
      <c r="C462" s="2412"/>
      <c r="D462" s="2411" t="s">
        <v>9791</v>
      </c>
      <c r="E462" s="2410"/>
      <c r="F462" s="2409"/>
    </row>
    <row r="463" spans="1:6" x14ac:dyDescent="0.25">
      <c r="A463" s="2414">
        <f t="shared" si="4"/>
        <v>320</v>
      </c>
      <c r="B463" s="2413">
        <v>8</v>
      </c>
      <c r="C463" s="2418"/>
      <c r="D463" s="2417" t="s">
        <v>9791</v>
      </c>
      <c r="E463" s="2416"/>
      <c r="F463" s="2415"/>
    </row>
    <row r="464" spans="1:6" x14ac:dyDescent="0.25">
      <c r="A464" s="2802">
        <f t="shared" si="4"/>
        <v>328</v>
      </c>
      <c r="B464" s="2504">
        <v>4</v>
      </c>
      <c r="C464" s="2775"/>
      <c r="D464" s="2803" t="s">
        <v>2313</v>
      </c>
      <c r="E464" s="2804"/>
      <c r="F464" s="2776"/>
    </row>
    <row r="465" spans="1:6" x14ac:dyDescent="0.25">
      <c r="A465" s="3569" t="s">
        <v>18338</v>
      </c>
      <c r="B465" s="3569"/>
      <c r="C465" s="2511" t="s">
        <v>13037</v>
      </c>
      <c r="D465" s="2805" t="s">
        <v>9962</v>
      </c>
      <c r="E465" s="2807" t="s">
        <v>18334</v>
      </c>
      <c r="F465" s="2422" t="s">
        <v>659</v>
      </c>
    </row>
    <row r="466" spans="1:6" x14ac:dyDescent="0.25">
      <c r="A466" s="2799">
        <v>0</v>
      </c>
      <c r="B466" s="2800">
        <v>3</v>
      </c>
      <c r="C466" s="2801"/>
      <c r="D466" s="2427" t="s">
        <v>2104</v>
      </c>
      <c r="E466" s="2595" t="s">
        <v>18331</v>
      </c>
      <c r="F466" s="2409"/>
    </row>
    <row r="467" spans="1:6" x14ac:dyDescent="0.25">
      <c r="A467" s="2799">
        <v>3</v>
      </c>
      <c r="B467" s="2800">
        <v>297</v>
      </c>
      <c r="C467" s="2806"/>
      <c r="D467" s="2437" t="s">
        <v>18332</v>
      </c>
      <c r="E467" s="2806" t="s">
        <v>18333</v>
      </c>
      <c r="F467" s="2415"/>
    </row>
  </sheetData>
  <mergeCells count="355">
    <mergeCell ref="A18:A19"/>
    <mergeCell ref="B18:B19"/>
    <mergeCell ref="D18:D19"/>
    <mergeCell ref="E18:E19"/>
    <mergeCell ref="A20:A21"/>
    <mergeCell ref="B20:B21"/>
    <mergeCell ref="A22:B22"/>
    <mergeCell ref="A25:A27"/>
    <mergeCell ref="B25:B27"/>
    <mergeCell ref="D25:D27"/>
    <mergeCell ref="E25:E27"/>
    <mergeCell ref="C25:C27"/>
    <mergeCell ref="A465:B465"/>
    <mergeCell ref="A1:B1"/>
    <mergeCell ref="A2:A5"/>
    <mergeCell ref="B2:B5"/>
    <mergeCell ref="D2:D5"/>
    <mergeCell ref="E2:E5"/>
    <mergeCell ref="A6:A8"/>
    <mergeCell ref="B6:B8"/>
    <mergeCell ref="D6:D8"/>
    <mergeCell ref="E6:E8"/>
    <mergeCell ref="A14:A15"/>
    <mergeCell ref="B14:B15"/>
    <mergeCell ref="D14:D15"/>
    <mergeCell ref="E14:E15"/>
    <mergeCell ref="A16:A17"/>
    <mergeCell ref="B16:B17"/>
    <mergeCell ref="D16:D17"/>
    <mergeCell ref="E16:E17"/>
    <mergeCell ref="A28:A30"/>
    <mergeCell ref="B28:B30"/>
    <mergeCell ref="D28:D30"/>
    <mergeCell ref="E28:E30"/>
    <mergeCell ref="A31:A33"/>
    <mergeCell ref="B31:B33"/>
    <mergeCell ref="E31:E33"/>
    <mergeCell ref="A34:A36"/>
    <mergeCell ref="B34:B36"/>
    <mergeCell ref="D34:D36"/>
    <mergeCell ref="E34:E36"/>
    <mergeCell ref="A38:B38"/>
    <mergeCell ref="A44:A52"/>
    <mergeCell ref="B44:B52"/>
    <mergeCell ref="D44:D52"/>
    <mergeCell ref="E44:E52"/>
    <mergeCell ref="A68:A70"/>
    <mergeCell ref="B68:B70"/>
    <mergeCell ref="D68:D70"/>
    <mergeCell ref="E68:E70"/>
    <mergeCell ref="A71:A73"/>
    <mergeCell ref="B71:B73"/>
    <mergeCell ref="D71:D73"/>
    <mergeCell ref="E71:E73"/>
    <mergeCell ref="A74:A78"/>
    <mergeCell ref="B74:B78"/>
    <mergeCell ref="D74:D78"/>
    <mergeCell ref="E74:E78"/>
    <mergeCell ref="E137:E138"/>
    <mergeCell ref="D142:D144"/>
    <mergeCell ref="A146:A151"/>
    <mergeCell ref="B146:B151"/>
    <mergeCell ref="D146:D151"/>
    <mergeCell ref="D152:D154"/>
    <mergeCell ref="A82:A83"/>
    <mergeCell ref="B82:B83"/>
    <mergeCell ref="D82:D83"/>
    <mergeCell ref="E82:E83"/>
    <mergeCell ref="A133:A134"/>
    <mergeCell ref="B133:B134"/>
    <mergeCell ref="D133:D134"/>
    <mergeCell ref="E133:E134"/>
    <mergeCell ref="A135:A136"/>
    <mergeCell ref="B135:B136"/>
    <mergeCell ref="D135:D136"/>
    <mergeCell ref="E135:E136"/>
    <mergeCell ref="A139:A140"/>
    <mergeCell ref="B139:B140"/>
    <mergeCell ref="D139:D140"/>
    <mergeCell ref="C142:C144"/>
    <mergeCell ref="C146:C151"/>
    <mergeCell ref="A141:B141"/>
    <mergeCell ref="A142:A144"/>
    <mergeCell ref="B142:B144"/>
    <mergeCell ref="A137:A138"/>
    <mergeCell ref="B137:B138"/>
    <mergeCell ref="D137:D138"/>
    <mergeCell ref="A159:A165"/>
    <mergeCell ref="B159:B165"/>
    <mergeCell ref="D159:D165"/>
    <mergeCell ref="A166:A170"/>
    <mergeCell ref="B166:B170"/>
    <mergeCell ref="D166:D170"/>
    <mergeCell ref="C152:C154"/>
    <mergeCell ref="C155:C158"/>
    <mergeCell ref="C159:C165"/>
    <mergeCell ref="C166:C170"/>
    <mergeCell ref="A152:A154"/>
    <mergeCell ref="B152:B154"/>
    <mergeCell ref="A155:A158"/>
    <mergeCell ref="B155:B158"/>
    <mergeCell ref="D155:D158"/>
    <mergeCell ref="A171:A174"/>
    <mergeCell ref="B171:B174"/>
    <mergeCell ref="D171:D174"/>
    <mergeCell ref="A175:A176"/>
    <mergeCell ref="B175:B176"/>
    <mergeCell ref="D175:D176"/>
    <mergeCell ref="C175:C176"/>
    <mergeCell ref="C171:C174"/>
    <mergeCell ref="C260:C265"/>
    <mergeCell ref="A223:A225"/>
    <mergeCell ref="A222:B222"/>
    <mergeCell ref="B223:B225"/>
    <mergeCell ref="A177:A179"/>
    <mergeCell ref="B177:B179"/>
    <mergeCell ref="A180:A182"/>
    <mergeCell ref="B180:B182"/>
    <mergeCell ref="C177:C179"/>
    <mergeCell ref="C180:C182"/>
    <mergeCell ref="B216:B218"/>
    <mergeCell ref="A216:A218"/>
    <mergeCell ref="A252:A254"/>
    <mergeCell ref="A198:B198"/>
    <mergeCell ref="A200:A201"/>
    <mergeCell ref="B200:B201"/>
    <mergeCell ref="A204:A206"/>
    <mergeCell ref="C204:C206"/>
    <mergeCell ref="C208:C210"/>
    <mergeCell ref="C216:C218"/>
    <mergeCell ref="D216:D218"/>
    <mergeCell ref="B376:B379"/>
    <mergeCell ref="D376:D379"/>
    <mergeCell ref="A183:B183"/>
    <mergeCell ref="A185:A186"/>
    <mergeCell ref="B185:B186"/>
    <mergeCell ref="D185:D186"/>
    <mergeCell ref="A189:A191"/>
    <mergeCell ref="B189:B191"/>
    <mergeCell ref="D189:D191"/>
    <mergeCell ref="B204:B206"/>
    <mergeCell ref="A369:A373"/>
    <mergeCell ref="B369:B373"/>
    <mergeCell ref="D369:D373"/>
    <mergeCell ref="A193:A194"/>
    <mergeCell ref="B193:B194"/>
    <mergeCell ref="D193:D194"/>
    <mergeCell ref="D204:D206"/>
    <mergeCell ref="A208:A210"/>
    <mergeCell ref="A260:A265"/>
    <mergeCell ref="B226:B234"/>
    <mergeCell ref="D311:D314"/>
    <mergeCell ref="E219:E221"/>
    <mergeCell ref="D219:D221"/>
    <mergeCell ref="B219:B221"/>
    <mergeCell ref="A219:A221"/>
    <mergeCell ref="D248:D251"/>
    <mergeCell ref="D252:D254"/>
    <mergeCell ref="D260:D265"/>
    <mergeCell ref="E311:E314"/>
    <mergeCell ref="A247:B247"/>
    <mergeCell ref="D236:D237"/>
    <mergeCell ref="D226:D234"/>
    <mergeCell ref="A226:A234"/>
    <mergeCell ref="A238:A244"/>
    <mergeCell ref="A236:A237"/>
    <mergeCell ref="B236:B237"/>
    <mergeCell ref="B252:B254"/>
    <mergeCell ref="B238:B244"/>
    <mergeCell ref="B260:B265"/>
    <mergeCell ref="A248:A251"/>
    <mergeCell ref="B248:B251"/>
    <mergeCell ref="C219:C221"/>
    <mergeCell ref="C223:C225"/>
    <mergeCell ref="E204:E206"/>
    <mergeCell ref="E208:E210"/>
    <mergeCell ref="D208:D210"/>
    <mergeCell ref="B208:B210"/>
    <mergeCell ref="A361:A363"/>
    <mergeCell ref="B361:B363"/>
    <mergeCell ref="D361:D363"/>
    <mergeCell ref="A364:A368"/>
    <mergeCell ref="B364:B368"/>
    <mergeCell ref="D364:D368"/>
    <mergeCell ref="A307:B307"/>
    <mergeCell ref="B311:B314"/>
    <mergeCell ref="B315:B318"/>
    <mergeCell ref="A311:A314"/>
    <mergeCell ref="A315:A318"/>
    <mergeCell ref="E223:E225"/>
    <mergeCell ref="D223:D225"/>
    <mergeCell ref="E226:E234"/>
    <mergeCell ref="E236:E237"/>
    <mergeCell ref="E238:E244"/>
    <mergeCell ref="E248:E251"/>
    <mergeCell ref="E252:E254"/>
    <mergeCell ref="E260:E265"/>
    <mergeCell ref="D238:D244"/>
    <mergeCell ref="A418:A419"/>
    <mergeCell ref="A420:A421"/>
    <mergeCell ref="D408:D410"/>
    <mergeCell ref="B408:B410"/>
    <mergeCell ref="A356:B356"/>
    <mergeCell ref="B418:B419"/>
    <mergeCell ref="B420:B421"/>
    <mergeCell ref="D418:D419"/>
    <mergeCell ref="D420:D421"/>
    <mergeCell ref="D397:D405"/>
    <mergeCell ref="A415:A417"/>
    <mergeCell ref="C420:C421"/>
    <mergeCell ref="C361:C363"/>
    <mergeCell ref="C364:C368"/>
    <mergeCell ref="C376:C379"/>
    <mergeCell ref="C382:C385"/>
    <mergeCell ref="C395:C396"/>
    <mergeCell ref="A382:A385"/>
    <mergeCell ref="B382:B385"/>
    <mergeCell ref="D382:D385"/>
    <mergeCell ref="A408:A410"/>
    <mergeCell ref="A394:B394"/>
    <mergeCell ref="A395:A396"/>
    <mergeCell ref="B395:B396"/>
    <mergeCell ref="A397:A405"/>
    <mergeCell ref="B397:B405"/>
    <mergeCell ref="F364:F368"/>
    <mergeCell ref="E364:E368"/>
    <mergeCell ref="E382:E385"/>
    <mergeCell ref="F376:F379"/>
    <mergeCell ref="F382:F385"/>
    <mergeCell ref="E397:E405"/>
    <mergeCell ref="E395:E396"/>
    <mergeCell ref="F395:F396"/>
    <mergeCell ref="F397:F405"/>
    <mergeCell ref="E376:E379"/>
    <mergeCell ref="A374:B374"/>
    <mergeCell ref="A376:A379"/>
    <mergeCell ref="F369:F373"/>
    <mergeCell ref="E369:E373"/>
    <mergeCell ref="E420:E421"/>
    <mergeCell ref="D415:D417"/>
    <mergeCell ref="B415:B417"/>
    <mergeCell ref="E177:E179"/>
    <mergeCell ref="F185:F186"/>
    <mergeCell ref="C185:C186"/>
    <mergeCell ref="C189:C191"/>
    <mergeCell ref="C193:C194"/>
    <mergeCell ref="C200:C201"/>
    <mergeCell ref="D200:D201"/>
    <mergeCell ref="D177:D179"/>
    <mergeCell ref="D180:D182"/>
    <mergeCell ref="E200:E201"/>
    <mergeCell ref="C248:C251"/>
    <mergeCell ref="F248:F251"/>
    <mergeCell ref="C315:C318"/>
    <mergeCell ref="C311:C314"/>
    <mergeCell ref="F311:F314"/>
    <mergeCell ref="C369:C373"/>
    <mergeCell ref="F216:F218"/>
    <mergeCell ref="E216:E218"/>
    <mergeCell ref="F219:F221"/>
    <mergeCell ref="F420:F421"/>
    <mergeCell ref="C418:C419"/>
    <mergeCell ref="F142:F144"/>
    <mergeCell ref="E142:E144"/>
    <mergeCell ref="E146:E151"/>
    <mergeCell ref="F155:F158"/>
    <mergeCell ref="F166:F170"/>
    <mergeCell ref="E166:E170"/>
    <mergeCell ref="F159:F165"/>
    <mergeCell ref="E159:E165"/>
    <mergeCell ref="F146:F151"/>
    <mergeCell ref="E155:E158"/>
    <mergeCell ref="F18:F19"/>
    <mergeCell ref="F16:F17"/>
    <mergeCell ref="F14:F15"/>
    <mergeCell ref="F6:F8"/>
    <mergeCell ref="F2:F5"/>
    <mergeCell ref="C14:C15"/>
    <mergeCell ref="C16:C17"/>
    <mergeCell ref="C18:C19"/>
    <mergeCell ref="C6:C8"/>
    <mergeCell ref="C2:C5"/>
    <mergeCell ref="F25:F27"/>
    <mergeCell ref="F133:F134"/>
    <mergeCell ref="C44:C52"/>
    <mergeCell ref="F44:F52"/>
    <mergeCell ref="F20:F21"/>
    <mergeCell ref="F34:F36"/>
    <mergeCell ref="C34:C36"/>
    <mergeCell ref="F31:F33"/>
    <mergeCell ref="C31:C33"/>
    <mergeCell ref="C28:C30"/>
    <mergeCell ref="F28:F30"/>
    <mergeCell ref="C133:C134"/>
    <mergeCell ref="C68:C70"/>
    <mergeCell ref="C74:C78"/>
    <mergeCell ref="C71:C73"/>
    <mergeCell ref="F71:F73"/>
    <mergeCell ref="F68:F70"/>
    <mergeCell ref="F74:F78"/>
    <mergeCell ref="C82:C83"/>
    <mergeCell ref="F82:F83"/>
    <mergeCell ref="D20:D21"/>
    <mergeCell ref="E20:E21"/>
    <mergeCell ref="C20:C21"/>
    <mergeCell ref="D31:D33"/>
    <mergeCell ref="F135:F136"/>
    <mergeCell ref="F137:F138"/>
    <mergeCell ref="F139:F140"/>
    <mergeCell ref="C139:C140"/>
    <mergeCell ref="C137:C138"/>
    <mergeCell ref="C135:C136"/>
    <mergeCell ref="E139:E140"/>
    <mergeCell ref="F208:F210"/>
    <mergeCell ref="F200:F201"/>
    <mergeCell ref="F204:F206"/>
    <mergeCell ref="E193:E194"/>
    <mergeCell ref="E189:E191"/>
    <mergeCell ref="E185:E186"/>
    <mergeCell ref="F193:F194"/>
    <mergeCell ref="F189:F191"/>
    <mergeCell ref="F171:F174"/>
    <mergeCell ref="E171:E174"/>
    <mergeCell ref="F152:F154"/>
    <mergeCell ref="E152:E154"/>
    <mergeCell ref="F180:F182"/>
    <mergeCell ref="E180:E182"/>
    <mergeCell ref="E175:E176"/>
    <mergeCell ref="F175:F176"/>
    <mergeCell ref="F177:F179"/>
    <mergeCell ref="F238:F244"/>
    <mergeCell ref="C238:C244"/>
    <mergeCell ref="F236:F237"/>
    <mergeCell ref="C236:C237"/>
    <mergeCell ref="C226:C234"/>
    <mergeCell ref="F226:F234"/>
    <mergeCell ref="F223:F225"/>
    <mergeCell ref="F315:F318"/>
    <mergeCell ref="E315:E318"/>
    <mergeCell ref="F260:F265"/>
    <mergeCell ref="F252:F254"/>
    <mergeCell ref="C252:C254"/>
    <mergeCell ref="D315:D318"/>
    <mergeCell ref="F361:F363"/>
    <mergeCell ref="E361:E363"/>
    <mergeCell ref="F418:F419"/>
    <mergeCell ref="C415:C417"/>
    <mergeCell ref="F415:F417"/>
    <mergeCell ref="F408:F410"/>
    <mergeCell ref="C408:C410"/>
    <mergeCell ref="C397:C405"/>
    <mergeCell ref="E408:E410"/>
    <mergeCell ref="E415:E417"/>
    <mergeCell ref="E418:E419"/>
    <mergeCell ref="D395:D39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8"/>
  <dimension ref="A1:N245"/>
  <sheetViews>
    <sheetView topLeftCell="A156" zoomScale="75" zoomScaleNormal="75" workbookViewId="0">
      <selection activeCell="E81" sqref="E81"/>
    </sheetView>
  </sheetViews>
  <sheetFormatPr baseColWidth="10" defaultRowHeight="14.25" customHeight="1" x14ac:dyDescent="0.25"/>
  <cols>
    <col min="1" max="1" width="7.28515625" customWidth="1"/>
    <col min="2" max="2" width="7.85546875" customWidth="1"/>
    <col min="3" max="3" width="6.28515625" bestFit="1" customWidth="1"/>
    <col min="4" max="4" width="8.140625" bestFit="1" customWidth="1"/>
    <col min="5" max="5" width="225.42578125" bestFit="1" customWidth="1"/>
    <col min="6" max="6" width="11.42578125" style="2580"/>
    <col min="7" max="7" width="12.140625" customWidth="1"/>
    <col min="9" max="9" width="21.7109375" bestFit="1" customWidth="1"/>
    <col min="10" max="10" width="117.7109375" bestFit="1" customWidth="1"/>
    <col min="14" max="14" width="225.42578125" bestFit="1" customWidth="1"/>
  </cols>
  <sheetData>
    <row r="1" spans="1:7" ht="14.25" customHeight="1" x14ac:dyDescent="0.25">
      <c r="A1" s="3577" t="s">
        <v>9443</v>
      </c>
      <c r="B1" s="3577"/>
      <c r="C1" s="2497" t="s">
        <v>13037</v>
      </c>
      <c r="D1" s="2424" t="s">
        <v>9962</v>
      </c>
      <c r="E1" s="2498" t="s">
        <v>3011</v>
      </c>
      <c r="F1" s="2499" t="s">
        <v>659</v>
      </c>
      <c r="G1" s="14"/>
    </row>
    <row r="2" spans="1:7" ht="14.25" customHeight="1" x14ac:dyDescent="0.25">
      <c r="A2" s="2445">
        <v>0</v>
      </c>
      <c r="B2" s="2464" t="s">
        <v>1211</v>
      </c>
      <c r="C2" s="2464"/>
      <c r="D2" s="2409" t="s">
        <v>9791</v>
      </c>
      <c r="E2" s="2500" t="s">
        <v>9793</v>
      </c>
      <c r="F2" s="2488"/>
      <c r="G2" s="14"/>
    </row>
    <row r="3" spans="1:7" ht="14.25" customHeight="1" x14ac:dyDescent="0.25">
      <c r="A3" s="2445">
        <f>A2+B2</f>
        <v>8</v>
      </c>
      <c r="B3" s="2413">
        <v>14</v>
      </c>
      <c r="C3" s="2413"/>
      <c r="D3" s="2501" t="s">
        <v>9792</v>
      </c>
      <c r="E3" s="2502" t="s">
        <v>12615</v>
      </c>
      <c r="F3" s="2503"/>
      <c r="G3" s="14"/>
    </row>
    <row r="4" spans="1:7" ht="14.25" customHeight="1" x14ac:dyDescent="0.25">
      <c r="A4" s="2445">
        <f>A3+B3</f>
        <v>22</v>
      </c>
      <c r="B4" s="2413">
        <v>4</v>
      </c>
      <c r="C4" s="2413"/>
      <c r="D4" s="2411" t="s">
        <v>2308</v>
      </c>
      <c r="E4" s="2500" t="s">
        <v>12616</v>
      </c>
      <c r="F4" s="2488"/>
      <c r="G4" s="14"/>
    </row>
    <row r="5" spans="1:7" ht="14.25" customHeight="1" x14ac:dyDescent="0.25">
      <c r="A5" s="2445">
        <f>A4+B4</f>
        <v>26</v>
      </c>
      <c r="B5" s="2413">
        <v>20</v>
      </c>
      <c r="C5" s="2413"/>
      <c r="D5" s="2501" t="s">
        <v>9794</v>
      </c>
      <c r="E5" s="2502" t="s">
        <v>12617</v>
      </c>
      <c r="F5" s="2503"/>
      <c r="G5" s="14"/>
    </row>
    <row r="6" spans="1:7" ht="14.25" customHeight="1" x14ac:dyDescent="0.25">
      <c r="A6" s="3578">
        <f>A5+B5</f>
        <v>46</v>
      </c>
      <c r="B6" s="3580">
        <v>20</v>
      </c>
      <c r="C6" s="2504"/>
      <c r="D6" s="3478" t="s">
        <v>9794</v>
      </c>
      <c r="E6" s="3582" t="s">
        <v>13252</v>
      </c>
      <c r="F6" s="3584"/>
      <c r="G6" s="14"/>
    </row>
    <row r="7" spans="1:7" ht="14.25" customHeight="1" x14ac:dyDescent="0.25">
      <c r="A7" s="3579"/>
      <c r="B7" s="3581"/>
      <c r="C7" s="2505"/>
      <c r="D7" s="3480"/>
      <c r="E7" s="3583"/>
      <c r="F7" s="3584"/>
      <c r="G7" s="14"/>
    </row>
    <row r="8" spans="1:7" ht="14.25" customHeight="1" x14ac:dyDescent="0.25">
      <c r="A8" s="3578">
        <f>A6+B6</f>
        <v>66</v>
      </c>
      <c r="B8" s="3580">
        <v>20</v>
      </c>
      <c r="C8" s="2504"/>
      <c r="D8" s="3598" t="s">
        <v>9794</v>
      </c>
      <c r="E8" s="3600" t="s">
        <v>13253</v>
      </c>
      <c r="F8" s="3575"/>
      <c r="G8" s="14"/>
    </row>
    <row r="9" spans="1:7" ht="14.25" customHeight="1" x14ac:dyDescent="0.25">
      <c r="A9" s="3579"/>
      <c r="B9" s="3581"/>
      <c r="C9" s="2505"/>
      <c r="D9" s="3599"/>
      <c r="E9" s="3601"/>
      <c r="F9" s="3575"/>
      <c r="G9" s="14"/>
    </row>
    <row r="10" spans="1:7" ht="14.25" customHeight="1" x14ac:dyDescent="0.25">
      <c r="A10" s="2445">
        <f>A8+B8</f>
        <v>86</v>
      </c>
      <c r="B10" s="2413">
        <v>60</v>
      </c>
      <c r="C10" s="2413"/>
      <c r="D10" s="2409" t="s">
        <v>9795</v>
      </c>
      <c r="E10" s="2506" t="s">
        <v>9796</v>
      </c>
      <c r="F10" s="2488"/>
      <c r="G10" s="14"/>
    </row>
    <row r="11" spans="1:7" ht="14.25" customHeight="1" x14ac:dyDescent="0.25">
      <c r="A11" s="2445">
        <f>A10+B10</f>
        <v>146</v>
      </c>
      <c r="B11" s="2413">
        <v>11</v>
      </c>
      <c r="C11" s="2413"/>
      <c r="D11" s="2417" t="s">
        <v>9799</v>
      </c>
      <c r="E11" s="2507" t="s">
        <v>13254</v>
      </c>
      <c r="F11" s="2503"/>
      <c r="G11" s="14"/>
    </row>
    <row r="12" spans="1:7" ht="14.25" customHeight="1" x14ac:dyDescent="0.25">
      <c r="A12" s="2445">
        <f>A11+B11</f>
        <v>157</v>
      </c>
      <c r="B12" s="2413">
        <v>1</v>
      </c>
      <c r="C12" s="2413"/>
      <c r="D12" s="2411" t="s">
        <v>2108</v>
      </c>
      <c r="E12" s="2506" t="s">
        <v>9798</v>
      </c>
      <c r="F12" s="2488"/>
      <c r="G12" s="14"/>
    </row>
    <row r="13" spans="1:7" ht="14.25" customHeight="1" x14ac:dyDescent="0.25">
      <c r="A13" s="2508">
        <f>A12+B12</f>
        <v>158</v>
      </c>
      <c r="B13" s="2504">
        <v>1</v>
      </c>
      <c r="C13" s="2504"/>
      <c r="D13" s="2509" t="s">
        <v>2108</v>
      </c>
      <c r="E13" s="2510" t="s">
        <v>9797</v>
      </c>
      <c r="F13" s="2503"/>
      <c r="G13" s="14"/>
    </row>
    <row r="14" spans="1:7" ht="14.25" customHeight="1" x14ac:dyDescent="0.25">
      <c r="A14" s="3576" t="s">
        <v>13018</v>
      </c>
      <c r="B14" s="3576"/>
      <c r="C14" s="2511" t="s">
        <v>13037</v>
      </c>
      <c r="D14" s="2424" t="s">
        <v>9962</v>
      </c>
      <c r="E14" s="2512" t="s">
        <v>13255</v>
      </c>
      <c r="F14" s="2499" t="s">
        <v>659</v>
      </c>
      <c r="G14" s="14"/>
    </row>
    <row r="15" spans="1:7" ht="14.25" customHeight="1" x14ac:dyDescent="0.25">
      <c r="A15" s="2513">
        <v>0</v>
      </c>
      <c r="B15" s="2514">
        <v>3</v>
      </c>
      <c r="C15" s="2514"/>
      <c r="D15" s="2515" t="s">
        <v>2104</v>
      </c>
      <c r="E15" s="2516" t="s">
        <v>13256</v>
      </c>
      <c r="F15" s="2488"/>
      <c r="G15" s="14"/>
    </row>
    <row r="16" spans="1:7" ht="14.25" customHeight="1" x14ac:dyDescent="0.25">
      <c r="A16" s="2513">
        <v>3</v>
      </c>
      <c r="B16" s="2517">
        <v>120</v>
      </c>
      <c r="C16" s="2517"/>
      <c r="D16" s="2518" t="s">
        <v>2315</v>
      </c>
      <c r="E16" s="2519" t="s">
        <v>13257</v>
      </c>
      <c r="F16" s="2503"/>
      <c r="G16" s="14"/>
    </row>
    <row r="17" spans="1:14" ht="14.25" customHeight="1" x14ac:dyDescent="0.25">
      <c r="A17" s="3576" t="s">
        <v>13015</v>
      </c>
      <c r="B17" s="3576"/>
      <c r="C17" s="2511" t="s">
        <v>13037</v>
      </c>
      <c r="D17" s="2424" t="s">
        <v>9962</v>
      </c>
      <c r="E17" s="2520" t="s">
        <v>13258</v>
      </c>
      <c r="F17" s="2499" t="s">
        <v>659</v>
      </c>
      <c r="G17" s="14"/>
    </row>
    <row r="18" spans="1:14" ht="14.25" customHeight="1" x14ac:dyDescent="0.25">
      <c r="A18" s="2513">
        <v>0</v>
      </c>
      <c r="B18" s="2514">
        <v>1</v>
      </c>
      <c r="C18" s="2514"/>
      <c r="D18" s="2515" t="s">
        <v>2108</v>
      </c>
      <c r="E18" s="2521" t="s">
        <v>2997</v>
      </c>
      <c r="F18" s="2488"/>
      <c r="G18" s="14"/>
    </row>
    <row r="19" spans="1:14" ht="14.25" customHeight="1" x14ac:dyDescent="0.25">
      <c r="A19" s="2513">
        <v>1</v>
      </c>
      <c r="B19" s="2514">
        <v>1</v>
      </c>
      <c r="C19" s="2514"/>
      <c r="D19" s="2514" t="s">
        <v>2289</v>
      </c>
      <c r="E19" s="2519" t="s">
        <v>2290</v>
      </c>
      <c r="F19" s="2503"/>
      <c r="G19" s="14"/>
    </row>
    <row r="20" spans="1:14" ht="14.25" customHeight="1" x14ac:dyDescent="0.25">
      <c r="A20" s="2513">
        <v>2</v>
      </c>
      <c r="B20" s="2514">
        <v>1</v>
      </c>
      <c r="C20" s="2514"/>
      <c r="D20" s="2515" t="s">
        <v>2289</v>
      </c>
      <c r="E20" s="2516" t="s">
        <v>13259</v>
      </c>
      <c r="F20" s="2488"/>
      <c r="G20" s="14"/>
    </row>
    <row r="21" spans="1:14" ht="14.25" customHeight="1" x14ac:dyDescent="0.25">
      <c r="A21" s="2513">
        <v>3</v>
      </c>
      <c r="B21" s="2514">
        <v>1</v>
      </c>
      <c r="C21" s="2514"/>
      <c r="D21" s="2514" t="s">
        <v>2108</v>
      </c>
      <c r="E21" s="2519" t="s">
        <v>2291</v>
      </c>
      <c r="F21" s="2503"/>
      <c r="G21" s="14"/>
    </row>
    <row r="22" spans="1:14" ht="14.25" customHeight="1" x14ac:dyDescent="0.25">
      <c r="A22" s="2513">
        <v>4</v>
      </c>
      <c r="B22" s="2514">
        <v>1</v>
      </c>
      <c r="C22" s="2514"/>
      <c r="D22" s="2515" t="s">
        <v>2108</v>
      </c>
      <c r="E22" s="2516" t="s">
        <v>2995</v>
      </c>
      <c r="F22" s="2488"/>
      <c r="G22" s="14"/>
    </row>
    <row r="23" spans="1:14" ht="14.25" customHeight="1" x14ac:dyDescent="0.25">
      <c r="A23" s="2513">
        <v>5</v>
      </c>
      <c r="B23" s="2514">
        <v>1</v>
      </c>
      <c r="C23" s="2514"/>
      <c r="D23" s="2514" t="s">
        <v>2108</v>
      </c>
      <c r="E23" s="2519" t="s">
        <v>2995</v>
      </c>
      <c r="F23" s="2503"/>
      <c r="G23" s="14"/>
    </row>
    <row r="24" spans="1:14" ht="14.25" customHeight="1" x14ac:dyDescent="0.25">
      <c r="A24" s="2513" t="s">
        <v>646</v>
      </c>
      <c r="B24" s="2514">
        <v>1</v>
      </c>
      <c r="C24" s="2514"/>
      <c r="D24" s="2515" t="s">
        <v>646</v>
      </c>
      <c r="E24" s="2516"/>
      <c r="F24" s="2488"/>
      <c r="G24" s="14"/>
    </row>
    <row r="25" spans="1:14" ht="14.25" customHeight="1" x14ac:dyDescent="0.25">
      <c r="A25" s="2522">
        <v>20</v>
      </c>
      <c r="B25" s="2523">
        <v>1</v>
      </c>
      <c r="C25" s="2523"/>
      <c r="D25" s="2523" t="s">
        <v>2108</v>
      </c>
      <c r="E25" s="2524" t="s">
        <v>2996</v>
      </c>
      <c r="F25" s="2503"/>
      <c r="G25" s="14"/>
      <c r="K25" s="1218"/>
      <c r="L25" s="1053"/>
      <c r="M25" s="1053"/>
      <c r="N25" s="814"/>
    </row>
    <row r="26" spans="1:14" ht="14.25" customHeight="1" x14ac:dyDescent="0.25">
      <c r="A26" s="3585" t="s">
        <v>9453</v>
      </c>
      <c r="B26" s="3586"/>
      <c r="C26" s="2511" t="s">
        <v>13037</v>
      </c>
      <c r="D26" s="2424" t="s">
        <v>9962</v>
      </c>
      <c r="E26" s="2525" t="s">
        <v>13260</v>
      </c>
      <c r="F26" s="2499" t="s">
        <v>659</v>
      </c>
      <c r="G26" s="14"/>
    </row>
    <row r="27" spans="1:14" ht="14.25" customHeight="1" x14ac:dyDescent="0.25">
      <c r="A27" s="3587">
        <v>0</v>
      </c>
      <c r="B27" s="3590">
        <v>1</v>
      </c>
      <c r="C27" s="2526"/>
      <c r="D27" s="3593" t="s">
        <v>2108</v>
      </c>
      <c r="E27" s="3596" t="s">
        <v>13261</v>
      </c>
      <c r="F27" s="3602"/>
      <c r="G27" s="14"/>
    </row>
    <row r="28" spans="1:14" ht="14.25" customHeight="1" x14ac:dyDescent="0.25">
      <c r="A28" s="3588"/>
      <c r="B28" s="3591"/>
      <c r="C28" s="2527"/>
      <c r="D28" s="3594"/>
      <c r="E28" s="3582"/>
      <c r="F28" s="3584"/>
      <c r="G28" s="14"/>
    </row>
    <row r="29" spans="1:14" ht="14.25" customHeight="1" x14ac:dyDescent="0.25">
      <c r="A29" s="3588"/>
      <c r="B29" s="3591"/>
      <c r="C29" s="2527"/>
      <c r="D29" s="3594"/>
      <c r="E29" s="3582"/>
      <c r="F29" s="3584"/>
      <c r="G29" s="14"/>
    </row>
    <row r="30" spans="1:14" ht="14.25" customHeight="1" x14ac:dyDescent="0.25">
      <c r="A30" s="3589"/>
      <c r="B30" s="3592"/>
      <c r="C30" s="2528"/>
      <c r="D30" s="3595"/>
      <c r="E30" s="3597"/>
      <c r="F30" s="3584"/>
      <c r="G30" s="14"/>
    </row>
    <row r="31" spans="1:14" ht="14.25" customHeight="1" x14ac:dyDescent="0.25">
      <c r="A31" s="3587">
        <v>1</v>
      </c>
      <c r="B31" s="3590">
        <v>20</v>
      </c>
      <c r="C31" s="2526"/>
      <c r="D31" s="3603" t="s">
        <v>9794</v>
      </c>
      <c r="E31" s="3605" t="s">
        <v>13262</v>
      </c>
      <c r="F31" s="2503"/>
      <c r="G31" s="14"/>
    </row>
    <row r="32" spans="1:14" ht="14.25" customHeight="1" x14ac:dyDescent="0.25">
      <c r="A32" s="3589"/>
      <c r="B32" s="3592"/>
      <c r="C32" s="2528"/>
      <c r="D32" s="3604"/>
      <c r="E32" s="3606"/>
      <c r="F32" s="2503"/>
      <c r="G32" s="14"/>
    </row>
    <row r="33" spans="1:7" ht="14.25" customHeight="1" x14ac:dyDescent="0.25">
      <c r="A33" s="3607">
        <v>21</v>
      </c>
      <c r="B33" s="3608">
        <v>40</v>
      </c>
      <c r="C33" s="2529"/>
      <c r="D33" s="3609" t="s">
        <v>13263</v>
      </c>
      <c r="E33" s="3610" t="s">
        <v>13264</v>
      </c>
      <c r="F33" s="3602"/>
      <c r="G33" s="14"/>
    </row>
    <row r="34" spans="1:7" ht="14.25" customHeight="1" x14ac:dyDescent="0.25">
      <c r="A34" s="3607"/>
      <c r="B34" s="3608"/>
      <c r="C34" s="2529"/>
      <c r="D34" s="3609"/>
      <c r="E34" s="3611"/>
      <c r="F34" s="3584"/>
      <c r="G34" s="14"/>
    </row>
    <row r="35" spans="1:7" ht="14.25" customHeight="1" x14ac:dyDescent="0.25">
      <c r="A35" s="3607">
        <v>61</v>
      </c>
      <c r="B35" s="3608">
        <v>1</v>
      </c>
      <c r="C35" s="2529"/>
      <c r="D35" s="3612" t="s">
        <v>2108</v>
      </c>
      <c r="E35" s="3613" t="s">
        <v>13265</v>
      </c>
      <c r="F35" s="3615"/>
      <c r="G35" s="14"/>
    </row>
    <row r="36" spans="1:7" ht="14.25" customHeight="1" x14ac:dyDescent="0.25">
      <c r="A36" s="3607"/>
      <c r="B36" s="3608"/>
      <c r="C36" s="2529"/>
      <c r="D36" s="3612"/>
      <c r="E36" s="3614"/>
      <c r="F36" s="3575"/>
      <c r="G36" s="14"/>
    </row>
    <row r="37" spans="1:7" ht="14.25" customHeight="1" x14ac:dyDescent="0.25">
      <c r="A37" s="3607"/>
      <c r="B37" s="3608"/>
      <c r="C37" s="2529"/>
      <c r="D37" s="3612"/>
      <c r="E37" s="3614"/>
      <c r="F37" s="3575"/>
      <c r="G37" s="14"/>
    </row>
    <row r="38" spans="1:7" ht="15" x14ac:dyDescent="0.25">
      <c r="A38" s="3607"/>
      <c r="B38" s="3608"/>
      <c r="C38" s="2529"/>
      <c r="D38" s="3612"/>
      <c r="E38" s="3614"/>
      <c r="F38" s="3575"/>
      <c r="G38" s="14"/>
    </row>
    <row r="39" spans="1:7" ht="14.25" customHeight="1" x14ac:dyDescent="0.25">
      <c r="A39" s="3607">
        <v>62</v>
      </c>
      <c r="B39" s="3608">
        <v>20</v>
      </c>
      <c r="C39" s="2529"/>
      <c r="D39" s="3609" t="s">
        <v>9794</v>
      </c>
      <c r="E39" s="3610" t="s">
        <v>13266</v>
      </c>
      <c r="F39" s="3584"/>
      <c r="G39" s="14"/>
    </row>
    <row r="40" spans="1:7" ht="14.25" customHeight="1" x14ac:dyDescent="0.25">
      <c r="A40" s="3607"/>
      <c r="B40" s="3608"/>
      <c r="C40" s="2529"/>
      <c r="D40" s="3609"/>
      <c r="E40" s="3611"/>
      <c r="F40" s="3584"/>
      <c r="G40" s="14"/>
    </row>
    <row r="41" spans="1:7" ht="14.25" customHeight="1" x14ac:dyDescent="0.25">
      <c r="A41" s="3607">
        <v>82</v>
      </c>
      <c r="B41" s="3608">
        <v>40</v>
      </c>
      <c r="C41" s="2529"/>
      <c r="D41" s="3612" t="s">
        <v>13263</v>
      </c>
      <c r="E41" s="3613" t="s">
        <v>13267</v>
      </c>
      <c r="F41" s="3575"/>
      <c r="G41" s="14"/>
    </row>
    <row r="42" spans="1:7" ht="14.25" customHeight="1" x14ac:dyDescent="0.25">
      <c r="A42" s="3607"/>
      <c r="B42" s="3608"/>
      <c r="C42" s="2529"/>
      <c r="D42" s="3612"/>
      <c r="E42" s="3614"/>
      <c r="F42" s="3575"/>
      <c r="G42" s="14"/>
    </row>
    <row r="43" spans="1:7" ht="14.25" customHeight="1" x14ac:dyDescent="0.25">
      <c r="A43" s="3607">
        <v>122</v>
      </c>
      <c r="B43" s="3608">
        <v>2</v>
      </c>
      <c r="C43" s="2529"/>
      <c r="D43" s="3609" t="s">
        <v>2106</v>
      </c>
      <c r="E43" s="3610" t="s">
        <v>13268</v>
      </c>
      <c r="F43" s="3584"/>
      <c r="G43" s="14"/>
    </row>
    <row r="44" spans="1:7" ht="14.25" customHeight="1" x14ac:dyDescent="0.25">
      <c r="A44" s="3607"/>
      <c r="B44" s="3608"/>
      <c r="C44" s="2529"/>
      <c r="D44" s="3609"/>
      <c r="E44" s="3611"/>
      <c r="F44" s="3584"/>
      <c r="G44" s="14"/>
    </row>
    <row r="45" spans="1:7" ht="14.25" customHeight="1" x14ac:dyDescent="0.25">
      <c r="A45" s="3607">
        <v>124</v>
      </c>
      <c r="B45" s="3608">
        <v>4</v>
      </c>
      <c r="C45" s="2529"/>
      <c r="D45" s="3612" t="s">
        <v>2308</v>
      </c>
      <c r="E45" s="3613" t="s">
        <v>13269</v>
      </c>
      <c r="F45" s="3548"/>
      <c r="G45" s="14"/>
    </row>
    <row r="46" spans="1:7" ht="14.25" customHeight="1" x14ac:dyDescent="0.25">
      <c r="A46" s="3607"/>
      <c r="B46" s="3608"/>
      <c r="C46" s="2529"/>
      <c r="D46" s="3612"/>
      <c r="E46" s="3614"/>
      <c r="F46" s="3548"/>
      <c r="G46" s="14"/>
    </row>
    <row r="47" spans="1:7" ht="14.25" customHeight="1" x14ac:dyDescent="0.25">
      <c r="A47" s="3607">
        <v>128</v>
      </c>
      <c r="B47" s="3608">
        <v>2</v>
      </c>
      <c r="C47" s="2529"/>
      <c r="D47" s="3609" t="s">
        <v>2106</v>
      </c>
      <c r="E47" s="3616" t="s">
        <v>13270</v>
      </c>
      <c r="F47" s="3584"/>
      <c r="G47" s="14"/>
    </row>
    <row r="48" spans="1:7" ht="14.25" customHeight="1" x14ac:dyDescent="0.25">
      <c r="A48" s="3607"/>
      <c r="B48" s="3608"/>
      <c r="C48" s="2529"/>
      <c r="D48" s="3609"/>
      <c r="E48" s="3616"/>
      <c r="F48" s="3584"/>
      <c r="G48" s="14"/>
    </row>
    <row r="49" spans="1:7" ht="14.25" customHeight="1" x14ac:dyDescent="0.25">
      <c r="A49" s="3607">
        <v>134</v>
      </c>
      <c r="B49" s="3608">
        <v>6</v>
      </c>
      <c r="C49" s="2529"/>
      <c r="D49" s="3612" t="s">
        <v>2107</v>
      </c>
      <c r="E49" s="3613" t="s">
        <v>13271</v>
      </c>
      <c r="F49" s="3575"/>
      <c r="G49" s="14"/>
    </row>
    <row r="50" spans="1:7" ht="14.25" customHeight="1" x14ac:dyDescent="0.25">
      <c r="A50" s="3607"/>
      <c r="B50" s="3608"/>
      <c r="C50" s="2529"/>
      <c r="D50" s="3612"/>
      <c r="E50" s="3614"/>
      <c r="F50" s="3575"/>
      <c r="G50" s="14"/>
    </row>
    <row r="51" spans="1:7" ht="14.25" customHeight="1" x14ac:dyDescent="0.25">
      <c r="A51" s="3607">
        <v>140</v>
      </c>
      <c r="B51" s="3608">
        <v>4</v>
      </c>
      <c r="C51" s="2529"/>
      <c r="D51" s="3609" t="s">
        <v>2308</v>
      </c>
      <c r="E51" s="3610" t="s">
        <v>13272</v>
      </c>
      <c r="F51" s="3584"/>
      <c r="G51" s="14"/>
    </row>
    <row r="52" spans="1:7" ht="14.25" customHeight="1" x14ac:dyDescent="0.25">
      <c r="A52" s="3607"/>
      <c r="B52" s="3608"/>
      <c r="C52" s="2529"/>
      <c r="D52" s="3609"/>
      <c r="E52" s="3611"/>
      <c r="F52" s="3584"/>
      <c r="G52" s="14"/>
    </row>
    <row r="53" spans="1:7" ht="14.25" customHeight="1" x14ac:dyDescent="0.25">
      <c r="A53" s="3617" t="s">
        <v>13273</v>
      </c>
      <c r="B53" s="3617"/>
      <c r="C53" s="2511" t="s">
        <v>13037</v>
      </c>
      <c r="D53" s="2530" t="s">
        <v>9962</v>
      </c>
      <c r="E53" s="2520" t="s">
        <v>13274</v>
      </c>
      <c r="F53" s="2499" t="s">
        <v>659</v>
      </c>
      <c r="G53" s="14"/>
    </row>
    <row r="54" spans="1:7" ht="14.25" customHeight="1" x14ac:dyDescent="0.25">
      <c r="A54" s="2430">
        <v>0</v>
      </c>
      <c r="B54" s="2429">
        <v>6</v>
      </c>
      <c r="C54" s="2429"/>
      <c r="D54" s="2459" t="s">
        <v>2107</v>
      </c>
      <c r="E54" s="2531" t="s">
        <v>13275</v>
      </c>
      <c r="F54" s="2488"/>
      <c r="G54" s="14"/>
    </row>
    <row r="55" spans="1:7" ht="14.25" customHeight="1" x14ac:dyDescent="0.25">
      <c r="A55" s="2430">
        <v>6</v>
      </c>
      <c r="B55" s="2429">
        <v>8</v>
      </c>
      <c r="C55" s="2429"/>
      <c r="D55" s="2532" t="s">
        <v>9791</v>
      </c>
      <c r="E55" s="2533" t="s">
        <v>13276</v>
      </c>
      <c r="F55" s="2503"/>
      <c r="G55" s="14"/>
    </row>
    <row r="56" spans="1:7" ht="14.25" customHeight="1" x14ac:dyDescent="0.25">
      <c r="A56" s="2430">
        <v>14</v>
      </c>
      <c r="B56" s="2429">
        <v>3</v>
      </c>
      <c r="C56" s="2429"/>
      <c r="D56" s="2459" t="s">
        <v>2104</v>
      </c>
      <c r="E56" s="2531" t="s">
        <v>13277</v>
      </c>
      <c r="F56" s="2488"/>
      <c r="G56" s="14"/>
    </row>
    <row r="57" spans="1:7" ht="14.25" customHeight="1" x14ac:dyDescent="0.25">
      <c r="A57" s="2430">
        <v>17</v>
      </c>
      <c r="B57" s="2429">
        <v>3</v>
      </c>
      <c r="C57" s="2429"/>
      <c r="D57" s="2532" t="s">
        <v>2104</v>
      </c>
      <c r="E57" s="2533" t="s">
        <v>13278</v>
      </c>
      <c r="F57" s="2503"/>
      <c r="G57" s="14"/>
    </row>
    <row r="58" spans="1:7" ht="14.25" customHeight="1" x14ac:dyDescent="0.25">
      <c r="A58" s="2430">
        <v>20</v>
      </c>
      <c r="B58" s="2429">
        <v>6</v>
      </c>
      <c r="C58" s="2429"/>
      <c r="D58" s="2459" t="s">
        <v>2107</v>
      </c>
      <c r="E58" s="2531" t="s">
        <v>13279</v>
      </c>
      <c r="F58" s="2488"/>
      <c r="G58" s="14"/>
    </row>
    <row r="59" spans="1:7" ht="14.25" customHeight="1" x14ac:dyDescent="0.25">
      <c r="A59" s="2430">
        <v>26</v>
      </c>
      <c r="B59" s="2429">
        <v>1</v>
      </c>
      <c r="C59" s="2429"/>
      <c r="D59" s="2532" t="s">
        <v>2108</v>
      </c>
      <c r="E59" s="2533" t="s">
        <v>13280</v>
      </c>
      <c r="F59" s="2503"/>
      <c r="G59" s="14"/>
    </row>
    <row r="60" spans="1:7" ht="14.25" customHeight="1" x14ac:dyDescent="0.25">
      <c r="A60" s="2430">
        <v>27</v>
      </c>
      <c r="B60" s="2429">
        <v>6</v>
      </c>
      <c r="C60" s="2429"/>
      <c r="D60" s="2459" t="s">
        <v>2107</v>
      </c>
      <c r="E60" s="2531" t="s">
        <v>13281</v>
      </c>
      <c r="F60" s="2488"/>
      <c r="G60" s="14"/>
    </row>
    <row r="61" spans="1:7" ht="14.25" customHeight="1" x14ac:dyDescent="0.25">
      <c r="A61" s="2430">
        <v>33</v>
      </c>
      <c r="B61" s="2429">
        <v>6</v>
      </c>
      <c r="C61" s="2429"/>
      <c r="D61" s="2532" t="s">
        <v>2107</v>
      </c>
      <c r="E61" s="2533" t="s">
        <v>13282</v>
      </c>
      <c r="F61" s="2503"/>
      <c r="G61" s="14"/>
    </row>
    <row r="62" spans="1:7" ht="14.25" customHeight="1" x14ac:dyDescent="0.25">
      <c r="A62" s="2430">
        <v>39</v>
      </c>
      <c r="B62" s="2429">
        <v>6</v>
      </c>
      <c r="C62" s="2429"/>
      <c r="D62" s="2459" t="s">
        <v>2107</v>
      </c>
      <c r="E62" s="2534" t="s">
        <v>13283</v>
      </c>
      <c r="F62" s="2488"/>
      <c r="G62" s="14"/>
    </row>
    <row r="63" spans="1:7" ht="14.25" customHeight="1" x14ac:dyDescent="0.25">
      <c r="A63" s="2430">
        <v>45</v>
      </c>
      <c r="B63" s="2429">
        <v>4</v>
      </c>
      <c r="C63" s="2429"/>
      <c r="D63" s="2532" t="s">
        <v>2308</v>
      </c>
      <c r="E63" s="2535" t="s">
        <v>13284</v>
      </c>
      <c r="F63" s="2503"/>
      <c r="G63" s="14"/>
    </row>
    <row r="64" spans="1:7" ht="14.25" customHeight="1" x14ac:dyDescent="0.25">
      <c r="A64" s="2430">
        <v>49</v>
      </c>
      <c r="B64" s="2429">
        <v>4</v>
      </c>
      <c r="C64" s="2429"/>
      <c r="D64" s="2459" t="s">
        <v>2308</v>
      </c>
      <c r="E64" s="2531" t="s">
        <v>13285</v>
      </c>
      <c r="F64" s="2488"/>
      <c r="G64" s="14"/>
    </row>
    <row r="65" spans="1:10" ht="14.25" customHeight="1" x14ac:dyDescent="0.25">
      <c r="A65" s="2430">
        <v>53</v>
      </c>
      <c r="B65" s="2429">
        <v>4</v>
      </c>
      <c r="C65" s="2429"/>
      <c r="D65" s="2532" t="s">
        <v>2308</v>
      </c>
      <c r="E65" s="2533" t="s">
        <v>13286</v>
      </c>
      <c r="F65" s="2503"/>
      <c r="G65" s="14"/>
    </row>
    <row r="66" spans="1:10" ht="14.25" customHeight="1" x14ac:dyDescent="0.25">
      <c r="A66" s="2430">
        <v>57</v>
      </c>
      <c r="B66" s="2429">
        <v>4</v>
      </c>
      <c r="C66" s="2429"/>
      <c r="D66" s="2459" t="s">
        <v>2308</v>
      </c>
      <c r="E66" s="2531" t="s">
        <v>13287</v>
      </c>
      <c r="F66" s="2488"/>
      <c r="G66" s="14"/>
    </row>
    <row r="67" spans="1:10" ht="14.25" customHeight="1" x14ac:dyDescent="0.25">
      <c r="A67" s="2430">
        <v>61</v>
      </c>
      <c r="B67" s="2429">
        <v>4</v>
      </c>
      <c r="C67" s="2429"/>
      <c r="D67" s="2532" t="s">
        <v>2308</v>
      </c>
      <c r="E67" s="2535" t="s">
        <v>13288</v>
      </c>
      <c r="F67" s="2503"/>
      <c r="G67" s="14"/>
    </row>
    <row r="68" spans="1:10" ht="14.25" customHeight="1" x14ac:dyDescent="0.25">
      <c r="A68" s="2430">
        <v>65</v>
      </c>
      <c r="B68" s="2429">
        <v>4</v>
      </c>
      <c r="C68" s="2429"/>
      <c r="D68" s="2459" t="s">
        <v>2308</v>
      </c>
      <c r="E68" s="2534" t="s">
        <v>13289</v>
      </c>
      <c r="F68" s="2488"/>
      <c r="G68" s="14"/>
    </row>
    <row r="69" spans="1:10" ht="14.25" customHeight="1" x14ac:dyDescent="0.25">
      <c r="A69" s="2430">
        <v>69</v>
      </c>
      <c r="B69" s="2429">
        <v>4</v>
      </c>
      <c r="C69" s="2429"/>
      <c r="D69" s="2532" t="s">
        <v>2308</v>
      </c>
      <c r="E69" s="2533" t="s">
        <v>13290</v>
      </c>
      <c r="F69" s="2503"/>
      <c r="G69" s="14"/>
    </row>
    <row r="70" spans="1:10" ht="14.25" customHeight="1" x14ac:dyDescent="0.25">
      <c r="A70" s="2430">
        <v>73</v>
      </c>
      <c r="B70" s="2429">
        <v>4</v>
      </c>
      <c r="C70" s="2429"/>
      <c r="D70" s="2459" t="s">
        <v>2308</v>
      </c>
      <c r="E70" s="2534" t="s">
        <v>13291</v>
      </c>
      <c r="F70" s="2488"/>
      <c r="G70" s="14"/>
    </row>
    <row r="71" spans="1:10" ht="14.25" customHeight="1" x14ac:dyDescent="0.25">
      <c r="A71" s="2430">
        <v>77</v>
      </c>
      <c r="B71" s="2429">
        <v>4</v>
      </c>
      <c r="C71" s="2429"/>
      <c r="D71" s="2532" t="s">
        <v>2308</v>
      </c>
      <c r="E71" s="2535" t="s">
        <v>13292</v>
      </c>
      <c r="F71" s="2503"/>
      <c r="G71" s="14"/>
    </row>
    <row r="72" spans="1:10" ht="14.25" customHeight="1" x14ac:dyDescent="0.25">
      <c r="A72" s="2430">
        <v>81</v>
      </c>
      <c r="B72" s="2429">
        <v>2</v>
      </c>
      <c r="C72" s="2429"/>
      <c r="D72" s="2459" t="s">
        <v>2106</v>
      </c>
      <c r="E72" s="2531"/>
      <c r="F72" s="2488"/>
      <c r="G72" s="14"/>
    </row>
    <row r="73" spans="1:10" ht="14.25" customHeight="1" x14ac:dyDescent="0.25">
      <c r="A73" s="2430">
        <v>83</v>
      </c>
      <c r="B73" s="2429">
        <v>2</v>
      </c>
      <c r="C73" s="2429"/>
      <c r="D73" s="2532" t="s">
        <v>2106</v>
      </c>
      <c r="E73" s="2533"/>
      <c r="F73" s="2503"/>
      <c r="G73" s="14"/>
    </row>
    <row r="74" spans="1:10" ht="14.25" customHeight="1" x14ac:dyDescent="0.25">
      <c r="A74" s="3618" t="s">
        <v>9462</v>
      </c>
      <c r="B74" s="3618"/>
      <c r="C74" s="2511" t="s">
        <v>13037</v>
      </c>
      <c r="D74" s="2530" t="s">
        <v>9962</v>
      </c>
      <c r="E74" s="2536" t="s">
        <v>2329</v>
      </c>
      <c r="F74" s="2499" t="s">
        <v>659</v>
      </c>
      <c r="G74" s="3619" t="s">
        <v>9462</v>
      </c>
      <c r="H74" s="3620"/>
      <c r="I74" s="2537" t="s">
        <v>8775</v>
      </c>
      <c r="J74" s="817"/>
    </row>
    <row r="75" spans="1:10" ht="14.25" customHeight="1" x14ac:dyDescent="0.25">
      <c r="A75" s="2538">
        <v>0</v>
      </c>
      <c r="B75" s="2466" t="s">
        <v>115</v>
      </c>
      <c r="C75" s="2463"/>
      <c r="D75" s="2463" t="s">
        <v>2311</v>
      </c>
      <c r="E75" s="2539" t="s">
        <v>2278</v>
      </c>
      <c r="F75" s="2488"/>
      <c r="G75" s="2287">
        <v>0</v>
      </c>
      <c r="H75" s="934" t="s">
        <v>115</v>
      </c>
      <c r="I75" s="2540" t="s">
        <v>2311</v>
      </c>
      <c r="J75" s="25" t="s">
        <v>2278</v>
      </c>
    </row>
    <row r="76" spans="1:10" ht="14.25" customHeight="1" x14ac:dyDescent="0.25">
      <c r="A76" s="2538" t="str">
        <f>B75</f>
        <v>10</v>
      </c>
      <c r="B76" s="2466" t="s">
        <v>420</v>
      </c>
      <c r="C76" s="2541"/>
      <c r="D76" s="2541" t="s">
        <v>2314</v>
      </c>
      <c r="E76" s="2542" t="s">
        <v>2281</v>
      </c>
      <c r="F76" s="2503"/>
      <c r="G76" s="2287" t="str">
        <f>H75</f>
        <v>10</v>
      </c>
      <c r="H76" s="934" t="s">
        <v>420</v>
      </c>
      <c r="I76" s="2543" t="s">
        <v>2314</v>
      </c>
      <c r="J76" s="25" t="s">
        <v>2281</v>
      </c>
    </row>
    <row r="77" spans="1:10" ht="14.25" customHeight="1" x14ac:dyDescent="0.25">
      <c r="A77" s="2538">
        <f>A76+B76</f>
        <v>32</v>
      </c>
      <c r="B77" s="2466" t="s">
        <v>1159</v>
      </c>
      <c r="C77" s="2463"/>
      <c r="D77" s="2463" t="s">
        <v>2313</v>
      </c>
      <c r="E77" s="2539" t="s">
        <v>13293</v>
      </c>
      <c r="F77" s="2488"/>
      <c r="G77" s="2287">
        <f>G76+H76</f>
        <v>32</v>
      </c>
      <c r="H77" s="934" t="s">
        <v>1159</v>
      </c>
      <c r="I77" s="2543" t="s">
        <v>2313</v>
      </c>
      <c r="J77" s="1121" t="s">
        <v>8705</v>
      </c>
    </row>
    <row r="78" spans="1:10" ht="14.25" customHeight="1" x14ac:dyDescent="0.25">
      <c r="A78" s="2538">
        <f>A77+B77</f>
        <v>36</v>
      </c>
      <c r="B78" s="2466" t="s">
        <v>1152</v>
      </c>
      <c r="C78" s="2541"/>
      <c r="D78" s="2541" t="s">
        <v>2312</v>
      </c>
      <c r="E78" s="2544" t="s">
        <v>2277</v>
      </c>
      <c r="F78" s="2503"/>
      <c r="G78" s="2287">
        <f>G77+H77</f>
        <v>36</v>
      </c>
      <c r="H78" s="934" t="s">
        <v>1152</v>
      </c>
      <c r="I78" s="2543" t="s">
        <v>2312</v>
      </c>
      <c r="J78" s="813" t="s">
        <v>2277</v>
      </c>
    </row>
    <row r="79" spans="1:10" ht="14.25" customHeight="1" x14ac:dyDescent="0.25">
      <c r="A79" s="2538">
        <f>A78+B78</f>
        <v>38</v>
      </c>
      <c r="B79" s="2466" t="s">
        <v>819</v>
      </c>
      <c r="C79" s="2463"/>
      <c r="D79" s="2463" t="s">
        <v>2108</v>
      </c>
      <c r="E79" s="2539" t="s">
        <v>2276</v>
      </c>
      <c r="F79" s="2488"/>
      <c r="G79" s="2545">
        <f>G78+H78</f>
        <v>38</v>
      </c>
      <c r="H79" s="2546" t="s">
        <v>819</v>
      </c>
      <c r="I79" s="2547" t="s">
        <v>2108</v>
      </c>
      <c r="J79" s="2548" t="s">
        <v>2276</v>
      </c>
    </row>
    <row r="80" spans="1:10" ht="14.25" customHeight="1" x14ac:dyDescent="0.25">
      <c r="A80" s="3618" t="s">
        <v>9461</v>
      </c>
      <c r="B80" s="3618"/>
      <c r="C80" s="2511" t="s">
        <v>13037</v>
      </c>
      <c r="D80" s="2530" t="s">
        <v>9962</v>
      </c>
      <c r="E80" s="2536" t="s">
        <v>2329</v>
      </c>
      <c r="F80" s="2499" t="s">
        <v>659</v>
      </c>
      <c r="G80" s="3621" t="s">
        <v>9461</v>
      </c>
      <c r="H80" s="3622"/>
      <c r="I80" s="1096" t="s">
        <v>8777</v>
      </c>
      <c r="J80" s="817"/>
    </row>
    <row r="81" spans="1:10" ht="14.25" customHeight="1" x14ac:dyDescent="0.25">
      <c r="A81" s="2538">
        <v>0</v>
      </c>
      <c r="B81" s="2466" t="s">
        <v>115</v>
      </c>
      <c r="C81" s="2463"/>
      <c r="D81" s="2463" t="s">
        <v>2311</v>
      </c>
      <c r="E81" s="2539" t="s">
        <v>2278</v>
      </c>
      <c r="F81" s="2488"/>
      <c r="G81" s="2287">
        <v>0</v>
      </c>
      <c r="H81" s="2549" t="s">
        <v>115</v>
      </c>
      <c r="I81" s="2540" t="s">
        <v>2311</v>
      </c>
      <c r="J81" s="25" t="s">
        <v>2278</v>
      </c>
    </row>
    <row r="82" spans="1:10" ht="14.25" customHeight="1" x14ac:dyDescent="0.25">
      <c r="A82" s="2538" t="str">
        <f>B81</f>
        <v>10</v>
      </c>
      <c r="B82" s="2466" t="s">
        <v>578</v>
      </c>
      <c r="C82" s="2541"/>
      <c r="D82" s="2541" t="s">
        <v>2310</v>
      </c>
      <c r="E82" s="2550" t="s">
        <v>2283</v>
      </c>
      <c r="F82" s="2503"/>
      <c r="G82" s="2287" t="str">
        <f>H81</f>
        <v>10</v>
      </c>
      <c r="H82" s="2549" t="s">
        <v>578</v>
      </c>
      <c r="I82" s="2543" t="s">
        <v>2310</v>
      </c>
      <c r="J82" s="137" t="s">
        <v>2283</v>
      </c>
    </row>
    <row r="83" spans="1:10" ht="14.25" customHeight="1" x14ac:dyDescent="0.25">
      <c r="A83" s="2551">
        <f>A82+B82</f>
        <v>26</v>
      </c>
      <c r="B83" s="2466" t="s">
        <v>1159</v>
      </c>
      <c r="C83" s="2541"/>
      <c r="D83" s="2541" t="s">
        <v>2308</v>
      </c>
      <c r="E83" s="2550" t="s">
        <v>2283</v>
      </c>
      <c r="F83" s="2503"/>
      <c r="G83" s="2287" t="str">
        <f>H82</f>
        <v>16</v>
      </c>
      <c r="H83" s="33">
        <v>4</v>
      </c>
      <c r="I83" s="145"/>
      <c r="J83" t="s">
        <v>2283</v>
      </c>
    </row>
    <row r="84" spans="1:10" ht="14.25" customHeight="1" x14ac:dyDescent="0.25">
      <c r="A84" s="2551">
        <f t="shared" ref="A84:A88" si="0">A83+B83</f>
        <v>30</v>
      </c>
      <c r="B84" s="2466" t="s">
        <v>1209</v>
      </c>
      <c r="C84" s="2463"/>
      <c r="D84" s="2463" t="s">
        <v>2309</v>
      </c>
      <c r="E84" s="2539" t="s">
        <v>13294</v>
      </c>
      <c r="F84" s="2488"/>
      <c r="G84" s="2287">
        <f>H83+G83</f>
        <v>20</v>
      </c>
      <c r="H84" s="2549" t="s">
        <v>1209</v>
      </c>
      <c r="I84" s="2543" t="s">
        <v>2309</v>
      </c>
      <c r="J84" s="25" t="s">
        <v>8702</v>
      </c>
    </row>
    <row r="85" spans="1:10" ht="14.25" customHeight="1" x14ac:dyDescent="0.25">
      <c r="A85" s="2551">
        <f t="shared" si="0"/>
        <v>36</v>
      </c>
      <c r="B85" s="2466" t="s">
        <v>1209</v>
      </c>
      <c r="C85" s="2541"/>
      <c r="D85" s="2541" t="s">
        <v>2309</v>
      </c>
      <c r="E85" s="2542" t="s">
        <v>13295</v>
      </c>
      <c r="F85" s="2503"/>
      <c r="G85" s="2287">
        <f t="shared" ref="G85:G88" si="1">H84+G84</f>
        <v>26</v>
      </c>
      <c r="H85" s="2549" t="s">
        <v>1209</v>
      </c>
      <c r="I85" s="2543" t="s">
        <v>2309</v>
      </c>
      <c r="J85" s="25" t="s">
        <v>8704</v>
      </c>
    </row>
    <row r="86" spans="1:10" ht="14.25" customHeight="1" x14ac:dyDescent="0.25">
      <c r="A86" s="2551">
        <f t="shared" si="0"/>
        <v>42</v>
      </c>
      <c r="B86" s="2466" t="s">
        <v>1159</v>
      </c>
      <c r="C86" s="2463"/>
      <c r="D86" s="2463" t="s">
        <v>2308</v>
      </c>
      <c r="E86" s="2539" t="s">
        <v>2279</v>
      </c>
      <c r="F86" s="2488"/>
      <c r="G86" s="2287">
        <f t="shared" si="1"/>
        <v>32</v>
      </c>
      <c r="H86" s="2549" t="s">
        <v>1159</v>
      </c>
      <c r="I86" s="2543" t="s">
        <v>2308</v>
      </c>
      <c r="J86" s="25" t="s">
        <v>2279</v>
      </c>
    </row>
    <row r="87" spans="1:10" ht="14.25" customHeight="1" x14ac:dyDescent="0.25">
      <c r="A87" s="2551">
        <f t="shared" si="0"/>
        <v>46</v>
      </c>
      <c r="B87" s="2466" t="s">
        <v>2991</v>
      </c>
      <c r="C87" s="2541"/>
      <c r="D87" s="2541" t="s">
        <v>2306</v>
      </c>
      <c r="E87" s="2542" t="s">
        <v>12619</v>
      </c>
      <c r="F87" s="2503"/>
      <c r="G87" s="2287">
        <f t="shared" si="1"/>
        <v>36</v>
      </c>
      <c r="H87" s="2549" t="s">
        <v>2991</v>
      </c>
      <c r="I87" s="2543" t="s">
        <v>2306</v>
      </c>
      <c r="J87" s="25" t="s">
        <v>12619</v>
      </c>
    </row>
    <row r="88" spans="1:10" ht="14.25" customHeight="1" x14ac:dyDescent="0.25">
      <c r="A88" s="2551">
        <f t="shared" si="0"/>
        <v>558</v>
      </c>
      <c r="B88" s="2466" t="s">
        <v>2992</v>
      </c>
      <c r="C88" s="2463"/>
      <c r="D88" s="2463" t="s">
        <v>2307</v>
      </c>
      <c r="E88" s="2539" t="s">
        <v>13296</v>
      </c>
      <c r="F88" s="2488"/>
      <c r="G88" s="2287">
        <f t="shared" si="1"/>
        <v>548</v>
      </c>
      <c r="H88" s="2552" t="s">
        <v>2992</v>
      </c>
      <c r="I88" s="2547" t="s">
        <v>2307</v>
      </c>
      <c r="J88" s="29" t="s">
        <v>8703</v>
      </c>
    </row>
    <row r="89" spans="1:10" ht="14.25" customHeight="1" x14ac:dyDescent="0.25">
      <c r="A89" s="3618" t="s">
        <v>9492</v>
      </c>
      <c r="B89" s="3618"/>
      <c r="C89" s="2511" t="s">
        <v>13037</v>
      </c>
      <c r="D89" s="2530" t="s">
        <v>9962</v>
      </c>
      <c r="E89" s="2536" t="s">
        <v>2329</v>
      </c>
      <c r="F89" s="2499" t="s">
        <v>659</v>
      </c>
      <c r="G89" s="3623" t="s">
        <v>9492</v>
      </c>
      <c r="H89" s="3620"/>
      <c r="I89" s="1096" t="s">
        <v>8776</v>
      </c>
      <c r="J89" s="959"/>
    </row>
    <row r="90" spans="1:10" ht="14.25" customHeight="1" x14ac:dyDescent="0.25">
      <c r="A90" s="2538">
        <v>0</v>
      </c>
      <c r="B90" s="2466" t="s">
        <v>1207</v>
      </c>
      <c r="C90" s="2463"/>
      <c r="D90" s="2463" t="s">
        <v>2104</v>
      </c>
      <c r="E90" s="2553" t="s">
        <v>2280</v>
      </c>
      <c r="F90" s="2488"/>
      <c r="G90" s="2287">
        <v>0</v>
      </c>
      <c r="H90" s="934" t="s">
        <v>1207</v>
      </c>
      <c r="I90" s="2540" t="s">
        <v>2104</v>
      </c>
      <c r="J90" s="137" t="s">
        <v>2280</v>
      </c>
    </row>
    <row r="91" spans="1:10" ht="14.25" customHeight="1" x14ac:dyDescent="0.25">
      <c r="A91" s="2538" t="str">
        <f>B90</f>
        <v>3</v>
      </c>
      <c r="B91" s="2466" t="s">
        <v>579</v>
      </c>
      <c r="C91" s="2541"/>
      <c r="D91" s="2541" t="s">
        <v>2105</v>
      </c>
      <c r="E91" s="2542" t="s">
        <v>2282</v>
      </c>
      <c r="F91" s="2503"/>
      <c r="G91" s="2287" t="str">
        <f>H90</f>
        <v>3</v>
      </c>
      <c r="H91" s="934" t="s">
        <v>579</v>
      </c>
      <c r="I91" s="2543" t="s">
        <v>2105</v>
      </c>
      <c r="J91" s="25" t="s">
        <v>2282</v>
      </c>
    </row>
    <row r="92" spans="1:10" ht="14.25" customHeight="1" x14ac:dyDescent="0.25">
      <c r="A92" s="2538">
        <f t="shared" ref="A92:A97" si="2">A91+B91</f>
        <v>15</v>
      </c>
      <c r="B92" s="2466" t="s">
        <v>579</v>
      </c>
      <c r="C92" s="2463"/>
      <c r="D92" s="2463" t="s">
        <v>2105</v>
      </c>
      <c r="E92" s="2539" t="s">
        <v>2273</v>
      </c>
      <c r="F92" s="2488"/>
      <c r="G92" s="2287">
        <f t="shared" ref="G92:G97" si="3">G91+H91</f>
        <v>15</v>
      </c>
      <c r="H92" s="934" t="s">
        <v>579</v>
      </c>
      <c r="I92" s="2543" t="s">
        <v>2105</v>
      </c>
      <c r="J92" s="25" t="s">
        <v>2273</v>
      </c>
    </row>
    <row r="93" spans="1:10" ht="14.25" customHeight="1" x14ac:dyDescent="0.25">
      <c r="A93" s="2538">
        <f t="shared" si="2"/>
        <v>27</v>
      </c>
      <c r="B93" s="2466" t="s">
        <v>579</v>
      </c>
      <c r="C93" s="2541"/>
      <c r="D93" s="2541" t="s">
        <v>2105</v>
      </c>
      <c r="E93" s="2542" t="s">
        <v>2272</v>
      </c>
      <c r="F93" s="2503"/>
      <c r="G93" s="2287">
        <f t="shared" si="3"/>
        <v>27</v>
      </c>
      <c r="H93" s="934" t="s">
        <v>579</v>
      </c>
      <c r="I93" s="2543" t="s">
        <v>2105</v>
      </c>
      <c r="J93" s="25" t="s">
        <v>2272</v>
      </c>
    </row>
    <row r="94" spans="1:10" ht="14.25" customHeight="1" x14ac:dyDescent="0.25">
      <c r="A94" s="2538">
        <f t="shared" si="2"/>
        <v>39</v>
      </c>
      <c r="B94" s="2466" t="s">
        <v>579</v>
      </c>
      <c r="C94" s="2463"/>
      <c r="D94" s="2463" t="s">
        <v>2105</v>
      </c>
      <c r="E94" s="2553" t="s">
        <v>2271</v>
      </c>
      <c r="F94" s="2488"/>
      <c r="G94" s="2287">
        <f t="shared" si="3"/>
        <v>39</v>
      </c>
      <c r="H94" s="934" t="s">
        <v>579</v>
      </c>
      <c r="I94" s="2543" t="s">
        <v>2105</v>
      </c>
      <c r="J94" s="811" t="s">
        <v>2271</v>
      </c>
    </row>
    <row r="95" spans="1:10" ht="14.25" customHeight="1" x14ac:dyDescent="0.25">
      <c r="A95" s="2538">
        <f t="shared" si="2"/>
        <v>51</v>
      </c>
      <c r="B95" s="2466" t="s">
        <v>579</v>
      </c>
      <c r="C95" s="2541"/>
      <c r="D95" s="2541" t="s">
        <v>2105</v>
      </c>
      <c r="E95" s="2550" t="s">
        <v>2270</v>
      </c>
      <c r="F95" s="2503"/>
      <c r="G95" s="2287">
        <f t="shared" si="3"/>
        <v>51</v>
      </c>
      <c r="H95" s="934" t="s">
        <v>579</v>
      </c>
      <c r="I95" s="2543" t="s">
        <v>2105</v>
      </c>
      <c r="J95" s="812" t="s">
        <v>2270</v>
      </c>
    </row>
    <row r="96" spans="1:10" ht="14.25" customHeight="1" x14ac:dyDescent="0.25">
      <c r="A96" s="2538">
        <f t="shared" si="2"/>
        <v>63</v>
      </c>
      <c r="B96" s="2466" t="s">
        <v>579</v>
      </c>
      <c r="C96" s="2463"/>
      <c r="D96" s="2463" t="s">
        <v>2105</v>
      </c>
      <c r="E96" s="2539" t="s">
        <v>2304</v>
      </c>
      <c r="F96" s="2488"/>
      <c r="G96" s="2287">
        <f t="shared" si="3"/>
        <v>63</v>
      </c>
      <c r="H96" s="934" t="s">
        <v>579</v>
      </c>
      <c r="I96" s="2543" t="s">
        <v>2105</v>
      </c>
      <c r="J96" s="25" t="s">
        <v>2304</v>
      </c>
    </row>
    <row r="97" spans="1:10" ht="14.25" customHeight="1" x14ac:dyDescent="0.25">
      <c r="A97" s="2538">
        <f t="shared" si="2"/>
        <v>75</v>
      </c>
      <c r="B97" s="2466" t="s">
        <v>579</v>
      </c>
      <c r="C97" s="2541"/>
      <c r="D97" s="2541" t="s">
        <v>2105</v>
      </c>
      <c r="E97" s="2542" t="s">
        <v>2305</v>
      </c>
      <c r="F97" s="2503"/>
      <c r="G97" s="2287">
        <f t="shared" si="3"/>
        <v>75</v>
      </c>
      <c r="H97" s="934" t="s">
        <v>579</v>
      </c>
      <c r="I97" s="2543" t="s">
        <v>2105</v>
      </c>
      <c r="J97" s="25" t="s">
        <v>2305</v>
      </c>
    </row>
    <row r="98" spans="1:10" ht="14.25" customHeight="1" x14ac:dyDescent="0.25">
      <c r="A98" s="3618" t="s">
        <v>9446</v>
      </c>
      <c r="B98" s="3618"/>
      <c r="C98" s="2511" t="s">
        <v>13037</v>
      </c>
      <c r="D98" s="2530" t="s">
        <v>9962</v>
      </c>
      <c r="E98" s="2536" t="s">
        <v>2329</v>
      </c>
      <c r="F98" s="2499" t="s">
        <v>659</v>
      </c>
      <c r="G98" s="3627" t="s">
        <v>9446</v>
      </c>
      <c r="H98" s="3620"/>
      <c r="I98" s="1096" t="s">
        <v>9549</v>
      </c>
      <c r="J98" s="817"/>
    </row>
    <row r="99" spans="1:10" ht="14.25" customHeight="1" x14ac:dyDescent="0.25">
      <c r="A99" s="2538">
        <v>0</v>
      </c>
      <c r="B99" s="2466" t="s">
        <v>819</v>
      </c>
      <c r="C99" s="2463"/>
      <c r="D99" s="2463" t="s">
        <v>2108</v>
      </c>
      <c r="E99" s="2554" t="s">
        <v>2284</v>
      </c>
      <c r="F99" s="2488"/>
      <c r="G99" s="2555">
        <v>0</v>
      </c>
      <c r="H99" s="934" t="s">
        <v>819</v>
      </c>
      <c r="I99" s="2540" t="s">
        <v>2108</v>
      </c>
      <c r="J99" s="814" t="s">
        <v>2284</v>
      </c>
    </row>
    <row r="100" spans="1:10" ht="14.25" customHeight="1" x14ac:dyDescent="0.25">
      <c r="A100" s="2538" t="str">
        <f>B99</f>
        <v>1</v>
      </c>
      <c r="B100" s="2466" t="s">
        <v>1152</v>
      </c>
      <c r="C100" s="2541"/>
      <c r="D100" s="2541" t="s">
        <v>2106</v>
      </c>
      <c r="E100" s="2542" t="s">
        <v>2285</v>
      </c>
      <c r="F100" s="2503"/>
      <c r="G100" s="2555" t="str">
        <f>H99</f>
        <v>1</v>
      </c>
      <c r="H100" s="934" t="s">
        <v>1152</v>
      </c>
      <c r="I100" s="2543" t="s">
        <v>2106</v>
      </c>
      <c r="J100" s="25" t="s">
        <v>2285</v>
      </c>
    </row>
    <row r="101" spans="1:10" ht="14.25" customHeight="1" x14ac:dyDescent="0.25">
      <c r="A101" s="2538">
        <f t="shared" ref="A101:A112" si="4">A100+B100</f>
        <v>3</v>
      </c>
      <c r="B101" s="2466" t="s">
        <v>1152</v>
      </c>
      <c r="C101" s="2463"/>
      <c r="D101" s="2463" t="s">
        <v>2106</v>
      </c>
      <c r="E101" s="2539" t="s">
        <v>2286</v>
      </c>
      <c r="F101" s="2488"/>
      <c r="G101" s="2555">
        <f t="shared" ref="G101:G112" si="5">G100+H100</f>
        <v>3</v>
      </c>
      <c r="H101" s="934" t="s">
        <v>1152</v>
      </c>
      <c r="I101" s="2543" t="s">
        <v>2106</v>
      </c>
      <c r="J101" s="25" t="s">
        <v>2286</v>
      </c>
    </row>
    <row r="102" spans="1:10" ht="14.25" customHeight="1" x14ac:dyDescent="0.25">
      <c r="A102" s="2538">
        <f t="shared" si="4"/>
        <v>5</v>
      </c>
      <c r="B102" s="2466" t="s">
        <v>1152</v>
      </c>
      <c r="C102" s="2541"/>
      <c r="D102" s="2541" t="s">
        <v>2106</v>
      </c>
      <c r="E102" s="2550"/>
      <c r="F102" s="2503"/>
      <c r="G102" s="2555">
        <f t="shared" si="5"/>
        <v>5</v>
      </c>
      <c r="H102" s="934" t="s">
        <v>1152</v>
      </c>
      <c r="I102" s="2543" t="s">
        <v>2106</v>
      </c>
      <c r="J102" s="137"/>
    </row>
    <row r="103" spans="1:10" ht="14.25" customHeight="1" x14ac:dyDescent="0.25">
      <c r="A103" s="2538">
        <f t="shared" si="4"/>
        <v>7</v>
      </c>
      <c r="B103" s="2466" t="s">
        <v>1152</v>
      </c>
      <c r="C103" s="2463"/>
      <c r="D103" s="2463" t="s">
        <v>2106</v>
      </c>
      <c r="E103" s="2539" t="s">
        <v>2287</v>
      </c>
      <c r="F103" s="2488"/>
      <c r="G103" s="2555">
        <f t="shared" si="5"/>
        <v>7</v>
      </c>
      <c r="H103" s="934" t="s">
        <v>1152</v>
      </c>
      <c r="I103" s="2543" t="s">
        <v>2106</v>
      </c>
      <c r="J103" s="25" t="s">
        <v>2287</v>
      </c>
    </row>
    <row r="104" spans="1:10" ht="14.25" customHeight="1" x14ac:dyDescent="0.25">
      <c r="A104" s="2538">
        <f t="shared" si="4"/>
        <v>9</v>
      </c>
      <c r="B104" s="2466" t="s">
        <v>1207</v>
      </c>
      <c r="C104" s="2541"/>
      <c r="D104" s="2541" t="s">
        <v>2104</v>
      </c>
      <c r="E104" s="2542" t="s">
        <v>2288</v>
      </c>
      <c r="F104" s="2503"/>
      <c r="G104" s="2555">
        <f t="shared" si="5"/>
        <v>9</v>
      </c>
      <c r="H104" s="934" t="s">
        <v>1207</v>
      </c>
      <c r="I104" s="2543" t="s">
        <v>2104</v>
      </c>
      <c r="J104" s="25" t="s">
        <v>2288</v>
      </c>
    </row>
    <row r="105" spans="1:10" ht="14.25" customHeight="1" x14ac:dyDescent="0.25">
      <c r="A105" s="2538">
        <f t="shared" si="4"/>
        <v>12</v>
      </c>
      <c r="B105" s="2466" t="s">
        <v>819</v>
      </c>
      <c r="C105" s="2463"/>
      <c r="D105" s="2463" t="s">
        <v>2108</v>
      </c>
      <c r="E105" s="2554" t="s">
        <v>2299</v>
      </c>
      <c r="F105" s="2488"/>
      <c r="G105" s="2555">
        <f t="shared" si="5"/>
        <v>12</v>
      </c>
      <c r="H105" s="934" t="s">
        <v>819</v>
      </c>
      <c r="I105" s="2543" t="s">
        <v>2108</v>
      </c>
      <c r="J105" s="814" t="s">
        <v>2299</v>
      </c>
    </row>
    <row r="106" spans="1:10" ht="14.25" customHeight="1" x14ac:dyDescent="0.25">
      <c r="A106" s="2538">
        <f t="shared" si="4"/>
        <v>13</v>
      </c>
      <c r="B106" s="2466" t="s">
        <v>1207</v>
      </c>
      <c r="C106" s="2541"/>
      <c r="D106" s="2541" t="s">
        <v>2104</v>
      </c>
      <c r="E106" s="2542" t="s">
        <v>2293</v>
      </c>
      <c r="F106" s="2503"/>
      <c r="G106" s="2555">
        <f t="shared" si="5"/>
        <v>13</v>
      </c>
      <c r="H106" s="934" t="s">
        <v>1207</v>
      </c>
      <c r="I106" s="2543" t="s">
        <v>2104</v>
      </c>
      <c r="J106" s="25" t="s">
        <v>2293</v>
      </c>
    </row>
    <row r="107" spans="1:10" ht="14.25" customHeight="1" x14ac:dyDescent="0.25">
      <c r="A107" s="2538">
        <f t="shared" si="4"/>
        <v>16</v>
      </c>
      <c r="B107" s="2466" t="s">
        <v>819</v>
      </c>
      <c r="C107" s="2463"/>
      <c r="D107" s="2463" t="s">
        <v>2108</v>
      </c>
      <c r="E107" s="2554" t="s">
        <v>13297</v>
      </c>
      <c r="F107" s="2488"/>
      <c r="G107" s="2555">
        <f t="shared" si="5"/>
        <v>16</v>
      </c>
      <c r="H107" s="934" t="s">
        <v>819</v>
      </c>
      <c r="I107" s="2543" t="s">
        <v>2108</v>
      </c>
      <c r="J107" s="826" t="s">
        <v>3017</v>
      </c>
    </row>
    <row r="108" spans="1:10" ht="14.25" customHeight="1" x14ac:dyDescent="0.25">
      <c r="A108" s="2538">
        <f t="shared" si="4"/>
        <v>17</v>
      </c>
      <c r="B108" s="2466" t="s">
        <v>819</v>
      </c>
      <c r="C108" s="2541"/>
      <c r="D108" s="2541" t="s">
        <v>2108</v>
      </c>
      <c r="E108" s="2556" t="s">
        <v>2298</v>
      </c>
      <c r="F108" s="2503"/>
      <c r="G108" s="2555">
        <f t="shared" si="5"/>
        <v>17</v>
      </c>
      <c r="H108" s="934" t="s">
        <v>819</v>
      </c>
      <c r="I108" s="2543" t="s">
        <v>2108</v>
      </c>
      <c r="J108" s="816" t="s">
        <v>2298</v>
      </c>
    </row>
    <row r="109" spans="1:10" ht="14.25" customHeight="1" x14ac:dyDescent="0.25">
      <c r="A109" s="2538">
        <f t="shared" si="4"/>
        <v>18</v>
      </c>
      <c r="B109" s="2466" t="s">
        <v>819</v>
      </c>
      <c r="C109" s="2463"/>
      <c r="D109" s="2463" t="s">
        <v>2108</v>
      </c>
      <c r="E109" s="2539" t="s">
        <v>2294</v>
      </c>
      <c r="F109" s="2488"/>
      <c r="G109" s="2555">
        <f t="shared" si="5"/>
        <v>18</v>
      </c>
      <c r="H109" s="934" t="s">
        <v>819</v>
      </c>
      <c r="I109" s="2543" t="s">
        <v>2108</v>
      </c>
      <c r="J109" s="438" t="s">
        <v>2294</v>
      </c>
    </row>
    <row r="110" spans="1:10" ht="14.25" customHeight="1" x14ac:dyDescent="0.25">
      <c r="A110" s="2538">
        <f t="shared" si="4"/>
        <v>19</v>
      </c>
      <c r="B110" s="2466" t="s">
        <v>819</v>
      </c>
      <c r="C110" s="2541"/>
      <c r="D110" s="2541" t="s">
        <v>2108</v>
      </c>
      <c r="E110" s="2542" t="s">
        <v>2295</v>
      </c>
      <c r="F110" s="2503"/>
      <c r="G110" s="2555">
        <f t="shared" si="5"/>
        <v>19</v>
      </c>
      <c r="H110" s="934" t="s">
        <v>819</v>
      </c>
      <c r="I110" s="2543" t="s">
        <v>2108</v>
      </c>
      <c r="J110" s="25" t="s">
        <v>2295</v>
      </c>
    </row>
    <row r="111" spans="1:10" ht="14.25" customHeight="1" x14ac:dyDescent="0.25">
      <c r="A111" s="2538">
        <f t="shared" si="4"/>
        <v>20</v>
      </c>
      <c r="B111" s="2466" t="s">
        <v>819</v>
      </c>
      <c r="C111" s="2463"/>
      <c r="D111" s="2463" t="s">
        <v>2108</v>
      </c>
      <c r="E111" s="2539" t="s">
        <v>2296</v>
      </c>
      <c r="F111" s="2488"/>
      <c r="G111" s="2555">
        <f t="shared" si="5"/>
        <v>20</v>
      </c>
      <c r="H111" s="934" t="s">
        <v>819</v>
      </c>
      <c r="I111" s="2543" t="s">
        <v>2108</v>
      </c>
      <c r="J111" s="25" t="s">
        <v>2296</v>
      </c>
    </row>
    <row r="112" spans="1:10" ht="14.25" customHeight="1" x14ac:dyDescent="0.25">
      <c r="A112" s="2538">
        <f t="shared" si="4"/>
        <v>21</v>
      </c>
      <c r="B112" s="2466" t="s">
        <v>819</v>
      </c>
      <c r="C112" s="2541"/>
      <c r="D112" s="2541" t="s">
        <v>2108</v>
      </c>
      <c r="E112" s="2542" t="s">
        <v>2297</v>
      </c>
      <c r="F112" s="2503"/>
      <c r="G112" s="2555">
        <f t="shared" si="5"/>
        <v>21</v>
      </c>
      <c r="H112" s="934" t="s">
        <v>819</v>
      </c>
      <c r="I112" s="2547" t="s">
        <v>2108</v>
      </c>
      <c r="J112" s="25" t="s">
        <v>2297</v>
      </c>
    </row>
    <row r="113" spans="1:10" ht="14.25" customHeight="1" x14ac:dyDescent="0.25">
      <c r="A113" s="3624" t="s">
        <v>9448</v>
      </c>
      <c r="B113" s="3624"/>
      <c r="C113" s="2511" t="s">
        <v>13037</v>
      </c>
      <c r="D113" s="2530" t="s">
        <v>9962</v>
      </c>
      <c r="E113" s="2536" t="s">
        <v>2329</v>
      </c>
      <c r="F113" s="2499" t="s">
        <v>659</v>
      </c>
      <c r="G113" s="3628" t="s">
        <v>9448</v>
      </c>
      <c r="H113" s="3629"/>
      <c r="I113" s="1096" t="s">
        <v>9547</v>
      </c>
      <c r="J113" s="869"/>
    </row>
    <row r="114" spans="1:10" ht="14.25" customHeight="1" x14ac:dyDescent="0.25">
      <c r="A114" s="2538">
        <v>0</v>
      </c>
      <c r="B114" s="2466" t="s">
        <v>2990</v>
      </c>
      <c r="C114" s="2463"/>
      <c r="D114" s="2463" t="s">
        <v>9541</v>
      </c>
      <c r="E114" s="2553" t="s">
        <v>9542</v>
      </c>
      <c r="F114" s="2488"/>
      <c r="G114" s="2555">
        <v>0</v>
      </c>
      <c r="H114" s="934" t="s">
        <v>2990</v>
      </c>
      <c r="I114" s="1053" t="s">
        <v>9541</v>
      </c>
      <c r="J114" s="137" t="s">
        <v>9542</v>
      </c>
    </row>
    <row r="115" spans="1:10" ht="14.25" customHeight="1" x14ac:dyDescent="0.25">
      <c r="A115" s="2538">
        <v>19</v>
      </c>
      <c r="B115" s="2466" t="s">
        <v>819</v>
      </c>
      <c r="C115" s="2541"/>
      <c r="D115" s="2541" t="s">
        <v>2108</v>
      </c>
      <c r="E115" s="2557" t="s">
        <v>13298</v>
      </c>
      <c r="F115" s="2503"/>
      <c r="G115" s="2555">
        <v>19</v>
      </c>
      <c r="H115" s="934" t="s">
        <v>819</v>
      </c>
      <c r="I115" s="1053" t="s">
        <v>2108</v>
      </c>
      <c r="J115" s="926" t="s">
        <v>9546</v>
      </c>
    </row>
    <row r="116" spans="1:10" ht="14.25" customHeight="1" x14ac:dyDescent="0.25">
      <c r="A116" s="3618" t="s">
        <v>9449</v>
      </c>
      <c r="B116" s="3618"/>
      <c r="C116" s="2511" t="s">
        <v>13037</v>
      </c>
      <c r="D116" s="2530" t="s">
        <v>9962</v>
      </c>
      <c r="E116" s="2536" t="s">
        <v>2329</v>
      </c>
      <c r="F116" s="2499" t="s">
        <v>659</v>
      </c>
      <c r="G116" s="3630" t="s">
        <v>9449</v>
      </c>
      <c r="H116" s="3631"/>
      <c r="I116" s="1096" t="s">
        <v>9520</v>
      </c>
      <c r="J116" s="817"/>
    </row>
    <row r="117" spans="1:10" ht="14.25" customHeight="1" x14ac:dyDescent="0.25">
      <c r="A117" s="2538">
        <v>0</v>
      </c>
      <c r="B117" s="2466" t="s">
        <v>2990</v>
      </c>
      <c r="C117" s="2463"/>
      <c r="D117" s="2463" t="s">
        <v>2292</v>
      </c>
      <c r="E117" s="2539" t="s">
        <v>2300</v>
      </c>
      <c r="F117" s="2488"/>
      <c r="G117" s="2287">
        <v>0</v>
      </c>
      <c r="H117" s="934" t="s">
        <v>2990</v>
      </c>
      <c r="I117" s="2540" t="s">
        <v>2292</v>
      </c>
      <c r="J117" s="25" t="s">
        <v>2300</v>
      </c>
    </row>
    <row r="118" spans="1:10" ht="14.25" customHeight="1" x14ac:dyDescent="0.25">
      <c r="A118" s="2538" t="str">
        <f>B117</f>
        <v>19</v>
      </c>
      <c r="B118" s="2466" t="s">
        <v>2990</v>
      </c>
      <c r="C118" s="2541"/>
      <c r="D118" s="2541" t="s">
        <v>2292</v>
      </c>
      <c r="E118" s="2542" t="s">
        <v>2301</v>
      </c>
      <c r="F118" s="2503"/>
      <c r="G118" s="2287" t="str">
        <f>H117</f>
        <v>19</v>
      </c>
      <c r="H118" s="934" t="s">
        <v>2990</v>
      </c>
      <c r="I118" s="2543" t="s">
        <v>2292</v>
      </c>
      <c r="J118" s="25" t="s">
        <v>2301</v>
      </c>
    </row>
    <row r="119" spans="1:10" ht="14.25" customHeight="1" x14ac:dyDescent="0.25">
      <c r="A119" s="2538">
        <f t="shared" ref="A119:A127" si="6">A118+B118</f>
        <v>38</v>
      </c>
      <c r="B119" s="2466" t="s">
        <v>1152</v>
      </c>
      <c r="C119" s="2463"/>
      <c r="D119" s="2463" t="s">
        <v>2106</v>
      </c>
      <c r="E119" s="2554" t="s">
        <v>13299</v>
      </c>
      <c r="F119" s="2488"/>
      <c r="G119" s="2287">
        <f t="shared" ref="G119:G127" si="7">G118+H118</f>
        <v>38</v>
      </c>
      <c r="H119" s="934" t="s">
        <v>1152</v>
      </c>
      <c r="I119" s="2543" t="s">
        <v>2106</v>
      </c>
      <c r="J119" s="814" t="s">
        <v>9545</v>
      </c>
    </row>
    <row r="120" spans="1:10" ht="14.25" customHeight="1" x14ac:dyDescent="0.25">
      <c r="A120" s="2538">
        <f t="shared" si="6"/>
        <v>40</v>
      </c>
      <c r="B120" s="2466" t="s">
        <v>1152</v>
      </c>
      <c r="C120" s="2541"/>
      <c r="D120" s="2541" t="s">
        <v>2106</v>
      </c>
      <c r="E120" s="2556" t="s">
        <v>13300</v>
      </c>
      <c r="F120" s="2503"/>
      <c r="G120" s="2287">
        <f t="shared" si="7"/>
        <v>40</v>
      </c>
      <c r="H120" s="934" t="s">
        <v>1152</v>
      </c>
      <c r="I120" s="2543" t="s">
        <v>2106</v>
      </c>
      <c r="J120" s="814" t="s">
        <v>9544</v>
      </c>
    </row>
    <row r="121" spans="1:10" ht="14.25" customHeight="1" x14ac:dyDescent="0.25">
      <c r="A121" s="2538">
        <f t="shared" si="6"/>
        <v>42</v>
      </c>
      <c r="B121" s="2466" t="s">
        <v>1152</v>
      </c>
      <c r="C121" s="2463"/>
      <c r="D121" s="2463" t="s">
        <v>2106</v>
      </c>
      <c r="E121" s="2558"/>
      <c r="F121" s="2488"/>
      <c r="G121" s="2287">
        <f t="shared" si="7"/>
        <v>42</v>
      </c>
      <c r="H121" s="934" t="s">
        <v>1152</v>
      </c>
      <c r="I121" s="2543" t="s">
        <v>2106</v>
      </c>
      <c r="J121" s="815"/>
    </row>
    <row r="122" spans="1:10" ht="14.25" customHeight="1" x14ac:dyDescent="0.25">
      <c r="A122" s="2538">
        <f t="shared" si="6"/>
        <v>44</v>
      </c>
      <c r="B122" s="2466" t="s">
        <v>819</v>
      </c>
      <c r="C122" s="2541"/>
      <c r="D122" s="2541" t="s">
        <v>2108</v>
      </c>
      <c r="E122" s="2556" t="s">
        <v>2302</v>
      </c>
      <c r="F122" s="2503"/>
      <c r="G122" s="2287">
        <f t="shared" si="7"/>
        <v>44</v>
      </c>
      <c r="H122" s="934" t="s">
        <v>819</v>
      </c>
      <c r="I122" s="2543" t="s">
        <v>2108</v>
      </c>
      <c r="J122" s="814" t="s">
        <v>2302</v>
      </c>
    </row>
    <row r="123" spans="1:10" ht="14.25" customHeight="1" x14ac:dyDescent="0.25">
      <c r="A123" s="2538">
        <f t="shared" si="6"/>
        <v>45</v>
      </c>
      <c r="B123" s="2466" t="s">
        <v>1152</v>
      </c>
      <c r="C123" s="2463"/>
      <c r="D123" s="2463" t="s">
        <v>2106</v>
      </c>
      <c r="E123" s="2539" t="s">
        <v>2320</v>
      </c>
      <c r="F123" s="2488"/>
      <c r="G123" s="2287">
        <f t="shared" si="7"/>
        <v>45</v>
      </c>
      <c r="H123" s="934" t="s">
        <v>1152</v>
      </c>
      <c r="I123" s="2543" t="s">
        <v>2106</v>
      </c>
      <c r="J123" s="25" t="s">
        <v>2320</v>
      </c>
    </row>
    <row r="124" spans="1:10" ht="14.25" customHeight="1" x14ac:dyDescent="0.25">
      <c r="A124" s="2538">
        <f t="shared" si="6"/>
        <v>47</v>
      </c>
      <c r="B124" s="2466" t="s">
        <v>1152</v>
      </c>
      <c r="C124" s="2541"/>
      <c r="D124" s="2541" t="s">
        <v>2106</v>
      </c>
      <c r="E124" s="2542" t="s">
        <v>2319</v>
      </c>
      <c r="F124" s="2503"/>
      <c r="G124" s="2287">
        <f t="shared" si="7"/>
        <v>47</v>
      </c>
      <c r="H124" s="934" t="s">
        <v>1152</v>
      </c>
      <c r="I124" s="2543" t="s">
        <v>2106</v>
      </c>
      <c r="J124" s="25" t="s">
        <v>2319</v>
      </c>
    </row>
    <row r="125" spans="1:10" ht="14.25" customHeight="1" x14ac:dyDescent="0.25">
      <c r="A125" s="2538">
        <f t="shared" si="6"/>
        <v>49</v>
      </c>
      <c r="B125" s="2466" t="s">
        <v>819</v>
      </c>
      <c r="C125" s="2463"/>
      <c r="D125" s="2463" t="s">
        <v>2108</v>
      </c>
      <c r="E125" s="2554" t="s">
        <v>2318</v>
      </c>
      <c r="F125" s="2488"/>
      <c r="G125" s="2287">
        <f t="shared" si="7"/>
        <v>49</v>
      </c>
      <c r="H125" s="934" t="s">
        <v>819</v>
      </c>
      <c r="I125" s="2543" t="s">
        <v>2108</v>
      </c>
      <c r="J125" s="814" t="s">
        <v>2318</v>
      </c>
    </row>
    <row r="126" spans="1:10" ht="14.25" customHeight="1" x14ac:dyDescent="0.25">
      <c r="A126" s="2538">
        <f t="shared" si="6"/>
        <v>50</v>
      </c>
      <c r="B126" s="2466" t="s">
        <v>2987</v>
      </c>
      <c r="C126" s="2541"/>
      <c r="D126" s="2541" t="s">
        <v>2315</v>
      </c>
      <c r="E126" s="2559" t="s">
        <v>2317</v>
      </c>
      <c r="F126" s="2503"/>
      <c r="G126" s="2287">
        <f t="shared" si="7"/>
        <v>50</v>
      </c>
      <c r="H126" s="934" t="s">
        <v>2987</v>
      </c>
      <c r="I126" s="2543" t="s">
        <v>2315</v>
      </c>
      <c r="J126" s="25" t="s">
        <v>2317</v>
      </c>
    </row>
    <row r="127" spans="1:10" ht="14.25" customHeight="1" x14ac:dyDescent="0.25">
      <c r="A127" s="2538">
        <f t="shared" si="6"/>
        <v>170</v>
      </c>
      <c r="B127" s="2466" t="s">
        <v>118</v>
      </c>
      <c r="C127" s="2463"/>
      <c r="D127" s="2463" t="s">
        <v>2316</v>
      </c>
      <c r="E127" s="2553" t="s">
        <v>2283</v>
      </c>
      <c r="F127" s="2488"/>
      <c r="G127" s="2545">
        <f t="shared" si="7"/>
        <v>170</v>
      </c>
      <c r="H127" s="2546" t="s">
        <v>118</v>
      </c>
      <c r="I127" s="2547" t="s">
        <v>2316</v>
      </c>
      <c r="J127" s="942" t="s">
        <v>2283</v>
      </c>
    </row>
    <row r="128" spans="1:10" ht="14.25" customHeight="1" x14ac:dyDescent="0.25">
      <c r="A128" s="3624" t="s">
        <v>9460</v>
      </c>
      <c r="B128" s="3624"/>
      <c r="C128" s="2511" t="s">
        <v>13037</v>
      </c>
      <c r="D128" s="2530" t="s">
        <v>9962</v>
      </c>
      <c r="E128" s="2536" t="s">
        <v>2329</v>
      </c>
      <c r="F128" s="2560" t="s">
        <v>659</v>
      </c>
      <c r="G128" s="3625" t="s">
        <v>9460</v>
      </c>
      <c r="H128" s="3626"/>
      <c r="I128" s="1096" t="s">
        <v>9548</v>
      </c>
      <c r="J128" s="868"/>
    </row>
    <row r="129" spans="1:10" ht="14.25" customHeight="1" x14ac:dyDescent="0.25">
      <c r="A129" s="2538">
        <v>0</v>
      </c>
      <c r="B129" s="2466" t="s">
        <v>115</v>
      </c>
      <c r="C129" s="2463"/>
      <c r="D129" s="2463" t="s">
        <v>2311</v>
      </c>
      <c r="E129" s="2539" t="s">
        <v>2278</v>
      </c>
      <c r="F129" s="2561"/>
      <c r="G129" s="2555">
        <v>0</v>
      </c>
      <c r="H129" s="934" t="s">
        <v>115</v>
      </c>
      <c r="I129" s="2562" t="s">
        <v>2311</v>
      </c>
      <c r="J129" s="25" t="s">
        <v>2278</v>
      </c>
    </row>
    <row r="130" spans="1:10" ht="14.25" customHeight="1" x14ac:dyDescent="0.25">
      <c r="A130" s="2538" t="str">
        <f>B129</f>
        <v>10</v>
      </c>
      <c r="B130" s="2466" t="s">
        <v>420</v>
      </c>
      <c r="C130" s="2541"/>
      <c r="D130" s="2541" t="s">
        <v>2314</v>
      </c>
      <c r="E130" s="2542" t="s">
        <v>2281</v>
      </c>
      <c r="F130" s="2563"/>
      <c r="G130" s="2555" t="str">
        <f>H129</f>
        <v>10</v>
      </c>
      <c r="H130" s="934" t="s">
        <v>420</v>
      </c>
      <c r="I130" s="2564" t="s">
        <v>2314</v>
      </c>
      <c r="J130" s="25" t="s">
        <v>2281</v>
      </c>
    </row>
    <row r="131" spans="1:10" ht="14.25" customHeight="1" x14ac:dyDescent="0.25">
      <c r="A131" s="2538">
        <f>A130+B130</f>
        <v>32</v>
      </c>
      <c r="B131" s="2466" t="s">
        <v>115</v>
      </c>
      <c r="C131" s="2463"/>
      <c r="D131" s="2463" t="s">
        <v>3004</v>
      </c>
      <c r="E131" s="2539" t="s">
        <v>9948</v>
      </c>
      <c r="F131" s="2561"/>
      <c r="G131" s="2555">
        <f>G130+H130</f>
        <v>32</v>
      </c>
      <c r="H131" s="934" t="s">
        <v>115</v>
      </c>
      <c r="I131" s="2564" t="s">
        <v>3004</v>
      </c>
      <c r="J131" s="25" t="s">
        <v>9948</v>
      </c>
    </row>
    <row r="132" spans="1:10" ht="14.25" customHeight="1" x14ac:dyDescent="0.25">
      <c r="A132" s="2538">
        <f>A131+B131</f>
        <v>42</v>
      </c>
      <c r="B132" s="2466" t="s">
        <v>115</v>
      </c>
      <c r="C132" s="2541"/>
      <c r="D132" s="2541" t="s">
        <v>3004</v>
      </c>
      <c r="E132" s="2542" t="s">
        <v>9947</v>
      </c>
      <c r="F132" s="2563"/>
      <c r="G132" s="2555">
        <f>G131+H131</f>
        <v>42</v>
      </c>
      <c r="H132" s="934" t="s">
        <v>115</v>
      </c>
      <c r="I132" s="2564" t="s">
        <v>3004</v>
      </c>
      <c r="J132" s="25" t="s">
        <v>9947</v>
      </c>
    </row>
    <row r="133" spans="1:10" ht="14.25" customHeight="1" x14ac:dyDescent="0.25">
      <c r="A133" s="2538">
        <f>A132+B132</f>
        <v>52</v>
      </c>
      <c r="B133" s="2466" t="s">
        <v>115</v>
      </c>
      <c r="C133" s="2463"/>
      <c r="D133" s="2463" t="s">
        <v>3004</v>
      </c>
      <c r="E133" s="2539" t="s">
        <v>9949</v>
      </c>
      <c r="F133" s="2561"/>
      <c r="G133" s="2565">
        <f>G132+H132</f>
        <v>52</v>
      </c>
      <c r="H133" s="2546" t="s">
        <v>115</v>
      </c>
      <c r="I133" s="2566" t="s">
        <v>3004</v>
      </c>
      <c r="J133" s="29" t="s">
        <v>9949</v>
      </c>
    </row>
    <row r="134" spans="1:10" ht="14.25" customHeight="1" x14ac:dyDescent="0.25">
      <c r="A134" s="3624" t="s">
        <v>9447</v>
      </c>
      <c r="B134" s="3624"/>
      <c r="C134" s="2511" t="s">
        <v>13037</v>
      </c>
      <c r="D134" s="2530" t="s">
        <v>9962</v>
      </c>
      <c r="E134" s="2536" t="s">
        <v>2329</v>
      </c>
      <c r="F134" s="2499" t="s">
        <v>659</v>
      </c>
    </row>
    <row r="135" spans="1:10" ht="14.25" customHeight="1" x14ac:dyDescent="0.25">
      <c r="A135" s="2538">
        <v>0</v>
      </c>
      <c r="B135" s="2466" t="s">
        <v>1207</v>
      </c>
      <c r="C135" s="2463"/>
      <c r="D135" s="2463" t="s">
        <v>2104</v>
      </c>
      <c r="E135" s="2554" t="s">
        <v>2280</v>
      </c>
      <c r="F135" s="2488"/>
    </row>
    <row r="136" spans="1:10" ht="14.25" customHeight="1" x14ac:dyDescent="0.25">
      <c r="A136" s="2538" t="str">
        <f>B135</f>
        <v>3</v>
      </c>
      <c r="B136" s="2466" t="s">
        <v>579</v>
      </c>
      <c r="C136" s="2541"/>
      <c r="D136" s="2541" t="s">
        <v>2105</v>
      </c>
      <c r="E136" s="2542" t="s">
        <v>2274</v>
      </c>
      <c r="F136" s="2503"/>
    </row>
    <row r="137" spans="1:10" ht="14.25" customHeight="1" x14ac:dyDescent="0.25">
      <c r="A137" s="2538">
        <f>A136+B136</f>
        <v>15</v>
      </c>
      <c r="B137" s="2466" t="s">
        <v>1152</v>
      </c>
      <c r="C137" s="2463"/>
      <c r="D137" s="2463" t="s">
        <v>2106</v>
      </c>
      <c r="E137" s="2539" t="s">
        <v>2275</v>
      </c>
      <c r="F137" s="2488"/>
    </row>
    <row r="138" spans="1:10" ht="14.25" customHeight="1" x14ac:dyDescent="0.25">
      <c r="A138" s="2538">
        <f>A137+B137</f>
        <v>17</v>
      </c>
      <c r="B138" s="2466" t="s">
        <v>1209</v>
      </c>
      <c r="C138" s="2541"/>
      <c r="D138" s="2541" t="s">
        <v>2107</v>
      </c>
      <c r="E138" s="2542" t="s">
        <v>7127</v>
      </c>
      <c r="F138" s="2503"/>
    </row>
    <row r="139" spans="1:10" ht="14.25" customHeight="1" x14ac:dyDescent="0.25">
      <c r="A139" s="2538">
        <f>A138+B138</f>
        <v>23</v>
      </c>
      <c r="B139" s="2466" t="s">
        <v>1209</v>
      </c>
      <c r="C139" s="2463"/>
      <c r="D139" s="2463" t="s">
        <v>2107</v>
      </c>
      <c r="E139" s="2539" t="s">
        <v>7128</v>
      </c>
      <c r="F139" s="2488"/>
    </row>
    <row r="140" spans="1:10" ht="14.25" customHeight="1" x14ac:dyDescent="0.25">
      <c r="A140" s="2538">
        <f>A139+B139</f>
        <v>29</v>
      </c>
      <c r="B140" s="2466" t="s">
        <v>819</v>
      </c>
      <c r="C140" s="2541"/>
      <c r="D140" s="2541" t="s">
        <v>2108</v>
      </c>
      <c r="E140" s="2556" t="s">
        <v>7129</v>
      </c>
      <c r="F140" s="2503"/>
    </row>
    <row r="141" spans="1:10" ht="14.25" customHeight="1" x14ac:dyDescent="0.25">
      <c r="A141" s="3577" t="s">
        <v>9438</v>
      </c>
      <c r="B141" s="3577"/>
      <c r="C141" s="2511" t="s">
        <v>13037</v>
      </c>
      <c r="D141" s="2530" t="s">
        <v>9962</v>
      </c>
      <c r="E141" s="2536" t="s">
        <v>2329</v>
      </c>
      <c r="F141" s="2499" t="s">
        <v>659</v>
      </c>
    </row>
    <row r="142" spans="1:10" ht="14.25" customHeight="1" x14ac:dyDescent="0.25">
      <c r="A142" s="2538">
        <v>0</v>
      </c>
      <c r="B142" s="2466" t="s">
        <v>1207</v>
      </c>
      <c r="C142" s="2463"/>
      <c r="D142" s="2409" t="s">
        <v>2104</v>
      </c>
      <c r="E142" s="2553" t="s">
        <v>12826</v>
      </c>
      <c r="F142" s="2488"/>
    </row>
    <row r="143" spans="1:10" ht="14.25" customHeight="1" x14ac:dyDescent="0.25">
      <c r="A143" s="2538">
        <f t="shared" ref="A143:A149" si="8">A142+B142</f>
        <v>3</v>
      </c>
      <c r="B143" s="2466" t="s">
        <v>1207</v>
      </c>
      <c r="C143" s="2541"/>
      <c r="D143" s="2541" t="s">
        <v>12823</v>
      </c>
      <c r="E143" s="2557" t="s">
        <v>12825</v>
      </c>
      <c r="F143" s="2503"/>
    </row>
    <row r="144" spans="1:10" ht="14.25" customHeight="1" x14ac:dyDescent="0.25">
      <c r="A144" s="2538">
        <f t="shared" si="8"/>
        <v>6</v>
      </c>
      <c r="B144" s="2466" t="s">
        <v>819</v>
      </c>
      <c r="C144" s="2463"/>
      <c r="D144" s="2463" t="s">
        <v>2108</v>
      </c>
      <c r="E144" s="2553" t="s">
        <v>12824</v>
      </c>
      <c r="F144" s="2488"/>
    </row>
    <row r="145" spans="1:6" ht="14.25" customHeight="1" x14ac:dyDescent="0.25">
      <c r="A145" s="2538">
        <f t="shared" si="8"/>
        <v>7</v>
      </c>
      <c r="B145" s="2466" t="s">
        <v>819</v>
      </c>
      <c r="C145" s="2541"/>
      <c r="D145" s="2541" t="s">
        <v>12827</v>
      </c>
      <c r="E145" s="2550" t="s">
        <v>12828</v>
      </c>
      <c r="F145" s="2503"/>
    </row>
    <row r="146" spans="1:6" ht="14.25" customHeight="1" x14ac:dyDescent="0.25">
      <c r="A146" s="2538">
        <f t="shared" si="8"/>
        <v>8</v>
      </c>
      <c r="B146" s="2466" t="s">
        <v>1208</v>
      </c>
      <c r="C146" s="2463"/>
      <c r="D146" s="2463" t="s">
        <v>2108</v>
      </c>
      <c r="E146" s="2553" t="s">
        <v>12829</v>
      </c>
      <c r="F146" s="2488"/>
    </row>
    <row r="147" spans="1:6" ht="14.25" customHeight="1" x14ac:dyDescent="0.25">
      <c r="A147" s="2538">
        <f t="shared" si="8"/>
        <v>13</v>
      </c>
      <c r="B147" s="2466" t="s">
        <v>1208</v>
      </c>
      <c r="C147" s="2541"/>
      <c r="D147" s="2541" t="s">
        <v>2108</v>
      </c>
      <c r="E147" s="2550" t="s">
        <v>12830</v>
      </c>
      <c r="F147" s="2503"/>
    </row>
    <row r="148" spans="1:6" ht="14.25" customHeight="1" x14ac:dyDescent="0.25">
      <c r="A148" s="2538">
        <f t="shared" si="8"/>
        <v>18</v>
      </c>
      <c r="B148" s="2466" t="s">
        <v>819</v>
      </c>
      <c r="C148" s="2463"/>
      <c r="D148" s="2463" t="s">
        <v>2108</v>
      </c>
      <c r="E148" s="2553" t="s">
        <v>12831</v>
      </c>
      <c r="F148" s="2488"/>
    </row>
    <row r="149" spans="1:6" ht="14.25" customHeight="1" x14ac:dyDescent="0.25">
      <c r="A149" s="2538">
        <f t="shared" si="8"/>
        <v>19</v>
      </c>
      <c r="B149" s="2466" t="s">
        <v>819</v>
      </c>
      <c r="C149" s="2541"/>
      <c r="D149" s="2541" t="s">
        <v>2108</v>
      </c>
      <c r="E149" s="2550" t="s">
        <v>12832</v>
      </c>
      <c r="F149" s="2503"/>
    </row>
    <row r="150" spans="1:6" ht="14.25" customHeight="1" x14ac:dyDescent="0.25">
      <c r="A150" s="3577" t="s">
        <v>9450</v>
      </c>
      <c r="B150" s="3577"/>
      <c r="C150" s="2511" t="s">
        <v>13037</v>
      </c>
      <c r="D150" s="2530" t="s">
        <v>9962</v>
      </c>
      <c r="E150" s="2536" t="s">
        <v>2329</v>
      </c>
      <c r="F150" s="2499" t="s">
        <v>659</v>
      </c>
    </row>
    <row r="151" spans="1:6" ht="14.25" customHeight="1" x14ac:dyDescent="0.25">
      <c r="A151" s="2538">
        <v>0</v>
      </c>
      <c r="B151" s="2466" t="s">
        <v>1207</v>
      </c>
      <c r="C151" s="2463"/>
      <c r="D151" s="2409" t="s">
        <v>2104</v>
      </c>
      <c r="E151" s="2553" t="s">
        <v>12826</v>
      </c>
      <c r="F151" s="2488"/>
    </row>
    <row r="152" spans="1:6" ht="14.25" customHeight="1" x14ac:dyDescent="0.25">
      <c r="A152" s="2538">
        <f t="shared" ref="A152:A158" si="9">A151+B151</f>
        <v>3</v>
      </c>
      <c r="B152" s="2466" t="s">
        <v>1207</v>
      </c>
      <c r="C152" s="2541"/>
      <c r="D152" s="2541" t="s">
        <v>12823</v>
      </c>
      <c r="E152" s="2557" t="s">
        <v>12825</v>
      </c>
      <c r="F152" s="2503"/>
    </row>
    <row r="153" spans="1:6" ht="14.25" customHeight="1" x14ac:dyDescent="0.25">
      <c r="A153" s="2538">
        <f t="shared" si="9"/>
        <v>6</v>
      </c>
      <c r="B153" s="2466" t="s">
        <v>819</v>
      </c>
      <c r="C153" s="2463"/>
      <c r="D153" s="2463" t="s">
        <v>2108</v>
      </c>
      <c r="E153" s="2553" t="s">
        <v>12824</v>
      </c>
      <c r="F153" s="2488"/>
    </row>
    <row r="154" spans="1:6" ht="14.25" customHeight="1" x14ac:dyDescent="0.25">
      <c r="A154" s="2538">
        <f t="shared" si="9"/>
        <v>7</v>
      </c>
      <c r="B154" s="2466" t="s">
        <v>819</v>
      </c>
      <c r="C154" s="2541"/>
      <c r="D154" s="2541" t="s">
        <v>12827</v>
      </c>
      <c r="E154" s="2550" t="s">
        <v>12828</v>
      </c>
      <c r="F154" s="2503"/>
    </row>
    <row r="155" spans="1:6" ht="14.25" customHeight="1" x14ac:dyDescent="0.25">
      <c r="A155" s="2538">
        <f t="shared" si="9"/>
        <v>8</v>
      </c>
      <c r="B155" s="2466" t="s">
        <v>1208</v>
      </c>
      <c r="C155" s="2463"/>
      <c r="D155" s="2463" t="s">
        <v>2108</v>
      </c>
      <c r="E155" s="2553" t="s">
        <v>12829</v>
      </c>
      <c r="F155" s="2488"/>
    </row>
    <row r="156" spans="1:6" ht="14.25" customHeight="1" x14ac:dyDescent="0.25">
      <c r="A156" s="2538">
        <f t="shared" si="9"/>
        <v>13</v>
      </c>
      <c r="B156" s="2466" t="s">
        <v>1208</v>
      </c>
      <c r="C156" s="2541"/>
      <c r="D156" s="2541" t="s">
        <v>2108</v>
      </c>
      <c r="E156" s="2550" t="s">
        <v>12830</v>
      </c>
      <c r="F156" s="2503"/>
    </row>
    <row r="157" spans="1:6" ht="14.25" customHeight="1" x14ac:dyDescent="0.25">
      <c r="A157" s="2538">
        <f t="shared" si="9"/>
        <v>18</v>
      </c>
      <c r="B157" s="2466" t="s">
        <v>819</v>
      </c>
      <c r="C157" s="2463"/>
      <c r="D157" s="2463" t="s">
        <v>2108</v>
      </c>
      <c r="E157" s="2553" t="s">
        <v>12831</v>
      </c>
      <c r="F157" s="2488"/>
    </row>
    <row r="158" spans="1:6" ht="14.25" customHeight="1" x14ac:dyDescent="0.25">
      <c r="A158" s="2538">
        <f t="shared" si="9"/>
        <v>19</v>
      </c>
      <c r="B158" s="2466" t="s">
        <v>819</v>
      </c>
      <c r="C158" s="2541"/>
      <c r="D158" s="2541" t="s">
        <v>2108</v>
      </c>
      <c r="E158" s="2567" t="s">
        <v>12832</v>
      </c>
      <c r="F158" s="2503"/>
    </row>
    <row r="159" spans="1:6" ht="14.25" customHeight="1" x14ac:dyDescent="0.25">
      <c r="A159" s="3577" t="s">
        <v>9457</v>
      </c>
      <c r="B159" s="3577"/>
      <c r="C159" s="2511" t="s">
        <v>13037</v>
      </c>
      <c r="D159" s="2424" t="s">
        <v>9962</v>
      </c>
      <c r="E159" s="2568" t="s">
        <v>2329</v>
      </c>
      <c r="F159" s="2499" t="s">
        <v>659</v>
      </c>
    </row>
    <row r="160" spans="1:6" ht="14.25" customHeight="1" x14ac:dyDescent="0.25">
      <c r="A160" s="2569">
        <v>0</v>
      </c>
      <c r="B160" s="2570">
        <v>30</v>
      </c>
      <c r="C160" s="2571"/>
      <c r="D160" s="2572" t="s">
        <v>13119</v>
      </c>
      <c r="E160" s="2573" t="s">
        <v>13301</v>
      </c>
      <c r="F160" s="2488"/>
    </row>
    <row r="161" spans="1:6" ht="14.25" customHeight="1" x14ac:dyDescent="0.25">
      <c r="A161" s="3577" t="s">
        <v>9445</v>
      </c>
      <c r="B161" s="3577"/>
      <c r="C161" s="2511" t="s">
        <v>13037</v>
      </c>
      <c r="D161" s="2424" t="s">
        <v>9962</v>
      </c>
      <c r="E161" s="2568" t="s">
        <v>2329</v>
      </c>
      <c r="F161" s="2499" t="s">
        <v>659</v>
      </c>
    </row>
    <row r="162" spans="1:6" ht="14.25" customHeight="1" x14ac:dyDescent="0.25">
      <c r="A162" s="2574">
        <v>0</v>
      </c>
      <c r="B162" s="2575">
        <v>50</v>
      </c>
      <c r="C162" s="2571"/>
      <c r="D162" s="2440" t="s">
        <v>13302</v>
      </c>
      <c r="E162" s="2576" t="s">
        <v>13303</v>
      </c>
      <c r="F162" s="2488"/>
    </row>
    <row r="163" spans="1:6" ht="14.25" customHeight="1" x14ac:dyDescent="0.25">
      <c r="A163" s="2574">
        <v>50</v>
      </c>
      <c r="B163" s="2575">
        <v>50</v>
      </c>
      <c r="C163" s="2577"/>
      <c r="D163" s="2452" t="s">
        <v>13302</v>
      </c>
      <c r="E163" s="2578" t="s">
        <v>13304</v>
      </c>
      <c r="F163" s="2503"/>
    </row>
    <row r="164" spans="1:6" ht="14.25" customHeight="1" x14ac:dyDescent="0.25">
      <c r="A164" s="3577" t="s">
        <v>9464</v>
      </c>
      <c r="B164" s="3577"/>
      <c r="C164" s="2511" t="s">
        <v>13037</v>
      </c>
      <c r="D164" s="2424" t="s">
        <v>9962</v>
      </c>
      <c r="E164" s="2568" t="s">
        <v>2329</v>
      </c>
      <c r="F164" s="2499" t="s">
        <v>659</v>
      </c>
    </row>
    <row r="165" spans="1:6" ht="14.25" customHeight="1" x14ac:dyDescent="0.25">
      <c r="A165" s="2579">
        <v>0</v>
      </c>
      <c r="B165" s="2454">
        <v>510</v>
      </c>
      <c r="C165" s="2571"/>
      <c r="D165" s="2440" t="s">
        <v>13305</v>
      </c>
      <c r="E165" s="2576" t="s">
        <v>13306</v>
      </c>
      <c r="F165" s="2488"/>
    </row>
    <row r="166" spans="1:6" ht="14.25" customHeight="1" x14ac:dyDescent="0.25">
      <c r="A166" s="3577" t="s">
        <v>9459</v>
      </c>
      <c r="B166" s="3577"/>
      <c r="C166" s="2511" t="s">
        <v>13037</v>
      </c>
      <c r="D166" s="2424" t="s">
        <v>9962</v>
      </c>
      <c r="E166" s="2568" t="s">
        <v>2329</v>
      </c>
      <c r="F166" s="2499" t="s">
        <v>659</v>
      </c>
    </row>
    <row r="167" spans="1:6" ht="14.25" customHeight="1" x14ac:dyDescent="0.25">
      <c r="A167" s="2581">
        <v>0</v>
      </c>
      <c r="B167" s="2435">
        <v>10</v>
      </c>
      <c r="C167" s="2440"/>
      <c r="D167" s="2440" t="s">
        <v>2311</v>
      </c>
      <c r="E167" s="2582" t="s">
        <v>2278</v>
      </c>
      <c r="F167" s="2453"/>
    </row>
    <row r="168" spans="1:6" ht="14.25" customHeight="1" x14ac:dyDescent="0.25">
      <c r="A168" s="2581">
        <v>10</v>
      </c>
      <c r="B168" s="2435">
        <v>22</v>
      </c>
      <c r="C168" s="2452"/>
      <c r="D168" s="2452" t="s">
        <v>2314</v>
      </c>
      <c r="E168" s="2583" t="s">
        <v>2281</v>
      </c>
      <c r="F168" s="2584"/>
    </row>
    <row r="169" spans="1:6" ht="14.25" customHeight="1" x14ac:dyDescent="0.25">
      <c r="A169" s="2581">
        <v>32</v>
      </c>
      <c r="B169" s="2435">
        <v>2</v>
      </c>
      <c r="C169" s="2440"/>
      <c r="D169" s="2440" t="s">
        <v>13307</v>
      </c>
      <c r="E169" s="2585" t="s">
        <v>13308</v>
      </c>
      <c r="F169" s="2453"/>
    </row>
    <row r="170" spans="1:6" ht="14.25" customHeight="1" x14ac:dyDescent="0.25">
      <c r="A170" s="3632">
        <v>34</v>
      </c>
      <c r="B170" s="3544">
        <v>512</v>
      </c>
      <c r="C170" s="3530"/>
      <c r="D170" s="3530" t="s">
        <v>2306</v>
      </c>
      <c r="E170" s="2586" t="s">
        <v>13309</v>
      </c>
      <c r="F170" s="2584"/>
    </row>
    <row r="171" spans="1:6" ht="14.25" customHeight="1" x14ac:dyDescent="0.25">
      <c r="A171" s="3632"/>
      <c r="B171" s="3544"/>
      <c r="C171" s="3530"/>
      <c r="D171" s="3530"/>
      <c r="E171" s="2586" t="s">
        <v>13310</v>
      </c>
      <c r="F171" s="2451"/>
    </row>
    <row r="172" spans="1:6" ht="14.25" customHeight="1" x14ac:dyDescent="0.25">
      <c r="A172" s="3632"/>
      <c r="B172" s="3544"/>
      <c r="C172" s="3530"/>
      <c r="D172" s="3530"/>
      <c r="E172" s="2587" t="s">
        <v>13311</v>
      </c>
      <c r="F172" s="2451"/>
    </row>
    <row r="173" spans="1:6" ht="14.25" customHeight="1" x14ac:dyDescent="0.25">
      <c r="A173" s="3577" t="s">
        <v>9440</v>
      </c>
      <c r="B173" s="3577"/>
      <c r="C173" s="2511" t="s">
        <v>13037</v>
      </c>
      <c r="D173" s="2424" t="s">
        <v>9962</v>
      </c>
      <c r="E173" s="2568" t="s">
        <v>2329</v>
      </c>
      <c r="F173" s="2499" t="s">
        <v>659</v>
      </c>
    </row>
    <row r="174" spans="1:6" ht="14.25" customHeight="1" x14ac:dyDescent="0.25">
      <c r="A174" s="2588">
        <v>0</v>
      </c>
      <c r="B174" s="2435">
        <v>3</v>
      </c>
      <c r="C174" s="2571"/>
      <c r="D174" s="2572" t="s">
        <v>2104</v>
      </c>
      <c r="E174" s="2573" t="s">
        <v>13312</v>
      </c>
      <c r="F174" s="2589"/>
    </row>
    <row r="175" spans="1:6" ht="14.25" customHeight="1" x14ac:dyDescent="0.25">
      <c r="A175" s="2588">
        <v>3</v>
      </c>
      <c r="B175" s="2435">
        <v>3</v>
      </c>
      <c r="C175" s="2577"/>
      <c r="D175" s="2588" t="s">
        <v>12823</v>
      </c>
      <c r="E175" s="2590" t="s">
        <v>13313</v>
      </c>
      <c r="F175" s="2591"/>
    </row>
    <row r="176" spans="1:6" ht="14.25" customHeight="1" x14ac:dyDescent="0.25">
      <c r="A176" s="3577" t="s">
        <v>9442</v>
      </c>
      <c r="B176" s="3577"/>
      <c r="C176" s="2511" t="s">
        <v>13037</v>
      </c>
      <c r="D176" s="2424" t="s">
        <v>9962</v>
      </c>
      <c r="E176" s="2568" t="s">
        <v>2329</v>
      </c>
      <c r="F176" s="2499" t="s">
        <v>659</v>
      </c>
    </row>
    <row r="177" spans="1:6" ht="14.25" customHeight="1" x14ac:dyDescent="0.25">
      <c r="A177" s="2588">
        <v>0</v>
      </c>
      <c r="B177" s="2435">
        <v>3</v>
      </c>
      <c r="C177" s="2571"/>
      <c r="D177" s="2572" t="s">
        <v>2104</v>
      </c>
      <c r="E177" s="2573" t="s">
        <v>13312</v>
      </c>
      <c r="F177" s="2589"/>
    </row>
    <row r="178" spans="1:6" ht="14.25" customHeight="1" x14ac:dyDescent="0.25">
      <c r="A178" s="2588">
        <v>3</v>
      </c>
      <c r="B178" s="2435">
        <v>3</v>
      </c>
      <c r="C178" s="2577"/>
      <c r="D178" s="2588" t="s">
        <v>12823</v>
      </c>
      <c r="E178" s="2590" t="s">
        <v>13313</v>
      </c>
      <c r="F178" s="2591"/>
    </row>
    <row r="179" spans="1:6" ht="14.25" customHeight="1" x14ac:dyDescent="0.25">
      <c r="A179" s="3577" t="s">
        <v>9451</v>
      </c>
      <c r="B179" s="3577"/>
      <c r="C179" s="2511" t="s">
        <v>13037</v>
      </c>
      <c r="D179" s="2424" t="s">
        <v>9962</v>
      </c>
      <c r="E179" s="2568" t="s">
        <v>2329</v>
      </c>
      <c r="F179" s="2499" t="s">
        <v>659</v>
      </c>
    </row>
    <row r="180" spans="1:6" ht="14.25" customHeight="1" x14ac:dyDescent="0.25">
      <c r="A180" s="2588">
        <v>0</v>
      </c>
      <c r="B180" s="2575">
        <v>12</v>
      </c>
      <c r="C180" s="2411"/>
      <c r="D180" s="2411" t="s">
        <v>2105</v>
      </c>
      <c r="E180" s="2571" t="s">
        <v>13314</v>
      </c>
      <c r="F180" s="2589"/>
    </row>
    <row r="181" spans="1:6" ht="14.25" customHeight="1" x14ac:dyDescent="0.25">
      <c r="A181" s="2574">
        <v>122</v>
      </c>
      <c r="B181" s="2575">
        <v>12</v>
      </c>
      <c r="C181" s="2420"/>
      <c r="D181" s="2420" t="s">
        <v>2105</v>
      </c>
      <c r="E181" s="2577" t="s">
        <v>13315</v>
      </c>
      <c r="F181" s="2591"/>
    </row>
    <row r="182" spans="1:6" ht="14.25" customHeight="1" x14ac:dyDescent="0.25">
      <c r="A182" s="2574">
        <v>24</v>
      </c>
      <c r="B182" s="2575">
        <v>4</v>
      </c>
      <c r="C182" s="2454"/>
      <c r="D182" s="2454" t="s">
        <v>2308</v>
      </c>
      <c r="E182" s="2571" t="s">
        <v>13316</v>
      </c>
      <c r="F182" s="2589"/>
    </row>
    <row r="183" spans="1:6" ht="14.25" customHeight="1" x14ac:dyDescent="0.25">
      <c r="A183" s="2574">
        <v>28</v>
      </c>
      <c r="B183" s="2575">
        <v>1</v>
      </c>
      <c r="C183" s="2577"/>
      <c r="D183" s="2575" t="s">
        <v>2108</v>
      </c>
      <c r="E183" s="2592" t="s">
        <v>13317</v>
      </c>
      <c r="F183" s="2593"/>
    </row>
    <row r="184" spans="1:6" ht="14.25" customHeight="1" x14ac:dyDescent="0.25">
      <c r="A184" s="3577" t="s">
        <v>9491</v>
      </c>
      <c r="B184" s="3577"/>
      <c r="C184" s="2511" t="s">
        <v>13037</v>
      </c>
      <c r="D184" s="2424" t="s">
        <v>9962</v>
      </c>
      <c r="E184" s="2568" t="s">
        <v>2329</v>
      </c>
      <c r="F184" s="2499" t="s">
        <v>659</v>
      </c>
    </row>
    <row r="185" spans="1:6" ht="14.25" customHeight="1" x14ac:dyDescent="0.25">
      <c r="A185" s="2574">
        <v>0</v>
      </c>
      <c r="B185" s="2575">
        <v>10</v>
      </c>
      <c r="C185" s="2571"/>
      <c r="D185" s="2454" t="s">
        <v>2311</v>
      </c>
      <c r="E185" s="2571" t="s">
        <v>1566</v>
      </c>
      <c r="F185" s="2490"/>
    </row>
    <row r="186" spans="1:6" ht="14.25" customHeight="1" x14ac:dyDescent="0.25">
      <c r="A186" s="2574">
        <f>+A185+B185</f>
        <v>10</v>
      </c>
      <c r="B186" s="2575">
        <v>16</v>
      </c>
      <c r="C186" s="2577"/>
      <c r="D186" s="2575" t="s">
        <v>2310</v>
      </c>
      <c r="E186" s="2577" t="s">
        <v>13318</v>
      </c>
      <c r="F186" s="2594"/>
    </row>
    <row r="187" spans="1:6" ht="14.25" customHeight="1" x14ac:dyDescent="0.25">
      <c r="A187" s="2574">
        <f t="shared" ref="A187:A192" si="10">+A186+B186</f>
        <v>26</v>
      </c>
      <c r="B187" s="2575">
        <v>4</v>
      </c>
      <c r="C187" s="2571"/>
      <c r="D187" s="2454" t="s">
        <v>2308</v>
      </c>
      <c r="E187" s="2571" t="s">
        <v>13319</v>
      </c>
      <c r="F187" s="2490"/>
    </row>
    <row r="188" spans="1:6" ht="14.25" customHeight="1" x14ac:dyDescent="0.25">
      <c r="A188" s="2574">
        <f t="shared" si="10"/>
        <v>30</v>
      </c>
      <c r="B188" s="2575">
        <v>6</v>
      </c>
      <c r="C188" s="2577"/>
      <c r="D188" s="2575" t="s">
        <v>2309</v>
      </c>
      <c r="E188" s="2592" t="s">
        <v>13320</v>
      </c>
      <c r="F188" s="2577"/>
    </row>
    <row r="189" spans="1:6" ht="14.25" customHeight="1" x14ac:dyDescent="0.25">
      <c r="A189" s="2574">
        <f t="shared" si="10"/>
        <v>36</v>
      </c>
      <c r="B189" s="2575">
        <v>6</v>
      </c>
      <c r="C189" s="2571"/>
      <c r="D189" s="2454" t="s">
        <v>2309</v>
      </c>
      <c r="E189" s="2571" t="s">
        <v>13321</v>
      </c>
      <c r="F189" s="2490"/>
    </row>
    <row r="190" spans="1:6" ht="14.25" customHeight="1" x14ac:dyDescent="0.25">
      <c r="A190" s="2574">
        <f t="shared" si="10"/>
        <v>42</v>
      </c>
      <c r="B190" s="2575">
        <v>4</v>
      </c>
      <c r="C190" s="2577"/>
      <c r="D190" s="2575" t="s">
        <v>2308</v>
      </c>
      <c r="E190" s="2577" t="s">
        <v>2279</v>
      </c>
      <c r="F190" s="2503"/>
    </row>
    <row r="191" spans="1:6" ht="14.25" customHeight="1" x14ac:dyDescent="0.25">
      <c r="A191" s="2574">
        <f t="shared" si="10"/>
        <v>46</v>
      </c>
      <c r="B191" s="2575">
        <v>512</v>
      </c>
      <c r="C191" s="2571"/>
      <c r="D191" s="2454" t="s">
        <v>2306</v>
      </c>
      <c r="E191" s="2571" t="s">
        <v>13322</v>
      </c>
      <c r="F191" s="2488"/>
    </row>
    <row r="192" spans="1:6" ht="14.25" customHeight="1" x14ac:dyDescent="0.25">
      <c r="A192" s="2574">
        <f t="shared" si="10"/>
        <v>558</v>
      </c>
      <c r="B192" s="2575">
        <v>256</v>
      </c>
      <c r="C192" s="2577"/>
      <c r="D192" s="2575" t="s">
        <v>2307</v>
      </c>
      <c r="E192" s="2577" t="s">
        <v>13323</v>
      </c>
      <c r="F192" s="2503"/>
    </row>
    <row r="193" spans="1:6" ht="14.25" customHeight="1" x14ac:dyDescent="0.25">
      <c r="A193" s="3577" t="s">
        <v>13324</v>
      </c>
      <c r="B193" s="3577"/>
      <c r="C193" s="2511" t="s">
        <v>13037</v>
      </c>
      <c r="D193" s="2424" t="s">
        <v>9962</v>
      </c>
      <c r="E193" s="2568" t="s">
        <v>2329</v>
      </c>
      <c r="F193" s="2499" t="s">
        <v>659</v>
      </c>
    </row>
    <row r="194" spans="1:6" ht="14.25" customHeight="1" x14ac:dyDescent="0.25">
      <c r="A194" s="2574">
        <v>0</v>
      </c>
      <c r="B194" s="2575">
        <v>3</v>
      </c>
      <c r="C194" s="2571"/>
      <c r="D194" s="2572" t="s">
        <v>2104</v>
      </c>
      <c r="E194" s="2571" t="s">
        <v>13325</v>
      </c>
      <c r="F194" s="2488"/>
    </row>
    <row r="195" spans="1:6" ht="14.25" customHeight="1" x14ac:dyDescent="0.25">
      <c r="A195" s="2574">
        <f>A194+B194</f>
        <v>3</v>
      </c>
      <c r="B195" s="2575">
        <v>12</v>
      </c>
      <c r="C195" s="2577"/>
      <c r="D195" s="2575" t="s">
        <v>2105</v>
      </c>
      <c r="E195" s="2577" t="s">
        <v>2274</v>
      </c>
      <c r="F195" s="2503"/>
    </row>
    <row r="196" spans="1:6" ht="14.25" customHeight="1" x14ac:dyDescent="0.25">
      <c r="A196" s="2574">
        <f t="shared" ref="A196:A199" si="11">A195+B195</f>
        <v>15</v>
      </c>
      <c r="B196" s="2575">
        <v>2</v>
      </c>
      <c r="C196" s="2571"/>
      <c r="D196" s="2454" t="s">
        <v>2106</v>
      </c>
      <c r="E196" s="2571" t="s">
        <v>2275</v>
      </c>
      <c r="F196" s="2488"/>
    </row>
    <row r="197" spans="1:6" ht="14.25" customHeight="1" x14ac:dyDescent="0.25">
      <c r="A197" s="2574">
        <f t="shared" si="11"/>
        <v>17</v>
      </c>
      <c r="B197" s="2575">
        <v>6</v>
      </c>
      <c r="C197" s="2577"/>
      <c r="D197" s="2575" t="s">
        <v>2107</v>
      </c>
      <c r="E197" s="2577" t="s">
        <v>7127</v>
      </c>
      <c r="F197" s="2503"/>
    </row>
    <row r="198" spans="1:6" ht="14.25" customHeight="1" x14ac:dyDescent="0.25">
      <c r="A198" s="2574">
        <f t="shared" si="11"/>
        <v>23</v>
      </c>
      <c r="B198" s="2575">
        <v>6</v>
      </c>
      <c r="C198" s="2571"/>
      <c r="D198" s="2454" t="s">
        <v>2107</v>
      </c>
      <c r="E198" s="2571" t="s">
        <v>7128</v>
      </c>
      <c r="F198" s="2488"/>
    </row>
    <row r="199" spans="1:6" ht="14.25" customHeight="1" x14ac:dyDescent="0.25">
      <c r="A199" s="3639">
        <f t="shared" si="11"/>
        <v>29</v>
      </c>
      <c r="B199" s="3484">
        <v>1</v>
      </c>
      <c r="C199" s="3636"/>
      <c r="D199" s="3484" t="s">
        <v>2108</v>
      </c>
      <c r="E199" s="3642" t="s">
        <v>13326</v>
      </c>
      <c r="F199" s="3636"/>
    </row>
    <row r="200" spans="1:6" ht="14.25" customHeight="1" x14ac:dyDescent="0.25">
      <c r="A200" s="3640"/>
      <c r="B200" s="3489"/>
      <c r="C200" s="3637"/>
      <c r="D200" s="3489"/>
      <c r="E200" s="3637"/>
      <c r="F200" s="3637"/>
    </row>
    <row r="201" spans="1:6" ht="14.25" customHeight="1" x14ac:dyDescent="0.25">
      <c r="A201" s="3640"/>
      <c r="B201" s="3489"/>
      <c r="C201" s="3637"/>
      <c r="D201" s="3489"/>
      <c r="E201" s="3637"/>
      <c r="F201" s="3637"/>
    </row>
    <row r="202" spans="1:6" ht="15" x14ac:dyDescent="0.25">
      <c r="A202" s="3641"/>
      <c r="B202" s="3485"/>
      <c r="C202" s="3638"/>
      <c r="D202" s="3485"/>
      <c r="E202" s="3638"/>
      <c r="F202" s="3638"/>
    </row>
    <row r="203" spans="1:6" ht="14.25" customHeight="1" x14ac:dyDescent="0.25">
      <c r="A203" s="3577" t="s">
        <v>9550</v>
      </c>
      <c r="B203" s="3577"/>
      <c r="C203" s="2511" t="s">
        <v>13037</v>
      </c>
      <c r="D203" s="2424" t="s">
        <v>9962</v>
      </c>
      <c r="E203" s="2568" t="s">
        <v>2329</v>
      </c>
      <c r="F203" s="2499" t="s">
        <v>659</v>
      </c>
    </row>
    <row r="204" spans="1:6" ht="14.25" customHeight="1" x14ac:dyDescent="0.25">
      <c r="A204" s="2538">
        <v>0</v>
      </c>
      <c r="B204" s="2501">
        <v>1</v>
      </c>
      <c r="C204" s="2571"/>
      <c r="D204" s="2409" t="s">
        <v>2108</v>
      </c>
      <c r="E204" s="2595" t="s">
        <v>13327</v>
      </c>
      <c r="F204" s="2488"/>
    </row>
    <row r="205" spans="1:6" ht="14.25" customHeight="1" x14ac:dyDescent="0.25">
      <c r="A205" s="2455">
        <v>1</v>
      </c>
      <c r="B205" s="2415">
        <v>120</v>
      </c>
      <c r="C205" s="2577"/>
      <c r="D205" s="2575" t="s">
        <v>13328</v>
      </c>
      <c r="E205" s="2577" t="s">
        <v>13329</v>
      </c>
      <c r="F205" s="2503"/>
    </row>
    <row r="206" spans="1:6" ht="14.25" customHeight="1" x14ac:dyDescent="0.25">
      <c r="A206" s="3577" t="s">
        <v>9463</v>
      </c>
      <c r="B206" s="3577"/>
      <c r="C206" s="2511" t="s">
        <v>13037</v>
      </c>
      <c r="D206" s="2424" t="s">
        <v>9962</v>
      </c>
      <c r="E206" s="2568" t="s">
        <v>2329</v>
      </c>
      <c r="F206" s="2499" t="s">
        <v>659</v>
      </c>
    </row>
    <row r="207" spans="1:6" ht="14.25" customHeight="1" x14ac:dyDescent="0.25">
      <c r="A207" s="2574">
        <v>0</v>
      </c>
      <c r="B207" s="2575">
        <v>10</v>
      </c>
      <c r="C207" s="2571"/>
      <c r="D207" s="2454" t="s">
        <v>2311</v>
      </c>
      <c r="E207" s="2571" t="s">
        <v>2278</v>
      </c>
      <c r="F207" s="2488"/>
    </row>
    <row r="208" spans="1:6" ht="14.25" customHeight="1" x14ac:dyDescent="0.25">
      <c r="A208" s="2574">
        <f>A207+B207</f>
        <v>10</v>
      </c>
      <c r="B208" s="2575">
        <v>22</v>
      </c>
      <c r="C208" s="2577"/>
      <c r="D208" s="2575" t="s">
        <v>2314</v>
      </c>
      <c r="E208" s="2577" t="s">
        <v>2281</v>
      </c>
      <c r="F208" s="2503"/>
    </row>
    <row r="209" spans="1:6" ht="14.25" customHeight="1" x14ac:dyDescent="0.25">
      <c r="A209" s="2574">
        <f t="shared" ref="A209:A212" si="12">A208+B208</f>
        <v>32</v>
      </c>
      <c r="B209" s="2575">
        <v>3</v>
      </c>
      <c r="C209" s="2571"/>
      <c r="D209" s="2454" t="s">
        <v>2104</v>
      </c>
      <c r="E209" s="2571" t="s">
        <v>13330</v>
      </c>
      <c r="F209" s="2488"/>
    </row>
    <row r="210" spans="1:6" ht="14.25" customHeight="1" x14ac:dyDescent="0.25">
      <c r="A210" s="2574">
        <f t="shared" si="12"/>
        <v>35</v>
      </c>
      <c r="B210" s="2575">
        <v>12</v>
      </c>
      <c r="C210" s="2577"/>
      <c r="D210" s="2575" t="s">
        <v>2105</v>
      </c>
      <c r="E210" s="2577" t="s">
        <v>13331</v>
      </c>
      <c r="F210" s="2503"/>
    </row>
    <row r="211" spans="1:6" ht="14.25" customHeight="1" x14ac:dyDescent="0.25">
      <c r="A211" s="2574">
        <f t="shared" si="12"/>
        <v>47</v>
      </c>
      <c r="B211" s="2575">
        <v>12</v>
      </c>
      <c r="C211" s="2571"/>
      <c r="D211" s="2454" t="s">
        <v>2105</v>
      </c>
      <c r="E211" s="2571" t="s">
        <v>13332</v>
      </c>
      <c r="F211" s="2488"/>
    </row>
    <row r="212" spans="1:6" ht="14.25" customHeight="1" x14ac:dyDescent="0.25">
      <c r="A212" s="2574">
        <f t="shared" si="12"/>
        <v>59</v>
      </c>
      <c r="B212" s="2575">
        <v>12</v>
      </c>
      <c r="C212" s="2577"/>
      <c r="D212" s="2575" t="s">
        <v>2105</v>
      </c>
      <c r="E212" s="2577" t="s">
        <v>13333</v>
      </c>
      <c r="F212" s="2503"/>
    </row>
    <row r="213" spans="1:6" ht="14.25" customHeight="1" x14ac:dyDescent="0.25">
      <c r="A213" s="3577" t="s">
        <v>9458</v>
      </c>
      <c r="B213" s="3577"/>
      <c r="C213" s="2511" t="s">
        <v>13037</v>
      </c>
      <c r="D213" s="2424" t="s">
        <v>9962</v>
      </c>
      <c r="E213" s="2568" t="s">
        <v>2329</v>
      </c>
      <c r="F213" s="2499" t="s">
        <v>659</v>
      </c>
    </row>
    <row r="214" spans="1:6" ht="14.25" customHeight="1" x14ac:dyDescent="0.25">
      <c r="A214" s="2574">
        <v>0</v>
      </c>
      <c r="B214" s="2575">
        <v>10</v>
      </c>
      <c r="C214" s="2571"/>
      <c r="D214" s="2454" t="s">
        <v>2311</v>
      </c>
      <c r="E214" s="2571" t="s">
        <v>2278</v>
      </c>
      <c r="F214" s="2488"/>
    </row>
    <row r="215" spans="1:6" ht="14.25" customHeight="1" x14ac:dyDescent="0.25">
      <c r="A215" s="2574">
        <f>A214+B214</f>
        <v>10</v>
      </c>
      <c r="B215" s="2575">
        <v>22</v>
      </c>
      <c r="C215" s="2577"/>
      <c r="D215" s="2575" t="s">
        <v>2314</v>
      </c>
      <c r="E215" s="2577" t="s">
        <v>2281</v>
      </c>
      <c r="F215" s="2503"/>
    </row>
    <row r="216" spans="1:6" ht="14.25" customHeight="1" x14ac:dyDescent="0.25">
      <c r="A216" s="2574">
        <f t="shared" ref="A216:A217" si="13">A215+B215</f>
        <v>32</v>
      </c>
      <c r="B216" s="2575">
        <v>2</v>
      </c>
      <c r="C216" s="2571"/>
      <c r="D216" s="2454" t="s">
        <v>13307</v>
      </c>
      <c r="E216" s="2571" t="s">
        <v>13334</v>
      </c>
      <c r="F216" s="2488"/>
    </row>
    <row r="217" spans="1:6" ht="14.25" customHeight="1" x14ac:dyDescent="0.25">
      <c r="A217" s="2786">
        <f t="shared" si="13"/>
        <v>34</v>
      </c>
      <c r="B217" s="2787">
        <v>512</v>
      </c>
      <c r="C217" s="2788"/>
      <c r="D217" s="2787" t="s">
        <v>13335</v>
      </c>
      <c r="E217" s="2789" t="s">
        <v>13336</v>
      </c>
      <c r="F217" s="2790"/>
    </row>
    <row r="218" spans="1:6" ht="14.25" customHeight="1" x14ac:dyDescent="0.25">
      <c r="A218" s="3635" t="s">
        <v>9441</v>
      </c>
      <c r="B218" s="3635"/>
      <c r="C218" s="2791" t="s">
        <v>13037</v>
      </c>
      <c r="D218" s="2792" t="s">
        <v>9962</v>
      </c>
      <c r="E218" s="2793" t="s">
        <v>2329</v>
      </c>
      <c r="F218" s="2499" t="s">
        <v>659</v>
      </c>
    </row>
    <row r="219" spans="1:6" ht="14.25" customHeight="1" x14ac:dyDescent="0.25">
      <c r="A219" s="2513">
        <v>0</v>
      </c>
      <c r="B219" s="2514">
        <v>9</v>
      </c>
      <c r="C219" s="2515" t="s">
        <v>18053</v>
      </c>
      <c r="D219" s="2515" t="s">
        <v>18326</v>
      </c>
      <c r="E219" s="2794" t="s">
        <v>18327</v>
      </c>
      <c r="F219" s="2488"/>
    </row>
    <row r="220" spans="1:6" ht="14.25" customHeight="1" x14ac:dyDescent="0.25">
      <c r="A220" s="2513">
        <v>9</v>
      </c>
      <c r="B220" s="2514">
        <v>128</v>
      </c>
      <c r="C220" s="2518" t="s">
        <v>18054</v>
      </c>
      <c r="D220" s="2518" t="s">
        <v>18328</v>
      </c>
      <c r="E220" s="2795" t="s">
        <v>18329</v>
      </c>
      <c r="F220" s="2503"/>
    </row>
    <row r="221" spans="1:6" ht="14.25" customHeight="1" x14ac:dyDescent="0.25">
      <c r="A221" s="3635" t="s">
        <v>9439</v>
      </c>
      <c r="B221" s="3635"/>
      <c r="C221" s="2791" t="s">
        <v>13037</v>
      </c>
      <c r="D221" s="2792" t="s">
        <v>9962</v>
      </c>
      <c r="E221" s="2793" t="s">
        <v>2329</v>
      </c>
      <c r="F221" s="2499" t="s">
        <v>659</v>
      </c>
    </row>
    <row r="222" spans="1:6" ht="14.25" customHeight="1" x14ac:dyDescent="0.25">
      <c r="A222" s="2513">
        <v>0</v>
      </c>
      <c r="B222" s="2514">
        <v>9</v>
      </c>
      <c r="C222" s="2515" t="s">
        <v>18053</v>
      </c>
      <c r="D222" s="2515" t="s">
        <v>18326</v>
      </c>
      <c r="E222" s="2794" t="s">
        <v>18327</v>
      </c>
      <c r="F222" s="2488"/>
    </row>
    <row r="223" spans="1:6" ht="14.25" customHeight="1" x14ac:dyDescent="0.25">
      <c r="A223" s="2513">
        <v>9</v>
      </c>
      <c r="B223" s="2514">
        <v>128</v>
      </c>
      <c r="C223" s="2518" t="s">
        <v>18054</v>
      </c>
      <c r="D223" s="2518" t="s">
        <v>18328</v>
      </c>
      <c r="E223" s="2795" t="s">
        <v>18329</v>
      </c>
      <c r="F223" s="2503"/>
    </row>
    <row r="224" spans="1:6" ht="14.25" customHeight="1" x14ac:dyDescent="0.25">
      <c r="A224" s="3633" t="s">
        <v>9491</v>
      </c>
      <c r="B224" s="3634"/>
      <c r="C224" s="2791" t="s">
        <v>13037</v>
      </c>
      <c r="D224" s="2792" t="s">
        <v>9962</v>
      </c>
      <c r="E224" s="2793" t="s">
        <v>2329</v>
      </c>
      <c r="F224" s="2499" t="s">
        <v>659</v>
      </c>
    </row>
    <row r="225" spans="1:6" ht="14.25" customHeight="1" x14ac:dyDescent="0.25">
      <c r="A225" s="2577">
        <v>0</v>
      </c>
      <c r="B225" s="2577">
        <v>4</v>
      </c>
      <c r="C225" s="2571"/>
      <c r="D225" s="2571">
        <v>4</v>
      </c>
      <c r="E225" s="2571" t="s">
        <v>18719</v>
      </c>
      <c r="F225" s="2488"/>
    </row>
    <row r="226" spans="1:6" ht="15" x14ac:dyDescent="0.25">
      <c r="A226" s="2577">
        <f t="shared" ref="A226:A245" si="14">B225 +A225</f>
        <v>4</v>
      </c>
      <c r="B226" s="2577">
        <v>2</v>
      </c>
      <c r="C226" s="2577"/>
      <c r="D226" s="2577">
        <v>2</v>
      </c>
      <c r="E226" s="2577" t="s">
        <v>18716</v>
      </c>
      <c r="F226" s="2503"/>
    </row>
    <row r="227" spans="1:6" ht="14.25" customHeight="1" x14ac:dyDescent="0.25">
      <c r="A227" s="2577">
        <f t="shared" si="14"/>
        <v>6</v>
      </c>
      <c r="B227" s="2577">
        <v>2</v>
      </c>
      <c r="C227" s="2571"/>
      <c r="D227" s="2571">
        <v>2</v>
      </c>
      <c r="E227" s="2571" t="s">
        <v>18717</v>
      </c>
      <c r="F227" s="2488"/>
    </row>
    <row r="228" spans="1:6" ht="14.25" customHeight="1" x14ac:dyDescent="0.25">
      <c r="A228" s="2577">
        <f t="shared" si="14"/>
        <v>8</v>
      </c>
      <c r="B228" s="2577">
        <v>32</v>
      </c>
      <c r="C228" s="2577"/>
      <c r="D228" s="2577">
        <v>32</v>
      </c>
      <c r="E228" s="2577" t="s">
        <v>18718</v>
      </c>
      <c r="F228" s="2503"/>
    </row>
    <row r="229" spans="1:6" ht="14.25" customHeight="1" x14ac:dyDescent="0.25">
      <c r="A229" s="2577">
        <f t="shared" si="14"/>
        <v>40</v>
      </c>
      <c r="B229" s="2577">
        <v>2</v>
      </c>
      <c r="C229" s="2571"/>
      <c r="D229" s="2571">
        <v>2</v>
      </c>
      <c r="E229" s="2571" t="s">
        <v>18720</v>
      </c>
      <c r="F229" s="2488"/>
    </row>
    <row r="230" spans="1:6" ht="14.25" customHeight="1" x14ac:dyDescent="0.25">
      <c r="A230" s="2577">
        <f t="shared" si="14"/>
        <v>42</v>
      </c>
      <c r="B230" s="2577">
        <v>4</v>
      </c>
      <c r="C230" s="2577"/>
      <c r="D230" s="2577">
        <v>4</v>
      </c>
      <c r="E230" s="2577" t="s">
        <v>18721</v>
      </c>
      <c r="F230" s="2503"/>
    </row>
    <row r="231" spans="1:6" ht="14.25" customHeight="1" x14ac:dyDescent="0.25">
      <c r="A231" s="2577">
        <f t="shared" si="14"/>
        <v>46</v>
      </c>
      <c r="B231" s="2577">
        <v>3</v>
      </c>
      <c r="C231" s="2571"/>
      <c r="D231" s="2571">
        <v>3</v>
      </c>
      <c r="E231" s="2571" t="s">
        <v>18722</v>
      </c>
      <c r="F231" s="2488"/>
    </row>
    <row r="232" spans="1:6" ht="14.25" customHeight="1" x14ac:dyDescent="0.25">
      <c r="A232" s="2577">
        <f t="shared" si="14"/>
        <v>49</v>
      </c>
      <c r="B232" s="2577">
        <v>12</v>
      </c>
      <c r="C232" s="2577"/>
      <c r="D232" s="2577">
        <v>12</v>
      </c>
      <c r="E232" s="2577" t="s">
        <v>18723</v>
      </c>
      <c r="F232" s="2503"/>
    </row>
    <row r="233" spans="1:6" ht="14.25" customHeight="1" x14ac:dyDescent="0.25">
      <c r="A233" s="2577">
        <f t="shared" si="14"/>
        <v>61</v>
      </c>
      <c r="B233" s="2577">
        <v>12</v>
      </c>
      <c r="C233" s="2571"/>
      <c r="D233" s="2571">
        <v>12</v>
      </c>
      <c r="E233" s="2571" t="s">
        <v>18724</v>
      </c>
      <c r="F233" s="2488"/>
    </row>
    <row r="234" spans="1:6" ht="14.25" customHeight="1" x14ac:dyDescent="0.25">
      <c r="A234" s="2577">
        <f t="shared" si="14"/>
        <v>73</v>
      </c>
      <c r="B234" s="2577">
        <v>12</v>
      </c>
      <c r="C234" s="2577"/>
      <c r="D234" s="2577">
        <v>12</v>
      </c>
      <c r="E234" s="2577" t="s">
        <v>18725</v>
      </c>
      <c r="F234" s="2503"/>
    </row>
    <row r="235" spans="1:6" ht="14.25" customHeight="1" x14ac:dyDescent="0.25">
      <c r="A235" s="2577">
        <f t="shared" si="14"/>
        <v>85</v>
      </c>
      <c r="B235" s="2577">
        <v>12</v>
      </c>
      <c r="C235" s="2571"/>
      <c r="D235" s="2571">
        <v>12</v>
      </c>
      <c r="E235" s="2571" t="s">
        <v>18726</v>
      </c>
      <c r="F235" s="2488"/>
    </row>
    <row r="236" spans="1:6" ht="14.25" customHeight="1" x14ac:dyDescent="0.25">
      <c r="A236" s="2577">
        <f t="shared" si="14"/>
        <v>97</v>
      </c>
      <c r="B236" s="2577">
        <v>12</v>
      </c>
      <c r="C236" s="2577"/>
      <c r="D236" s="2577">
        <v>12</v>
      </c>
      <c r="E236" s="2577" t="s">
        <v>18727</v>
      </c>
      <c r="F236" s="2503"/>
    </row>
    <row r="237" spans="1:6" ht="14.25" customHeight="1" x14ac:dyDescent="0.25">
      <c r="A237" s="2577">
        <f t="shared" si="14"/>
        <v>109</v>
      </c>
      <c r="B237" s="2577">
        <v>4</v>
      </c>
      <c r="C237" s="2571"/>
      <c r="D237" s="2571">
        <v>4</v>
      </c>
      <c r="E237" s="2571" t="s">
        <v>18728</v>
      </c>
      <c r="F237" s="2488"/>
    </row>
    <row r="238" spans="1:6" ht="14.25" customHeight="1" x14ac:dyDescent="0.25">
      <c r="A238" s="2577">
        <f t="shared" si="14"/>
        <v>113</v>
      </c>
      <c r="B238" s="2577">
        <v>2</v>
      </c>
      <c r="C238" s="2577"/>
      <c r="D238" s="2577">
        <v>2</v>
      </c>
      <c r="E238" s="2577" t="s">
        <v>18729</v>
      </c>
      <c r="F238" s="2503"/>
    </row>
    <row r="239" spans="1:6" ht="14.25" customHeight="1" x14ac:dyDescent="0.25">
      <c r="A239" s="2577">
        <f t="shared" si="14"/>
        <v>115</v>
      </c>
      <c r="B239" s="2577">
        <v>2</v>
      </c>
      <c r="C239" s="2571"/>
      <c r="D239" s="2571">
        <v>2</v>
      </c>
      <c r="E239" s="2571" t="s">
        <v>18730</v>
      </c>
      <c r="F239" s="2488"/>
    </row>
    <row r="240" spans="1:6" ht="14.25" customHeight="1" x14ac:dyDescent="0.25">
      <c r="A240" s="2577">
        <f t="shared" si="14"/>
        <v>117</v>
      </c>
      <c r="B240" s="2577">
        <v>2</v>
      </c>
      <c r="C240" s="2577"/>
      <c r="D240" s="2577">
        <v>2</v>
      </c>
      <c r="E240" s="2577" t="s">
        <v>18731</v>
      </c>
      <c r="F240" s="2503"/>
    </row>
    <row r="241" spans="1:6" ht="14.25" customHeight="1" x14ac:dyDescent="0.25">
      <c r="A241" s="2577">
        <f t="shared" si="14"/>
        <v>119</v>
      </c>
      <c r="B241" s="2577">
        <v>4</v>
      </c>
      <c r="C241" s="2571"/>
      <c r="D241" s="2571">
        <v>4</v>
      </c>
      <c r="E241" s="2571" t="s">
        <v>18732</v>
      </c>
      <c r="F241" s="2488"/>
    </row>
    <row r="242" spans="1:6" ht="14.25" customHeight="1" x14ac:dyDescent="0.25">
      <c r="A242" s="2577">
        <f t="shared" si="14"/>
        <v>123</v>
      </c>
      <c r="B242" s="2577">
        <v>10</v>
      </c>
      <c r="C242" s="2577"/>
      <c r="D242" s="2577">
        <v>10</v>
      </c>
      <c r="E242" s="2577" t="s">
        <v>18733</v>
      </c>
      <c r="F242" s="2503"/>
    </row>
    <row r="243" spans="1:6" ht="14.25" customHeight="1" x14ac:dyDescent="0.25">
      <c r="A243" s="2577">
        <f t="shared" si="14"/>
        <v>133</v>
      </c>
      <c r="B243" s="2577">
        <v>10</v>
      </c>
      <c r="C243" s="2571"/>
      <c r="D243" s="2571">
        <v>10</v>
      </c>
      <c r="E243" s="2571" t="s">
        <v>18734</v>
      </c>
      <c r="F243" s="2488"/>
    </row>
    <row r="244" spans="1:6" ht="14.25" customHeight="1" x14ac:dyDescent="0.25">
      <c r="A244" s="2577">
        <f t="shared" si="14"/>
        <v>143</v>
      </c>
      <c r="B244" s="2577">
        <v>10</v>
      </c>
      <c r="C244" s="2577"/>
      <c r="D244" s="2577">
        <v>10</v>
      </c>
      <c r="E244" s="2577" t="s">
        <v>18735</v>
      </c>
      <c r="F244" s="2503"/>
    </row>
    <row r="245" spans="1:6" ht="14.25" customHeight="1" x14ac:dyDescent="0.25">
      <c r="A245" s="2577">
        <f t="shared" si="14"/>
        <v>153</v>
      </c>
      <c r="B245" s="2577"/>
      <c r="C245" s="2571"/>
      <c r="D245" s="2571"/>
      <c r="E245" s="2571" t="s">
        <v>18736</v>
      </c>
      <c r="F245" s="2488"/>
    </row>
  </sheetData>
  <mergeCells count="111">
    <mergeCell ref="A224:B224"/>
    <mergeCell ref="A218:B218"/>
    <mergeCell ref="A221:B221"/>
    <mergeCell ref="F199:F202"/>
    <mergeCell ref="A203:B203"/>
    <mergeCell ref="A206:B206"/>
    <mergeCell ref="A213:B213"/>
    <mergeCell ref="A193:B193"/>
    <mergeCell ref="A199:A202"/>
    <mergeCell ref="B199:B202"/>
    <mergeCell ref="C199:C202"/>
    <mergeCell ref="D199:D202"/>
    <mergeCell ref="E199:E202"/>
    <mergeCell ref="C170:C172"/>
    <mergeCell ref="D170:D172"/>
    <mergeCell ref="A173:B173"/>
    <mergeCell ref="A176:B176"/>
    <mergeCell ref="A179:B179"/>
    <mergeCell ref="A184:B184"/>
    <mergeCell ref="A161:B161"/>
    <mergeCell ref="A164:B164"/>
    <mergeCell ref="A166:B166"/>
    <mergeCell ref="A170:A172"/>
    <mergeCell ref="B170:B172"/>
    <mergeCell ref="A128:B128"/>
    <mergeCell ref="G128:H128"/>
    <mergeCell ref="A134:B134"/>
    <mergeCell ref="A141:B141"/>
    <mergeCell ref="A150:B150"/>
    <mergeCell ref="A159:B159"/>
    <mergeCell ref="A98:B98"/>
    <mergeCell ref="G98:H98"/>
    <mergeCell ref="A113:B113"/>
    <mergeCell ref="G113:H113"/>
    <mergeCell ref="A116:B116"/>
    <mergeCell ref="G116:H116"/>
    <mergeCell ref="A53:B53"/>
    <mergeCell ref="A74:B74"/>
    <mergeCell ref="G74:H74"/>
    <mergeCell ref="A80:B80"/>
    <mergeCell ref="G80:H80"/>
    <mergeCell ref="A89:B89"/>
    <mergeCell ref="G89:H89"/>
    <mergeCell ref="A49:A50"/>
    <mergeCell ref="B49:B50"/>
    <mergeCell ref="D49:D50"/>
    <mergeCell ref="E49:E50"/>
    <mergeCell ref="F49:F50"/>
    <mergeCell ref="A51:A52"/>
    <mergeCell ref="B51:B52"/>
    <mergeCell ref="D51:D52"/>
    <mergeCell ref="E51:E52"/>
    <mergeCell ref="F51:F52"/>
    <mergeCell ref="A45:A46"/>
    <mergeCell ref="B45:B46"/>
    <mergeCell ref="D45:D46"/>
    <mergeCell ref="E45:E46"/>
    <mergeCell ref="F45:F46"/>
    <mergeCell ref="A47:A48"/>
    <mergeCell ref="B47:B48"/>
    <mergeCell ref="D47:D48"/>
    <mergeCell ref="E47:E48"/>
    <mergeCell ref="F47:F48"/>
    <mergeCell ref="A41:A42"/>
    <mergeCell ref="B41:B42"/>
    <mergeCell ref="D41:D42"/>
    <mergeCell ref="E41:E42"/>
    <mergeCell ref="F41:F42"/>
    <mergeCell ref="A43:A44"/>
    <mergeCell ref="B43:B44"/>
    <mergeCell ref="D43:D44"/>
    <mergeCell ref="E43:E44"/>
    <mergeCell ref="F43:F44"/>
    <mergeCell ref="A35:A38"/>
    <mergeCell ref="B35:B38"/>
    <mergeCell ref="D35:D38"/>
    <mergeCell ref="E35:E38"/>
    <mergeCell ref="F35:F38"/>
    <mergeCell ref="A39:A40"/>
    <mergeCell ref="B39:B40"/>
    <mergeCell ref="D39:D40"/>
    <mergeCell ref="E39:E40"/>
    <mergeCell ref="F39:F40"/>
    <mergeCell ref="F27:F30"/>
    <mergeCell ref="A31:A32"/>
    <mergeCell ref="B31:B32"/>
    <mergeCell ref="D31:D32"/>
    <mergeCell ref="E31:E32"/>
    <mergeCell ref="A33:A34"/>
    <mergeCell ref="B33:B34"/>
    <mergeCell ref="D33:D34"/>
    <mergeCell ref="E33:E34"/>
    <mergeCell ref="F33:F34"/>
    <mergeCell ref="A26:B26"/>
    <mergeCell ref="A27:A30"/>
    <mergeCell ref="B27:B30"/>
    <mergeCell ref="D27:D30"/>
    <mergeCell ref="E27:E30"/>
    <mergeCell ref="A8:A9"/>
    <mergeCell ref="B8:B9"/>
    <mergeCell ref="D8:D9"/>
    <mergeCell ref="E8:E9"/>
    <mergeCell ref="F8:F9"/>
    <mergeCell ref="A14:B14"/>
    <mergeCell ref="A1:B1"/>
    <mergeCell ref="A6:A7"/>
    <mergeCell ref="B6:B7"/>
    <mergeCell ref="D6:D7"/>
    <mergeCell ref="E6:E7"/>
    <mergeCell ref="F6:F7"/>
    <mergeCell ref="A17:B17"/>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1"/>
  <dimension ref="A1:J266"/>
  <sheetViews>
    <sheetView zoomScale="75" zoomScaleNormal="75" workbookViewId="0">
      <selection activeCell="D9" sqref="D9"/>
    </sheetView>
  </sheetViews>
  <sheetFormatPr baseColWidth="10" defaultRowHeight="15" x14ac:dyDescent="0.25"/>
  <cols>
    <col min="1" max="1" width="9" style="2" customWidth="1"/>
    <col min="2" max="2" width="192.5703125" style="2" bestFit="1" customWidth="1"/>
    <col min="3" max="3" width="9.28515625" style="2" bestFit="1" customWidth="1"/>
    <col min="4" max="4" width="50.5703125" style="467" bestFit="1" customWidth="1"/>
    <col min="5" max="5" width="4.5703125" style="2" bestFit="1" customWidth="1"/>
    <col min="6" max="6" width="15.140625" style="2" customWidth="1"/>
    <col min="7" max="7" width="6.42578125" style="2" bestFit="1" customWidth="1"/>
    <col min="8" max="8" width="27" style="2" bestFit="1" customWidth="1"/>
    <col min="9" max="9" width="9.7109375" style="2" bestFit="1" customWidth="1"/>
    <col min="10" max="10" width="144.42578125" style="2" customWidth="1"/>
    <col min="11" max="16384" width="11.42578125" style="2"/>
  </cols>
  <sheetData>
    <row r="1" spans="1:10" ht="15.75" thickBot="1" x14ac:dyDescent="0.3">
      <c r="A1" s="2782">
        <v>0</v>
      </c>
      <c r="B1" s="2777" t="s">
        <v>13563</v>
      </c>
      <c r="C1" s="2777"/>
      <c r="D1" s="2778"/>
      <c r="H1" s="2846" t="s">
        <v>18564</v>
      </c>
      <c r="I1" s="2847" t="s">
        <v>644</v>
      </c>
      <c r="J1" s="2847" t="s">
        <v>18565</v>
      </c>
    </row>
    <row r="2" spans="1:10" ht="15.75" thickBot="1" x14ac:dyDescent="0.3">
      <c r="A2" s="2781" t="s">
        <v>1720</v>
      </c>
      <c r="B2" s="2440" t="s">
        <v>12895</v>
      </c>
      <c r="C2" s="2720">
        <v>1</v>
      </c>
      <c r="D2" s="2721"/>
      <c r="G2" s="2">
        <v>0</v>
      </c>
      <c r="H2" s="2848" t="s">
        <v>18073</v>
      </c>
      <c r="I2" s="2849">
        <v>3</v>
      </c>
      <c r="J2" s="2850" t="s">
        <v>18566</v>
      </c>
    </row>
    <row r="3" spans="1:10" x14ac:dyDescent="0.25">
      <c r="A3" s="2719" t="s">
        <v>1722</v>
      </c>
      <c r="B3" s="2452" t="s">
        <v>1723</v>
      </c>
      <c r="C3" s="2722">
        <v>0</v>
      </c>
      <c r="D3" s="2723" t="s">
        <v>1646</v>
      </c>
      <c r="H3" s="3666" t="s">
        <v>18567</v>
      </c>
      <c r="I3" s="3668">
        <v>1</v>
      </c>
      <c r="J3" s="2851" t="s">
        <v>18568</v>
      </c>
    </row>
    <row r="4" spans="1:10" ht="15.75" thickBot="1" x14ac:dyDescent="0.3">
      <c r="A4" s="3643" t="s">
        <v>1724</v>
      </c>
      <c r="B4" s="3460" t="s">
        <v>1725</v>
      </c>
      <c r="C4" s="2440">
        <v>0</v>
      </c>
      <c r="D4" s="2724" t="s">
        <v>1648</v>
      </c>
      <c r="G4" s="2">
        <v>3</v>
      </c>
      <c r="H4" s="3667"/>
      <c r="I4" s="3669"/>
      <c r="J4" s="2852" t="s">
        <v>18569</v>
      </c>
    </row>
    <row r="5" spans="1:10" ht="15.75" thickBot="1" x14ac:dyDescent="0.3">
      <c r="A5" s="3643"/>
      <c r="B5" s="3460"/>
      <c r="C5" s="2440">
        <v>2</v>
      </c>
      <c r="D5" s="2724" t="s">
        <v>1649</v>
      </c>
      <c r="G5" s="2">
        <v>4</v>
      </c>
      <c r="H5" s="2848" t="s">
        <v>18570</v>
      </c>
      <c r="I5" s="2849">
        <v>2</v>
      </c>
      <c r="J5" s="2850" t="s">
        <v>18571</v>
      </c>
    </row>
    <row r="6" spans="1:10" ht="15.75" thickBot="1" x14ac:dyDescent="0.3">
      <c r="A6" s="3643"/>
      <c r="B6" s="3460"/>
      <c r="C6" s="2440">
        <v>4</v>
      </c>
      <c r="D6" s="2724" t="s">
        <v>1650</v>
      </c>
      <c r="G6" s="2">
        <v>6</v>
      </c>
      <c r="H6" s="2853" t="s">
        <v>18572</v>
      </c>
      <c r="I6" s="2854">
        <v>4</v>
      </c>
      <c r="J6" s="2852" t="s">
        <v>18573</v>
      </c>
    </row>
    <row r="7" spans="1:10" ht="15.75" thickBot="1" x14ac:dyDescent="0.3">
      <c r="A7" s="3643"/>
      <c r="B7" s="3460"/>
      <c r="C7" s="2440">
        <v>5</v>
      </c>
      <c r="D7" s="2724" t="s">
        <v>1651</v>
      </c>
      <c r="G7" s="2">
        <v>10</v>
      </c>
      <c r="H7" s="2848" t="s">
        <v>18574</v>
      </c>
      <c r="I7" s="2849">
        <v>4</v>
      </c>
      <c r="J7" s="2850" t="s">
        <v>18575</v>
      </c>
    </row>
    <row r="8" spans="1:10" ht="15.75" thickBot="1" x14ac:dyDescent="0.3">
      <c r="A8" s="3643"/>
      <c r="B8" s="3460"/>
      <c r="C8" s="2440">
        <v>7</v>
      </c>
      <c r="D8" s="2724" t="s">
        <v>1652</v>
      </c>
      <c r="G8" s="2">
        <v>14</v>
      </c>
      <c r="H8" s="2853" t="s">
        <v>18576</v>
      </c>
      <c r="I8" s="2854">
        <v>4</v>
      </c>
      <c r="J8" s="2852" t="s">
        <v>18577</v>
      </c>
    </row>
    <row r="9" spans="1:10" ht="15.75" thickBot="1" x14ac:dyDescent="0.3">
      <c r="A9" s="3643"/>
      <c r="B9" s="3460"/>
      <c r="C9" s="2720">
        <v>9</v>
      </c>
      <c r="D9" s="2721" t="s">
        <v>1653</v>
      </c>
      <c r="G9" s="2">
        <v>18</v>
      </c>
      <c r="H9" s="2848" t="s">
        <v>18578</v>
      </c>
      <c r="I9" s="2849">
        <v>4</v>
      </c>
      <c r="J9" s="2850" t="s">
        <v>18579</v>
      </c>
    </row>
    <row r="10" spans="1:10" ht="15.75" thickBot="1" x14ac:dyDescent="0.3">
      <c r="A10" s="3643"/>
      <c r="B10" s="3460"/>
      <c r="C10" s="2720" t="s">
        <v>2</v>
      </c>
      <c r="D10" s="2721" t="s">
        <v>1654</v>
      </c>
      <c r="G10" s="2">
        <v>22</v>
      </c>
      <c r="H10" s="2853" t="s">
        <v>18580</v>
      </c>
      <c r="I10" s="2854">
        <v>4</v>
      </c>
      <c r="J10" s="2852" t="s">
        <v>18581</v>
      </c>
    </row>
    <row r="11" spans="1:10" ht="15.75" thickBot="1" x14ac:dyDescent="0.3">
      <c r="A11" s="3643" t="s">
        <v>1726</v>
      </c>
      <c r="B11" s="3530" t="s">
        <v>1727</v>
      </c>
      <c r="C11" s="2452">
        <v>0</v>
      </c>
      <c r="D11" s="2583" t="s">
        <v>12845</v>
      </c>
      <c r="G11" s="2">
        <v>26</v>
      </c>
      <c r="H11" s="2848" t="s">
        <v>18582</v>
      </c>
      <c r="I11" s="2849">
        <v>4</v>
      </c>
      <c r="J11" s="2850" t="s">
        <v>18583</v>
      </c>
    </row>
    <row r="12" spans="1:10" x14ac:dyDescent="0.25">
      <c r="A12" s="3643"/>
      <c r="B12" s="3530"/>
      <c r="C12" s="2452" t="s">
        <v>646</v>
      </c>
      <c r="D12" s="2583" t="s">
        <v>646</v>
      </c>
      <c r="H12" s="3666" t="s">
        <v>18584</v>
      </c>
      <c r="I12" s="3668">
        <v>1</v>
      </c>
      <c r="J12" s="2851" t="s">
        <v>18585</v>
      </c>
    </row>
    <row r="13" spans="1:10" ht="15.75" thickBot="1" x14ac:dyDescent="0.3">
      <c r="A13" s="3644"/>
      <c r="B13" s="3530"/>
      <c r="C13" s="2452">
        <v>5</v>
      </c>
      <c r="D13" s="2583" t="s">
        <v>12846</v>
      </c>
      <c r="H13" s="3676"/>
      <c r="I13" s="3677"/>
      <c r="J13" s="2851" t="s">
        <v>18586</v>
      </c>
    </row>
    <row r="14" spans="1:10" ht="15.75" thickBot="1" x14ac:dyDescent="0.3">
      <c r="A14" s="2779">
        <v>1</v>
      </c>
      <c r="B14" s="2777" t="s">
        <v>3180</v>
      </c>
      <c r="C14" s="2777"/>
      <c r="D14" s="2777"/>
      <c r="H14" s="3676"/>
      <c r="I14" s="3677"/>
      <c r="J14" s="2851" t="s">
        <v>18587</v>
      </c>
    </row>
    <row r="15" spans="1:10" x14ac:dyDescent="0.25">
      <c r="A15" s="3647" t="s">
        <v>1656</v>
      </c>
      <c r="B15" s="3646" t="s">
        <v>1695</v>
      </c>
      <c r="C15" s="2440">
        <v>0</v>
      </c>
      <c r="D15" s="2724" t="s">
        <v>1221</v>
      </c>
      <c r="H15" s="3676"/>
      <c r="I15" s="3677"/>
      <c r="J15" s="2851" t="s">
        <v>18588</v>
      </c>
    </row>
    <row r="16" spans="1:10" ht="15.75" thickBot="1" x14ac:dyDescent="0.3">
      <c r="A16" s="3632"/>
      <c r="B16" s="3646"/>
      <c r="C16" s="2440">
        <v>1</v>
      </c>
      <c r="D16" s="2724" t="s">
        <v>1222</v>
      </c>
      <c r="G16" s="2">
        <v>30</v>
      </c>
      <c r="H16" s="3667"/>
      <c r="I16" s="3669"/>
      <c r="J16" s="2852" t="s">
        <v>18589</v>
      </c>
    </row>
    <row r="17" spans="1:10" ht="15.75" thickBot="1" x14ac:dyDescent="0.3">
      <c r="A17" s="3632" t="s">
        <v>1658</v>
      </c>
      <c r="B17" s="3645" t="s">
        <v>1696</v>
      </c>
      <c r="C17" s="2452">
        <v>0</v>
      </c>
      <c r="D17" s="2583" t="s">
        <v>1221</v>
      </c>
      <c r="G17" s="2">
        <v>31</v>
      </c>
      <c r="H17" s="2848" t="s">
        <v>18590</v>
      </c>
      <c r="I17" s="2849">
        <v>2</v>
      </c>
      <c r="J17" s="2850" t="s">
        <v>18591</v>
      </c>
    </row>
    <row r="18" spans="1:10" ht="15.75" thickBot="1" x14ac:dyDescent="0.3">
      <c r="A18" s="3632"/>
      <c r="B18" s="3645"/>
      <c r="C18" s="2452">
        <v>1</v>
      </c>
      <c r="D18" s="2583" t="s">
        <v>1222</v>
      </c>
      <c r="G18" s="2">
        <v>33</v>
      </c>
      <c r="H18" s="2853" t="s">
        <v>18592</v>
      </c>
      <c r="I18" s="2854">
        <v>6</v>
      </c>
      <c r="J18" s="2852" t="s">
        <v>18593</v>
      </c>
    </row>
    <row r="19" spans="1:10" x14ac:dyDescent="0.25">
      <c r="A19" s="3632" t="s">
        <v>1660</v>
      </c>
      <c r="B19" s="3646" t="s">
        <v>1697</v>
      </c>
      <c r="C19" s="2440">
        <v>0</v>
      </c>
      <c r="D19" s="2724" t="s">
        <v>1221</v>
      </c>
      <c r="H19" s="3670" t="s">
        <v>18594</v>
      </c>
      <c r="I19" s="3673">
        <v>1</v>
      </c>
      <c r="J19" s="2855" t="s">
        <v>18595</v>
      </c>
    </row>
    <row r="20" spans="1:10" x14ac:dyDescent="0.25">
      <c r="A20" s="3632"/>
      <c r="B20" s="3646"/>
      <c r="C20" s="2440">
        <v>1</v>
      </c>
      <c r="D20" s="2724" t="s">
        <v>1222</v>
      </c>
      <c r="H20" s="3671"/>
      <c r="I20" s="3674"/>
      <c r="J20" s="2855" t="s">
        <v>18596</v>
      </c>
    </row>
    <row r="21" spans="1:10" x14ac:dyDescent="0.25">
      <c r="A21" s="3632" t="s">
        <v>1662</v>
      </c>
      <c r="B21" s="3645" t="s">
        <v>1698</v>
      </c>
      <c r="C21" s="2452">
        <v>0</v>
      </c>
      <c r="D21" s="2583" t="s">
        <v>1221</v>
      </c>
      <c r="H21" s="3671"/>
      <c r="I21" s="3674"/>
      <c r="J21" s="2855" t="s">
        <v>18597</v>
      </c>
    </row>
    <row r="22" spans="1:10" x14ac:dyDescent="0.25">
      <c r="A22" s="3632"/>
      <c r="B22" s="3645"/>
      <c r="C22" s="2452">
        <v>1</v>
      </c>
      <c r="D22" s="2583" t="s">
        <v>1222</v>
      </c>
      <c r="H22" s="3671"/>
      <c r="I22" s="3674"/>
      <c r="J22" s="2855" t="s">
        <v>18598</v>
      </c>
    </row>
    <row r="23" spans="1:10" ht="15.75" thickBot="1" x14ac:dyDescent="0.3">
      <c r="A23" s="3632" t="s">
        <v>1664</v>
      </c>
      <c r="B23" s="3646" t="s">
        <v>1699</v>
      </c>
      <c r="C23" s="2440">
        <v>0</v>
      </c>
      <c r="D23" s="2724" t="s">
        <v>1221</v>
      </c>
      <c r="G23" s="2">
        <v>39</v>
      </c>
      <c r="H23" s="3672"/>
      <c r="I23" s="3675"/>
      <c r="J23" s="2850" t="s">
        <v>18599</v>
      </c>
    </row>
    <row r="24" spans="1:10" x14ac:dyDescent="0.25">
      <c r="A24" s="3632"/>
      <c r="B24" s="3646"/>
      <c r="C24" s="2440">
        <v>1</v>
      </c>
      <c r="D24" s="2724" t="s">
        <v>1222</v>
      </c>
      <c r="H24" s="3666" t="s">
        <v>18600</v>
      </c>
      <c r="I24" s="3668">
        <v>1</v>
      </c>
      <c r="J24" s="2851" t="s">
        <v>18601</v>
      </c>
    </row>
    <row r="25" spans="1:10" x14ac:dyDescent="0.25">
      <c r="A25" s="3632" t="s">
        <v>1667</v>
      </c>
      <c r="B25" s="3645" t="s">
        <v>1700</v>
      </c>
      <c r="C25" s="2452">
        <v>0</v>
      </c>
      <c r="D25" s="2583" t="s">
        <v>1221</v>
      </c>
      <c r="H25" s="3676"/>
      <c r="I25" s="3677"/>
      <c r="J25" s="2851" t="s">
        <v>18602</v>
      </c>
    </row>
    <row r="26" spans="1:10" x14ac:dyDescent="0.25">
      <c r="A26" s="3632"/>
      <c r="B26" s="3645"/>
      <c r="C26" s="2452">
        <v>1</v>
      </c>
      <c r="D26" s="2583" t="s">
        <v>1222</v>
      </c>
      <c r="H26" s="3676"/>
      <c r="I26" s="3677"/>
      <c r="J26" s="2851" t="s">
        <v>18603</v>
      </c>
    </row>
    <row r="27" spans="1:10" x14ac:dyDescent="0.25">
      <c r="A27" s="3632" t="s">
        <v>1669</v>
      </c>
      <c r="B27" s="3646" t="s">
        <v>1701</v>
      </c>
      <c r="C27" s="2440">
        <v>0</v>
      </c>
      <c r="D27" s="2724" t="s">
        <v>1221</v>
      </c>
      <c r="H27" s="3676"/>
      <c r="I27" s="3677"/>
      <c r="J27" s="2851" t="s">
        <v>18604</v>
      </c>
    </row>
    <row r="28" spans="1:10" ht="15.75" thickBot="1" x14ac:dyDescent="0.3">
      <c r="A28" s="3632"/>
      <c r="B28" s="3646"/>
      <c r="C28" s="2440">
        <v>1</v>
      </c>
      <c r="D28" s="2724" t="s">
        <v>1222</v>
      </c>
      <c r="G28" s="2">
        <v>40</v>
      </c>
      <c r="H28" s="3667"/>
      <c r="I28" s="3669"/>
      <c r="J28" s="2852" t="s">
        <v>18605</v>
      </c>
    </row>
    <row r="29" spans="1:10" x14ac:dyDescent="0.25">
      <c r="A29" s="3632" t="s">
        <v>1671</v>
      </c>
      <c r="B29" s="3645" t="s">
        <v>1702</v>
      </c>
      <c r="C29" s="2452">
        <v>0</v>
      </c>
      <c r="D29" s="2583" t="s">
        <v>1221</v>
      </c>
      <c r="H29" s="3670" t="s">
        <v>18606</v>
      </c>
      <c r="I29" s="3673">
        <v>1</v>
      </c>
      <c r="J29" s="2855" t="s">
        <v>18607</v>
      </c>
    </row>
    <row r="30" spans="1:10" x14ac:dyDescent="0.25">
      <c r="A30" s="3632"/>
      <c r="B30" s="3645"/>
      <c r="C30" s="2452">
        <v>1</v>
      </c>
      <c r="D30" s="2583" t="s">
        <v>1222</v>
      </c>
      <c r="H30" s="3671"/>
      <c r="I30" s="3674"/>
      <c r="J30" s="2855" t="s">
        <v>18603</v>
      </c>
    </row>
    <row r="31" spans="1:10" x14ac:dyDescent="0.25">
      <c r="A31" s="3632" t="s">
        <v>1673</v>
      </c>
      <c r="B31" s="3646" t="s">
        <v>1703</v>
      </c>
      <c r="C31" s="2440">
        <v>0</v>
      </c>
      <c r="D31" s="2724" t="s">
        <v>1221</v>
      </c>
      <c r="H31" s="3671"/>
      <c r="I31" s="3674"/>
      <c r="J31" s="2855" t="s">
        <v>18608</v>
      </c>
    </row>
    <row r="32" spans="1:10" x14ac:dyDescent="0.25">
      <c r="A32" s="3632"/>
      <c r="B32" s="3646"/>
      <c r="C32" s="2440">
        <v>1</v>
      </c>
      <c r="D32" s="2724" t="s">
        <v>1222</v>
      </c>
      <c r="H32" s="3671"/>
      <c r="I32" s="3674"/>
      <c r="J32" s="2855" t="s">
        <v>18609</v>
      </c>
    </row>
    <row r="33" spans="1:10" ht="15.75" thickBot="1" x14ac:dyDescent="0.3">
      <c r="A33" s="3632" t="s">
        <v>1675</v>
      </c>
      <c r="B33" s="3645" t="s">
        <v>1704</v>
      </c>
      <c r="C33" s="2452">
        <v>0</v>
      </c>
      <c r="D33" s="2583" t="s">
        <v>1221</v>
      </c>
      <c r="G33" s="2">
        <v>40</v>
      </c>
      <c r="H33" s="3672"/>
      <c r="I33" s="3675"/>
      <c r="J33" s="2850" t="s">
        <v>18610</v>
      </c>
    </row>
    <row r="34" spans="1:10" x14ac:dyDescent="0.25">
      <c r="A34" s="3632"/>
      <c r="B34" s="3645"/>
      <c r="C34" s="2452">
        <v>1</v>
      </c>
      <c r="D34" s="2583" t="s">
        <v>1222</v>
      </c>
      <c r="H34" s="3666" t="s">
        <v>18611</v>
      </c>
      <c r="I34" s="3668">
        <v>1</v>
      </c>
      <c r="J34" s="2851" t="s">
        <v>18612</v>
      </c>
    </row>
    <row r="35" spans="1:10" ht="15.75" thickBot="1" x14ac:dyDescent="0.3">
      <c r="A35" s="3632" t="s">
        <v>1677</v>
      </c>
      <c r="B35" s="3646" t="s">
        <v>1705</v>
      </c>
      <c r="C35" s="2440">
        <v>0</v>
      </c>
      <c r="D35" s="2724" t="s">
        <v>1221</v>
      </c>
      <c r="G35" s="2">
        <v>42</v>
      </c>
      <c r="H35" s="3667"/>
      <c r="I35" s="3669"/>
      <c r="J35" s="2852" t="s">
        <v>18613</v>
      </c>
    </row>
    <row r="36" spans="1:10" x14ac:dyDescent="0.25">
      <c r="A36" s="3632"/>
      <c r="B36" s="3646"/>
      <c r="C36" s="2440">
        <v>1</v>
      </c>
      <c r="D36" s="2724" t="s">
        <v>1222</v>
      </c>
      <c r="H36" s="3670" t="s">
        <v>18614</v>
      </c>
      <c r="I36" s="3673">
        <v>1</v>
      </c>
      <c r="J36" s="2855" t="s">
        <v>18615</v>
      </c>
    </row>
    <row r="37" spans="1:10" x14ac:dyDescent="0.25">
      <c r="A37" s="3632" t="s">
        <v>1679</v>
      </c>
      <c r="B37" s="3645" t="s">
        <v>1706</v>
      </c>
      <c r="C37" s="2452">
        <v>0</v>
      </c>
      <c r="D37" s="2583" t="s">
        <v>1221</v>
      </c>
      <c r="H37" s="3671"/>
      <c r="I37" s="3674"/>
      <c r="J37" s="2855" t="s">
        <v>18616</v>
      </c>
    </row>
    <row r="38" spans="1:10" ht="15.75" thickBot="1" x14ac:dyDescent="0.3">
      <c r="A38" s="3632"/>
      <c r="B38" s="3645"/>
      <c r="C38" s="2452">
        <v>1</v>
      </c>
      <c r="D38" s="2583" t="s">
        <v>1222</v>
      </c>
      <c r="G38" s="2">
        <v>43</v>
      </c>
      <c r="H38" s="3672"/>
      <c r="I38" s="3675"/>
      <c r="J38" s="2850" t="s">
        <v>18617</v>
      </c>
    </row>
    <row r="39" spans="1:10" x14ac:dyDescent="0.25">
      <c r="A39" s="3632" t="s">
        <v>1681</v>
      </c>
      <c r="B39" s="3646" t="s">
        <v>1707</v>
      </c>
      <c r="C39" s="2440">
        <v>0</v>
      </c>
      <c r="D39" s="2724" t="s">
        <v>1221</v>
      </c>
    </row>
    <row r="40" spans="1:10" x14ac:dyDescent="0.25">
      <c r="A40" s="3632"/>
      <c r="B40" s="3646"/>
      <c r="C40" s="2440">
        <v>1</v>
      </c>
      <c r="D40" s="2724" t="s">
        <v>1222</v>
      </c>
    </row>
    <row r="41" spans="1:10" x14ac:dyDescent="0.25">
      <c r="A41" s="3632" t="s">
        <v>1683</v>
      </c>
      <c r="B41" s="3645" t="s">
        <v>13564</v>
      </c>
      <c r="C41" s="2452">
        <v>0</v>
      </c>
      <c r="D41" s="2583" t="s">
        <v>1221</v>
      </c>
    </row>
    <row r="42" spans="1:10" x14ac:dyDescent="0.25">
      <c r="A42" s="3632"/>
      <c r="B42" s="3645"/>
      <c r="C42" s="2452">
        <v>1</v>
      </c>
      <c r="D42" s="2583" t="s">
        <v>1222</v>
      </c>
    </row>
    <row r="43" spans="1:10" x14ac:dyDescent="0.25">
      <c r="A43" s="3632" t="s">
        <v>1691</v>
      </c>
      <c r="B43" s="3646" t="s">
        <v>13565</v>
      </c>
      <c r="C43" s="2440">
        <v>0</v>
      </c>
      <c r="D43" s="2724" t="s">
        <v>1221</v>
      </c>
    </row>
    <row r="44" spans="1:10" x14ac:dyDescent="0.25">
      <c r="A44" s="3632"/>
      <c r="B44" s="3646"/>
      <c r="C44" s="2440">
        <v>1</v>
      </c>
      <c r="D44" s="2724" t="s">
        <v>1222</v>
      </c>
    </row>
    <row r="45" spans="1:10" x14ac:dyDescent="0.25">
      <c r="A45" s="3632" t="s">
        <v>1693</v>
      </c>
      <c r="B45" s="3649" t="s">
        <v>1710</v>
      </c>
      <c r="C45" s="2452">
        <v>0</v>
      </c>
      <c r="D45" s="2583" t="s">
        <v>1221</v>
      </c>
    </row>
    <row r="46" spans="1:10" ht="15.75" thickBot="1" x14ac:dyDescent="0.3">
      <c r="A46" s="3648"/>
      <c r="B46" s="3649"/>
      <c r="C46" s="2452">
        <v>1</v>
      </c>
      <c r="D46" s="2583" t="s">
        <v>1222</v>
      </c>
    </row>
    <row r="47" spans="1:10" ht="15.75" thickBot="1" x14ac:dyDescent="0.3">
      <c r="A47" s="2779">
        <v>2</v>
      </c>
      <c r="B47" s="2777" t="s">
        <v>3181</v>
      </c>
      <c r="C47" s="2777"/>
      <c r="D47" s="2778"/>
    </row>
    <row r="48" spans="1:10" x14ac:dyDescent="0.25">
      <c r="A48" s="3647" t="s">
        <v>1656</v>
      </c>
      <c r="B48" s="3650" t="s">
        <v>1695</v>
      </c>
      <c r="C48" s="2440">
        <v>0</v>
      </c>
      <c r="D48" s="2724" t="s">
        <v>1221</v>
      </c>
    </row>
    <row r="49" spans="1:4" x14ac:dyDescent="0.25">
      <c r="A49" s="3632"/>
      <c r="B49" s="3650"/>
      <c r="C49" s="2440">
        <v>1</v>
      </c>
      <c r="D49" s="2724" t="s">
        <v>1222</v>
      </c>
    </row>
    <row r="50" spans="1:4" x14ac:dyDescent="0.25">
      <c r="A50" s="3632" t="s">
        <v>1658</v>
      </c>
      <c r="B50" s="3651" t="s">
        <v>1696</v>
      </c>
      <c r="C50" s="2452">
        <v>0</v>
      </c>
      <c r="D50" s="2583" t="s">
        <v>1221</v>
      </c>
    </row>
    <row r="51" spans="1:4" x14ac:dyDescent="0.25">
      <c r="A51" s="3632"/>
      <c r="B51" s="3651"/>
      <c r="C51" s="2452">
        <v>1</v>
      </c>
      <c r="D51" s="2583" t="s">
        <v>1222</v>
      </c>
    </row>
    <row r="52" spans="1:4" x14ac:dyDescent="0.25">
      <c r="A52" s="3632" t="s">
        <v>1660</v>
      </c>
      <c r="B52" s="3650" t="s">
        <v>1697</v>
      </c>
      <c r="C52" s="2440">
        <v>0</v>
      </c>
      <c r="D52" s="2724" t="s">
        <v>1221</v>
      </c>
    </row>
    <row r="53" spans="1:4" x14ac:dyDescent="0.25">
      <c r="A53" s="3632"/>
      <c r="B53" s="3650"/>
      <c r="C53" s="2440">
        <v>1</v>
      </c>
      <c r="D53" s="2724" t="s">
        <v>1222</v>
      </c>
    </row>
    <row r="54" spans="1:4" x14ac:dyDescent="0.25">
      <c r="A54" s="3632" t="s">
        <v>1662</v>
      </c>
      <c r="B54" s="3651" t="s">
        <v>1698</v>
      </c>
      <c r="C54" s="2452">
        <v>0</v>
      </c>
      <c r="D54" s="2583" t="s">
        <v>1221</v>
      </c>
    </row>
    <row r="55" spans="1:4" x14ac:dyDescent="0.25">
      <c r="A55" s="3632"/>
      <c r="B55" s="3651"/>
      <c r="C55" s="2452">
        <v>1</v>
      </c>
      <c r="D55" s="2583" t="s">
        <v>1222</v>
      </c>
    </row>
    <row r="56" spans="1:4" x14ac:dyDescent="0.25">
      <c r="A56" s="3632" t="s">
        <v>1664</v>
      </c>
      <c r="B56" s="3650" t="s">
        <v>1699</v>
      </c>
      <c r="C56" s="2440">
        <v>0</v>
      </c>
      <c r="D56" s="2724" t="s">
        <v>1221</v>
      </c>
    </row>
    <row r="57" spans="1:4" x14ac:dyDescent="0.25">
      <c r="A57" s="3632"/>
      <c r="B57" s="3650"/>
      <c r="C57" s="2440">
        <v>1</v>
      </c>
      <c r="D57" s="2724" t="s">
        <v>1222</v>
      </c>
    </row>
    <row r="58" spans="1:4" x14ac:dyDescent="0.25">
      <c r="A58" s="3632" t="s">
        <v>1667</v>
      </c>
      <c r="B58" s="3651" t="s">
        <v>1700</v>
      </c>
      <c r="C58" s="2452">
        <v>0</v>
      </c>
      <c r="D58" s="2583" t="s">
        <v>1221</v>
      </c>
    </row>
    <row r="59" spans="1:4" x14ac:dyDescent="0.25">
      <c r="A59" s="3632"/>
      <c r="B59" s="3651"/>
      <c r="C59" s="2452">
        <v>1</v>
      </c>
      <c r="D59" s="2583" t="s">
        <v>1222</v>
      </c>
    </row>
    <row r="60" spans="1:4" x14ac:dyDescent="0.25">
      <c r="A60" s="3632" t="s">
        <v>1669</v>
      </c>
      <c r="B60" s="3650" t="s">
        <v>1701</v>
      </c>
      <c r="C60" s="2440">
        <v>0</v>
      </c>
      <c r="D60" s="2724" t="s">
        <v>1221</v>
      </c>
    </row>
    <row r="61" spans="1:4" x14ac:dyDescent="0.25">
      <c r="A61" s="3632"/>
      <c r="B61" s="3650"/>
      <c r="C61" s="2440">
        <v>1</v>
      </c>
      <c r="D61" s="2724" t="s">
        <v>1222</v>
      </c>
    </row>
    <row r="62" spans="1:4" x14ac:dyDescent="0.25">
      <c r="A62" s="3632" t="s">
        <v>1671</v>
      </c>
      <c r="B62" s="3651" t="s">
        <v>1702</v>
      </c>
      <c r="C62" s="2452">
        <v>0</v>
      </c>
      <c r="D62" s="2583" t="s">
        <v>1221</v>
      </c>
    </row>
    <row r="63" spans="1:4" x14ac:dyDescent="0.25">
      <c r="A63" s="3632"/>
      <c r="B63" s="3651"/>
      <c r="C63" s="2452">
        <v>1</v>
      </c>
      <c r="D63" s="2583" t="s">
        <v>1222</v>
      </c>
    </row>
    <row r="64" spans="1:4" x14ac:dyDescent="0.25">
      <c r="A64" s="3632" t="s">
        <v>1673</v>
      </c>
      <c r="B64" s="3650" t="s">
        <v>1703</v>
      </c>
      <c r="C64" s="2440">
        <v>0</v>
      </c>
      <c r="D64" s="2724" t="s">
        <v>1221</v>
      </c>
    </row>
    <row r="65" spans="1:4" x14ac:dyDescent="0.25">
      <c r="A65" s="3632"/>
      <c r="B65" s="3650"/>
      <c r="C65" s="2440">
        <v>1</v>
      </c>
      <c r="D65" s="2724" t="s">
        <v>1222</v>
      </c>
    </row>
    <row r="66" spans="1:4" x14ac:dyDescent="0.25">
      <c r="A66" s="3632" t="s">
        <v>1675</v>
      </c>
      <c r="B66" s="3651" t="s">
        <v>1704</v>
      </c>
      <c r="C66" s="2452">
        <v>0</v>
      </c>
      <c r="D66" s="2583" t="s">
        <v>1221</v>
      </c>
    </row>
    <row r="67" spans="1:4" x14ac:dyDescent="0.25">
      <c r="A67" s="3632"/>
      <c r="B67" s="3651"/>
      <c r="C67" s="2452">
        <v>1</v>
      </c>
      <c r="D67" s="2583" t="s">
        <v>1222</v>
      </c>
    </row>
    <row r="68" spans="1:4" x14ac:dyDescent="0.25">
      <c r="A68" s="3632" t="s">
        <v>1677</v>
      </c>
      <c r="B68" s="3650" t="s">
        <v>1705</v>
      </c>
      <c r="C68" s="2440">
        <v>0</v>
      </c>
      <c r="D68" s="2724" t="s">
        <v>1221</v>
      </c>
    </row>
    <row r="69" spans="1:4" x14ac:dyDescent="0.25">
      <c r="A69" s="3632"/>
      <c r="B69" s="3650"/>
      <c r="C69" s="2440">
        <v>1</v>
      </c>
      <c r="D69" s="2724" t="s">
        <v>1222</v>
      </c>
    </row>
    <row r="70" spans="1:4" x14ac:dyDescent="0.25">
      <c r="A70" s="3632" t="s">
        <v>1679</v>
      </c>
      <c r="B70" s="3651" t="s">
        <v>1706</v>
      </c>
      <c r="C70" s="2452">
        <v>0</v>
      </c>
      <c r="D70" s="2583" t="s">
        <v>1221</v>
      </c>
    </row>
    <row r="71" spans="1:4" x14ac:dyDescent="0.25">
      <c r="A71" s="3632"/>
      <c r="B71" s="3651"/>
      <c r="C71" s="2452">
        <v>1</v>
      </c>
      <c r="D71" s="2583" t="s">
        <v>1222</v>
      </c>
    </row>
    <row r="72" spans="1:4" x14ac:dyDescent="0.25">
      <c r="A72" s="3632" t="s">
        <v>1681</v>
      </c>
      <c r="B72" s="3650" t="s">
        <v>1707</v>
      </c>
      <c r="C72" s="2440">
        <v>0</v>
      </c>
      <c r="D72" s="2724" t="s">
        <v>1221</v>
      </c>
    </row>
    <row r="73" spans="1:4" x14ac:dyDescent="0.25">
      <c r="A73" s="3632"/>
      <c r="B73" s="3650"/>
      <c r="C73" s="2440">
        <v>1</v>
      </c>
      <c r="D73" s="2724" t="s">
        <v>1222</v>
      </c>
    </row>
    <row r="74" spans="1:4" x14ac:dyDescent="0.25">
      <c r="A74" s="3632" t="s">
        <v>1683</v>
      </c>
      <c r="B74" s="3651" t="s">
        <v>1708</v>
      </c>
      <c r="C74" s="2452">
        <v>0</v>
      </c>
      <c r="D74" s="2583" t="s">
        <v>1221</v>
      </c>
    </row>
    <row r="75" spans="1:4" x14ac:dyDescent="0.25">
      <c r="A75" s="3632"/>
      <c r="B75" s="3651"/>
      <c r="C75" s="2452">
        <v>1</v>
      </c>
      <c r="D75" s="2583" t="s">
        <v>1222</v>
      </c>
    </row>
    <row r="76" spans="1:4" x14ac:dyDescent="0.25">
      <c r="A76" s="3632" t="s">
        <v>1691</v>
      </c>
      <c r="B76" s="3650" t="s">
        <v>1709</v>
      </c>
      <c r="C76" s="2440">
        <v>0</v>
      </c>
      <c r="D76" s="2724" t="s">
        <v>1221</v>
      </c>
    </row>
    <row r="77" spans="1:4" x14ac:dyDescent="0.25">
      <c r="A77" s="3632"/>
      <c r="B77" s="3650"/>
      <c r="C77" s="2440">
        <v>1</v>
      </c>
      <c r="D77" s="2724" t="s">
        <v>1222</v>
      </c>
    </row>
    <row r="78" spans="1:4" x14ac:dyDescent="0.25">
      <c r="A78" s="3632" t="s">
        <v>1693</v>
      </c>
      <c r="B78" s="3652" t="s">
        <v>1710</v>
      </c>
      <c r="C78" s="2452">
        <v>0</v>
      </c>
      <c r="D78" s="2583" t="s">
        <v>1221</v>
      </c>
    </row>
    <row r="79" spans="1:4" ht="15.75" thickBot="1" x14ac:dyDescent="0.3">
      <c r="A79" s="3648"/>
      <c r="B79" s="3652"/>
      <c r="C79" s="2452">
        <v>1</v>
      </c>
      <c r="D79" s="2583" t="s">
        <v>1222</v>
      </c>
    </row>
    <row r="80" spans="1:4" ht="15.75" thickBot="1" x14ac:dyDescent="0.3">
      <c r="A80" s="2780">
        <v>3</v>
      </c>
      <c r="B80" s="2777" t="s">
        <v>1815</v>
      </c>
      <c r="C80" s="2777"/>
      <c r="D80" s="2778"/>
    </row>
    <row r="81" spans="1:4" x14ac:dyDescent="0.25">
      <c r="A81" s="3647" t="s">
        <v>1656</v>
      </c>
      <c r="B81" s="3650" t="s">
        <v>1711</v>
      </c>
      <c r="C81" s="2440">
        <v>0</v>
      </c>
      <c r="D81" s="2724" t="s">
        <v>1221</v>
      </c>
    </row>
    <row r="82" spans="1:4" x14ac:dyDescent="0.25">
      <c r="A82" s="3632"/>
      <c r="B82" s="3650"/>
      <c r="C82" s="2440">
        <v>1</v>
      </c>
      <c r="D82" s="2724" t="s">
        <v>1222</v>
      </c>
    </row>
    <row r="83" spans="1:4" x14ac:dyDescent="0.25">
      <c r="A83" s="3632" t="s">
        <v>1658</v>
      </c>
      <c r="B83" s="3651" t="s">
        <v>1712</v>
      </c>
      <c r="C83" s="2452">
        <v>0</v>
      </c>
      <c r="D83" s="2583" t="s">
        <v>1221</v>
      </c>
    </row>
    <row r="84" spans="1:4" x14ac:dyDescent="0.25">
      <c r="A84" s="3632"/>
      <c r="B84" s="3651"/>
      <c r="C84" s="2452">
        <v>1</v>
      </c>
      <c r="D84" s="2583" t="s">
        <v>1222</v>
      </c>
    </row>
    <row r="85" spans="1:4" x14ac:dyDescent="0.25">
      <c r="A85" s="3632" t="s">
        <v>1660</v>
      </c>
      <c r="B85" s="3650" t="s">
        <v>1713</v>
      </c>
      <c r="C85" s="2440">
        <v>0</v>
      </c>
      <c r="D85" s="2724" t="s">
        <v>1221</v>
      </c>
    </row>
    <row r="86" spans="1:4" x14ac:dyDescent="0.25">
      <c r="A86" s="3632"/>
      <c r="B86" s="3650"/>
      <c r="C86" s="2440">
        <v>1</v>
      </c>
      <c r="D86" s="2724" t="s">
        <v>1222</v>
      </c>
    </row>
    <row r="87" spans="1:4" x14ac:dyDescent="0.25">
      <c r="A87" s="3632" t="s">
        <v>1662</v>
      </c>
      <c r="B87" s="3651" t="s">
        <v>1714</v>
      </c>
      <c r="C87" s="2452">
        <v>0</v>
      </c>
      <c r="D87" s="2583" t="s">
        <v>1221</v>
      </c>
    </row>
    <row r="88" spans="1:4" x14ac:dyDescent="0.25">
      <c r="A88" s="3632"/>
      <c r="B88" s="3651"/>
      <c r="C88" s="2452">
        <v>1</v>
      </c>
      <c r="D88" s="2583" t="s">
        <v>1222</v>
      </c>
    </row>
    <row r="89" spans="1:4" x14ac:dyDescent="0.25">
      <c r="A89" s="3632" t="s">
        <v>1664</v>
      </c>
      <c r="B89" s="3650" t="s">
        <v>1715</v>
      </c>
      <c r="C89" s="2440">
        <v>0</v>
      </c>
      <c r="D89" s="2724" t="s">
        <v>1221</v>
      </c>
    </row>
    <row r="90" spans="1:4" x14ac:dyDescent="0.25">
      <c r="A90" s="3632"/>
      <c r="B90" s="3650"/>
      <c r="C90" s="2440">
        <v>1</v>
      </c>
      <c r="D90" s="2724" t="s">
        <v>1222</v>
      </c>
    </row>
    <row r="91" spans="1:4" x14ac:dyDescent="0.25">
      <c r="A91" s="3632" t="s">
        <v>1667</v>
      </c>
      <c r="B91" s="3651" t="s">
        <v>1716</v>
      </c>
      <c r="C91" s="2452">
        <v>0</v>
      </c>
      <c r="D91" s="2583" t="s">
        <v>1221</v>
      </c>
    </row>
    <row r="92" spans="1:4" x14ac:dyDescent="0.25">
      <c r="A92" s="3632"/>
      <c r="B92" s="3651"/>
      <c r="C92" s="2452">
        <v>1</v>
      </c>
      <c r="D92" s="2583" t="s">
        <v>1222</v>
      </c>
    </row>
    <row r="93" spans="1:4" x14ac:dyDescent="0.25">
      <c r="A93" s="3632" t="s">
        <v>1669</v>
      </c>
      <c r="B93" s="3650" t="s">
        <v>1717</v>
      </c>
      <c r="C93" s="2440">
        <v>0</v>
      </c>
      <c r="D93" s="2724" t="s">
        <v>1221</v>
      </c>
    </row>
    <row r="94" spans="1:4" x14ac:dyDescent="0.25">
      <c r="A94" s="3632"/>
      <c r="B94" s="3650"/>
      <c r="C94" s="2440">
        <v>1</v>
      </c>
      <c r="D94" s="2724" t="s">
        <v>1222</v>
      </c>
    </row>
    <row r="95" spans="1:4" x14ac:dyDescent="0.25">
      <c r="A95" s="3632" t="s">
        <v>1671</v>
      </c>
      <c r="B95" s="3651" t="s">
        <v>1718</v>
      </c>
      <c r="C95" s="2452">
        <v>0</v>
      </c>
      <c r="D95" s="2583" t="s">
        <v>1221</v>
      </c>
    </row>
    <row r="96" spans="1:4" x14ac:dyDescent="0.25">
      <c r="A96" s="3632"/>
      <c r="B96" s="3651"/>
      <c r="C96" s="2452">
        <v>1</v>
      </c>
      <c r="D96" s="2583" t="s">
        <v>1222</v>
      </c>
    </row>
    <row r="97" spans="1:8" x14ac:dyDescent="0.25">
      <c r="A97" s="3632" t="s">
        <v>1673</v>
      </c>
      <c r="B97" s="3650" t="s">
        <v>1719</v>
      </c>
      <c r="C97" s="2440">
        <v>0</v>
      </c>
      <c r="D97" s="2724" t="s">
        <v>1221</v>
      </c>
    </row>
    <row r="98" spans="1:8" x14ac:dyDescent="0.25">
      <c r="A98" s="3632"/>
      <c r="B98" s="3650"/>
      <c r="C98" s="2440">
        <v>1</v>
      </c>
      <c r="D98" s="2724" t="s">
        <v>1222</v>
      </c>
    </row>
    <row r="99" spans="1:8" x14ac:dyDescent="0.25">
      <c r="A99" s="2581" t="s">
        <v>1675</v>
      </c>
      <c r="B99" s="2725" t="s">
        <v>1694</v>
      </c>
      <c r="C99" s="2452"/>
      <c r="D99" s="2583"/>
    </row>
    <row r="100" spans="1:8" x14ac:dyDescent="0.25">
      <c r="A100" s="2581" t="s">
        <v>1677</v>
      </c>
      <c r="B100" s="2726" t="s">
        <v>1694</v>
      </c>
      <c r="C100" s="2440"/>
      <c r="D100" s="2724"/>
    </row>
    <row r="101" spans="1:8" x14ac:dyDescent="0.25">
      <c r="A101" s="2581" t="s">
        <v>1679</v>
      </c>
      <c r="B101" s="2725" t="s">
        <v>1694</v>
      </c>
      <c r="C101" s="2452"/>
      <c r="D101" s="2583"/>
    </row>
    <row r="102" spans="1:8" x14ac:dyDescent="0.25">
      <c r="A102" s="2581" t="s">
        <v>1681</v>
      </c>
      <c r="B102" s="2726" t="s">
        <v>1694</v>
      </c>
      <c r="C102" s="2440"/>
      <c r="D102" s="2724"/>
    </row>
    <row r="103" spans="1:8" x14ac:dyDescent="0.25">
      <c r="A103" s="2581" t="s">
        <v>1683</v>
      </c>
      <c r="B103" s="2725" t="s">
        <v>1694</v>
      </c>
      <c r="C103" s="2452"/>
      <c r="D103" s="2583"/>
    </row>
    <row r="104" spans="1:8" x14ac:dyDescent="0.25">
      <c r="A104" s="2581" t="s">
        <v>1691</v>
      </c>
      <c r="B104" s="2726" t="s">
        <v>1694</v>
      </c>
      <c r="C104" s="2440"/>
      <c r="D104" s="2724"/>
    </row>
    <row r="105" spans="1:8" ht="15.75" thickBot="1" x14ac:dyDescent="0.3">
      <c r="A105" s="2761" t="s">
        <v>1693</v>
      </c>
      <c r="B105" s="2725" t="s">
        <v>1694</v>
      </c>
      <c r="C105" s="2452"/>
      <c r="D105" s="2583"/>
    </row>
    <row r="106" spans="1:8" ht="75.75" thickBot="1" x14ac:dyDescent="0.3">
      <c r="A106" s="2780">
        <v>4</v>
      </c>
      <c r="B106" s="2777" t="s">
        <v>13566</v>
      </c>
      <c r="C106" s="2777"/>
      <c r="D106" s="2778"/>
      <c r="E106" s="2575">
        <v>4</v>
      </c>
      <c r="F106" s="2811" t="s">
        <v>18335</v>
      </c>
      <c r="G106" s="2811"/>
      <c r="H106" s="2811"/>
    </row>
    <row r="107" spans="1:8" x14ac:dyDescent="0.25">
      <c r="A107" s="2781" t="s">
        <v>1720</v>
      </c>
      <c r="B107" s="2810" t="s">
        <v>1721</v>
      </c>
      <c r="C107" s="2440">
        <v>4</v>
      </c>
      <c r="D107" s="2595"/>
      <c r="E107" s="2719" t="s">
        <v>1720</v>
      </c>
      <c r="F107" s="2595" t="s">
        <v>1721</v>
      </c>
      <c r="G107" s="2440">
        <v>4</v>
      </c>
      <c r="H107" s="2595"/>
    </row>
    <row r="108" spans="1:8" ht="45" x14ac:dyDescent="0.25">
      <c r="A108" s="2719" t="s">
        <v>1722</v>
      </c>
      <c r="B108" s="2727" t="s">
        <v>1723</v>
      </c>
      <c r="C108" s="2452">
        <v>0</v>
      </c>
      <c r="D108" s="2583" t="s">
        <v>1646</v>
      </c>
      <c r="E108" s="2719" t="s">
        <v>1722</v>
      </c>
      <c r="F108" s="2727" t="s">
        <v>1723</v>
      </c>
      <c r="G108" s="2452">
        <v>0</v>
      </c>
      <c r="H108" s="2583" t="s">
        <v>1646</v>
      </c>
    </row>
    <row r="109" spans="1:8" x14ac:dyDescent="0.25">
      <c r="A109" s="3643" t="s">
        <v>1724</v>
      </c>
      <c r="B109" s="3655" t="s">
        <v>1725</v>
      </c>
      <c r="C109" s="2440">
        <v>0</v>
      </c>
      <c r="D109" s="2724" t="s">
        <v>1648</v>
      </c>
      <c r="E109" s="3643" t="s">
        <v>1724</v>
      </c>
      <c r="F109" s="3646" t="s">
        <v>1725</v>
      </c>
      <c r="G109" s="2440">
        <v>0</v>
      </c>
      <c r="H109" s="2724" t="s">
        <v>1648</v>
      </c>
    </row>
    <row r="110" spans="1:8" x14ac:dyDescent="0.25">
      <c r="A110" s="3643"/>
      <c r="B110" s="3656"/>
      <c r="C110" s="2440">
        <v>2</v>
      </c>
      <c r="D110" s="2724" t="s">
        <v>1649</v>
      </c>
      <c r="E110" s="3643"/>
      <c r="F110" s="3646"/>
      <c r="G110" s="3460" t="s">
        <v>2</v>
      </c>
      <c r="H110" s="3646" t="s">
        <v>1654</v>
      </c>
    </row>
    <row r="111" spans="1:8" x14ac:dyDescent="0.25">
      <c r="A111" s="3643"/>
      <c r="B111" s="3657"/>
      <c r="C111" s="2440">
        <v>4</v>
      </c>
      <c r="D111" s="2724" t="s">
        <v>1650</v>
      </c>
      <c r="E111" s="3643"/>
      <c r="F111" s="3646"/>
      <c r="G111" s="3460"/>
      <c r="H111" s="3646"/>
    </row>
    <row r="112" spans="1:8" x14ac:dyDescent="0.25">
      <c r="A112" s="3643" t="s">
        <v>1726</v>
      </c>
      <c r="B112" s="3653" t="s">
        <v>1727</v>
      </c>
      <c r="C112" s="2452">
        <v>0</v>
      </c>
      <c r="D112" s="2583" t="s">
        <v>12845</v>
      </c>
      <c r="E112" s="3643" t="s">
        <v>1726</v>
      </c>
      <c r="F112" s="3645" t="s">
        <v>1727</v>
      </c>
      <c r="G112" s="2452">
        <v>0</v>
      </c>
      <c r="H112" s="2583" t="s">
        <v>12845</v>
      </c>
    </row>
    <row r="113" spans="1:8" x14ac:dyDescent="0.25">
      <c r="A113" s="3643"/>
      <c r="B113" s="3658"/>
      <c r="C113" s="2452" t="s">
        <v>646</v>
      </c>
      <c r="D113" s="2583" t="s">
        <v>646</v>
      </c>
      <c r="E113" s="3643"/>
      <c r="F113" s="3645"/>
      <c r="G113" s="2452" t="s">
        <v>646</v>
      </c>
      <c r="H113" s="2583" t="s">
        <v>646</v>
      </c>
    </row>
    <row r="114" spans="1:8" x14ac:dyDescent="0.25">
      <c r="A114" s="3643"/>
      <c r="B114" s="3654"/>
      <c r="C114" s="2452">
        <v>5</v>
      </c>
      <c r="D114" s="2583" t="s">
        <v>12846</v>
      </c>
      <c r="E114" s="3643"/>
      <c r="F114" s="3645"/>
      <c r="G114" s="2452">
        <v>5</v>
      </c>
      <c r="H114" s="2583" t="s">
        <v>12846</v>
      </c>
    </row>
    <row r="115" spans="1:8" x14ac:dyDescent="0.25">
      <c r="A115" s="3632" t="s">
        <v>1656</v>
      </c>
      <c r="B115" s="3655" t="s">
        <v>12847</v>
      </c>
      <c r="C115" s="2440">
        <v>0</v>
      </c>
      <c r="D115" s="2724" t="s">
        <v>12848</v>
      </c>
      <c r="E115" s="3632" t="s">
        <v>1656</v>
      </c>
      <c r="F115" s="3646" t="s">
        <v>12847</v>
      </c>
      <c r="G115" s="2440">
        <v>0</v>
      </c>
      <c r="H115" s="2724" t="s">
        <v>12848</v>
      </c>
    </row>
    <row r="116" spans="1:8" x14ac:dyDescent="0.25">
      <c r="A116" s="3632"/>
      <c r="B116" s="3657"/>
      <c r="C116" s="2440">
        <v>1</v>
      </c>
      <c r="D116" s="2724" t="s">
        <v>12849</v>
      </c>
      <c r="E116" s="3632"/>
      <c r="F116" s="3646"/>
      <c r="G116" s="2440">
        <v>1</v>
      </c>
      <c r="H116" s="2724" t="s">
        <v>12849</v>
      </c>
    </row>
    <row r="117" spans="1:8" x14ac:dyDescent="0.25">
      <c r="A117" s="3632" t="s">
        <v>1658</v>
      </c>
      <c r="B117" s="3653" t="s">
        <v>12850</v>
      </c>
      <c r="C117" s="2452">
        <v>0</v>
      </c>
      <c r="D117" s="2583" t="s">
        <v>12848</v>
      </c>
      <c r="E117" s="3632" t="s">
        <v>1658</v>
      </c>
      <c r="F117" s="3645" t="s">
        <v>12850</v>
      </c>
      <c r="G117" s="2452">
        <v>0</v>
      </c>
      <c r="H117" s="2583" t="s">
        <v>12848</v>
      </c>
    </row>
    <row r="118" spans="1:8" x14ac:dyDescent="0.25">
      <c r="A118" s="3632"/>
      <c r="B118" s="3654"/>
      <c r="C118" s="2452">
        <v>1</v>
      </c>
      <c r="D118" s="2583" t="s">
        <v>12849</v>
      </c>
      <c r="E118" s="3632"/>
      <c r="F118" s="3645"/>
      <c r="G118" s="2452">
        <v>1</v>
      </c>
      <c r="H118" s="2583" t="s">
        <v>12849</v>
      </c>
    </row>
    <row r="119" spans="1:8" x14ac:dyDescent="0.25">
      <c r="A119" s="3632" t="s">
        <v>1660</v>
      </c>
      <c r="B119" s="3655" t="s">
        <v>1731</v>
      </c>
      <c r="C119" s="2440">
        <v>0</v>
      </c>
      <c r="D119" s="2724" t="s">
        <v>1732</v>
      </c>
      <c r="E119" s="3632" t="s">
        <v>1660</v>
      </c>
      <c r="F119" s="3646" t="s">
        <v>1731</v>
      </c>
      <c r="G119" s="2440">
        <v>0</v>
      </c>
      <c r="H119" s="2724" t="s">
        <v>1732</v>
      </c>
    </row>
    <row r="120" spans="1:8" x14ac:dyDescent="0.25">
      <c r="A120" s="3632"/>
      <c r="B120" s="3656"/>
      <c r="C120" s="2440">
        <v>1</v>
      </c>
      <c r="D120" s="2724" t="s">
        <v>1733</v>
      </c>
      <c r="E120" s="3632"/>
      <c r="F120" s="3646"/>
      <c r="G120" s="2440">
        <v>1</v>
      </c>
      <c r="H120" s="2724" t="s">
        <v>1733</v>
      </c>
    </row>
    <row r="121" spans="1:8" x14ac:dyDescent="0.25">
      <c r="A121" s="3632"/>
      <c r="B121" s="3656"/>
      <c r="C121" s="2440">
        <v>2</v>
      </c>
      <c r="D121" s="2724" t="s">
        <v>1734</v>
      </c>
      <c r="E121" s="3632"/>
      <c r="F121" s="3646"/>
      <c r="G121" s="2440">
        <v>2</v>
      </c>
      <c r="H121" s="2724" t="s">
        <v>1734</v>
      </c>
    </row>
    <row r="122" spans="1:8" x14ac:dyDescent="0.25">
      <c r="A122" s="3632"/>
      <c r="B122" s="3657"/>
      <c r="C122" s="2440">
        <v>3</v>
      </c>
      <c r="D122" s="2724" t="s">
        <v>1735</v>
      </c>
      <c r="E122" s="3632"/>
      <c r="F122" s="3646"/>
      <c r="G122" s="2440">
        <v>3</v>
      </c>
      <c r="H122" s="2724" t="s">
        <v>1735</v>
      </c>
    </row>
    <row r="123" spans="1:8" x14ac:dyDescent="0.25">
      <c r="A123" s="3632" t="s">
        <v>1662</v>
      </c>
      <c r="B123" s="3653" t="s">
        <v>1737</v>
      </c>
      <c r="C123" s="2452">
        <v>0</v>
      </c>
      <c r="D123" s="2583" t="s">
        <v>1732</v>
      </c>
      <c r="E123" s="3632" t="s">
        <v>1662</v>
      </c>
      <c r="F123" s="3645" t="s">
        <v>1737</v>
      </c>
      <c r="G123" s="2452">
        <v>0</v>
      </c>
      <c r="H123" s="2583" t="s">
        <v>1732</v>
      </c>
    </row>
    <row r="124" spans="1:8" x14ac:dyDescent="0.25">
      <c r="A124" s="3632"/>
      <c r="B124" s="3658"/>
      <c r="C124" s="2452">
        <v>1</v>
      </c>
      <c r="D124" s="2583" t="s">
        <v>1733</v>
      </c>
      <c r="E124" s="3632"/>
      <c r="F124" s="3645"/>
      <c r="G124" s="2452">
        <v>1</v>
      </c>
      <c r="H124" s="2583" t="s">
        <v>1733</v>
      </c>
    </row>
    <row r="125" spans="1:8" x14ac:dyDescent="0.25">
      <c r="A125" s="3632"/>
      <c r="B125" s="3658"/>
      <c r="C125" s="2452">
        <v>2</v>
      </c>
      <c r="D125" s="2583" t="s">
        <v>1734</v>
      </c>
      <c r="E125" s="3632"/>
      <c r="F125" s="3645"/>
      <c r="G125" s="2452">
        <v>2</v>
      </c>
      <c r="H125" s="2583" t="s">
        <v>1734</v>
      </c>
    </row>
    <row r="126" spans="1:8" x14ac:dyDescent="0.25">
      <c r="A126" s="3632"/>
      <c r="B126" s="3654"/>
      <c r="C126" s="2452">
        <v>3</v>
      </c>
      <c r="D126" s="2583" t="s">
        <v>1738</v>
      </c>
      <c r="E126" s="3632"/>
      <c r="F126" s="3645"/>
      <c r="G126" s="2452">
        <v>3</v>
      </c>
      <c r="H126" s="2583" t="s">
        <v>1738</v>
      </c>
    </row>
    <row r="127" spans="1:8" x14ac:dyDescent="0.25">
      <c r="A127" s="3632" t="s">
        <v>1664</v>
      </c>
      <c r="B127" s="3655" t="s">
        <v>1639</v>
      </c>
      <c r="C127" s="2440" t="s">
        <v>12888</v>
      </c>
      <c r="D127" s="2724" t="s">
        <v>12851</v>
      </c>
      <c r="E127" s="3632" t="s">
        <v>1664</v>
      </c>
      <c r="F127" s="3646" t="s">
        <v>1639</v>
      </c>
      <c r="G127" s="2440" t="s">
        <v>12888</v>
      </c>
      <c r="H127" s="2724" t="s">
        <v>12851</v>
      </c>
    </row>
    <row r="128" spans="1:8" x14ac:dyDescent="0.25">
      <c r="A128" s="3632"/>
      <c r="B128" s="3656"/>
      <c r="C128" s="2440" t="s">
        <v>12889</v>
      </c>
      <c r="D128" s="2724" t="s">
        <v>1741</v>
      </c>
      <c r="E128" s="3632"/>
      <c r="F128" s="3646"/>
      <c r="G128" s="2440" t="s">
        <v>12889</v>
      </c>
      <c r="H128" s="2724" t="s">
        <v>1741</v>
      </c>
    </row>
    <row r="129" spans="1:8" x14ac:dyDescent="0.25">
      <c r="A129" s="3632"/>
      <c r="B129" s="3657"/>
      <c r="C129" s="2440" t="s">
        <v>12890</v>
      </c>
      <c r="D129" s="2724" t="s">
        <v>1742</v>
      </c>
      <c r="E129" s="3632"/>
      <c r="F129" s="3646"/>
      <c r="G129" s="2440" t="s">
        <v>12890</v>
      </c>
      <c r="H129" s="2724" t="s">
        <v>1742</v>
      </c>
    </row>
    <row r="130" spans="1:8" x14ac:dyDescent="0.25">
      <c r="A130" s="3632" t="s">
        <v>1667</v>
      </c>
      <c r="B130" s="3653" t="s">
        <v>1744</v>
      </c>
      <c r="C130" s="2452">
        <v>0</v>
      </c>
      <c r="D130" s="2583" t="s">
        <v>1745</v>
      </c>
      <c r="E130" s="3632" t="s">
        <v>1667</v>
      </c>
      <c r="F130" s="3645" t="s">
        <v>1744</v>
      </c>
      <c r="G130" s="2452">
        <v>0</v>
      </c>
      <c r="H130" s="2583" t="s">
        <v>1745</v>
      </c>
    </row>
    <row r="131" spans="1:8" x14ac:dyDescent="0.25">
      <c r="A131" s="3632"/>
      <c r="B131" s="3654"/>
      <c r="C131" s="2452">
        <v>1</v>
      </c>
      <c r="D131" s="2583" t="s">
        <v>12852</v>
      </c>
      <c r="E131" s="3632"/>
      <c r="F131" s="3645"/>
      <c r="G131" s="2452">
        <v>1</v>
      </c>
      <c r="H131" s="2583" t="s">
        <v>12852</v>
      </c>
    </row>
    <row r="132" spans="1:8" x14ac:dyDescent="0.25">
      <c r="A132" s="3632" t="s">
        <v>1669</v>
      </c>
      <c r="B132" s="3655" t="s">
        <v>1748</v>
      </c>
      <c r="C132" s="2440">
        <v>0</v>
      </c>
      <c r="D132" s="2724" t="s">
        <v>1749</v>
      </c>
      <c r="E132" s="3632" t="s">
        <v>1669</v>
      </c>
      <c r="F132" s="3646" t="s">
        <v>1748</v>
      </c>
      <c r="G132" s="2440">
        <v>0</v>
      </c>
      <c r="H132" s="2724" t="s">
        <v>1749</v>
      </c>
    </row>
    <row r="133" spans="1:8" x14ac:dyDescent="0.25">
      <c r="A133" s="3632"/>
      <c r="B133" s="3656"/>
      <c r="C133" s="2440">
        <v>1</v>
      </c>
      <c r="D133" s="2724" t="s">
        <v>1750</v>
      </c>
      <c r="E133" s="3632"/>
      <c r="F133" s="3646"/>
      <c r="G133" s="2440">
        <v>1</v>
      </c>
      <c r="H133" s="2724" t="s">
        <v>1750</v>
      </c>
    </row>
    <row r="134" spans="1:8" x14ac:dyDescent="0.25">
      <c r="A134" s="3632"/>
      <c r="B134" s="3657"/>
      <c r="C134" s="2440">
        <v>2</v>
      </c>
      <c r="D134" s="2724" t="s">
        <v>1751</v>
      </c>
      <c r="E134" s="3632"/>
      <c r="F134" s="3646"/>
      <c r="G134" s="2440">
        <v>2</v>
      </c>
      <c r="H134" s="2724" t="s">
        <v>1751</v>
      </c>
    </row>
    <row r="135" spans="1:8" x14ac:dyDescent="0.25">
      <c r="A135" s="3632" t="s">
        <v>1671</v>
      </c>
      <c r="B135" s="3653" t="s">
        <v>12853</v>
      </c>
      <c r="C135" s="2452">
        <v>0</v>
      </c>
      <c r="D135" s="2583" t="s">
        <v>12854</v>
      </c>
      <c r="E135" s="3632" t="s">
        <v>1671</v>
      </c>
      <c r="F135" s="3645" t="s">
        <v>12853</v>
      </c>
      <c r="G135" s="2452">
        <v>0</v>
      </c>
      <c r="H135" s="2583" t="s">
        <v>12854</v>
      </c>
    </row>
    <row r="136" spans="1:8" x14ac:dyDescent="0.25">
      <c r="A136" s="3632"/>
      <c r="B136" s="3654"/>
      <c r="C136" s="2452">
        <v>1</v>
      </c>
      <c r="D136" s="2583" t="s">
        <v>12855</v>
      </c>
      <c r="E136" s="3632"/>
      <c r="F136" s="3645"/>
      <c r="G136" s="2452">
        <v>1</v>
      </c>
      <c r="H136" s="2583" t="s">
        <v>12855</v>
      </c>
    </row>
    <row r="137" spans="1:8" x14ac:dyDescent="0.25">
      <c r="A137" s="3632" t="s">
        <v>1673</v>
      </c>
      <c r="B137" s="3655" t="s">
        <v>12856</v>
      </c>
      <c r="C137" s="2440">
        <v>0</v>
      </c>
      <c r="D137" s="2724" t="s">
        <v>12857</v>
      </c>
      <c r="E137" s="3632" t="s">
        <v>1673</v>
      </c>
      <c r="F137" s="3646" t="s">
        <v>12856</v>
      </c>
      <c r="G137" s="2440">
        <v>0</v>
      </c>
      <c r="H137" s="2724" t="s">
        <v>12857</v>
      </c>
    </row>
    <row r="138" spans="1:8" x14ac:dyDescent="0.25">
      <c r="A138" s="3632"/>
      <c r="B138" s="3657"/>
      <c r="C138" s="2440">
        <v>1</v>
      </c>
      <c r="D138" s="2724" t="s">
        <v>12858</v>
      </c>
      <c r="E138" s="3632"/>
      <c r="F138" s="3646"/>
      <c r="G138" s="2440">
        <v>1</v>
      </c>
      <c r="H138" s="2724" t="s">
        <v>12858</v>
      </c>
    </row>
    <row r="139" spans="1:8" x14ac:dyDescent="0.25">
      <c r="A139" s="3632" t="s">
        <v>1675</v>
      </c>
      <c r="B139" s="3653" t="s">
        <v>12859</v>
      </c>
      <c r="C139" s="2452">
        <v>0</v>
      </c>
      <c r="D139" s="2583" t="s">
        <v>12860</v>
      </c>
      <c r="E139" s="3632" t="s">
        <v>1675</v>
      </c>
      <c r="F139" s="3645" t="s">
        <v>12859</v>
      </c>
      <c r="G139" s="3530"/>
      <c r="H139" s="3530" t="s">
        <v>18336</v>
      </c>
    </row>
    <row r="140" spans="1:8" x14ac:dyDescent="0.25">
      <c r="A140" s="3632"/>
      <c r="B140" s="3654"/>
      <c r="C140" s="2452">
        <v>1</v>
      </c>
      <c r="D140" s="2583" t="s">
        <v>12861</v>
      </c>
      <c r="E140" s="3632"/>
      <c r="F140" s="3645"/>
      <c r="G140" s="3530"/>
      <c r="H140" s="3530"/>
    </row>
    <row r="141" spans="1:8" x14ac:dyDescent="0.25">
      <c r="A141" s="3632" t="s">
        <v>1677</v>
      </c>
      <c r="B141" s="3655" t="s">
        <v>12862</v>
      </c>
      <c r="C141" s="2440">
        <v>0</v>
      </c>
      <c r="D141" s="2724" t="s">
        <v>12860</v>
      </c>
      <c r="E141" s="3632" t="s">
        <v>1677</v>
      </c>
      <c r="F141" s="3646" t="s">
        <v>12862</v>
      </c>
      <c r="G141" s="3460"/>
      <c r="H141" s="3461" t="s">
        <v>18336</v>
      </c>
    </row>
    <row r="142" spans="1:8" x14ac:dyDescent="0.25">
      <c r="A142" s="3632"/>
      <c r="B142" s="3656"/>
      <c r="C142" s="2440">
        <v>1</v>
      </c>
      <c r="D142" s="2724" t="s">
        <v>1782</v>
      </c>
      <c r="E142" s="3632"/>
      <c r="F142" s="3646"/>
      <c r="G142" s="3460"/>
      <c r="H142" s="3461"/>
    </row>
    <row r="143" spans="1:8" x14ac:dyDescent="0.25">
      <c r="A143" s="3632"/>
      <c r="B143" s="3656"/>
      <c r="C143" s="2440">
        <v>2</v>
      </c>
      <c r="D143" s="2724" t="s">
        <v>1783</v>
      </c>
      <c r="E143" s="3632"/>
      <c r="F143" s="3646"/>
      <c r="G143" s="3460"/>
      <c r="H143" s="3461"/>
    </row>
    <row r="144" spans="1:8" x14ac:dyDescent="0.25">
      <c r="A144" s="3632"/>
      <c r="B144" s="3657"/>
      <c r="C144" s="2440">
        <v>3</v>
      </c>
      <c r="D144" s="2724" t="s">
        <v>12863</v>
      </c>
      <c r="E144" s="3632"/>
      <c r="F144" s="3646"/>
      <c r="G144" s="3460"/>
      <c r="H144" s="3461"/>
    </row>
    <row r="145" spans="1:8" ht="30" x14ac:dyDescent="0.25">
      <c r="A145" s="3544" t="s">
        <v>1679</v>
      </c>
      <c r="B145" s="3653" t="s">
        <v>12864</v>
      </c>
      <c r="C145" s="3469">
        <v>0</v>
      </c>
      <c r="D145" s="2583" t="s">
        <v>12865</v>
      </c>
      <c r="E145" s="3544" t="s">
        <v>1679</v>
      </c>
      <c r="F145" s="3645" t="s">
        <v>12864</v>
      </c>
      <c r="G145" s="3530"/>
      <c r="H145" s="3530" t="s">
        <v>18336</v>
      </c>
    </row>
    <row r="146" spans="1:8" x14ac:dyDescent="0.25">
      <c r="A146" s="3544"/>
      <c r="B146" s="3658"/>
      <c r="C146" s="3470"/>
      <c r="D146" s="3653" t="s">
        <v>12866</v>
      </c>
      <c r="E146" s="3544"/>
      <c r="F146" s="3645"/>
      <c r="G146" s="3530"/>
      <c r="H146" s="3530"/>
    </row>
    <row r="147" spans="1:8" x14ac:dyDescent="0.25">
      <c r="A147" s="3544"/>
      <c r="B147" s="3658"/>
      <c r="C147" s="3471"/>
      <c r="D147" s="3654"/>
      <c r="E147" s="3544"/>
      <c r="F147" s="3645"/>
      <c r="G147" s="3530"/>
      <c r="H147" s="3530"/>
    </row>
    <row r="148" spans="1:8" ht="30" x14ac:dyDescent="0.25">
      <c r="A148" s="3544"/>
      <c r="B148" s="3658"/>
      <c r="C148" s="3469">
        <v>1</v>
      </c>
      <c r="D148" s="2583" t="s">
        <v>12867</v>
      </c>
      <c r="E148" s="3544"/>
      <c r="F148" s="3645"/>
      <c r="G148" s="3530"/>
      <c r="H148" s="3530"/>
    </row>
    <row r="149" spans="1:8" ht="30" x14ac:dyDescent="0.25">
      <c r="A149" s="3544"/>
      <c r="B149" s="3658"/>
      <c r="C149" s="3470"/>
      <c r="D149" s="2583" t="s">
        <v>12868</v>
      </c>
      <c r="E149" s="3544"/>
      <c r="F149" s="3645"/>
      <c r="G149" s="3530"/>
      <c r="H149" s="3530"/>
    </row>
    <row r="150" spans="1:8" ht="30" x14ac:dyDescent="0.25">
      <c r="A150" s="3544"/>
      <c r="B150" s="3658"/>
      <c r="C150" s="3471"/>
      <c r="D150" s="2583" t="s">
        <v>12869</v>
      </c>
      <c r="E150" s="3544"/>
      <c r="F150" s="3645"/>
      <c r="G150" s="3530"/>
      <c r="H150" s="3530"/>
    </row>
    <row r="151" spans="1:8" ht="30" x14ac:dyDescent="0.25">
      <c r="A151" s="3544"/>
      <c r="B151" s="3658"/>
      <c r="C151" s="3469">
        <v>2</v>
      </c>
      <c r="D151" s="2583" t="s">
        <v>12867</v>
      </c>
      <c r="E151" s="3544"/>
      <c r="F151" s="3645"/>
      <c r="G151" s="3530"/>
      <c r="H151" s="3530"/>
    </row>
    <row r="152" spans="1:8" x14ac:dyDescent="0.25">
      <c r="A152" s="3544"/>
      <c r="B152" s="3658"/>
      <c r="C152" s="3471"/>
      <c r="D152" s="2583" t="s">
        <v>12866</v>
      </c>
      <c r="E152" s="3544"/>
      <c r="F152" s="3645"/>
      <c r="G152" s="3530"/>
      <c r="H152" s="3530"/>
    </row>
    <row r="153" spans="1:8" x14ac:dyDescent="0.25">
      <c r="A153" s="3544"/>
      <c r="B153" s="3658"/>
      <c r="C153" s="3484">
        <v>9</v>
      </c>
      <c r="D153" s="2583" t="s">
        <v>12870</v>
      </c>
      <c r="E153" s="3544"/>
      <c r="F153" s="3645"/>
      <c r="G153" s="3530"/>
      <c r="H153" s="3530"/>
    </row>
    <row r="154" spans="1:8" x14ac:dyDescent="0.25">
      <c r="A154" s="3544"/>
      <c r="B154" s="3658"/>
      <c r="C154" s="3485"/>
      <c r="D154" s="2583" t="s">
        <v>12866</v>
      </c>
      <c r="E154" s="3544"/>
      <c r="F154" s="3645"/>
      <c r="G154" s="3530"/>
      <c r="H154" s="3530"/>
    </row>
    <row r="155" spans="1:8" ht="30" x14ac:dyDescent="0.25">
      <c r="A155" s="3544" t="s">
        <v>1681</v>
      </c>
      <c r="B155" s="3655" t="s">
        <v>12871</v>
      </c>
      <c r="C155" s="2440">
        <v>0</v>
      </c>
      <c r="D155" s="2724" t="s">
        <v>12872</v>
      </c>
      <c r="E155" s="3544" t="s">
        <v>1681</v>
      </c>
      <c r="F155" s="3646" t="s">
        <v>2283</v>
      </c>
      <c r="G155" s="3460"/>
      <c r="H155" s="3460"/>
    </row>
    <row r="156" spans="1:8" ht="30" x14ac:dyDescent="0.25">
      <c r="A156" s="3544"/>
      <c r="B156" s="3657"/>
      <c r="C156" s="2440">
        <v>1</v>
      </c>
      <c r="D156" s="2724" t="s">
        <v>1789</v>
      </c>
      <c r="E156" s="3544"/>
      <c r="F156" s="3646"/>
      <c r="G156" s="3460"/>
      <c r="H156" s="3460"/>
    </row>
    <row r="157" spans="1:8" ht="30" x14ac:dyDescent="0.25">
      <c r="A157" s="3544" t="s">
        <v>1683</v>
      </c>
      <c r="B157" s="3653" t="s">
        <v>12873</v>
      </c>
      <c r="C157" s="2452">
        <v>0</v>
      </c>
      <c r="D157" s="2583" t="s">
        <v>12874</v>
      </c>
      <c r="E157" s="3544" t="s">
        <v>1683</v>
      </c>
      <c r="F157" s="3645" t="s">
        <v>2283</v>
      </c>
      <c r="G157" s="3530"/>
      <c r="H157" s="3530"/>
    </row>
    <row r="158" spans="1:8" ht="30" x14ac:dyDescent="0.25">
      <c r="A158" s="3544"/>
      <c r="B158" s="3658"/>
      <c r="C158" s="2452">
        <v>1</v>
      </c>
      <c r="D158" s="2583" t="s">
        <v>12875</v>
      </c>
      <c r="E158" s="3544"/>
      <c r="F158" s="3645"/>
      <c r="G158" s="3530"/>
      <c r="H158" s="3530"/>
    </row>
    <row r="159" spans="1:8" x14ac:dyDescent="0.25">
      <c r="A159" s="2435" t="s">
        <v>1691</v>
      </c>
      <c r="B159" s="2724" t="s">
        <v>1694</v>
      </c>
      <c r="C159" s="2440"/>
      <c r="D159" s="2724"/>
      <c r="E159" s="2435" t="s">
        <v>1691</v>
      </c>
      <c r="F159" s="2724" t="s">
        <v>1694</v>
      </c>
      <c r="G159" s="2440"/>
      <c r="H159" s="2724"/>
    </row>
    <row r="160" spans="1:8" x14ac:dyDescent="0.25">
      <c r="A160" s="3544" t="s">
        <v>1693</v>
      </c>
      <c r="B160" s="3653" t="s">
        <v>13567</v>
      </c>
      <c r="C160" s="2452">
        <v>0</v>
      </c>
      <c r="D160" s="2583" t="s">
        <v>1646</v>
      </c>
      <c r="E160" s="3544" t="s">
        <v>1693</v>
      </c>
      <c r="F160" s="3645" t="s">
        <v>18337</v>
      </c>
      <c r="G160" s="3530"/>
      <c r="H160" s="3530" t="s">
        <v>18336</v>
      </c>
    </row>
    <row r="161" spans="1:8" ht="30" x14ac:dyDescent="0.25">
      <c r="A161" s="3544"/>
      <c r="B161" s="3658"/>
      <c r="C161" s="2452">
        <v>1</v>
      </c>
      <c r="D161" s="2583" t="s">
        <v>12877</v>
      </c>
      <c r="E161" s="3544"/>
      <c r="F161" s="3645"/>
      <c r="G161" s="3530"/>
      <c r="H161" s="3530"/>
    </row>
    <row r="162" spans="1:8" ht="30" x14ac:dyDescent="0.25">
      <c r="A162" s="3544"/>
      <c r="B162" s="3658"/>
      <c r="C162" s="2452">
        <v>2</v>
      </c>
      <c r="D162" s="2583" t="s">
        <v>12878</v>
      </c>
      <c r="E162" s="3544"/>
      <c r="F162" s="3645"/>
      <c r="G162" s="3530"/>
      <c r="H162" s="3530"/>
    </row>
    <row r="163" spans="1:8" ht="30" x14ac:dyDescent="0.25">
      <c r="A163" s="3544"/>
      <c r="B163" s="3658"/>
      <c r="C163" s="2452" t="s">
        <v>12879</v>
      </c>
      <c r="D163" s="2583" t="s">
        <v>12880</v>
      </c>
      <c r="E163" s="3544"/>
      <c r="F163" s="3645"/>
      <c r="G163" s="3530"/>
      <c r="H163" s="3530"/>
    </row>
    <row r="164" spans="1:8" x14ac:dyDescent="0.25">
      <c r="A164" s="3544"/>
      <c r="B164" s="3658"/>
      <c r="C164" s="2452">
        <v>4</v>
      </c>
      <c r="D164" s="2583" t="s">
        <v>12881</v>
      </c>
      <c r="E164" s="3544"/>
      <c r="F164" s="3645"/>
      <c r="G164" s="3530"/>
      <c r="H164" s="3530"/>
    </row>
    <row r="165" spans="1:8" ht="30" x14ac:dyDescent="0.25">
      <c r="A165" s="3544"/>
      <c r="B165" s="3658"/>
      <c r="C165" s="2452" t="s">
        <v>12882</v>
      </c>
      <c r="D165" s="2583" t="s">
        <v>12883</v>
      </c>
      <c r="E165" s="3544"/>
      <c r="F165" s="3645"/>
      <c r="G165" s="3530"/>
      <c r="H165" s="3530"/>
    </row>
    <row r="166" spans="1:8" ht="30" x14ac:dyDescent="0.25">
      <c r="A166" s="3544"/>
      <c r="B166" s="3658"/>
      <c r="C166" s="2452" t="s">
        <v>12884</v>
      </c>
      <c r="D166" s="2583" t="s">
        <v>12885</v>
      </c>
      <c r="E166" s="3544"/>
      <c r="F166" s="3645"/>
      <c r="G166" s="3530"/>
      <c r="H166" s="3530"/>
    </row>
    <row r="167" spans="1:8" ht="30" x14ac:dyDescent="0.25">
      <c r="A167" s="3544"/>
      <c r="B167" s="3658"/>
      <c r="C167" s="2452" t="s">
        <v>12886</v>
      </c>
      <c r="D167" s="2583" t="s">
        <v>12887</v>
      </c>
      <c r="E167" s="3544"/>
      <c r="F167" s="3645"/>
      <c r="G167" s="3530"/>
      <c r="H167" s="3530"/>
    </row>
    <row r="168" spans="1:8" ht="15.75" thickBot="1" x14ac:dyDescent="0.3">
      <c r="A168" s="3663"/>
      <c r="B168" s="3654"/>
      <c r="C168" s="2452" t="s">
        <v>1778</v>
      </c>
      <c r="D168" s="2583" t="s">
        <v>2283</v>
      </c>
      <c r="E168" s="3544"/>
      <c r="F168" s="3645"/>
      <c r="G168" s="3530"/>
      <c r="H168" s="3530"/>
    </row>
    <row r="169" spans="1:8" ht="15.75" thickBot="1" x14ac:dyDescent="0.3">
      <c r="A169" s="2782">
        <v>5</v>
      </c>
      <c r="B169" s="2783" t="s">
        <v>13568</v>
      </c>
      <c r="C169" s="2783"/>
      <c r="D169" s="2784"/>
    </row>
    <row r="170" spans="1:8" x14ac:dyDescent="0.25">
      <c r="A170" s="2781" t="s">
        <v>1720</v>
      </c>
      <c r="B170" s="2727" t="s">
        <v>1721</v>
      </c>
      <c r="C170" s="2728">
        <v>5</v>
      </c>
      <c r="D170" s="2583"/>
    </row>
    <row r="171" spans="1:8" x14ac:dyDescent="0.25">
      <c r="A171" s="2719" t="s">
        <v>1722</v>
      </c>
      <c r="B171" s="2727" t="s">
        <v>1723</v>
      </c>
      <c r="C171" s="2728" t="s">
        <v>2</v>
      </c>
      <c r="D171" s="2723" t="s">
        <v>13569</v>
      </c>
    </row>
    <row r="172" spans="1:8" x14ac:dyDescent="0.25">
      <c r="A172" s="2719" t="s">
        <v>1724</v>
      </c>
      <c r="B172" s="2727" t="s">
        <v>1725</v>
      </c>
      <c r="C172" s="2728">
        <v>0</v>
      </c>
      <c r="D172" s="2723" t="s">
        <v>13569</v>
      </c>
    </row>
    <row r="173" spans="1:8" x14ac:dyDescent="0.25">
      <c r="A173" s="2719" t="s">
        <v>1726</v>
      </c>
      <c r="B173" s="2727" t="s">
        <v>1727</v>
      </c>
      <c r="C173" s="2728">
        <v>0</v>
      </c>
      <c r="D173" s="2723" t="s">
        <v>13569</v>
      </c>
    </row>
    <row r="174" spans="1:8" x14ac:dyDescent="0.25">
      <c r="A174" s="3632" t="s">
        <v>1728</v>
      </c>
      <c r="B174" s="3651" t="s">
        <v>1804</v>
      </c>
      <c r="C174" s="2452">
        <v>0</v>
      </c>
      <c r="D174" s="2583" t="s">
        <v>1221</v>
      </c>
    </row>
    <row r="175" spans="1:8" x14ac:dyDescent="0.25">
      <c r="A175" s="3632"/>
      <c r="B175" s="3651"/>
      <c r="C175" s="2452">
        <v>1</v>
      </c>
      <c r="D175" s="2583" t="s">
        <v>1222</v>
      </c>
    </row>
    <row r="176" spans="1:8" x14ac:dyDescent="0.25">
      <c r="A176" s="3648" t="s">
        <v>1729</v>
      </c>
      <c r="B176" s="3653" t="s">
        <v>13570</v>
      </c>
      <c r="C176" s="3660">
        <v>0</v>
      </c>
      <c r="D176" s="3653" t="s">
        <v>13571</v>
      </c>
    </row>
    <row r="177" spans="1:4" x14ac:dyDescent="0.25">
      <c r="A177" s="3659"/>
      <c r="B177" s="3658"/>
      <c r="C177" s="3661"/>
      <c r="D177" s="3658"/>
    </row>
    <row r="178" spans="1:4" x14ac:dyDescent="0.25">
      <c r="A178" s="3659"/>
      <c r="B178" s="3658"/>
      <c r="C178" s="3662"/>
      <c r="D178" s="3654"/>
    </row>
    <row r="179" spans="1:4" x14ac:dyDescent="0.25">
      <c r="A179" s="3659"/>
      <c r="B179" s="3658"/>
      <c r="C179" s="3469">
        <v>1</v>
      </c>
      <c r="D179" s="3653" t="s">
        <v>13572</v>
      </c>
    </row>
    <row r="180" spans="1:4" x14ac:dyDescent="0.25">
      <c r="A180" s="3647"/>
      <c r="B180" s="3654"/>
      <c r="C180" s="3471"/>
      <c r="D180" s="3654"/>
    </row>
    <row r="181" spans="1:4" x14ac:dyDescent="0.25">
      <c r="A181" s="2581" t="s">
        <v>1730</v>
      </c>
      <c r="B181" s="2725" t="s">
        <v>1694</v>
      </c>
      <c r="C181" s="2452"/>
      <c r="D181" s="2583"/>
    </row>
    <row r="182" spans="1:4" x14ac:dyDescent="0.25">
      <c r="A182" s="2581" t="s">
        <v>1736</v>
      </c>
      <c r="B182" s="2725" t="s">
        <v>1694</v>
      </c>
      <c r="C182" s="2452"/>
      <c r="D182" s="2583"/>
    </row>
    <row r="183" spans="1:4" x14ac:dyDescent="0.25">
      <c r="A183" s="2581" t="s">
        <v>1739</v>
      </c>
      <c r="B183" s="2725" t="s">
        <v>1694</v>
      </c>
      <c r="C183" s="2452"/>
      <c r="D183" s="2583"/>
    </row>
    <row r="184" spans="1:4" x14ac:dyDescent="0.25">
      <c r="A184" s="2581" t="s">
        <v>1743</v>
      </c>
      <c r="B184" s="2725" t="s">
        <v>1694</v>
      </c>
      <c r="C184" s="2452"/>
      <c r="D184" s="2583"/>
    </row>
    <row r="185" spans="1:4" x14ac:dyDescent="0.25">
      <c r="A185" s="2581" t="s">
        <v>1747</v>
      </c>
      <c r="B185" s="2725" t="s">
        <v>1694</v>
      </c>
      <c r="C185" s="2452"/>
      <c r="D185" s="2583"/>
    </row>
    <row r="186" spans="1:4" x14ac:dyDescent="0.25">
      <c r="A186" s="2581" t="s">
        <v>1752</v>
      </c>
      <c r="B186" s="2725" t="s">
        <v>1694</v>
      </c>
      <c r="C186" s="2452"/>
      <c r="D186" s="2583"/>
    </row>
    <row r="187" spans="1:4" x14ac:dyDescent="0.25">
      <c r="A187" s="2581" t="s">
        <v>1756</v>
      </c>
      <c r="B187" s="2725" t="s">
        <v>1694</v>
      </c>
      <c r="C187" s="2452"/>
      <c r="D187" s="2583"/>
    </row>
    <row r="188" spans="1:4" x14ac:dyDescent="0.25">
      <c r="A188" s="2581" t="s">
        <v>1761</v>
      </c>
      <c r="B188" s="2725" t="s">
        <v>1694</v>
      </c>
      <c r="C188" s="2452"/>
      <c r="D188" s="2583"/>
    </row>
    <row r="189" spans="1:4" x14ac:dyDescent="0.25">
      <c r="A189" s="2581" t="s">
        <v>1765</v>
      </c>
      <c r="B189" s="2725" t="s">
        <v>1694</v>
      </c>
      <c r="C189" s="2452"/>
      <c r="D189" s="2583"/>
    </row>
    <row r="190" spans="1:4" x14ac:dyDescent="0.25">
      <c r="A190" s="2581" t="s">
        <v>1784</v>
      </c>
      <c r="B190" s="2725" t="s">
        <v>1694</v>
      </c>
      <c r="C190" s="2452"/>
      <c r="D190" s="2583"/>
    </row>
    <row r="191" spans="1:4" x14ac:dyDescent="0.25">
      <c r="A191" s="2581" t="s">
        <v>1786</v>
      </c>
      <c r="B191" s="2725" t="s">
        <v>1694</v>
      </c>
      <c r="C191" s="2452"/>
      <c r="D191" s="2583"/>
    </row>
    <row r="192" spans="1:4" x14ac:dyDescent="0.25">
      <c r="A192" s="2581" t="s">
        <v>1790</v>
      </c>
      <c r="B192" s="2725" t="s">
        <v>1694</v>
      </c>
      <c r="C192" s="2452"/>
      <c r="D192" s="2583"/>
    </row>
    <row r="193" spans="1:4" x14ac:dyDescent="0.25">
      <c r="A193" s="2581" t="s">
        <v>1795</v>
      </c>
      <c r="B193" s="2725" t="s">
        <v>1694</v>
      </c>
      <c r="C193" s="2452"/>
      <c r="D193" s="2583"/>
    </row>
    <row r="194" spans="1:4" x14ac:dyDescent="0.25">
      <c r="A194" s="2581" t="s">
        <v>1802</v>
      </c>
      <c r="B194" s="2725" t="s">
        <v>1694</v>
      </c>
      <c r="C194" s="2452"/>
      <c r="D194" s="2583"/>
    </row>
    <row r="195" spans="1:4" x14ac:dyDescent="0.25">
      <c r="A195" s="3664" t="s">
        <v>13573</v>
      </c>
      <c r="B195" s="3664"/>
      <c r="C195" s="3664"/>
      <c r="D195" s="3664"/>
    </row>
    <row r="196" spans="1:4" x14ac:dyDescent="0.25">
      <c r="A196" s="2719" t="s">
        <v>1720</v>
      </c>
      <c r="B196" s="2595" t="s">
        <v>1721</v>
      </c>
      <c r="C196" s="2729">
        <v>4</v>
      </c>
      <c r="D196" s="2724"/>
    </row>
    <row r="197" spans="1:4" x14ac:dyDescent="0.25">
      <c r="A197" s="2719" t="s">
        <v>1722</v>
      </c>
      <c r="B197" s="2727" t="s">
        <v>1723</v>
      </c>
      <c r="C197" s="2728" t="s">
        <v>2</v>
      </c>
      <c r="D197" s="2723" t="s">
        <v>13569</v>
      </c>
    </row>
    <row r="198" spans="1:4" x14ac:dyDescent="0.25">
      <c r="A198" s="2719" t="s">
        <v>1724</v>
      </c>
      <c r="B198" s="2595" t="s">
        <v>1725</v>
      </c>
      <c r="C198" s="2729">
        <v>0</v>
      </c>
      <c r="D198" s="2721" t="s">
        <v>13569</v>
      </c>
    </row>
    <row r="199" spans="1:4" x14ac:dyDescent="0.25">
      <c r="A199" s="2719" t="s">
        <v>1726</v>
      </c>
      <c r="B199" s="2727" t="s">
        <v>1727</v>
      </c>
      <c r="C199" s="2728">
        <v>0</v>
      </c>
      <c r="D199" s="2723" t="s">
        <v>13569</v>
      </c>
    </row>
    <row r="200" spans="1:4" x14ac:dyDescent="0.25">
      <c r="A200" s="3632" t="s">
        <v>1728</v>
      </c>
      <c r="B200" s="3650" t="s">
        <v>12847</v>
      </c>
      <c r="C200" s="2440">
        <v>0</v>
      </c>
      <c r="D200" s="2724" t="s">
        <v>12848</v>
      </c>
    </row>
    <row r="201" spans="1:4" x14ac:dyDescent="0.25">
      <c r="A201" s="3632"/>
      <c r="B201" s="3650"/>
      <c r="C201" s="2440">
        <v>1</v>
      </c>
      <c r="D201" s="2724" t="s">
        <v>12849</v>
      </c>
    </row>
    <row r="202" spans="1:4" x14ac:dyDescent="0.25">
      <c r="A202" s="3632" t="s">
        <v>1729</v>
      </c>
      <c r="B202" s="3651" t="s">
        <v>12850</v>
      </c>
      <c r="C202" s="2452">
        <v>0</v>
      </c>
      <c r="D202" s="2583" t="s">
        <v>12848</v>
      </c>
    </row>
    <row r="203" spans="1:4" x14ac:dyDescent="0.25">
      <c r="A203" s="3632"/>
      <c r="B203" s="3651"/>
      <c r="C203" s="2452">
        <v>1</v>
      </c>
      <c r="D203" s="2583" t="s">
        <v>12849</v>
      </c>
    </row>
    <row r="204" spans="1:4" x14ac:dyDescent="0.25">
      <c r="A204" s="3632" t="s">
        <v>1730</v>
      </c>
      <c r="B204" s="3650" t="s">
        <v>1731</v>
      </c>
      <c r="C204" s="2440">
        <v>0</v>
      </c>
      <c r="D204" s="2724" t="s">
        <v>1732</v>
      </c>
    </row>
    <row r="205" spans="1:4" x14ac:dyDescent="0.25">
      <c r="A205" s="3632"/>
      <c r="B205" s="3650"/>
      <c r="C205" s="2440">
        <v>1</v>
      </c>
      <c r="D205" s="2724" t="s">
        <v>1733</v>
      </c>
    </row>
    <row r="206" spans="1:4" x14ac:dyDescent="0.25">
      <c r="A206" s="3632"/>
      <c r="B206" s="3650"/>
      <c r="C206" s="2440">
        <v>2</v>
      </c>
      <c r="D206" s="2724" t="s">
        <v>1734</v>
      </c>
    </row>
    <row r="207" spans="1:4" x14ac:dyDescent="0.25">
      <c r="A207" s="3632"/>
      <c r="B207" s="3650"/>
      <c r="C207" s="2440">
        <v>3</v>
      </c>
      <c r="D207" s="2724" t="s">
        <v>1735</v>
      </c>
    </row>
    <row r="208" spans="1:4" x14ac:dyDescent="0.25">
      <c r="A208" s="3632" t="s">
        <v>1736</v>
      </c>
      <c r="B208" s="3651" t="s">
        <v>1737</v>
      </c>
      <c r="C208" s="2452">
        <v>0</v>
      </c>
      <c r="D208" s="2583" t="s">
        <v>1732</v>
      </c>
    </row>
    <row r="209" spans="1:4" x14ac:dyDescent="0.25">
      <c r="A209" s="3632"/>
      <c r="B209" s="3651"/>
      <c r="C209" s="2452">
        <v>1</v>
      </c>
      <c r="D209" s="2583" t="s">
        <v>1733</v>
      </c>
    </row>
    <row r="210" spans="1:4" x14ac:dyDescent="0.25">
      <c r="A210" s="3632"/>
      <c r="B210" s="3651"/>
      <c r="C210" s="2452">
        <v>2</v>
      </c>
      <c r="D210" s="2583" t="s">
        <v>1734</v>
      </c>
    </row>
    <row r="211" spans="1:4" x14ac:dyDescent="0.25">
      <c r="A211" s="3632"/>
      <c r="B211" s="3651"/>
      <c r="C211" s="2452">
        <v>3</v>
      </c>
      <c r="D211" s="2583" t="s">
        <v>1738</v>
      </c>
    </row>
    <row r="212" spans="1:4" x14ac:dyDescent="0.25">
      <c r="A212" s="3632" t="s">
        <v>1739</v>
      </c>
      <c r="B212" s="3650" t="s">
        <v>1639</v>
      </c>
      <c r="C212" s="2440" t="s">
        <v>12888</v>
      </c>
      <c r="D212" s="2724" t="s">
        <v>1740</v>
      </c>
    </row>
    <row r="213" spans="1:4" x14ac:dyDescent="0.25">
      <c r="A213" s="3632"/>
      <c r="B213" s="3650"/>
      <c r="C213" s="2440" t="s">
        <v>12889</v>
      </c>
      <c r="D213" s="2724" t="s">
        <v>1741</v>
      </c>
    </row>
    <row r="214" spans="1:4" x14ac:dyDescent="0.25">
      <c r="A214" s="3632"/>
      <c r="B214" s="3650"/>
      <c r="C214" s="2440" t="s">
        <v>12890</v>
      </c>
      <c r="D214" s="2724" t="s">
        <v>1742</v>
      </c>
    </row>
    <row r="215" spans="1:4" x14ac:dyDescent="0.25">
      <c r="A215" s="3632" t="s">
        <v>1743</v>
      </c>
      <c r="B215" s="3651" t="s">
        <v>1744</v>
      </c>
      <c r="C215" s="2452">
        <v>0</v>
      </c>
      <c r="D215" s="2583" t="s">
        <v>1745</v>
      </c>
    </row>
    <row r="216" spans="1:4" x14ac:dyDescent="0.25">
      <c r="A216" s="3632"/>
      <c r="B216" s="3651"/>
      <c r="C216" s="2452">
        <v>1</v>
      </c>
      <c r="D216" s="2583" t="s">
        <v>1746</v>
      </c>
    </row>
    <row r="217" spans="1:4" x14ac:dyDescent="0.25">
      <c r="A217" s="3632" t="s">
        <v>1747</v>
      </c>
      <c r="B217" s="3650" t="s">
        <v>1748</v>
      </c>
      <c r="C217" s="2440">
        <v>0</v>
      </c>
      <c r="D217" s="2724" t="s">
        <v>1749</v>
      </c>
    </row>
    <row r="218" spans="1:4" x14ac:dyDescent="0.25">
      <c r="A218" s="3632"/>
      <c r="B218" s="3650"/>
      <c r="C218" s="2440">
        <v>1</v>
      </c>
      <c r="D218" s="2724" t="s">
        <v>1750</v>
      </c>
    </row>
    <row r="219" spans="1:4" x14ac:dyDescent="0.25">
      <c r="A219" s="3632"/>
      <c r="B219" s="3650"/>
      <c r="C219" s="2440">
        <v>2</v>
      </c>
      <c r="D219" s="2724" t="s">
        <v>1751</v>
      </c>
    </row>
    <row r="220" spans="1:4" x14ac:dyDescent="0.25">
      <c r="A220" s="3632"/>
      <c r="B220" s="3650"/>
      <c r="C220" s="2440" t="s">
        <v>646</v>
      </c>
      <c r="D220" s="2730" t="s">
        <v>1808</v>
      </c>
    </row>
    <row r="221" spans="1:4" ht="30" x14ac:dyDescent="0.25">
      <c r="A221" s="3632" t="s">
        <v>1752</v>
      </c>
      <c r="B221" s="3651" t="s">
        <v>13574</v>
      </c>
      <c r="C221" s="2452">
        <v>0</v>
      </c>
      <c r="D221" s="2583" t="s">
        <v>13575</v>
      </c>
    </row>
    <row r="222" spans="1:4" ht="30" x14ac:dyDescent="0.25">
      <c r="A222" s="3632"/>
      <c r="B222" s="3651"/>
      <c r="C222" s="2452">
        <v>1</v>
      </c>
      <c r="D222" s="2583" t="s">
        <v>1753</v>
      </c>
    </row>
    <row r="223" spans="1:4" ht="60" x14ac:dyDescent="0.25">
      <c r="A223" s="3632"/>
      <c r="B223" s="3651"/>
      <c r="C223" s="2452">
        <v>2</v>
      </c>
      <c r="D223" s="2583" t="s">
        <v>13576</v>
      </c>
    </row>
    <row r="224" spans="1:4" x14ac:dyDescent="0.25">
      <c r="A224" s="3632" t="s">
        <v>1756</v>
      </c>
      <c r="B224" s="3650" t="s">
        <v>1757</v>
      </c>
      <c r="C224" s="2440">
        <v>0</v>
      </c>
      <c r="D224" s="2724" t="s">
        <v>1758</v>
      </c>
    </row>
    <row r="225" spans="1:4" x14ac:dyDescent="0.25">
      <c r="A225" s="3632"/>
      <c r="B225" s="3650"/>
      <c r="C225" s="2440">
        <v>1</v>
      </c>
      <c r="D225" s="2724" t="s">
        <v>1759</v>
      </c>
    </row>
    <row r="226" spans="1:4" x14ac:dyDescent="0.25">
      <c r="A226" s="3632"/>
      <c r="B226" s="3650"/>
      <c r="C226" s="2440">
        <v>2</v>
      </c>
      <c r="D226" s="2724" t="s">
        <v>1760</v>
      </c>
    </row>
    <row r="227" spans="1:4" x14ac:dyDescent="0.25">
      <c r="A227" s="3632" t="s">
        <v>1761</v>
      </c>
      <c r="B227" s="3651" t="s">
        <v>1762</v>
      </c>
      <c r="C227" s="2452">
        <v>0</v>
      </c>
      <c r="D227" s="2583" t="s">
        <v>1221</v>
      </c>
    </row>
    <row r="228" spans="1:4" ht="30" x14ac:dyDescent="0.25">
      <c r="A228" s="3632"/>
      <c r="B228" s="3651"/>
      <c r="C228" s="2452">
        <v>1</v>
      </c>
      <c r="D228" s="2583" t="s">
        <v>1763</v>
      </c>
    </row>
    <row r="229" spans="1:4" x14ac:dyDescent="0.25">
      <c r="A229" s="3632"/>
      <c r="B229" s="3651"/>
      <c r="C229" s="2452">
        <v>2</v>
      </c>
      <c r="D229" s="2583" t="s">
        <v>1764</v>
      </c>
    </row>
    <row r="230" spans="1:4" x14ac:dyDescent="0.25">
      <c r="A230" s="3632" t="s">
        <v>1765</v>
      </c>
      <c r="B230" s="2595" t="s">
        <v>13577</v>
      </c>
      <c r="C230" s="2440"/>
      <c r="D230" s="2724"/>
    </row>
    <row r="231" spans="1:4" x14ac:dyDescent="0.25">
      <c r="A231" s="3632"/>
      <c r="B231" s="2595"/>
      <c r="C231" s="2440"/>
      <c r="D231" s="2724"/>
    </row>
    <row r="232" spans="1:4" x14ac:dyDescent="0.25">
      <c r="A232" s="3632"/>
      <c r="B232" s="2595" t="s">
        <v>1766</v>
      </c>
      <c r="C232" s="2440">
        <v>0</v>
      </c>
      <c r="D232" s="2724" t="s">
        <v>1221</v>
      </c>
    </row>
    <row r="233" spans="1:4" x14ac:dyDescent="0.25">
      <c r="A233" s="3632"/>
      <c r="B233" s="2595" t="s">
        <v>1767</v>
      </c>
      <c r="C233" s="2440">
        <v>1</v>
      </c>
      <c r="D233" s="2724" t="s">
        <v>1222</v>
      </c>
    </row>
    <row r="234" spans="1:4" x14ac:dyDescent="0.25">
      <c r="A234" s="3632"/>
      <c r="B234" s="2595"/>
      <c r="C234" s="2440"/>
      <c r="D234" s="2724"/>
    </row>
    <row r="235" spans="1:4" x14ac:dyDescent="0.25">
      <c r="A235" s="3632"/>
      <c r="B235" s="2595"/>
      <c r="C235" s="2440"/>
      <c r="D235" s="2724"/>
    </row>
    <row r="236" spans="1:4" x14ac:dyDescent="0.25">
      <c r="A236" s="3632"/>
      <c r="B236" s="2595" t="s">
        <v>1768</v>
      </c>
      <c r="C236" s="2440">
        <v>0</v>
      </c>
      <c r="D236" s="2724" t="s">
        <v>1221</v>
      </c>
    </row>
    <row r="237" spans="1:4" x14ac:dyDescent="0.25">
      <c r="A237" s="3632"/>
      <c r="B237" s="2595" t="s">
        <v>1769</v>
      </c>
      <c r="C237" s="2440">
        <v>1</v>
      </c>
      <c r="D237" s="2724" t="s">
        <v>1222</v>
      </c>
    </row>
    <row r="238" spans="1:4" x14ac:dyDescent="0.25">
      <c r="A238" s="3632"/>
      <c r="B238" s="2595"/>
      <c r="C238" s="2440"/>
      <c r="D238" s="2724"/>
    </row>
    <row r="239" spans="1:4" x14ac:dyDescent="0.25">
      <c r="A239" s="3632"/>
      <c r="B239" s="2595" t="s">
        <v>1770</v>
      </c>
      <c r="C239" s="2440"/>
      <c r="D239" s="2724"/>
    </row>
    <row r="240" spans="1:4" x14ac:dyDescent="0.25">
      <c r="A240" s="3632"/>
      <c r="B240" s="2595" t="s">
        <v>1771</v>
      </c>
      <c r="C240" s="2440">
        <v>0</v>
      </c>
      <c r="D240" s="2724" t="s">
        <v>1221</v>
      </c>
    </row>
    <row r="241" spans="1:4" x14ac:dyDescent="0.25">
      <c r="A241" s="3632"/>
      <c r="B241" s="2595"/>
      <c r="C241" s="2440">
        <v>1</v>
      </c>
      <c r="D241" s="2724" t="s">
        <v>1222</v>
      </c>
    </row>
    <row r="242" spans="1:4" x14ac:dyDescent="0.25">
      <c r="A242" s="3632"/>
      <c r="B242" s="2595" t="s">
        <v>1772</v>
      </c>
      <c r="C242" s="2440"/>
      <c r="D242" s="2724"/>
    </row>
    <row r="243" spans="1:4" x14ac:dyDescent="0.25">
      <c r="A243" s="3632"/>
      <c r="B243" s="2595" t="s">
        <v>1773</v>
      </c>
      <c r="C243" s="2440">
        <v>0</v>
      </c>
      <c r="D243" s="2724" t="s">
        <v>1221</v>
      </c>
    </row>
    <row r="244" spans="1:4" x14ac:dyDescent="0.25">
      <c r="A244" s="3632"/>
      <c r="B244" s="2595"/>
      <c r="C244" s="2440">
        <v>1</v>
      </c>
      <c r="D244" s="2724" t="s">
        <v>1222</v>
      </c>
    </row>
    <row r="245" spans="1:4" x14ac:dyDescent="0.25">
      <c r="A245" s="3632"/>
      <c r="B245" s="2595"/>
      <c r="C245" s="2440"/>
      <c r="D245" s="2724"/>
    </row>
    <row r="246" spans="1:4" x14ac:dyDescent="0.25">
      <c r="A246" s="3632"/>
      <c r="B246" s="2595" t="s">
        <v>1774</v>
      </c>
      <c r="C246" s="2440"/>
      <c r="D246" s="2724"/>
    </row>
    <row r="247" spans="1:4" x14ac:dyDescent="0.25">
      <c r="A247" s="3632"/>
      <c r="B247" s="2595" t="s">
        <v>1775</v>
      </c>
      <c r="C247" s="2440">
        <v>0</v>
      </c>
      <c r="D247" s="2724" t="s">
        <v>1779</v>
      </c>
    </row>
    <row r="248" spans="1:4" x14ac:dyDescent="0.25">
      <c r="A248" s="3632"/>
      <c r="B248" s="2595"/>
      <c r="C248" s="2440" t="s">
        <v>1778</v>
      </c>
      <c r="D248" s="2724" t="s">
        <v>1780</v>
      </c>
    </row>
    <row r="249" spans="1:4" x14ac:dyDescent="0.25">
      <c r="A249" s="3632"/>
      <c r="B249" s="2595" t="s">
        <v>1776</v>
      </c>
      <c r="C249" s="2440"/>
      <c r="D249" s="2724"/>
    </row>
    <row r="250" spans="1:4" x14ac:dyDescent="0.25">
      <c r="A250" s="3632"/>
      <c r="B250" s="2595" t="s">
        <v>1777</v>
      </c>
      <c r="C250" s="2440">
        <v>0</v>
      </c>
      <c r="D250" s="2724" t="s">
        <v>1781</v>
      </c>
    </row>
    <row r="251" spans="1:4" x14ac:dyDescent="0.25">
      <c r="A251" s="3632"/>
      <c r="B251" s="2595"/>
      <c r="C251" s="2440">
        <v>1</v>
      </c>
      <c r="D251" s="2724" t="s">
        <v>1782</v>
      </c>
    </row>
    <row r="252" spans="1:4" x14ac:dyDescent="0.25">
      <c r="A252" s="3632"/>
      <c r="B252" s="2595"/>
      <c r="C252" s="2440">
        <v>2</v>
      </c>
      <c r="D252" s="2724" t="s">
        <v>1783</v>
      </c>
    </row>
    <row r="253" spans="1:4" x14ac:dyDescent="0.25">
      <c r="A253" s="3632"/>
      <c r="B253" s="2595"/>
      <c r="C253" s="2440">
        <v>3</v>
      </c>
      <c r="D253" s="2724" t="s">
        <v>12863</v>
      </c>
    </row>
    <row r="254" spans="1:4" x14ac:dyDescent="0.25">
      <c r="A254" s="3632" t="s">
        <v>1784</v>
      </c>
      <c r="B254" s="3652" t="s">
        <v>1785</v>
      </c>
      <c r="C254" s="2452">
        <v>0</v>
      </c>
      <c r="D254" s="2583" t="s">
        <v>1221</v>
      </c>
    </row>
    <row r="255" spans="1:4" x14ac:dyDescent="0.25">
      <c r="A255" s="3632"/>
      <c r="B255" s="3652"/>
      <c r="C255" s="2452">
        <v>1</v>
      </c>
      <c r="D255" s="2583" t="s">
        <v>1222</v>
      </c>
    </row>
    <row r="256" spans="1:4" ht="30" x14ac:dyDescent="0.25">
      <c r="A256" s="3632" t="s">
        <v>1786</v>
      </c>
      <c r="B256" s="3665" t="s">
        <v>1787</v>
      </c>
      <c r="C256" s="2440">
        <v>0</v>
      </c>
      <c r="D256" s="2724" t="s">
        <v>1788</v>
      </c>
    </row>
    <row r="257" spans="1:4" ht="30" x14ac:dyDescent="0.25">
      <c r="A257" s="3632"/>
      <c r="B257" s="3665"/>
      <c r="C257" s="2440">
        <v>1</v>
      </c>
      <c r="D257" s="2724" t="s">
        <v>1789</v>
      </c>
    </row>
    <row r="258" spans="1:4" x14ac:dyDescent="0.25">
      <c r="A258" s="3632" t="s">
        <v>1790</v>
      </c>
      <c r="B258" s="2727" t="s">
        <v>1791</v>
      </c>
      <c r="C258" s="2452">
        <v>0</v>
      </c>
      <c r="D258" s="2583" t="s">
        <v>1793</v>
      </c>
    </row>
    <row r="259" spans="1:4" x14ac:dyDescent="0.25">
      <c r="A259" s="3632"/>
      <c r="B259" s="2727" t="s">
        <v>1792</v>
      </c>
      <c r="C259" s="2452">
        <v>1</v>
      </c>
      <c r="D259" s="2583" t="s">
        <v>1794</v>
      </c>
    </row>
    <row r="260" spans="1:4" x14ac:dyDescent="0.25">
      <c r="A260" s="3632" t="s">
        <v>1795</v>
      </c>
      <c r="B260" s="3650" t="s">
        <v>13578</v>
      </c>
      <c r="C260" s="2440">
        <v>0</v>
      </c>
      <c r="D260" s="2724" t="s">
        <v>1797</v>
      </c>
    </row>
    <row r="261" spans="1:4" x14ac:dyDescent="0.25">
      <c r="A261" s="3632"/>
      <c r="B261" s="3650"/>
      <c r="C261" s="2440">
        <v>1</v>
      </c>
      <c r="D261" s="2724" t="s">
        <v>1798</v>
      </c>
    </row>
    <row r="262" spans="1:4" x14ac:dyDescent="0.25">
      <c r="A262" s="3632"/>
      <c r="B262" s="3650"/>
      <c r="C262" s="2440">
        <v>4</v>
      </c>
      <c r="D262" s="2724" t="s">
        <v>1799</v>
      </c>
    </row>
    <row r="263" spans="1:4" x14ac:dyDescent="0.25">
      <c r="A263" s="3632"/>
      <c r="B263" s="3650"/>
      <c r="C263" s="2440">
        <v>5</v>
      </c>
      <c r="D263" s="2724" t="s">
        <v>1800</v>
      </c>
    </row>
    <row r="264" spans="1:4" x14ac:dyDescent="0.25">
      <c r="A264" s="3632"/>
      <c r="B264" s="3650"/>
      <c r="C264" s="2440">
        <v>6</v>
      </c>
      <c r="D264" s="2724" t="s">
        <v>1801</v>
      </c>
    </row>
    <row r="265" spans="1:4" x14ac:dyDescent="0.25">
      <c r="A265" s="3632" t="s">
        <v>1802</v>
      </c>
      <c r="B265" s="3651" t="s">
        <v>1803</v>
      </c>
      <c r="C265" s="2452">
        <v>0</v>
      </c>
      <c r="D265" s="2583" t="s">
        <v>1221</v>
      </c>
    </row>
    <row r="266" spans="1:4" x14ac:dyDescent="0.25">
      <c r="A266" s="3632"/>
      <c r="B266" s="3651"/>
      <c r="C266" s="2452">
        <v>1</v>
      </c>
      <c r="D266" s="2583" t="s">
        <v>1222</v>
      </c>
    </row>
  </sheetData>
  <mergeCells count="226">
    <mergeCell ref="H34:H35"/>
    <mergeCell ref="I34:I35"/>
    <mergeCell ref="H36:H38"/>
    <mergeCell ref="I36:I38"/>
    <mergeCell ref="H3:H4"/>
    <mergeCell ref="I3:I4"/>
    <mergeCell ref="H12:H16"/>
    <mergeCell ref="I12:I16"/>
    <mergeCell ref="H19:H23"/>
    <mergeCell ref="I19:I23"/>
    <mergeCell ref="H24:H28"/>
    <mergeCell ref="I24:I28"/>
    <mergeCell ref="H29:H33"/>
    <mergeCell ref="I29:I33"/>
    <mergeCell ref="H160:H168"/>
    <mergeCell ref="G155:G156"/>
    <mergeCell ref="H155:H156"/>
    <mergeCell ref="G157:G158"/>
    <mergeCell ref="H157:H158"/>
    <mergeCell ref="H139:H140"/>
    <mergeCell ref="G139:G140"/>
    <mergeCell ref="H141:H144"/>
    <mergeCell ref="G141:G144"/>
    <mergeCell ref="H145:H154"/>
    <mergeCell ref="G145:G154"/>
    <mergeCell ref="G160:G168"/>
    <mergeCell ref="E109:E111"/>
    <mergeCell ref="E112:E114"/>
    <mergeCell ref="E117:E118"/>
    <mergeCell ref="E119:E122"/>
    <mergeCell ref="E123:E126"/>
    <mergeCell ref="E127:E129"/>
    <mergeCell ref="E130:E131"/>
    <mergeCell ref="E132:E134"/>
    <mergeCell ref="E135:E136"/>
    <mergeCell ref="E137:E138"/>
    <mergeCell ref="E139:E140"/>
    <mergeCell ref="E141:E144"/>
    <mergeCell ref="E145:E154"/>
    <mergeCell ref="E155:E156"/>
    <mergeCell ref="E157:E158"/>
    <mergeCell ref="E160:E168"/>
    <mergeCell ref="F109:F111"/>
    <mergeCell ref="F112:F114"/>
    <mergeCell ref="F117:F118"/>
    <mergeCell ref="F119:F122"/>
    <mergeCell ref="F123:F126"/>
    <mergeCell ref="F127:F129"/>
    <mergeCell ref="F130:F131"/>
    <mergeCell ref="F132:F134"/>
    <mergeCell ref="F135:F136"/>
    <mergeCell ref="F137:F138"/>
    <mergeCell ref="F139:F140"/>
    <mergeCell ref="F141:F144"/>
    <mergeCell ref="F145:F154"/>
    <mergeCell ref="F155:F156"/>
    <mergeCell ref="F157:F158"/>
    <mergeCell ref="F160:F168"/>
    <mergeCell ref="E115:E116"/>
    <mergeCell ref="F115:F116"/>
    <mergeCell ref="G110:G111"/>
    <mergeCell ref="H110:H111"/>
    <mergeCell ref="A258:A259"/>
    <mergeCell ref="A260:A264"/>
    <mergeCell ref="B260:B264"/>
    <mergeCell ref="A265:A266"/>
    <mergeCell ref="B265:B266"/>
    <mergeCell ref="A227:A229"/>
    <mergeCell ref="B227:B229"/>
    <mergeCell ref="A230:A253"/>
    <mergeCell ref="A254:A255"/>
    <mergeCell ref="B254:B255"/>
    <mergeCell ref="A256:A257"/>
    <mergeCell ref="B256:B257"/>
    <mergeCell ref="A217:A220"/>
    <mergeCell ref="B217:B220"/>
    <mergeCell ref="A221:A223"/>
    <mergeCell ref="B221:B223"/>
    <mergeCell ref="A224:A226"/>
    <mergeCell ref="B224:B226"/>
    <mergeCell ref="A208:A211"/>
    <mergeCell ref="B208:B211"/>
    <mergeCell ref="A212:A214"/>
    <mergeCell ref="B212:B214"/>
    <mergeCell ref="A215:A216"/>
    <mergeCell ref="B215:B216"/>
    <mergeCell ref="A195:D195"/>
    <mergeCell ref="A200:A201"/>
    <mergeCell ref="B200:B201"/>
    <mergeCell ref="A202:A203"/>
    <mergeCell ref="B202:B203"/>
    <mergeCell ref="A204:A207"/>
    <mergeCell ref="B204:B207"/>
    <mergeCell ref="A174:A175"/>
    <mergeCell ref="B174:B175"/>
    <mergeCell ref="A176:A180"/>
    <mergeCell ref="B176:B180"/>
    <mergeCell ref="C176:C178"/>
    <mergeCell ref="D176:D178"/>
    <mergeCell ref="C179:C180"/>
    <mergeCell ref="D179:D180"/>
    <mergeCell ref="A155:A156"/>
    <mergeCell ref="B155:B156"/>
    <mergeCell ref="A157:A158"/>
    <mergeCell ref="B157:B158"/>
    <mergeCell ref="A160:A168"/>
    <mergeCell ref="B160:B168"/>
    <mergeCell ref="A141:A144"/>
    <mergeCell ref="B141:B144"/>
    <mergeCell ref="A145:A154"/>
    <mergeCell ref="B145:B154"/>
    <mergeCell ref="C145:C147"/>
    <mergeCell ref="D146:D147"/>
    <mergeCell ref="C148:C150"/>
    <mergeCell ref="C151:C152"/>
    <mergeCell ref="C153:C154"/>
    <mergeCell ref="A135:A136"/>
    <mergeCell ref="B135:B136"/>
    <mergeCell ref="A137:A138"/>
    <mergeCell ref="B137:B138"/>
    <mergeCell ref="A139:A140"/>
    <mergeCell ref="B139:B140"/>
    <mergeCell ref="A127:A129"/>
    <mergeCell ref="B127:B129"/>
    <mergeCell ref="A130:A131"/>
    <mergeCell ref="B130:B131"/>
    <mergeCell ref="A132:A134"/>
    <mergeCell ref="B132:B134"/>
    <mergeCell ref="A117:A118"/>
    <mergeCell ref="B117:B118"/>
    <mergeCell ref="A119:A122"/>
    <mergeCell ref="B119:B122"/>
    <mergeCell ref="A123:A126"/>
    <mergeCell ref="B123:B126"/>
    <mergeCell ref="A109:A111"/>
    <mergeCell ref="B109:B111"/>
    <mergeCell ref="A112:A114"/>
    <mergeCell ref="B112:B114"/>
    <mergeCell ref="A115:A116"/>
    <mergeCell ref="B115:B116"/>
    <mergeCell ref="A95:A96"/>
    <mergeCell ref="B95:B96"/>
    <mergeCell ref="A97:A98"/>
    <mergeCell ref="B97:B98"/>
    <mergeCell ref="A89:A90"/>
    <mergeCell ref="B89:B90"/>
    <mergeCell ref="A91:A92"/>
    <mergeCell ref="B91:B92"/>
    <mergeCell ref="A93:A94"/>
    <mergeCell ref="B93:B94"/>
    <mergeCell ref="A83:A84"/>
    <mergeCell ref="B83:B84"/>
    <mergeCell ref="A85:A86"/>
    <mergeCell ref="B85:B86"/>
    <mergeCell ref="A87:A88"/>
    <mergeCell ref="B87:B88"/>
    <mergeCell ref="A76:A77"/>
    <mergeCell ref="B76:B77"/>
    <mergeCell ref="A78:A79"/>
    <mergeCell ref="B78:B79"/>
    <mergeCell ref="A81:A82"/>
    <mergeCell ref="B81:B82"/>
    <mergeCell ref="A70:A71"/>
    <mergeCell ref="B70:B71"/>
    <mergeCell ref="A72:A73"/>
    <mergeCell ref="B72:B73"/>
    <mergeCell ref="A74:A75"/>
    <mergeCell ref="B74:B75"/>
    <mergeCell ref="A64:A65"/>
    <mergeCell ref="B64:B65"/>
    <mergeCell ref="A66:A67"/>
    <mergeCell ref="B66:B67"/>
    <mergeCell ref="A68:A69"/>
    <mergeCell ref="B68:B69"/>
    <mergeCell ref="A58:A59"/>
    <mergeCell ref="B58:B59"/>
    <mergeCell ref="A60:A61"/>
    <mergeCell ref="B60:B61"/>
    <mergeCell ref="A62:A63"/>
    <mergeCell ref="B62:B63"/>
    <mergeCell ref="A52:A53"/>
    <mergeCell ref="B52:B53"/>
    <mergeCell ref="A54:A55"/>
    <mergeCell ref="B54:B55"/>
    <mergeCell ref="A56:A57"/>
    <mergeCell ref="B56:B57"/>
    <mergeCell ref="A45:A46"/>
    <mergeCell ref="B45:B46"/>
    <mergeCell ref="A48:A49"/>
    <mergeCell ref="B48:B49"/>
    <mergeCell ref="A50:A51"/>
    <mergeCell ref="B50:B51"/>
    <mergeCell ref="A39:A40"/>
    <mergeCell ref="B39:B40"/>
    <mergeCell ref="A41:A42"/>
    <mergeCell ref="B41:B42"/>
    <mergeCell ref="A43:A44"/>
    <mergeCell ref="B43:B44"/>
    <mergeCell ref="A33:A34"/>
    <mergeCell ref="B33:B34"/>
    <mergeCell ref="A35:A36"/>
    <mergeCell ref="B35:B36"/>
    <mergeCell ref="A37:A38"/>
    <mergeCell ref="B37:B38"/>
    <mergeCell ref="A27:A28"/>
    <mergeCell ref="B27:B28"/>
    <mergeCell ref="A29:A30"/>
    <mergeCell ref="B29:B30"/>
    <mergeCell ref="A31:A32"/>
    <mergeCell ref="B31:B32"/>
    <mergeCell ref="A4:A10"/>
    <mergeCell ref="B4:B10"/>
    <mergeCell ref="A11:A13"/>
    <mergeCell ref="B11:B13"/>
    <mergeCell ref="A21:A22"/>
    <mergeCell ref="B21:B22"/>
    <mergeCell ref="A23:A24"/>
    <mergeCell ref="B23:B24"/>
    <mergeCell ref="A25:A26"/>
    <mergeCell ref="B25:B26"/>
    <mergeCell ref="A15:A16"/>
    <mergeCell ref="B15:B16"/>
    <mergeCell ref="A17:A18"/>
    <mergeCell ref="B17:B18"/>
    <mergeCell ref="A19:A20"/>
    <mergeCell ref="B19:B20"/>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9">
    <pageSetUpPr fitToPage="1"/>
  </sheetPr>
  <dimension ref="A1:AU350"/>
  <sheetViews>
    <sheetView topLeftCell="A49" zoomScale="75" zoomScaleNormal="75" workbookViewId="0">
      <selection activeCell="E132" sqref="E132"/>
    </sheetView>
  </sheetViews>
  <sheetFormatPr baseColWidth="10" defaultColWidth="11.42578125" defaultRowHeight="15" x14ac:dyDescent="0.25"/>
  <cols>
    <col min="1" max="1" width="4.85546875" style="172" customWidth="1"/>
    <col min="2" max="2" width="54.85546875" style="284" bestFit="1" customWidth="1"/>
    <col min="3" max="3" width="17.42578125" style="48" bestFit="1" customWidth="1"/>
    <col min="4" max="4" width="6" style="1" customWidth="1"/>
    <col min="5" max="5" width="40.28515625" customWidth="1"/>
    <col min="6" max="6" width="4.7109375" style="2" bestFit="1" customWidth="1"/>
    <col min="7" max="7" width="23.7109375" style="2" customWidth="1"/>
    <col min="8" max="8" width="22.85546875" style="2" bestFit="1" customWidth="1"/>
    <col min="9" max="9" width="117.7109375" customWidth="1"/>
    <col min="10" max="10" width="31" style="100" customWidth="1"/>
    <col min="11" max="11" width="71.5703125" style="48" bestFit="1" customWidth="1"/>
    <col min="12" max="12" width="3.7109375" style="2" bestFit="1" customWidth="1"/>
    <col min="13" max="13" width="3.7109375" style="2" customWidth="1"/>
    <col min="14" max="14" width="11.7109375" style="2" customWidth="1"/>
    <col min="15" max="15" width="29.7109375" bestFit="1" customWidth="1"/>
    <col min="16" max="16" width="3.7109375" style="2" bestFit="1" customWidth="1"/>
    <col min="17" max="17" width="3.7109375" style="2" customWidth="1"/>
    <col min="18" max="18" width="16" style="2" bestFit="1" customWidth="1"/>
    <col min="19" max="19" width="40.28515625" bestFit="1" customWidth="1"/>
    <col min="20" max="20" width="7" style="2" customWidth="1"/>
    <col min="21" max="21" width="40.85546875" style="48" bestFit="1" customWidth="1"/>
    <col min="22" max="22" width="15.140625" style="2" customWidth="1"/>
    <col min="23" max="23" width="34" bestFit="1" customWidth="1"/>
    <col min="24" max="24" width="3.5703125" style="2" bestFit="1" customWidth="1"/>
    <col min="25" max="25" width="37.85546875" style="48" bestFit="1" customWidth="1"/>
    <col min="26" max="26" width="27.7109375" style="2" bestFit="1" customWidth="1"/>
    <col min="27" max="27" width="44" bestFit="1" customWidth="1"/>
    <col min="28" max="28" width="11.42578125" style="2"/>
  </cols>
  <sheetData>
    <row r="1" spans="1:47" x14ac:dyDescent="0.25">
      <c r="A1" s="170" t="s">
        <v>641</v>
      </c>
      <c r="B1" s="1073"/>
      <c r="C1" s="174" t="s">
        <v>1880</v>
      </c>
      <c r="D1" s="3692" t="s">
        <v>7125</v>
      </c>
      <c r="E1" s="3692"/>
      <c r="F1" s="3692"/>
      <c r="G1" s="3692"/>
      <c r="H1" s="3692"/>
      <c r="I1" s="3693"/>
      <c r="J1" s="238" t="s">
        <v>1204</v>
      </c>
      <c r="K1" s="3709" t="s">
        <v>8773</v>
      </c>
      <c r="L1" s="3710"/>
      <c r="M1" s="3710"/>
      <c r="N1" s="3710"/>
      <c r="O1" s="3710"/>
      <c r="P1" s="3710"/>
      <c r="Q1" s="3711"/>
      <c r="R1" s="489" t="s">
        <v>8778</v>
      </c>
      <c r="S1" s="3686" t="s">
        <v>438</v>
      </c>
      <c r="T1" s="3687"/>
      <c r="U1" s="3687"/>
      <c r="V1" s="3687"/>
      <c r="W1" s="3687"/>
      <c r="X1" s="3687"/>
      <c r="Y1" s="3687"/>
      <c r="Z1" s="952"/>
      <c r="AA1" s="14"/>
      <c r="AB1" s="4"/>
      <c r="AC1" s="14"/>
      <c r="AD1" s="14"/>
      <c r="AE1" s="14"/>
      <c r="AF1" s="14"/>
      <c r="AG1" s="14"/>
      <c r="AH1" s="14"/>
      <c r="AI1" s="14"/>
      <c r="AJ1" s="14"/>
      <c r="AK1" s="14"/>
      <c r="AL1" s="14"/>
      <c r="AM1" s="14"/>
      <c r="AN1" s="14"/>
      <c r="AO1" s="14"/>
      <c r="AP1" s="14"/>
      <c r="AQ1" s="14"/>
      <c r="AR1" s="14"/>
      <c r="AS1" s="14"/>
      <c r="AT1" s="14"/>
      <c r="AU1" s="14"/>
    </row>
    <row r="2" spans="1:47" x14ac:dyDescent="0.25">
      <c r="A2" s="172" t="s">
        <v>1083</v>
      </c>
      <c r="C2" s="177" t="s">
        <v>6938</v>
      </c>
      <c r="D2" s="168">
        <v>0</v>
      </c>
      <c r="E2" s="80" t="s">
        <v>227</v>
      </c>
      <c r="F2" s="81">
        <v>2</v>
      </c>
      <c r="G2" s="81" t="s">
        <v>446</v>
      </c>
      <c r="H2" s="3700" t="s">
        <v>9201</v>
      </c>
      <c r="I2" s="171" t="s">
        <v>439</v>
      </c>
      <c r="J2" s="100" t="s">
        <v>196</v>
      </c>
      <c r="K2" s="178" t="s">
        <v>447</v>
      </c>
      <c r="L2" s="1107" t="s">
        <v>96</v>
      </c>
      <c r="M2" s="184"/>
      <c r="N2" s="286" t="s">
        <v>6940</v>
      </c>
      <c r="O2" s="179" t="s">
        <v>457</v>
      </c>
      <c r="P2" s="184" t="s">
        <v>566</v>
      </c>
      <c r="Q2" s="184"/>
      <c r="R2" s="509" t="s">
        <v>6939</v>
      </c>
      <c r="S2" s="124" t="s">
        <v>479</v>
      </c>
      <c r="T2" s="184" t="s">
        <v>564</v>
      </c>
      <c r="U2" s="179"/>
      <c r="V2" s="159"/>
      <c r="W2" s="125" t="s">
        <v>548</v>
      </c>
      <c r="X2" s="184" t="s">
        <v>116</v>
      </c>
      <c r="Y2" s="179"/>
      <c r="Z2" s="632"/>
      <c r="AA2" s="14"/>
      <c r="AB2" s="4"/>
      <c r="AC2" s="14"/>
      <c r="AD2" s="14"/>
      <c r="AE2" s="14"/>
      <c r="AF2" s="14"/>
      <c r="AG2" s="14"/>
      <c r="AH2" s="14"/>
      <c r="AI2" s="14"/>
      <c r="AJ2" s="14"/>
      <c r="AK2" s="14"/>
      <c r="AL2" s="14"/>
      <c r="AM2" s="14"/>
      <c r="AN2" s="14"/>
      <c r="AO2" s="14"/>
      <c r="AP2" s="14"/>
      <c r="AQ2" s="14"/>
      <c r="AR2" s="14"/>
      <c r="AS2" s="14"/>
      <c r="AT2" s="14"/>
      <c r="AU2" s="14"/>
    </row>
    <row r="3" spans="1:47" x14ac:dyDescent="0.25">
      <c r="C3" s="177"/>
      <c r="D3" s="1">
        <f t="shared" ref="D3:D9" si="0">F2+D2</f>
        <v>2</v>
      </c>
      <c r="E3" s="50"/>
      <c r="F3" s="33">
        <v>2</v>
      </c>
      <c r="G3" s="33" t="s">
        <v>442</v>
      </c>
      <c r="H3" s="3701"/>
      <c r="I3" s="190" t="s">
        <v>436</v>
      </c>
      <c r="J3" s="100" t="s">
        <v>96</v>
      </c>
      <c r="K3" s="180" t="s">
        <v>448</v>
      </c>
      <c r="L3" s="1108" t="s">
        <v>187</v>
      </c>
      <c r="M3" s="4"/>
      <c r="N3" s="285" t="s">
        <v>6941</v>
      </c>
      <c r="O3" s="3" t="s">
        <v>458</v>
      </c>
      <c r="P3" s="4" t="s">
        <v>567</v>
      </c>
      <c r="Q3" s="4"/>
      <c r="S3" s="79" t="s">
        <v>543</v>
      </c>
      <c r="T3" s="4" t="s">
        <v>96</v>
      </c>
      <c r="U3" s="3"/>
      <c r="W3" s="14" t="s">
        <v>549</v>
      </c>
      <c r="X3" s="4" t="s">
        <v>118</v>
      </c>
      <c r="Y3" s="3"/>
      <c r="Z3" s="7"/>
      <c r="AA3" s="14"/>
      <c r="AB3" s="4"/>
      <c r="AC3" s="14"/>
      <c r="AD3" s="14"/>
      <c r="AE3" s="14"/>
      <c r="AF3" s="14"/>
      <c r="AG3" s="14"/>
      <c r="AH3" s="14"/>
      <c r="AI3" s="14"/>
      <c r="AJ3" s="14"/>
      <c r="AK3" s="14"/>
      <c r="AL3" s="14"/>
      <c r="AM3" s="14"/>
      <c r="AN3" s="14"/>
      <c r="AR3" s="14"/>
      <c r="AS3" s="14"/>
      <c r="AT3" s="14"/>
      <c r="AU3" s="14"/>
    </row>
    <row r="4" spans="1:47" x14ac:dyDescent="0.25">
      <c r="C4" s="177" t="s">
        <v>3001</v>
      </c>
      <c r="D4" s="1">
        <f t="shared" si="0"/>
        <v>4</v>
      </c>
      <c r="E4" s="50"/>
      <c r="F4" s="33">
        <v>2</v>
      </c>
      <c r="G4" s="33" t="s">
        <v>435</v>
      </c>
      <c r="H4" s="3701"/>
      <c r="I4" s="189" t="s">
        <v>437</v>
      </c>
      <c r="J4" s="100" t="s">
        <v>1142</v>
      </c>
      <c r="K4" s="180" t="s">
        <v>449</v>
      </c>
      <c r="L4" s="1108" t="s">
        <v>97</v>
      </c>
      <c r="M4" s="4"/>
      <c r="N4" s="285" t="s">
        <v>6942</v>
      </c>
      <c r="O4" s="3" t="s">
        <v>459</v>
      </c>
      <c r="P4" s="4" t="s">
        <v>568</v>
      </c>
      <c r="Q4" s="4"/>
      <c r="R4" s="4"/>
      <c r="S4" s="79" t="s">
        <v>544</v>
      </c>
      <c r="T4" s="4" t="s">
        <v>583</v>
      </c>
      <c r="U4" s="3"/>
      <c r="W4" s="14" t="s">
        <v>550</v>
      </c>
      <c r="X4" s="4" t="s">
        <v>584</v>
      </c>
      <c r="Y4" s="3"/>
      <c r="Z4" s="7"/>
      <c r="AA4" s="14"/>
      <c r="AB4" s="4"/>
      <c r="AC4" s="14"/>
      <c r="AD4" s="14"/>
      <c r="AE4" s="14"/>
      <c r="AF4" s="14"/>
      <c r="AG4" s="14"/>
      <c r="AH4" s="14"/>
      <c r="AI4" s="14"/>
      <c r="AJ4" s="14"/>
      <c r="AK4" s="14"/>
      <c r="AL4" s="14"/>
      <c r="AM4" s="14"/>
      <c r="AN4" s="14"/>
      <c r="AR4" s="14"/>
      <c r="AS4" s="14"/>
      <c r="AT4" s="14"/>
      <c r="AU4" s="14"/>
    </row>
    <row r="5" spans="1:47" x14ac:dyDescent="0.25">
      <c r="C5" s="82"/>
      <c r="D5" s="1">
        <f t="shared" si="0"/>
        <v>6</v>
      </c>
      <c r="E5" s="50"/>
      <c r="F5" s="33">
        <v>2</v>
      </c>
      <c r="G5" s="33" t="s">
        <v>443</v>
      </c>
      <c r="H5" s="3701"/>
      <c r="I5" s="261" t="s">
        <v>438</v>
      </c>
      <c r="J5" s="100" t="s">
        <v>96</v>
      </c>
      <c r="K5" s="180" t="s">
        <v>450</v>
      </c>
      <c r="L5" s="1108" t="s">
        <v>112</v>
      </c>
      <c r="M5" s="4"/>
      <c r="N5" s="285" t="s">
        <v>1138</v>
      </c>
      <c r="O5" s="3" t="s">
        <v>460</v>
      </c>
      <c r="P5" s="4" t="s">
        <v>569</v>
      </c>
      <c r="Q5" s="4"/>
      <c r="R5" s="4"/>
      <c r="S5" s="79" t="s">
        <v>545</v>
      </c>
      <c r="T5" s="4" t="s">
        <v>418</v>
      </c>
      <c r="U5" s="3"/>
      <c r="W5" s="14" t="s">
        <v>551</v>
      </c>
      <c r="X5" s="4" t="s">
        <v>119</v>
      </c>
      <c r="Y5" s="3"/>
      <c r="Z5" s="7"/>
      <c r="AA5" s="14"/>
      <c r="AB5" s="4"/>
      <c r="AC5" s="14"/>
      <c r="AD5" s="14"/>
      <c r="AE5" s="14"/>
      <c r="AF5" s="14"/>
      <c r="AG5" s="14"/>
      <c r="AH5" s="14"/>
      <c r="AI5" s="14"/>
      <c r="AJ5" s="14"/>
      <c r="AK5" s="14"/>
      <c r="AL5" s="14"/>
      <c r="AM5" s="14"/>
      <c r="AN5" s="14"/>
      <c r="AR5" s="14"/>
      <c r="AS5" s="14"/>
      <c r="AT5" s="14"/>
      <c r="AU5" s="14"/>
    </row>
    <row r="6" spans="1:47" x14ac:dyDescent="0.25">
      <c r="C6" s="82"/>
      <c r="D6" s="1">
        <f t="shared" si="0"/>
        <v>8</v>
      </c>
      <c r="E6" s="50"/>
      <c r="F6" s="33">
        <v>2</v>
      </c>
      <c r="G6" s="33" t="s">
        <v>444</v>
      </c>
      <c r="H6" s="3701"/>
      <c r="I6" s="167" t="s">
        <v>440</v>
      </c>
      <c r="J6" s="102" t="s">
        <v>425</v>
      </c>
      <c r="K6" s="180" t="s">
        <v>451</v>
      </c>
      <c r="L6" s="1108" t="s">
        <v>196</v>
      </c>
      <c r="M6" s="4"/>
      <c r="N6" s="285" t="s">
        <v>564</v>
      </c>
      <c r="O6" s="3" t="s">
        <v>461</v>
      </c>
      <c r="P6" s="4" t="s">
        <v>570</v>
      </c>
      <c r="Q6" s="4"/>
      <c r="R6" s="4"/>
      <c r="S6" s="79" t="s">
        <v>546</v>
      </c>
      <c r="T6" s="4" t="s">
        <v>420</v>
      </c>
      <c r="U6" s="3"/>
      <c r="W6" s="14" t="s">
        <v>552</v>
      </c>
      <c r="X6" s="4" t="s">
        <v>585</v>
      </c>
      <c r="Y6" s="3"/>
      <c r="Z6" s="7"/>
      <c r="AA6" s="14"/>
      <c r="AB6" s="4"/>
      <c r="AC6" s="14"/>
      <c r="AD6" s="14"/>
      <c r="AE6" s="14"/>
      <c r="AF6" s="14"/>
      <c r="AG6" s="14"/>
      <c r="AH6" s="14"/>
      <c r="AI6" s="14"/>
      <c r="AJ6" s="14"/>
      <c r="AK6" s="14"/>
      <c r="AL6" s="14"/>
      <c r="AM6" s="14"/>
      <c r="AN6" s="14"/>
      <c r="AR6" s="14"/>
      <c r="AS6" s="14"/>
      <c r="AT6" s="14"/>
      <c r="AU6" s="14"/>
    </row>
    <row r="7" spans="1:47" x14ac:dyDescent="0.25">
      <c r="C7" s="82"/>
      <c r="D7" s="1">
        <f t="shared" si="0"/>
        <v>10</v>
      </c>
      <c r="E7" s="50"/>
      <c r="F7" s="33">
        <v>2</v>
      </c>
      <c r="G7" s="33" t="s">
        <v>445</v>
      </c>
      <c r="H7" s="3701"/>
      <c r="I7" s="192" t="s">
        <v>441</v>
      </c>
      <c r="J7" s="100" t="s">
        <v>583</v>
      </c>
      <c r="K7" s="180" t="s">
        <v>1884</v>
      </c>
      <c r="L7" s="1108" t="s">
        <v>114</v>
      </c>
      <c r="M7" s="4"/>
      <c r="N7" s="285" t="s">
        <v>564</v>
      </c>
      <c r="O7" s="3" t="s">
        <v>462</v>
      </c>
      <c r="P7" s="4" t="s">
        <v>571</v>
      </c>
      <c r="Q7" s="4"/>
      <c r="R7" s="4"/>
      <c r="S7" s="79" t="s">
        <v>547</v>
      </c>
      <c r="T7" s="4" t="s">
        <v>422</v>
      </c>
      <c r="U7" s="3"/>
      <c r="W7" s="14" t="s">
        <v>553</v>
      </c>
      <c r="X7" s="4" t="s">
        <v>586</v>
      </c>
      <c r="Y7" s="3"/>
      <c r="Z7" s="7"/>
      <c r="AA7" s="14"/>
      <c r="AB7" s="4"/>
      <c r="AC7" s="14"/>
      <c r="AD7" s="14"/>
      <c r="AE7" s="14"/>
      <c r="AF7" s="14"/>
      <c r="AG7" s="14"/>
      <c r="AH7" s="14"/>
      <c r="AI7" s="14"/>
      <c r="AJ7" s="14"/>
      <c r="AK7" s="14"/>
      <c r="AL7" s="14"/>
      <c r="AM7" s="14"/>
      <c r="AN7" s="14"/>
      <c r="AR7" s="14"/>
      <c r="AS7" s="14"/>
      <c r="AT7" s="14"/>
      <c r="AU7" s="14"/>
    </row>
    <row r="8" spans="1:47" x14ac:dyDescent="0.25">
      <c r="C8" s="82"/>
      <c r="D8" s="1">
        <f t="shared" si="0"/>
        <v>12</v>
      </c>
      <c r="E8" s="50" t="s">
        <v>300</v>
      </c>
      <c r="F8" s="33">
        <v>6</v>
      </c>
      <c r="G8" s="33"/>
      <c r="H8" s="3701"/>
      <c r="I8" s="192" t="s">
        <v>365</v>
      </c>
      <c r="J8" s="100" t="s">
        <v>1143</v>
      </c>
      <c r="K8" s="180" t="s">
        <v>452</v>
      </c>
      <c r="L8" s="4" t="s">
        <v>111</v>
      </c>
      <c r="M8" s="4"/>
      <c r="N8" s="4"/>
      <c r="O8" s="3" t="s">
        <v>463</v>
      </c>
      <c r="P8" s="4" t="s">
        <v>572</v>
      </c>
      <c r="Q8" s="4"/>
      <c r="R8" s="4"/>
      <c r="S8" s="70"/>
      <c r="T8" s="8"/>
      <c r="U8" s="635"/>
      <c r="V8" s="8"/>
      <c r="W8" s="37"/>
      <c r="X8" s="8"/>
      <c r="Y8" s="635"/>
      <c r="Z8" s="302"/>
      <c r="AA8" s="14"/>
      <c r="AB8" s="4"/>
      <c r="AC8" s="14"/>
      <c r="AD8" s="14"/>
      <c r="AE8" s="14"/>
      <c r="AF8" s="14"/>
      <c r="AG8" s="14"/>
      <c r="AH8" s="14"/>
      <c r="AI8" s="14"/>
      <c r="AJ8" s="14"/>
      <c r="AK8" s="14"/>
      <c r="AL8" s="14"/>
      <c r="AM8" s="14"/>
      <c r="AN8" s="14"/>
      <c r="AR8" s="14"/>
      <c r="AS8" s="14"/>
      <c r="AT8" s="14"/>
      <c r="AU8" s="14"/>
    </row>
    <row r="9" spans="1:47" x14ac:dyDescent="0.25">
      <c r="B9" s="1071" t="s">
        <v>905</v>
      </c>
      <c r="C9" s="177" t="s">
        <v>3003</v>
      </c>
      <c r="D9" s="1">
        <f t="shared" si="0"/>
        <v>18</v>
      </c>
      <c r="E9" s="50" t="s">
        <v>301</v>
      </c>
      <c r="F9" s="33">
        <v>3</v>
      </c>
      <c r="G9" s="33"/>
      <c r="H9" s="3701"/>
      <c r="I9" s="192" t="s">
        <v>366</v>
      </c>
      <c r="J9" s="100" t="s">
        <v>98</v>
      </c>
      <c r="K9" s="180" t="s">
        <v>453</v>
      </c>
      <c r="L9" s="4" t="s">
        <v>562</v>
      </c>
      <c r="M9" s="4"/>
      <c r="N9" s="4"/>
      <c r="O9" s="3" t="s">
        <v>464</v>
      </c>
      <c r="P9" s="4" t="s">
        <v>573</v>
      </c>
      <c r="Q9" s="4"/>
      <c r="R9" s="10"/>
      <c r="S9" s="3689" t="s">
        <v>9083</v>
      </c>
      <c r="T9" s="3690"/>
      <c r="U9" s="3690"/>
      <c r="V9" s="3690"/>
      <c r="W9" s="3690"/>
      <c r="X9" s="3690"/>
      <c r="Y9" s="3691"/>
      <c r="Z9" s="633" t="s">
        <v>9089</v>
      </c>
      <c r="AA9" s="14"/>
      <c r="AB9" s="4"/>
      <c r="AC9" s="14"/>
      <c r="AD9" s="14"/>
      <c r="AE9" s="14"/>
      <c r="AF9" s="14"/>
      <c r="AG9" s="14"/>
      <c r="AH9" s="14"/>
      <c r="AI9" s="14"/>
      <c r="AJ9" s="14"/>
      <c r="AK9" s="14"/>
      <c r="AL9" s="14"/>
      <c r="AM9" s="14"/>
      <c r="AN9" s="14"/>
      <c r="AR9" s="14"/>
      <c r="AS9" s="14"/>
      <c r="AT9" s="14"/>
      <c r="AU9" s="14"/>
    </row>
    <row r="10" spans="1:47" x14ac:dyDescent="0.25">
      <c r="C10" s="82"/>
      <c r="D10" s="1">
        <f>F9+D9</f>
        <v>21</v>
      </c>
      <c r="E10" s="50" t="s">
        <v>302</v>
      </c>
      <c r="F10" s="33">
        <v>2</v>
      </c>
      <c r="G10" s="33"/>
      <c r="H10" s="3701"/>
      <c r="I10" s="167" t="s">
        <v>367</v>
      </c>
      <c r="J10" s="100" t="s">
        <v>1144</v>
      </c>
      <c r="K10" s="180" t="s">
        <v>454</v>
      </c>
      <c r="L10" s="4" t="s">
        <v>563</v>
      </c>
      <c r="M10" s="4"/>
      <c r="N10" s="4"/>
      <c r="O10" s="3" t="s">
        <v>465</v>
      </c>
      <c r="P10" s="4" t="s">
        <v>574</v>
      </c>
      <c r="Q10" s="4"/>
      <c r="R10" s="4"/>
      <c r="S10" s="187" t="s">
        <v>1614</v>
      </c>
      <c r="T10" s="159">
        <v>0</v>
      </c>
      <c r="U10" s="188"/>
      <c r="V10" s="636">
        <v>22</v>
      </c>
      <c r="W10" s="188" t="s">
        <v>1626</v>
      </c>
      <c r="X10" s="159">
        <v>44</v>
      </c>
      <c r="Y10" s="680" t="s">
        <v>9081</v>
      </c>
      <c r="Z10" s="638">
        <v>22</v>
      </c>
      <c r="AA10" s="14" t="s">
        <v>9085</v>
      </c>
      <c r="AB10" s="4" t="s">
        <v>418</v>
      </c>
      <c r="AC10" s="14"/>
      <c r="AD10" s="14"/>
      <c r="AE10" s="14"/>
      <c r="AF10" s="14"/>
      <c r="AG10" s="14"/>
      <c r="AH10" s="14"/>
      <c r="AI10" s="14"/>
      <c r="AJ10" s="14"/>
      <c r="AK10" s="14"/>
      <c r="AL10" s="14"/>
      <c r="AM10" s="14"/>
      <c r="AN10" s="14"/>
      <c r="AR10" s="14"/>
      <c r="AS10" s="14"/>
      <c r="AT10" s="14"/>
      <c r="AU10" s="14"/>
    </row>
    <row r="11" spans="1:47" x14ac:dyDescent="0.25">
      <c r="B11" s="284" t="s">
        <v>847</v>
      </c>
      <c r="C11" s="1076" t="s">
        <v>6929</v>
      </c>
      <c r="D11" s="1">
        <f t="shared" ref="D11:D74" si="1">F10+D10</f>
        <v>23</v>
      </c>
      <c r="E11" s="50" t="s">
        <v>230</v>
      </c>
      <c r="F11" s="33">
        <v>6</v>
      </c>
      <c r="G11" s="33"/>
      <c r="H11" s="3701"/>
      <c r="I11" s="167" t="s">
        <v>6925</v>
      </c>
      <c r="J11" s="100" t="s">
        <v>1145</v>
      </c>
      <c r="K11" s="180" t="s">
        <v>455</v>
      </c>
      <c r="L11" s="4" t="s">
        <v>564</v>
      </c>
      <c r="M11" s="4"/>
      <c r="N11" s="4"/>
      <c r="O11" s="3" t="s">
        <v>466</v>
      </c>
      <c r="P11" s="4" t="s">
        <v>188</v>
      </c>
      <c r="Q11" s="4"/>
      <c r="R11" s="4"/>
      <c r="S11" s="1853" t="s">
        <v>1615</v>
      </c>
      <c r="T11" s="2">
        <v>10</v>
      </c>
      <c r="U11" s="682" t="s">
        <v>11239</v>
      </c>
      <c r="V11" s="637">
        <v>22</v>
      </c>
      <c r="W11" s="1881" t="s">
        <v>1627</v>
      </c>
      <c r="X11" s="2">
        <v>45</v>
      </c>
      <c r="Y11" s="679" t="s">
        <v>11451</v>
      </c>
      <c r="Z11" s="638">
        <v>22</v>
      </c>
      <c r="AA11" s="14" t="s">
        <v>419</v>
      </c>
      <c r="AB11" s="4" t="s">
        <v>420</v>
      </c>
      <c r="AC11" s="14"/>
      <c r="AD11" s="14"/>
      <c r="AE11" s="14"/>
      <c r="AF11" s="14"/>
      <c r="AG11" s="14"/>
      <c r="AH11" s="14"/>
      <c r="AI11" s="14"/>
      <c r="AJ11" s="14"/>
      <c r="AK11" s="14"/>
      <c r="AL11" s="14"/>
      <c r="AM11" s="14"/>
      <c r="AN11" s="14"/>
      <c r="AR11" s="14"/>
      <c r="AS11" s="14"/>
      <c r="AT11" s="14"/>
      <c r="AU11" s="14"/>
    </row>
    <row r="12" spans="1:47" x14ac:dyDescent="0.25">
      <c r="B12" s="1071" t="s">
        <v>906</v>
      </c>
      <c r="C12" s="455" t="s">
        <v>9918</v>
      </c>
      <c r="D12" s="1">
        <f t="shared" si="1"/>
        <v>29</v>
      </c>
      <c r="E12" s="50" t="s">
        <v>303</v>
      </c>
      <c r="F12" s="33">
        <v>8</v>
      </c>
      <c r="G12" s="33"/>
      <c r="H12" s="3701"/>
      <c r="I12" s="192" t="s">
        <v>9919</v>
      </c>
      <c r="J12" s="100" t="s">
        <v>1146</v>
      </c>
      <c r="K12" s="180" t="s">
        <v>456</v>
      </c>
      <c r="L12" s="4" t="s">
        <v>565</v>
      </c>
      <c r="M12" s="4"/>
      <c r="N12" s="4"/>
      <c r="O12" s="14"/>
      <c r="P12" s="4"/>
      <c r="Q12" s="4"/>
      <c r="R12" s="4"/>
      <c r="S12" s="181" t="s">
        <v>1616</v>
      </c>
      <c r="T12" s="2">
        <v>11</v>
      </c>
      <c r="V12" s="637">
        <v>22</v>
      </c>
      <c r="W12" s="48" t="s">
        <v>1628</v>
      </c>
      <c r="X12" s="2">
        <v>46</v>
      </c>
      <c r="Y12" s="681" t="s">
        <v>11455</v>
      </c>
      <c r="Z12" s="638">
        <v>22</v>
      </c>
      <c r="AA12" s="14" t="s">
        <v>9086</v>
      </c>
      <c r="AB12" s="4" t="s">
        <v>422</v>
      </c>
      <c r="AC12" s="14"/>
      <c r="AD12" s="14"/>
      <c r="AE12" s="14"/>
      <c r="AF12" s="14"/>
      <c r="AG12" s="14"/>
      <c r="AH12" s="14"/>
      <c r="AI12" s="14"/>
      <c r="AJ12" s="14"/>
      <c r="AK12" s="14"/>
      <c r="AL12" s="14"/>
      <c r="AM12" s="14"/>
      <c r="AN12" s="14"/>
      <c r="AR12" s="14"/>
      <c r="AS12" s="14"/>
      <c r="AT12" s="14"/>
      <c r="AU12" s="14"/>
    </row>
    <row r="13" spans="1:47" x14ac:dyDescent="0.25">
      <c r="C13" s="82"/>
      <c r="D13" s="1">
        <f t="shared" si="1"/>
        <v>37</v>
      </c>
      <c r="E13" s="50" t="s">
        <v>304</v>
      </c>
      <c r="F13" s="33">
        <v>3</v>
      </c>
      <c r="G13" s="33"/>
      <c r="H13" s="3701"/>
      <c r="I13" s="167" t="s">
        <v>369</v>
      </c>
      <c r="J13" s="100" t="s">
        <v>1147</v>
      </c>
      <c r="K13" s="186"/>
      <c r="L13" s="8"/>
      <c r="M13" s="8"/>
      <c r="N13" s="15"/>
      <c r="O13" s="183"/>
      <c r="P13" s="15"/>
      <c r="Q13" s="15"/>
      <c r="R13" s="15"/>
      <c r="S13" s="1854" t="s">
        <v>1617</v>
      </c>
      <c r="T13" s="2">
        <v>20</v>
      </c>
      <c r="U13" s="678" t="s">
        <v>11240</v>
      </c>
      <c r="V13" s="637">
        <v>22</v>
      </c>
      <c r="W13" s="48" t="s">
        <v>1629</v>
      </c>
      <c r="X13" s="2">
        <v>47</v>
      </c>
      <c r="Y13" s="681" t="s">
        <v>11452</v>
      </c>
      <c r="Z13" s="638">
        <v>22</v>
      </c>
      <c r="AA13" s="14" t="s">
        <v>9087</v>
      </c>
      <c r="AB13" s="4" t="s">
        <v>116</v>
      </c>
      <c r="AC13" s="14"/>
      <c r="AD13" s="14"/>
      <c r="AE13" s="14"/>
      <c r="AF13" s="14"/>
      <c r="AG13" s="14"/>
      <c r="AH13" s="14"/>
      <c r="AI13" s="14"/>
      <c r="AJ13" s="14"/>
      <c r="AK13" s="14"/>
      <c r="AL13" s="14"/>
      <c r="AM13" s="14"/>
      <c r="AN13" s="14"/>
      <c r="AR13" s="14"/>
      <c r="AS13" s="14"/>
      <c r="AT13" s="14"/>
      <c r="AU13" s="14"/>
    </row>
    <row r="14" spans="1:47" x14ac:dyDescent="0.25">
      <c r="C14" s="177" t="s">
        <v>3002</v>
      </c>
      <c r="D14" s="1">
        <f t="shared" si="1"/>
        <v>40</v>
      </c>
      <c r="E14" s="50" t="s">
        <v>305</v>
      </c>
      <c r="F14" s="33">
        <v>6</v>
      </c>
      <c r="G14" s="33"/>
      <c r="H14" s="3701"/>
      <c r="I14" s="167" t="s">
        <v>371</v>
      </c>
      <c r="J14" s="100" t="s">
        <v>1148</v>
      </c>
      <c r="K14" s="3694" t="s">
        <v>436</v>
      </c>
      <c r="L14" s="3695"/>
      <c r="M14" s="3695"/>
      <c r="N14" s="3695"/>
      <c r="O14" s="3695"/>
      <c r="P14" s="3695"/>
      <c r="Q14" s="3695"/>
      <c r="R14" s="3696"/>
      <c r="S14" s="1854" t="s">
        <v>1618</v>
      </c>
      <c r="T14" s="2">
        <v>21</v>
      </c>
      <c r="U14" s="678" t="s">
        <v>11241</v>
      </c>
      <c r="V14" s="637">
        <v>22</v>
      </c>
      <c r="W14" s="48" t="s">
        <v>1630</v>
      </c>
      <c r="X14" s="2">
        <v>48</v>
      </c>
      <c r="Y14" s="681" t="s">
        <v>9081</v>
      </c>
      <c r="Z14" s="638">
        <v>22</v>
      </c>
      <c r="AA14" s="14" t="s">
        <v>424</v>
      </c>
      <c r="AB14" s="2">
        <v>25</v>
      </c>
      <c r="AR14" s="14"/>
      <c r="AS14" s="14"/>
      <c r="AT14" s="14"/>
      <c r="AU14" s="14"/>
    </row>
    <row r="15" spans="1:47" x14ac:dyDescent="0.25">
      <c r="C15" s="82"/>
      <c r="D15" s="1">
        <f t="shared" si="1"/>
        <v>46</v>
      </c>
      <c r="E15" s="50" t="s">
        <v>231</v>
      </c>
      <c r="F15" s="33">
        <v>6</v>
      </c>
      <c r="G15" s="33"/>
      <c r="H15" s="3701"/>
      <c r="I15" s="167" t="s">
        <v>370</v>
      </c>
      <c r="J15" s="100" t="s">
        <v>1149</v>
      </c>
      <c r="K15" s="178" t="s">
        <v>467</v>
      </c>
      <c r="L15" s="184" t="s">
        <v>96</v>
      </c>
      <c r="M15" s="184"/>
      <c r="N15" s="184"/>
      <c r="O15" s="179" t="s">
        <v>474</v>
      </c>
      <c r="P15" s="184" t="s">
        <v>196</v>
      </c>
      <c r="Q15" s="184"/>
      <c r="R15" s="184"/>
      <c r="S15" s="1854" t="s">
        <v>1619</v>
      </c>
      <c r="T15" s="2">
        <v>22</v>
      </c>
      <c r="U15" s="678" t="s">
        <v>11242</v>
      </c>
      <c r="V15" s="637">
        <v>22</v>
      </c>
      <c r="W15" s="1881" t="s">
        <v>1631</v>
      </c>
      <c r="X15" s="2">
        <v>49</v>
      </c>
      <c r="Y15" s="679" t="s">
        <v>9080</v>
      </c>
      <c r="Z15" s="638">
        <v>23</v>
      </c>
      <c r="AA15" s="14" t="s">
        <v>9088</v>
      </c>
      <c r="AB15" s="4" t="s">
        <v>117</v>
      </c>
      <c r="AC15" s="14"/>
      <c r="AD15" s="14"/>
      <c r="AE15" s="14"/>
      <c r="AF15" s="14"/>
      <c r="AG15" s="14"/>
      <c r="AH15" s="14"/>
      <c r="AI15" s="14"/>
      <c r="AJ15" s="14"/>
      <c r="AK15" s="14"/>
      <c r="AL15" s="14"/>
      <c r="AM15" s="14"/>
      <c r="AN15" s="14"/>
      <c r="AO15" s="14"/>
      <c r="AP15" s="14"/>
      <c r="AQ15" s="14"/>
      <c r="AR15" s="14"/>
      <c r="AS15" s="14"/>
      <c r="AT15" s="14"/>
      <c r="AU15" s="14"/>
    </row>
    <row r="16" spans="1:47" x14ac:dyDescent="0.25">
      <c r="B16" s="284" t="s">
        <v>843</v>
      </c>
      <c r="C16" s="1075" t="s">
        <v>3000</v>
      </c>
      <c r="D16" s="1">
        <f t="shared" si="1"/>
        <v>52</v>
      </c>
      <c r="E16" s="448" t="s">
        <v>226</v>
      </c>
      <c r="F16" s="33">
        <v>20</v>
      </c>
      <c r="G16" s="33"/>
      <c r="H16" s="3701"/>
      <c r="I16" s="167" t="s">
        <v>372</v>
      </c>
      <c r="J16" s="100" t="s">
        <v>1151</v>
      </c>
      <c r="K16" s="180" t="s">
        <v>468</v>
      </c>
      <c r="L16" s="4" t="s">
        <v>575</v>
      </c>
      <c r="M16" s="4"/>
      <c r="N16" s="4"/>
      <c r="O16" s="3" t="s">
        <v>475</v>
      </c>
      <c r="P16" s="4" t="s">
        <v>579</v>
      </c>
      <c r="Q16" s="4"/>
      <c r="R16" s="4"/>
      <c r="S16" s="1854" t="s">
        <v>9431</v>
      </c>
      <c r="T16" s="2">
        <v>24</v>
      </c>
      <c r="U16" s="678" t="s">
        <v>9079</v>
      </c>
      <c r="V16" s="637">
        <v>22</v>
      </c>
      <c r="W16" s="48" t="s">
        <v>1632</v>
      </c>
      <c r="X16" s="2">
        <v>50</v>
      </c>
      <c r="Y16" s="679" t="s">
        <v>9080</v>
      </c>
      <c r="Z16" s="638">
        <v>23</v>
      </c>
      <c r="AA16" s="14"/>
      <c r="AB16" s="4"/>
      <c r="AC16" s="14"/>
      <c r="AD16" s="14"/>
      <c r="AE16" s="14"/>
      <c r="AF16" s="14"/>
      <c r="AG16" s="14"/>
      <c r="AH16" s="14"/>
      <c r="AI16" s="14"/>
      <c r="AJ16" s="14"/>
      <c r="AK16" s="14"/>
      <c r="AL16" s="14"/>
      <c r="AM16" s="14"/>
      <c r="AN16" s="14"/>
      <c r="AO16" s="14"/>
      <c r="AP16" s="14"/>
      <c r="AQ16" s="14"/>
      <c r="AR16" s="14"/>
      <c r="AS16" s="14"/>
      <c r="AT16" s="14"/>
      <c r="AU16" s="14"/>
    </row>
    <row r="17" spans="1:47" x14ac:dyDescent="0.25">
      <c r="C17" s="177" t="s">
        <v>9115</v>
      </c>
      <c r="D17" s="1">
        <f t="shared" si="1"/>
        <v>72</v>
      </c>
      <c r="E17" s="448" t="s">
        <v>232</v>
      </c>
      <c r="F17" s="33">
        <v>40</v>
      </c>
      <c r="G17" s="33"/>
      <c r="H17" s="3701"/>
      <c r="I17" s="167" t="s">
        <v>9110</v>
      </c>
      <c r="J17" s="100" t="s">
        <v>1150</v>
      </c>
      <c r="K17" s="180" t="s">
        <v>469</v>
      </c>
      <c r="L17" s="4" t="s">
        <v>576</v>
      </c>
      <c r="M17" s="4"/>
      <c r="N17" s="4"/>
      <c r="O17" s="3" t="s">
        <v>476</v>
      </c>
      <c r="P17" s="4" t="s">
        <v>580</v>
      </c>
      <c r="Q17" s="4"/>
      <c r="R17" s="4"/>
      <c r="S17" s="181" t="s">
        <v>1620</v>
      </c>
      <c r="T17" s="2">
        <v>30</v>
      </c>
      <c r="V17" s="637">
        <v>22</v>
      </c>
      <c r="W17" s="48" t="s">
        <v>1633</v>
      </c>
      <c r="X17" s="2">
        <v>51</v>
      </c>
      <c r="Y17" s="679" t="s">
        <v>9080</v>
      </c>
      <c r="Z17" s="638">
        <v>23</v>
      </c>
      <c r="AA17" s="14"/>
      <c r="AB17" s="4"/>
      <c r="AC17" s="14"/>
      <c r="AD17" s="14"/>
      <c r="AE17" s="14"/>
      <c r="AF17" s="14"/>
      <c r="AG17" s="14"/>
      <c r="AH17" s="14"/>
      <c r="AI17" s="14"/>
      <c r="AJ17" s="14"/>
      <c r="AK17" s="14"/>
      <c r="AL17" s="14"/>
      <c r="AM17" s="14"/>
      <c r="AN17" s="14"/>
      <c r="AO17" s="14"/>
      <c r="AP17" s="14"/>
      <c r="AQ17" s="14"/>
      <c r="AR17" s="14"/>
      <c r="AS17" s="14"/>
      <c r="AT17" s="14"/>
      <c r="AU17" s="14"/>
    </row>
    <row r="18" spans="1:47" x14ac:dyDescent="0.25">
      <c r="C18" s="176" t="s">
        <v>6933</v>
      </c>
      <c r="D18" s="1">
        <f t="shared" si="1"/>
        <v>112</v>
      </c>
      <c r="E18" s="50" t="s">
        <v>225</v>
      </c>
      <c r="F18" s="33">
        <v>1</v>
      </c>
      <c r="G18" s="33"/>
      <c r="H18" s="3701"/>
      <c r="I18" s="191" t="s">
        <v>9937</v>
      </c>
      <c r="J18" s="100" t="s">
        <v>1152</v>
      </c>
      <c r="K18" s="180" t="s">
        <v>470</v>
      </c>
      <c r="L18" s="4" t="s">
        <v>577</v>
      </c>
      <c r="M18" s="4"/>
      <c r="N18" s="4"/>
      <c r="O18" s="3" t="s">
        <v>477</v>
      </c>
      <c r="P18" s="4" t="s">
        <v>581</v>
      </c>
      <c r="Q18" s="4"/>
      <c r="R18" s="4"/>
      <c r="S18" s="181" t="s">
        <v>1621</v>
      </c>
      <c r="T18" s="2">
        <v>34</v>
      </c>
      <c r="V18" s="637">
        <v>22</v>
      </c>
      <c r="W18" s="48" t="s">
        <v>1634</v>
      </c>
      <c r="X18" s="2">
        <v>52</v>
      </c>
      <c r="Y18" s="679" t="s">
        <v>9081</v>
      </c>
      <c r="Z18" s="638">
        <v>22</v>
      </c>
      <c r="AA18" s="14"/>
      <c r="AB18" s="4"/>
      <c r="AC18" s="14"/>
      <c r="AD18" s="14"/>
      <c r="AE18" s="14"/>
      <c r="AF18" s="14"/>
      <c r="AG18" s="14"/>
      <c r="AH18" s="14"/>
      <c r="AI18" s="14"/>
      <c r="AJ18" s="14"/>
      <c r="AK18" s="14"/>
      <c r="AL18" s="14"/>
      <c r="AM18" s="14"/>
      <c r="AN18" s="14"/>
      <c r="AO18" s="14"/>
      <c r="AP18" s="14"/>
      <c r="AQ18" s="14"/>
      <c r="AR18" s="14"/>
      <c r="AS18" s="14"/>
      <c r="AT18" s="14"/>
      <c r="AU18" s="14"/>
    </row>
    <row r="19" spans="1:47" x14ac:dyDescent="0.25">
      <c r="C19" s="177" t="s">
        <v>6939</v>
      </c>
      <c r="D19" s="1">
        <f t="shared" si="1"/>
        <v>113</v>
      </c>
      <c r="E19" s="50" t="s">
        <v>306</v>
      </c>
      <c r="F19" s="33">
        <v>2</v>
      </c>
      <c r="G19" s="33"/>
      <c r="H19" s="3701"/>
      <c r="I19" s="167" t="s">
        <v>373</v>
      </c>
      <c r="J19" s="100" t="s">
        <v>564</v>
      </c>
      <c r="K19" s="180" t="s">
        <v>471</v>
      </c>
      <c r="L19" s="4" t="s">
        <v>578</v>
      </c>
      <c r="M19" s="4"/>
      <c r="N19" s="4"/>
      <c r="O19" s="3" t="s">
        <v>478</v>
      </c>
      <c r="P19" s="4" t="s">
        <v>582</v>
      </c>
      <c r="Q19" s="4"/>
      <c r="R19" s="4"/>
      <c r="S19" s="181" t="s">
        <v>1622</v>
      </c>
      <c r="T19" s="2">
        <v>40</v>
      </c>
      <c r="V19" s="637">
        <v>22</v>
      </c>
      <c r="W19" s="48" t="s">
        <v>1635</v>
      </c>
      <c r="X19" s="2">
        <v>57</v>
      </c>
      <c r="Z19" s="638">
        <v>22</v>
      </c>
      <c r="AA19" s="14"/>
      <c r="AB19" s="4"/>
      <c r="AC19" s="14"/>
      <c r="AD19" s="14"/>
      <c r="AE19" s="14"/>
      <c r="AF19" s="14"/>
      <c r="AG19" s="14"/>
      <c r="AH19" s="14"/>
      <c r="AI19" s="14"/>
      <c r="AJ19" s="14"/>
      <c r="AK19" s="14"/>
      <c r="AL19" s="14"/>
      <c r="AM19" s="14"/>
      <c r="AN19" s="14"/>
      <c r="AO19" s="14"/>
      <c r="AP19" s="14"/>
      <c r="AQ19" s="14"/>
      <c r="AR19" s="14"/>
      <c r="AS19" s="14"/>
      <c r="AT19" s="14"/>
      <c r="AU19" s="14"/>
    </row>
    <row r="20" spans="1:47" x14ac:dyDescent="0.25">
      <c r="C20" s="176" t="s">
        <v>1223</v>
      </c>
      <c r="D20" s="1">
        <f t="shared" si="1"/>
        <v>115</v>
      </c>
      <c r="E20" s="50" t="s">
        <v>310</v>
      </c>
      <c r="F20" s="33">
        <v>6</v>
      </c>
      <c r="G20" s="33"/>
      <c r="H20" s="3701"/>
      <c r="I20" s="261" t="s">
        <v>2999</v>
      </c>
      <c r="J20" s="100" t="s">
        <v>1153</v>
      </c>
      <c r="K20" s="180" t="s">
        <v>472</v>
      </c>
      <c r="L20" s="4" t="s">
        <v>187</v>
      </c>
      <c r="M20" s="4"/>
      <c r="N20" s="4"/>
      <c r="O20" s="3" t="s">
        <v>477</v>
      </c>
      <c r="P20" s="4" t="s">
        <v>581</v>
      </c>
      <c r="Q20" s="4"/>
      <c r="R20" s="285" t="s">
        <v>575</v>
      </c>
      <c r="S20" s="1854" t="s">
        <v>1623</v>
      </c>
      <c r="T20" s="2">
        <v>41</v>
      </c>
      <c r="U20" s="679" t="s">
        <v>11454</v>
      </c>
      <c r="V20" s="637">
        <v>22</v>
      </c>
      <c r="W20" s="48" t="s">
        <v>1636</v>
      </c>
      <c r="X20" s="2">
        <v>60</v>
      </c>
      <c r="Y20" s="48" t="s">
        <v>9082</v>
      </c>
      <c r="Z20" s="638">
        <v>21</v>
      </c>
      <c r="AA20" s="14"/>
      <c r="AB20" s="4"/>
      <c r="AC20" s="14"/>
      <c r="AD20" s="14"/>
      <c r="AE20" s="14"/>
      <c r="AF20" s="14"/>
      <c r="AG20" s="14"/>
      <c r="AH20" s="14"/>
      <c r="AI20" s="14"/>
      <c r="AJ20" s="14"/>
      <c r="AK20" s="14"/>
      <c r="AL20" s="14"/>
      <c r="AM20" s="14"/>
      <c r="AN20" s="14"/>
      <c r="AO20" s="14"/>
      <c r="AP20" s="14"/>
      <c r="AQ20" s="14"/>
      <c r="AR20" s="14"/>
      <c r="AS20" s="14"/>
      <c r="AT20" s="14"/>
      <c r="AU20" s="14"/>
    </row>
    <row r="21" spans="1:47" x14ac:dyDescent="0.25">
      <c r="A21" s="172" t="s">
        <v>642</v>
      </c>
      <c r="B21" s="1118" t="s">
        <v>9956</v>
      </c>
      <c r="C21" s="1117" t="s">
        <v>9954</v>
      </c>
      <c r="D21" s="1">
        <f t="shared" si="1"/>
        <v>121</v>
      </c>
      <c r="E21" s="390" t="s">
        <v>228</v>
      </c>
      <c r="F21" s="33">
        <v>12</v>
      </c>
      <c r="G21" s="33"/>
      <c r="H21" s="3701"/>
      <c r="I21" s="167" t="s">
        <v>374</v>
      </c>
      <c r="J21" s="100" t="s">
        <v>1154</v>
      </c>
      <c r="K21" s="180" t="s">
        <v>473</v>
      </c>
      <c r="L21" s="4" t="s">
        <v>113</v>
      </c>
      <c r="M21" s="4"/>
      <c r="N21" s="4"/>
      <c r="O21" s="3" t="s">
        <v>478</v>
      </c>
      <c r="P21" s="4" t="s">
        <v>582</v>
      </c>
      <c r="Q21" s="4"/>
      <c r="R21" s="4"/>
      <c r="S21" s="181" t="s">
        <v>1624</v>
      </c>
      <c r="T21" s="2">
        <v>42</v>
      </c>
      <c r="U21" s="679" t="s">
        <v>11453</v>
      </c>
      <c r="V21" s="637">
        <v>22</v>
      </c>
      <c r="W21" s="48" t="s">
        <v>1637</v>
      </c>
      <c r="X21" s="2">
        <v>61</v>
      </c>
      <c r="Y21" s="48" t="s">
        <v>9076</v>
      </c>
      <c r="Z21" s="638">
        <v>22</v>
      </c>
      <c r="AA21" s="14"/>
      <c r="AB21" s="4"/>
      <c r="AC21" s="14"/>
      <c r="AD21" s="14"/>
      <c r="AE21" s="14"/>
      <c r="AF21" s="14"/>
      <c r="AG21" s="14"/>
      <c r="AH21" s="14"/>
      <c r="AI21" s="14"/>
      <c r="AJ21" s="14"/>
      <c r="AK21" s="14"/>
      <c r="AL21" s="14"/>
      <c r="AM21" s="14"/>
      <c r="AN21" s="14"/>
      <c r="AO21" s="14"/>
      <c r="AP21" s="14"/>
      <c r="AQ21" s="14"/>
      <c r="AR21" s="14"/>
      <c r="AS21" s="14"/>
      <c r="AT21" s="14"/>
      <c r="AU21" s="14"/>
    </row>
    <row r="22" spans="1:47" x14ac:dyDescent="0.25">
      <c r="B22" s="1118" t="s">
        <v>9957</v>
      </c>
      <c r="C22" s="455" t="s">
        <v>11480</v>
      </c>
      <c r="D22" s="1">
        <f t="shared" si="1"/>
        <v>133</v>
      </c>
      <c r="E22" s="390" t="s">
        <v>311</v>
      </c>
      <c r="F22" s="33">
        <v>12</v>
      </c>
      <c r="G22" s="33"/>
      <c r="H22" s="3701"/>
      <c r="I22" s="167" t="s">
        <v>375</v>
      </c>
      <c r="J22" s="100" t="s">
        <v>1155</v>
      </c>
      <c r="K22" s="186"/>
      <c r="L22" s="8"/>
      <c r="M22" s="8"/>
      <c r="N22" s="15"/>
      <c r="O22" s="183"/>
      <c r="P22" s="15"/>
      <c r="Q22" s="15"/>
      <c r="R22" s="15"/>
      <c r="S22" s="181" t="s">
        <v>1625</v>
      </c>
      <c r="T22" s="2">
        <v>43</v>
      </c>
      <c r="U22" s="679" t="s">
        <v>11450</v>
      </c>
      <c r="V22" s="637">
        <v>22</v>
      </c>
      <c r="W22" s="48" t="s">
        <v>1638</v>
      </c>
      <c r="X22" s="2">
        <v>80</v>
      </c>
      <c r="Y22" s="48" t="s">
        <v>11238</v>
      </c>
      <c r="Z22" s="638">
        <v>22</v>
      </c>
      <c r="AA22" s="14"/>
      <c r="AB22" s="4"/>
      <c r="AC22" s="14"/>
      <c r="AD22" s="14"/>
      <c r="AE22" s="14"/>
      <c r="AF22" s="14"/>
      <c r="AG22" s="14"/>
      <c r="AH22" s="14"/>
      <c r="AI22" s="14"/>
      <c r="AJ22" s="14"/>
      <c r="AK22" s="14"/>
      <c r="AL22" s="14"/>
      <c r="AM22" s="14"/>
      <c r="AN22" s="14"/>
      <c r="AO22" s="14"/>
      <c r="AP22" s="14"/>
      <c r="AQ22" s="14"/>
      <c r="AR22" s="14"/>
      <c r="AS22" s="14"/>
      <c r="AT22" s="14"/>
      <c r="AU22" s="14"/>
    </row>
    <row r="23" spans="1:47" x14ac:dyDescent="0.25">
      <c r="C23" s="82"/>
      <c r="D23" s="1">
        <f t="shared" si="1"/>
        <v>145</v>
      </c>
      <c r="E23" s="50" t="s">
        <v>312</v>
      </c>
      <c r="F23" s="33">
        <v>12</v>
      </c>
      <c r="G23" s="33"/>
      <c r="H23" s="3701"/>
      <c r="I23" s="167" t="s">
        <v>376</v>
      </c>
      <c r="J23" s="100" t="s">
        <v>1156</v>
      </c>
      <c r="K23" s="3706" t="s">
        <v>437</v>
      </c>
      <c r="L23" s="3707"/>
      <c r="M23" s="3707"/>
      <c r="N23" s="3707"/>
      <c r="O23" s="3707"/>
      <c r="P23" s="3707"/>
      <c r="Q23" s="3708"/>
      <c r="R23" s="991"/>
      <c r="S23" s="70"/>
      <c r="T23" s="8"/>
      <c r="U23" s="635"/>
      <c r="V23" s="8"/>
      <c r="W23" s="183"/>
      <c r="X23" s="8"/>
      <c r="Y23" s="635"/>
      <c r="Z23" s="7"/>
      <c r="AA23" s="14"/>
      <c r="AB23" s="4"/>
      <c r="AC23" s="14"/>
      <c r="AD23" s="14"/>
      <c r="AE23" s="14"/>
      <c r="AF23" s="14"/>
      <c r="AG23" s="14"/>
      <c r="AH23" s="14"/>
      <c r="AI23" s="14"/>
      <c r="AJ23" s="14"/>
      <c r="AK23" s="14"/>
      <c r="AL23" s="14"/>
      <c r="AM23" s="14"/>
      <c r="AN23" s="14"/>
      <c r="AO23" s="14"/>
      <c r="AP23" s="14"/>
      <c r="AQ23" s="14"/>
      <c r="AR23" s="14"/>
      <c r="AS23" s="14"/>
      <c r="AT23" s="14"/>
      <c r="AU23" s="14"/>
    </row>
    <row r="24" spans="1:47" x14ac:dyDescent="0.25">
      <c r="A24" s="172" t="s">
        <v>532</v>
      </c>
      <c r="B24" s="284" t="s">
        <v>870</v>
      </c>
      <c r="C24" s="176" t="s">
        <v>6932</v>
      </c>
      <c r="D24" s="1">
        <f t="shared" si="1"/>
        <v>157</v>
      </c>
      <c r="E24" s="50" t="s">
        <v>313</v>
      </c>
      <c r="F24" s="33">
        <v>3</v>
      </c>
      <c r="G24" s="33"/>
      <c r="H24" s="3701"/>
      <c r="I24" s="167" t="s">
        <v>378</v>
      </c>
      <c r="J24" s="100" t="s">
        <v>1157</v>
      </c>
      <c r="K24" s="178" t="s">
        <v>479</v>
      </c>
      <c r="L24" s="184" t="s">
        <v>564</v>
      </c>
      <c r="M24" s="184"/>
      <c r="N24" s="184"/>
      <c r="O24" s="179" t="s">
        <v>510</v>
      </c>
      <c r="P24" s="184">
        <v>91</v>
      </c>
      <c r="Q24" s="184"/>
      <c r="R24" s="126"/>
      <c r="S24" s="3678" t="s">
        <v>441</v>
      </c>
      <c r="T24" s="3679"/>
      <c r="U24" s="3679"/>
      <c r="V24" s="3679"/>
      <c r="W24" s="3679"/>
      <c r="X24" s="3679"/>
      <c r="Y24" s="3679"/>
      <c r="Z24" s="958"/>
      <c r="AA24" s="14"/>
      <c r="AB24" s="4"/>
      <c r="AC24" s="14"/>
      <c r="AD24" s="14"/>
      <c r="AE24" s="14"/>
      <c r="AF24" s="14"/>
      <c r="AG24" s="14"/>
      <c r="AH24" s="14"/>
      <c r="AI24" s="14"/>
      <c r="AJ24" s="14"/>
      <c r="AK24" s="14"/>
      <c r="AL24" s="14"/>
      <c r="AM24" s="14"/>
      <c r="AN24" s="14"/>
      <c r="AO24" s="14"/>
      <c r="AP24" s="14"/>
      <c r="AQ24" s="14"/>
      <c r="AR24" s="14"/>
      <c r="AS24" s="14"/>
      <c r="AT24" s="14"/>
      <c r="AU24" s="14"/>
    </row>
    <row r="25" spans="1:47" x14ac:dyDescent="0.25">
      <c r="C25" s="82"/>
      <c r="D25" s="1">
        <f t="shared" si="1"/>
        <v>160</v>
      </c>
      <c r="E25" s="50" t="s">
        <v>314</v>
      </c>
      <c r="F25" s="33">
        <v>12</v>
      </c>
      <c r="G25" s="33"/>
      <c r="H25" s="3701"/>
      <c r="I25" s="167" t="s">
        <v>377</v>
      </c>
      <c r="J25" s="100" t="s">
        <v>1155</v>
      </c>
      <c r="K25" s="180" t="s">
        <v>480</v>
      </c>
      <c r="L25" s="4">
        <v>10</v>
      </c>
      <c r="M25" s="4"/>
      <c r="N25" s="4"/>
      <c r="O25" s="3" t="s">
        <v>511</v>
      </c>
      <c r="P25" s="4">
        <v>92</v>
      </c>
      <c r="Q25" s="4"/>
      <c r="R25" s="4"/>
      <c r="S25" s="124" t="s">
        <v>554</v>
      </c>
      <c r="T25" s="184">
        <v>10</v>
      </c>
      <c r="U25" s="179"/>
      <c r="V25" s="159"/>
      <c r="W25" s="125" t="s">
        <v>558</v>
      </c>
      <c r="X25" s="184">
        <v>50</v>
      </c>
      <c r="Y25" s="179"/>
      <c r="Z25" s="632"/>
      <c r="AA25" s="14"/>
      <c r="AB25" s="4"/>
      <c r="AC25" s="14"/>
      <c r="AD25" s="14"/>
      <c r="AE25" s="14"/>
      <c r="AF25" s="14"/>
      <c r="AG25" s="14"/>
      <c r="AH25" s="14"/>
      <c r="AI25" s="14"/>
      <c r="AJ25" s="14"/>
      <c r="AK25" s="14"/>
      <c r="AL25" s="14"/>
      <c r="AM25" s="14"/>
      <c r="AN25" s="14"/>
      <c r="AO25" s="14"/>
      <c r="AP25" s="14"/>
      <c r="AQ25" s="14"/>
      <c r="AR25" s="14"/>
      <c r="AS25" s="14"/>
      <c r="AT25" s="14"/>
      <c r="AU25" s="14"/>
    </row>
    <row r="26" spans="1:47" x14ac:dyDescent="0.25">
      <c r="C26" s="82"/>
      <c r="D26" s="1">
        <f t="shared" si="1"/>
        <v>172</v>
      </c>
      <c r="E26" s="50" t="s">
        <v>315</v>
      </c>
      <c r="F26" s="33">
        <v>3</v>
      </c>
      <c r="G26" s="33"/>
      <c r="H26" s="3701"/>
      <c r="I26" s="167" t="s">
        <v>378</v>
      </c>
      <c r="J26" s="100" t="s">
        <v>1158</v>
      </c>
      <c r="K26" s="180" t="s">
        <v>481</v>
      </c>
      <c r="L26" s="4">
        <v>11</v>
      </c>
      <c r="M26" s="4"/>
      <c r="N26" s="4"/>
      <c r="O26" s="3" t="s">
        <v>512</v>
      </c>
      <c r="P26" s="4">
        <v>93</v>
      </c>
      <c r="Q26" s="4"/>
      <c r="R26" s="4"/>
      <c r="S26" s="79" t="s">
        <v>555</v>
      </c>
      <c r="T26" s="4">
        <v>20</v>
      </c>
      <c r="U26" s="3"/>
      <c r="W26" s="14" t="s">
        <v>559</v>
      </c>
      <c r="X26" s="4">
        <v>70</v>
      </c>
      <c r="Y26" s="3"/>
      <c r="Z26" s="10"/>
      <c r="AA26" s="14"/>
      <c r="AB26" s="4"/>
      <c r="AC26" s="14"/>
      <c r="AD26" s="14"/>
      <c r="AE26" s="14"/>
      <c r="AF26" s="14"/>
      <c r="AG26" s="14"/>
      <c r="AH26" s="14"/>
      <c r="AI26" s="14"/>
      <c r="AJ26" s="14"/>
      <c r="AK26" s="14"/>
      <c r="AL26" s="14"/>
      <c r="AM26" s="14"/>
      <c r="AN26" s="14"/>
      <c r="AO26" s="14"/>
      <c r="AP26" s="14"/>
      <c r="AQ26" s="14"/>
      <c r="AR26" s="14"/>
      <c r="AS26" s="14"/>
      <c r="AT26" s="14"/>
      <c r="AU26" s="14"/>
    </row>
    <row r="27" spans="1:47" x14ac:dyDescent="0.25">
      <c r="C27" s="455" t="s">
        <v>9432</v>
      </c>
      <c r="D27" s="1">
        <f t="shared" si="1"/>
        <v>175</v>
      </c>
      <c r="E27" s="50" t="s">
        <v>316</v>
      </c>
      <c r="F27" s="33">
        <v>1</v>
      </c>
      <c r="G27" s="33"/>
      <c r="H27" s="3701"/>
      <c r="I27" s="167" t="s">
        <v>379</v>
      </c>
      <c r="J27" s="100" t="s">
        <v>1159</v>
      </c>
      <c r="K27" s="180" t="s">
        <v>482</v>
      </c>
      <c r="L27" s="4">
        <v>20</v>
      </c>
      <c r="M27" s="4"/>
      <c r="N27" s="4"/>
      <c r="O27" s="3" t="s">
        <v>513</v>
      </c>
      <c r="P27" s="4" t="s">
        <v>45</v>
      </c>
      <c r="Q27" s="4"/>
      <c r="R27" s="4"/>
      <c r="S27" s="79" t="s">
        <v>556</v>
      </c>
      <c r="T27" s="4">
        <v>30</v>
      </c>
      <c r="U27" s="3"/>
      <c r="W27" s="14" t="s">
        <v>560</v>
      </c>
      <c r="X27" s="4">
        <v>90</v>
      </c>
      <c r="Y27" s="3"/>
      <c r="Z27" s="10"/>
      <c r="AA27" s="14"/>
      <c r="AB27" s="4"/>
      <c r="AC27" s="14"/>
      <c r="AD27" s="14"/>
      <c r="AE27" s="14"/>
      <c r="AF27" s="14"/>
      <c r="AG27" s="14"/>
      <c r="AH27" s="14"/>
      <c r="AI27" s="14"/>
      <c r="AJ27" s="14"/>
      <c r="AK27" s="14"/>
      <c r="AL27" s="14"/>
      <c r="AM27" s="14"/>
      <c r="AN27" s="14"/>
      <c r="AO27" s="14"/>
      <c r="AP27" s="14"/>
      <c r="AQ27" s="14"/>
      <c r="AR27" s="14"/>
      <c r="AS27" s="14"/>
      <c r="AT27" s="14"/>
      <c r="AU27" s="14"/>
    </row>
    <row r="28" spans="1:47" x14ac:dyDescent="0.25">
      <c r="B28" s="1895" t="s">
        <v>12569</v>
      </c>
      <c r="C28" s="177" t="s">
        <v>6931</v>
      </c>
      <c r="D28" s="1">
        <f t="shared" si="1"/>
        <v>176</v>
      </c>
      <c r="E28" s="293" t="s">
        <v>234</v>
      </c>
      <c r="F28" s="33">
        <v>100</v>
      </c>
      <c r="G28" s="33"/>
      <c r="H28" s="3701"/>
      <c r="I28" s="675" t="s">
        <v>380</v>
      </c>
      <c r="J28" s="100" t="s">
        <v>1160</v>
      </c>
      <c r="K28" s="180" t="s">
        <v>483</v>
      </c>
      <c r="L28" s="4">
        <v>21</v>
      </c>
      <c r="M28" s="4"/>
      <c r="N28" s="4"/>
      <c r="O28" s="3" t="s">
        <v>514</v>
      </c>
      <c r="P28" s="4" t="s">
        <v>515</v>
      </c>
      <c r="Q28" s="4"/>
      <c r="R28" s="4"/>
      <c r="S28" s="79" t="s">
        <v>557</v>
      </c>
      <c r="T28" s="4">
        <v>40</v>
      </c>
      <c r="U28" s="3"/>
      <c r="W28" s="14" t="s">
        <v>561</v>
      </c>
      <c r="X28" s="4" t="s">
        <v>536</v>
      </c>
      <c r="Y28" s="3"/>
      <c r="Z28" s="10"/>
      <c r="AA28" s="14"/>
      <c r="AB28" s="4"/>
      <c r="AC28" s="14"/>
      <c r="AD28" s="14"/>
      <c r="AE28" s="14"/>
      <c r="AF28" s="14"/>
      <c r="AG28" s="14"/>
      <c r="AH28" s="14"/>
      <c r="AI28" s="14"/>
      <c r="AJ28" s="14"/>
      <c r="AK28" s="14"/>
      <c r="AL28" s="14"/>
      <c r="AM28" s="14"/>
      <c r="AN28" s="14"/>
      <c r="AO28" s="14"/>
      <c r="AP28" s="14"/>
      <c r="AQ28" s="14"/>
      <c r="AR28" s="14"/>
      <c r="AS28" s="14"/>
      <c r="AT28" s="14"/>
      <c r="AU28" s="14"/>
    </row>
    <row r="29" spans="1:47" x14ac:dyDescent="0.25">
      <c r="B29" s="284" t="s">
        <v>863</v>
      </c>
      <c r="C29" s="177" t="s">
        <v>1805</v>
      </c>
      <c r="D29" s="1">
        <f t="shared" si="1"/>
        <v>276</v>
      </c>
      <c r="E29" s="50" t="s">
        <v>233</v>
      </c>
      <c r="F29" s="33">
        <v>12</v>
      </c>
      <c r="G29" s="33"/>
      <c r="H29" s="3701"/>
      <c r="I29" s="167" t="s">
        <v>382</v>
      </c>
      <c r="J29" s="100" t="s">
        <v>1161</v>
      </c>
      <c r="K29" s="180" t="s">
        <v>484</v>
      </c>
      <c r="L29" s="4">
        <v>30</v>
      </c>
      <c r="M29" s="4"/>
      <c r="N29" s="4"/>
      <c r="O29" s="3" t="s">
        <v>516</v>
      </c>
      <c r="P29" s="4" t="s">
        <v>517</v>
      </c>
      <c r="Q29" s="4"/>
      <c r="R29" s="4"/>
      <c r="S29" s="70"/>
      <c r="T29" s="8"/>
      <c r="U29" s="635"/>
      <c r="V29" s="8"/>
      <c r="W29" s="37"/>
      <c r="X29" s="8"/>
      <c r="Y29" s="635"/>
      <c r="Z29" s="12"/>
      <c r="AA29" s="14"/>
      <c r="AB29" s="4"/>
      <c r="AC29" s="14"/>
      <c r="AD29" s="14"/>
      <c r="AE29" s="14"/>
      <c r="AF29" s="14"/>
      <c r="AG29" s="14"/>
      <c r="AH29" s="14"/>
      <c r="AI29" s="14"/>
      <c r="AJ29" s="14"/>
      <c r="AK29" s="14"/>
      <c r="AL29" s="14"/>
      <c r="AM29" s="14"/>
      <c r="AN29" s="14"/>
      <c r="AO29" s="14"/>
      <c r="AP29" s="14"/>
      <c r="AQ29" s="14"/>
      <c r="AR29" s="14"/>
      <c r="AS29" s="14"/>
      <c r="AT29" s="14"/>
      <c r="AU29" s="14"/>
    </row>
    <row r="30" spans="1:47" x14ac:dyDescent="0.25">
      <c r="B30" s="1897" t="s">
        <v>12570</v>
      </c>
      <c r="C30" s="177" t="s">
        <v>3016</v>
      </c>
      <c r="D30" s="1">
        <f t="shared" si="1"/>
        <v>288</v>
      </c>
      <c r="E30" s="293" t="s">
        <v>317</v>
      </c>
      <c r="F30" s="33">
        <v>4</v>
      </c>
      <c r="G30" s="33"/>
      <c r="H30" s="3701"/>
      <c r="I30" s="167" t="s">
        <v>381</v>
      </c>
      <c r="J30" s="100" t="s">
        <v>1162</v>
      </c>
      <c r="K30" s="180" t="s">
        <v>485</v>
      </c>
      <c r="L30" s="4" t="s">
        <v>486</v>
      </c>
      <c r="M30" s="4"/>
      <c r="N30" s="4"/>
      <c r="O30" s="3" t="s">
        <v>518</v>
      </c>
      <c r="P30" s="4">
        <v>82</v>
      </c>
      <c r="Q30" s="4"/>
      <c r="R30" s="10"/>
      <c r="S30" s="3709" t="s">
        <v>587</v>
      </c>
      <c r="T30" s="3710"/>
      <c r="U30" s="3710"/>
      <c r="V30" s="3710"/>
      <c r="W30" s="3710"/>
      <c r="X30" s="3710"/>
      <c r="Y30" s="3710"/>
      <c r="Z30" s="957"/>
      <c r="AA30" s="14"/>
      <c r="AB30" s="4"/>
      <c r="AC30" s="14"/>
      <c r="AD30" s="14"/>
      <c r="AE30" s="14"/>
      <c r="AF30" s="14"/>
      <c r="AG30" s="14"/>
      <c r="AH30" s="14"/>
      <c r="AI30" s="14"/>
      <c r="AJ30" s="14"/>
      <c r="AK30" s="14"/>
      <c r="AL30" s="14"/>
      <c r="AM30" s="14"/>
      <c r="AN30" s="14"/>
      <c r="AO30" s="14"/>
      <c r="AP30" s="14"/>
      <c r="AQ30" s="14"/>
      <c r="AR30" s="14"/>
      <c r="AS30" s="14"/>
      <c r="AT30" s="14"/>
      <c r="AU30" s="14"/>
    </row>
    <row r="31" spans="1:47" x14ac:dyDescent="0.25">
      <c r="C31" s="82"/>
      <c r="D31" s="1">
        <f t="shared" si="1"/>
        <v>292</v>
      </c>
      <c r="E31" s="50" t="s">
        <v>318</v>
      </c>
      <c r="F31" s="33">
        <v>25</v>
      </c>
      <c r="G31" s="33"/>
      <c r="H31" s="3701"/>
      <c r="I31" s="167" t="s">
        <v>383</v>
      </c>
      <c r="J31" s="100" t="s">
        <v>1164</v>
      </c>
      <c r="K31" s="180" t="s">
        <v>487</v>
      </c>
      <c r="L31" s="4" t="s">
        <v>488</v>
      </c>
      <c r="M31" s="4"/>
      <c r="N31" s="4"/>
      <c r="O31" s="3" t="s">
        <v>519</v>
      </c>
      <c r="P31" s="4">
        <v>83</v>
      </c>
      <c r="Q31" s="4"/>
      <c r="R31" s="4"/>
      <c r="S31" s="178" t="s">
        <v>417</v>
      </c>
      <c r="T31" s="184" t="s">
        <v>418</v>
      </c>
      <c r="U31" s="179"/>
      <c r="V31" s="184"/>
      <c r="W31" s="179" t="s">
        <v>423</v>
      </c>
      <c r="X31" s="184" t="s">
        <v>116</v>
      </c>
      <c r="Y31" s="179"/>
      <c r="Z31" s="126"/>
      <c r="AA31" s="14"/>
      <c r="AB31" s="4"/>
      <c r="AC31" s="14"/>
      <c r="AD31" s="14"/>
      <c r="AE31" s="14"/>
      <c r="AF31" s="14"/>
      <c r="AG31" s="14"/>
      <c r="AH31" s="14"/>
      <c r="AI31" s="14"/>
      <c r="AJ31" s="14"/>
      <c r="AK31" s="14"/>
      <c r="AL31" s="14"/>
      <c r="AM31" s="14"/>
      <c r="AN31" s="14"/>
      <c r="AO31" s="14"/>
      <c r="AP31" s="14"/>
      <c r="AQ31" s="14"/>
      <c r="AR31" s="14"/>
      <c r="AS31" s="14"/>
      <c r="AT31" s="14"/>
      <c r="AU31" s="14"/>
    </row>
    <row r="32" spans="1:47" x14ac:dyDescent="0.25">
      <c r="C32" s="1076" t="s">
        <v>1807</v>
      </c>
      <c r="D32" s="1">
        <f t="shared" si="1"/>
        <v>317</v>
      </c>
      <c r="E32" s="50" t="s">
        <v>319</v>
      </c>
      <c r="F32" s="33">
        <v>12</v>
      </c>
      <c r="G32" s="33"/>
      <c r="H32" s="3701"/>
      <c r="I32" s="1109" t="s">
        <v>9950</v>
      </c>
      <c r="J32" s="100" t="s">
        <v>1163</v>
      </c>
      <c r="K32" s="180" t="s">
        <v>489</v>
      </c>
      <c r="L32" s="4">
        <v>40</v>
      </c>
      <c r="M32" s="4"/>
      <c r="N32" s="4"/>
      <c r="O32" s="3" t="s">
        <v>520</v>
      </c>
      <c r="P32" s="4">
        <v>84</v>
      </c>
      <c r="Q32" s="4"/>
      <c r="R32" s="4"/>
      <c r="S32" s="180" t="s">
        <v>419</v>
      </c>
      <c r="T32" s="4" t="s">
        <v>420</v>
      </c>
      <c r="U32" s="3"/>
      <c r="V32" s="4"/>
      <c r="W32" s="3" t="s">
        <v>424</v>
      </c>
      <c r="X32" s="4" t="s">
        <v>425</v>
      </c>
      <c r="Y32" s="3"/>
      <c r="Z32" s="10"/>
      <c r="AA32" s="14"/>
      <c r="AB32" s="4"/>
      <c r="AC32" s="14"/>
      <c r="AD32" s="14"/>
      <c r="AE32" s="14"/>
      <c r="AF32" s="14"/>
      <c r="AG32" s="14"/>
      <c r="AH32" s="14"/>
      <c r="AI32" s="14"/>
      <c r="AJ32" s="14"/>
      <c r="AK32" s="14"/>
      <c r="AL32" s="14"/>
      <c r="AM32" s="14"/>
      <c r="AN32" s="14"/>
      <c r="AO32" s="14"/>
      <c r="AP32" s="14"/>
      <c r="AQ32" s="14"/>
      <c r="AR32" s="14"/>
      <c r="AS32" s="14"/>
      <c r="AT32" s="14"/>
      <c r="AU32" s="14"/>
    </row>
    <row r="33" spans="2:47" x14ac:dyDescent="0.25">
      <c r="C33" s="82"/>
      <c r="D33" s="1">
        <f t="shared" si="1"/>
        <v>329</v>
      </c>
      <c r="E33" s="50" t="s">
        <v>320</v>
      </c>
      <c r="F33" s="33">
        <v>12</v>
      </c>
      <c r="G33" s="33"/>
      <c r="H33" s="3701"/>
      <c r="I33" s="167"/>
      <c r="J33" s="100" t="s">
        <v>1165</v>
      </c>
      <c r="K33" s="180" t="s">
        <v>490</v>
      </c>
      <c r="L33" s="4">
        <v>50</v>
      </c>
      <c r="M33" s="4"/>
      <c r="N33" s="4"/>
      <c r="O33" s="3" t="s">
        <v>521</v>
      </c>
      <c r="P33" s="4">
        <v>85</v>
      </c>
      <c r="Q33" s="4"/>
      <c r="R33" s="4"/>
      <c r="S33" s="180" t="s">
        <v>421</v>
      </c>
      <c r="T33" s="4" t="s">
        <v>422</v>
      </c>
      <c r="U33" s="3"/>
      <c r="V33" s="4"/>
      <c r="W33" s="3" t="s">
        <v>426</v>
      </c>
      <c r="X33" s="4" t="s">
        <v>117</v>
      </c>
      <c r="Y33" s="3"/>
      <c r="Z33" s="7"/>
      <c r="AA33" s="14"/>
      <c r="AB33" s="4"/>
      <c r="AC33" s="14"/>
      <c r="AD33" s="14"/>
      <c r="AE33" s="14"/>
      <c r="AF33" s="14"/>
      <c r="AG33" s="14"/>
      <c r="AH33" s="14"/>
      <c r="AI33" s="14"/>
      <c r="AJ33" s="14"/>
      <c r="AK33" s="14"/>
      <c r="AL33" s="14"/>
      <c r="AM33" s="14"/>
      <c r="AN33" s="14"/>
      <c r="AO33" s="14"/>
      <c r="AP33" s="14"/>
      <c r="AQ33" s="14"/>
      <c r="AR33" s="14"/>
      <c r="AS33" s="14"/>
      <c r="AT33" s="14"/>
      <c r="AU33" s="14"/>
    </row>
    <row r="34" spans="2:47" x14ac:dyDescent="0.25">
      <c r="C34" s="177" t="s">
        <v>8714</v>
      </c>
      <c r="D34" s="1">
        <f t="shared" si="1"/>
        <v>341</v>
      </c>
      <c r="E34" s="448" t="s">
        <v>321</v>
      </c>
      <c r="F34" s="33">
        <v>20</v>
      </c>
      <c r="G34" s="33"/>
      <c r="H34" s="3701"/>
      <c r="I34" s="167" t="s">
        <v>9189</v>
      </c>
      <c r="J34" s="100" t="s">
        <v>1166</v>
      </c>
      <c r="K34" s="180" t="s">
        <v>491</v>
      </c>
      <c r="L34" s="4" t="s">
        <v>492</v>
      </c>
      <c r="M34" s="4"/>
      <c r="N34" s="4"/>
      <c r="O34" s="3" t="s">
        <v>522</v>
      </c>
      <c r="P34" s="4">
        <v>86</v>
      </c>
      <c r="Q34" s="4"/>
      <c r="R34" s="4"/>
      <c r="S34" s="70"/>
      <c r="T34" s="8"/>
      <c r="U34" s="635"/>
      <c r="V34" s="8"/>
      <c r="W34" s="37"/>
      <c r="X34" s="8"/>
      <c r="Y34" s="635"/>
      <c r="Z34" s="302"/>
      <c r="AA34" s="14"/>
      <c r="AB34" s="4"/>
      <c r="AC34" s="14"/>
      <c r="AD34" s="14"/>
      <c r="AE34" s="14"/>
      <c r="AF34" s="14"/>
      <c r="AG34" s="14"/>
      <c r="AH34" s="14"/>
      <c r="AI34" s="14"/>
      <c r="AJ34" s="14"/>
      <c r="AK34" s="14"/>
      <c r="AL34" s="14"/>
      <c r="AM34" s="14"/>
      <c r="AN34" s="14"/>
      <c r="AO34" s="14"/>
      <c r="AP34" s="14"/>
      <c r="AQ34" s="14"/>
      <c r="AR34" s="14"/>
      <c r="AS34" s="14"/>
      <c r="AT34" s="14"/>
      <c r="AU34" s="14"/>
    </row>
    <row r="35" spans="2:47" x14ac:dyDescent="0.25">
      <c r="C35" s="82"/>
      <c r="D35" s="1">
        <f t="shared" si="1"/>
        <v>361</v>
      </c>
      <c r="E35" s="50" t="s">
        <v>322</v>
      </c>
      <c r="F35" s="33">
        <v>20</v>
      </c>
      <c r="G35" s="33"/>
      <c r="H35" s="3701"/>
      <c r="I35" s="167" t="s">
        <v>384</v>
      </c>
      <c r="J35" s="100" t="s">
        <v>1167</v>
      </c>
      <c r="K35" s="180" t="s">
        <v>493</v>
      </c>
      <c r="L35" s="4" t="s">
        <v>494</v>
      </c>
      <c r="M35" s="4"/>
      <c r="N35" s="4"/>
      <c r="O35" s="3" t="s">
        <v>523</v>
      </c>
      <c r="P35" s="4">
        <v>87</v>
      </c>
      <c r="Q35" s="4"/>
      <c r="R35" s="10"/>
      <c r="S35" s="3686" t="s">
        <v>2998</v>
      </c>
      <c r="T35" s="3687"/>
      <c r="U35" s="3687"/>
      <c r="V35" s="3687"/>
      <c r="W35" s="3687"/>
      <c r="X35" s="3687"/>
      <c r="Y35" s="3688"/>
      <c r="Z35" s="435" t="s">
        <v>1223</v>
      </c>
      <c r="AA35" s="14"/>
      <c r="AB35" s="4"/>
      <c r="AC35" s="14"/>
      <c r="AD35" s="14"/>
      <c r="AE35" s="14"/>
      <c r="AF35" s="14"/>
      <c r="AG35" s="14"/>
      <c r="AH35" s="14"/>
      <c r="AI35" s="14"/>
      <c r="AJ35" s="14"/>
      <c r="AK35" s="14"/>
      <c r="AL35" s="14"/>
      <c r="AM35" s="14"/>
      <c r="AN35" s="14"/>
      <c r="AO35" s="14"/>
      <c r="AP35" s="14"/>
      <c r="AQ35" s="14"/>
      <c r="AR35" s="14"/>
      <c r="AS35" s="14"/>
      <c r="AT35" s="14"/>
      <c r="AU35" s="14"/>
    </row>
    <row r="36" spans="2:47" x14ac:dyDescent="0.25">
      <c r="C36" s="82"/>
      <c r="D36" s="1">
        <f t="shared" si="1"/>
        <v>381</v>
      </c>
      <c r="E36" s="50" t="s">
        <v>323</v>
      </c>
      <c r="F36" s="33">
        <v>6</v>
      </c>
      <c r="G36" s="33"/>
      <c r="H36" s="3701"/>
      <c r="I36" s="167" t="s">
        <v>386</v>
      </c>
      <c r="J36" s="100" t="s">
        <v>1148</v>
      </c>
      <c r="K36" s="180" t="s">
        <v>495</v>
      </c>
      <c r="L36" s="4" t="s">
        <v>496</v>
      </c>
      <c r="M36" s="4"/>
      <c r="N36" s="4"/>
      <c r="O36" s="3" t="s">
        <v>524</v>
      </c>
      <c r="P36" s="4">
        <v>88</v>
      </c>
      <c r="Q36" s="4"/>
      <c r="R36" s="4"/>
      <c r="S36" s="124" t="s">
        <v>6937</v>
      </c>
      <c r="T36" s="184" t="s">
        <v>1171</v>
      </c>
      <c r="U36" s="179"/>
      <c r="V36" s="286" t="s">
        <v>564</v>
      </c>
      <c r="W36" s="125" t="s">
        <v>1214</v>
      </c>
      <c r="X36" s="184" t="s">
        <v>1208</v>
      </c>
      <c r="Y36" s="179"/>
      <c r="Z36" s="639" t="s">
        <v>113</v>
      </c>
      <c r="AA36" s="14"/>
      <c r="AB36" s="4"/>
      <c r="AC36" s="14"/>
      <c r="AD36" s="14"/>
      <c r="AE36" s="14"/>
      <c r="AF36" s="14"/>
      <c r="AG36" s="14"/>
      <c r="AH36" s="14"/>
      <c r="AI36" s="14"/>
      <c r="AJ36" s="14"/>
      <c r="AK36" s="14"/>
      <c r="AL36" s="14"/>
      <c r="AM36" s="14"/>
      <c r="AN36" s="14"/>
      <c r="AO36" s="14"/>
      <c r="AP36" s="14"/>
      <c r="AQ36" s="14"/>
      <c r="AR36" s="14"/>
      <c r="AS36" s="14"/>
      <c r="AT36" s="14"/>
      <c r="AU36" s="14"/>
    </row>
    <row r="37" spans="2:47" x14ac:dyDescent="0.25">
      <c r="C37" s="82"/>
      <c r="D37" s="1">
        <f t="shared" si="1"/>
        <v>387</v>
      </c>
      <c r="E37" s="50" t="s">
        <v>324</v>
      </c>
      <c r="F37" s="33">
        <v>6</v>
      </c>
      <c r="G37" s="33"/>
      <c r="H37" s="3701"/>
      <c r="I37" s="167" t="s">
        <v>385</v>
      </c>
      <c r="J37" s="100" t="s">
        <v>1149</v>
      </c>
      <c r="K37" s="180" t="s">
        <v>497</v>
      </c>
      <c r="L37" s="4">
        <v>52</v>
      </c>
      <c r="M37" s="4"/>
      <c r="N37" s="4"/>
      <c r="O37" s="3" t="s">
        <v>525</v>
      </c>
      <c r="P37" s="4">
        <v>89</v>
      </c>
      <c r="Q37" s="4"/>
      <c r="R37" s="4"/>
      <c r="S37" s="79" t="s">
        <v>1213</v>
      </c>
      <c r="T37" s="4" t="s">
        <v>819</v>
      </c>
      <c r="U37" s="3"/>
      <c r="V37" s="285" t="s">
        <v>564</v>
      </c>
      <c r="W37" s="14" t="s">
        <v>1215</v>
      </c>
      <c r="X37" s="4" t="s">
        <v>1209</v>
      </c>
      <c r="Y37" s="3"/>
      <c r="Z37" s="640" t="s">
        <v>96</v>
      </c>
      <c r="AA37" s="14"/>
      <c r="AB37" s="4"/>
      <c r="AC37" s="14"/>
      <c r="AD37" s="14"/>
      <c r="AE37" s="14"/>
      <c r="AF37" s="14"/>
      <c r="AG37" s="14"/>
      <c r="AH37" s="14"/>
      <c r="AI37" s="14"/>
      <c r="AJ37" s="14"/>
      <c r="AK37" s="14"/>
      <c r="AL37" s="14"/>
      <c r="AM37" s="14"/>
      <c r="AN37" s="14"/>
      <c r="AO37" s="14"/>
      <c r="AP37" s="14"/>
      <c r="AQ37" s="14"/>
      <c r="AR37" s="14"/>
      <c r="AS37" s="14"/>
      <c r="AT37" s="14"/>
      <c r="AU37" s="14"/>
    </row>
    <row r="38" spans="2:47" x14ac:dyDescent="0.25">
      <c r="C38" s="82"/>
      <c r="D38" s="1">
        <f t="shared" si="1"/>
        <v>393</v>
      </c>
      <c r="E38" s="50" t="s">
        <v>307</v>
      </c>
      <c r="F38" s="33">
        <v>6</v>
      </c>
      <c r="G38" s="33"/>
      <c r="H38" s="3701"/>
      <c r="I38" s="167" t="s">
        <v>6926</v>
      </c>
      <c r="J38" s="100" t="s">
        <v>1168</v>
      </c>
      <c r="K38" s="180" t="s">
        <v>498</v>
      </c>
      <c r="L38" s="4">
        <v>53</v>
      </c>
      <c r="M38" s="4"/>
      <c r="N38" s="4"/>
      <c r="O38" s="3" t="s">
        <v>526</v>
      </c>
      <c r="P38" s="4" t="s">
        <v>527</v>
      </c>
      <c r="Q38" s="4"/>
      <c r="R38" s="4"/>
      <c r="S38" s="79" t="s">
        <v>6934</v>
      </c>
      <c r="T38" s="4" t="s">
        <v>1152</v>
      </c>
      <c r="U38" s="3"/>
      <c r="V38" s="285" t="s">
        <v>187</v>
      </c>
      <c r="W38" s="14" t="s">
        <v>1216</v>
      </c>
      <c r="X38" s="4" t="s">
        <v>1210</v>
      </c>
      <c r="Y38" s="3"/>
      <c r="Z38" s="640" t="s">
        <v>1220</v>
      </c>
      <c r="AA38" s="14"/>
      <c r="AB38" s="4"/>
      <c r="AC38" s="14"/>
      <c r="AD38" s="14"/>
      <c r="AE38" s="14"/>
      <c r="AF38" s="14"/>
      <c r="AG38" s="14"/>
      <c r="AH38" s="14"/>
      <c r="AI38" s="14"/>
      <c r="AJ38" s="14"/>
      <c r="AK38" s="14"/>
      <c r="AL38" s="14"/>
      <c r="AM38" s="14"/>
      <c r="AN38" s="14"/>
      <c r="AO38" s="14"/>
      <c r="AP38" s="14"/>
      <c r="AQ38" s="14"/>
      <c r="AR38" s="14"/>
      <c r="AS38" s="14"/>
      <c r="AT38" s="14"/>
      <c r="AU38" s="14"/>
    </row>
    <row r="39" spans="2:47" x14ac:dyDescent="0.25">
      <c r="C39" s="82"/>
      <c r="D39" s="1">
        <f t="shared" si="1"/>
        <v>399</v>
      </c>
      <c r="E39" s="50" t="s">
        <v>309</v>
      </c>
      <c r="F39" s="33">
        <v>6</v>
      </c>
      <c r="G39" s="33"/>
      <c r="H39" s="3701"/>
      <c r="I39" s="167" t="s">
        <v>1609</v>
      </c>
      <c r="J39" s="100" t="s">
        <v>1148</v>
      </c>
      <c r="K39" s="180" t="s">
        <v>499</v>
      </c>
      <c r="L39" s="4">
        <v>54</v>
      </c>
      <c r="M39" s="4"/>
      <c r="N39" s="4"/>
      <c r="O39" s="3" t="s">
        <v>526</v>
      </c>
      <c r="P39" s="4">
        <v>81</v>
      </c>
      <c r="Q39" s="4"/>
      <c r="R39" s="4"/>
      <c r="S39" s="79" t="s">
        <v>6935</v>
      </c>
      <c r="T39" s="4" t="s">
        <v>1207</v>
      </c>
      <c r="U39" s="3"/>
      <c r="V39" s="285" t="s">
        <v>114</v>
      </c>
      <c r="W39" s="14" t="s">
        <v>1217</v>
      </c>
      <c r="X39" s="4" t="s">
        <v>1211</v>
      </c>
      <c r="Y39" s="3"/>
      <c r="Z39" s="640" t="s">
        <v>564</v>
      </c>
      <c r="AA39" s="14"/>
      <c r="AB39" s="4"/>
      <c r="AC39" s="14"/>
      <c r="AD39" s="14"/>
      <c r="AE39" s="14"/>
      <c r="AF39" s="14"/>
      <c r="AG39" s="14"/>
      <c r="AH39" s="14"/>
      <c r="AI39" s="14"/>
      <c r="AJ39" s="14"/>
      <c r="AK39" s="14"/>
      <c r="AL39" s="14"/>
      <c r="AM39" s="14"/>
      <c r="AN39" s="14"/>
      <c r="AO39" s="14"/>
      <c r="AP39" s="14"/>
      <c r="AQ39" s="14"/>
      <c r="AR39" s="14"/>
      <c r="AS39" s="14"/>
      <c r="AT39" s="14"/>
      <c r="AU39" s="14"/>
    </row>
    <row r="40" spans="2:47" x14ac:dyDescent="0.25">
      <c r="C40" s="82"/>
      <c r="D40" s="1">
        <f t="shared" si="1"/>
        <v>405</v>
      </c>
      <c r="E40" s="50" t="s">
        <v>308</v>
      </c>
      <c r="F40" s="33">
        <v>6</v>
      </c>
      <c r="G40" s="33"/>
      <c r="H40" s="3701"/>
      <c r="I40" s="167" t="s">
        <v>1610</v>
      </c>
      <c r="J40" s="100" t="s">
        <v>1172</v>
      </c>
      <c r="K40" s="180" t="s">
        <v>500</v>
      </c>
      <c r="L40" s="4">
        <v>60</v>
      </c>
      <c r="M40" s="4"/>
      <c r="N40" s="4"/>
      <c r="O40" s="3" t="s">
        <v>528</v>
      </c>
      <c r="P40" s="4">
        <v>80</v>
      </c>
      <c r="Q40" s="4"/>
      <c r="R40" s="4"/>
      <c r="S40" s="79" t="s">
        <v>6936</v>
      </c>
      <c r="T40" s="4" t="s">
        <v>1159</v>
      </c>
      <c r="U40" s="3"/>
      <c r="V40" s="285" t="s">
        <v>1219</v>
      </c>
      <c r="W40" s="14" t="s">
        <v>1218</v>
      </c>
      <c r="X40" s="4" t="s">
        <v>1212</v>
      </c>
      <c r="Y40" s="3"/>
      <c r="Z40" s="640" t="s">
        <v>564</v>
      </c>
      <c r="AA40" s="14"/>
      <c r="AB40" s="4"/>
      <c r="AC40" s="14"/>
      <c r="AD40" s="14"/>
      <c r="AE40" s="14"/>
      <c r="AF40" s="14"/>
      <c r="AG40" s="14"/>
      <c r="AH40" s="14"/>
      <c r="AI40" s="14"/>
      <c r="AJ40" s="14"/>
      <c r="AK40" s="14"/>
      <c r="AL40" s="14"/>
      <c r="AM40" s="14"/>
      <c r="AN40" s="14"/>
      <c r="AO40" s="14"/>
      <c r="AP40" s="14"/>
      <c r="AQ40" s="14"/>
      <c r="AR40" s="14"/>
      <c r="AS40" s="14"/>
      <c r="AT40" s="14"/>
      <c r="AU40" s="14"/>
    </row>
    <row r="41" spans="2:47" x14ac:dyDescent="0.25">
      <c r="B41" s="284" t="s">
        <v>844</v>
      </c>
      <c r="C41" s="1076" t="s">
        <v>6939</v>
      </c>
      <c r="D41" s="1">
        <f t="shared" si="1"/>
        <v>411</v>
      </c>
      <c r="E41" s="788" t="s">
        <v>325</v>
      </c>
      <c r="F41" s="786">
        <v>1</v>
      </c>
      <c r="G41" s="789">
        <f>SUM(F2:F41)</f>
        <v>412</v>
      </c>
      <c r="H41" s="3702"/>
      <c r="I41" s="782" t="s">
        <v>9204</v>
      </c>
      <c r="J41" s="100" t="s">
        <v>1171</v>
      </c>
      <c r="K41" s="180" t="s">
        <v>501</v>
      </c>
      <c r="L41" s="4">
        <v>63</v>
      </c>
      <c r="M41" s="4"/>
      <c r="N41" s="4"/>
      <c r="O41" s="3" t="s">
        <v>529</v>
      </c>
      <c r="P41" s="4">
        <v>90</v>
      </c>
      <c r="Q41" s="4"/>
      <c r="R41" s="4"/>
      <c r="S41" s="70"/>
      <c r="T41" s="8"/>
      <c r="U41" s="635"/>
      <c r="V41" s="15"/>
      <c r="W41" s="183"/>
      <c r="X41" s="15"/>
      <c r="Y41" s="599"/>
      <c r="Z41" s="12"/>
      <c r="AA41" s="14"/>
      <c r="AB41" s="4"/>
      <c r="AC41" s="14"/>
      <c r="AD41" s="14"/>
      <c r="AE41" s="14"/>
      <c r="AF41" s="14"/>
      <c r="AG41" s="14"/>
      <c r="AH41" s="14"/>
      <c r="AI41" s="14"/>
      <c r="AJ41" s="14"/>
      <c r="AK41" s="14"/>
      <c r="AL41" s="14"/>
      <c r="AM41" s="14"/>
      <c r="AN41" s="14"/>
      <c r="AO41" s="14"/>
      <c r="AP41" s="14"/>
      <c r="AQ41" s="14"/>
      <c r="AR41" s="14"/>
      <c r="AS41" s="14"/>
      <c r="AT41" s="14"/>
      <c r="AU41" s="14"/>
    </row>
    <row r="42" spans="2:47" x14ac:dyDescent="0.25">
      <c r="C42" s="111"/>
      <c r="D42" s="1">
        <f t="shared" si="1"/>
        <v>412</v>
      </c>
      <c r="E42" s="49" t="s">
        <v>326</v>
      </c>
      <c r="F42" s="33">
        <v>3</v>
      </c>
      <c r="G42" s="688" t="s">
        <v>415</v>
      </c>
      <c r="H42" s="3703" t="s">
        <v>9202</v>
      </c>
      <c r="I42" s="195" t="s">
        <v>387</v>
      </c>
      <c r="J42" s="100" t="s">
        <v>1158</v>
      </c>
      <c r="K42" s="180" t="s">
        <v>502</v>
      </c>
      <c r="L42" s="4">
        <v>65</v>
      </c>
      <c r="M42" s="4"/>
      <c r="N42" s="4"/>
      <c r="O42" s="3" t="s">
        <v>530</v>
      </c>
      <c r="P42" s="4">
        <v>99</v>
      </c>
      <c r="Q42" s="4"/>
      <c r="R42" s="10"/>
      <c r="S42" s="3697" t="s">
        <v>9936</v>
      </c>
      <c r="T42" s="3698"/>
      <c r="U42" s="3698"/>
      <c r="V42" s="3698"/>
      <c r="W42" s="3698"/>
      <c r="X42" s="3698"/>
      <c r="Y42" s="3699"/>
      <c r="Z42" s="634" t="s">
        <v>8779</v>
      </c>
      <c r="AA42" s="14"/>
      <c r="AB42" s="4"/>
      <c r="AC42" s="14"/>
      <c r="AD42" s="14"/>
      <c r="AE42" s="14"/>
      <c r="AF42" s="14"/>
      <c r="AG42" s="14"/>
      <c r="AH42" s="14"/>
      <c r="AI42" s="14"/>
      <c r="AJ42" s="14"/>
      <c r="AK42" s="14"/>
      <c r="AL42" s="14"/>
      <c r="AM42" s="14"/>
      <c r="AN42" s="14"/>
      <c r="AO42" s="14"/>
      <c r="AP42" s="14"/>
      <c r="AQ42" s="14"/>
      <c r="AR42" s="14"/>
      <c r="AS42" s="14"/>
      <c r="AT42" s="14"/>
      <c r="AU42" s="14"/>
    </row>
    <row r="43" spans="2:47" x14ac:dyDescent="0.25">
      <c r="B43" s="284" t="s">
        <v>854</v>
      </c>
      <c r="C43" s="1075" t="s">
        <v>1224</v>
      </c>
      <c r="D43" s="1">
        <f t="shared" si="1"/>
        <v>415</v>
      </c>
      <c r="E43" s="448" t="s">
        <v>327</v>
      </c>
      <c r="F43" s="33">
        <v>2</v>
      </c>
      <c r="G43" s="687"/>
      <c r="H43" s="3704"/>
      <c r="I43" s="195" t="s">
        <v>388</v>
      </c>
      <c r="J43" s="100" t="s">
        <v>564</v>
      </c>
      <c r="K43" s="180" t="s">
        <v>503</v>
      </c>
      <c r="L43" s="4">
        <v>66</v>
      </c>
      <c r="M43" s="4"/>
      <c r="N43" s="4"/>
      <c r="O43" s="3" t="s">
        <v>531</v>
      </c>
      <c r="P43" s="4" t="s">
        <v>532</v>
      </c>
      <c r="Q43" s="4"/>
      <c r="R43" s="4"/>
      <c r="S43" s="83" t="s">
        <v>429</v>
      </c>
      <c r="T43" s="159">
        <v>1</v>
      </c>
      <c r="U43" s="188"/>
      <c r="V43" s="159"/>
      <c r="W43" s="84" t="s">
        <v>434</v>
      </c>
      <c r="X43" s="159">
        <v>4</v>
      </c>
      <c r="Y43" s="188"/>
      <c r="Z43" s="632"/>
      <c r="AA43" s="14"/>
      <c r="AB43" s="4"/>
      <c r="AC43" s="14"/>
      <c r="AD43" s="14"/>
      <c r="AE43" s="14"/>
      <c r="AF43" s="14"/>
      <c r="AG43" s="14"/>
      <c r="AH43" s="14"/>
      <c r="AI43" s="14"/>
      <c r="AJ43" s="14"/>
      <c r="AK43" s="14"/>
      <c r="AL43" s="14"/>
      <c r="AM43" s="14"/>
      <c r="AN43" s="14"/>
      <c r="AO43" s="14"/>
      <c r="AP43" s="14"/>
      <c r="AQ43" s="14"/>
      <c r="AR43" s="14"/>
      <c r="AS43" s="14"/>
      <c r="AT43" s="14"/>
      <c r="AU43" s="14"/>
    </row>
    <row r="44" spans="2:47" x14ac:dyDescent="0.25">
      <c r="B44" s="1071" t="s">
        <v>1023</v>
      </c>
      <c r="C44" s="595" t="s">
        <v>8712</v>
      </c>
      <c r="D44" s="1">
        <f t="shared" si="1"/>
        <v>417</v>
      </c>
      <c r="E44" s="448" t="s">
        <v>328</v>
      </c>
      <c r="F44" s="33">
        <v>6</v>
      </c>
      <c r="G44" s="687"/>
      <c r="H44" s="3704"/>
      <c r="I44" s="195" t="s">
        <v>389</v>
      </c>
      <c r="J44" s="100" t="s">
        <v>1170</v>
      </c>
      <c r="K44" s="180" t="s">
        <v>504</v>
      </c>
      <c r="L44" s="4">
        <v>69</v>
      </c>
      <c r="M44" s="4"/>
      <c r="N44" s="4"/>
      <c r="O44" s="3" t="s">
        <v>533</v>
      </c>
      <c r="P44" s="4" t="s">
        <v>534</v>
      </c>
      <c r="Q44" s="4"/>
      <c r="R44" s="4"/>
      <c r="S44" s="86" t="s">
        <v>432</v>
      </c>
      <c r="T44" s="2">
        <v>2</v>
      </c>
      <c r="V44" s="637">
        <v>2</v>
      </c>
      <c r="W44" t="s">
        <v>8780</v>
      </c>
      <c r="X44" s="2">
        <v>5</v>
      </c>
      <c r="Z44" s="638">
        <v>2</v>
      </c>
      <c r="AA44" s="14"/>
      <c r="AB44" s="4"/>
      <c r="AC44" s="14"/>
      <c r="AD44" s="14"/>
      <c r="AE44" s="14"/>
      <c r="AF44" s="14"/>
      <c r="AG44" s="14"/>
      <c r="AH44" s="14"/>
      <c r="AI44" s="14"/>
      <c r="AJ44" s="14"/>
      <c r="AK44" s="14"/>
      <c r="AL44" s="14"/>
      <c r="AM44" s="14"/>
      <c r="AN44" s="14"/>
      <c r="AO44" s="14"/>
      <c r="AP44" s="14"/>
      <c r="AQ44" s="14"/>
      <c r="AR44" s="14"/>
      <c r="AS44" s="14"/>
      <c r="AT44" s="14"/>
      <c r="AU44" s="14"/>
    </row>
    <row r="45" spans="2:47" x14ac:dyDescent="0.25">
      <c r="B45" s="1071" t="s">
        <v>1004</v>
      </c>
      <c r="C45" s="177" t="s">
        <v>8711</v>
      </c>
      <c r="D45" s="1">
        <f t="shared" si="1"/>
        <v>423</v>
      </c>
      <c r="E45" s="282" t="s">
        <v>329</v>
      </c>
      <c r="F45" s="33">
        <v>6</v>
      </c>
      <c r="G45" s="687"/>
      <c r="H45" s="3704"/>
      <c r="I45" s="195" t="s">
        <v>390</v>
      </c>
      <c r="J45" s="100" t="s">
        <v>1169</v>
      </c>
      <c r="K45" s="180" t="s">
        <v>505</v>
      </c>
      <c r="L45" s="4">
        <v>79</v>
      </c>
      <c r="M45" s="4"/>
      <c r="N45" s="4"/>
      <c r="O45" s="3" t="s">
        <v>535</v>
      </c>
      <c r="P45" s="4" t="s">
        <v>536</v>
      </c>
      <c r="Q45" s="4"/>
      <c r="R45" s="4"/>
      <c r="S45" s="86" t="s">
        <v>433</v>
      </c>
      <c r="T45" s="2">
        <v>3</v>
      </c>
      <c r="W45" t="s">
        <v>8781</v>
      </c>
      <c r="X45" s="2">
        <v>6</v>
      </c>
      <c r="Z45" s="640" t="s">
        <v>1207</v>
      </c>
      <c r="AA45" s="14"/>
      <c r="AB45" s="4"/>
      <c r="AC45" s="14"/>
      <c r="AD45" s="14"/>
      <c r="AE45" s="14"/>
      <c r="AF45" s="14"/>
      <c r="AG45" s="14"/>
      <c r="AH45" s="14"/>
      <c r="AI45" s="14"/>
      <c r="AJ45" s="14"/>
      <c r="AK45" s="14"/>
      <c r="AL45" s="14"/>
      <c r="AM45" s="14"/>
      <c r="AN45" s="14"/>
      <c r="AO45" s="14"/>
      <c r="AP45" s="14"/>
      <c r="AQ45" s="14"/>
      <c r="AR45" s="14"/>
      <c r="AS45" s="14"/>
      <c r="AT45" s="14"/>
      <c r="AU45" s="14"/>
    </row>
    <row r="46" spans="2:47" x14ac:dyDescent="0.25">
      <c r="B46" s="1071" t="s">
        <v>1005</v>
      </c>
      <c r="C46" s="177" t="s">
        <v>8713</v>
      </c>
      <c r="D46" s="1">
        <f t="shared" si="1"/>
        <v>429</v>
      </c>
      <c r="E46" s="448" t="s">
        <v>330</v>
      </c>
      <c r="F46" s="33">
        <v>32</v>
      </c>
      <c r="G46" s="687"/>
      <c r="H46" s="3704"/>
      <c r="I46" s="195" t="s">
        <v>391</v>
      </c>
      <c r="J46" s="103" t="s">
        <v>1173</v>
      </c>
      <c r="K46" s="180" t="s">
        <v>506</v>
      </c>
      <c r="L46" s="4">
        <v>70</v>
      </c>
      <c r="M46" s="4"/>
      <c r="N46" s="4"/>
      <c r="O46" s="3" t="s">
        <v>537</v>
      </c>
      <c r="P46" s="4" t="s">
        <v>538</v>
      </c>
      <c r="Q46" s="4"/>
      <c r="R46" s="4"/>
      <c r="S46" s="70"/>
      <c r="T46" s="8"/>
      <c r="U46" s="635"/>
      <c r="V46" s="8"/>
      <c r="W46" s="183"/>
      <c r="X46" s="15"/>
      <c r="Y46" s="599"/>
      <c r="Z46" s="10"/>
      <c r="AA46" s="14"/>
      <c r="AB46" s="4"/>
      <c r="AC46" s="14"/>
      <c r="AD46" s="14"/>
      <c r="AE46" s="14"/>
      <c r="AF46" s="14"/>
      <c r="AG46" s="14"/>
      <c r="AH46" s="14"/>
      <c r="AI46" s="14"/>
      <c r="AJ46" s="14"/>
      <c r="AK46" s="14"/>
      <c r="AL46" s="14"/>
      <c r="AM46" s="14"/>
      <c r="AN46" s="14"/>
      <c r="AO46" s="14"/>
      <c r="AP46" s="14"/>
      <c r="AQ46" s="14"/>
      <c r="AR46" s="14"/>
      <c r="AS46" s="14"/>
      <c r="AT46" s="14"/>
      <c r="AU46" s="14"/>
    </row>
    <row r="47" spans="2:47" x14ac:dyDescent="0.25">
      <c r="B47" s="1071"/>
      <c r="C47" s="82"/>
      <c r="D47" s="1">
        <f t="shared" si="1"/>
        <v>461</v>
      </c>
      <c r="E47" s="282" t="s">
        <v>331</v>
      </c>
      <c r="F47" s="33">
        <v>4</v>
      </c>
      <c r="G47" s="687"/>
      <c r="H47" s="3704"/>
      <c r="I47" s="195" t="s">
        <v>392</v>
      </c>
      <c r="J47" s="103" t="s">
        <v>1174</v>
      </c>
      <c r="K47" s="180" t="s">
        <v>507</v>
      </c>
      <c r="L47" s="4">
        <v>80</v>
      </c>
      <c r="M47" s="4"/>
      <c r="N47" s="4"/>
      <c r="O47" s="3" t="s">
        <v>539</v>
      </c>
      <c r="P47" s="4" t="s">
        <v>540</v>
      </c>
      <c r="Q47" s="4"/>
      <c r="R47" s="10"/>
      <c r="S47" s="3697" t="s">
        <v>3029</v>
      </c>
      <c r="T47" s="3698"/>
      <c r="U47" s="3698"/>
      <c r="V47" s="3698"/>
      <c r="W47" s="3698"/>
      <c r="X47" s="3698"/>
      <c r="Y47" s="3698"/>
      <c r="Z47" s="956"/>
      <c r="AA47" s="14"/>
      <c r="AB47" s="4"/>
      <c r="AC47" s="14"/>
      <c r="AD47" s="14"/>
      <c r="AE47" s="14"/>
      <c r="AF47" s="14"/>
      <c r="AG47" s="14"/>
      <c r="AH47" s="14"/>
      <c r="AI47" s="14"/>
      <c r="AJ47" s="14"/>
      <c r="AK47" s="14"/>
      <c r="AL47" s="14"/>
      <c r="AM47" s="14"/>
      <c r="AN47" s="14"/>
      <c r="AO47" s="14"/>
      <c r="AP47" s="14"/>
      <c r="AQ47" s="14"/>
      <c r="AR47" s="14"/>
      <c r="AS47" s="14"/>
      <c r="AT47" s="14"/>
      <c r="AU47" s="14"/>
    </row>
    <row r="48" spans="2:47" x14ac:dyDescent="0.25">
      <c r="B48" s="1071" t="s">
        <v>1011</v>
      </c>
      <c r="C48" s="177" t="s">
        <v>1881</v>
      </c>
      <c r="D48" s="1">
        <f t="shared" si="1"/>
        <v>465</v>
      </c>
      <c r="E48" s="282" t="s">
        <v>332</v>
      </c>
      <c r="F48" s="33">
        <v>4</v>
      </c>
      <c r="G48" s="687"/>
      <c r="H48" s="3704"/>
      <c r="I48" s="195" t="s">
        <v>393</v>
      </c>
      <c r="J48" s="103" t="s">
        <v>140</v>
      </c>
      <c r="K48" s="180" t="s">
        <v>508</v>
      </c>
      <c r="L48" s="4">
        <v>81</v>
      </c>
      <c r="M48" s="4"/>
      <c r="N48" s="4"/>
      <c r="O48" s="3" t="s">
        <v>541</v>
      </c>
      <c r="P48" s="4" t="s">
        <v>542</v>
      </c>
      <c r="Q48" s="4"/>
      <c r="R48" s="4"/>
      <c r="S48" s="83" t="s">
        <v>3018</v>
      </c>
      <c r="T48" s="159">
        <v>0</v>
      </c>
      <c r="U48" s="188" t="s">
        <v>9067</v>
      </c>
      <c r="V48" s="159"/>
      <c r="W48" s="84" t="s">
        <v>3024</v>
      </c>
      <c r="X48" s="159">
        <v>6</v>
      </c>
      <c r="Y48" s="188" t="s">
        <v>9070</v>
      </c>
      <c r="Z48" s="632"/>
      <c r="AA48" s="14"/>
      <c r="AB48" s="4"/>
      <c r="AC48" s="14"/>
      <c r="AD48" s="14"/>
      <c r="AE48" s="14"/>
      <c r="AF48" s="14"/>
      <c r="AG48" s="14"/>
      <c r="AH48" s="14"/>
      <c r="AI48" s="14"/>
      <c r="AJ48" s="14"/>
      <c r="AK48" s="14"/>
      <c r="AL48" s="14"/>
      <c r="AM48" s="14"/>
      <c r="AN48" s="14"/>
      <c r="AO48" s="14"/>
      <c r="AP48" s="14"/>
      <c r="AQ48" s="14"/>
      <c r="AR48" s="14"/>
      <c r="AS48" s="14"/>
      <c r="AT48" s="14"/>
      <c r="AU48" s="14"/>
    </row>
    <row r="49" spans="2:47" x14ac:dyDescent="0.25">
      <c r="B49" s="1071"/>
      <c r="C49" s="1068" t="s">
        <v>9916</v>
      </c>
      <c r="D49" s="1">
        <f t="shared" si="1"/>
        <v>469</v>
      </c>
      <c r="E49" s="282" t="s">
        <v>333</v>
      </c>
      <c r="F49" s="33">
        <v>4</v>
      </c>
      <c r="G49" s="687"/>
      <c r="H49" s="3704"/>
      <c r="I49" s="195" t="s">
        <v>394</v>
      </c>
      <c r="J49" s="103" t="s">
        <v>1175</v>
      </c>
      <c r="K49" s="182" t="s">
        <v>509</v>
      </c>
      <c r="L49" s="15">
        <v>90</v>
      </c>
      <c r="M49" s="15"/>
      <c r="N49" s="15"/>
      <c r="O49" s="183"/>
      <c r="P49" s="15"/>
      <c r="Q49" s="15"/>
      <c r="R49" s="15"/>
      <c r="S49" s="86" t="s">
        <v>3019</v>
      </c>
      <c r="T49" s="4" t="s">
        <v>819</v>
      </c>
      <c r="U49" s="3"/>
      <c r="V49" s="4"/>
      <c r="W49" t="s">
        <v>3025</v>
      </c>
      <c r="X49" s="4" t="s">
        <v>1210</v>
      </c>
      <c r="Y49" s="3"/>
      <c r="Z49" s="10"/>
      <c r="AA49" s="14"/>
      <c r="AB49" s="4"/>
      <c r="AC49" s="14"/>
      <c r="AD49" s="14"/>
      <c r="AE49" s="14"/>
      <c r="AF49" s="14"/>
      <c r="AG49" s="14"/>
      <c r="AH49" s="14"/>
      <c r="AI49" s="14"/>
      <c r="AJ49" s="14"/>
      <c r="AK49" s="14"/>
      <c r="AL49" s="14"/>
      <c r="AM49" s="14"/>
      <c r="AN49" s="14"/>
      <c r="AO49" s="14"/>
      <c r="AP49" s="14"/>
      <c r="AQ49" s="14"/>
      <c r="AR49" s="14"/>
      <c r="AS49" s="14"/>
      <c r="AT49" s="14"/>
      <c r="AU49" s="14"/>
    </row>
    <row r="50" spans="2:47" x14ac:dyDescent="0.25">
      <c r="B50" s="1071" t="s">
        <v>9875</v>
      </c>
      <c r="C50" s="595" t="s">
        <v>8715</v>
      </c>
      <c r="D50" s="1">
        <f t="shared" si="1"/>
        <v>473</v>
      </c>
      <c r="E50" s="448" t="s">
        <v>334</v>
      </c>
      <c r="F50" s="33">
        <v>2</v>
      </c>
      <c r="G50" s="687"/>
      <c r="H50" s="3704"/>
      <c r="I50" s="195" t="s">
        <v>9193</v>
      </c>
      <c r="J50" s="100" t="s">
        <v>1142</v>
      </c>
      <c r="K50" s="3712" t="s">
        <v>9437</v>
      </c>
      <c r="L50" s="3713"/>
      <c r="M50" s="3713"/>
      <c r="N50" s="3713"/>
      <c r="O50" s="3713"/>
      <c r="P50" s="3713"/>
      <c r="Q50" s="3713"/>
      <c r="R50" s="3714"/>
      <c r="S50" s="86" t="s">
        <v>3023</v>
      </c>
      <c r="T50" s="4" t="s">
        <v>1152</v>
      </c>
      <c r="U50" s="3" t="s">
        <v>9068</v>
      </c>
      <c r="V50" s="4"/>
      <c r="W50" t="s">
        <v>3026</v>
      </c>
      <c r="X50" s="4" t="s">
        <v>1211</v>
      </c>
      <c r="Y50" s="3" t="s">
        <v>9069</v>
      </c>
      <c r="Z50" s="10"/>
      <c r="AA50" s="14"/>
      <c r="AB50" s="4"/>
      <c r="AC50" s="14"/>
      <c r="AD50" s="14"/>
      <c r="AE50" s="14"/>
      <c r="AF50" s="14"/>
      <c r="AG50" s="14"/>
      <c r="AH50" s="14"/>
      <c r="AI50" s="14"/>
      <c r="AJ50" s="14"/>
      <c r="AK50" s="14"/>
      <c r="AL50" s="14"/>
      <c r="AM50" s="14"/>
      <c r="AN50" s="14"/>
      <c r="AO50" s="14"/>
      <c r="AP50" s="14"/>
      <c r="AQ50" s="14"/>
      <c r="AR50" s="14"/>
      <c r="AS50" s="14"/>
      <c r="AT50" s="14"/>
      <c r="AU50" s="14"/>
    </row>
    <row r="51" spans="2:47" x14ac:dyDescent="0.25">
      <c r="B51" s="1071" t="s">
        <v>9875</v>
      </c>
      <c r="C51" s="595" t="s">
        <v>8715</v>
      </c>
      <c r="D51" s="1">
        <f t="shared" si="1"/>
        <v>475</v>
      </c>
      <c r="E51" s="448" t="s">
        <v>335</v>
      </c>
      <c r="F51" s="33">
        <v>2</v>
      </c>
      <c r="G51" s="687"/>
      <c r="H51" s="3704"/>
      <c r="I51" s="195" t="s">
        <v>9194</v>
      </c>
      <c r="J51" s="100" t="s">
        <v>1176</v>
      </c>
      <c r="K51" s="83" t="s">
        <v>9433</v>
      </c>
      <c r="L51" s="159">
        <v>1</v>
      </c>
      <c r="M51" s="159"/>
      <c r="N51" s="159"/>
      <c r="O51" s="84"/>
      <c r="P51" s="159"/>
      <c r="Q51" s="159"/>
      <c r="R51" s="632"/>
      <c r="S51" t="s">
        <v>3022</v>
      </c>
      <c r="T51" s="2">
        <v>3</v>
      </c>
      <c r="W51" t="s">
        <v>3027</v>
      </c>
      <c r="X51" s="2">
        <v>9</v>
      </c>
      <c r="Y51" s="3"/>
      <c r="Z51" s="10"/>
      <c r="AA51" s="14"/>
      <c r="AB51" s="4"/>
      <c r="AC51" s="14"/>
      <c r="AD51" s="14"/>
      <c r="AE51" s="14"/>
      <c r="AF51" s="14"/>
      <c r="AG51" s="14"/>
      <c r="AH51" s="14"/>
      <c r="AI51" s="14"/>
      <c r="AJ51" s="14"/>
      <c r="AK51" s="14"/>
      <c r="AL51" s="14"/>
      <c r="AM51" s="14"/>
      <c r="AN51" s="14"/>
      <c r="AO51" s="14"/>
      <c r="AP51" s="14"/>
      <c r="AQ51" s="14"/>
      <c r="AR51" s="14"/>
      <c r="AS51" s="14"/>
      <c r="AT51" s="14"/>
      <c r="AU51" s="14"/>
    </row>
    <row r="52" spans="2:47" x14ac:dyDescent="0.25">
      <c r="B52" s="1071" t="s">
        <v>1006</v>
      </c>
      <c r="C52" s="177" t="s">
        <v>8710</v>
      </c>
      <c r="D52" s="1">
        <f t="shared" si="1"/>
        <v>477</v>
      </c>
      <c r="E52" s="448" t="s">
        <v>336</v>
      </c>
      <c r="F52" s="33">
        <v>64</v>
      </c>
      <c r="G52" s="687"/>
      <c r="H52" s="3704"/>
      <c r="I52" s="195" t="s">
        <v>395</v>
      </c>
      <c r="J52" s="100" t="s">
        <v>1177</v>
      </c>
      <c r="K52" s="86" t="s">
        <v>9435</v>
      </c>
      <c r="L52" s="2">
        <v>2</v>
      </c>
      <c r="R52" s="7"/>
      <c r="S52" t="s">
        <v>3021</v>
      </c>
      <c r="T52" s="2">
        <v>4</v>
      </c>
      <c r="U52" s="48" t="s">
        <v>9071</v>
      </c>
      <c r="W52" t="s">
        <v>3028</v>
      </c>
      <c r="X52" s="2">
        <v>10</v>
      </c>
      <c r="Y52" s="3" t="s">
        <v>8889</v>
      </c>
      <c r="Z52" s="10"/>
      <c r="AA52" s="14"/>
      <c r="AB52" s="4"/>
      <c r="AC52" s="14"/>
      <c r="AD52" s="14"/>
      <c r="AE52" s="14"/>
      <c r="AF52" s="14"/>
      <c r="AG52" s="14"/>
      <c r="AH52" s="14"/>
      <c r="AI52" s="14"/>
      <c r="AJ52" s="14"/>
      <c r="AK52" s="14"/>
      <c r="AL52" s="14"/>
      <c r="AM52" s="14"/>
      <c r="AN52" s="14"/>
      <c r="AO52" s="14"/>
      <c r="AP52" s="14"/>
      <c r="AQ52" s="14"/>
      <c r="AR52" s="14"/>
      <c r="AS52" s="14"/>
      <c r="AT52" s="14"/>
      <c r="AU52" s="14"/>
    </row>
    <row r="53" spans="2:47" x14ac:dyDescent="0.25">
      <c r="B53" s="1071" t="s">
        <v>1002</v>
      </c>
      <c r="C53" s="177" t="s">
        <v>6930</v>
      </c>
      <c r="D53" s="1">
        <f t="shared" si="1"/>
        <v>541</v>
      </c>
      <c r="E53" s="119" t="s">
        <v>337</v>
      </c>
      <c r="F53" s="33">
        <v>10</v>
      </c>
      <c r="G53" s="687"/>
      <c r="H53" s="3704"/>
      <c r="I53" s="195" t="s">
        <v>396</v>
      </c>
      <c r="J53" s="103" t="s">
        <v>1178</v>
      </c>
      <c r="K53" s="86" t="s">
        <v>9436</v>
      </c>
      <c r="L53" s="2">
        <v>3</v>
      </c>
      <c r="M53"/>
      <c r="R53" s="7"/>
      <c r="S53" t="s">
        <v>3020</v>
      </c>
      <c r="T53" s="2">
        <v>5</v>
      </c>
      <c r="U53" s="48" t="s">
        <v>9070</v>
      </c>
      <c r="Y53" s="3"/>
      <c r="Z53" s="10"/>
      <c r="AA53" s="14"/>
      <c r="AB53" s="4"/>
      <c r="AC53" s="14"/>
      <c r="AD53" s="14"/>
      <c r="AE53" s="14"/>
      <c r="AF53" s="14"/>
      <c r="AG53" s="14"/>
      <c r="AH53" s="14"/>
      <c r="AI53" s="14"/>
      <c r="AJ53" s="14"/>
      <c r="AK53" s="14"/>
      <c r="AL53" s="14"/>
      <c r="AM53" s="14"/>
      <c r="AN53" s="14"/>
      <c r="AO53" s="14"/>
      <c r="AP53" s="14"/>
      <c r="AQ53" s="14"/>
      <c r="AR53" s="14"/>
      <c r="AS53" s="14"/>
      <c r="AT53" s="14"/>
      <c r="AU53" s="14"/>
    </row>
    <row r="54" spans="2:47" x14ac:dyDescent="0.25">
      <c r="B54" s="1071"/>
      <c r="C54" s="82"/>
      <c r="D54" s="1">
        <f t="shared" si="1"/>
        <v>551</v>
      </c>
      <c r="E54" s="448" t="s">
        <v>338</v>
      </c>
      <c r="F54" s="33">
        <v>8</v>
      </c>
      <c r="G54" s="687"/>
      <c r="H54" s="3704"/>
      <c r="I54" s="195" t="s">
        <v>9902</v>
      </c>
      <c r="J54" s="100" t="s">
        <v>1179</v>
      </c>
      <c r="K54" s="70" t="s">
        <v>9434</v>
      </c>
      <c r="L54" s="15" t="s">
        <v>1159</v>
      </c>
      <c r="M54" s="37"/>
      <c r="N54" s="8"/>
      <c r="O54" s="37"/>
      <c r="P54" s="8"/>
      <c r="Q54" s="8"/>
      <c r="R54" s="302"/>
      <c r="S54" s="37"/>
      <c r="T54" s="8"/>
      <c r="U54" s="635"/>
      <c r="V54" s="8"/>
      <c r="W54" s="37"/>
      <c r="X54" s="8"/>
      <c r="Y54" s="599"/>
      <c r="Z54" s="12"/>
      <c r="AA54" s="14"/>
      <c r="AB54" s="4"/>
      <c r="AC54" s="14"/>
      <c r="AD54" s="14"/>
      <c r="AE54" s="14"/>
      <c r="AF54" s="14"/>
      <c r="AG54" s="14"/>
      <c r="AH54" s="14"/>
      <c r="AI54" s="14"/>
      <c r="AJ54" s="14"/>
      <c r="AK54" s="14"/>
      <c r="AL54" s="14"/>
      <c r="AM54" s="14"/>
      <c r="AN54" s="14"/>
      <c r="AO54" s="14"/>
      <c r="AP54" s="14"/>
      <c r="AQ54" s="14"/>
      <c r="AR54" s="14"/>
      <c r="AS54" s="14"/>
      <c r="AT54" s="14"/>
      <c r="AU54" s="14"/>
    </row>
    <row r="55" spans="2:47" x14ac:dyDescent="0.25">
      <c r="B55" s="50" t="s">
        <v>949</v>
      </c>
      <c r="C55" s="449" t="s">
        <v>8720</v>
      </c>
      <c r="D55" s="1">
        <f t="shared" si="1"/>
        <v>559</v>
      </c>
      <c r="E55" s="450" t="s">
        <v>339</v>
      </c>
      <c r="F55" s="33">
        <v>10</v>
      </c>
      <c r="G55" s="687"/>
      <c r="H55" s="3704"/>
      <c r="I55" s="195" t="s">
        <v>397</v>
      </c>
      <c r="J55" s="103" t="s">
        <v>1180</v>
      </c>
      <c r="K55" s="48" t="s">
        <v>9925</v>
      </c>
      <c r="L55"/>
      <c r="M55"/>
      <c r="S55" s="3715" t="s">
        <v>9280</v>
      </c>
      <c r="T55" s="3716"/>
      <c r="U55" s="3716"/>
      <c r="V55" s="3716"/>
      <c r="W55" s="3716"/>
      <c r="X55" s="3716"/>
      <c r="Y55" s="3717"/>
      <c r="Z55" s="953" t="s">
        <v>9845</v>
      </c>
      <c r="AA55" s="14"/>
      <c r="AB55" s="4"/>
      <c r="AC55" s="14"/>
      <c r="AD55" s="14"/>
      <c r="AE55" s="14"/>
      <c r="AF55" s="14"/>
      <c r="AG55" s="14"/>
      <c r="AH55" s="14"/>
      <c r="AI55" s="14"/>
      <c r="AJ55" s="14"/>
      <c r="AK55" s="14"/>
      <c r="AL55" s="14"/>
      <c r="AM55" s="14"/>
      <c r="AN55" s="14"/>
      <c r="AO55" s="14"/>
      <c r="AP55" s="14"/>
      <c r="AQ55" s="14"/>
      <c r="AR55" s="14"/>
      <c r="AS55" s="14"/>
      <c r="AT55" s="14"/>
      <c r="AU55" s="14"/>
    </row>
    <row r="56" spans="2:47" x14ac:dyDescent="0.25">
      <c r="B56" s="50" t="s">
        <v>949</v>
      </c>
      <c r="C56" s="449" t="s">
        <v>8720</v>
      </c>
      <c r="D56" s="1">
        <f t="shared" si="1"/>
        <v>569</v>
      </c>
      <c r="E56" s="450" t="s">
        <v>340</v>
      </c>
      <c r="F56" s="33">
        <v>10</v>
      </c>
      <c r="G56" s="687"/>
      <c r="H56" s="3704"/>
      <c r="I56" s="195" t="s">
        <v>398</v>
      </c>
      <c r="J56" s="103" t="s">
        <v>1181</v>
      </c>
      <c r="K56" s="48" t="s">
        <v>9926</v>
      </c>
      <c r="L56"/>
      <c r="M56"/>
      <c r="S56" s="83" t="s">
        <v>9823</v>
      </c>
      <c r="T56" s="184" t="s">
        <v>1171</v>
      </c>
      <c r="U56" s="179" t="s">
        <v>9846</v>
      </c>
      <c r="V56" s="184"/>
      <c r="W56" s="188" t="s">
        <v>9283</v>
      </c>
      <c r="X56" s="184" t="s">
        <v>116</v>
      </c>
      <c r="Y56" s="179" t="s">
        <v>9859</v>
      </c>
      <c r="Z56" s="954" t="s">
        <v>116</v>
      </c>
      <c r="AA56" s="14"/>
      <c r="AB56" s="4"/>
      <c r="AC56" s="14"/>
      <c r="AD56" s="14"/>
      <c r="AE56" s="14"/>
      <c r="AF56" s="14"/>
      <c r="AG56" s="14"/>
      <c r="AH56" s="14"/>
      <c r="AI56" s="14"/>
      <c r="AJ56" s="14"/>
      <c r="AK56" s="14"/>
      <c r="AL56" s="14"/>
      <c r="AM56" s="14"/>
      <c r="AN56" s="14"/>
      <c r="AO56" s="14"/>
      <c r="AP56" s="14"/>
      <c r="AQ56" s="14"/>
      <c r="AR56" s="14"/>
      <c r="AS56" s="14"/>
      <c r="AT56" s="14"/>
      <c r="AU56" s="14"/>
    </row>
    <row r="57" spans="2:47" x14ac:dyDescent="0.25">
      <c r="B57" s="50" t="s">
        <v>949</v>
      </c>
      <c r="C57" s="449" t="s">
        <v>8720</v>
      </c>
      <c r="D57" s="1">
        <f t="shared" si="1"/>
        <v>579</v>
      </c>
      <c r="E57" s="450" t="s">
        <v>341</v>
      </c>
      <c r="F57" s="33">
        <v>10</v>
      </c>
      <c r="G57" s="687"/>
      <c r="H57" s="3704"/>
      <c r="I57" s="195" t="s">
        <v>399</v>
      </c>
      <c r="J57" s="103" t="s">
        <v>1182</v>
      </c>
      <c r="K57" s="48" t="s">
        <v>9927</v>
      </c>
      <c r="S57" s="181" t="s">
        <v>9824</v>
      </c>
      <c r="T57" s="4" t="s">
        <v>115</v>
      </c>
      <c r="U57" s="3" t="s">
        <v>9847</v>
      </c>
      <c r="V57" s="6" t="s">
        <v>115</v>
      </c>
      <c r="W57" s="48" t="s">
        <v>9282</v>
      </c>
      <c r="X57" s="4" t="s">
        <v>425</v>
      </c>
      <c r="Y57" s="3" t="s">
        <v>9860</v>
      </c>
      <c r="Z57" s="955" t="s">
        <v>425</v>
      </c>
      <c r="AA57" s="14"/>
      <c r="AB57" s="4"/>
      <c r="AC57" s="14"/>
      <c r="AD57" s="14"/>
      <c r="AE57" s="14"/>
      <c r="AF57" s="14"/>
      <c r="AG57" s="14"/>
      <c r="AH57" s="14"/>
      <c r="AI57" s="14"/>
      <c r="AJ57" s="14"/>
      <c r="AK57" s="14"/>
      <c r="AL57" s="14"/>
      <c r="AM57" s="14"/>
      <c r="AN57" s="14"/>
      <c r="AO57" s="14"/>
      <c r="AP57" s="14"/>
      <c r="AQ57" s="14"/>
      <c r="AR57" s="14"/>
      <c r="AS57" s="14"/>
      <c r="AT57" s="14"/>
      <c r="AU57" s="14"/>
    </row>
    <row r="58" spans="2:47" x14ac:dyDescent="0.25">
      <c r="B58" s="50" t="s">
        <v>1026</v>
      </c>
      <c r="C58" s="451" t="s">
        <v>8717</v>
      </c>
      <c r="D58" s="1">
        <f t="shared" si="1"/>
        <v>589</v>
      </c>
      <c r="E58" s="448" t="s">
        <v>342</v>
      </c>
      <c r="F58" s="33">
        <v>10</v>
      </c>
      <c r="G58" s="687"/>
      <c r="H58" s="3704"/>
      <c r="I58" s="195" t="s">
        <v>400</v>
      </c>
      <c r="J58" s="103" t="s">
        <v>1183</v>
      </c>
      <c r="K58" s="48" t="s">
        <v>9928</v>
      </c>
      <c r="S58" s="181" t="s">
        <v>9825</v>
      </c>
      <c r="T58" s="4" t="s">
        <v>575</v>
      </c>
      <c r="U58" s="3" t="s">
        <v>9848</v>
      </c>
      <c r="V58" s="6" t="s">
        <v>575</v>
      </c>
      <c r="W58" s="48" t="s">
        <v>9287</v>
      </c>
      <c r="X58" s="4" t="s">
        <v>117</v>
      </c>
      <c r="Y58" s="3" t="s">
        <v>9861</v>
      </c>
      <c r="Z58" s="955" t="s">
        <v>117</v>
      </c>
      <c r="AA58" s="14"/>
      <c r="AB58" s="4"/>
      <c r="AC58" s="14"/>
      <c r="AD58" s="14"/>
      <c r="AE58" s="14"/>
      <c r="AF58" s="14"/>
      <c r="AG58" s="14"/>
      <c r="AH58" s="14"/>
      <c r="AI58" s="14"/>
      <c r="AJ58" s="14"/>
      <c r="AK58" s="14"/>
      <c r="AL58" s="14"/>
      <c r="AM58" s="14"/>
      <c r="AN58" s="14"/>
      <c r="AO58" s="14"/>
      <c r="AP58" s="14"/>
      <c r="AQ58" s="14"/>
      <c r="AR58" s="14"/>
      <c r="AS58" s="14"/>
      <c r="AT58" s="14"/>
      <c r="AU58" s="14"/>
    </row>
    <row r="59" spans="2:47" x14ac:dyDescent="0.25">
      <c r="B59" s="50" t="s">
        <v>1027</v>
      </c>
      <c r="C59" s="451" t="s">
        <v>8718</v>
      </c>
      <c r="D59" s="1">
        <f t="shared" si="1"/>
        <v>599</v>
      </c>
      <c r="E59" s="448" t="s">
        <v>343</v>
      </c>
      <c r="F59" s="33">
        <v>10</v>
      </c>
      <c r="G59" s="687"/>
      <c r="H59" s="3704"/>
      <c r="I59" s="195" t="s">
        <v>401</v>
      </c>
      <c r="J59" s="103" t="s">
        <v>1183</v>
      </c>
      <c r="K59" s="48" t="s">
        <v>9929</v>
      </c>
      <c r="S59" s="181" t="s">
        <v>9826</v>
      </c>
      <c r="T59" s="4" t="s">
        <v>579</v>
      </c>
      <c r="U59" s="3" t="s">
        <v>9849</v>
      </c>
      <c r="V59" s="4"/>
      <c r="W59" s="48" t="s">
        <v>9286</v>
      </c>
      <c r="X59" s="4" t="s">
        <v>754</v>
      </c>
      <c r="Y59" s="3" t="s">
        <v>9862</v>
      </c>
      <c r="Z59" s="955" t="s">
        <v>754</v>
      </c>
      <c r="AA59" s="14"/>
      <c r="AB59" s="4"/>
      <c r="AC59" s="14"/>
      <c r="AD59" s="14"/>
      <c r="AE59" s="14"/>
      <c r="AF59" s="14"/>
      <c r="AG59" s="14"/>
      <c r="AH59" s="14"/>
      <c r="AI59" s="14"/>
      <c r="AJ59" s="14"/>
      <c r="AK59" s="14"/>
      <c r="AL59" s="14"/>
      <c r="AM59" s="14"/>
      <c r="AN59" s="14"/>
      <c r="AO59" s="14"/>
      <c r="AP59" s="14"/>
      <c r="AQ59" s="14"/>
      <c r="AR59" s="14"/>
      <c r="AS59" s="14"/>
      <c r="AT59" s="14"/>
      <c r="AU59" s="14"/>
    </row>
    <row r="60" spans="2:47" x14ac:dyDescent="0.25">
      <c r="B60" s="50" t="s">
        <v>1025</v>
      </c>
      <c r="C60" s="451" t="s">
        <v>8719</v>
      </c>
      <c r="D60" s="1">
        <f t="shared" si="1"/>
        <v>609</v>
      </c>
      <c r="E60" s="448" t="s">
        <v>344</v>
      </c>
      <c r="F60" s="33">
        <v>10</v>
      </c>
      <c r="G60" s="687"/>
      <c r="H60" s="3704"/>
      <c r="I60" s="195" t="s">
        <v>402</v>
      </c>
      <c r="J60" s="103" t="s">
        <v>1183</v>
      </c>
      <c r="K60" s="48" t="s">
        <v>9930</v>
      </c>
      <c r="S60" s="181" t="s">
        <v>9827</v>
      </c>
      <c r="T60" s="4" t="s">
        <v>576</v>
      </c>
      <c r="U60" s="3" t="s">
        <v>9850</v>
      </c>
      <c r="V60" s="4"/>
      <c r="W60" s="48" t="s">
        <v>9834</v>
      </c>
      <c r="X60" s="4" t="s">
        <v>9213</v>
      </c>
      <c r="Y60" s="3" t="s">
        <v>9863</v>
      </c>
      <c r="Z60" s="10"/>
      <c r="AA60" s="14"/>
      <c r="AB60" s="4"/>
      <c r="AC60" s="14"/>
      <c r="AD60" s="14"/>
      <c r="AE60" s="14"/>
      <c r="AF60" s="14"/>
      <c r="AG60" s="14"/>
      <c r="AH60" s="14"/>
      <c r="AI60" s="14"/>
      <c r="AJ60" s="14"/>
      <c r="AK60" s="14"/>
      <c r="AL60" s="14"/>
      <c r="AM60" s="14"/>
      <c r="AN60" s="14"/>
      <c r="AO60" s="14"/>
      <c r="AP60" s="14"/>
      <c r="AQ60" s="14"/>
      <c r="AR60" s="14"/>
      <c r="AS60" s="14"/>
      <c r="AT60" s="14"/>
      <c r="AU60" s="14"/>
    </row>
    <row r="61" spans="2:47" x14ac:dyDescent="0.25">
      <c r="C61" s="82"/>
      <c r="D61" s="1">
        <f t="shared" si="1"/>
        <v>619</v>
      </c>
      <c r="E61" s="49" t="s">
        <v>345</v>
      </c>
      <c r="F61" s="33">
        <v>2</v>
      </c>
      <c r="G61" s="687"/>
      <c r="H61" s="3704"/>
      <c r="I61" s="195" t="s">
        <v>403</v>
      </c>
      <c r="J61" s="100" t="s">
        <v>1184</v>
      </c>
      <c r="S61" s="181" t="s">
        <v>9828</v>
      </c>
      <c r="T61" s="4" t="s">
        <v>577</v>
      </c>
      <c r="U61" s="3" t="s">
        <v>9851</v>
      </c>
      <c r="V61" s="4"/>
      <c r="W61" s="48" t="s">
        <v>9835</v>
      </c>
      <c r="X61" s="4" t="s">
        <v>9215</v>
      </c>
      <c r="Y61" s="3" t="s">
        <v>9864</v>
      </c>
      <c r="Z61" s="10"/>
      <c r="AA61" s="14"/>
      <c r="AB61" s="4"/>
      <c r="AC61" s="14"/>
      <c r="AD61" s="14"/>
      <c r="AE61" s="14"/>
      <c r="AF61" s="14"/>
      <c r="AG61" s="14"/>
      <c r="AH61" s="14"/>
      <c r="AI61" s="14"/>
      <c r="AJ61" s="14"/>
      <c r="AK61" s="14"/>
      <c r="AL61" s="14"/>
      <c r="AM61" s="14"/>
      <c r="AN61" s="14"/>
      <c r="AO61" s="14"/>
      <c r="AP61" s="14"/>
      <c r="AQ61" s="14"/>
      <c r="AR61" s="14"/>
      <c r="AS61" s="14"/>
      <c r="AT61" s="14"/>
      <c r="AU61" s="14"/>
    </row>
    <row r="62" spans="2:47" x14ac:dyDescent="0.25">
      <c r="B62" s="50" t="s">
        <v>1009</v>
      </c>
      <c r="C62" s="177" t="s">
        <v>9195</v>
      </c>
      <c r="D62" s="1">
        <f t="shared" si="1"/>
        <v>621</v>
      </c>
      <c r="E62" s="49" t="s">
        <v>346</v>
      </c>
      <c r="F62" s="33">
        <v>6</v>
      </c>
      <c r="G62" s="687"/>
      <c r="H62" s="3704"/>
      <c r="I62" s="195" t="s">
        <v>404</v>
      </c>
      <c r="J62" s="100" t="s">
        <v>1187</v>
      </c>
      <c r="S62" s="181" t="s">
        <v>9829</v>
      </c>
      <c r="T62" s="4" t="s">
        <v>580</v>
      </c>
      <c r="U62" s="3" t="s">
        <v>9852</v>
      </c>
      <c r="V62" s="4"/>
      <c r="W62" s="48" t="s">
        <v>9836</v>
      </c>
      <c r="X62" s="4" t="s">
        <v>118</v>
      </c>
      <c r="Y62" s="3" t="s">
        <v>9865</v>
      </c>
      <c r="Z62" s="10"/>
      <c r="AA62" s="14"/>
      <c r="AB62" s="4"/>
      <c r="AC62" s="14"/>
      <c r="AD62" s="14"/>
      <c r="AE62" s="14"/>
      <c r="AF62" s="14"/>
      <c r="AG62" s="14"/>
      <c r="AH62" s="14"/>
      <c r="AI62" s="14"/>
      <c r="AJ62" s="14"/>
      <c r="AK62" s="14"/>
      <c r="AL62" s="14"/>
      <c r="AM62" s="14"/>
      <c r="AN62" s="14"/>
      <c r="AO62" s="14"/>
      <c r="AP62" s="14"/>
      <c r="AQ62" s="14"/>
      <c r="AR62" s="14"/>
      <c r="AS62" s="14"/>
      <c r="AT62" s="14"/>
      <c r="AU62" s="14"/>
    </row>
    <row r="63" spans="2:47" x14ac:dyDescent="0.25">
      <c r="B63" s="50" t="s">
        <v>1008</v>
      </c>
      <c r="C63" s="177" t="s">
        <v>9921</v>
      </c>
      <c r="D63" s="1">
        <f t="shared" si="1"/>
        <v>627</v>
      </c>
      <c r="E63" s="49" t="s">
        <v>347</v>
      </c>
      <c r="F63" s="33">
        <v>6</v>
      </c>
      <c r="G63" s="687"/>
      <c r="H63" s="3704"/>
      <c r="I63" s="195" t="s">
        <v>407</v>
      </c>
      <c r="J63" s="100" t="s">
        <v>1186</v>
      </c>
      <c r="S63" s="181" t="s">
        <v>9830</v>
      </c>
      <c r="T63" s="4" t="s">
        <v>9209</v>
      </c>
      <c r="U63" s="3" t="s">
        <v>9853</v>
      </c>
      <c r="V63" s="4"/>
      <c r="W63" s="48" t="s">
        <v>9837</v>
      </c>
      <c r="X63" s="4" t="s">
        <v>584</v>
      </c>
      <c r="Y63" s="3" t="s">
        <v>9866</v>
      </c>
      <c r="Z63" s="955" t="s">
        <v>584</v>
      </c>
      <c r="AA63" s="14"/>
      <c r="AB63" s="4"/>
      <c r="AC63" s="14"/>
      <c r="AD63" s="14"/>
      <c r="AE63" s="14"/>
      <c r="AF63" s="14"/>
      <c r="AG63" s="14"/>
      <c r="AH63" s="14"/>
      <c r="AI63" s="14"/>
      <c r="AJ63" s="14"/>
      <c r="AK63" s="14"/>
      <c r="AL63" s="14"/>
      <c r="AM63" s="14"/>
      <c r="AN63" s="14"/>
      <c r="AO63" s="14"/>
      <c r="AP63" s="14"/>
      <c r="AQ63" s="14"/>
      <c r="AR63" s="14"/>
      <c r="AS63" s="14"/>
      <c r="AT63" s="14"/>
      <c r="AU63" s="14"/>
    </row>
    <row r="64" spans="2:47" x14ac:dyDescent="0.25">
      <c r="B64" s="1071"/>
      <c r="C64" s="82"/>
      <c r="D64" s="1">
        <f t="shared" si="1"/>
        <v>633</v>
      </c>
      <c r="E64" s="49" t="s">
        <v>348</v>
      </c>
      <c r="F64" s="33">
        <v>50</v>
      </c>
      <c r="G64" s="687"/>
      <c r="H64" s="3704"/>
      <c r="I64" s="195" t="s">
        <v>405</v>
      </c>
      <c r="J64" s="100" t="s">
        <v>1185</v>
      </c>
      <c r="S64" s="181" t="s">
        <v>9831</v>
      </c>
      <c r="T64" s="4" t="s">
        <v>9210</v>
      </c>
      <c r="U64" s="3" t="s">
        <v>9854</v>
      </c>
      <c r="V64" s="4"/>
      <c r="W64" s="48" t="s">
        <v>9281</v>
      </c>
      <c r="X64" s="4" t="s">
        <v>119</v>
      </c>
      <c r="Y64" s="3" t="s">
        <v>9867</v>
      </c>
      <c r="Z64" s="955" t="s">
        <v>119</v>
      </c>
      <c r="AA64" s="14"/>
      <c r="AB64" s="4"/>
      <c r="AC64" s="14"/>
      <c r="AD64" s="14"/>
      <c r="AE64" s="14"/>
      <c r="AF64" s="14"/>
      <c r="AG64" s="14"/>
      <c r="AH64" s="14"/>
      <c r="AI64" s="14"/>
      <c r="AJ64" s="14"/>
      <c r="AK64" s="14"/>
      <c r="AL64" s="14"/>
      <c r="AM64" s="14"/>
      <c r="AN64" s="14"/>
      <c r="AO64" s="14"/>
      <c r="AP64" s="14"/>
      <c r="AQ64" s="14"/>
      <c r="AR64" s="14"/>
      <c r="AS64" s="14"/>
      <c r="AT64" s="14"/>
      <c r="AU64" s="14"/>
    </row>
    <row r="65" spans="2:47" x14ac:dyDescent="0.25">
      <c r="B65" s="1071"/>
      <c r="C65" s="82"/>
      <c r="D65" s="1">
        <f t="shared" si="1"/>
        <v>683</v>
      </c>
      <c r="E65" s="49" t="s">
        <v>349</v>
      </c>
      <c r="F65" s="33">
        <v>2</v>
      </c>
      <c r="G65" s="687"/>
      <c r="H65" s="3704"/>
      <c r="I65" s="195" t="s">
        <v>406</v>
      </c>
      <c r="J65" s="100" t="s">
        <v>564</v>
      </c>
      <c r="N65" s="4"/>
      <c r="S65" s="181" t="s">
        <v>9832</v>
      </c>
      <c r="T65" s="4" t="s">
        <v>2990</v>
      </c>
      <c r="U65" s="3" t="s">
        <v>9855</v>
      </c>
      <c r="V65" s="4"/>
      <c r="W65" t="s">
        <v>9838</v>
      </c>
      <c r="X65" s="4" t="s">
        <v>585</v>
      </c>
      <c r="Y65" s="3" t="s">
        <v>9868</v>
      </c>
      <c r="Z65" s="955" t="s">
        <v>585</v>
      </c>
      <c r="AA65" s="14"/>
      <c r="AB65" s="4"/>
      <c r="AC65" s="14"/>
      <c r="AD65" s="14"/>
      <c r="AE65" s="14"/>
      <c r="AF65" s="14"/>
      <c r="AG65" s="14"/>
      <c r="AH65" s="14"/>
      <c r="AI65" s="14"/>
      <c r="AJ65" s="14"/>
      <c r="AK65" s="14"/>
      <c r="AL65" s="14"/>
      <c r="AM65" s="14"/>
      <c r="AN65" s="14"/>
      <c r="AO65" s="14"/>
      <c r="AP65" s="14"/>
      <c r="AQ65" s="14"/>
      <c r="AR65" s="14"/>
      <c r="AS65" s="14"/>
      <c r="AT65" s="14"/>
      <c r="AU65" s="14"/>
    </row>
    <row r="66" spans="2:47" x14ac:dyDescent="0.25">
      <c r="B66" s="1071"/>
      <c r="C66" s="82"/>
      <c r="D66" s="1">
        <f t="shared" si="1"/>
        <v>685</v>
      </c>
      <c r="E66" s="49" t="s">
        <v>350</v>
      </c>
      <c r="F66" s="33">
        <v>2</v>
      </c>
      <c r="G66" s="687"/>
      <c r="H66" s="3704"/>
      <c r="I66" s="195" t="s">
        <v>408</v>
      </c>
      <c r="J66" s="100" t="s">
        <v>564</v>
      </c>
      <c r="N66" s="4"/>
      <c r="S66" s="181" t="s">
        <v>9833</v>
      </c>
      <c r="T66" s="4" t="s">
        <v>583</v>
      </c>
      <c r="U66" s="3" t="s">
        <v>9856</v>
      </c>
      <c r="V66" s="4"/>
      <c r="W66" s="48" t="s">
        <v>9839</v>
      </c>
      <c r="X66" s="4" t="s">
        <v>586</v>
      </c>
      <c r="Y66" s="3" t="s">
        <v>9869</v>
      </c>
      <c r="Z66" s="10"/>
      <c r="AA66" s="14"/>
      <c r="AB66" s="4"/>
      <c r="AC66" s="14"/>
      <c r="AD66" s="14"/>
      <c r="AE66" s="14"/>
      <c r="AF66" s="14"/>
      <c r="AG66" s="14"/>
      <c r="AH66" s="14"/>
      <c r="AI66" s="14"/>
      <c r="AJ66" s="14"/>
      <c r="AK66" s="14"/>
      <c r="AL66" s="14"/>
      <c r="AM66" s="14"/>
      <c r="AN66" s="14"/>
      <c r="AO66" s="14"/>
      <c r="AP66" s="14"/>
      <c r="AQ66" s="14"/>
      <c r="AR66" s="14"/>
      <c r="AS66" s="14"/>
      <c r="AT66" s="14"/>
      <c r="AU66" s="14"/>
    </row>
    <row r="67" spans="2:47" x14ac:dyDescent="0.25">
      <c r="B67" s="1071"/>
      <c r="C67" s="451" t="s">
        <v>9917</v>
      </c>
      <c r="D67" s="1">
        <f t="shared" si="1"/>
        <v>687</v>
      </c>
      <c r="E67" s="49" t="s">
        <v>351</v>
      </c>
      <c r="F67" s="33">
        <v>100</v>
      </c>
      <c r="G67" s="688" t="s">
        <v>431</v>
      </c>
      <c r="H67" s="3704"/>
      <c r="I67" s="195" t="s">
        <v>409</v>
      </c>
      <c r="J67" s="100" t="s">
        <v>1188</v>
      </c>
      <c r="N67" s="4"/>
      <c r="S67" s="181" t="s">
        <v>9285</v>
      </c>
      <c r="T67" s="4" t="s">
        <v>420</v>
      </c>
      <c r="U67" s="3" t="s">
        <v>9857</v>
      </c>
      <c r="V67" s="6" t="s">
        <v>420</v>
      </c>
      <c r="W67" s="48" t="s">
        <v>9840</v>
      </c>
      <c r="X67" s="4" t="s">
        <v>9841</v>
      </c>
      <c r="Y67" s="3" t="s">
        <v>9870</v>
      </c>
      <c r="Z67" s="10"/>
      <c r="AA67" s="14"/>
      <c r="AB67" s="4"/>
      <c r="AC67" s="14"/>
      <c r="AD67" s="14"/>
      <c r="AE67" s="14"/>
      <c r="AF67" s="14"/>
      <c r="AG67" s="14"/>
      <c r="AH67" s="14"/>
      <c r="AI67" s="14"/>
      <c r="AJ67" s="14"/>
      <c r="AK67" s="14"/>
      <c r="AL67" s="14"/>
      <c r="AM67" s="14"/>
      <c r="AN67" s="14"/>
      <c r="AO67" s="14"/>
      <c r="AP67" s="14"/>
      <c r="AQ67" s="14"/>
      <c r="AR67" s="14"/>
      <c r="AS67" s="14"/>
      <c r="AT67" s="14"/>
      <c r="AU67" s="14"/>
    </row>
    <row r="68" spans="2:47" x14ac:dyDescent="0.25">
      <c r="B68" s="1071"/>
      <c r="C68" s="451" t="s">
        <v>9873</v>
      </c>
      <c r="D68" s="1">
        <f t="shared" si="1"/>
        <v>787</v>
      </c>
      <c r="E68" s="49" t="s">
        <v>353</v>
      </c>
      <c r="F68" s="33">
        <v>2</v>
      </c>
      <c r="G68" s="687"/>
      <c r="H68" s="3704"/>
      <c r="I68" s="189" t="s">
        <v>9280</v>
      </c>
      <c r="J68" s="100" t="s">
        <v>575</v>
      </c>
      <c r="N68" s="4"/>
      <c r="S68" s="181" t="s">
        <v>9284</v>
      </c>
      <c r="T68" s="4" t="s">
        <v>422</v>
      </c>
      <c r="U68" s="3" t="s">
        <v>9858</v>
      </c>
      <c r="V68" s="6" t="s">
        <v>422</v>
      </c>
      <c r="W68" s="48" t="s">
        <v>9842</v>
      </c>
      <c r="X68" s="4" t="s">
        <v>9843</v>
      </c>
      <c r="Y68" s="3" t="s">
        <v>9871</v>
      </c>
      <c r="Z68" s="10"/>
      <c r="AA68" s="14"/>
      <c r="AB68" s="4"/>
      <c r="AC68" s="14"/>
      <c r="AD68" s="14"/>
      <c r="AE68" s="14"/>
      <c r="AF68" s="14"/>
      <c r="AG68" s="14"/>
      <c r="AH68" s="14"/>
      <c r="AI68" s="14"/>
      <c r="AJ68" s="14"/>
      <c r="AK68" s="14"/>
      <c r="AL68" s="14"/>
      <c r="AM68" s="14"/>
      <c r="AN68" s="14"/>
      <c r="AO68" s="14"/>
      <c r="AP68" s="14"/>
      <c r="AQ68" s="14"/>
      <c r="AR68" s="14"/>
      <c r="AS68" s="14"/>
      <c r="AT68" s="14"/>
      <c r="AU68" s="14"/>
    </row>
    <row r="69" spans="2:47" x14ac:dyDescent="0.25">
      <c r="B69" s="1105" t="s">
        <v>9958</v>
      </c>
      <c r="C69" s="1076" t="s">
        <v>9959</v>
      </c>
      <c r="D69" s="1">
        <f t="shared" si="1"/>
        <v>789</v>
      </c>
      <c r="E69" s="390" t="s">
        <v>229</v>
      </c>
      <c r="F69" s="33">
        <v>12</v>
      </c>
      <c r="G69" s="687"/>
      <c r="H69" s="3704"/>
      <c r="I69" s="1097" t="s">
        <v>9955</v>
      </c>
      <c r="J69" s="100" t="s">
        <v>1154</v>
      </c>
      <c r="N69" s="4"/>
      <c r="O69" s="14"/>
      <c r="P69" s="4"/>
      <c r="Q69" s="4"/>
      <c r="R69" s="4"/>
      <c r="S69" s="70"/>
      <c r="T69" s="8"/>
      <c r="U69" s="635"/>
      <c r="V69" s="15"/>
      <c r="W69" s="635" t="s">
        <v>9844</v>
      </c>
      <c r="X69" s="15" t="s">
        <v>1134</v>
      </c>
      <c r="Y69" s="599" t="s">
        <v>9872</v>
      </c>
      <c r="Z69" s="12"/>
      <c r="AA69" s="14"/>
      <c r="AB69" s="4"/>
      <c r="AC69" s="14"/>
      <c r="AD69" s="14"/>
      <c r="AE69" s="14"/>
      <c r="AF69" s="14"/>
      <c r="AG69" s="14"/>
      <c r="AH69" s="14"/>
      <c r="AI69" s="14"/>
      <c r="AJ69" s="14"/>
      <c r="AK69" s="14"/>
      <c r="AL69" s="14"/>
      <c r="AM69" s="14"/>
      <c r="AN69" s="14"/>
      <c r="AO69" s="14"/>
      <c r="AP69" s="14"/>
      <c r="AQ69" s="14"/>
      <c r="AR69" s="14"/>
      <c r="AS69" s="14"/>
      <c r="AT69" s="14"/>
      <c r="AU69" s="14"/>
    </row>
    <row r="70" spans="2:47" x14ac:dyDescent="0.25">
      <c r="B70" s="1071" t="s">
        <v>987</v>
      </c>
      <c r="C70" s="175" t="s">
        <v>1882</v>
      </c>
      <c r="D70" s="1">
        <f t="shared" si="1"/>
        <v>801</v>
      </c>
      <c r="E70" s="49" t="s">
        <v>354</v>
      </c>
      <c r="F70" s="33">
        <v>12</v>
      </c>
      <c r="G70" s="687"/>
      <c r="H70" s="3704"/>
      <c r="I70" s="195" t="s">
        <v>410</v>
      </c>
      <c r="J70" s="100" t="s">
        <v>1189</v>
      </c>
      <c r="N70" s="4"/>
      <c r="O70" s="14"/>
      <c r="P70" s="4"/>
      <c r="Q70" s="4"/>
      <c r="R70" s="4"/>
      <c r="V70" s="4"/>
      <c r="W70" s="14"/>
      <c r="X70" s="4"/>
      <c r="Y70" s="3"/>
      <c r="Z70" s="4"/>
      <c r="AA70" s="14"/>
      <c r="AB70" s="4"/>
      <c r="AC70" s="14"/>
      <c r="AD70" s="14"/>
      <c r="AE70" s="14"/>
      <c r="AF70" s="14"/>
      <c r="AG70" s="14"/>
      <c r="AH70" s="14"/>
      <c r="AI70" s="14"/>
      <c r="AJ70" s="14"/>
      <c r="AK70" s="14"/>
      <c r="AL70" s="14"/>
      <c r="AM70" s="14"/>
      <c r="AN70" s="14"/>
      <c r="AO70" s="14"/>
      <c r="AP70" s="14"/>
      <c r="AQ70" s="14"/>
      <c r="AR70" s="14"/>
      <c r="AS70" s="14"/>
      <c r="AT70" s="14"/>
      <c r="AU70" s="14"/>
    </row>
    <row r="71" spans="2:47" x14ac:dyDescent="0.25">
      <c r="B71" s="1071" t="s">
        <v>901</v>
      </c>
      <c r="C71" s="177" t="s">
        <v>9874</v>
      </c>
      <c r="D71" s="1">
        <f t="shared" si="1"/>
        <v>813</v>
      </c>
      <c r="E71" s="49" t="s">
        <v>355</v>
      </c>
      <c r="F71" s="33">
        <v>96</v>
      </c>
      <c r="G71" s="687"/>
      <c r="H71" s="3704"/>
      <c r="I71" s="195" t="s">
        <v>411</v>
      </c>
      <c r="J71" s="100" t="s">
        <v>1190</v>
      </c>
      <c r="N71" s="4"/>
      <c r="O71" s="14"/>
      <c r="P71" s="4"/>
      <c r="Q71" s="4"/>
      <c r="R71" s="4"/>
      <c r="V71" s="4"/>
      <c r="W71" s="14"/>
      <c r="X71" s="4"/>
      <c r="Y71" s="3"/>
      <c r="Z71" s="4"/>
      <c r="AA71" s="14"/>
      <c r="AB71" s="4"/>
      <c r="AC71" s="14"/>
      <c r="AD71" s="14"/>
      <c r="AE71" s="14"/>
      <c r="AF71" s="14"/>
      <c r="AG71" s="14"/>
      <c r="AH71" s="14"/>
      <c r="AI71" s="14"/>
      <c r="AJ71" s="14"/>
      <c r="AK71" s="14"/>
      <c r="AL71" s="14"/>
      <c r="AM71" s="14"/>
      <c r="AN71" s="14"/>
      <c r="AO71" s="14"/>
      <c r="AP71" s="14"/>
      <c r="AQ71" s="14"/>
      <c r="AR71" s="14"/>
      <c r="AS71" s="14"/>
      <c r="AT71" s="14"/>
      <c r="AU71" s="14"/>
    </row>
    <row r="72" spans="2:47" x14ac:dyDescent="0.25">
      <c r="C72" s="82"/>
      <c r="D72" s="1">
        <f t="shared" si="1"/>
        <v>909</v>
      </c>
      <c r="E72" s="49" t="s">
        <v>357</v>
      </c>
      <c r="F72" s="33">
        <v>4</v>
      </c>
      <c r="G72" s="687"/>
      <c r="H72" s="3704"/>
      <c r="I72" s="195" t="s">
        <v>412</v>
      </c>
      <c r="J72" s="100" t="s">
        <v>1191</v>
      </c>
      <c r="N72" s="4"/>
      <c r="O72" s="14"/>
      <c r="P72" s="4"/>
      <c r="Q72" s="4"/>
      <c r="R72" s="4"/>
      <c r="V72" s="4"/>
      <c r="W72" s="14"/>
      <c r="X72" s="4"/>
      <c r="Y72" s="3"/>
      <c r="Z72" s="4"/>
      <c r="AA72" s="14"/>
      <c r="AB72" s="4"/>
      <c r="AC72" s="14"/>
      <c r="AD72" s="14"/>
      <c r="AE72" s="14"/>
      <c r="AF72" s="14"/>
      <c r="AG72" s="14"/>
      <c r="AH72" s="14"/>
      <c r="AI72" s="14"/>
      <c r="AJ72" s="14"/>
      <c r="AK72" s="14"/>
      <c r="AL72" s="14"/>
      <c r="AM72" s="14"/>
      <c r="AN72" s="14"/>
      <c r="AO72" s="14"/>
      <c r="AP72" s="14"/>
      <c r="AQ72" s="14"/>
      <c r="AR72" s="14"/>
      <c r="AS72" s="14"/>
      <c r="AT72" s="14"/>
      <c r="AU72" s="14"/>
    </row>
    <row r="73" spans="2:47" x14ac:dyDescent="0.25">
      <c r="C73" s="82"/>
      <c r="D73" s="1">
        <f t="shared" si="1"/>
        <v>913</v>
      </c>
      <c r="E73" s="49" t="s">
        <v>356</v>
      </c>
      <c r="F73" s="33">
        <v>3</v>
      </c>
      <c r="G73" s="687"/>
      <c r="H73" s="3704"/>
      <c r="I73" s="195"/>
      <c r="J73" s="100" t="s">
        <v>643</v>
      </c>
      <c r="N73" s="4"/>
      <c r="O73" s="14"/>
      <c r="P73" s="4"/>
      <c r="Q73" s="4"/>
      <c r="R73" s="4"/>
      <c r="V73" s="4"/>
      <c r="W73" s="14"/>
      <c r="X73" s="4"/>
      <c r="Y73" s="3"/>
      <c r="Z73" s="4"/>
      <c r="AA73" s="14"/>
      <c r="AB73" s="4"/>
      <c r="AC73" s="14"/>
      <c r="AD73" s="14"/>
      <c r="AE73" s="14"/>
      <c r="AF73" s="14"/>
      <c r="AG73" s="14"/>
      <c r="AH73" s="14"/>
      <c r="AI73" s="14"/>
      <c r="AJ73" s="14"/>
      <c r="AK73" s="14"/>
      <c r="AL73" s="14"/>
      <c r="AM73" s="14"/>
      <c r="AN73" s="14"/>
      <c r="AO73" s="14"/>
      <c r="AP73" s="14"/>
      <c r="AQ73" s="14"/>
      <c r="AR73" s="14"/>
      <c r="AS73" s="14"/>
      <c r="AT73" s="14"/>
      <c r="AU73" s="14"/>
    </row>
    <row r="74" spans="2:47" x14ac:dyDescent="0.25">
      <c r="C74" s="82"/>
      <c r="D74" s="1">
        <f t="shared" si="1"/>
        <v>916</v>
      </c>
      <c r="E74" s="49" t="s">
        <v>352</v>
      </c>
      <c r="F74" s="33">
        <v>16</v>
      </c>
      <c r="G74" s="687"/>
      <c r="H74" s="3704"/>
      <c r="I74" s="195" t="s">
        <v>413</v>
      </c>
      <c r="J74" s="100" t="s">
        <v>1192</v>
      </c>
      <c r="N74" s="4"/>
      <c r="O74" s="14"/>
      <c r="P74" s="4"/>
      <c r="Q74" s="4"/>
      <c r="R74" s="4"/>
      <c r="V74" s="4"/>
      <c r="W74" s="14"/>
      <c r="X74" s="4"/>
      <c r="Y74" s="3"/>
      <c r="Z74" s="4"/>
      <c r="AA74" s="14"/>
      <c r="AB74" s="4"/>
      <c r="AC74" s="14"/>
      <c r="AD74" s="14"/>
      <c r="AE74" s="14"/>
      <c r="AF74" s="14"/>
      <c r="AG74" s="14"/>
      <c r="AH74" s="14"/>
      <c r="AI74" s="14"/>
      <c r="AJ74" s="14"/>
      <c r="AK74" s="14"/>
      <c r="AL74" s="14"/>
      <c r="AM74" s="14"/>
      <c r="AN74" s="14"/>
      <c r="AO74" s="14"/>
      <c r="AP74" s="14"/>
      <c r="AQ74" s="14"/>
      <c r="AR74" s="14"/>
      <c r="AS74" s="14"/>
      <c r="AT74" s="14"/>
      <c r="AU74" s="14"/>
    </row>
    <row r="75" spans="2:47" x14ac:dyDescent="0.25">
      <c r="C75" s="82"/>
      <c r="D75" s="1">
        <f t="shared" ref="D75:D107" si="2">F74+D74</f>
        <v>932</v>
      </c>
      <c r="E75" s="49" t="s">
        <v>414</v>
      </c>
      <c r="F75" s="33">
        <v>40</v>
      </c>
      <c r="G75" s="689">
        <f>SUM(F42:F75)</f>
        <v>560</v>
      </c>
      <c r="H75" s="3704"/>
      <c r="I75" s="195" t="s">
        <v>430</v>
      </c>
      <c r="J75" s="100" t="s">
        <v>1193</v>
      </c>
      <c r="N75" s="4"/>
      <c r="O75" s="14"/>
      <c r="P75" s="4"/>
      <c r="Q75" s="4"/>
      <c r="R75" s="4"/>
      <c r="V75" s="4"/>
      <c r="W75" s="14"/>
      <c r="X75" s="4"/>
      <c r="Y75" s="3"/>
      <c r="Z75" s="4"/>
      <c r="AA75" s="14"/>
      <c r="AB75" s="4"/>
      <c r="AC75" s="14"/>
      <c r="AD75" s="14"/>
      <c r="AE75" s="14"/>
      <c r="AF75" s="14"/>
      <c r="AG75" s="14"/>
      <c r="AH75" s="14"/>
      <c r="AI75" s="14"/>
      <c r="AJ75" s="14"/>
      <c r="AK75" s="14"/>
      <c r="AL75" s="14"/>
      <c r="AM75" s="14"/>
      <c r="AN75" s="14"/>
      <c r="AO75" s="14"/>
      <c r="AP75" s="14"/>
      <c r="AQ75" s="14"/>
      <c r="AR75" s="14"/>
      <c r="AS75" s="14"/>
      <c r="AT75" s="14"/>
      <c r="AU75" s="14"/>
    </row>
    <row r="76" spans="2:47" x14ac:dyDescent="0.25">
      <c r="C76" s="82"/>
      <c r="D76" s="1">
        <f t="shared" si="2"/>
        <v>972</v>
      </c>
      <c r="E76" s="1067" t="s">
        <v>9905</v>
      </c>
      <c r="F76" s="33">
        <v>3</v>
      </c>
      <c r="G76" s="783" t="s">
        <v>1915</v>
      </c>
      <c r="H76" s="3704"/>
      <c r="I76" s="774"/>
      <c r="N76" s="4"/>
      <c r="O76" s="14"/>
      <c r="P76" s="4"/>
      <c r="Q76" s="4"/>
      <c r="R76" s="4"/>
      <c r="V76" s="4"/>
      <c r="W76" s="14"/>
      <c r="X76" s="4"/>
      <c r="Y76" s="3"/>
      <c r="Z76" s="4"/>
      <c r="AA76" s="14"/>
      <c r="AB76" s="4"/>
      <c r="AC76" s="14"/>
      <c r="AD76" s="14"/>
      <c r="AE76" s="14"/>
      <c r="AF76" s="14"/>
      <c r="AG76" s="14"/>
      <c r="AH76" s="14"/>
      <c r="AI76" s="14"/>
      <c r="AJ76" s="14"/>
      <c r="AK76" s="14"/>
      <c r="AL76" s="14"/>
      <c r="AM76" s="14"/>
      <c r="AN76" s="14"/>
      <c r="AO76" s="14"/>
      <c r="AP76" s="14"/>
      <c r="AQ76" s="14"/>
      <c r="AR76" s="14"/>
      <c r="AS76" s="14"/>
      <c r="AT76" s="14"/>
      <c r="AU76" s="14"/>
    </row>
    <row r="77" spans="2:47" x14ac:dyDescent="0.25">
      <c r="C77" s="82"/>
      <c r="D77" s="1">
        <f t="shared" si="2"/>
        <v>975</v>
      </c>
      <c r="E77" s="104" t="s">
        <v>9904</v>
      </c>
      <c r="F77" s="33">
        <v>1</v>
      </c>
      <c r="G77" s="197"/>
      <c r="H77" s="3704"/>
      <c r="I77" s="774"/>
      <c r="J77" s="100" t="s">
        <v>1194</v>
      </c>
      <c r="K77"/>
      <c r="N77" s="4"/>
      <c r="O77" s="14"/>
      <c r="P77" s="4"/>
      <c r="Q77" s="4"/>
      <c r="R77" s="4"/>
      <c r="T77"/>
      <c r="U77"/>
      <c r="V77" s="14"/>
      <c r="W77" s="14"/>
      <c r="X77" s="4"/>
      <c r="Y77" s="3"/>
      <c r="Z77" s="4"/>
      <c r="AA77" s="14"/>
      <c r="AB77" s="4"/>
      <c r="AC77" s="14"/>
      <c r="AD77" s="14"/>
      <c r="AE77" s="14"/>
      <c r="AF77" s="14"/>
      <c r="AG77" s="14"/>
      <c r="AH77" s="14"/>
      <c r="AI77" s="14"/>
      <c r="AJ77" s="14"/>
      <c r="AK77" s="14"/>
      <c r="AL77" s="14"/>
      <c r="AM77" s="14"/>
      <c r="AN77" s="14"/>
      <c r="AO77" s="14"/>
      <c r="AP77" s="14"/>
      <c r="AQ77" s="14"/>
      <c r="AR77" s="14"/>
      <c r="AS77" s="14"/>
      <c r="AT77" s="14"/>
      <c r="AU77" s="14"/>
    </row>
    <row r="78" spans="2:47" x14ac:dyDescent="0.25">
      <c r="C78" s="82"/>
      <c r="D78" s="1">
        <f t="shared" si="2"/>
        <v>976</v>
      </c>
      <c r="E78" s="104" t="s">
        <v>9906</v>
      </c>
      <c r="F78" s="33">
        <v>12</v>
      </c>
      <c r="G78" s="104"/>
      <c r="H78" s="3704"/>
      <c r="I78" s="775" t="s">
        <v>1916</v>
      </c>
      <c r="J78" s="100" t="s">
        <v>1171</v>
      </c>
      <c r="K78"/>
      <c r="N78" s="4"/>
      <c r="O78" s="14"/>
      <c r="P78" s="4"/>
      <c r="Q78" s="4"/>
      <c r="R78" s="4"/>
      <c r="T78"/>
      <c r="U78"/>
      <c r="V78" s="14"/>
      <c r="W78" s="14"/>
      <c r="X78" s="4"/>
      <c r="Y78" s="3"/>
      <c r="Z78" s="4"/>
      <c r="AA78" s="14"/>
      <c r="AB78" s="4"/>
      <c r="AC78" s="14"/>
      <c r="AD78" s="14"/>
      <c r="AE78" s="14"/>
      <c r="AF78" s="14"/>
      <c r="AG78" s="14"/>
      <c r="AH78" s="14"/>
      <c r="AI78" s="14"/>
      <c r="AJ78" s="14"/>
      <c r="AK78" s="14"/>
      <c r="AL78" s="14"/>
      <c r="AM78" s="14"/>
      <c r="AN78" s="14"/>
      <c r="AO78" s="14"/>
      <c r="AP78" s="14"/>
      <c r="AQ78" s="14"/>
      <c r="AR78" s="14"/>
      <c r="AS78" s="14"/>
      <c r="AT78" s="14"/>
      <c r="AU78" s="14"/>
    </row>
    <row r="79" spans="2:47" x14ac:dyDescent="0.25">
      <c r="C79" s="82"/>
      <c r="D79" s="1">
        <f t="shared" si="2"/>
        <v>988</v>
      </c>
      <c r="E79" s="104" t="s">
        <v>9907</v>
      </c>
      <c r="F79" s="33">
        <v>64</v>
      </c>
      <c r="G79" s="104"/>
      <c r="H79" s="3704"/>
      <c r="I79" s="774"/>
      <c r="J79" s="100" t="s">
        <v>1195</v>
      </c>
      <c r="K79"/>
      <c r="N79" s="4"/>
      <c r="O79" s="14"/>
      <c r="P79" s="4"/>
      <c r="Q79" s="4"/>
      <c r="R79" s="4"/>
      <c r="T79"/>
      <c r="U79"/>
      <c r="V79" s="14"/>
      <c r="W79" s="14"/>
      <c r="X79" s="4"/>
      <c r="Y79" s="3"/>
      <c r="Z79" s="4"/>
      <c r="AA79" s="14"/>
      <c r="AB79" s="4"/>
      <c r="AC79" s="14"/>
      <c r="AD79" s="14"/>
      <c r="AE79" s="14"/>
      <c r="AF79" s="14"/>
      <c r="AG79" s="14"/>
      <c r="AH79" s="14"/>
      <c r="AI79" s="14"/>
      <c r="AJ79" s="14"/>
      <c r="AK79" s="14"/>
      <c r="AL79" s="14"/>
      <c r="AM79" s="14"/>
      <c r="AN79" s="14"/>
      <c r="AO79" s="14"/>
      <c r="AP79" s="14"/>
      <c r="AQ79" s="14"/>
      <c r="AR79" s="14"/>
      <c r="AS79" s="14"/>
      <c r="AT79" s="14"/>
      <c r="AU79" s="14"/>
    </row>
    <row r="80" spans="2:47" x14ac:dyDescent="0.25">
      <c r="B80" s="1895" t="s">
        <v>12610</v>
      </c>
      <c r="C80" s="82"/>
      <c r="D80" s="1">
        <f t="shared" si="2"/>
        <v>1052</v>
      </c>
      <c r="E80" s="293" t="s">
        <v>9908</v>
      </c>
      <c r="F80" s="33">
        <v>10</v>
      </c>
      <c r="G80" s="197"/>
      <c r="H80" s="3704"/>
      <c r="I80" s="774"/>
      <c r="K80"/>
      <c r="N80" s="4"/>
      <c r="O80" s="14"/>
      <c r="P80" s="4"/>
      <c r="Q80" s="4"/>
      <c r="R80" s="4"/>
      <c r="T80"/>
      <c r="U80"/>
      <c r="V80" s="14"/>
      <c r="W80" s="14"/>
      <c r="X80" s="4"/>
      <c r="Y80" s="3"/>
      <c r="Z80" s="4"/>
      <c r="AA80" s="14"/>
      <c r="AB80" s="4"/>
      <c r="AC80" s="14"/>
      <c r="AD80" s="14"/>
      <c r="AE80" s="14"/>
      <c r="AF80" s="14"/>
      <c r="AG80" s="14"/>
      <c r="AH80" s="14"/>
      <c r="AI80" s="14"/>
      <c r="AJ80" s="14"/>
      <c r="AK80" s="14"/>
      <c r="AL80" s="14"/>
      <c r="AM80" s="14"/>
      <c r="AN80" s="14"/>
      <c r="AO80" s="14"/>
      <c r="AP80" s="14"/>
      <c r="AQ80" s="14"/>
      <c r="AR80" s="14"/>
      <c r="AS80" s="14"/>
      <c r="AT80" s="14"/>
      <c r="AU80" s="14"/>
    </row>
    <row r="81" spans="1:47" x14ac:dyDescent="0.25">
      <c r="C81" s="1072" t="s">
        <v>9913</v>
      </c>
      <c r="D81" s="1">
        <f t="shared" si="2"/>
        <v>1062</v>
      </c>
      <c r="E81" s="104" t="s">
        <v>18936</v>
      </c>
      <c r="F81" s="33">
        <v>64</v>
      </c>
      <c r="G81" s="197"/>
      <c r="H81" s="3704"/>
      <c r="I81" s="774"/>
      <c r="K81"/>
      <c r="N81" s="4"/>
      <c r="O81" s="14"/>
      <c r="P81" s="4"/>
      <c r="Q81" s="4"/>
      <c r="R81" s="4"/>
      <c r="T81"/>
      <c r="U81"/>
      <c r="V81" s="14"/>
      <c r="W81" s="14"/>
      <c r="X81" s="4"/>
      <c r="Y81" s="3"/>
      <c r="Z81" s="4"/>
      <c r="AA81" s="14"/>
      <c r="AB81" s="4"/>
      <c r="AC81" s="14"/>
      <c r="AD81" s="14"/>
      <c r="AE81" s="14"/>
      <c r="AF81" s="14"/>
      <c r="AG81" s="14"/>
      <c r="AH81" s="14"/>
      <c r="AI81" s="14"/>
      <c r="AJ81" s="14"/>
      <c r="AK81" s="14"/>
      <c r="AL81" s="14"/>
      <c r="AM81" s="14"/>
      <c r="AN81" s="14"/>
      <c r="AO81" s="14"/>
      <c r="AP81" s="14"/>
      <c r="AQ81" s="14"/>
      <c r="AR81" s="14"/>
      <c r="AS81" s="14"/>
      <c r="AT81" s="14"/>
      <c r="AU81" s="14"/>
    </row>
    <row r="82" spans="1:47" x14ac:dyDescent="0.25">
      <c r="C82" s="1072" t="s">
        <v>9903</v>
      </c>
      <c r="D82" s="1">
        <f t="shared" si="2"/>
        <v>1126</v>
      </c>
      <c r="E82" s="104" t="s">
        <v>9909</v>
      </c>
      <c r="F82" s="33">
        <v>8</v>
      </c>
      <c r="G82" s="197"/>
      <c r="H82" s="3704"/>
      <c r="I82" s="774"/>
      <c r="K82"/>
      <c r="N82" s="4"/>
      <c r="O82" s="14"/>
      <c r="P82" s="4"/>
      <c r="Q82" s="4"/>
      <c r="R82" s="4"/>
      <c r="T82"/>
      <c r="U82"/>
      <c r="V82" s="14"/>
      <c r="W82" s="14"/>
      <c r="X82" s="4"/>
      <c r="Y82" s="3"/>
      <c r="Z82" s="4"/>
      <c r="AA82" s="14"/>
      <c r="AB82" s="4"/>
      <c r="AC82" s="14"/>
      <c r="AD82" s="14"/>
      <c r="AE82" s="14"/>
      <c r="AF82" s="14"/>
      <c r="AG82" s="14"/>
      <c r="AH82" s="14"/>
      <c r="AI82" s="14"/>
      <c r="AJ82" s="14"/>
      <c r="AK82" s="14"/>
      <c r="AL82" s="14"/>
      <c r="AM82" s="14"/>
      <c r="AN82" s="14"/>
      <c r="AO82" s="14"/>
      <c r="AP82" s="14"/>
      <c r="AQ82" s="14"/>
      <c r="AR82" s="14"/>
      <c r="AS82" s="14"/>
      <c r="AT82" s="14"/>
      <c r="AU82" s="14"/>
    </row>
    <row r="83" spans="1:47" x14ac:dyDescent="0.25">
      <c r="C83" s="1072" t="s">
        <v>9914</v>
      </c>
      <c r="D83" s="1">
        <f t="shared" si="2"/>
        <v>1134</v>
      </c>
      <c r="E83" s="104" t="s">
        <v>9910</v>
      </c>
      <c r="F83" s="33">
        <v>2</v>
      </c>
      <c r="G83" s="197"/>
      <c r="H83" s="3704"/>
      <c r="I83" s="774"/>
      <c r="K83"/>
      <c r="N83" s="4"/>
      <c r="O83" s="14"/>
      <c r="P83" s="4"/>
      <c r="Q83" s="4"/>
      <c r="R83" s="4"/>
      <c r="T83"/>
      <c r="U83"/>
      <c r="V83" s="14"/>
      <c r="W83" s="14"/>
      <c r="X83" s="4"/>
      <c r="Y83" s="3"/>
      <c r="Z83" s="4"/>
      <c r="AA83" s="14"/>
      <c r="AB83" s="4"/>
      <c r="AC83" s="14"/>
      <c r="AD83" s="14"/>
      <c r="AE83" s="14"/>
      <c r="AF83" s="14"/>
      <c r="AG83" s="14"/>
      <c r="AH83" s="14"/>
      <c r="AI83" s="14"/>
      <c r="AJ83" s="14"/>
      <c r="AK83" s="14"/>
      <c r="AL83" s="14"/>
      <c r="AM83" s="14"/>
      <c r="AN83" s="14"/>
      <c r="AO83" s="14"/>
      <c r="AP83" s="14"/>
      <c r="AQ83" s="14"/>
      <c r="AR83" s="14"/>
      <c r="AS83" s="14"/>
      <c r="AT83" s="14"/>
      <c r="AU83" s="14"/>
    </row>
    <row r="84" spans="1:47" x14ac:dyDescent="0.25">
      <c r="C84" s="82"/>
      <c r="D84" s="1">
        <f t="shared" si="2"/>
        <v>1136</v>
      </c>
      <c r="E84" s="104" t="s">
        <v>9912</v>
      </c>
      <c r="F84" s="33">
        <v>6</v>
      </c>
      <c r="G84" s="197"/>
      <c r="H84" s="3704"/>
      <c r="I84" s="774"/>
      <c r="K84"/>
      <c r="N84" s="4"/>
      <c r="O84" s="14"/>
      <c r="P84" s="4"/>
      <c r="Q84" s="4"/>
      <c r="R84" s="4"/>
      <c r="T84"/>
      <c r="U84"/>
      <c r="V84" s="14"/>
      <c r="W84" s="14"/>
      <c r="X84" s="4"/>
      <c r="Y84" s="3"/>
      <c r="Z84" s="4"/>
      <c r="AA84" s="14"/>
      <c r="AB84" s="4"/>
      <c r="AC84" s="14"/>
      <c r="AD84" s="14"/>
      <c r="AE84" s="14"/>
      <c r="AF84" s="14"/>
      <c r="AG84" s="14"/>
      <c r="AH84" s="14"/>
      <c r="AI84" s="14"/>
      <c r="AJ84" s="14"/>
      <c r="AK84" s="14"/>
      <c r="AL84" s="14"/>
      <c r="AM84" s="14"/>
      <c r="AN84" s="14"/>
      <c r="AO84" s="14"/>
      <c r="AP84" s="14"/>
      <c r="AQ84" s="14"/>
      <c r="AR84" s="14"/>
      <c r="AS84" s="14"/>
      <c r="AT84" s="14"/>
      <c r="AU84" s="14"/>
    </row>
    <row r="85" spans="1:47" x14ac:dyDescent="0.25">
      <c r="C85" s="82"/>
      <c r="D85" s="1">
        <f t="shared" si="2"/>
        <v>1142</v>
      </c>
      <c r="E85" s="104" t="s">
        <v>9911</v>
      </c>
      <c r="F85" s="33">
        <v>274</v>
      </c>
      <c r="G85" s="197">
        <f>SUM(F76:F85)</f>
        <v>444</v>
      </c>
      <c r="H85" s="3704"/>
      <c r="I85" s="774"/>
      <c r="K85"/>
      <c r="N85" s="4"/>
      <c r="O85" s="14"/>
      <c r="P85" s="4"/>
      <c r="Q85" s="4"/>
      <c r="R85" s="4"/>
      <c r="T85"/>
      <c r="U85"/>
      <c r="V85" s="14"/>
      <c r="W85" s="14"/>
      <c r="X85" s="4"/>
      <c r="Y85" s="3"/>
      <c r="Z85" s="4"/>
      <c r="AA85" s="14"/>
      <c r="AB85" s="4"/>
      <c r="AC85" s="14"/>
      <c r="AD85" s="14"/>
      <c r="AE85" s="14"/>
      <c r="AF85" s="14"/>
      <c r="AG85" s="14"/>
      <c r="AH85" s="14"/>
      <c r="AI85" s="14"/>
      <c r="AJ85" s="14"/>
      <c r="AK85" s="14"/>
      <c r="AL85" s="14"/>
      <c r="AM85" s="14"/>
      <c r="AN85" s="14"/>
      <c r="AO85" s="14"/>
      <c r="AP85" s="14"/>
      <c r="AQ85" s="14"/>
      <c r="AR85" s="14"/>
      <c r="AS85" s="14"/>
      <c r="AT85" s="14"/>
      <c r="AU85" s="14"/>
    </row>
    <row r="86" spans="1:47" x14ac:dyDescent="0.25">
      <c r="A86" s="173"/>
      <c r="B86" s="1071"/>
      <c r="C86" s="82"/>
      <c r="D86" s="1">
        <f t="shared" si="2"/>
        <v>1416</v>
      </c>
      <c r="E86" s="51" t="s">
        <v>361</v>
      </c>
      <c r="F86" s="33">
        <v>50</v>
      </c>
      <c r="G86" s="784" t="s">
        <v>1917</v>
      </c>
      <c r="H86" s="3704"/>
      <c r="I86" s="261"/>
      <c r="J86" s="101" t="s">
        <v>1196</v>
      </c>
      <c r="N86" s="4"/>
      <c r="O86" s="14"/>
      <c r="P86" s="4"/>
      <c r="Q86" s="4"/>
      <c r="R86" s="4"/>
      <c r="V86" s="4"/>
      <c r="W86" s="14"/>
      <c r="X86" s="4"/>
      <c r="Y86" s="3"/>
      <c r="Z86" s="4"/>
      <c r="AA86" s="14"/>
      <c r="AB86" s="4"/>
      <c r="AC86" s="14"/>
      <c r="AD86" s="14"/>
      <c r="AE86" s="14"/>
      <c r="AF86" s="14"/>
      <c r="AG86" s="14"/>
      <c r="AH86" s="14"/>
      <c r="AI86" s="14"/>
      <c r="AJ86" s="14"/>
      <c r="AK86" s="14"/>
      <c r="AL86" s="14"/>
      <c r="AM86" s="14"/>
      <c r="AN86" s="14"/>
      <c r="AO86" s="14"/>
      <c r="AP86" s="14"/>
      <c r="AQ86" s="14"/>
      <c r="AR86" s="14"/>
      <c r="AS86" s="14"/>
      <c r="AT86" s="14"/>
      <c r="AU86" s="14"/>
    </row>
    <row r="87" spans="1:47" x14ac:dyDescent="0.25">
      <c r="A87" s="173"/>
      <c r="B87" s="284" t="s">
        <v>428</v>
      </c>
      <c r="C87" s="177" t="s">
        <v>3185</v>
      </c>
      <c r="D87" s="1">
        <f t="shared" si="2"/>
        <v>1466</v>
      </c>
      <c r="E87" s="51" t="s">
        <v>362</v>
      </c>
      <c r="F87" s="33">
        <v>16</v>
      </c>
      <c r="G87" s="193"/>
      <c r="H87" s="3704"/>
      <c r="I87" s="261"/>
      <c r="J87" s="100" t="s">
        <v>1197</v>
      </c>
      <c r="N87" s="4"/>
      <c r="O87" s="14"/>
      <c r="P87" s="4"/>
      <c r="Q87" s="4"/>
      <c r="R87" s="4"/>
      <c r="X87" s="4"/>
      <c r="Y87" s="3"/>
      <c r="Z87" s="4"/>
      <c r="AA87" s="14"/>
      <c r="AB87" s="4"/>
      <c r="AC87" s="14"/>
      <c r="AD87" s="14"/>
      <c r="AE87" s="14"/>
      <c r="AF87" s="14"/>
      <c r="AG87" s="14"/>
      <c r="AH87" s="14"/>
      <c r="AI87" s="14"/>
      <c r="AJ87" s="14"/>
      <c r="AK87" s="14"/>
      <c r="AL87" s="14"/>
      <c r="AM87" s="14"/>
      <c r="AN87" s="14"/>
      <c r="AO87" s="14"/>
      <c r="AP87" s="14"/>
      <c r="AQ87" s="14"/>
      <c r="AR87" s="14"/>
      <c r="AS87" s="14"/>
      <c r="AT87" s="14"/>
      <c r="AU87" s="14"/>
    </row>
    <row r="88" spans="1:47" x14ac:dyDescent="0.25">
      <c r="A88" s="173"/>
      <c r="B88" s="284" t="s">
        <v>427</v>
      </c>
      <c r="C88" s="177" t="s">
        <v>3184</v>
      </c>
      <c r="D88" s="1">
        <f t="shared" si="2"/>
        <v>1482</v>
      </c>
      <c r="E88" s="51" t="s">
        <v>9884</v>
      </c>
      <c r="F88" s="33">
        <v>32</v>
      </c>
      <c r="G88" s="193"/>
      <c r="H88" s="3704"/>
      <c r="I88" s="261"/>
      <c r="J88" s="100" t="s">
        <v>1198</v>
      </c>
      <c r="N88" s="4"/>
      <c r="O88" s="14"/>
      <c r="P88" s="4"/>
      <c r="Q88" s="4"/>
      <c r="R88" s="4"/>
      <c r="X88" s="4"/>
      <c r="Y88" s="3"/>
      <c r="Z88" s="4"/>
      <c r="AA88" s="14"/>
      <c r="AB88" s="4"/>
      <c r="AC88" s="14"/>
      <c r="AD88" s="14"/>
      <c r="AE88" s="14"/>
      <c r="AF88" s="14"/>
      <c r="AG88" s="14"/>
      <c r="AH88" s="14"/>
      <c r="AI88" s="14"/>
      <c r="AJ88" s="14"/>
      <c r="AK88" s="14"/>
      <c r="AL88" s="14"/>
      <c r="AM88" s="14"/>
      <c r="AN88" s="14"/>
      <c r="AO88" s="14"/>
      <c r="AP88" s="14"/>
      <c r="AQ88" s="14"/>
      <c r="AR88" s="14"/>
      <c r="AS88" s="14"/>
      <c r="AT88" s="14"/>
      <c r="AU88" s="14"/>
    </row>
    <row r="89" spans="1:47" x14ac:dyDescent="0.25">
      <c r="A89" s="173"/>
      <c r="B89" s="1071"/>
      <c r="C89" s="82"/>
      <c r="D89" s="1">
        <f t="shared" si="2"/>
        <v>1514</v>
      </c>
      <c r="E89" s="51" t="s">
        <v>363</v>
      </c>
      <c r="F89" s="33">
        <v>1</v>
      </c>
      <c r="G89" s="193"/>
      <c r="H89" s="3704"/>
      <c r="I89" s="261"/>
      <c r="J89" s="100" t="s">
        <v>1199</v>
      </c>
      <c r="N89" s="4"/>
      <c r="O89" s="14"/>
      <c r="P89" s="4"/>
      <c r="Q89" s="4"/>
      <c r="R89" s="4"/>
      <c r="X89" s="4"/>
      <c r="Y89" s="3"/>
      <c r="Z89" s="4"/>
      <c r="AA89" s="14"/>
      <c r="AB89" s="4"/>
      <c r="AC89" s="14"/>
      <c r="AD89" s="14"/>
      <c r="AE89" s="14"/>
      <c r="AF89" s="14"/>
      <c r="AG89" s="14"/>
      <c r="AH89" s="14"/>
      <c r="AI89" s="14"/>
      <c r="AJ89" s="14"/>
      <c r="AK89" s="14"/>
      <c r="AL89" s="14"/>
      <c r="AM89" s="14"/>
      <c r="AN89" s="14"/>
      <c r="AO89" s="14"/>
      <c r="AP89" s="14"/>
      <c r="AQ89" s="14"/>
      <c r="AR89" s="14"/>
      <c r="AS89" s="14"/>
      <c r="AT89" s="14"/>
      <c r="AU89" s="14"/>
    </row>
    <row r="90" spans="1:47" x14ac:dyDescent="0.25">
      <c r="A90" s="173"/>
      <c r="B90" s="1071"/>
      <c r="C90" s="82"/>
      <c r="D90" s="1">
        <f t="shared" si="2"/>
        <v>1515</v>
      </c>
      <c r="E90" s="51" t="s">
        <v>222</v>
      </c>
      <c r="F90" s="33">
        <v>27</v>
      </c>
      <c r="G90" s="193"/>
      <c r="H90" s="3704"/>
      <c r="I90" s="261"/>
      <c r="J90" s="100" t="s">
        <v>1200</v>
      </c>
      <c r="N90" s="4"/>
      <c r="O90" s="14"/>
      <c r="P90" s="4"/>
      <c r="Q90" s="4"/>
      <c r="R90" s="4"/>
      <c r="X90" s="4"/>
      <c r="Y90" s="3"/>
      <c r="Z90" s="4"/>
      <c r="AA90" s="14"/>
      <c r="AB90" s="4"/>
      <c r="AC90" s="14"/>
      <c r="AD90" s="14"/>
      <c r="AE90" s="14"/>
      <c r="AF90" s="14"/>
      <c r="AG90" s="14"/>
      <c r="AH90" s="14"/>
      <c r="AI90" s="14"/>
      <c r="AJ90" s="14"/>
      <c r="AK90" s="14"/>
      <c r="AL90" s="14"/>
      <c r="AM90" s="14"/>
      <c r="AN90" s="14"/>
      <c r="AO90" s="14"/>
      <c r="AP90" s="14"/>
      <c r="AQ90" s="14"/>
      <c r="AR90" s="14"/>
      <c r="AS90" s="14"/>
      <c r="AT90" s="14"/>
      <c r="AU90" s="14"/>
    </row>
    <row r="91" spans="1:47" x14ac:dyDescent="0.25">
      <c r="C91" s="82"/>
      <c r="D91" s="1">
        <f t="shared" si="2"/>
        <v>1542</v>
      </c>
      <c r="E91" s="51" t="s">
        <v>223</v>
      </c>
      <c r="F91" s="33">
        <v>2</v>
      </c>
      <c r="G91" s="193"/>
      <c r="H91" s="3704"/>
      <c r="I91" s="261" t="s">
        <v>9206</v>
      </c>
      <c r="J91" s="100" t="s">
        <v>564</v>
      </c>
      <c r="N91" s="4"/>
      <c r="O91" s="14"/>
      <c r="P91" s="4"/>
      <c r="Q91" s="4"/>
      <c r="R91" s="4"/>
      <c r="X91" s="4"/>
      <c r="Y91" s="3"/>
      <c r="Z91" s="4"/>
      <c r="AA91" s="14"/>
      <c r="AB91" s="4"/>
      <c r="AC91" s="14"/>
      <c r="AD91" s="14"/>
      <c r="AE91" s="14"/>
      <c r="AF91" s="14"/>
      <c r="AG91" s="14"/>
      <c r="AH91" s="14"/>
      <c r="AI91" s="14"/>
      <c r="AJ91" s="14"/>
      <c r="AK91" s="14"/>
      <c r="AL91" s="14"/>
      <c r="AM91" s="14"/>
      <c r="AN91" s="14"/>
      <c r="AO91" s="14"/>
      <c r="AP91" s="14"/>
      <c r="AQ91" s="14"/>
      <c r="AR91" s="14"/>
      <c r="AS91" s="14"/>
      <c r="AT91" s="14"/>
      <c r="AU91" s="14"/>
    </row>
    <row r="92" spans="1:47" x14ac:dyDescent="0.25">
      <c r="C92" s="82"/>
      <c r="D92" s="1">
        <f t="shared" si="2"/>
        <v>1544</v>
      </c>
      <c r="E92" s="51" t="s">
        <v>224</v>
      </c>
      <c r="F92" s="33">
        <v>2</v>
      </c>
      <c r="G92" s="193"/>
      <c r="H92" s="3704"/>
      <c r="I92" s="601" t="s">
        <v>9205</v>
      </c>
      <c r="J92" s="100" t="s">
        <v>1201</v>
      </c>
      <c r="N92" s="4"/>
      <c r="O92" s="14"/>
      <c r="P92" s="4"/>
      <c r="Q92" s="4"/>
      <c r="R92" s="4"/>
      <c r="X92" s="4"/>
      <c r="Y92" s="3"/>
      <c r="Z92" s="4"/>
      <c r="AA92" s="14"/>
      <c r="AB92" s="4"/>
      <c r="AC92" s="14"/>
      <c r="AD92" s="14"/>
      <c r="AE92" s="14"/>
      <c r="AF92" s="14"/>
      <c r="AG92" s="14"/>
      <c r="AH92" s="14"/>
      <c r="AI92" s="14"/>
      <c r="AJ92" s="14"/>
      <c r="AK92" s="14"/>
      <c r="AL92" s="14"/>
      <c r="AM92" s="14"/>
      <c r="AN92" s="14"/>
      <c r="AO92" s="14"/>
      <c r="AP92" s="14"/>
      <c r="AQ92" s="14"/>
      <c r="AR92" s="14"/>
      <c r="AS92" s="14"/>
      <c r="AT92" s="14"/>
      <c r="AU92" s="14"/>
    </row>
    <row r="93" spans="1:47" x14ac:dyDescent="0.25">
      <c r="C93" s="82"/>
      <c r="D93" s="1">
        <f t="shared" si="2"/>
        <v>1546</v>
      </c>
      <c r="E93" s="51" t="s">
        <v>364</v>
      </c>
      <c r="F93" s="33">
        <v>40</v>
      </c>
      <c r="G93" s="193"/>
      <c r="H93" s="3704"/>
      <c r="I93" s="261"/>
      <c r="J93" s="100" t="s">
        <v>1202</v>
      </c>
      <c r="N93" s="4"/>
      <c r="O93" s="14"/>
      <c r="P93" s="4"/>
      <c r="Q93" s="4"/>
      <c r="R93" s="4"/>
      <c r="X93" s="4"/>
      <c r="Y93" s="3"/>
      <c r="Z93" s="4"/>
      <c r="AA93" s="14"/>
      <c r="AB93" s="4"/>
      <c r="AC93" s="14"/>
      <c r="AD93" s="14"/>
      <c r="AE93" s="14"/>
      <c r="AF93" s="14"/>
      <c r="AG93" s="14"/>
      <c r="AH93" s="14"/>
      <c r="AI93" s="14"/>
      <c r="AJ93" s="14"/>
      <c r="AK93" s="14"/>
      <c r="AL93" s="14"/>
      <c r="AM93" s="14"/>
      <c r="AN93" s="14"/>
      <c r="AO93" s="14"/>
      <c r="AP93" s="14"/>
      <c r="AQ93" s="14"/>
      <c r="AR93" s="14"/>
      <c r="AS93" s="14"/>
      <c r="AT93" s="14"/>
      <c r="AU93" s="14"/>
    </row>
    <row r="94" spans="1:47" x14ac:dyDescent="0.25">
      <c r="C94" s="82"/>
      <c r="D94" s="1">
        <f t="shared" si="2"/>
        <v>1586</v>
      </c>
      <c r="E94" s="51" t="s">
        <v>1611</v>
      </c>
      <c r="F94" s="33">
        <v>1</v>
      </c>
      <c r="G94" s="194"/>
      <c r="H94" s="3704"/>
      <c r="I94" s="261"/>
      <c r="N94" s="4"/>
      <c r="O94" s="14"/>
      <c r="P94" s="4"/>
      <c r="Q94" s="4"/>
      <c r="R94" s="4"/>
      <c r="V94"/>
      <c r="X94" s="4"/>
      <c r="Y94" s="3"/>
      <c r="Z94" s="4"/>
      <c r="AA94" s="14"/>
      <c r="AB94" s="4"/>
      <c r="AC94" s="14"/>
      <c r="AD94" s="14"/>
      <c r="AE94" s="14"/>
      <c r="AF94" s="14"/>
      <c r="AG94" s="14"/>
      <c r="AH94" s="14"/>
      <c r="AI94" s="14"/>
      <c r="AJ94" s="14"/>
      <c r="AK94" s="14"/>
      <c r="AL94" s="14"/>
      <c r="AM94" s="14"/>
      <c r="AN94" s="14"/>
      <c r="AO94" s="14"/>
      <c r="AP94" s="14"/>
      <c r="AQ94" s="14"/>
      <c r="AR94" s="14"/>
      <c r="AS94" s="14"/>
      <c r="AT94" s="14"/>
      <c r="AU94" s="14"/>
    </row>
    <row r="95" spans="1:47" x14ac:dyDescent="0.25">
      <c r="C95" s="455" t="s">
        <v>9920</v>
      </c>
      <c r="D95" s="1">
        <f t="shared" si="2"/>
        <v>1587</v>
      </c>
      <c r="E95" s="51" t="s">
        <v>1612</v>
      </c>
      <c r="F95" s="33">
        <v>1</v>
      </c>
      <c r="G95" s="194"/>
      <c r="H95" s="3704"/>
      <c r="I95" s="261" t="s">
        <v>9138</v>
      </c>
      <c r="N95" s="4"/>
      <c r="O95" s="14"/>
      <c r="P95" s="4"/>
      <c r="Q95" s="4"/>
      <c r="R95" s="4"/>
      <c r="V95"/>
      <c r="X95" s="4"/>
      <c r="Y95" s="3"/>
      <c r="Z95" s="4"/>
      <c r="AA95" s="14"/>
      <c r="AB95" s="4"/>
      <c r="AC95" s="14"/>
      <c r="AD95" s="14"/>
      <c r="AE95" s="14"/>
      <c r="AF95" s="14"/>
      <c r="AG95" s="14"/>
      <c r="AH95" s="14"/>
      <c r="AI95" s="14"/>
      <c r="AJ95" s="14"/>
      <c r="AK95" s="14"/>
      <c r="AL95" s="14"/>
      <c r="AM95" s="14"/>
      <c r="AN95" s="14"/>
      <c r="AO95" s="14"/>
      <c r="AP95" s="14"/>
      <c r="AQ95" s="14"/>
      <c r="AR95" s="14"/>
      <c r="AS95" s="14"/>
      <c r="AT95" s="14"/>
      <c r="AU95" s="14"/>
    </row>
    <row r="96" spans="1:47" x14ac:dyDescent="0.25">
      <c r="C96" s="82"/>
      <c r="D96" s="1">
        <f t="shared" si="2"/>
        <v>1588</v>
      </c>
      <c r="E96" s="51" t="s">
        <v>1613</v>
      </c>
      <c r="F96" s="33">
        <v>50</v>
      </c>
      <c r="G96" s="239"/>
      <c r="H96" s="3704"/>
      <c r="I96" s="261"/>
      <c r="N96" s="4"/>
      <c r="O96" s="14"/>
      <c r="P96" s="4"/>
      <c r="Q96" s="4"/>
      <c r="R96" s="4"/>
      <c r="V96"/>
      <c r="X96" s="4"/>
      <c r="Y96" s="3"/>
      <c r="Z96" s="4"/>
      <c r="AA96" s="14"/>
      <c r="AB96" s="4"/>
      <c r="AC96" s="14"/>
      <c r="AD96" s="14"/>
      <c r="AE96" s="14"/>
      <c r="AF96" s="14"/>
      <c r="AG96" s="14"/>
      <c r="AH96" s="14"/>
      <c r="AI96" s="14"/>
      <c r="AJ96" s="14"/>
      <c r="AK96" s="14"/>
      <c r="AL96" s="14"/>
      <c r="AM96" s="14"/>
      <c r="AN96" s="14"/>
      <c r="AO96" s="14"/>
      <c r="AP96" s="14"/>
      <c r="AQ96" s="14"/>
      <c r="AR96" s="14"/>
      <c r="AS96" s="14"/>
      <c r="AT96" s="14"/>
      <c r="AU96" s="14"/>
    </row>
    <row r="97" spans="2:47" x14ac:dyDescent="0.25">
      <c r="B97" s="1895" t="s">
        <v>12568</v>
      </c>
      <c r="C97" s="455" t="s">
        <v>12609</v>
      </c>
      <c r="D97" s="1">
        <f t="shared" si="2"/>
        <v>1638</v>
      </c>
      <c r="E97" s="293" t="s">
        <v>9580</v>
      </c>
      <c r="F97" s="33">
        <v>10</v>
      </c>
      <c r="G97" s="239"/>
      <c r="H97" s="3704"/>
      <c r="I97" s="261"/>
      <c r="N97" s="4"/>
      <c r="O97" s="14"/>
      <c r="P97" s="4"/>
      <c r="Q97" s="4"/>
      <c r="R97" s="4"/>
      <c r="V97"/>
      <c r="X97" s="4"/>
      <c r="Y97" s="3"/>
      <c r="Z97" s="4"/>
      <c r="AA97" s="14"/>
      <c r="AB97" s="4"/>
      <c r="AC97" s="14"/>
      <c r="AD97" s="14"/>
      <c r="AE97" s="14"/>
      <c r="AF97" s="14"/>
      <c r="AG97" s="14"/>
      <c r="AH97" s="14"/>
      <c r="AI97" s="14"/>
      <c r="AJ97" s="14"/>
      <c r="AK97" s="14"/>
      <c r="AL97" s="14"/>
      <c r="AM97" s="14"/>
      <c r="AN97" s="14"/>
      <c r="AO97" s="14"/>
      <c r="AP97" s="14"/>
      <c r="AQ97" s="14"/>
      <c r="AR97" s="14"/>
      <c r="AS97" s="14"/>
      <c r="AT97" s="14"/>
      <c r="AU97" s="14"/>
    </row>
    <row r="98" spans="2:47" x14ac:dyDescent="0.25">
      <c r="C98" s="82"/>
      <c r="D98" s="1">
        <f t="shared" si="2"/>
        <v>1648</v>
      </c>
      <c r="E98" s="51" t="s">
        <v>2985</v>
      </c>
      <c r="F98" s="33">
        <v>6</v>
      </c>
      <c r="G98" s="194"/>
      <c r="H98" s="3704"/>
      <c r="I98" s="261" t="s">
        <v>6928</v>
      </c>
      <c r="N98" s="4"/>
      <c r="O98" s="14"/>
      <c r="P98" s="4"/>
      <c r="Q98" s="4"/>
      <c r="R98" s="4"/>
      <c r="V98"/>
      <c r="X98" s="4"/>
      <c r="Y98" s="3"/>
      <c r="Z98" s="4"/>
      <c r="AA98" s="14"/>
      <c r="AB98" s="4"/>
      <c r="AC98" s="14"/>
      <c r="AD98" s="14"/>
      <c r="AE98" s="14"/>
      <c r="AF98" s="14"/>
      <c r="AG98" s="14"/>
      <c r="AH98" s="14"/>
      <c r="AI98" s="14"/>
      <c r="AJ98" s="14"/>
      <c r="AK98" s="14"/>
      <c r="AL98" s="14"/>
      <c r="AM98" s="14"/>
      <c r="AN98" s="14"/>
      <c r="AO98" s="14"/>
      <c r="AP98" s="14"/>
      <c r="AQ98" s="14"/>
      <c r="AR98" s="14"/>
      <c r="AS98" s="14"/>
      <c r="AT98" s="14"/>
      <c r="AU98" s="14"/>
    </row>
    <row r="99" spans="2:47" x14ac:dyDescent="0.25">
      <c r="C99" s="82"/>
      <c r="D99" s="1">
        <f t="shared" si="2"/>
        <v>1654</v>
      </c>
      <c r="E99" s="51" t="s">
        <v>2986</v>
      </c>
      <c r="F99" s="33">
        <v>6</v>
      </c>
      <c r="G99" s="239"/>
      <c r="H99" s="3704"/>
      <c r="I99" s="261" t="s">
        <v>6927</v>
      </c>
      <c r="N99" s="4"/>
      <c r="O99" s="14"/>
      <c r="P99" s="4"/>
      <c r="Q99" s="4"/>
      <c r="R99" s="4"/>
      <c r="V99"/>
      <c r="X99" s="4"/>
      <c r="Y99" s="3"/>
      <c r="Z99" s="4"/>
      <c r="AA99" s="14"/>
      <c r="AB99" s="4"/>
      <c r="AC99" s="14"/>
      <c r="AD99" s="14"/>
      <c r="AE99" s="14"/>
      <c r="AF99" s="14"/>
      <c r="AG99" s="14"/>
      <c r="AH99" s="14"/>
      <c r="AI99" s="14"/>
      <c r="AJ99" s="14"/>
      <c r="AK99" s="14"/>
      <c r="AL99" s="14"/>
      <c r="AM99" s="14"/>
      <c r="AN99" s="14"/>
      <c r="AO99" s="14"/>
      <c r="AP99" s="14"/>
      <c r="AQ99" s="14"/>
      <c r="AR99" s="14"/>
      <c r="AS99" s="14"/>
      <c r="AT99" s="14"/>
      <c r="AU99" s="14"/>
    </row>
    <row r="100" spans="2:47" x14ac:dyDescent="0.25">
      <c r="C100" s="82"/>
      <c r="D100" s="1">
        <f t="shared" si="2"/>
        <v>1660</v>
      </c>
      <c r="E100" s="51" t="s">
        <v>3186</v>
      </c>
      <c r="F100" s="33">
        <v>1</v>
      </c>
      <c r="G100" s="239"/>
      <c r="H100" s="3704"/>
      <c r="I100" s="261"/>
      <c r="N100" s="4"/>
      <c r="O100" s="14"/>
      <c r="P100" s="4"/>
      <c r="Q100" s="4"/>
      <c r="R100" s="4"/>
      <c r="V100"/>
      <c r="X100" s="4"/>
      <c r="Y100" s="3"/>
      <c r="Z100" s="4"/>
      <c r="AA100" s="14"/>
      <c r="AB100" s="4"/>
      <c r="AC100" s="14"/>
      <c r="AD100" s="14"/>
      <c r="AE100" s="14"/>
      <c r="AF100" s="14"/>
      <c r="AG100" s="14"/>
      <c r="AH100" s="14"/>
      <c r="AI100" s="14"/>
      <c r="AJ100" s="14"/>
      <c r="AK100" s="14"/>
      <c r="AL100" s="14"/>
      <c r="AM100" s="14"/>
      <c r="AN100" s="14"/>
      <c r="AO100" s="14"/>
      <c r="AP100" s="14"/>
      <c r="AQ100" s="14"/>
      <c r="AR100" s="14"/>
      <c r="AS100" s="14"/>
      <c r="AT100" s="14"/>
      <c r="AU100" s="14"/>
    </row>
    <row r="101" spans="2:47" x14ac:dyDescent="0.25">
      <c r="C101" s="82"/>
      <c r="D101" s="1">
        <f t="shared" si="2"/>
        <v>1661</v>
      </c>
      <c r="E101" s="51" t="s">
        <v>3187</v>
      </c>
      <c r="F101" s="33">
        <v>2</v>
      </c>
      <c r="G101" s="239"/>
      <c r="H101" s="3704"/>
      <c r="I101" s="261"/>
      <c r="N101" s="4"/>
      <c r="O101" s="14"/>
      <c r="P101" s="4"/>
      <c r="Q101" s="4"/>
      <c r="R101" s="4"/>
      <c r="V101"/>
      <c r="X101" s="4"/>
      <c r="Y101" s="3"/>
      <c r="Z101" s="4"/>
      <c r="AA101" s="14"/>
      <c r="AB101" s="4"/>
      <c r="AC101" s="14"/>
      <c r="AD101" s="14"/>
      <c r="AE101" s="14"/>
      <c r="AF101" s="14"/>
      <c r="AG101" s="14"/>
      <c r="AH101" s="14"/>
      <c r="AI101" s="14"/>
      <c r="AJ101" s="14"/>
      <c r="AK101" s="14"/>
      <c r="AL101" s="14"/>
      <c r="AM101" s="14"/>
      <c r="AN101" s="14"/>
      <c r="AO101" s="14"/>
      <c r="AP101" s="14"/>
      <c r="AQ101" s="14"/>
      <c r="AR101" s="14"/>
      <c r="AS101" s="14"/>
      <c r="AT101" s="14"/>
      <c r="AU101" s="14"/>
    </row>
    <row r="102" spans="2:47" x14ac:dyDescent="0.25">
      <c r="C102" s="82"/>
      <c r="D102" s="1">
        <f t="shared" si="2"/>
        <v>1663</v>
      </c>
      <c r="E102" s="51" t="s">
        <v>9951</v>
      </c>
      <c r="F102" s="33">
        <v>1</v>
      </c>
      <c r="G102" s="239"/>
      <c r="H102" s="3704"/>
      <c r="I102" s="261"/>
      <c r="N102" s="4"/>
      <c r="O102" s="14"/>
      <c r="P102" s="4"/>
      <c r="Q102" s="4"/>
      <c r="R102" s="4"/>
      <c r="V102"/>
      <c r="X102" s="4"/>
      <c r="Y102" s="3"/>
      <c r="Z102" s="4"/>
      <c r="AA102" s="14"/>
      <c r="AB102" s="4"/>
      <c r="AC102" s="14"/>
      <c r="AD102" s="14"/>
      <c r="AE102" s="14"/>
      <c r="AF102" s="14"/>
      <c r="AG102" s="14"/>
      <c r="AH102" s="14"/>
      <c r="AI102" s="14"/>
      <c r="AJ102" s="14"/>
      <c r="AK102" s="14"/>
      <c r="AL102" s="14"/>
      <c r="AM102" s="14"/>
      <c r="AN102" s="14"/>
      <c r="AO102" s="14"/>
      <c r="AP102" s="14"/>
      <c r="AQ102" s="14"/>
      <c r="AR102" s="14"/>
      <c r="AS102" s="14"/>
      <c r="AT102" s="14"/>
      <c r="AU102" s="14"/>
    </row>
    <row r="103" spans="2:47" x14ac:dyDescent="0.25">
      <c r="C103" s="82"/>
      <c r="D103" s="1">
        <f t="shared" si="2"/>
        <v>1664</v>
      </c>
      <c r="E103" s="785"/>
      <c r="F103" s="786">
        <v>167</v>
      </c>
      <c r="G103" s="220">
        <f>SUM(F86:F103)</f>
        <v>415</v>
      </c>
      <c r="H103" s="3705"/>
      <c r="I103" s="776">
        <f>G103+G80+G75</f>
        <v>975</v>
      </c>
      <c r="J103" s="100" t="s">
        <v>1171</v>
      </c>
      <c r="N103" s="4"/>
      <c r="O103" s="14"/>
      <c r="P103" s="4"/>
      <c r="Q103" s="4"/>
      <c r="R103" s="4"/>
      <c r="X103" s="4"/>
      <c r="Y103" s="3"/>
      <c r="Z103" s="4"/>
      <c r="AA103" s="14"/>
      <c r="AB103" s="4"/>
      <c r="AC103" s="14"/>
      <c r="AD103" s="14"/>
      <c r="AE103" s="14"/>
      <c r="AF103" s="14"/>
      <c r="AG103" s="14"/>
      <c r="AH103" s="14"/>
      <c r="AI103" s="14"/>
      <c r="AJ103" s="14"/>
      <c r="AK103" s="14"/>
      <c r="AL103" s="14"/>
      <c r="AM103" s="14"/>
      <c r="AN103" s="14"/>
      <c r="AO103" s="14"/>
      <c r="AP103" s="14"/>
      <c r="AQ103" s="14"/>
      <c r="AR103" s="14"/>
      <c r="AS103" s="14"/>
      <c r="AT103" s="14"/>
      <c r="AU103" s="14"/>
    </row>
    <row r="104" spans="2:47" x14ac:dyDescent="0.25">
      <c r="C104" s="82"/>
      <c r="D104" s="1">
        <f t="shared" si="2"/>
        <v>1831</v>
      </c>
      <c r="E104" s="185" t="s">
        <v>358</v>
      </c>
      <c r="F104" s="33">
        <v>32</v>
      </c>
      <c r="G104" s="185"/>
      <c r="H104" s="3680" t="s">
        <v>9200</v>
      </c>
      <c r="I104" s="773"/>
      <c r="N104" s="4"/>
      <c r="O104" s="14"/>
      <c r="P104" s="4"/>
      <c r="Q104" s="4"/>
      <c r="R104" s="4"/>
      <c r="X104" s="4"/>
      <c r="Y104" s="3"/>
      <c r="Z104" s="4"/>
      <c r="AA104" s="14"/>
      <c r="AB104" s="4"/>
      <c r="AC104" s="14"/>
      <c r="AD104" s="14"/>
      <c r="AE104" s="14"/>
      <c r="AF104" s="14"/>
      <c r="AG104" s="14"/>
      <c r="AH104" s="14"/>
      <c r="AI104" s="14"/>
      <c r="AJ104" s="14"/>
      <c r="AK104" s="14"/>
      <c r="AL104" s="14"/>
      <c r="AM104" s="14"/>
      <c r="AN104" s="14"/>
      <c r="AO104" s="14"/>
      <c r="AP104" s="14"/>
      <c r="AQ104" s="14"/>
      <c r="AR104" s="14"/>
      <c r="AS104" s="14"/>
      <c r="AT104" s="14"/>
      <c r="AU104" s="14"/>
    </row>
    <row r="105" spans="2:47" x14ac:dyDescent="0.25">
      <c r="C105" s="82"/>
      <c r="D105" s="1">
        <f t="shared" si="2"/>
        <v>1863</v>
      </c>
      <c r="E105" s="185" t="s">
        <v>359</v>
      </c>
      <c r="F105" s="33">
        <v>32</v>
      </c>
      <c r="G105" s="185"/>
      <c r="H105" s="3681"/>
      <c r="I105" s="773"/>
      <c r="N105" s="4"/>
      <c r="O105" s="14"/>
      <c r="P105" s="4"/>
      <c r="Q105" s="4"/>
      <c r="R105" s="4"/>
      <c r="X105" s="4"/>
      <c r="Y105" s="3"/>
      <c r="Z105" s="4"/>
      <c r="AA105" s="14"/>
      <c r="AB105" s="4"/>
      <c r="AC105" s="14"/>
      <c r="AD105" s="14"/>
      <c r="AE105" s="14"/>
      <c r="AF105" s="14"/>
      <c r="AG105" s="14"/>
      <c r="AH105" s="14"/>
      <c r="AI105" s="14"/>
      <c r="AJ105" s="14"/>
      <c r="AK105" s="14"/>
      <c r="AL105" s="14"/>
      <c r="AM105" s="14"/>
      <c r="AN105" s="14"/>
      <c r="AO105" s="14"/>
      <c r="AP105" s="14"/>
      <c r="AQ105" s="14"/>
      <c r="AR105" s="14"/>
      <c r="AS105" s="14"/>
      <c r="AT105" s="14"/>
      <c r="AU105" s="14"/>
    </row>
    <row r="106" spans="2:47" x14ac:dyDescent="0.25">
      <c r="C106" s="82"/>
      <c r="D106" s="1">
        <f t="shared" si="2"/>
        <v>1895</v>
      </c>
      <c r="E106" s="185" t="s">
        <v>360</v>
      </c>
      <c r="F106" s="33">
        <v>344</v>
      </c>
      <c r="G106" s="771"/>
      <c r="H106" s="3681"/>
      <c r="I106" s="773"/>
      <c r="N106" s="4"/>
      <c r="O106" s="14"/>
      <c r="P106" s="4"/>
      <c r="Q106" s="4"/>
      <c r="R106" s="4"/>
      <c r="X106" s="4"/>
      <c r="Y106" s="3"/>
      <c r="Z106" s="4"/>
      <c r="AA106" s="14"/>
      <c r="AB106" s="4"/>
      <c r="AC106" s="14"/>
      <c r="AD106" s="14"/>
      <c r="AE106" s="14"/>
      <c r="AF106" s="14"/>
      <c r="AG106" s="14"/>
      <c r="AH106" s="14"/>
      <c r="AI106" s="14"/>
      <c r="AJ106" s="14"/>
      <c r="AK106" s="14"/>
      <c r="AL106" s="14"/>
      <c r="AM106" s="14"/>
      <c r="AN106" s="14"/>
      <c r="AO106" s="14"/>
      <c r="AP106" s="14"/>
      <c r="AQ106" s="14"/>
      <c r="AR106" s="14"/>
      <c r="AS106" s="14"/>
      <c r="AT106" s="14"/>
      <c r="AU106" s="14"/>
    </row>
    <row r="107" spans="2:47" x14ac:dyDescent="0.25">
      <c r="C107" s="82"/>
      <c r="D107" s="1">
        <f t="shared" si="2"/>
        <v>2239</v>
      </c>
      <c r="E107" s="787" t="s">
        <v>416</v>
      </c>
      <c r="F107" s="786">
        <v>169</v>
      </c>
      <c r="G107" s="772">
        <f>SUM(F104:F107)</f>
        <v>577</v>
      </c>
      <c r="H107" s="3682"/>
      <c r="I107" s="773"/>
      <c r="N107" s="4"/>
      <c r="O107" s="14"/>
      <c r="P107" s="4"/>
      <c r="Q107" s="4"/>
      <c r="R107" s="4"/>
      <c r="X107" s="4"/>
      <c r="Y107" s="3"/>
      <c r="Z107" s="4"/>
      <c r="AA107" s="14"/>
      <c r="AB107" s="4"/>
      <c r="AC107" s="14"/>
      <c r="AD107" s="14"/>
      <c r="AE107" s="14"/>
      <c r="AF107" s="14"/>
      <c r="AG107" s="14"/>
      <c r="AH107" s="14"/>
      <c r="AI107" s="14"/>
      <c r="AJ107" s="14"/>
      <c r="AK107" s="14"/>
      <c r="AL107" s="14"/>
      <c r="AM107" s="14"/>
      <c r="AN107" s="14"/>
      <c r="AO107" s="14"/>
      <c r="AP107" s="14"/>
      <c r="AQ107" s="14"/>
      <c r="AR107" s="14"/>
      <c r="AS107" s="14"/>
      <c r="AT107" s="14"/>
      <c r="AU107" s="14"/>
    </row>
    <row r="108" spans="2:47" x14ac:dyDescent="0.25">
      <c r="C108" s="906"/>
      <c r="D108" s="52"/>
      <c r="E108" s="37"/>
      <c r="F108" s="196"/>
      <c r="G108" s="876">
        <f>SUM(G2:G107)</f>
        <v>2408</v>
      </c>
      <c r="H108" s="876"/>
      <c r="I108" s="29"/>
      <c r="J108" s="100" t="s">
        <v>1203</v>
      </c>
      <c r="N108" s="4"/>
      <c r="O108" s="14"/>
      <c r="P108" s="4"/>
      <c r="Q108" s="4"/>
      <c r="R108" s="4"/>
      <c r="X108" s="4"/>
      <c r="Y108" s="3"/>
      <c r="Z108" s="4"/>
      <c r="AA108" s="14"/>
      <c r="AB108" s="4"/>
      <c r="AC108" s="14"/>
      <c r="AD108" s="14"/>
      <c r="AE108" s="14"/>
      <c r="AF108" s="14"/>
      <c r="AG108" s="14"/>
      <c r="AH108" s="14"/>
      <c r="AI108" s="14"/>
      <c r="AJ108" s="14"/>
      <c r="AK108" s="14"/>
      <c r="AL108" s="14"/>
      <c r="AM108" s="14"/>
      <c r="AN108" s="14"/>
      <c r="AO108" s="14"/>
      <c r="AP108" s="14"/>
      <c r="AQ108" s="14"/>
      <c r="AR108" s="14"/>
      <c r="AS108" s="14"/>
      <c r="AT108" s="14"/>
      <c r="AU108" s="14"/>
    </row>
    <row r="109" spans="2:47" x14ac:dyDescent="0.25">
      <c r="D109" s="3683" t="s">
        <v>7126</v>
      </c>
      <c r="E109" s="3684"/>
      <c r="F109" s="3684"/>
      <c r="G109" s="3684"/>
      <c r="H109" s="3684"/>
      <c r="I109" s="3685"/>
      <c r="N109" s="4"/>
      <c r="O109" s="14"/>
      <c r="P109" s="4"/>
      <c r="Q109" s="4"/>
      <c r="R109" s="4"/>
      <c r="T109" s="4"/>
      <c r="U109" s="3"/>
      <c r="V109" s="4"/>
      <c r="W109" s="14"/>
      <c r="X109" s="4"/>
      <c r="Y109" s="3"/>
      <c r="Z109" s="4"/>
      <c r="AA109" s="14"/>
      <c r="AB109" s="4"/>
      <c r="AC109" s="14"/>
      <c r="AD109" s="14"/>
      <c r="AE109" s="14"/>
      <c r="AF109" s="14"/>
      <c r="AG109" s="14"/>
      <c r="AH109" s="14"/>
      <c r="AI109" s="14"/>
      <c r="AJ109" s="14"/>
      <c r="AK109" s="14"/>
      <c r="AL109" s="14"/>
      <c r="AM109" s="14"/>
      <c r="AN109" s="14"/>
      <c r="AO109" s="14"/>
      <c r="AP109" s="14"/>
      <c r="AQ109" s="14"/>
      <c r="AR109" s="14"/>
      <c r="AS109" s="14"/>
      <c r="AT109" s="14"/>
      <c r="AU109" s="14"/>
    </row>
    <row r="110" spans="2:47" x14ac:dyDescent="0.25">
      <c r="C110" s="1074"/>
      <c r="D110" s="168">
        <v>0</v>
      </c>
      <c r="E110" s="84" t="s">
        <v>1833</v>
      </c>
      <c r="F110" s="159">
        <v>1</v>
      </c>
      <c r="G110" s="125"/>
      <c r="H110" s="125"/>
      <c r="I110" s="169" t="s">
        <v>1818</v>
      </c>
      <c r="N110" s="4"/>
      <c r="O110" s="14"/>
      <c r="P110" s="4"/>
      <c r="Q110" s="4"/>
      <c r="R110" s="4"/>
      <c r="S110" s="14"/>
      <c r="T110" s="4"/>
      <c r="U110" s="3"/>
      <c r="V110" s="4"/>
      <c r="W110" s="14"/>
      <c r="X110" s="4"/>
      <c r="Y110" s="3"/>
      <c r="Z110" s="4"/>
      <c r="AA110" s="14"/>
      <c r="AB110" s="4"/>
      <c r="AC110" s="14"/>
      <c r="AD110" s="14"/>
      <c r="AE110" s="14"/>
      <c r="AF110" s="14"/>
      <c r="AG110" s="14"/>
      <c r="AH110" s="14"/>
      <c r="AI110" s="14"/>
      <c r="AJ110" s="14"/>
      <c r="AK110" s="14"/>
      <c r="AL110" s="14"/>
      <c r="AM110" s="14"/>
      <c r="AN110" s="14"/>
      <c r="AO110" s="14"/>
      <c r="AP110" s="14"/>
      <c r="AQ110" s="14"/>
      <c r="AR110" s="14"/>
      <c r="AS110" s="14"/>
      <c r="AT110" s="14"/>
      <c r="AU110" s="14"/>
    </row>
    <row r="111" spans="2:47" x14ac:dyDescent="0.25">
      <c r="C111" s="82"/>
      <c r="D111" s="1">
        <f t="shared" ref="D111:D124" si="3">D110+F110</f>
        <v>1</v>
      </c>
      <c r="E111" t="s">
        <v>1819</v>
      </c>
      <c r="F111" s="2">
        <v>2</v>
      </c>
      <c r="G111" s="14"/>
      <c r="H111" s="14"/>
      <c r="I111" s="137" t="s">
        <v>1834</v>
      </c>
      <c r="N111" s="4"/>
      <c r="O111" s="14"/>
      <c r="P111" s="4"/>
      <c r="Q111" s="4"/>
      <c r="R111" s="4"/>
      <c r="S111" s="14"/>
      <c r="T111" s="4"/>
      <c r="U111" s="3"/>
      <c r="V111" s="4"/>
      <c r="W111" s="14"/>
      <c r="X111" s="4"/>
      <c r="Y111" s="3"/>
      <c r="Z111" s="4"/>
      <c r="AA111" s="14"/>
      <c r="AB111" s="4"/>
      <c r="AC111" s="14"/>
      <c r="AD111" s="14"/>
      <c r="AE111" s="14"/>
      <c r="AF111" s="14"/>
      <c r="AG111" s="14"/>
      <c r="AH111" s="14"/>
      <c r="AI111" s="14"/>
      <c r="AJ111" s="14"/>
      <c r="AK111" s="14"/>
      <c r="AL111" s="14"/>
      <c r="AM111" s="14"/>
      <c r="AN111" s="14"/>
      <c r="AO111" s="14"/>
      <c r="AP111" s="14"/>
      <c r="AQ111" s="14"/>
      <c r="AR111" s="14"/>
      <c r="AS111" s="14"/>
      <c r="AT111" s="14"/>
      <c r="AU111" s="14"/>
    </row>
    <row r="112" spans="2:47" x14ac:dyDescent="0.25">
      <c r="C112" s="82"/>
      <c r="D112" s="1">
        <f t="shared" si="3"/>
        <v>3</v>
      </c>
      <c r="E112" t="s">
        <v>1820</v>
      </c>
      <c r="F112" s="2">
        <v>2</v>
      </c>
      <c r="G112" s="14"/>
      <c r="H112" s="14"/>
      <c r="I112" s="137" t="s">
        <v>1835</v>
      </c>
      <c r="N112" s="4"/>
      <c r="O112" s="14"/>
      <c r="P112" s="4"/>
      <c r="Q112" s="4"/>
      <c r="R112" s="4"/>
      <c r="S112" s="14"/>
      <c r="T112" s="4"/>
      <c r="U112" s="3"/>
      <c r="V112" s="4"/>
      <c r="W112" s="14"/>
      <c r="X112" s="4"/>
      <c r="Y112" s="3"/>
      <c r="Z112" s="4"/>
      <c r="AA112" s="14"/>
      <c r="AB112" s="4"/>
      <c r="AC112" s="14"/>
      <c r="AD112" s="14"/>
      <c r="AE112" s="14"/>
      <c r="AF112" s="14"/>
      <c r="AG112" s="14"/>
      <c r="AH112" s="14"/>
      <c r="AI112" s="14"/>
      <c r="AJ112" s="14"/>
      <c r="AK112" s="14"/>
      <c r="AL112" s="14"/>
      <c r="AM112" s="14"/>
      <c r="AN112" s="14"/>
      <c r="AO112" s="14"/>
      <c r="AP112" s="14"/>
      <c r="AQ112" s="14"/>
      <c r="AR112" s="14"/>
      <c r="AS112" s="14"/>
      <c r="AT112" s="14"/>
      <c r="AU112" s="14"/>
    </row>
    <row r="113" spans="3:47" x14ac:dyDescent="0.25">
      <c r="C113" s="82"/>
      <c r="D113" s="1">
        <f t="shared" si="3"/>
        <v>5</v>
      </c>
      <c r="E113" t="s">
        <v>1821</v>
      </c>
      <c r="F113" s="2">
        <v>2</v>
      </c>
      <c r="G113" s="14"/>
      <c r="H113" s="14"/>
      <c r="I113" s="137" t="s">
        <v>1836</v>
      </c>
      <c r="N113" s="4"/>
      <c r="O113" s="14"/>
      <c r="P113" s="4"/>
      <c r="Q113" s="4"/>
      <c r="R113" s="4"/>
      <c r="S113" s="14"/>
      <c r="T113" s="4"/>
      <c r="U113" s="3"/>
      <c r="V113" s="4"/>
      <c r="W113" s="14"/>
      <c r="X113" s="4"/>
      <c r="Y113" s="3"/>
      <c r="Z113" s="4"/>
      <c r="AA113" s="14"/>
      <c r="AB113" s="4"/>
      <c r="AC113" s="14"/>
      <c r="AD113" s="14"/>
      <c r="AE113" s="14"/>
      <c r="AF113" s="14"/>
      <c r="AG113" s="14"/>
      <c r="AH113" s="14"/>
      <c r="AI113" s="14"/>
      <c r="AJ113" s="14"/>
      <c r="AK113" s="14"/>
      <c r="AL113" s="14"/>
      <c r="AM113" s="14"/>
      <c r="AN113" s="14"/>
      <c r="AO113" s="14"/>
      <c r="AP113" s="14"/>
      <c r="AQ113" s="14"/>
      <c r="AR113" s="14"/>
      <c r="AS113" s="14"/>
      <c r="AT113" s="14"/>
      <c r="AU113" s="14"/>
    </row>
    <row r="114" spans="3:47" x14ac:dyDescent="0.25">
      <c r="C114" s="82"/>
      <c r="D114" s="1">
        <f t="shared" si="3"/>
        <v>7</v>
      </c>
      <c r="E114" t="s">
        <v>1822</v>
      </c>
      <c r="F114" s="2">
        <v>2</v>
      </c>
      <c r="G114" s="14"/>
      <c r="H114" s="14"/>
      <c r="I114" s="137" t="s">
        <v>1837</v>
      </c>
      <c r="N114" s="4"/>
      <c r="O114" s="14"/>
      <c r="P114" s="4"/>
      <c r="Q114" s="4"/>
      <c r="R114" s="4"/>
      <c r="S114" s="14"/>
      <c r="T114" s="4"/>
      <c r="U114" s="3"/>
      <c r="V114" s="4"/>
      <c r="W114" s="14"/>
      <c r="X114" s="4"/>
      <c r="Y114" s="3"/>
      <c r="Z114" s="4"/>
      <c r="AA114" s="14"/>
      <c r="AB114" s="4"/>
      <c r="AC114" s="14"/>
      <c r="AD114" s="14"/>
      <c r="AE114" s="14"/>
      <c r="AF114" s="14"/>
      <c r="AG114" s="14"/>
      <c r="AH114" s="14"/>
      <c r="AI114" s="14"/>
      <c r="AJ114" s="14"/>
      <c r="AK114" s="14"/>
      <c r="AL114" s="14"/>
      <c r="AM114" s="14"/>
      <c r="AN114" s="14"/>
      <c r="AO114" s="14"/>
      <c r="AP114" s="14"/>
      <c r="AQ114" s="14"/>
      <c r="AR114" s="14"/>
      <c r="AS114" s="14"/>
      <c r="AT114" s="14"/>
      <c r="AU114" s="14"/>
    </row>
    <row r="115" spans="3:47" x14ac:dyDescent="0.25">
      <c r="C115" s="82"/>
      <c r="D115" s="1">
        <f t="shared" si="3"/>
        <v>9</v>
      </c>
      <c r="E115" t="s">
        <v>1823</v>
      </c>
      <c r="F115" s="2">
        <v>3</v>
      </c>
      <c r="G115" s="14"/>
      <c r="H115" s="14"/>
      <c r="I115" s="137" t="s">
        <v>1838</v>
      </c>
      <c r="N115" s="4"/>
      <c r="O115" s="14"/>
      <c r="P115" s="4"/>
      <c r="Q115" s="4"/>
      <c r="R115" s="4"/>
      <c r="S115" s="14"/>
      <c r="T115" s="4"/>
      <c r="U115" s="3"/>
      <c r="V115" s="4"/>
      <c r="W115" s="14"/>
      <c r="X115" s="4"/>
      <c r="Y115" s="3"/>
      <c r="Z115" s="4"/>
      <c r="AA115" s="14"/>
      <c r="AB115" s="4"/>
      <c r="AC115" s="14"/>
      <c r="AD115" s="14"/>
      <c r="AE115" s="14"/>
      <c r="AF115" s="14"/>
      <c r="AG115" s="14"/>
      <c r="AH115" s="14"/>
      <c r="AI115" s="14"/>
      <c r="AJ115" s="14"/>
      <c r="AK115" s="14"/>
      <c r="AL115" s="14"/>
      <c r="AM115" s="14"/>
      <c r="AN115" s="14"/>
      <c r="AO115" s="14"/>
      <c r="AP115" s="14"/>
      <c r="AQ115" s="14"/>
      <c r="AR115" s="14"/>
      <c r="AS115" s="14"/>
      <c r="AT115" s="14"/>
      <c r="AU115" s="14"/>
    </row>
    <row r="116" spans="3:47" x14ac:dyDescent="0.25">
      <c r="C116" s="82"/>
      <c r="D116" s="1">
        <f t="shared" si="3"/>
        <v>12</v>
      </c>
      <c r="E116" t="s">
        <v>1824</v>
      </c>
      <c r="F116" s="2">
        <v>1</v>
      </c>
      <c r="G116" s="14"/>
      <c r="H116" s="14"/>
      <c r="I116" s="137" t="s">
        <v>1839</v>
      </c>
      <c r="N116" s="4"/>
      <c r="O116" s="14"/>
      <c r="P116" s="4"/>
      <c r="Q116" s="4"/>
      <c r="R116" s="4"/>
      <c r="S116" s="14"/>
      <c r="T116" s="4"/>
      <c r="U116" s="3"/>
      <c r="V116" s="4"/>
      <c r="W116" s="14"/>
      <c r="X116" s="4"/>
      <c r="Y116" s="3"/>
      <c r="Z116" s="4"/>
      <c r="AA116" s="14"/>
      <c r="AB116" s="4"/>
      <c r="AC116" s="14"/>
      <c r="AD116" s="14"/>
      <c r="AE116" s="14"/>
      <c r="AF116" s="14"/>
      <c r="AG116" s="14"/>
      <c r="AH116" s="14"/>
      <c r="AI116" s="14"/>
      <c r="AJ116" s="14"/>
      <c r="AK116" s="14"/>
      <c r="AL116" s="14"/>
      <c r="AM116" s="14"/>
      <c r="AN116" s="14"/>
      <c r="AO116" s="14"/>
      <c r="AP116" s="14"/>
      <c r="AQ116" s="14"/>
      <c r="AR116" s="14"/>
      <c r="AS116" s="14"/>
      <c r="AT116" s="14"/>
      <c r="AU116" s="14"/>
    </row>
    <row r="117" spans="3:47" x14ac:dyDescent="0.25">
      <c r="C117" s="82"/>
      <c r="D117" s="1">
        <f t="shared" si="3"/>
        <v>13</v>
      </c>
      <c r="E117" t="s">
        <v>1825</v>
      </c>
      <c r="F117" s="2">
        <v>3</v>
      </c>
      <c r="G117" s="14"/>
      <c r="H117" s="14"/>
      <c r="I117" s="137" t="s">
        <v>1840</v>
      </c>
      <c r="N117" s="4"/>
      <c r="O117" s="14"/>
      <c r="P117" s="4"/>
      <c r="Q117" s="4"/>
      <c r="R117" s="4"/>
      <c r="S117" s="14"/>
      <c r="T117" s="4"/>
      <c r="U117" s="3"/>
      <c r="V117" s="4"/>
      <c r="W117" s="14"/>
      <c r="X117" s="4"/>
      <c r="Y117" s="3"/>
      <c r="Z117" s="4"/>
      <c r="AA117" s="14"/>
      <c r="AB117" s="4"/>
      <c r="AC117" s="14"/>
      <c r="AD117" s="14"/>
      <c r="AE117" s="14"/>
      <c r="AF117" s="14"/>
      <c r="AG117" s="14"/>
      <c r="AH117" s="14"/>
      <c r="AI117" s="14"/>
      <c r="AJ117" s="14"/>
      <c r="AK117" s="14"/>
      <c r="AL117" s="14"/>
      <c r="AM117" s="14"/>
      <c r="AN117" s="14"/>
      <c r="AO117" s="14"/>
      <c r="AP117" s="14"/>
      <c r="AQ117" s="14"/>
      <c r="AR117" s="14"/>
      <c r="AS117" s="14"/>
      <c r="AT117" s="14"/>
      <c r="AU117" s="14"/>
    </row>
    <row r="118" spans="3:47" x14ac:dyDescent="0.25">
      <c r="C118" s="82"/>
      <c r="D118" s="1">
        <f t="shared" si="3"/>
        <v>16</v>
      </c>
      <c r="E118" t="s">
        <v>1826</v>
      </c>
      <c r="F118" s="2">
        <v>1</v>
      </c>
      <c r="G118" s="14"/>
      <c r="H118" s="14"/>
      <c r="I118" s="754" t="s">
        <v>3259</v>
      </c>
      <c r="N118" s="4"/>
      <c r="O118" s="14"/>
      <c r="P118" s="4"/>
      <c r="Q118" s="4"/>
      <c r="R118" s="4"/>
      <c r="S118" s="14"/>
      <c r="T118" s="4"/>
      <c r="U118" s="3"/>
      <c r="V118" s="4"/>
      <c r="W118" s="14"/>
      <c r="X118" s="4"/>
      <c r="Y118" s="3"/>
      <c r="Z118" s="4"/>
      <c r="AA118" s="14"/>
      <c r="AB118" s="4"/>
      <c r="AC118" s="14"/>
      <c r="AD118" s="14"/>
      <c r="AE118" s="14"/>
      <c r="AF118" s="14"/>
      <c r="AG118" s="14"/>
      <c r="AH118" s="14"/>
      <c r="AI118" s="14"/>
      <c r="AJ118" s="14"/>
      <c r="AK118" s="14"/>
      <c r="AL118" s="14"/>
      <c r="AM118" s="14"/>
      <c r="AN118" s="14"/>
      <c r="AO118" s="14"/>
      <c r="AP118" s="14"/>
      <c r="AQ118" s="14"/>
      <c r="AR118" s="14"/>
      <c r="AS118" s="14"/>
      <c r="AT118" s="14"/>
      <c r="AU118" s="14"/>
    </row>
    <row r="119" spans="3:47" x14ac:dyDescent="0.25">
      <c r="C119" s="82"/>
      <c r="D119" s="1">
        <f t="shared" si="3"/>
        <v>17</v>
      </c>
      <c r="E119" t="s">
        <v>1827</v>
      </c>
      <c r="F119" s="2">
        <v>1</v>
      </c>
      <c r="G119" s="14"/>
      <c r="H119" s="14"/>
      <c r="I119" s="268" t="s">
        <v>1841</v>
      </c>
      <c r="K119" s="3"/>
      <c r="L119" s="4"/>
      <c r="M119" s="4"/>
      <c r="N119" s="4"/>
      <c r="O119" s="14"/>
      <c r="P119" s="4"/>
      <c r="Q119" s="4"/>
      <c r="R119" s="4"/>
      <c r="S119" s="14"/>
      <c r="T119" s="4"/>
      <c r="U119" s="3"/>
      <c r="V119" s="4"/>
      <c r="W119" s="14"/>
      <c r="X119" s="4"/>
      <c r="Y119" s="3"/>
      <c r="Z119" s="4"/>
      <c r="AA119" s="14"/>
      <c r="AB119" s="4"/>
      <c r="AC119" s="14"/>
      <c r="AD119" s="14"/>
      <c r="AE119" s="14"/>
      <c r="AF119" s="14"/>
      <c r="AG119" s="14"/>
      <c r="AH119" s="14"/>
      <c r="AI119" s="14"/>
      <c r="AJ119" s="14"/>
      <c r="AK119" s="14"/>
      <c r="AL119" s="14"/>
      <c r="AM119" s="14"/>
      <c r="AN119" s="14"/>
      <c r="AO119" s="14"/>
      <c r="AP119" s="14"/>
      <c r="AQ119" s="14"/>
      <c r="AR119" s="14"/>
      <c r="AS119" s="14"/>
      <c r="AT119" s="14"/>
      <c r="AU119" s="14"/>
    </row>
    <row r="120" spans="3:47" x14ac:dyDescent="0.25">
      <c r="C120" s="82"/>
      <c r="D120" s="1">
        <f t="shared" si="3"/>
        <v>18</v>
      </c>
      <c r="E120" t="s">
        <v>1828</v>
      </c>
      <c r="F120" s="2">
        <v>1</v>
      </c>
      <c r="G120" s="14"/>
      <c r="H120" s="14"/>
      <c r="I120" s="269" t="s">
        <v>1842</v>
      </c>
      <c r="K120" s="3"/>
      <c r="L120" s="4"/>
      <c r="M120" s="4"/>
      <c r="N120" s="4"/>
      <c r="O120" s="14"/>
      <c r="P120" s="4"/>
      <c r="Q120" s="4"/>
      <c r="R120" s="4"/>
      <c r="S120" s="14"/>
      <c r="T120" s="4"/>
      <c r="U120" s="3"/>
      <c r="V120" s="4"/>
      <c r="W120" s="14"/>
      <c r="X120" s="4"/>
      <c r="Y120" s="3"/>
      <c r="Z120" s="4"/>
      <c r="AA120" s="14"/>
      <c r="AB120" s="4"/>
      <c r="AC120" s="14"/>
      <c r="AD120" s="14"/>
      <c r="AE120" s="14"/>
      <c r="AF120" s="14"/>
      <c r="AG120" s="14"/>
      <c r="AH120" s="14"/>
      <c r="AI120" s="14"/>
      <c r="AJ120" s="14"/>
      <c r="AK120" s="14"/>
      <c r="AL120" s="14"/>
      <c r="AM120" s="14"/>
      <c r="AN120" s="14"/>
      <c r="AO120" s="14"/>
      <c r="AP120" s="14"/>
      <c r="AQ120" s="14"/>
      <c r="AR120" s="14"/>
      <c r="AS120" s="14"/>
      <c r="AT120" s="14"/>
      <c r="AU120" s="14"/>
    </row>
    <row r="121" spans="3:47" x14ac:dyDescent="0.25">
      <c r="C121" s="82"/>
      <c r="D121" s="1">
        <f t="shared" si="3"/>
        <v>19</v>
      </c>
      <c r="E121" s="14" t="s">
        <v>1829</v>
      </c>
      <c r="F121" s="4" t="s">
        <v>819</v>
      </c>
      <c r="G121" s="14"/>
      <c r="H121" s="14"/>
      <c r="I121" s="137" t="s">
        <v>1843</v>
      </c>
      <c r="K121" s="3"/>
      <c r="L121" s="4"/>
      <c r="M121" s="4"/>
      <c r="N121" s="4"/>
      <c r="O121" s="14"/>
      <c r="P121" s="4"/>
      <c r="Q121" s="4"/>
      <c r="R121" s="4"/>
      <c r="S121" s="14"/>
      <c r="T121" s="4"/>
      <c r="U121" s="3"/>
      <c r="V121" s="4"/>
      <c r="W121" s="14"/>
      <c r="X121" s="4"/>
      <c r="Y121" s="3"/>
      <c r="Z121" s="4"/>
      <c r="AA121" s="14"/>
      <c r="AB121" s="4"/>
      <c r="AC121" s="14"/>
      <c r="AD121" s="14"/>
      <c r="AE121" s="14"/>
      <c r="AF121" s="14"/>
      <c r="AG121" s="14"/>
      <c r="AH121" s="14"/>
      <c r="AI121" s="14"/>
      <c r="AJ121" s="14"/>
      <c r="AK121" s="14"/>
      <c r="AL121" s="14"/>
      <c r="AM121" s="14"/>
      <c r="AN121" s="14"/>
      <c r="AO121" s="14"/>
      <c r="AP121" s="14"/>
      <c r="AQ121" s="14"/>
      <c r="AR121" s="14"/>
      <c r="AS121" s="14"/>
      <c r="AT121" s="14"/>
      <c r="AU121" s="14"/>
    </row>
    <row r="122" spans="3:47" x14ac:dyDescent="0.25">
      <c r="C122" s="82"/>
      <c r="D122" s="1">
        <f t="shared" si="3"/>
        <v>20</v>
      </c>
      <c r="E122" s="14" t="s">
        <v>1830</v>
      </c>
      <c r="F122" s="4" t="s">
        <v>819</v>
      </c>
      <c r="G122" s="14"/>
      <c r="H122" s="14"/>
      <c r="I122" s="137" t="s">
        <v>1844</v>
      </c>
      <c r="K122" s="3"/>
      <c r="L122" s="4"/>
      <c r="M122" s="4"/>
      <c r="N122" s="4"/>
      <c r="O122" s="14"/>
      <c r="P122" s="4"/>
      <c r="Q122" s="4"/>
      <c r="R122" s="4"/>
      <c r="S122" s="14"/>
      <c r="T122" s="4"/>
      <c r="U122" s="3"/>
      <c r="V122" s="4"/>
      <c r="W122" s="14"/>
      <c r="X122" s="4"/>
      <c r="Y122" s="3"/>
      <c r="Z122" s="4"/>
      <c r="AA122" s="14"/>
      <c r="AB122" s="4"/>
      <c r="AC122" s="14"/>
      <c r="AD122" s="14"/>
      <c r="AE122" s="14"/>
      <c r="AF122" s="14"/>
      <c r="AG122" s="14"/>
      <c r="AH122" s="14"/>
      <c r="AI122" s="14"/>
      <c r="AJ122" s="14"/>
      <c r="AK122" s="14"/>
      <c r="AL122" s="14"/>
      <c r="AM122" s="14"/>
      <c r="AN122" s="14"/>
      <c r="AO122" s="14"/>
      <c r="AP122" s="14"/>
      <c r="AQ122" s="14"/>
      <c r="AR122" s="14"/>
      <c r="AS122" s="14"/>
      <c r="AT122" s="14"/>
      <c r="AU122" s="14"/>
    </row>
    <row r="123" spans="3:47" x14ac:dyDescent="0.25">
      <c r="C123" s="82"/>
      <c r="D123" s="1">
        <f t="shared" si="3"/>
        <v>21</v>
      </c>
      <c r="E123" s="14" t="s">
        <v>1831</v>
      </c>
      <c r="F123" s="4" t="s">
        <v>819</v>
      </c>
      <c r="G123" s="385">
        <f>SUM(F110:F123)</f>
        <v>19</v>
      </c>
      <c r="H123" s="385"/>
      <c r="I123" s="137" t="s">
        <v>1845</v>
      </c>
      <c r="K123" s="3"/>
      <c r="L123" s="4"/>
      <c r="M123" s="4"/>
      <c r="N123" s="4"/>
      <c r="O123" s="14"/>
      <c r="P123" s="4"/>
      <c r="Q123" s="4"/>
      <c r="R123" s="4"/>
      <c r="S123" s="14"/>
      <c r="T123" s="4"/>
      <c r="U123" s="3"/>
      <c r="V123" s="4"/>
      <c r="W123" s="14"/>
      <c r="X123" s="4"/>
      <c r="Y123" s="3"/>
      <c r="Z123" s="4"/>
      <c r="AA123" s="14"/>
      <c r="AB123" s="4"/>
      <c r="AC123" s="14"/>
      <c r="AD123" s="14"/>
      <c r="AE123" s="14"/>
      <c r="AF123" s="14"/>
      <c r="AG123" s="14"/>
      <c r="AH123" s="14"/>
      <c r="AI123" s="14"/>
      <c r="AJ123" s="14"/>
      <c r="AK123" s="14"/>
      <c r="AL123" s="14"/>
      <c r="AM123" s="14"/>
      <c r="AN123" s="14"/>
      <c r="AO123" s="14"/>
      <c r="AP123" s="14"/>
      <c r="AQ123" s="14"/>
      <c r="AR123" s="14"/>
      <c r="AS123" s="14"/>
      <c r="AT123" s="14"/>
      <c r="AU123" s="14"/>
    </row>
    <row r="124" spans="3:47" x14ac:dyDescent="0.25">
      <c r="C124" s="82"/>
      <c r="D124" s="1">
        <f t="shared" si="3"/>
        <v>22</v>
      </c>
      <c r="E124" s="14" t="s">
        <v>1832</v>
      </c>
      <c r="F124" s="4"/>
      <c r="G124"/>
      <c r="H124"/>
      <c r="I124" s="137"/>
      <c r="K124" s="3"/>
      <c r="L124" s="4"/>
      <c r="M124" s="4"/>
      <c r="N124" s="4"/>
      <c r="O124" s="14"/>
      <c r="P124" s="4"/>
      <c r="Q124" s="4"/>
      <c r="R124" s="4"/>
      <c r="S124" s="14"/>
      <c r="T124" s="4"/>
      <c r="U124" s="3"/>
      <c r="V124" s="4"/>
      <c r="W124" s="14"/>
      <c r="X124" s="4"/>
      <c r="Y124" s="3"/>
      <c r="Z124" s="4"/>
      <c r="AA124" s="14"/>
      <c r="AB124" s="4"/>
      <c r="AC124" s="14"/>
      <c r="AD124" s="14"/>
      <c r="AE124" s="14"/>
      <c r="AF124" s="14"/>
      <c r="AG124" s="14"/>
      <c r="AH124" s="14"/>
      <c r="AI124" s="14"/>
      <c r="AJ124" s="14"/>
      <c r="AK124" s="14"/>
      <c r="AL124" s="14"/>
      <c r="AM124" s="14"/>
      <c r="AN124" s="14"/>
      <c r="AO124" s="14"/>
      <c r="AP124" s="14"/>
      <c r="AQ124" s="14"/>
      <c r="AR124" s="14"/>
      <c r="AS124" s="14"/>
      <c r="AT124" s="14"/>
      <c r="AU124" s="14"/>
    </row>
    <row r="125" spans="3:47" x14ac:dyDescent="0.25">
      <c r="C125" s="906"/>
      <c r="D125" s="52"/>
      <c r="E125" s="37"/>
      <c r="F125" s="8"/>
      <c r="G125" s="8"/>
      <c r="H125" s="8"/>
      <c r="I125" s="29"/>
      <c r="K125" s="3"/>
      <c r="L125" s="4"/>
      <c r="M125" s="4"/>
      <c r="N125" s="4"/>
      <c r="O125" s="14"/>
      <c r="P125" s="4"/>
      <c r="Q125" s="4"/>
      <c r="R125" s="4"/>
      <c r="S125" s="14"/>
      <c r="T125" s="4"/>
      <c r="U125" s="3"/>
      <c r="V125" s="4"/>
      <c r="W125" s="14"/>
      <c r="X125" s="4"/>
      <c r="Y125" s="3"/>
      <c r="Z125" s="4"/>
      <c r="AA125" s="14"/>
      <c r="AB125" s="4"/>
      <c r="AC125" s="14"/>
      <c r="AD125" s="14"/>
      <c r="AE125" s="14"/>
      <c r="AF125" s="14"/>
      <c r="AG125" s="14"/>
      <c r="AH125" s="14"/>
      <c r="AI125" s="14"/>
      <c r="AJ125" s="14"/>
      <c r="AK125" s="14"/>
      <c r="AL125" s="14"/>
      <c r="AM125" s="14"/>
      <c r="AN125" s="14"/>
      <c r="AO125" s="14"/>
      <c r="AP125" s="14"/>
      <c r="AQ125" s="14"/>
      <c r="AR125" s="14"/>
      <c r="AS125" s="14"/>
      <c r="AT125" s="14"/>
      <c r="AU125" s="14"/>
    </row>
    <row r="126" spans="3:47" x14ac:dyDescent="0.25">
      <c r="K126" s="3"/>
      <c r="L126" s="4"/>
      <c r="M126" s="4"/>
      <c r="N126" s="4"/>
      <c r="O126" s="14"/>
      <c r="P126" s="4"/>
      <c r="Q126" s="4"/>
      <c r="R126" s="4"/>
      <c r="S126" s="14"/>
      <c r="T126" s="4"/>
      <c r="U126" s="3"/>
      <c r="V126" s="4"/>
      <c r="W126" s="14"/>
      <c r="X126" s="4"/>
      <c r="Y126" s="3"/>
      <c r="Z126" s="4"/>
      <c r="AA126" s="14"/>
      <c r="AB126" s="4"/>
      <c r="AC126" s="14"/>
      <c r="AD126" s="14"/>
      <c r="AE126" s="14"/>
      <c r="AF126" s="14"/>
      <c r="AG126" s="14"/>
      <c r="AH126" s="14"/>
      <c r="AI126" s="14"/>
      <c r="AJ126" s="14"/>
      <c r="AK126" s="14"/>
      <c r="AL126" s="14"/>
      <c r="AM126" s="14"/>
      <c r="AN126" s="14"/>
      <c r="AO126" s="14"/>
      <c r="AP126" s="14"/>
      <c r="AQ126" s="14"/>
      <c r="AR126" s="14"/>
      <c r="AS126" s="14"/>
      <c r="AT126" s="14"/>
      <c r="AU126" s="14"/>
    </row>
    <row r="127" spans="3:47" x14ac:dyDescent="0.25">
      <c r="E127" t="s">
        <v>19703</v>
      </c>
      <c r="K127" s="3"/>
      <c r="L127" s="4"/>
      <c r="M127" s="4"/>
      <c r="N127" s="4"/>
      <c r="O127" s="14"/>
      <c r="P127" s="4"/>
      <c r="Q127" s="4"/>
      <c r="R127" s="4"/>
      <c r="S127" s="14"/>
      <c r="T127" s="4"/>
      <c r="U127" s="3"/>
      <c r="V127" s="4"/>
      <c r="W127" s="14"/>
      <c r="X127" s="4"/>
      <c r="Y127" s="3"/>
      <c r="Z127" s="4"/>
      <c r="AA127" s="14"/>
      <c r="AB127" s="4"/>
      <c r="AC127" s="14"/>
      <c r="AD127" s="14"/>
      <c r="AE127" s="14"/>
      <c r="AF127" s="14"/>
      <c r="AG127" s="14"/>
      <c r="AH127" s="14"/>
      <c r="AI127" s="14"/>
      <c r="AJ127" s="14"/>
      <c r="AK127" s="14"/>
      <c r="AL127" s="14"/>
      <c r="AM127" s="14"/>
      <c r="AN127" s="14"/>
      <c r="AO127" s="14"/>
      <c r="AP127" s="14"/>
      <c r="AQ127" s="14"/>
      <c r="AR127" s="14"/>
      <c r="AS127" s="14"/>
      <c r="AT127" s="14"/>
      <c r="AU127" s="14"/>
    </row>
    <row r="128" spans="3:47" x14ac:dyDescent="0.25">
      <c r="E128" t="s">
        <v>19704</v>
      </c>
      <c r="K128" s="3"/>
      <c r="L128" s="4"/>
      <c r="M128" s="4"/>
      <c r="N128" s="4"/>
      <c r="O128" s="14"/>
      <c r="P128" s="4"/>
      <c r="Q128" s="4"/>
      <c r="R128" s="4"/>
      <c r="S128" s="14"/>
      <c r="T128" s="4"/>
      <c r="U128" s="3"/>
      <c r="V128" s="4"/>
      <c r="W128" s="14"/>
      <c r="X128" s="4"/>
      <c r="Y128" s="3"/>
      <c r="Z128" s="4"/>
      <c r="AA128" s="14"/>
      <c r="AB128" s="4"/>
      <c r="AC128" s="14"/>
      <c r="AD128" s="14"/>
      <c r="AE128" s="14"/>
      <c r="AF128" s="14"/>
      <c r="AG128" s="14"/>
      <c r="AH128" s="14"/>
      <c r="AI128" s="14"/>
      <c r="AJ128" s="14"/>
      <c r="AK128" s="14"/>
      <c r="AL128" s="14"/>
      <c r="AM128" s="14"/>
      <c r="AN128" s="14"/>
      <c r="AO128" s="14"/>
      <c r="AP128" s="14"/>
      <c r="AQ128" s="14"/>
      <c r="AR128" s="14"/>
      <c r="AS128" s="14"/>
      <c r="AT128" s="14"/>
      <c r="AU128" s="14"/>
    </row>
    <row r="129" spans="5:47" x14ac:dyDescent="0.25">
      <c r="E129" t="s">
        <v>19705</v>
      </c>
      <c r="K129" s="3"/>
      <c r="L129" s="4"/>
      <c r="M129" s="4"/>
      <c r="N129" s="4"/>
      <c r="O129" s="14"/>
      <c r="P129" s="4"/>
      <c r="Q129" s="4"/>
      <c r="R129" s="4"/>
      <c r="S129" s="14"/>
      <c r="T129" s="4"/>
      <c r="U129" s="3"/>
      <c r="V129" s="4"/>
      <c r="W129" s="14"/>
      <c r="X129" s="4"/>
      <c r="Y129" s="3"/>
      <c r="Z129" s="4"/>
      <c r="AA129" s="14"/>
      <c r="AB129" s="4"/>
      <c r="AC129" s="14"/>
      <c r="AD129" s="14"/>
      <c r="AE129" s="14"/>
      <c r="AF129" s="14"/>
      <c r="AG129" s="14"/>
      <c r="AH129" s="14"/>
      <c r="AI129" s="14"/>
      <c r="AJ129" s="14"/>
      <c r="AK129" s="14"/>
      <c r="AL129" s="14"/>
      <c r="AM129" s="14"/>
      <c r="AN129" s="14"/>
      <c r="AO129" s="14"/>
      <c r="AP129" s="14"/>
      <c r="AQ129" s="14"/>
      <c r="AR129" s="14"/>
      <c r="AS129" s="14"/>
      <c r="AT129" s="14"/>
      <c r="AU129" s="14"/>
    </row>
    <row r="130" spans="5:47" x14ac:dyDescent="0.25">
      <c r="E130" t="s">
        <v>19706</v>
      </c>
      <c r="K130" s="3"/>
      <c r="L130" s="4"/>
      <c r="M130" s="4"/>
      <c r="N130" s="4"/>
      <c r="O130" s="14"/>
      <c r="P130" s="4"/>
      <c r="Q130" s="4"/>
      <c r="R130" s="4"/>
      <c r="S130" s="14"/>
      <c r="T130" s="4"/>
      <c r="U130" s="3"/>
      <c r="V130" s="4"/>
      <c r="W130" s="14"/>
      <c r="X130" s="4"/>
      <c r="Y130" s="3"/>
      <c r="Z130" s="4"/>
      <c r="AA130" s="14"/>
      <c r="AB130" s="4"/>
      <c r="AC130" s="14"/>
      <c r="AD130" s="14"/>
      <c r="AE130" s="14"/>
      <c r="AF130" s="14"/>
      <c r="AG130" s="14"/>
      <c r="AH130" s="14"/>
      <c r="AI130" s="14"/>
      <c r="AJ130" s="14"/>
      <c r="AK130" s="14"/>
      <c r="AL130" s="14"/>
      <c r="AM130" s="14"/>
      <c r="AN130" s="14"/>
      <c r="AO130" s="14"/>
      <c r="AP130" s="14"/>
      <c r="AQ130" s="14"/>
      <c r="AR130" s="14"/>
      <c r="AS130" s="14"/>
      <c r="AT130" s="14"/>
      <c r="AU130" s="14"/>
    </row>
    <row r="131" spans="5:47" x14ac:dyDescent="0.25">
      <c r="E131" t="s">
        <v>19707</v>
      </c>
      <c r="K131" s="3"/>
      <c r="L131" s="4"/>
      <c r="M131" s="4"/>
      <c r="N131" s="4"/>
      <c r="O131" s="14"/>
      <c r="P131" s="4"/>
      <c r="Q131" s="4"/>
      <c r="R131" s="4"/>
      <c r="S131" s="14"/>
      <c r="T131" s="4"/>
      <c r="U131" s="3"/>
      <c r="V131" s="4"/>
      <c r="W131" s="14"/>
      <c r="X131" s="4"/>
      <c r="Y131" s="3"/>
      <c r="Z131" s="4"/>
      <c r="AA131" s="14"/>
      <c r="AB131" s="4"/>
      <c r="AC131" s="14"/>
      <c r="AD131" s="14"/>
      <c r="AE131" s="14"/>
      <c r="AF131" s="14"/>
      <c r="AG131" s="14"/>
      <c r="AH131" s="14"/>
      <c r="AI131" s="14"/>
      <c r="AJ131" s="14"/>
      <c r="AK131" s="14"/>
      <c r="AL131" s="14"/>
      <c r="AM131" s="14"/>
      <c r="AN131" s="14"/>
      <c r="AO131" s="14"/>
      <c r="AP131" s="14"/>
      <c r="AQ131" s="14"/>
      <c r="AR131" s="14"/>
      <c r="AS131" s="14"/>
      <c r="AT131" s="14"/>
      <c r="AU131" s="14"/>
    </row>
    <row r="132" spans="5:47" x14ac:dyDescent="0.25">
      <c r="E132" t="s">
        <v>19708</v>
      </c>
      <c r="K132" s="3"/>
      <c r="L132" s="4"/>
      <c r="M132" s="4"/>
      <c r="N132" s="4"/>
      <c r="O132" s="14"/>
      <c r="P132" s="4"/>
      <c r="Q132" s="4"/>
      <c r="R132" s="4"/>
      <c r="S132" s="14"/>
      <c r="T132" s="4"/>
      <c r="U132" s="3"/>
      <c r="V132" s="4"/>
      <c r="W132" s="14"/>
      <c r="X132" s="4"/>
      <c r="Y132" s="3"/>
      <c r="Z132" s="4"/>
      <c r="AA132" s="14"/>
      <c r="AB132" s="4"/>
      <c r="AC132" s="14"/>
      <c r="AD132" s="14"/>
      <c r="AE132" s="14"/>
      <c r="AF132" s="14"/>
      <c r="AG132" s="14"/>
      <c r="AH132" s="14"/>
      <c r="AI132" s="14"/>
      <c r="AJ132" s="14"/>
      <c r="AK132" s="14"/>
      <c r="AL132" s="14"/>
      <c r="AM132" s="14"/>
      <c r="AN132" s="14"/>
      <c r="AO132" s="14"/>
      <c r="AP132" s="14"/>
      <c r="AQ132" s="14"/>
      <c r="AR132" s="14"/>
      <c r="AS132" s="14"/>
      <c r="AT132" s="14"/>
      <c r="AU132" s="14"/>
    </row>
    <row r="133" spans="5:47" x14ac:dyDescent="0.25">
      <c r="E133" t="s">
        <v>19709</v>
      </c>
      <c r="K133" s="3"/>
      <c r="L133" s="4"/>
      <c r="M133" s="4"/>
      <c r="N133" s="4"/>
      <c r="O133" s="14"/>
      <c r="P133" s="4"/>
      <c r="Q133" s="4"/>
      <c r="R133" s="4"/>
      <c r="S133" s="14"/>
      <c r="T133" s="4"/>
      <c r="U133" s="3"/>
      <c r="V133" s="4"/>
      <c r="W133" s="14"/>
      <c r="X133" s="4"/>
      <c r="Y133" s="3"/>
      <c r="Z133" s="4"/>
      <c r="AA133" s="14"/>
      <c r="AB133" s="4"/>
      <c r="AC133" s="14"/>
      <c r="AD133" s="14"/>
      <c r="AE133" s="14"/>
      <c r="AF133" s="14"/>
      <c r="AG133" s="14"/>
      <c r="AH133" s="14"/>
      <c r="AI133" s="14"/>
      <c r="AJ133" s="14"/>
      <c r="AK133" s="14"/>
      <c r="AL133" s="14"/>
      <c r="AM133" s="14"/>
      <c r="AN133" s="14"/>
      <c r="AO133" s="14"/>
      <c r="AP133" s="14"/>
      <c r="AQ133" s="14"/>
      <c r="AR133" s="14"/>
      <c r="AS133" s="14"/>
      <c r="AT133" s="14"/>
      <c r="AU133" s="14"/>
    </row>
    <row r="134" spans="5:47" x14ac:dyDescent="0.25">
      <c r="E134" t="s">
        <v>19710</v>
      </c>
      <c r="K134" s="3"/>
      <c r="L134" s="4"/>
      <c r="M134" s="4"/>
      <c r="N134" s="4"/>
      <c r="O134" s="14"/>
      <c r="P134" s="4"/>
      <c r="Q134" s="4"/>
      <c r="R134" s="4"/>
      <c r="S134" s="14"/>
      <c r="T134" s="4"/>
      <c r="U134" s="3"/>
      <c r="V134" s="4"/>
      <c r="W134" s="14"/>
      <c r="X134" s="4"/>
      <c r="Y134" s="3"/>
      <c r="Z134" s="4"/>
      <c r="AA134" s="14"/>
      <c r="AB134" s="4"/>
      <c r="AC134" s="14"/>
      <c r="AD134" s="14"/>
      <c r="AE134" s="14"/>
      <c r="AF134" s="14"/>
      <c r="AG134" s="14"/>
      <c r="AH134" s="14"/>
      <c r="AI134" s="14"/>
      <c r="AJ134" s="14"/>
      <c r="AK134" s="14"/>
      <c r="AL134" s="14"/>
      <c r="AM134" s="14"/>
      <c r="AN134" s="14"/>
      <c r="AO134" s="14"/>
      <c r="AP134" s="14"/>
      <c r="AQ134" s="14"/>
      <c r="AR134" s="14"/>
      <c r="AS134" s="14"/>
      <c r="AT134" s="14"/>
      <c r="AU134" s="14"/>
    </row>
    <row r="135" spans="5:47" x14ac:dyDescent="0.25">
      <c r="E135" t="s">
        <v>19711</v>
      </c>
      <c r="K135" s="3"/>
      <c r="L135" s="4"/>
      <c r="M135" s="4"/>
      <c r="N135" s="4"/>
      <c r="O135" s="14"/>
      <c r="P135" s="4"/>
      <c r="Q135" s="4"/>
      <c r="R135" s="4"/>
      <c r="S135" s="14"/>
      <c r="T135" s="4"/>
      <c r="U135" s="3"/>
      <c r="V135" s="4"/>
      <c r="W135" s="14"/>
      <c r="X135" s="4"/>
      <c r="Y135" s="3"/>
      <c r="Z135" s="4"/>
      <c r="AA135" s="14"/>
      <c r="AB135" s="4"/>
      <c r="AC135" s="14"/>
      <c r="AD135" s="14"/>
      <c r="AE135" s="14"/>
      <c r="AF135" s="14"/>
      <c r="AG135" s="14"/>
      <c r="AH135" s="14"/>
      <c r="AI135" s="14"/>
      <c r="AJ135" s="14"/>
      <c r="AK135" s="14"/>
      <c r="AL135" s="14"/>
      <c r="AM135" s="14"/>
      <c r="AN135" s="14"/>
      <c r="AO135" s="14"/>
      <c r="AP135" s="14"/>
      <c r="AQ135" s="14"/>
      <c r="AR135" s="14"/>
      <c r="AS135" s="14"/>
      <c r="AT135" s="14"/>
      <c r="AU135" s="14"/>
    </row>
    <row r="136" spans="5:47" x14ac:dyDescent="0.25">
      <c r="E136" t="s">
        <v>19712</v>
      </c>
      <c r="K136" s="3"/>
      <c r="L136" s="4"/>
      <c r="M136" s="4"/>
      <c r="N136" s="4"/>
      <c r="O136" s="14"/>
      <c r="P136" s="4"/>
      <c r="Q136" s="4"/>
      <c r="R136" s="4"/>
      <c r="S136" s="14"/>
      <c r="T136" s="4"/>
      <c r="U136" s="3"/>
      <c r="V136" s="4"/>
      <c r="W136" s="14"/>
      <c r="X136" s="4"/>
      <c r="Y136" s="3"/>
      <c r="Z136" s="4"/>
      <c r="AA136" s="14"/>
      <c r="AB136" s="4"/>
      <c r="AC136" s="14"/>
      <c r="AD136" s="14"/>
      <c r="AE136" s="14"/>
      <c r="AF136" s="14"/>
      <c r="AG136" s="14"/>
      <c r="AH136" s="14"/>
      <c r="AI136" s="14"/>
      <c r="AJ136" s="14"/>
      <c r="AK136" s="14"/>
      <c r="AL136" s="14"/>
      <c r="AM136" s="14"/>
      <c r="AN136" s="14"/>
      <c r="AO136" s="14"/>
      <c r="AP136" s="14"/>
      <c r="AQ136" s="14"/>
      <c r="AR136" s="14"/>
      <c r="AS136" s="14"/>
      <c r="AT136" s="14"/>
      <c r="AU136" s="14"/>
    </row>
    <row r="137" spans="5:47" x14ac:dyDescent="0.25">
      <c r="E137" t="s">
        <v>19713</v>
      </c>
      <c r="K137" s="3"/>
      <c r="L137" s="4"/>
      <c r="M137" s="4"/>
      <c r="N137" s="4"/>
      <c r="O137" s="14"/>
      <c r="P137" s="4"/>
      <c r="Q137" s="4"/>
      <c r="R137" s="4"/>
      <c r="S137" s="14"/>
      <c r="T137" s="4"/>
      <c r="U137" s="3"/>
      <c r="V137" s="4"/>
      <c r="W137" s="14"/>
      <c r="X137" s="4"/>
      <c r="Y137" s="3"/>
      <c r="Z137" s="4"/>
      <c r="AA137" s="14"/>
      <c r="AB137" s="4"/>
      <c r="AC137" s="14"/>
      <c r="AD137" s="14"/>
      <c r="AE137" s="14"/>
      <c r="AF137" s="14"/>
      <c r="AG137" s="14"/>
      <c r="AH137" s="14"/>
      <c r="AI137" s="14"/>
      <c r="AJ137" s="14"/>
      <c r="AK137" s="14"/>
      <c r="AL137" s="14"/>
      <c r="AM137" s="14"/>
      <c r="AN137" s="14"/>
      <c r="AO137" s="14"/>
      <c r="AP137" s="14"/>
      <c r="AQ137" s="14"/>
      <c r="AR137" s="14"/>
      <c r="AS137" s="14"/>
      <c r="AT137" s="14"/>
      <c r="AU137" s="14"/>
    </row>
    <row r="138" spans="5:47" x14ac:dyDescent="0.25">
      <c r="E138" t="s">
        <v>19714</v>
      </c>
      <c r="K138" s="3"/>
      <c r="L138" s="4"/>
      <c r="M138" s="4"/>
      <c r="N138" s="4"/>
      <c r="O138" s="14"/>
      <c r="P138" s="4"/>
      <c r="Q138" s="4"/>
      <c r="R138" s="4"/>
      <c r="S138" s="14"/>
      <c r="T138" s="4"/>
      <c r="U138" s="3"/>
      <c r="V138" s="4"/>
      <c r="W138" s="14"/>
      <c r="X138" s="4"/>
      <c r="Y138" s="3"/>
      <c r="Z138" s="4"/>
      <c r="AA138" s="14"/>
      <c r="AB138" s="4"/>
      <c r="AC138" s="14"/>
      <c r="AD138" s="14"/>
      <c r="AE138" s="14"/>
      <c r="AF138" s="14"/>
      <c r="AG138" s="14"/>
      <c r="AH138" s="14"/>
      <c r="AI138" s="14"/>
      <c r="AJ138" s="14"/>
      <c r="AK138" s="14"/>
      <c r="AL138" s="14"/>
      <c r="AM138" s="14"/>
      <c r="AN138" s="14"/>
      <c r="AO138" s="14"/>
      <c r="AP138" s="14"/>
      <c r="AQ138" s="14"/>
      <c r="AR138" s="14"/>
      <c r="AS138" s="14"/>
      <c r="AT138" s="14"/>
      <c r="AU138" s="14"/>
    </row>
    <row r="139" spans="5:47" x14ac:dyDescent="0.25">
      <c r="E139" t="s">
        <v>19715</v>
      </c>
      <c r="K139" s="3"/>
      <c r="L139" s="4"/>
      <c r="M139" s="4"/>
      <c r="N139" s="4"/>
      <c r="O139" s="14"/>
      <c r="P139" s="4"/>
      <c r="Q139" s="4"/>
      <c r="R139" s="4"/>
      <c r="S139" s="14"/>
      <c r="T139" s="4"/>
      <c r="U139" s="3"/>
      <c r="V139" s="4"/>
      <c r="W139" s="14"/>
      <c r="X139" s="4"/>
      <c r="Y139" s="3"/>
      <c r="Z139" s="4"/>
      <c r="AA139" s="14"/>
      <c r="AB139" s="4"/>
      <c r="AC139" s="14"/>
      <c r="AD139" s="14"/>
      <c r="AE139" s="14"/>
      <c r="AF139" s="14"/>
      <c r="AG139" s="14"/>
      <c r="AH139" s="14"/>
      <c r="AI139" s="14"/>
      <c r="AJ139" s="14"/>
      <c r="AK139" s="14"/>
      <c r="AL139" s="14"/>
      <c r="AM139" s="14"/>
      <c r="AN139" s="14"/>
      <c r="AO139" s="14"/>
      <c r="AP139" s="14"/>
      <c r="AQ139" s="14"/>
      <c r="AR139" s="14"/>
      <c r="AS139" s="14"/>
      <c r="AT139" s="14"/>
      <c r="AU139" s="14"/>
    </row>
    <row r="140" spans="5:47" x14ac:dyDescent="0.25">
      <c r="E140" t="s">
        <v>19716</v>
      </c>
      <c r="K140" s="3"/>
      <c r="L140" s="4"/>
      <c r="M140" s="4"/>
      <c r="N140" s="4"/>
      <c r="O140" s="14"/>
      <c r="P140" s="4"/>
      <c r="Q140" s="4"/>
      <c r="R140" s="4"/>
      <c r="S140" s="14"/>
      <c r="T140" s="4"/>
      <c r="U140" s="3"/>
      <c r="V140" s="4"/>
      <c r="W140" s="14"/>
      <c r="X140" s="4"/>
      <c r="Y140" s="3"/>
      <c r="Z140" s="4"/>
      <c r="AA140" s="14"/>
      <c r="AB140" s="4"/>
      <c r="AC140" s="14"/>
      <c r="AD140" s="14"/>
      <c r="AE140" s="14"/>
      <c r="AF140" s="14"/>
      <c r="AG140" s="14"/>
      <c r="AH140" s="14"/>
      <c r="AI140" s="14"/>
      <c r="AJ140" s="14"/>
      <c r="AK140" s="14"/>
      <c r="AL140" s="14"/>
      <c r="AM140" s="14"/>
      <c r="AN140" s="14"/>
      <c r="AO140" s="14"/>
      <c r="AP140" s="14"/>
      <c r="AQ140" s="14"/>
      <c r="AR140" s="14"/>
      <c r="AS140" s="14"/>
      <c r="AT140" s="14"/>
      <c r="AU140" s="14"/>
    </row>
    <row r="141" spans="5:47" x14ac:dyDescent="0.25">
      <c r="E141" t="s">
        <v>19717</v>
      </c>
      <c r="K141" s="3"/>
      <c r="L141" s="4"/>
      <c r="M141" s="4"/>
      <c r="N141" s="4"/>
      <c r="O141" s="14"/>
      <c r="P141" s="4"/>
      <c r="Q141" s="4"/>
      <c r="R141" s="4"/>
      <c r="S141" s="14"/>
      <c r="T141" s="4"/>
      <c r="U141" s="3"/>
      <c r="V141" s="4"/>
      <c r="W141" s="14"/>
      <c r="X141" s="4"/>
      <c r="Y141" s="3"/>
      <c r="Z141" s="4"/>
      <c r="AA141" s="14"/>
      <c r="AB141" s="4"/>
      <c r="AC141" s="14"/>
      <c r="AD141" s="14"/>
      <c r="AE141" s="14"/>
      <c r="AF141" s="14"/>
      <c r="AG141" s="14"/>
      <c r="AH141" s="14"/>
      <c r="AI141" s="14"/>
      <c r="AJ141" s="14"/>
      <c r="AK141" s="14"/>
      <c r="AL141" s="14"/>
      <c r="AM141" s="14"/>
      <c r="AN141" s="14"/>
      <c r="AO141" s="14"/>
      <c r="AP141" s="14"/>
      <c r="AQ141" s="14"/>
      <c r="AR141" s="14"/>
      <c r="AS141" s="14"/>
      <c r="AT141" s="14"/>
      <c r="AU141" s="14"/>
    </row>
    <row r="142" spans="5:47" x14ac:dyDescent="0.25">
      <c r="E142" t="s">
        <v>19718</v>
      </c>
      <c r="K142" s="3"/>
      <c r="L142" s="4"/>
      <c r="M142" s="4"/>
      <c r="N142" s="4"/>
      <c r="O142" s="14"/>
      <c r="P142" s="4"/>
      <c r="Q142" s="4"/>
      <c r="R142" s="4"/>
      <c r="S142" s="14"/>
      <c r="T142" s="4"/>
      <c r="U142" s="3"/>
      <c r="V142" s="4"/>
      <c r="W142" s="14"/>
      <c r="X142" s="4"/>
      <c r="Y142" s="3"/>
      <c r="Z142" s="4"/>
      <c r="AA142" s="14"/>
      <c r="AB142" s="4"/>
      <c r="AC142" s="14"/>
      <c r="AD142" s="14"/>
      <c r="AE142" s="14"/>
      <c r="AF142" s="14"/>
      <c r="AG142" s="14"/>
      <c r="AH142" s="14"/>
      <c r="AI142" s="14"/>
      <c r="AJ142" s="14"/>
      <c r="AK142" s="14"/>
      <c r="AL142" s="14"/>
      <c r="AM142" s="14"/>
      <c r="AN142" s="14"/>
      <c r="AO142" s="14"/>
      <c r="AP142" s="14"/>
      <c r="AQ142" s="14"/>
      <c r="AR142" s="14"/>
      <c r="AS142" s="14"/>
      <c r="AT142" s="14"/>
      <c r="AU142" s="14"/>
    </row>
    <row r="143" spans="5:47" x14ac:dyDescent="0.25">
      <c r="E143" t="s">
        <v>19719</v>
      </c>
      <c r="K143" s="3"/>
      <c r="L143" s="4"/>
      <c r="M143" s="4"/>
      <c r="N143" s="4"/>
      <c r="O143" s="14"/>
      <c r="P143" s="4"/>
      <c r="Q143" s="4"/>
      <c r="R143" s="4"/>
      <c r="S143" s="14"/>
      <c r="T143" s="4"/>
      <c r="U143" s="3"/>
      <c r="V143" s="4"/>
      <c r="W143" s="14"/>
      <c r="X143" s="4"/>
      <c r="Y143" s="3"/>
      <c r="Z143" s="4"/>
      <c r="AA143" s="14"/>
      <c r="AB143" s="4"/>
      <c r="AC143" s="14"/>
      <c r="AD143" s="14"/>
      <c r="AE143" s="14"/>
      <c r="AF143" s="14"/>
      <c r="AG143" s="14"/>
      <c r="AH143" s="14"/>
      <c r="AI143" s="14"/>
      <c r="AJ143" s="14"/>
      <c r="AK143" s="14"/>
      <c r="AL143" s="14"/>
      <c r="AM143" s="14"/>
      <c r="AN143" s="14"/>
      <c r="AO143" s="14"/>
      <c r="AP143" s="14"/>
      <c r="AQ143" s="14"/>
      <c r="AR143" s="14"/>
      <c r="AS143" s="14"/>
      <c r="AT143" s="14"/>
      <c r="AU143" s="14"/>
    </row>
    <row r="144" spans="5:47" x14ac:dyDescent="0.25">
      <c r="E144" t="s">
        <v>19720</v>
      </c>
      <c r="K144" s="3"/>
      <c r="L144" s="4"/>
      <c r="M144" s="4"/>
      <c r="N144" s="4"/>
      <c r="O144" s="14"/>
      <c r="P144" s="4"/>
      <c r="Q144" s="4"/>
      <c r="R144" s="4"/>
      <c r="S144" s="14"/>
      <c r="T144" s="4"/>
      <c r="U144" s="3"/>
      <c r="V144" s="4"/>
      <c r="W144" s="14"/>
      <c r="X144" s="4"/>
      <c r="Y144" s="3"/>
      <c r="Z144" s="4"/>
      <c r="AA144" s="14"/>
      <c r="AB144" s="4"/>
      <c r="AC144" s="14"/>
      <c r="AD144" s="14"/>
      <c r="AE144" s="14"/>
      <c r="AF144" s="14"/>
      <c r="AG144" s="14"/>
      <c r="AH144" s="14"/>
      <c r="AI144" s="14"/>
      <c r="AJ144" s="14"/>
      <c r="AK144" s="14"/>
      <c r="AL144" s="14"/>
      <c r="AM144" s="14"/>
      <c r="AN144" s="14"/>
      <c r="AO144" s="14"/>
      <c r="AP144" s="14"/>
      <c r="AQ144" s="14"/>
      <c r="AR144" s="14"/>
      <c r="AS144" s="14"/>
      <c r="AT144" s="14"/>
      <c r="AU144" s="14"/>
    </row>
    <row r="145" spans="5:47" x14ac:dyDescent="0.25">
      <c r="E145" t="s">
        <v>19721</v>
      </c>
      <c r="K145" s="3"/>
      <c r="L145" s="4"/>
      <c r="M145" s="4"/>
      <c r="N145" s="4"/>
      <c r="O145" s="14"/>
      <c r="P145" s="4"/>
      <c r="Q145" s="4"/>
      <c r="R145" s="4"/>
      <c r="S145" s="14"/>
      <c r="T145" s="4"/>
      <c r="U145" s="3"/>
      <c r="V145" s="4"/>
      <c r="W145" s="14"/>
      <c r="X145" s="4"/>
      <c r="Y145" s="3"/>
      <c r="Z145" s="4"/>
      <c r="AA145" s="14"/>
      <c r="AB145" s="4"/>
      <c r="AC145" s="14"/>
      <c r="AD145" s="14"/>
      <c r="AE145" s="14"/>
      <c r="AF145" s="14"/>
      <c r="AG145" s="14"/>
      <c r="AH145" s="14"/>
      <c r="AI145" s="14"/>
      <c r="AJ145" s="14"/>
      <c r="AK145" s="14"/>
      <c r="AL145" s="14"/>
      <c r="AM145" s="14"/>
      <c r="AN145" s="14"/>
      <c r="AO145" s="14"/>
      <c r="AP145" s="14"/>
      <c r="AQ145" s="14"/>
      <c r="AR145" s="14"/>
      <c r="AS145" s="14"/>
      <c r="AT145" s="14"/>
      <c r="AU145" s="14"/>
    </row>
    <row r="146" spans="5:47" x14ac:dyDescent="0.25">
      <c r="E146" t="s">
        <v>19722</v>
      </c>
      <c r="K146" s="3"/>
      <c r="L146" s="4"/>
      <c r="M146" s="4"/>
      <c r="N146" s="4"/>
      <c r="O146" s="14"/>
      <c r="P146" s="4"/>
      <c r="Q146" s="4"/>
      <c r="R146" s="4"/>
      <c r="S146" s="14"/>
      <c r="T146" s="4"/>
      <c r="U146" s="3"/>
      <c r="V146" s="4"/>
      <c r="W146" s="14"/>
      <c r="X146" s="4"/>
      <c r="Y146" s="3"/>
      <c r="Z146" s="4"/>
      <c r="AA146" s="14"/>
      <c r="AB146" s="4"/>
      <c r="AC146" s="14"/>
      <c r="AD146" s="14"/>
      <c r="AE146" s="14"/>
      <c r="AF146" s="14"/>
      <c r="AG146" s="14"/>
      <c r="AH146" s="14"/>
      <c r="AI146" s="14"/>
      <c r="AJ146" s="14"/>
      <c r="AK146" s="14"/>
      <c r="AL146" s="14"/>
      <c r="AM146" s="14"/>
      <c r="AN146" s="14"/>
      <c r="AO146" s="14"/>
      <c r="AP146" s="14"/>
      <c r="AQ146" s="14"/>
      <c r="AR146" s="14"/>
      <c r="AS146" s="14"/>
      <c r="AT146" s="14"/>
      <c r="AU146" s="14"/>
    </row>
    <row r="147" spans="5:47" x14ac:dyDescent="0.25">
      <c r="E147" t="s">
        <v>19723</v>
      </c>
      <c r="K147" s="3"/>
      <c r="L147" s="4"/>
      <c r="M147" s="4"/>
      <c r="N147" s="4"/>
      <c r="O147" s="14"/>
      <c r="P147" s="4"/>
      <c r="Q147" s="4"/>
      <c r="R147" s="4"/>
      <c r="S147" s="14"/>
      <c r="T147" s="4"/>
      <c r="U147" s="3"/>
      <c r="V147" s="4"/>
      <c r="W147" s="14"/>
      <c r="X147" s="4"/>
      <c r="Y147" s="3"/>
      <c r="Z147" s="4"/>
      <c r="AA147" s="14"/>
      <c r="AB147" s="4"/>
      <c r="AC147" s="14"/>
      <c r="AD147" s="14"/>
      <c r="AE147" s="14"/>
      <c r="AF147" s="14"/>
      <c r="AG147" s="14"/>
      <c r="AH147" s="14"/>
      <c r="AI147" s="14"/>
      <c r="AJ147" s="14"/>
      <c r="AK147" s="14"/>
      <c r="AL147" s="14"/>
      <c r="AM147" s="14"/>
      <c r="AN147" s="14"/>
      <c r="AO147" s="14"/>
      <c r="AP147" s="14"/>
      <c r="AQ147" s="14"/>
      <c r="AR147" s="14"/>
      <c r="AS147" s="14"/>
      <c r="AT147" s="14"/>
      <c r="AU147" s="14"/>
    </row>
    <row r="148" spans="5:47" x14ac:dyDescent="0.25">
      <c r="E148" t="s">
        <v>19724</v>
      </c>
      <c r="K148" s="3"/>
      <c r="L148" s="4"/>
      <c r="M148" s="4"/>
      <c r="N148" s="4"/>
      <c r="O148" s="14"/>
      <c r="P148" s="4"/>
      <c r="Q148" s="4"/>
      <c r="R148" s="4"/>
      <c r="S148" s="14"/>
      <c r="T148" s="4"/>
      <c r="U148" s="3"/>
      <c r="V148" s="4"/>
      <c r="W148" s="14"/>
      <c r="X148" s="4"/>
      <c r="Y148" s="3"/>
      <c r="Z148" s="4"/>
      <c r="AA148" s="14"/>
      <c r="AB148" s="4"/>
      <c r="AC148" s="14"/>
      <c r="AD148" s="14"/>
      <c r="AE148" s="14"/>
      <c r="AF148" s="14"/>
      <c r="AG148" s="14"/>
      <c r="AH148" s="14"/>
      <c r="AI148" s="14"/>
      <c r="AJ148" s="14"/>
      <c r="AK148" s="14"/>
      <c r="AL148" s="14"/>
      <c r="AM148" s="14"/>
      <c r="AN148" s="14"/>
      <c r="AO148" s="14"/>
      <c r="AP148" s="14"/>
      <c r="AQ148" s="14"/>
      <c r="AR148" s="14"/>
      <c r="AS148" s="14"/>
      <c r="AT148" s="14"/>
      <c r="AU148" s="14"/>
    </row>
    <row r="149" spans="5:47" x14ac:dyDescent="0.25">
      <c r="E149" t="s">
        <v>19725</v>
      </c>
      <c r="K149" s="3"/>
      <c r="L149" s="4"/>
      <c r="M149" s="4"/>
      <c r="N149" s="4"/>
      <c r="O149" s="14"/>
      <c r="P149" s="4"/>
      <c r="Q149" s="4"/>
      <c r="R149" s="4"/>
      <c r="S149" s="14"/>
      <c r="T149" s="4"/>
      <c r="U149" s="3"/>
      <c r="V149" s="4"/>
      <c r="W149" s="14"/>
      <c r="X149" s="4"/>
      <c r="Y149" s="3"/>
      <c r="Z149" s="4"/>
      <c r="AA149" s="14"/>
      <c r="AB149" s="4"/>
      <c r="AC149" s="14"/>
      <c r="AD149" s="14"/>
      <c r="AE149" s="14"/>
      <c r="AF149" s="14"/>
      <c r="AG149" s="14"/>
      <c r="AH149" s="14"/>
      <c r="AI149" s="14"/>
      <c r="AJ149" s="14"/>
      <c r="AK149" s="14"/>
      <c r="AL149" s="14"/>
      <c r="AM149" s="14"/>
      <c r="AN149" s="14"/>
      <c r="AO149" s="14"/>
      <c r="AP149" s="14"/>
      <c r="AQ149" s="14"/>
      <c r="AR149" s="14"/>
      <c r="AS149" s="14"/>
      <c r="AT149" s="14"/>
      <c r="AU149" s="14"/>
    </row>
    <row r="150" spans="5:47" x14ac:dyDescent="0.25">
      <c r="E150" t="s">
        <v>19726</v>
      </c>
      <c r="K150" s="3"/>
      <c r="L150" s="4"/>
      <c r="M150" s="4"/>
      <c r="N150" s="4"/>
      <c r="O150" s="14"/>
      <c r="P150" s="4"/>
      <c r="Q150" s="4"/>
      <c r="R150" s="4"/>
      <c r="S150" s="14"/>
      <c r="T150" s="4"/>
      <c r="U150" s="3"/>
      <c r="V150" s="4"/>
      <c r="W150" s="14"/>
      <c r="X150" s="4"/>
      <c r="Y150" s="3"/>
      <c r="Z150" s="4"/>
      <c r="AA150" s="14"/>
      <c r="AB150" s="4"/>
      <c r="AC150" s="14"/>
      <c r="AD150" s="14"/>
      <c r="AE150" s="14"/>
      <c r="AF150" s="14"/>
      <c r="AG150" s="14"/>
      <c r="AH150" s="14"/>
      <c r="AI150" s="14"/>
      <c r="AJ150" s="14"/>
      <c r="AK150" s="14"/>
      <c r="AL150" s="14"/>
      <c r="AM150" s="14"/>
      <c r="AN150" s="14"/>
      <c r="AO150" s="14"/>
      <c r="AP150" s="14"/>
      <c r="AQ150" s="14"/>
      <c r="AR150" s="14"/>
      <c r="AS150" s="14"/>
      <c r="AT150" s="14"/>
      <c r="AU150" s="14"/>
    </row>
    <row r="151" spans="5:47" x14ac:dyDescent="0.25">
      <c r="E151" t="s">
        <v>19727</v>
      </c>
      <c r="K151" s="3"/>
      <c r="L151" s="4"/>
      <c r="M151" s="4"/>
      <c r="N151" s="4"/>
      <c r="O151" s="14"/>
      <c r="P151" s="4"/>
      <c r="Q151" s="4"/>
      <c r="R151" s="4"/>
      <c r="S151" s="14"/>
      <c r="T151" s="4"/>
      <c r="U151" s="3"/>
      <c r="V151" s="4"/>
      <c r="W151" s="14"/>
      <c r="X151" s="4"/>
      <c r="Y151" s="3"/>
      <c r="Z151" s="4"/>
      <c r="AA151" s="14"/>
      <c r="AB151" s="4"/>
      <c r="AC151" s="14"/>
      <c r="AD151" s="14"/>
      <c r="AE151" s="14"/>
      <c r="AF151" s="14"/>
      <c r="AG151" s="14"/>
      <c r="AH151" s="14"/>
      <c r="AI151" s="14"/>
      <c r="AJ151" s="14"/>
      <c r="AK151" s="14"/>
      <c r="AL151" s="14"/>
      <c r="AM151" s="14"/>
      <c r="AN151" s="14"/>
      <c r="AO151" s="14"/>
      <c r="AP151" s="14"/>
      <c r="AQ151" s="14"/>
      <c r="AR151" s="14"/>
      <c r="AS151" s="14"/>
      <c r="AT151" s="14"/>
      <c r="AU151" s="14"/>
    </row>
    <row r="152" spans="5:47" x14ac:dyDescent="0.25">
      <c r="E152" t="s">
        <v>19728</v>
      </c>
      <c r="K152" s="3"/>
      <c r="L152" s="4"/>
      <c r="M152" s="4"/>
      <c r="N152" s="4"/>
      <c r="O152" s="14"/>
      <c r="P152" s="4"/>
      <c r="Q152" s="4"/>
      <c r="R152" s="4"/>
      <c r="S152" s="14"/>
      <c r="T152" s="4"/>
      <c r="U152" s="3"/>
      <c r="V152" s="4"/>
      <c r="W152" s="14"/>
      <c r="X152" s="4"/>
      <c r="Y152" s="3"/>
      <c r="Z152" s="4"/>
      <c r="AA152" s="14"/>
      <c r="AB152" s="4"/>
      <c r="AC152" s="14"/>
      <c r="AD152" s="14"/>
      <c r="AE152" s="14"/>
      <c r="AF152" s="14"/>
      <c r="AG152" s="14"/>
      <c r="AH152" s="14"/>
      <c r="AI152" s="14"/>
      <c r="AJ152" s="14"/>
      <c r="AK152" s="14"/>
      <c r="AL152" s="14"/>
      <c r="AM152" s="14"/>
      <c r="AN152" s="14"/>
      <c r="AO152" s="14"/>
      <c r="AP152" s="14"/>
      <c r="AQ152" s="14"/>
      <c r="AR152" s="14"/>
      <c r="AS152" s="14"/>
      <c r="AT152" s="14"/>
      <c r="AU152" s="14"/>
    </row>
    <row r="153" spans="5:47" x14ac:dyDescent="0.25">
      <c r="E153" t="s">
        <v>19729</v>
      </c>
      <c r="K153" s="3"/>
      <c r="L153" s="4"/>
      <c r="M153" s="4"/>
      <c r="N153" s="4"/>
      <c r="O153" s="14"/>
      <c r="P153" s="4"/>
      <c r="Q153" s="4"/>
      <c r="R153" s="4"/>
      <c r="S153" s="14"/>
      <c r="T153" s="4"/>
      <c r="U153" s="3"/>
      <c r="V153" s="4"/>
      <c r="W153" s="14"/>
      <c r="X153" s="4"/>
      <c r="Y153" s="3"/>
      <c r="Z153" s="4"/>
      <c r="AA153" s="14"/>
      <c r="AB153" s="4"/>
      <c r="AC153" s="14"/>
      <c r="AD153" s="14"/>
      <c r="AE153" s="14"/>
      <c r="AF153" s="14"/>
      <c r="AG153" s="14"/>
      <c r="AH153" s="14"/>
      <c r="AI153" s="14"/>
      <c r="AJ153" s="14"/>
      <c r="AK153" s="14"/>
      <c r="AL153" s="14"/>
      <c r="AM153" s="14"/>
      <c r="AN153" s="14"/>
      <c r="AO153" s="14"/>
      <c r="AP153" s="14"/>
      <c r="AQ153" s="14"/>
      <c r="AR153" s="14"/>
      <c r="AS153" s="14"/>
      <c r="AT153" s="14"/>
      <c r="AU153" s="14"/>
    </row>
    <row r="154" spans="5:47" x14ac:dyDescent="0.25">
      <c r="E154" t="s">
        <v>19730</v>
      </c>
      <c r="K154" s="3"/>
      <c r="L154" s="4"/>
      <c r="M154" s="4"/>
      <c r="N154" s="4"/>
      <c r="O154" s="14"/>
      <c r="P154" s="4"/>
      <c r="Q154" s="4"/>
      <c r="R154" s="4"/>
      <c r="S154" s="14"/>
      <c r="T154" s="4"/>
      <c r="U154" s="3"/>
      <c r="V154" s="4"/>
      <c r="W154" s="14"/>
      <c r="X154" s="4"/>
      <c r="Y154" s="3"/>
      <c r="Z154" s="4"/>
      <c r="AA154" s="14"/>
      <c r="AB154" s="4"/>
      <c r="AC154" s="14"/>
      <c r="AD154" s="14"/>
      <c r="AE154" s="14"/>
      <c r="AF154" s="14"/>
      <c r="AG154" s="14"/>
      <c r="AH154" s="14"/>
      <c r="AI154" s="14"/>
      <c r="AJ154" s="14"/>
      <c r="AK154" s="14"/>
      <c r="AL154" s="14"/>
      <c r="AM154" s="14"/>
      <c r="AN154" s="14"/>
      <c r="AO154" s="14"/>
      <c r="AP154" s="14"/>
      <c r="AQ154" s="14"/>
      <c r="AR154" s="14"/>
      <c r="AS154" s="14"/>
      <c r="AT154" s="14"/>
      <c r="AU154" s="14"/>
    </row>
    <row r="155" spans="5:47" x14ac:dyDescent="0.25">
      <c r="E155" t="s">
        <v>19731</v>
      </c>
      <c r="K155" s="3"/>
      <c r="L155" s="4"/>
      <c r="M155" s="4"/>
      <c r="N155" s="4"/>
      <c r="O155" s="14"/>
      <c r="P155" s="4"/>
      <c r="Q155" s="4"/>
      <c r="R155" s="4"/>
      <c r="S155" s="14"/>
      <c r="T155" s="4"/>
      <c r="U155" s="3"/>
      <c r="V155" s="4"/>
      <c r="W155" s="14"/>
      <c r="X155" s="4"/>
      <c r="Y155" s="3"/>
      <c r="Z155" s="4"/>
      <c r="AA155" s="14"/>
      <c r="AB155" s="4"/>
      <c r="AC155" s="14"/>
      <c r="AD155" s="14"/>
      <c r="AE155" s="14"/>
      <c r="AF155" s="14"/>
      <c r="AG155" s="14"/>
      <c r="AH155" s="14"/>
      <c r="AI155" s="14"/>
      <c r="AJ155" s="14"/>
      <c r="AK155" s="14"/>
      <c r="AL155" s="14"/>
      <c r="AM155" s="14"/>
      <c r="AN155" s="14"/>
      <c r="AO155" s="14"/>
      <c r="AP155" s="14"/>
      <c r="AQ155" s="14"/>
      <c r="AR155" s="14"/>
      <c r="AS155" s="14"/>
      <c r="AT155" s="14"/>
      <c r="AU155" s="14"/>
    </row>
    <row r="156" spans="5:47" x14ac:dyDescent="0.25">
      <c r="E156" t="s">
        <v>19732</v>
      </c>
      <c r="K156" s="3"/>
      <c r="L156" s="4"/>
      <c r="M156" s="4"/>
      <c r="N156" s="4"/>
      <c r="O156" s="14"/>
      <c r="P156" s="4"/>
      <c r="Q156" s="4"/>
      <c r="R156" s="4"/>
      <c r="S156" s="14"/>
      <c r="T156" s="4"/>
      <c r="U156" s="3"/>
      <c r="V156" s="4"/>
      <c r="W156" s="14"/>
      <c r="X156" s="4"/>
      <c r="Y156" s="3"/>
      <c r="Z156" s="4"/>
      <c r="AA156" s="14"/>
      <c r="AB156" s="4"/>
      <c r="AC156" s="14"/>
      <c r="AD156" s="14"/>
      <c r="AE156" s="14"/>
      <c r="AF156" s="14"/>
      <c r="AG156" s="14"/>
      <c r="AH156" s="14"/>
      <c r="AI156" s="14"/>
      <c r="AJ156" s="14"/>
      <c r="AK156" s="14"/>
      <c r="AL156" s="14"/>
      <c r="AM156" s="14"/>
      <c r="AN156" s="14"/>
      <c r="AO156" s="14"/>
      <c r="AP156" s="14"/>
      <c r="AQ156" s="14"/>
      <c r="AR156" s="14"/>
      <c r="AS156" s="14"/>
      <c r="AT156" s="14"/>
      <c r="AU156" s="14"/>
    </row>
    <row r="157" spans="5:47" x14ac:dyDescent="0.25">
      <c r="E157" t="s">
        <v>19733</v>
      </c>
      <c r="K157" s="3"/>
      <c r="L157" s="4"/>
      <c r="M157" s="4"/>
      <c r="N157" s="4"/>
      <c r="O157" s="14"/>
      <c r="P157" s="4"/>
      <c r="Q157" s="4"/>
      <c r="R157" s="4"/>
      <c r="S157" s="14"/>
      <c r="T157" s="4"/>
      <c r="U157" s="3"/>
      <c r="V157" s="4"/>
      <c r="W157" s="14"/>
      <c r="X157" s="4"/>
      <c r="Y157" s="3"/>
      <c r="Z157" s="4"/>
      <c r="AA157" s="14"/>
      <c r="AB157" s="4"/>
      <c r="AC157" s="14"/>
      <c r="AD157" s="14"/>
      <c r="AE157" s="14"/>
      <c r="AF157" s="14"/>
      <c r="AG157" s="14"/>
      <c r="AH157" s="14"/>
      <c r="AI157" s="14"/>
      <c r="AJ157" s="14"/>
      <c r="AK157" s="14"/>
      <c r="AL157" s="14"/>
      <c r="AM157" s="14"/>
      <c r="AN157" s="14"/>
      <c r="AO157" s="14"/>
      <c r="AP157" s="14"/>
      <c r="AQ157" s="14"/>
      <c r="AR157" s="14"/>
      <c r="AS157" s="14"/>
      <c r="AT157" s="14"/>
      <c r="AU157" s="14"/>
    </row>
    <row r="158" spans="5:47" x14ac:dyDescent="0.25">
      <c r="E158" t="s">
        <v>19734</v>
      </c>
      <c r="K158" s="3"/>
      <c r="L158" s="4"/>
      <c r="M158" s="4"/>
      <c r="N158" s="4"/>
      <c r="O158" s="14"/>
      <c r="P158" s="4"/>
      <c r="Q158" s="4"/>
      <c r="R158" s="4"/>
      <c r="S158" s="14"/>
      <c r="T158" s="4"/>
      <c r="U158" s="3"/>
      <c r="V158" s="4"/>
      <c r="W158" s="14"/>
      <c r="X158" s="4"/>
      <c r="Y158" s="3"/>
      <c r="Z158" s="4"/>
      <c r="AA158" s="14"/>
      <c r="AB158" s="4"/>
      <c r="AC158" s="14"/>
      <c r="AD158" s="14"/>
      <c r="AE158" s="14"/>
      <c r="AF158" s="14"/>
      <c r="AG158" s="14"/>
      <c r="AH158" s="14"/>
      <c r="AI158" s="14"/>
      <c r="AJ158" s="14"/>
      <c r="AK158" s="14"/>
      <c r="AL158" s="14"/>
      <c r="AM158" s="14"/>
      <c r="AN158" s="14"/>
      <c r="AO158" s="14"/>
      <c r="AP158" s="14"/>
      <c r="AQ158" s="14"/>
      <c r="AR158" s="14"/>
      <c r="AS158" s="14"/>
      <c r="AT158" s="14"/>
      <c r="AU158" s="14"/>
    </row>
    <row r="159" spans="5:47" x14ac:dyDescent="0.25">
      <c r="E159" t="s">
        <v>19735</v>
      </c>
      <c r="K159" s="3"/>
      <c r="L159" s="4"/>
      <c r="M159" s="4"/>
      <c r="N159" s="4"/>
      <c r="O159" s="14"/>
      <c r="P159" s="4"/>
      <c r="Q159" s="4"/>
      <c r="R159" s="4"/>
      <c r="S159" s="14"/>
      <c r="T159" s="4"/>
      <c r="U159" s="3"/>
      <c r="V159" s="4"/>
      <c r="W159" s="14"/>
      <c r="X159" s="4"/>
      <c r="Y159" s="3"/>
      <c r="Z159" s="4"/>
      <c r="AA159" s="14"/>
      <c r="AB159" s="4"/>
      <c r="AC159" s="14"/>
      <c r="AD159" s="14"/>
      <c r="AE159" s="14"/>
      <c r="AF159" s="14"/>
      <c r="AG159" s="14"/>
      <c r="AH159" s="14"/>
      <c r="AI159" s="14"/>
      <c r="AJ159" s="14"/>
      <c r="AK159" s="14"/>
      <c r="AL159" s="14"/>
      <c r="AM159" s="14"/>
      <c r="AN159" s="14"/>
      <c r="AO159" s="14"/>
      <c r="AP159" s="14"/>
      <c r="AQ159" s="14"/>
      <c r="AR159" s="14"/>
      <c r="AS159" s="14"/>
      <c r="AT159" s="14"/>
      <c r="AU159" s="14"/>
    </row>
    <row r="160" spans="5:47" x14ac:dyDescent="0.25">
      <c r="E160" t="s">
        <v>19736</v>
      </c>
      <c r="K160" s="3"/>
      <c r="L160" s="4"/>
      <c r="M160" s="4"/>
      <c r="N160" s="4"/>
      <c r="O160" s="14"/>
      <c r="P160" s="4"/>
      <c r="Q160" s="4"/>
      <c r="R160" s="4"/>
      <c r="S160" s="14"/>
      <c r="T160" s="4"/>
      <c r="U160" s="3"/>
      <c r="V160" s="4"/>
      <c r="W160" s="14"/>
      <c r="X160" s="4"/>
      <c r="Y160" s="3"/>
      <c r="Z160" s="4"/>
      <c r="AA160" s="14"/>
      <c r="AB160" s="4"/>
      <c r="AC160" s="14"/>
      <c r="AD160" s="14"/>
      <c r="AE160" s="14"/>
      <c r="AF160" s="14"/>
      <c r="AG160" s="14"/>
      <c r="AH160" s="14"/>
      <c r="AI160" s="14"/>
      <c r="AJ160" s="14"/>
      <c r="AK160" s="14"/>
      <c r="AL160" s="14"/>
      <c r="AM160" s="14"/>
      <c r="AN160" s="14"/>
      <c r="AO160" s="14"/>
      <c r="AP160" s="14"/>
      <c r="AQ160" s="14"/>
      <c r="AR160" s="14"/>
      <c r="AS160" s="14"/>
      <c r="AT160" s="14"/>
      <c r="AU160" s="14"/>
    </row>
    <row r="161" spans="5:47" x14ac:dyDescent="0.25">
      <c r="E161" t="s">
        <v>19737</v>
      </c>
      <c r="K161" s="3"/>
      <c r="L161" s="4"/>
      <c r="M161" s="4"/>
      <c r="N161" s="4"/>
      <c r="O161" s="14"/>
      <c r="P161" s="4"/>
      <c r="Q161" s="4"/>
      <c r="R161" s="4"/>
      <c r="S161" s="14"/>
      <c r="T161" s="4"/>
      <c r="U161" s="3"/>
      <c r="V161" s="4"/>
      <c r="W161" s="14"/>
      <c r="X161" s="4"/>
      <c r="Y161" s="3"/>
      <c r="Z161" s="4"/>
      <c r="AA161" s="14"/>
      <c r="AB161" s="4"/>
      <c r="AC161" s="14"/>
      <c r="AD161" s="14"/>
      <c r="AE161" s="14"/>
      <c r="AF161" s="14"/>
      <c r="AG161" s="14"/>
      <c r="AH161" s="14"/>
      <c r="AI161" s="14"/>
      <c r="AJ161" s="14"/>
      <c r="AK161" s="14"/>
      <c r="AL161" s="14"/>
      <c r="AM161" s="14"/>
      <c r="AN161" s="14"/>
      <c r="AO161" s="14"/>
      <c r="AP161" s="14"/>
      <c r="AQ161" s="14"/>
      <c r="AR161" s="14"/>
      <c r="AS161" s="14"/>
      <c r="AT161" s="14"/>
      <c r="AU161" s="14"/>
    </row>
    <row r="162" spans="5:47" x14ac:dyDescent="0.25">
      <c r="E162" t="s">
        <v>19738</v>
      </c>
      <c r="K162" s="3"/>
      <c r="L162" s="4"/>
      <c r="M162" s="4"/>
      <c r="N162" s="4"/>
      <c r="O162" s="14"/>
      <c r="P162" s="4"/>
      <c r="Q162" s="4"/>
      <c r="R162" s="4"/>
      <c r="S162" s="14"/>
      <c r="T162" s="4"/>
      <c r="U162" s="3"/>
      <c r="V162" s="4"/>
      <c r="W162" s="14"/>
      <c r="X162" s="4"/>
      <c r="Y162" s="3"/>
      <c r="Z162" s="4"/>
      <c r="AA162" s="14"/>
      <c r="AB162" s="4"/>
      <c r="AC162" s="14"/>
      <c r="AD162" s="14"/>
      <c r="AE162" s="14"/>
      <c r="AF162" s="14"/>
      <c r="AG162" s="14"/>
      <c r="AH162" s="14"/>
      <c r="AI162" s="14"/>
      <c r="AJ162" s="14"/>
      <c r="AK162" s="14"/>
      <c r="AL162" s="14"/>
      <c r="AM162" s="14"/>
      <c r="AN162" s="14"/>
      <c r="AO162" s="14"/>
      <c r="AP162" s="14"/>
      <c r="AQ162" s="14"/>
      <c r="AR162" s="14"/>
      <c r="AS162" s="14"/>
      <c r="AT162" s="14"/>
      <c r="AU162" s="14"/>
    </row>
    <row r="163" spans="5:47" x14ac:dyDescent="0.25">
      <c r="E163" t="s">
        <v>19739</v>
      </c>
      <c r="K163" s="3"/>
      <c r="L163" s="4"/>
      <c r="M163" s="4"/>
      <c r="N163" s="4"/>
      <c r="O163" s="14"/>
      <c r="P163" s="4"/>
      <c r="Q163" s="4"/>
      <c r="R163" s="4"/>
      <c r="S163" s="14"/>
      <c r="T163" s="4"/>
      <c r="U163" s="3"/>
      <c r="V163" s="4"/>
      <c r="W163" s="14"/>
      <c r="X163" s="4"/>
      <c r="Y163" s="3"/>
      <c r="Z163" s="4"/>
      <c r="AA163" s="14"/>
      <c r="AB163" s="4"/>
      <c r="AC163" s="14"/>
      <c r="AD163" s="14"/>
      <c r="AE163" s="14"/>
      <c r="AF163" s="14"/>
      <c r="AG163" s="14"/>
      <c r="AH163" s="14"/>
      <c r="AI163" s="14"/>
      <c r="AJ163" s="14"/>
      <c r="AK163" s="14"/>
      <c r="AL163" s="14"/>
      <c r="AM163" s="14"/>
      <c r="AN163" s="14"/>
      <c r="AO163" s="14"/>
      <c r="AP163" s="14"/>
      <c r="AQ163" s="14"/>
      <c r="AR163" s="14"/>
      <c r="AS163" s="14"/>
      <c r="AT163" s="14"/>
      <c r="AU163" s="14"/>
    </row>
    <row r="164" spans="5:47" x14ac:dyDescent="0.25">
      <c r="K164" s="3"/>
      <c r="L164" s="4"/>
      <c r="M164" s="4"/>
      <c r="N164" s="4"/>
      <c r="O164" s="14"/>
      <c r="P164" s="4"/>
      <c r="Q164" s="4"/>
      <c r="R164" s="4"/>
      <c r="S164" s="14"/>
      <c r="T164" s="4"/>
      <c r="U164" s="3"/>
      <c r="V164" s="4"/>
      <c r="W164" s="14"/>
      <c r="X164" s="4"/>
      <c r="Y164" s="3"/>
      <c r="Z164" s="4"/>
      <c r="AA164" s="14"/>
      <c r="AB164" s="4"/>
      <c r="AC164" s="14"/>
      <c r="AD164" s="14"/>
      <c r="AE164" s="14"/>
      <c r="AF164" s="14"/>
      <c r="AG164" s="14"/>
      <c r="AH164" s="14"/>
      <c r="AI164" s="14"/>
      <c r="AJ164" s="14"/>
      <c r="AK164" s="14"/>
      <c r="AL164" s="14"/>
      <c r="AM164" s="14"/>
      <c r="AN164" s="14"/>
      <c r="AO164" s="14"/>
      <c r="AP164" s="14"/>
      <c r="AQ164" s="14"/>
      <c r="AR164" s="14"/>
      <c r="AS164" s="14"/>
      <c r="AT164" s="14"/>
      <c r="AU164" s="14"/>
    </row>
    <row r="165" spans="5:47" x14ac:dyDescent="0.25">
      <c r="K165" s="3"/>
      <c r="L165" s="4"/>
      <c r="M165" s="4"/>
      <c r="N165" s="4"/>
      <c r="O165" s="14"/>
      <c r="P165" s="4"/>
      <c r="Q165" s="4"/>
      <c r="R165" s="4"/>
      <c r="S165" s="14"/>
      <c r="T165" s="4"/>
      <c r="U165" s="3"/>
      <c r="V165" s="4"/>
      <c r="W165" s="14"/>
      <c r="X165" s="4"/>
      <c r="Y165" s="3"/>
      <c r="Z165" s="4"/>
      <c r="AA165" s="14"/>
      <c r="AB165" s="4"/>
      <c r="AC165" s="14"/>
      <c r="AD165" s="14"/>
      <c r="AE165" s="14"/>
      <c r="AF165" s="14"/>
      <c r="AG165" s="14"/>
      <c r="AH165" s="14"/>
      <c r="AI165" s="14"/>
      <c r="AJ165" s="14"/>
      <c r="AK165" s="14"/>
      <c r="AL165" s="14"/>
      <c r="AM165" s="14"/>
      <c r="AN165" s="14"/>
      <c r="AO165" s="14"/>
      <c r="AP165" s="14"/>
      <c r="AQ165" s="14"/>
      <c r="AR165" s="14"/>
      <c r="AS165" s="14"/>
      <c r="AT165" s="14"/>
      <c r="AU165" s="14"/>
    </row>
    <row r="166" spans="5:47" x14ac:dyDescent="0.25">
      <c r="E166" t="s">
        <v>19740</v>
      </c>
      <c r="K166" s="3"/>
      <c r="L166" s="4"/>
      <c r="M166" s="4"/>
      <c r="N166" s="4"/>
      <c r="O166" s="14"/>
      <c r="P166" s="4"/>
      <c r="Q166" s="4"/>
      <c r="R166" s="4"/>
      <c r="S166" s="14"/>
      <c r="T166" s="4"/>
      <c r="U166" s="3"/>
      <c r="V166" s="4"/>
      <c r="W166" s="14"/>
      <c r="X166" s="4"/>
      <c r="Y166" s="3"/>
      <c r="Z166" s="4"/>
      <c r="AA166" s="14"/>
      <c r="AB166" s="4"/>
      <c r="AC166" s="14"/>
      <c r="AD166" s="14"/>
      <c r="AE166" s="14"/>
      <c r="AF166" s="14"/>
      <c r="AG166" s="14"/>
      <c r="AH166" s="14"/>
      <c r="AI166" s="14"/>
      <c r="AJ166" s="14"/>
      <c r="AK166" s="14"/>
      <c r="AL166" s="14"/>
      <c r="AM166" s="14"/>
      <c r="AN166" s="14"/>
      <c r="AO166" s="14"/>
      <c r="AP166" s="14"/>
      <c r="AQ166" s="14"/>
      <c r="AR166" s="14"/>
      <c r="AS166" s="14"/>
      <c r="AT166" s="14"/>
      <c r="AU166" s="14"/>
    </row>
    <row r="167" spans="5:47" x14ac:dyDescent="0.25">
      <c r="E167" t="s">
        <v>19741</v>
      </c>
      <c r="K167" s="3"/>
      <c r="L167" s="4"/>
      <c r="M167" s="4"/>
      <c r="N167" s="4"/>
      <c r="O167" s="14"/>
      <c r="P167" s="4"/>
      <c r="Q167" s="4"/>
      <c r="R167" s="4"/>
      <c r="S167" s="14"/>
      <c r="T167" s="4"/>
      <c r="U167" s="3"/>
      <c r="V167" s="4"/>
      <c r="W167" s="14"/>
      <c r="X167" s="4"/>
      <c r="Y167" s="3"/>
      <c r="Z167" s="4"/>
      <c r="AA167" s="14"/>
      <c r="AB167" s="4"/>
      <c r="AC167" s="14"/>
      <c r="AD167" s="14"/>
      <c r="AE167" s="14"/>
      <c r="AF167" s="14"/>
      <c r="AG167" s="14"/>
      <c r="AH167" s="14"/>
      <c r="AI167" s="14"/>
      <c r="AJ167" s="14"/>
      <c r="AK167" s="14"/>
      <c r="AL167" s="14"/>
      <c r="AM167" s="14"/>
      <c r="AN167" s="14"/>
      <c r="AO167" s="14"/>
      <c r="AP167" s="14"/>
      <c r="AQ167" s="14"/>
      <c r="AR167" s="14"/>
      <c r="AS167" s="14"/>
      <c r="AT167" s="14"/>
      <c r="AU167" s="14"/>
    </row>
    <row r="168" spans="5:47" x14ac:dyDescent="0.25">
      <c r="E168" t="s">
        <v>19742</v>
      </c>
      <c r="K168" s="3"/>
      <c r="L168" s="4"/>
      <c r="M168" s="4"/>
      <c r="N168" s="4"/>
      <c r="O168" s="14"/>
      <c r="P168" s="4"/>
      <c r="Q168" s="4"/>
      <c r="R168" s="4"/>
      <c r="S168" s="14"/>
      <c r="T168" s="4"/>
      <c r="U168" s="3"/>
      <c r="V168" s="4"/>
      <c r="W168" s="14"/>
      <c r="X168" s="4"/>
      <c r="Y168" s="3"/>
      <c r="Z168" s="4"/>
      <c r="AA168" s="14"/>
      <c r="AB168" s="4"/>
      <c r="AC168" s="14"/>
      <c r="AD168" s="14"/>
      <c r="AE168" s="14"/>
      <c r="AF168" s="14"/>
      <c r="AG168" s="14"/>
      <c r="AH168" s="14"/>
      <c r="AI168" s="14"/>
      <c r="AJ168" s="14"/>
      <c r="AK168" s="14"/>
      <c r="AL168" s="14"/>
      <c r="AM168" s="14"/>
      <c r="AN168" s="14"/>
      <c r="AO168" s="14"/>
      <c r="AP168" s="14"/>
      <c r="AQ168" s="14"/>
      <c r="AR168" s="14"/>
      <c r="AS168" s="14"/>
      <c r="AT168" s="14"/>
      <c r="AU168" s="14"/>
    </row>
    <row r="169" spans="5:47" x14ac:dyDescent="0.25">
      <c r="E169" t="s">
        <v>19743</v>
      </c>
      <c r="K169" s="3"/>
      <c r="L169" s="4"/>
      <c r="M169" s="4"/>
      <c r="N169" s="4"/>
      <c r="O169" s="14"/>
      <c r="P169" s="4"/>
      <c r="Q169" s="4"/>
      <c r="R169" s="4"/>
      <c r="S169" s="14"/>
      <c r="T169" s="4"/>
      <c r="U169" s="3"/>
      <c r="V169" s="4"/>
      <c r="W169" s="14"/>
      <c r="X169" s="4"/>
      <c r="Y169" s="3"/>
      <c r="Z169" s="4"/>
      <c r="AA169" s="14"/>
      <c r="AB169" s="4"/>
      <c r="AC169" s="14"/>
      <c r="AD169" s="14"/>
      <c r="AE169" s="14"/>
      <c r="AF169" s="14"/>
      <c r="AG169" s="14"/>
      <c r="AH169" s="14"/>
      <c r="AI169" s="14"/>
      <c r="AJ169" s="14"/>
      <c r="AK169" s="14"/>
      <c r="AL169" s="14"/>
      <c r="AM169" s="14"/>
      <c r="AN169" s="14"/>
      <c r="AO169" s="14"/>
      <c r="AP169" s="14"/>
      <c r="AQ169" s="14"/>
      <c r="AR169" s="14"/>
      <c r="AS169" s="14"/>
      <c r="AT169" s="14"/>
      <c r="AU169" s="14"/>
    </row>
    <row r="170" spans="5:47" x14ac:dyDescent="0.25">
      <c r="E170" t="s">
        <v>19744</v>
      </c>
      <c r="K170" s="3"/>
      <c r="L170" s="4"/>
      <c r="M170" s="4"/>
      <c r="N170" s="4"/>
      <c r="O170" s="14"/>
      <c r="P170" s="4"/>
      <c r="Q170" s="4"/>
      <c r="R170" s="4"/>
      <c r="S170" s="14"/>
      <c r="T170" s="4"/>
      <c r="U170" s="3"/>
      <c r="V170" s="4"/>
      <c r="W170" s="14"/>
      <c r="X170" s="4"/>
      <c r="Y170" s="3"/>
      <c r="Z170" s="4"/>
      <c r="AA170" s="14"/>
      <c r="AB170" s="4"/>
      <c r="AC170" s="14"/>
      <c r="AD170" s="14"/>
      <c r="AE170" s="14"/>
      <c r="AF170" s="14"/>
      <c r="AG170" s="14"/>
      <c r="AH170" s="14"/>
      <c r="AI170" s="14"/>
      <c r="AJ170" s="14"/>
      <c r="AK170" s="14"/>
      <c r="AL170" s="14"/>
      <c r="AM170" s="14"/>
      <c r="AN170" s="14"/>
      <c r="AO170" s="14"/>
      <c r="AP170" s="14"/>
      <c r="AQ170" s="14"/>
      <c r="AR170" s="14"/>
      <c r="AS170" s="14"/>
      <c r="AT170" s="14"/>
      <c r="AU170" s="14"/>
    </row>
    <row r="171" spans="5:47" x14ac:dyDescent="0.25">
      <c r="E171" t="s">
        <v>19745</v>
      </c>
      <c r="K171" s="3"/>
      <c r="L171" s="4"/>
      <c r="M171" s="4"/>
      <c r="N171" s="4"/>
      <c r="O171" s="14"/>
      <c r="P171" s="4"/>
      <c r="Q171" s="4"/>
      <c r="R171" s="4"/>
      <c r="S171" s="14"/>
      <c r="T171" s="4"/>
      <c r="U171" s="3"/>
      <c r="V171" s="4"/>
      <c r="W171" s="14"/>
      <c r="X171" s="4"/>
      <c r="Y171" s="3"/>
      <c r="Z171" s="4"/>
      <c r="AA171" s="14"/>
      <c r="AB171" s="4"/>
      <c r="AC171" s="14"/>
      <c r="AD171" s="14"/>
      <c r="AE171" s="14"/>
      <c r="AF171" s="14"/>
      <c r="AG171" s="14"/>
      <c r="AH171" s="14"/>
      <c r="AI171" s="14"/>
      <c r="AJ171" s="14"/>
      <c r="AK171" s="14"/>
      <c r="AL171" s="14"/>
      <c r="AM171" s="14"/>
      <c r="AN171" s="14"/>
      <c r="AO171" s="14"/>
      <c r="AP171" s="14"/>
      <c r="AQ171" s="14"/>
      <c r="AR171" s="14"/>
      <c r="AS171" s="14"/>
      <c r="AT171" s="14"/>
      <c r="AU171" s="14"/>
    </row>
    <row r="172" spans="5:47" x14ac:dyDescent="0.25">
      <c r="E172" t="s">
        <v>19746</v>
      </c>
      <c r="K172" s="3"/>
      <c r="L172" s="4"/>
      <c r="M172" s="4"/>
      <c r="N172" s="4"/>
      <c r="O172" s="14"/>
      <c r="P172" s="4"/>
      <c r="Q172" s="4"/>
      <c r="R172" s="4"/>
      <c r="S172" s="14"/>
      <c r="T172" s="4"/>
      <c r="U172" s="3"/>
      <c r="V172" s="4"/>
      <c r="W172" s="14"/>
      <c r="X172" s="4"/>
      <c r="Y172" s="3"/>
      <c r="Z172" s="4"/>
      <c r="AA172" s="14"/>
      <c r="AB172" s="4"/>
      <c r="AC172" s="14"/>
      <c r="AD172" s="14"/>
      <c r="AE172" s="14"/>
      <c r="AF172" s="14"/>
      <c r="AG172" s="14"/>
      <c r="AH172" s="14"/>
      <c r="AI172" s="14"/>
      <c r="AJ172" s="14"/>
      <c r="AK172" s="14"/>
      <c r="AL172" s="14"/>
      <c r="AM172" s="14"/>
      <c r="AN172" s="14"/>
      <c r="AO172" s="14"/>
      <c r="AP172" s="14"/>
      <c r="AQ172" s="14"/>
      <c r="AR172" s="14"/>
      <c r="AS172" s="14"/>
      <c r="AT172" s="14"/>
      <c r="AU172" s="14"/>
    </row>
    <row r="173" spans="5:47" x14ac:dyDescent="0.25">
      <c r="E173" t="s">
        <v>19747</v>
      </c>
      <c r="K173" s="3"/>
      <c r="L173" s="4"/>
      <c r="M173" s="4"/>
      <c r="N173" s="4"/>
      <c r="O173" s="14"/>
      <c r="P173" s="4"/>
      <c r="Q173" s="4"/>
      <c r="R173" s="4"/>
      <c r="S173" s="14"/>
      <c r="T173" s="4"/>
      <c r="U173" s="3"/>
      <c r="V173" s="4"/>
      <c r="W173" s="14"/>
      <c r="X173" s="4"/>
      <c r="Y173" s="3"/>
      <c r="Z173" s="4"/>
      <c r="AA173" s="14"/>
      <c r="AB173" s="4"/>
      <c r="AC173" s="14"/>
      <c r="AD173" s="14"/>
      <c r="AE173" s="14"/>
      <c r="AF173" s="14"/>
      <c r="AG173" s="14"/>
      <c r="AH173" s="14"/>
      <c r="AI173" s="14"/>
      <c r="AJ173" s="14"/>
      <c r="AK173" s="14"/>
      <c r="AL173" s="14"/>
      <c r="AM173" s="14"/>
      <c r="AN173" s="14"/>
      <c r="AO173" s="14"/>
      <c r="AP173" s="14"/>
      <c r="AQ173" s="14"/>
      <c r="AR173" s="14"/>
      <c r="AS173" s="14"/>
      <c r="AT173" s="14"/>
      <c r="AU173" s="14"/>
    </row>
    <row r="174" spans="5:47" x14ac:dyDescent="0.25">
      <c r="E174" t="s">
        <v>19748</v>
      </c>
      <c r="K174" s="3"/>
      <c r="L174" s="4"/>
      <c r="M174" s="4"/>
      <c r="N174" s="4"/>
      <c r="O174" s="14"/>
      <c r="P174" s="4"/>
      <c r="Q174" s="4"/>
      <c r="R174" s="4"/>
      <c r="S174" s="14"/>
      <c r="T174" s="4"/>
      <c r="U174" s="3"/>
      <c r="V174" s="4"/>
      <c r="W174" s="14"/>
      <c r="X174" s="4"/>
      <c r="Y174" s="3"/>
      <c r="Z174" s="4"/>
      <c r="AA174" s="14"/>
      <c r="AB174" s="4"/>
      <c r="AC174" s="14"/>
      <c r="AD174" s="14"/>
      <c r="AE174" s="14"/>
      <c r="AF174" s="14"/>
      <c r="AG174" s="14"/>
      <c r="AH174" s="14"/>
      <c r="AI174" s="14"/>
      <c r="AJ174" s="14"/>
      <c r="AK174" s="14"/>
      <c r="AL174" s="14"/>
      <c r="AM174" s="14"/>
      <c r="AN174" s="14"/>
      <c r="AO174" s="14"/>
      <c r="AP174" s="14"/>
      <c r="AQ174" s="14"/>
      <c r="AR174" s="14"/>
      <c r="AS174" s="14"/>
      <c r="AT174" s="14"/>
      <c r="AU174" s="14"/>
    </row>
    <row r="175" spans="5:47" x14ac:dyDescent="0.25">
      <c r="E175" t="s">
        <v>19749</v>
      </c>
      <c r="K175" s="3"/>
      <c r="L175" s="4"/>
      <c r="M175" s="4"/>
      <c r="N175" s="4"/>
      <c r="O175" s="14"/>
      <c r="P175" s="4"/>
      <c r="Q175" s="4"/>
      <c r="R175" s="4"/>
      <c r="S175" s="14"/>
      <c r="T175" s="4"/>
      <c r="U175" s="3"/>
      <c r="V175" s="4"/>
      <c r="W175" s="14"/>
      <c r="X175" s="4"/>
      <c r="Y175" s="3"/>
      <c r="Z175" s="4"/>
      <c r="AA175" s="14"/>
      <c r="AB175" s="4"/>
      <c r="AC175" s="14"/>
      <c r="AD175" s="14"/>
      <c r="AE175" s="14"/>
      <c r="AF175" s="14"/>
      <c r="AG175" s="14"/>
      <c r="AH175" s="14"/>
      <c r="AI175" s="14"/>
      <c r="AJ175" s="14"/>
      <c r="AK175" s="14"/>
      <c r="AL175" s="14"/>
      <c r="AM175" s="14"/>
      <c r="AN175" s="14"/>
      <c r="AO175" s="14"/>
      <c r="AP175" s="14"/>
      <c r="AQ175" s="14"/>
      <c r="AR175" s="14"/>
      <c r="AS175" s="14"/>
      <c r="AT175" s="14"/>
      <c r="AU175" s="14"/>
    </row>
    <row r="176" spans="5:47" x14ac:dyDescent="0.25">
      <c r="E176" t="s">
        <v>19750</v>
      </c>
      <c r="K176" s="3"/>
      <c r="L176" s="4"/>
      <c r="M176" s="4"/>
      <c r="N176" s="4"/>
      <c r="O176" s="14"/>
      <c r="P176" s="4"/>
      <c r="Q176" s="4"/>
      <c r="R176" s="4"/>
      <c r="S176" s="14"/>
      <c r="T176" s="4"/>
      <c r="U176" s="3"/>
      <c r="V176" s="4"/>
      <c r="W176" s="14"/>
      <c r="X176" s="4"/>
      <c r="Y176" s="3"/>
      <c r="Z176" s="4"/>
      <c r="AA176" s="14"/>
      <c r="AB176" s="4"/>
      <c r="AC176" s="14"/>
      <c r="AD176" s="14"/>
      <c r="AE176" s="14"/>
      <c r="AF176" s="14"/>
      <c r="AG176" s="14"/>
      <c r="AH176" s="14"/>
      <c r="AI176" s="14"/>
      <c r="AJ176" s="14"/>
      <c r="AK176" s="14"/>
      <c r="AL176" s="14"/>
      <c r="AM176" s="14"/>
      <c r="AN176" s="14"/>
      <c r="AO176" s="14"/>
      <c r="AP176" s="14"/>
      <c r="AQ176" s="14"/>
      <c r="AR176" s="14"/>
      <c r="AS176" s="14"/>
      <c r="AT176" s="14"/>
      <c r="AU176" s="14"/>
    </row>
    <row r="177" spans="5:47" x14ac:dyDescent="0.25">
      <c r="E177" t="s">
        <v>19751</v>
      </c>
      <c r="K177" s="3"/>
      <c r="L177" s="4"/>
      <c r="M177" s="4"/>
      <c r="N177" s="4"/>
      <c r="O177" s="14"/>
      <c r="P177" s="4"/>
      <c r="Q177" s="4"/>
      <c r="R177" s="4"/>
      <c r="S177" s="14"/>
      <c r="T177" s="4"/>
      <c r="U177" s="3"/>
      <c r="V177" s="4"/>
      <c r="W177" s="14"/>
      <c r="X177" s="4"/>
      <c r="Y177" s="3"/>
      <c r="Z177" s="4"/>
      <c r="AA177" s="14"/>
      <c r="AB177" s="4"/>
      <c r="AC177" s="14"/>
      <c r="AD177" s="14"/>
      <c r="AE177" s="14"/>
      <c r="AF177" s="14"/>
      <c r="AG177" s="14"/>
      <c r="AH177" s="14"/>
      <c r="AI177" s="14"/>
      <c r="AJ177" s="14"/>
      <c r="AK177" s="14"/>
      <c r="AL177" s="14"/>
      <c r="AM177" s="14"/>
      <c r="AN177" s="14"/>
      <c r="AO177" s="14"/>
      <c r="AP177" s="14"/>
      <c r="AQ177" s="14"/>
      <c r="AR177" s="14"/>
      <c r="AS177" s="14"/>
      <c r="AT177" s="14"/>
      <c r="AU177" s="14"/>
    </row>
    <row r="178" spans="5:47" x14ac:dyDescent="0.25">
      <c r="E178" t="s">
        <v>19752</v>
      </c>
      <c r="K178" s="3"/>
      <c r="L178" s="4"/>
      <c r="M178" s="4"/>
      <c r="N178" s="4"/>
      <c r="O178" s="14"/>
      <c r="P178" s="4"/>
      <c r="Q178" s="4"/>
      <c r="R178" s="4"/>
      <c r="S178" s="14"/>
      <c r="T178" s="4"/>
      <c r="U178" s="3"/>
      <c r="V178" s="4"/>
      <c r="W178" s="14"/>
      <c r="X178" s="4"/>
      <c r="Y178" s="3"/>
      <c r="Z178" s="4"/>
      <c r="AA178" s="14"/>
      <c r="AB178" s="4"/>
      <c r="AC178" s="14"/>
      <c r="AD178" s="14"/>
      <c r="AE178" s="14"/>
      <c r="AF178" s="14"/>
      <c r="AG178" s="14"/>
      <c r="AH178" s="14"/>
      <c r="AI178" s="14"/>
      <c r="AJ178" s="14"/>
      <c r="AK178" s="14"/>
      <c r="AL178" s="14"/>
      <c r="AM178" s="14"/>
      <c r="AN178" s="14"/>
      <c r="AO178" s="14"/>
      <c r="AP178" s="14"/>
      <c r="AQ178" s="14"/>
      <c r="AR178" s="14"/>
      <c r="AS178" s="14"/>
      <c r="AT178" s="14"/>
      <c r="AU178" s="14"/>
    </row>
    <row r="179" spans="5:47" x14ac:dyDescent="0.25">
      <c r="K179" s="3"/>
      <c r="L179" s="4"/>
      <c r="M179" s="4"/>
      <c r="N179" s="4"/>
      <c r="O179" s="14"/>
      <c r="P179" s="4"/>
      <c r="Q179" s="4"/>
      <c r="R179" s="4"/>
      <c r="S179" s="14"/>
      <c r="T179" s="4"/>
      <c r="U179" s="3"/>
      <c r="V179" s="4"/>
      <c r="W179" s="14"/>
      <c r="X179" s="4"/>
      <c r="Y179" s="3"/>
      <c r="Z179" s="4"/>
      <c r="AA179" s="14"/>
      <c r="AB179" s="4"/>
      <c r="AC179" s="14"/>
      <c r="AD179" s="14"/>
      <c r="AE179" s="14"/>
      <c r="AF179" s="14"/>
      <c r="AG179" s="14"/>
      <c r="AH179" s="14"/>
      <c r="AI179" s="14"/>
      <c r="AJ179" s="14"/>
      <c r="AK179" s="14"/>
      <c r="AL179" s="14"/>
      <c r="AM179" s="14"/>
      <c r="AN179" s="14"/>
      <c r="AO179" s="14"/>
      <c r="AP179" s="14"/>
      <c r="AQ179" s="14"/>
      <c r="AR179" s="14"/>
      <c r="AS179" s="14"/>
      <c r="AT179" s="14"/>
      <c r="AU179" s="14"/>
    </row>
    <row r="180" spans="5:47" x14ac:dyDescent="0.25">
      <c r="E180" t="s">
        <v>19753</v>
      </c>
      <c r="K180" s="3"/>
      <c r="L180" s="4"/>
      <c r="M180" s="4"/>
      <c r="N180" s="4"/>
      <c r="O180" s="14"/>
      <c r="P180" s="4"/>
      <c r="Q180" s="4"/>
      <c r="R180" s="4"/>
      <c r="S180" s="14"/>
      <c r="T180" s="4"/>
      <c r="U180" s="3"/>
      <c r="V180" s="4"/>
      <c r="W180" s="14"/>
      <c r="X180" s="4"/>
      <c r="Y180" s="3"/>
      <c r="Z180" s="4"/>
      <c r="AA180" s="14"/>
      <c r="AB180" s="4"/>
      <c r="AC180" s="14"/>
      <c r="AD180" s="14"/>
      <c r="AE180" s="14"/>
      <c r="AF180" s="14"/>
      <c r="AG180" s="14"/>
      <c r="AH180" s="14"/>
      <c r="AI180" s="14"/>
      <c r="AJ180" s="14"/>
      <c r="AK180" s="14"/>
      <c r="AL180" s="14"/>
      <c r="AM180" s="14"/>
      <c r="AN180" s="14"/>
      <c r="AO180" s="14"/>
      <c r="AP180" s="14"/>
      <c r="AQ180" s="14"/>
      <c r="AR180" s="14"/>
      <c r="AS180" s="14"/>
      <c r="AT180" s="14"/>
      <c r="AU180" s="14"/>
    </row>
    <row r="181" spans="5:47" x14ac:dyDescent="0.25">
      <c r="E181" t="s">
        <v>19754</v>
      </c>
      <c r="K181" s="3"/>
      <c r="L181" s="4"/>
      <c r="M181" s="4"/>
      <c r="N181" s="4"/>
      <c r="O181" s="14"/>
      <c r="P181" s="4"/>
      <c r="Q181" s="4"/>
      <c r="R181" s="4"/>
      <c r="S181" s="14"/>
      <c r="T181" s="4"/>
      <c r="U181" s="3"/>
      <c r="V181" s="4"/>
      <c r="W181" s="14"/>
      <c r="X181" s="4"/>
      <c r="Y181" s="3"/>
      <c r="Z181" s="4"/>
      <c r="AA181" s="14"/>
      <c r="AB181" s="4"/>
      <c r="AC181" s="14"/>
      <c r="AD181" s="14"/>
      <c r="AE181" s="14"/>
      <c r="AF181" s="14"/>
      <c r="AG181" s="14"/>
      <c r="AH181" s="14"/>
      <c r="AI181" s="14"/>
      <c r="AJ181" s="14"/>
      <c r="AK181" s="14"/>
      <c r="AL181" s="14"/>
      <c r="AM181" s="14"/>
      <c r="AN181" s="14"/>
      <c r="AO181" s="14"/>
      <c r="AP181" s="14"/>
      <c r="AQ181" s="14"/>
      <c r="AR181" s="14"/>
      <c r="AS181" s="14"/>
      <c r="AT181" s="14"/>
      <c r="AU181" s="14"/>
    </row>
    <row r="182" spans="5:47" x14ac:dyDescent="0.25">
      <c r="E182" t="s">
        <v>19755</v>
      </c>
      <c r="K182" s="3"/>
      <c r="L182" s="4"/>
      <c r="M182" s="4"/>
      <c r="N182" s="4"/>
      <c r="O182" s="14"/>
      <c r="P182" s="4"/>
      <c r="Q182" s="4"/>
      <c r="R182" s="4"/>
      <c r="S182" s="14"/>
      <c r="T182" s="4"/>
      <c r="U182" s="3"/>
      <c r="V182" s="4"/>
      <c r="W182" s="14"/>
      <c r="X182" s="4"/>
      <c r="Y182" s="3"/>
      <c r="Z182" s="4"/>
      <c r="AA182" s="14"/>
      <c r="AB182" s="4"/>
      <c r="AC182" s="14"/>
      <c r="AD182" s="14"/>
      <c r="AE182" s="14"/>
      <c r="AF182" s="14"/>
      <c r="AG182" s="14"/>
      <c r="AH182" s="14"/>
      <c r="AI182" s="14"/>
      <c r="AJ182" s="14"/>
      <c r="AK182" s="14"/>
      <c r="AL182" s="14"/>
      <c r="AM182" s="14"/>
      <c r="AN182" s="14"/>
      <c r="AO182" s="14"/>
      <c r="AP182" s="14"/>
      <c r="AQ182" s="14"/>
      <c r="AR182" s="14"/>
      <c r="AS182" s="14"/>
      <c r="AT182" s="14"/>
      <c r="AU182" s="14"/>
    </row>
    <row r="183" spans="5:47" x14ac:dyDescent="0.25">
      <c r="E183" t="s">
        <v>19756</v>
      </c>
      <c r="K183" s="3"/>
      <c r="L183" s="4"/>
      <c r="M183" s="4"/>
      <c r="N183" s="4"/>
      <c r="O183" s="14"/>
      <c r="P183" s="4"/>
      <c r="Q183" s="4"/>
      <c r="R183" s="4"/>
      <c r="S183" s="14"/>
      <c r="T183" s="4"/>
      <c r="U183" s="3"/>
      <c r="V183" s="4"/>
      <c r="W183" s="14"/>
      <c r="X183" s="4"/>
      <c r="Y183" s="3"/>
      <c r="Z183" s="4"/>
      <c r="AA183" s="14"/>
      <c r="AB183" s="4"/>
      <c r="AC183" s="14"/>
      <c r="AD183" s="14"/>
      <c r="AE183" s="14"/>
      <c r="AF183" s="14"/>
      <c r="AG183" s="14"/>
      <c r="AH183" s="14"/>
      <c r="AI183" s="14"/>
      <c r="AJ183" s="14"/>
      <c r="AK183" s="14"/>
      <c r="AL183" s="14"/>
      <c r="AM183" s="14"/>
      <c r="AN183" s="14"/>
      <c r="AO183" s="14"/>
      <c r="AP183" s="14"/>
      <c r="AQ183" s="14"/>
      <c r="AR183" s="14"/>
      <c r="AS183" s="14"/>
      <c r="AT183" s="14"/>
      <c r="AU183" s="14"/>
    </row>
    <row r="184" spans="5:47" x14ac:dyDescent="0.25">
      <c r="E184" t="s">
        <v>19757</v>
      </c>
      <c r="K184" s="3"/>
      <c r="L184" s="4"/>
      <c r="M184" s="4"/>
      <c r="N184" s="4"/>
      <c r="O184" s="14"/>
      <c r="P184" s="4"/>
      <c r="Q184" s="4"/>
      <c r="R184" s="4"/>
      <c r="S184" s="14"/>
      <c r="T184" s="4"/>
      <c r="U184" s="3"/>
      <c r="V184" s="4"/>
      <c r="W184" s="14"/>
      <c r="X184" s="4"/>
      <c r="Y184" s="3"/>
      <c r="Z184" s="4"/>
      <c r="AA184" s="14"/>
      <c r="AB184" s="4"/>
      <c r="AC184" s="14"/>
      <c r="AD184" s="14"/>
      <c r="AE184" s="14"/>
      <c r="AF184" s="14"/>
      <c r="AG184" s="14"/>
      <c r="AH184" s="14"/>
      <c r="AI184" s="14"/>
      <c r="AJ184" s="14"/>
      <c r="AK184" s="14"/>
      <c r="AL184" s="14"/>
      <c r="AM184" s="14"/>
      <c r="AN184" s="14"/>
      <c r="AO184" s="14"/>
      <c r="AP184" s="14"/>
      <c r="AQ184" s="14"/>
      <c r="AR184" s="14"/>
      <c r="AS184" s="14"/>
      <c r="AT184" s="14"/>
      <c r="AU184" s="14"/>
    </row>
    <row r="185" spans="5:47" x14ac:dyDescent="0.25">
      <c r="E185" t="s">
        <v>19758</v>
      </c>
      <c r="K185" s="3"/>
      <c r="L185" s="4"/>
      <c r="M185" s="4"/>
      <c r="N185" s="4"/>
      <c r="O185" s="14"/>
      <c r="P185" s="4"/>
      <c r="Q185" s="4"/>
      <c r="R185" s="4"/>
      <c r="S185" s="14"/>
      <c r="T185" s="4"/>
      <c r="U185" s="3"/>
      <c r="V185" s="4"/>
      <c r="W185" s="14"/>
      <c r="X185" s="4"/>
      <c r="Y185" s="3"/>
      <c r="Z185" s="4"/>
      <c r="AA185" s="14"/>
      <c r="AB185" s="4"/>
      <c r="AC185" s="14"/>
      <c r="AD185" s="14"/>
      <c r="AE185" s="14"/>
      <c r="AF185" s="14"/>
      <c r="AG185" s="14"/>
      <c r="AH185" s="14"/>
      <c r="AI185" s="14"/>
      <c r="AJ185" s="14"/>
      <c r="AK185" s="14"/>
      <c r="AL185" s="14"/>
      <c r="AM185" s="14"/>
      <c r="AN185" s="14"/>
      <c r="AO185" s="14"/>
      <c r="AP185" s="14"/>
      <c r="AQ185" s="14"/>
      <c r="AR185" s="14"/>
      <c r="AS185" s="14"/>
      <c r="AT185" s="14"/>
      <c r="AU185" s="14"/>
    </row>
    <row r="186" spans="5:47" x14ac:dyDescent="0.25">
      <c r="E186" t="s">
        <v>19759</v>
      </c>
      <c r="K186" s="3"/>
      <c r="L186" s="4"/>
      <c r="M186" s="4"/>
      <c r="N186" s="4"/>
      <c r="O186" s="14"/>
      <c r="P186" s="4"/>
      <c r="Q186" s="4"/>
      <c r="R186" s="4"/>
      <c r="S186" s="14"/>
      <c r="T186" s="4"/>
      <c r="U186" s="3"/>
      <c r="V186" s="4"/>
      <c r="W186" s="14"/>
      <c r="X186" s="4"/>
      <c r="Y186" s="3"/>
      <c r="Z186" s="4"/>
      <c r="AA186" s="14"/>
      <c r="AB186" s="4"/>
      <c r="AC186" s="14"/>
      <c r="AD186" s="14"/>
      <c r="AE186" s="14"/>
      <c r="AF186" s="14"/>
      <c r="AG186" s="14"/>
      <c r="AH186" s="14"/>
      <c r="AI186" s="14"/>
      <c r="AJ186" s="14"/>
      <c r="AK186" s="14"/>
      <c r="AL186" s="14"/>
      <c r="AM186" s="14"/>
      <c r="AN186" s="14"/>
      <c r="AO186" s="14"/>
      <c r="AP186" s="14"/>
      <c r="AQ186" s="14"/>
      <c r="AR186" s="14"/>
      <c r="AS186" s="14"/>
      <c r="AT186" s="14"/>
      <c r="AU186" s="14"/>
    </row>
    <row r="187" spans="5:47" x14ac:dyDescent="0.25">
      <c r="E187" t="s">
        <v>19760</v>
      </c>
      <c r="K187" s="3"/>
      <c r="L187" s="4"/>
      <c r="M187" s="4"/>
      <c r="N187" s="4"/>
      <c r="O187" s="14"/>
      <c r="P187" s="4"/>
      <c r="Q187" s="4"/>
      <c r="R187" s="4"/>
      <c r="S187" s="14"/>
      <c r="T187" s="4"/>
      <c r="U187" s="3"/>
      <c r="V187" s="4"/>
      <c r="W187" s="14"/>
      <c r="X187" s="4"/>
      <c r="Y187" s="3"/>
      <c r="Z187" s="4"/>
      <c r="AA187" s="14"/>
      <c r="AB187" s="4"/>
      <c r="AC187" s="14"/>
      <c r="AD187" s="14"/>
      <c r="AE187" s="14"/>
      <c r="AF187" s="14"/>
      <c r="AG187" s="14"/>
      <c r="AH187" s="14"/>
      <c r="AI187" s="14"/>
      <c r="AJ187" s="14"/>
      <c r="AK187" s="14"/>
      <c r="AL187" s="14"/>
      <c r="AM187" s="14"/>
      <c r="AN187" s="14"/>
      <c r="AO187" s="14"/>
      <c r="AP187" s="14"/>
      <c r="AQ187" s="14"/>
      <c r="AR187" s="14"/>
      <c r="AS187" s="14"/>
      <c r="AT187" s="14"/>
      <c r="AU187" s="14"/>
    </row>
    <row r="188" spans="5:47" x14ac:dyDescent="0.25">
      <c r="E188" t="s">
        <v>19761</v>
      </c>
      <c r="K188" s="3"/>
      <c r="L188" s="4"/>
      <c r="M188" s="4"/>
      <c r="N188" s="4"/>
      <c r="O188" s="14"/>
      <c r="P188" s="4"/>
      <c r="Q188" s="4"/>
      <c r="R188" s="4"/>
      <c r="S188" s="14"/>
      <c r="T188" s="4"/>
      <c r="U188" s="3"/>
      <c r="V188" s="4"/>
      <c r="W188" s="14"/>
      <c r="X188" s="4"/>
      <c r="Y188" s="3"/>
      <c r="Z188" s="4"/>
      <c r="AA188" s="14"/>
      <c r="AB188" s="4"/>
      <c r="AC188" s="14"/>
      <c r="AD188" s="14"/>
      <c r="AE188" s="14"/>
      <c r="AF188" s="14"/>
      <c r="AG188" s="14"/>
      <c r="AH188" s="14"/>
      <c r="AI188" s="14"/>
      <c r="AJ188" s="14"/>
      <c r="AK188" s="14"/>
      <c r="AL188" s="14"/>
      <c r="AM188" s="14"/>
      <c r="AN188" s="14"/>
      <c r="AO188" s="14"/>
      <c r="AP188" s="14"/>
      <c r="AQ188" s="14"/>
      <c r="AR188" s="14"/>
      <c r="AS188" s="14"/>
      <c r="AT188" s="14"/>
      <c r="AU188" s="14"/>
    </row>
    <row r="189" spans="5:47" x14ac:dyDescent="0.25">
      <c r="E189" t="s">
        <v>19762</v>
      </c>
      <c r="K189" s="3"/>
      <c r="L189" s="4"/>
      <c r="M189" s="4"/>
      <c r="N189" s="4"/>
      <c r="O189" s="14"/>
      <c r="P189" s="4"/>
      <c r="Q189" s="4"/>
      <c r="R189" s="4"/>
      <c r="S189" s="14"/>
      <c r="T189" s="4"/>
      <c r="U189" s="3"/>
      <c r="V189" s="4"/>
      <c r="W189" s="14"/>
      <c r="X189" s="4"/>
      <c r="Y189" s="3"/>
      <c r="Z189" s="4"/>
      <c r="AA189" s="14"/>
      <c r="AB189" s="4"/>
      <c r="AC189" s="14"/>
      <c r="AD189" s="14"/>
      <c r="AE189" s="14"/>
      <c r="AF189" s="14"/>
      <c r="AG189" s="14"/>
      <c r="AH189" s="14"/>
      <c r="AI189" s="14"/>
      <c r="AJ189" s="14"/>
      <c r="AK189" s="14"/>
      <c r="AL189" s="14"/>
      <c r="AM189" s="14"/>
      <c r="AN189" s="14"/>
      <c r="AO189" s="14"/>
      <c r="AP189" s="14"/>
      <c r="AQ189" s="14"/>
      <c r="AR189" s="14"/>
      <c r="AS189" s="14"/>
      <c r="AT189" s="14"/>
      <c r="AU189" s="14"/>
    </row>
    <row r="190" spans="5:47" x14ac:dyDescent="0.25">
      <c r="K190" s="3"/>
      <c r="L190" s="4"/>
      <c r="M190" s="4"/>
      <c r="N190" s="4"/>
      <c r="O190" s="14"/>
      <c r="P190" s="4"/>
      <c r="Q190" s="4"/>
      <c r="R190" s="4"/>
      <c r="S190" s="14"/>
      <c r="T190" s="4"/>
      <c r="U190" s="3"/>
      <c r="V190" s="4"/>
      <c r="W190" s="14"/>
      <c r="X190" s="4"/>
      <c r="Y190" s="3"/>
      <c r="Z190" s="4"/>
      <c r="AA190" s="14"/>
      <c r="AB190" s="4"/>
      <c r="AC190" s="14"/>
      <c r="AD190" s="14"/>
      <c r="AE190" s="14"/>
      <c r="AF190" s="14"/>
      <c r="AG190" s="14"/>
      <c r="AH190" s="14"/>
      <c r="AI190" s="14"/>
      <c r="AJ190" s="14"/>
      <c r="AK190" s="14"/>
      <c r="AL190" s="14"/>
      <c r="AM190" s="14"/>
      <c r="AN190" s="14"/>
      <c r="AO190" s="14"/>
      <c r="AP190" s="14"/>
      <c r="AQ190" s="14"/>
      <c r="AR190" s="14"/>
      <c r="AS190" s="14"/>
      <c r="AT190" s="14"/>
      <c r="AU190" s="14"/>
    </row>
    <row r="191" spans="5:47" x14ac:dyDescent="0.25">
      <c r="E191" t="s">
        <v>19763</v>
      </c>
      <c r="K191" s="3"/>
      <c r="L191" s="4"/>
      <c r="M191" s="4"/>
      <c r="N191" s="4"/>
      <c r="O191" s="14"/>
      <c r="P191" s="4"/>
      <c r="Q191" s="4"/>
      <c r="R191" s="4"/>
      <c r="S191" s="14"/>
      <c r="T191" s="4"/>
      <c r="U191" s="3"/>
      <c r="V191" s="4"/>
      <c r="W191" s="14"/>
      <c r="X191" s="4"/>
      <c r="Y191" s="3"/>
      <c r="Z191" s="4"/>
      <c r="AA191" s="14"/>
      <c r="AB191" s="4"/>
      <c r="AC191" s="14"/>
      <c r="AD191" s="14"/>
      <c r="AE191" s="14"/>
      <c r="AF191" s="14"/>
      <c r="AG191" s="14"/>
      <c r="AH191" s="14"/>
      <c r="AI191" s="14"/>
      <c r="AJ191" s="14"/>
      <c r="AK191" s="14"/>
      <c r="AL191" s="14"/>
      <c r="AM191" s="14"/>
      <c r="AN191" s="14"/>
      <c r="AO191" s="14"/>
      <c r="AP191" s="14"/>
      <c r="AQ191" s="14"/>
      <c r="AR191" s="14"/>
      <c r="AS191" s="14"/>
      <c r="AT191" s="14"/>
      <c r="AU191" s="14"/>
    </row>
    <row r="192" spans="5:47" x14ac:dyDescent="0.25">
      <c r="E192" t="s">
        <v>19764</v>
      </c>
      <c r="K192" s="3"/>
      <c r="L192" s="4"/>
      <c r="M192" s="4"/>
      <c r="N192" s="4"/>
      <c r="O192" s="14"/>
      <c r="P192" s="4"/>
      <c r="Q192" s="4"/>
      <c r="R192" s="4"/>
      <c r="S192" s="14"/>
      <c r="T192" s="4"/>
      <c r="U192" s="3"/>
      <c r="V192" s="4"/>
      <c r="W192" s="14"/>
      <c r="X192" s="4"/>
      <c r="Y192" s="3"/>
      <c r="Z192" s="4"/>
      <c r="AA192" s="14"/>
      <c r="AB192" s="4"/>
      <c r="AC192" s="14"/>
      <c r="AD192" s="14"/>
      <c r="AE192" s="14"/>
      <c r="AF192" s="14"/>
      <c r="AG192" s="14"/>
      <c r="AH192" s="14"/>
      <c r="AI192" s="14"/>
      <c r="AJ192" s="14"/>
      <c r="AK192" s="14"/>
      <c r="AL192" s="14"/>
      <c r="AM192" s="14"/>
      <c r="AN192" s="14"/>
      <c r="AO192" s="14"/>
      <c r="AP192" s="14"/>
      <c r="AQ192" s="14"/>
      <c r="AR192" s="14"/>
      <c r="AS192" s="14"/>
      <c r="AT192" s="14"/>
      <c r="AU192" s="14"/>
    </row>
    <row r="193" spans="5:47" x14ac:dyDescent="0.25">
      <c r="E193" t="s">
        <v>19765</v>
      </c>
      <c r="K193" s="3"/>
      <c r="L193" s="4"/>
      <c r="M193" s="4"/>
      <c r="N193" s="4"/>
      <c r="O193" s="14"/>
      <c r="P193" s="4"/>
      <c r="Q193" s="4"/>
      <c r="R193" s="4"/>
      <c r="S193" s="14"/>
      <c r="T193" s="4"/>
      <c r="U193" s="3"/>
      <c r="V193" s="4"/>
      <c r="W193" s="14"/>
      <c r="X193" s="4"/>
      <c r="Y193" s="3"/>
      <c r="Z193" s="4"/>
      <c r="AA193" s="14"/>
      <c r="AB193" s="4"/>
      <c r="AC193" s="14"/>
      <c r="AD193" s="14"/>
      <c r="AE193" s="14"/>
      <c r="AF193" s="14"/>
      <c r="AG193" s="14"/>
      <c r="AH193" s="14"/>
      <c r="AI193" s="14"/>
      <c r="AJ193" s="14"/>
      <c r="AK193" s="14"/>
      <c r="AL193" s="14"/>
      <c r="AM193" s="14"/>
      <c r="AN193" s="14"/>
      <c r="AO193" s="14"/>
      <c r="AP193" s="14"/>
      <c r="AQ193" s="14"/>
      <c r="AR193" s="14"/>
      <c r="AS193" s="14"/>
      <c r="AT193" s="14"/>
      <c r="AU193" s="14"/>
    </row>
    <row r="194" spans="5:47" x14ac:dyDescent="0.25">
      <c r="E194" t="s">
        <v>19766</v>
      </c>
      <c r="K194" s="3"/>
      <c r="L194" s="4"/>
      <c r="M194" s="4"/>
      <c r="N194" s="4"/>
      <c r="O194" s="14"/>
      <c r="P194" s="4"/>
      <c r="Q194" s="4"/>
      <c r="R194" s="4"/>
      <c r="S194" s="14"/>
      <c r="T194" s="4"/>
      <c r="U194" s="3"/>
      <c r="V194" s="4"/>
      <c r="W194" s="14"/>
      <c r="X194" s="4"/>
      <c r="Y194" s="3"/>
      <c r="Z194" s="4"/>
      <c r="AA194" s="14"/>
      <c r="AB194" s="4"/>
      <c r="AC194" s="14"/>
      <c r="AD194" s="14"/>
      <c r="AE194" s="14"/>
      <c r="AF194" s="14"/>
      <c r="AG194" s="14"/>
      <c r="AH194" s="14"/>
      <c r="AI194" s="14"/>
      <c r="AJ194" s="14"/>
      <c r="AK194" s="14"/>
      <c r="AL194" s="14"/>
      <c r="AM194" s="14"/>
      <c r="AN194" s="14"/>
      <c r="AO194" s="14"/>
      <c r="AP194" s="14"/>
      <c r="AQ194" s="14"/>
      <c r="AR194" s="14"/>
      <c r="AS194" s="14"/>
      <c r="AT194" s="14"/>
      <c r="AU194" s="14"/>
    </row>
    <row r="195" spans="5:47" x14ac:dyDescent="0.25">
      <c r="E195" t="s">
        <v>19767</v>
      </c>
      <c r="K195" s="3"/>
      <c r="L195" s="4"/>
      <c r="M195" s="4"/>
      <c r="N195" s="4"/>
      <c r="O195" s="14"/>
      <c r="P195" s="4"/>
      <c r="Q195" s="4"/>
      <c r="R195" s="4"/>
      <c r="S195" s="14"/>
      <c r="T195" s="4"/>
      <c r="U195" s="3"/>
      <c r="V195" s="4"/>
      <c r="W195" s="14"/>
      <c r="X195" s="4"/>
      <c r="Y195" s="3"/>
      <c r="Z195" s="4"/>
      <c r="AA195" s="14"/>
      <c r="AB195" s="4"/>
      <c r="AC195" s="14"/>
      <c r="AD195" s="14"/>
      <c r="AE195" s="14"/>
      <c r="AF195" s="14"/>
      <c r="AG195" s="14"/>
      <c r="AH195" s="14"/>
      <c r="AI195" s="14"/>
      <c r="AJ195" s="14"/>
      <c r="AK195" s="14"/>
      <c r="AL195" s="14"/>
      <c r="AM195" s="14"/>
      <c r="AN195" s="14"/>
      <c r="AO195" s="14"/>
      <c r="AP195" s="14"/>
      <c r="AQ195" s="14"/>
      <c r="AR195" s="14"/>
      <c r="AS195" s="14"/>
      <c r="AT195" s="14"/>
      <c r="AU195" s="14"/>
    </row>
    <row r="196" spans="5:47" x14ac:dyDescent="0.25">
      <c r="E196" t="s">
        <v>19768</v>
      </c>
      <c r="K196" s="3"/>
      <c r="L196" s="4"/>
      <c r="M196" s="4"/>
      <c r="N196" s="4"/>
      <c r="O196" s="14"/>
      <c r="P196" s="4"/>
      <c r="Q196" s="4"/>
      <c r="R196" s="4"/>
      <c r="S196" s="14"/>
      <c r="T196" s="4"/>
      <c r="U196" s="3"/>
      <c r="V196" s="4"/>
      <c r="W196" s="14"/>
      <c r="X196" s="4"/>
      <c r="Y196" s="3"/>
      <c r="Z196" s="4"/>
      <c r="AA196" s="14"/>
      <c r="AB196" s="4"/>
      <c r="AC196" s="14"/>
      <c r="AD196" s="14"/>
      <c r="AE196" s="14"/>
      <c r="AF196" s="14"/>
      <c r="AG196" s="14"/>
      <c r="AH196" s="14"/>
      <c r="AI196" s="14"/>
      <c r="AJ196" s="14"/>
      <c r="AK196" s="14"/>
      <c r="AL196" s="14"/>
      <c r="AM196" s="14"/>
      <c r="AN196" s="14"/>
      <c r="AO196" s="14"/>
      <c r="AP196" s="14"/>
      <c r="AQ196" s="14"/>
      <c r="AR196" s="14"/>
      <c r="AS196" s="14"/>
      <c r="AT196" s="14"/>
      <c r="AU196" s="14"/>
    </row>
    <row r="197" spans="5:47" x14ac:dyDescent="0.25">
      <c r="E197" t="s">
        <v>19769</v>
      </c>
      <c r="K197" s="3"/>
      <c r="L197" s="4"/>
      <c r="M197" s="4"/>
      <c r="N197" s="4"/>
      <c r="O197" s="14"/>
      <c r="P197" s="4"/>
      <c r="Q197" s="4"/>
      <c r="R197" s="4"/>
      <c r="S197" s="14"/>
      <c r="T197" s="4"/>
      <c r="U197" s="3"/>
      <c r="V197" s="4"/>
      <c r="W197" s="14"/>
      <c r="X197" s="4"/>
      <c r="Y197" s="3"/>
      <c r="Z197" s="4"/>
      <c r="AA197" s="14"/>
      <c r="AB197" s="4"/>
      <c r="AC197" s="14"/>
      <c r="AD197" s="14"/>
      <c r="AE197" s="14"/>
      <c r="AF197" s="14"/>
      <c r="AG197" s="14"/>
      <c r="AH197" s="14"/>
      <c r="AI197" s="14"/>
      <c r="AJ197" s="14"/>
      <c r="AK197" s="14"/>
      <c r="AL197" s="14"/>
      <c r="AM197" s="14"/>
      <c r="AN197" s="14"/>
      <c r="AO197" s="14"/>
      <c r="AP197" s="14"/>
      <c r="AQ197" s="14"/>
      <c r="AR197" s="14"/>
      <c r="AS197" s="14"/>
      <c r="AT197" s="14"/>
      <c r="AU197" s="14"/>
    </row>
    <row r="198" spans="5:47" x14ac:dyDescent="0.25">
      <c r="E198" t="s">
        <v>19770</v>
      </c>
      <c r="K198" s="3"/>
      <c r="L198" s="4"/>
      <c r="M198" s="4"/>
      <c r="N198" s="4"/>
      <c r="O198" s="14"/>
      <c r="P198" s="4"/>
      <c r="Q198" s="4"/>
      <c r="R198" s="4"/>
      <c r="S198" s="14"/>
      <c r="T198" s="4"/>
      <c r="U198" s="3"/>
      <c r="V198" s="4"/>
      <c r="W198" s="14"/>
      <c r="X198" s="4"/>
      <c r="Y198" s="3"/>
      <c r="Z198" s="4"/>
      <c r="AA198" s="14"/>
      <c r="AB198" s="4"/>
      <c r="AC198" s="14"/>
      <c r="AD198" s="14"/>
      <c r="AE198" s="14"/>
      <c r="AF198" s="14"/>
      <c r="AG198" s="14"/>
      <c r="AH198" s="14"/>
      <c r="AI198" s="14"/>
      <c r="AJ198" s="14"/>
      <c r="AK198" s="14"/>
      <c r="AL198" s="14"/>
      <c r="AM198" s="14"/>
      <c r="AN198" s="14"/>
      <c r="AO198" s="14"/>
      <c r="AP198" s="14"/>
      <c r="AQ198" s="14"/>
      <c r="AR198" s="14"/>
      <c r="AS198" s="14"/>
      <c r="AT198" s="14"/>
      <c r="AU198" s="14"/>
    </row>
    <row r="199" spans="5:47" x14ac:dyDescent="0.25">
      <c r="E199" t="s">
        <v>19771</v>
      </c>
      <c r="K199" s="3"/>
      <c r="L199" s="4"/>
      <c r="M199" s="4"/>
      <c r="N199" s="4"/>
      <c r="O199" s="14"/>
      <c r="P199" s="4"/>
      <c r="Q199" s="4"/>
      <c r="R199" s="4"/>
      <c r="S199" s="14"/>
      <c r="T199" s="4"/>
      <c r="U199" s="3"/>
      <c r="V199" s="4"/>
      <c r="W199" s="14"/>
      <c r="X199" s="4"/>
      <c r="Y199" s="3"/>
      <c r="Z199" s="4"/>
      <c r="AA199" s="14"/>
      <c r="AB199" s="4"/>
      <c r="AC199" s="14"/>
      <c r="AD199" s="14"/>
      <c r="AE199" s="14"/>
      <c r="AF199" s="14"/>
      <c r="AG199" s="14"/>
      <c r="AH199" s="14"/>
      <c r="AI199" s="14"/>
      <c r="AJ199" s="14"/>
      <c r="AK199" s="14"/>
      <c r="AL199" s="14"/>
      <c r="AM199" s="14"/>
      <c r="AN199" s="14"/>
      <c r="AO199" s="14"/>
      <c r="AP199" s="14"/>
      <c r="AQ199" s="14"/>
      <c r="AR199" s="14"/>
      <c r="AS199" s="14"/>
      <c r="AT199" s="14"/>
      <c r="AU199" s="14"/>
    </row>
    <row r="200" spans="5:47" x14ac:dyDescent="0.25">
      <c r="E200" t="s">
        <v>19772</v>
      </c>
      <c r="K200" s="3"/>
      <c r="L200" s="4"/>
      <c r="M200" s="4"/>
      <c r="N200" s="4"/>
      <c r="O200" s="14"/>
      <c r="P200" s="4"/>
      <c r="Q200" s="4"/>
      <c r="R200" s="4"/>
      <c r="S200" s="14"/>
      <c r="T200" s="4"/>
      <c r="U200" s="3"/>
      <c r="V200" s="4"/>
      <c r="W200" s="14"/>
      <c r="X200" s="4"/>
      <c r="Y200" s="3"/>
      <c r="Z200" s="4"/>
      <c r="AA200" s="14"/>
      <c r="AB200" s="4"/>
      <c r="AC200" s="14"/>
      <c r="AD200" s="14"/>
      <c r="AE200" s="14"/>
      <c r="AF200" s="14"/>
      <c r="AG200" s="14"/>
      <c r="AH200" s="14"/>
      <c r="AI200" s="14"/>
      <c r="AJ200" s="14"/>
      <c r="AK200" s="14"/>
      <c r="AL200" s="14"/>
      <c r="AM200" s="14"/>
      <c r="AN200" s="14"/>
      <c r="AO200" s="14"/>
      <c r="AP200" s="14"/>
      <c r="AQ200" s="14"/>
      <c r="AR200" s="14"/>
      <c r="AS200" s="14"/>
      <c r="AT200" s="14"/>
      <c r="AU200" s="14"/>
    </row>
    <row r="201" spans="5:47" x14ac:dyDescent="0.25">
      <c r="E201" t="s">
        <v>19773</v>
      </c>
      <c r="K201" s="3"/>
      <c r="L201" s="4"/>
      <c r="M201" s="4"/>
      <c r="N201" s="4"/>
      <c r="O201" s="14"/>
      <c r="P201" s="4"/>
      <c r="Q201" s="4"/>
      <c r="R201" s="4"/>
      <c r="S201" s="14"/>
      <c r="T201" s="4"/>
      <c r="U201" s="3"/>
      <c r="V201" s="4"/>
      <c r="W201" s="14"/>
      <c r="X201" s="4"/>
      <c r="Y201" s="3"/>
      <c r="Z201" s="4"/>
      <c r="AA201" s="14"/>
      <c r="AB201" s="4"/>
      <c r="AC201" s="14"/>
      <c r="AD201" s="14"/>
      <c r="AE201" s="14"/>
      <c r="AF201" s="14"/>
      <c r="AG201" s="14"/>
      <c r="AH201" s="14"/>
      <c r="AI201" s="14"/>
      <c r="AJ201" s="14"/>
      <c r="AK201" s="14"/>
      <c r="AL201" s="14"/>
      <c r="AM201" s="14"/>
      <c r="AN201" s="14"/>
      <c r="AO201" s="14"/>
      <c r="AP201" s="14"/>
      <c r="AQ201" s="14"/>
      <c r="AR201" s="14"/>
      <c r="AS201" s="14"/>
      <c r="AT201" s="14"/>
      <c r="AU201" s="14"/>
    </row>
    <row r="202" spans="5:47" x14ac:dyDescent="0.25">
      <c r="K202" s="3"/>
      <c r="L202" s="4"/>
      <c r="M202" s="4"/>
      <c r="N202" s="4"/>
      <c r="O202" s="14"/>
      <c r="P202" s="4"/>
      <c r="Q202" s="4"/>
      <c r="R202" s="4"/>
      <c r="S202" s="14"/>
      <c r="T202" s="4"/>
      <c r="U202" s="3"/>
      <c r="V202" s="4"/>
      <c r="W202" s="14"/>
      <c r="X202" s="4"/>
      <c r="Y202" s="3"/>
      <c r="Z202" s="4"/>
      <c r="AA202" s="14"/>
      <c r="AB202" s="4"/>
      <c r="AC202" s="14"/>
      <c r="AD202" s="14"/>
      <c r="AE202" s="14"/>
      <c r="AF202" s="14"/>
      <c r="AG202" s="14"/>
      <c r="AH202" s="14"/>
      <c r="AI202" s="14"/>
      <c r="AJ202" s="14"/>
      <c r="AK202" s="14"/>
      <c r="AL202" s="14"/>
      <c r="AM202" s="14"/>
      <c r="AN202" s="14"/>
      <c r="AO202" s="14"/>
      <c r="AP202" s="14"/>
      <c r="AQ202" s="14"/>
      <c r="AR202" s="14"/>
      <c r="AS202" s="14"/>
      <c r="AT202" s="14"/>
      <c r="AU202" s="14"/>
    </row>
    <row r="203" spans="5:47" x14ac:dyDescent="0.25">
      <c r="E203" t="s">
        <v>19774</v>
      </c>
      <c r="K203" s="3"/>
      <c r="L203" s="4"/>
      <c r="M203" s="4"/>
      <c r="N203" s="4"/>
      <c r="O203" s="14"/>
      <c r="P203" s="4"/>
      <c r="Q203" s="4"/>
      <c r="R203" s="4"/>
      <c r="S203" s="14"/>
      <c r="T203" s="4"/>
      <c r="U203" s="3"/>
      <c r="V203" s="4"/>
      <c r="W203" s="14"/>
      <c r="X203" s="4"/>
      <c r="Y203" s="3"/>
      <c r="Z203" s="4"/>
      <c r="AA203" s="14"/>
      <c r="AB203" s="4"/>
      <c r="AC203" s="14"/>
      <c r="AD203" s="14"/>
      <c r="AE203" s="14"/>
      <c r="AF203" s="14"/>
      <c r="AG203" s="14"/>
      <c r="AH203" s="14"/>
      <c r="AI203" s="14"/>
      <c r="AJ203" s="14"/>
      <c r="AK203" s="14"/>
      <c r="AL203" s="14"/>
      <c r="AM203" s="14"/>
      <c r="AN203" s="14"/>
      <c r="AO203" s="14"/>
      <c r="AP203" s="14"/>
      <c r="AQ203" s="14"/>
      <c r="AR203" s="14"/>
      <c r="AS203" s="14"/>
      <c r="AT203" s="14"/>
      <c r="AU203" s="14"/>
    </row>
    <row r="204" spans="5:47" x14ac:dyDescent="0.25">
      <c r="E204" t="s">
        <v>19775</v>
      </c>
      <c r="K204" s="3"/>
      <c r="L204" s="4"/>
      <c r="M204" s="4"/>
      <c r="N204" s="4"/>
      <c r="O204" s="14"/>
      <c r="P204" s="4"/>
      <c r="Q204" s="4"/>
      <c r="R204" s="4"/>
      <c r="S204" s="14"/>
      <c r="T204" s="4"/>
      <c r="U204" s="3"/>
      <c r="V204" s="4"/>
      <c r="W204" s="14"/>
      <c r="X204" s="4"/>
      <c r="Y204" s="3"/>
      <c r="Z204" s="4"/>
      <c r="AA204" s="14"/>
      <c r="AB204" s="4"/>
      <c r="AC204" s="14"/>
      <c r="AD204" s="14"/>
      <c r="AE204" s="14"/>
      <c r="AF204" s="14"/>
      <c r="AG204" s="14"/>
      <c r="AH204" s="14"/>
      <c r="AI204" s="14"/>
      <c r="AJ204" s="14"/>
      <c r="AK204" s="14"/>
      <c r="AL204" s="14"/>
      <c r="AM204" s="14"/>
      <c r="AN204" s="14"/>
      <c r="AO204" s="14"/>
      <c r="AP204" s="14"/>
      <c r="AQ204" s="14"/>
      <c r="AR204" s="14"/>
      <c r="AS204" s="14"/>
      <c r="AT204" s="14"/>
      <c r="AU204" s="14"/>
    </row>
    <row r="205" spans="5:47" x14ac:dyDescent="0.25">
      <c r="E205" t="s">
        <v>19776</v>
      </c>
      <c r="K205" s="3"/>
      <c r="L205" s="4"/>
      <c r="M205" s="4"/>
      <c r="N205" s="4"/>
      <c r="O205" s="14"/>
      <c r="P205" s="4"/>
      <c r="Q205" s="4"/>
      <c r="R205" s="4"/>
      <c r="S205" s="14"/>
      <c r="T205" s="4"/>
      <c r="U205" s="3"/>
      <c r="V205" s="4"/>
      <c r="W205" s="14"/>
      <c r="X205" s="4"/>
      <c r="Y205" s="3"/>
      <c r="Z205" s="4"/>
      <c r="AA205" s="14"/>
      <c r="AB205" s="4"/>
      <c r="AC205" s="14"/>
      <c r="AD205" s="14"/>
      <c r="AE205" s="14"/>
      <c r="AF205" s="14"/>
      <c r="AG205" s="14"/>
      <c r="AH205" s="14"/>
      <c r="AI205" s="14"/>
      <c r="AJ205" s="14"/>
      <c r="AK205" s="14"/>
      <c r="AL205" s="14"/>
      <c r="AM205" s="14"/>
      <c r="AN205" s="14"/>
      <c r="AO205" s="14"/>
      <c r="AP205" s="14"/>
      <c r="AQ205" s="14"/>
      <c r="AR205" s="14"/>
      <c r="AS205" s="14"/>
      <c r="AT205" s="14"/>
      <c r="AU205" s="14"/>
    </row>
    <row r="206" spans="5:47" x14ac:dyDescent="0.25">
      <c r="E206" t="s">
        <v>19777</v>
      </c>
      <c r="K206" s="3"/>
      <c r="L206" s="4"/>
      <c r="M206" s="4"/>
      <c r="N206" s="4"/>
      <c r="O206" s="14"/>
      <c r="P206" s="4"/>
      <c r="Q206" s="4"/>
      <c r="R206" s="4"/>
      <c r="S206" s="14"/>
      <c r="T206" s="4"/>
      <c r="U206" s="3"/>
      <c r="V206" s="4"/>
      <c r="W206" s="14"/>
      <c r="X206" s="4"/>
      <c r="Y206" s="3"/>
      <c r="Z206" s="4"/>
      <c r="AA206" s="14"/>
      <c r="AB206" s="4"/>
      <c r="AC206" s="14"/>
      <c r="AD206" s="14"/>
      <c r="AE206" s="14"/>
      <c r="AF206" s="14"/>
      <c r="AG206" s="14"/>
      <c r="AH206" s="14"/>
      <c r="AI206" s="14"/>
      <c r="AJ206" s="14"/>
      <c r="AK206" s="14"/>
      <c r="AL206" s="14"/>
      <c r="AM206" s="14"/>
      <c r="AN206" s="14"/>
      <c r="AO206" s="14"/>
      <c r="AP206" s="14"/>
      <c r="AQ206" s="14"/>
      <c r="AR206" s="14"/>
      <c r="AS206" s="14"/>
      <c r="AT206" s="14"/>
      <c r="AU206" s="14"/>
    </row>
    <row r="207" spans="5:47" x14ac:dyDescent="0.25">
      <c r="E207" t="s">
        <v>19778</v>
      </c>
      <c r="K207" s="3"/>
      <c r="L207" s="4"/>
      <c r="M207" s="4"/>
      <c r="N207" s="4"/>
      <c r="O207" s="14"/>
      <c r="P207" s="4"/>
      <c r="Q207" s="4"/>
      <c r="R207" s="4"/>
      <c r="S207" s="14"/>
      <c r="T207" s="4"/>
      <c r="U207" s="3"/>
      <c r="V207" s="4"/>
      <c r="W207" s="14"/>
      <c r="X207" s="4"/>
      <c r="Y207" s="3"/>
      <c r="Z207" s="4"/>
      <c r="AA207" s="14"/>
      <c r="AB207" s="4"/>
      <c r="AC207" s="14"/>
      <c r="AD207" s="14"/>
      <c r="AE207" s="14"/>
      <c r="AF207" s="14"/>
      <c r="AG207" s="14"/>
      <c r="AH207" s="14"/>
      <c r="AI207" s="14"/>
      <c r="AJ207" s="14"/>
      <c r="AK207" s="14"/>
      <c r="AL207" s="14"/>
      <c r="AM207" s="14"/>
      <c r="AN207" s="14"/>
      <c r="AO207" s="14"/>
      <c r="AP207" s="14"/>
      <c r="AQ207" s="14"/>
      <c r="AR207" s="14"/>
      <c r="AS207" s="14"/>
      <c r="AT207" s="14"/>
      <c r="AU207" s="14"/>
    </row>
    <row r="208" spans="5:47" x14ac:dyDescent="0.25">
      <c r="E208" t="s">
        <v>19779</v>
      </c>
      <c r="K208" s="3"/>
      <c r="L208" s="4"/>
      <c r="M208" s="4"/>
      <c r="N208" s="4"/>
      <c r="O208" s="14"/>
      <c r="P208" s="4"/>
      <c r="Q208" s="4"/>
      <c r="R208" s="4"/>
      <c r="S208" s="14"/>
      <c r="T208" s="4"/>
      <c r="U208" s="3"/>
      <c r="V208" s="4"/>
      <c r="W208" s="14"/>
      <c r="X208" s="4"/>
      <c r="Y208" s="3"/>
      <c r="Z208" s="4"/>
      <c r="AA208" s="14"/>
      <c r="AB208" s="4"/>
      <c r="AC208" s="14"/>
      <c r="AD208" s="14"/>
      <c r="AE208" s="14"/>
      <c r="AF208" s="14"/>
      <c r="AG208" s="14"/>
      <c r="AH208" s="14"/>
      <c r="AI208" s="14"/>
      <c r="AJ208" s="14"/>
      <c r="AK208" s="14"/>
      <c r="AL208" s="14"/>
      <c r="AM208" s="14"/>
      <c r="AN208" s="14"/>
      <c r="AO208" s="14"/>
      <c r="AP208" s="14"/>
      <c r="AQ208" s="14"/>
      <c r="AR208" s="14"/>
      <c r="AS208" s="14"/>
      <c r="AT208" s="14"/>
      <c r="AU208" s="14"/>
    </row>
    <row r="209" spans="5:47" x14ac:dyDescent="0.25">
      <c r="E209" t="s">
        <v>19780</v>
      </c>
      <c r="K209" s="3"/>
      <c r="L209" s="4"/>
      <c r="M209" s="4"/>
      <c r="N209" s="4"/>
      <c r="O209" s="14"/>
      <c r="P209" s="4"/>
      <c r="Q209" s="4"/>
      <c r="R209" s="4"/>
      <c r="S209" s="14"/>
      <c r="T209" s="4"/>
      <c r="U209" s="3"/>
      <c r="V209" s="4"/>
      <c r="W209" s="14"/>
      <c r="X209" s="4"/>
      <c r="Y209" s="3"/>
      <c r="Z209" s="4"/>
      <c r="AA209" s="14"/>
      <c r="AB209" s="4"/>
      <c r="AC209" s="14"/>
      <c r="AD209" s="14"/>
      <c r="AE209" s="14"/>
      <c r="AF209" s="14"/>
      <c r="AG209" s="14"/>
      <c r="AH209" s="14"/>
      <c r="AI209" s="14"/>
      <c r="AJ209" s="14"/>
      <c r="AK209" s="14"/>
      <c r="AL209" s="14"/>
      <c r="AM209" s="14"/>
      <c r="AN209" s="14"/>
      <c r="AO209" s="14"/>
      <c r="AP209" s="14"/>
      <c r="AQ209" s="14"/>
      <c r="AR209" s="14"/>
      <c r="AS209" s="14"/>
      <c r="AT209" s="14"/>
      <c r="AU209" s="14"/>
    </row>
    <row r="210" spans="5:47" x14ac:dyDescent="0.25">
      <c r="E210" t="s">
        <v>19781</v>
      </c>
      <c r="K210" s="3"/>
      <c r="L210" s="4"/>
      <c r="M210" s="4"/>
      <c r="N210" s="4"/>
      <c r="O210" s="14"/>
      <c r="P210" s="4"/>
      <c r="Q210" s="4"/>
      <c r="R210" s="4"/>
      <c r="S210" s="14"/>
      <c r="T210" s="4"/>
      <c r="U210" s="3"/>
      <c r="V210" s="4"/>
      <c r="W210" s="14"/>
      <c r="X210" s="4"/>
      <c r="Y210" s="3"/>
      <c r="Z210" s="4"/>
      <c r="AA210" s="14"/>
      <c r="AB210" s="4"/>
      <c r="AC210" s="14"/>
      <c r="AD210" s="14"/>
      <c r="AE210" s="14"/>
      <c r="AF210" s="14"/>
      <c r="AG210" s="14"/>
      <c r="AH210" s="14"/>
      <c r="AI210" s="14"/>
      <c r="AJ210" s="14"/>
      <c r="AK210" s="14"/>
      <c r="AL210" s="14"/>
      <c r="AM210" s="14"/>
      <c r="AN210" s="14"/>
      <c r="AO210" s="14"/>
      <c r="AP210" s="14"/>
      <c r="AQ210" s="14"/>
      <c r="AR210" s="14"/>
      <c r="AS210" s="14"/>
      <c r="AT210" s="14"/>
      <c r="AU210" s="14"/>
    </row>
    <row r="211" spans="5:47" x14ac:dyDescent="0.25">
      <c r="E211" t="s">
        <v>19782</v>
      </c>
      <c r="K211" s="3"/>
      <c r="L211" s="4"/>
      <c r="M211" s="4"/>
      <c r="N211" s="4"/>
      <c r="O211" s="14"/>
      <c r="P211" s="4"/>
      <c r="Q211" s="4"/>
      <c r="R211" s="4"/>
      <c r="S211" s="14"/>
      <c r="T211" s="4"/>
      <c r="U211" s="3"/>
      <c r="V211" s="4"/>
      <c r="W211" s="14"/>
      <c r="X211" s="4"/>
      <c r="Y211" s="3"/>
      <c r="Z211" s="4"/>
      <c r="AA211" s="14"/>
      <c r="AB211" s="4"/>
      <c r="AC211" s="14"/>
      <c r="AD211" s="14"/>
      <c r="AE211" s="14"/>
      <c r="AF211" s="14"/>
      <c r="AG211" s="14"/>
      <c r="AH211" s="14"/>
      <c r="AI211" s="14"/>
      <c r="AJ211" s="14"/>
      <c r="AK211" s="14"/>
      <c r="AL211" s="14"/>
      <c r="AM211" s="14"/>
      <c r="AN211" s="14"/>
      <c r="AO211" s="14"/>
      <c r="AP211" s="14"/>
      <c r="AQ211" s="14"/>
      <c r="AR211" s="14"/>
      <c r="AS211" s="14"/>
      <c r="AT211" s="14"/>
      <c r="AU211" s="14"/>
    </row>
    <row r="212" spans="5:47" x14ac:dyDescent="0.25">
      <c r="E212" t="s">
        <v>19783</v>
      </c>
      <c r="K212" s="3"/>
      <c r="L212" s="4"/>
      <c r="M212" s="4"/>
      <c r="N212" s="4"/>
      <c r="O212" s="14"/>
      <c r="P212" s="4"/>
      <c r="Q212" s="4"/>
      <c r="R212" s="4"/>
      <c r="S212" s="14"/>
      <c r="T212" s="4"/>
      <c r="U212" s="3"/>
      <c r="V212" s="4"/>
      <c r="W212" s="14"/>
      <c r="X212" s="4"/>
      <c r="Y212" s="3"/>
      <c r="Z212" s="4"/>
      <c r="AA212" s="14"/>
      <c r="AB212" s="4"/>
      <c r="AC212" s="14"/>
      <c r="AD212" s="14"/>
      <c r="AE212" s="14"/>
      <c r="AF212" s="14"/>
      <c r="AG212" s="14"/>
      <c r="AH212" s="14"/>
      <c r="AI212" s="14"/>
      <c r="AJ212" s="14"/>
      <c r="AK212" s="14"/>
      <c r="AL212" s="14"/>
      <c r="AM212" s="14"/>
      <c r="AN212" s="14"/>
      <c r="AO212" s="14"/>
      <c r="AP212" s="14"/>
      <c r="AQ212" s="14"/>
      <c r="AR212" s="14"/>
      <c r="AS212" s="14"/>
      <c r="AT212" s="14"/>
      <c r="AU212" s="14"/>
    </row>
    <row r="213" spans="5:47" x14ac:dyDescent="0.25">
      <c r="E213" t="s">
        <v>19784</v>
      </c>
      <c r="K213" s="3"/>
      <c r="L213" s="4"/>
      <c r="M213" s="4"/>
      <c r="N213" s="4"/>
      <c r="O213" s="14"/>
      <c r="P213" s="4"/>
      <c r="Q213" s="4"/>
      <c r="R213" s="4"/>
      <c r="S213" s="14"/>
      <c r="T213" s="4"/>
      <c r="U213" s="3"/>
      <c r="V213" s="4"/>
      <c r="W213" s="14"/>
      <c r="X213" s="4"/>
      <c r="Y213" s="3"/>
      <c r="Z213" s="4"/>
      <c r="AA213" s="14"/>
      <c r="AB213" s="4"/>
      <c r="AC213" s="14"/>
      <c r="AD213" s="14"/>
      <c r="AE213" s="14"/>
      <c r="AF213" s="14"/>
      <c r="AG213" s="14"/>
      <c r="AH213" s="14"/>
      <c r="AI213" s="14"/>
      <c r="AJ213" s="14"/>
      <c r="AK213" s="14"/>
      <c r="AL213" s="14"/>
      <c r="AM213" s="14"/>
      <c r="AN213" s="14"/>
      <c r="AO213" s="14"/>
      <c r="AP213" s="14"/>
      <c r="AQ213" s="14"/>
      <c r="AR213" s="14"/>
      <c r="AS213" s="14"/>
      <c r="AT213" s="14"/>
      <c r="AU213" s="14"/>
    </row>
    <row r="214" spans="5:47" x14ac:dyDescent="0.25">
      <c r="E214" t="s">
        <v>19785</v>
      </c>
      <c r="K214" s="3"/>
      <c r="L214" s="4"/>
      <c r="M214" s="4"/>
      <c r="N214" s="4"/>
      <c r="O214" s="14"/>
      <c r="P214" s="4"/>
      <c r="Q214" s="4"/>
      <c r="R214" s="4"/>
      <c r="S214" s="14"/>
      <c r="T214" s="4"/>
      <c r="U214" s="3"/>
      <c r="V214" s="4"/>
      <c r="W214" s="14"/>
      <c r="X214" s="4"/>
      <c r="Y214" s="3"/>
      <c r="Z214" s="4"/>
      <c r="AA214" s="14"/>
      <c r="AB214" s="4"/>
      <c r="AC214" s="14"/>
      <c r="AD214" s="14"/>
      <c r="AE214" s="14"/>
      <c r="AF214" s="14"/>
      <c r="AG214" s="14"/>
      <c r="AH214" s="14"/>
      <c r="AI214" s="14"/>
      <c r="AJ214" s="14"/>
      <c r="AK214" s="14"/>
      <c r="AL214" s="14"/>
      <c r="AM214" s="14"/>
      <c r="AN214" s="14"/>
      <c r="AO214" s="14"/>
      <c r="AP214" s="14"/>
      <c r="AQ214" s="14"/>
      <c r="AR214" s="14"/>
      <c r="AS214" s="14"/>
      <c r="AT214" s="14"/>
      <c r="AU214" s="14"/>
    </row>
    <row r="215" spans="5:47" x14ac:dyDescent="0.25">
      <c r="E215" t="s">
        <v>19786</v>
      </c>
      <c r="K215" s="3"/>
      <c r="L215" s="4"/>
      <c r="M215" s="4"/>
      <c r="N215" s="4"/>
      <c r="O215" s="14"/>
      <c r="P215" s="4"/>
      <c r="Q215" s="4"/>
      <c r="R215" s="4"/>
      <c r="S215" s="14"/>
      <c r="T215" s="4"/>
      <c r="U215" s="3"/>
      <c r="V215" s="4"/>
      <c r="W215" s="14"/>
      <c r="X215" s="4"/>
      <c r="Y215" s="3"/>
      <c r="Z215" s="4"/>
      <c r="AA215" s="14"/>
      <c r="AB215" s="4"/>
      <c r="AC215" s="14"/>
      <c r="AD215" s="14"/>
      <c r="AE215" s="14"/>
      <c r="AF215" s="14"/>
      <c r="AG215" s="14"/>
      <c r="AH215" s="14"/>
      <c r="AI215" s="14"/>
      <c r="AJ215" s="14"/>
      <c r="AK215" s="14"/>
      <c r="AL215" s="14"/>
      <c r="AM215" s="14"/>
      <c r="AN215" s="14"/>
      <c r="AO215" s="14"/>
      <c r="AP215" s="14"/>
      <c r="AQ215" s="14"/>
      <c r="AR215" s="14"/>
      <c r="AS215" s="14"/>
      <c r="AT215" s="14"/>
      <c r="AU215" s="14"/>
    </row>
    <row r="216" spans="5:47" x14ac:dyDescent="0.25">
      <c r="E216" t="s">
        <v>19787</v>
      </c>
      <c r="K216" s="3"/>
      <c r="L216" s="4"/>
      <c r="M216" s="4"/>
      <c r="N216" s="4"/>
      <c r="O216" s="14"/>
      <c r="P216" s="4"/>
      <c r="Q216" s="4"/>
      <c r="R216" s="4"/>
      <c r="S216" s="14"/>
      <c r="T216" s="4"/>
      <c r="U216" s="3"/>
      <c r="V216" s="4"/>
      <c r="W216" s="14"/>
      <c r="X216" s="4"/>
      <c r="Y216" s="3"/>
      <c r="Z216" s="4"/>
      <c r="AA216" s="14"/>
      <c r="AB216" s="4"/>
      <c r="AC216" s="14"/>
      <c r="AD216" s="14"/>
      <c r="AE216" s="14"/>
      <c r="AF216" s="14"/>
      <c r="AG216" s="14"/>
      <c r="AH216" s="14"/>
      <c r="AI216" s="14"/>
      <c r="AJ216" s="14"/>
      <c r="AK216" s="14"/>
      <c r="AL216" s="14"/>
      <c r="AM216" s="14"/>
      <c r="AN216" s="14"/>
      <c r="AO216" s="14"/>
      <c r="AP216" s="14"/>
      <c r="AQ216" s="14"/>
      <c r="AR216" s="14"/>
      <c r="AS216" s="14"/>
      <c r="AT216" s="14"/>
      <c r="AU216" s="14"/>
    </row>
    <row r="217" spans="5:47" x14ac:dyDescent="0.25">
      <c r="E217" t="s">
        <v>19788</v>
      </c>
      <c r="K217" s="3"/>
      <c r="L217" s="4"/>
      <c r="M217" s="4"/>
      <c r="N217" s="4"/>
      <c r="O217" s="14"/>
      <c r="P217" s="4"/>
      <c r="Q217" s="4"/>
      <c r="R217" s="4"/>
      <c r="S217" s="14"/>
      <c r="T217" s="4"/>
      <c r="U217" s="3"/>
      <c r="V217" s="4"/>
      <c r="W217" s="14"/>
      <c r="X217" s="4"/>
      <c r="Y217" s="3"/>
      <c r="Z217" s="4"/>
      <c r="AA217" s="14"/>
      <c r="AB217" s="4"/>
      <c r="AC217" s="14"/>
      <c r="AD217" s="14"/>
      <c r="AE217" s="14"/>
      <c r="AF217" s="14"/>
      <c r="AG217" s="14"/>
      <c r="AH217" s="14"/>
      <c r="AI217" s="14"/>
      <c r="AJ217" s="14"/>
      <c r="AK217" s="14"/>
      <c r="AL217" s="14"/>
      <c r="AM217" s="14"/>
      <c r="AN217" s="14"/>
      <c r="AO217" s="14"/>
      <c r="AP217" s="14"/>
      <c r="AQ217" s="14"/>
      <c r="AR217" s="14"/>
      <c r="AS217" s="14"/>
      <c r="AT217" s="14"/>
      <c r="AU217" s="14"/>
    </row>
    <row r="218" spans="5:47" x14ac:dyDescent="0.25">
      <c r="E218" t="s">
        <v>19789</v>
      </c>
      <c r="K218" s="3"/>
      <c r="L218" s="4"/>
      <c r="M218" s="4"/>
      <c r="N218" s="4"/>
      <c r="O218" s="14"/>
      <c r="P218" s="4"/>
      <c r="Q218" s="4"/>
      <c r="R218" s="4"/>
      <c r="S218" s="14"/>
      <c r="T218" s="4"/>
      <c r="U218" s="3"/>
      <c r="V218" s="4"/>
      <c r="W218" s="14"/>
      <c r="X218" s="4"/>
      <c r="Y218" s="3"/>
      <c r="Z218" s="4"/>
      <c r="AA218" s="14"/>
      <c r="AB218" s="4"/>
      <c r="AC218" s="14"/>
      <c r="AD218" s="14"/>
      <c r="AE218" s="14"/>
      <c r="AF218" s="14"/>
      <c r="AG218" s="14"/>
      <c r="AH218" s="14"/>
      <c r="AI218" s="14"/>
      <c r="AJ218" s="14"/>
      <c r="AK218" s="14"/>
      <c r="AL218" s="14"/>
      <c r="AM218" s="14"/>
      <c r="AN218" s="14"/>
      <c r="AO218" s="14"/>
      <c r="AP218" s="14"/>
      <c r="AQ218" s="14"/>
      <c r="AR218" s="14"/>
      <c r="AS218" s="14"/>
      <c r="AT218" s="14"/>
      <c r="AU218" s="14"/>
    </row>
    <row r="219" spans="5:47" x14ac:dyDescent="0.25">
      <c r="E219" t="s">
        <v>19790</v>
      </c>
      <c r="K219" s="3"/>
      <c r="L219" s="4"/>
      <c r="M219" s="4"/>
      <c r="N219" s="4"/>
      <c r="O219" s="14"/>
      <c r="P219" s="4"/>
      <c r="Q219" s="4"/>
      <c r="R219" s="4"/>
      <c r="S219" s="14"/>
      <c r="T219" s="4"/>
      <c r="U219" s="3"/>
      <c r="V219" s="4"/>
      <c r="W219" s="14"/>
      <c r="X219" s="4"/>
      <c r="Y219" s="3"/>
      <c r="Z219" s="4"/>
      <c r="AA219" s="14"/>
      <c r="AB219" s="4"/>
      <c r="AC219" s="14"/>
      <c r="AD219" s="14"/>
      <c r="AE219" s="14"/>
      <c r="AF219" s="14"/>
      <c r="AG219" s="14"/>
      <c r="AH219" s="14"/>
      <c r="AI219" s="14"/>
      <c r="AJ219" s="14"/>
      <c r="AK219" s="14"/>
      <c r="AL219" s="14"/>
      <c r="AM219" s="14"/>
      <c r="AN219" s="14"/>
      <c r="AO219" s="14"/>
      <c r="AP219" s="14"/>
      <c r="AQ219" s="14"/>
      <c r="AR219" s="14"/>
      <c r="AS219" s="14"/>
      <c r="AT219" s="14"/>
      <c r="AU219" s="14"/>
    </row>
    <row r="220" spans="5:47" x14ac:dyDescent="0.25">
      <c r="E220" t="s">
        <v>19791</v>
      </c>
      <c r="K220" s="3"/>
      <c r="L220" s="4"/>
      <c r="M220" s="4"/>
      <c r="N220" s="4"/>
      <c r="O220" s="14"/>
      <c r="P220" s="4"/>
      <c r="Q220" s="4"/>
      <c r="R220" s="4"/>
      <c r="S220" s="14"/>
      <c r="T220" s="4"/>
      <c r="U220" s="3"/>
      <c r="V220" s="4"/>
      <c r="W220" s="14"/>
      <c r="X220" s="4"/>
      <c r="Y220" s="3"/>
      <c r="Z220" s="4"/>
      <c r="AA220" s="14"/>
      <c r="AB220" s="4"/>
      <c r="AC220" s="14"/>
      <c r="AD220" s="14"/>
      <c r="AE220" s="14"/>
      <c r="AF220" s="14"/>
      <c r="AG220" s="14"/>
      <c r="AH220" s="14"/>
      <c r="AI220" s="14"/>
      <c r="AJ220" s="14"/>
      <c r="AK220" s="14"/>
      <c r="AL220" s="14"/>
      <c r="AM220" s="14"/>
      <c r="AN220" s="14"/>
      <c r="AO220" s="14"/>
      <c r="AP220" s="14"/>
      <c r="AQ220" s="14"/>
      <c r="AR220" s="14"/>
      <c r="AS220" s="14"/>
      <c r="AT220" s="14"/>
      <c r="AU220" s="14"/>
    </row>
    <row r="221" spans="5:47" x14ac:dyDescent="0.25">
      <c r="E221" t="s">
        <v>19792</v>
      </c>
      <c r="K221" s="3"/>
      <c r="L221" s="4"/>
      <c r="M221" s="4"/>
      <c r="N221" s="4"/>
      <c r="O221" s="14"/>
      <c r="P221" s="4"/>
      <c r="Q221" s="4"/>
      <c r="R221" s="4"/>
      <c r="S221" s="14"/>
      <c r="T221" s="4"/>
      <c r="U221" s="3"/>
      <c r="V221" s="4"/>
      <c r="W221" s="14"/>
      <c r="X221" s="4"/>
      <c r="Y221" s="3"/>
      <c r="Z221" s="4"/>
      <c r="AA221" s="14"/>
      <c r="AB221" s="4"/>
      <c r="AC221" s="14"/>
      <c r="AD221" s="14"/>
      <c r="AE221" s="14"/>
      <c r="AF221" s="14"/>
      <c r="AG221" s="14"/>
      <c r="AH221" s="14"/>
      <c r="AI221" s="14"/>
      <c r="AJ221" s="14"/>
      <c r="AK221" s="14"/>
      <c r="AL221" s="14"/>
      <c r="AM221" s="14"/>
      <c r="AN221" s="14"/>
      <c r="AO221" s="14"/>
      <c r="AP221" s="14"/>
      <c r="AQ221" s="14"/>
      <c r="AR221" s="14"/>
      <c r="AS221" s="14"/>
      <c r="AT221" s="14"/>
      <c r="AU221" s="14"/>
    </row>
    <row r="222" spans="5:47" x14ac:dyDescent="0.25">
      <c r="E222" t="s">
        <v>19793</v>
      </c>
      <c r="K222" s="3"/>
      <c r="L222" s="4"/>
      <c r="M222" s="4"/>
      <c r="N222" s="4"/>
      <c r="O222" s="14"/>
      <c r="P222" s="4"/>
      <c r="Q222" s="4"/>
      <c r="R222" s="4"/>
      <c r="S222" s="14"/>
      <c r="T222" s="4"/>
      <c r="U222" s="3"/>
      <c r="V222" s="4"/>
      <c r="W222" s="14"/>
      <c r="X222" s="4"/>
      <c r="Y222" s="3"/>
      <c r="Z222" s="4"/>
      <c r="AA222" s="14"/>
      <c r="AB222" s="4"/>
      <c r="AC222" s="14"/>
      <c r="AD222" s="14"/>
      <c r="AE222" s="14"/>
      <c r="AF222" s="14"/>
      <c r="AG222" s="14"/>
      <c r="AH222" s="14"/>
      <c r="AI222" s="14"/>
      <c r="AJ222" s="14"/>
      <c r="AK222" s="14"/>
      <c r="AL222" s="14"/>
      <c r="AM222" s="14"/>
      <c r="AN222" s="14"/>
      <c r="AO222" s="14"/>
      <c r="AP222" s="14"/>
      <c r="AQ222" s="14"/>
      <c r="AR222" s="14"/>
      <c r="AS222" s="14"/>
      <c r="AT222" s="14"/>
      <c r="AU222" s="14"/>
    </row>
    <row r="223" spans="5:47" x14ac:dyDescent="0.25">
      <c r="K223" s="3"/>
      <c r="L223" s="4"/>
      <c r="M223" s="4"/>
      <c r="N223" s="4"/>
      <c r="O223" s="14"/>
      <c r="P223" s="4"/>
      <c r="Q223" s="4"/>
      <c r="R223" s="4"/>
      <c r="S223" s="14"/>
      <c r="T223" s="4"/>
      <c r="U223" s="3"/>
      <c r="V223" s="4"/>
      <c r="W223" s="14"/>
      <c r="X223" s="4"/>
      <c r="Y223" s="3"/>
      <c r="Z223" s="4"/>
      <c r="AA223" s="14"/>
      <c r="AB223" s="4"/>
      <c r="AC223" s="14"/>
      <c r="AD223" s="14"/>
      <c r="AE223" s="14"/>
      <c r="AF223" s="14"/>
      <c r="AG223" s="14"/>
      <c r="AH223" s="14"/>
      <c r="AI223" s="14"/>
      <c r="AJ223" s="14"/>
      <c r="AK223" s="14"/>
      <c r="AL223" s="14"/>
      <c r="AM223" s="14"/>
      <c r="AN223" s="14"/>
      <c r="AO223" s="14"/>
      <c r="AP223" s="14"/>
      <c r="AQ223" s="14"/>
      <c r="AR223" s="14"/>
      <c r="AS223" s="14"/>
      <c r="AT223" s="14"/>
      <c r="AU223" s="14"/>
    </row>
    <row r="224" spans="5:47" x14ac:dyDescent="0.25">
      <c r="E224" t="s">
        <v>19794</v>
      </c>
      <c r="K224" s="3"/>
      <c r="L224" s="4"/>
      <c r="M224" s="4"/>
      <c r="N224" s="4"/>
      <c r="O224" s="14"/>
      <c r="P224" s="4"/>
      <c r="Q224" s="4"/>
      <c r="R224" s="4"/>
      <c r="S224" s="14"/>
      <c r="T224" s="4"/>
      <c r="U224" s="3"/>
      <c r="V224" s="4"/>
      <c r="W224" s="14"/>
      <c r="X224" s="4"/>
      <c r="Y224" s="3"/>
      <c r="Z224" s="4"/>
      <c r="AA224" s="14"/>
      <c r="AB224" s="4"/>
      <c r="AC224" s="14"/>
      <c r="AD224" s="14"/>
      <c r="AE224" s="14"/>
      <c r="AF224" s="14"/>
      <c r="AG224" s="14"/>
      <c r="AH224" s="14"/>
      <c r="AI224" s="14"/>
      <c r="AJ224" s="14"/>
      <c r="AK224" s="14"/>
      <c r="AL224" s="14"/>
      <c r="AM224" s="14"/>
      <c r="AN224" s="14"/>
      <c r="AO224" s="14"/>
      <c r="AP224" s="14"/>
      <c r="AQ224" s="14"/>
      <c r="AR224" s="14"/>
      <c r="AS224" s="14"/>
      <c r="AT224" s="14"/>
      <c r="AU224" s="14"/>
    </row>
    <row r="225" spans="5:47" x14ac:dyDescent="0.25">
      <c r="E225" t="s">
        <v>19795</v>
      </c>
      <c r="K225" s="3"/>
      <c r="L225" s="4"/>
      <c r="M225" s="4"/>
      <c r="N225" s="4"/>
      <c r="O225" s="14"/>
      <c r="P225" s="4"/>
      <c r="Q225" s="4"/>
      <c r="R225" s="4"/>
      <c r="S225" s="14"/>
      <c r="T225" s="4"/>
      <c r="U225" s="3"/>
      <c r="V225" s="4"/>
      <c r="W225" s="14"/>
      <c r="X225" s="4"/>
      <c r="Y225" s="3"/>
      <c r="Z225" s="4"/>
      <c r="AA225" s="14"/>
      <c r="AB225" s="4"/>
      <c r="AC225" s="14"/>
      <c r="AD225" s="14"/>
      <c r="AE225" s="14"/>
      <c r="AF225" s="14"/>
      <c r="AG225" s="14"/>
      <c r="AH225" s="14"/>
      <c r="AI225" s="14"/>
      <c r="AJ225" s="14"/>
      <c r="AK225" s="14"/>
      <c r="AL225" s="14"/>
      <c r="AM225" s="14"/>
      <c r="AN225" s="14"/>
      <c r="AO225" s="14"/>
      <c r="AP225" s="14"/>
      <c r="AQ225" s="14"/>
      <c r="AR225" s="14"/>
      <c r="AS225" s="14"/>
      <c r="AT225" s="14"/>
      <c r="AU225" s="14"/>
    </row>
    <row r="226" spans="5:47" x14ac:dyDescent="0.25">
      <c r="E226" t="s">
        <v>19796</v>
      </c>
      <c r="K226" s="3"/>
      <c r="L226" s="4"/>
      <c r="M226" s="4"/>
      <c r="N226" s="4"/>
      <c r="O226" s="14"/>
      <c r="P226" s="4"/>
      <c r="Q226" s="4"/>
      <c r="R226" s="4"/>
      <c r="S226" s="14"/>
      <c r="T226" s="4"/>
      <c r="U226" s="3"/>
      <c r="V226" s="4"/>
      <c r="W226" s="14"/>
      <c r="X226" s="4"/>
      <c r="Y226" s="3"/>
      <c r="Z226" s="4"/>
      <c r="AA226" s="14"/>
      <c r="AB226" s="4"/>
      <c r="AC226" s="14"/>
      <c r="AD226" s="14"/>
      <c r="AE226" s="14"/>
      <c r="AF226" s="14"/>
      <c r="AG226" s="14"/>
      <c r="AH226" s="14"/>
      <c r="AI226" s="14"/>
      <c r="AJ226" s="14"/>
      <c r="AK226" s="14"/>
      <c r="AL226" s="14"/>
      <c r="AM226" s="14"/>
      <c r="AN226" s="14"/>
      <c r="AO226" s="14"/>
      <c r="AP226" s="14"/>
      <c r="AQ226" s="14"/>
      <c r="AR226" s="14"/>
      <c r="AS226" s="14"/>
      <c r="AT226" s="14"/>
      <c r="AU226" s="14"/>
    </row>
    <row r="227" spans="5:47" x14ac:dyDescent="0.25">
      <c r="E227" t="s">
        <v>19797</v>
      </c>
      <c r="K227" s="3"/>
      <c r="L227" s="4"/>
      <c r="M227" s="4"/>
      <c r="N227" s="4"/>
      <c r="O227" s="14"/>
      <c r="P227" s="4"/>
      <c r="Q227" s="4"/>
      <c r="R227" s="4"/>
      <c r="S227" s="14"/>
      <c r="T227" s="4"/>
      <c r="U227" s="3"/>
      <c r="V227" s="4"/>
      <c r="W227" s="14"/>
      <c r="X227" s="4"/>
      <c r="Y227" s="3"/>
      <c r="Z227" s="4"/>
      <c r="AA227" s="14"/>
      <c r="AB227" s="4"/>
      <c r="AC227" s="14"/>
      <c r="AD227" s="14"/>
      <c r="AE227" s="14"/>
      <c r="AF227" s="14"/>
      <c r="AG227" s="14"/>
      <c r="AH227" s="14"/>
      <c r="AI227" s="14"/>
      <c r="AJ227" s="14"/>
      <c r="AK227" s="14"/>
      <c r="AL227" s="14"/>
      <c r="AM227" s="14"/>
      <c r="AN227" s="14"/>
      <c r="AO227" s="14"/>
      <c r="AP227" s="14"/>
      <c r="AQ227" s="14"/>
      <c r="AR227" s="14"/>
      <c r="AS227" s="14"/>
      <c r="AT227" s="14"/>
      <c r="AU227" s="14"/>
    </row>
    <row r="228" spans="5:47" x14ac:dyDescent="0.25">
      <c r="E228" t="s">
        <v>19798</v>
      </c>
      <c r="K228" s="3"/>
      <c r="L228" s="4"/>
      <c r="M228" s="4"/>
      <c r="N228" s="4"/>
      <c r="O228" s="14"/>
      <c r="P228" s="4"/>
      <c r="Q228" s="4"/>
      <c r="R228" s="4"/>
      <c r="S228" s="14"/>
      <c r="T228" s="4"/>
      <c r="U228" s="3"/>
      <c r="V228" s="4"/>
      <c r="W228" s="14"/>
      <c r="X228" s="4"/>
      <c r="Y228" s="3"/>
      <c r="Z228" s="4"/>
      <c r="AA228" s="14"/>
      <c r="AB228" s="4"/>
      <c r="AC228" s="14"/>
      <c r="AD228" s="14"/>
      <c r="AE228" s="14"/>
      <c r="AF228" s="14"/>
      <c r="AG228" s="14"/>
      <c r="AH228" s="14"/>
      <c r="AI228" s="14"/>
      <c r="AJ228" s="14"/>
      <c r="AK228" s="14"/>
      <c r="AL228" s="14"/>
      <c r="AM228" s="14"/>
      <c r="AN228" s="14"/>
      <c r="AO228" s="14"/>
      <c r="AP228" s="14"/>
      <c r="AQ228" s="14"/>
      <c r="AR228" s="14"/>
      <c r="AS228" s="14"/>
      <c r="AT228" s="14"/>
      <c r="AU228" s="14"/>
    </row>
    <row r="229" spans="5:47" x14ac:dyDescent="0.25">
      <c r="E229" t="s">
        <v>19799</v>
      </c>
      <c r="K229" s="3"/>
      <c r="L229" s="4"/>
      <c r="M229" s="4"/>
      <c r="N229" s="4"/>
      <c r="O229" s="14"/>
      <c r="P229" s="4"/>
      <c r="Q229" s="4"/>
      <c r="R229" s="4"/>
      <c r="S229" s="14"/>
      <c r="T229" s="4"/>
      <c r="U229" s="3"/>
      <c r="V229" s="4"/>
      <c r="W229" s="14"/>
      <c r="X229" s="4"/>
      <c r="Y229" s="3"/>
      <c r="Z229" s="4"/>
      <c r="AA229" s="14"/>
      <c r="AB229" s="4"/>
      <c r="AC229" s="14"/>
      <c r="AD229" s="14"/>
      <c r="AE229" s="14"/>
      <c r="AF229" s="14"/>
      <c r="AG229" s="14"/>
      <c r="AH229" s="14"/>
      <c r="AI229" s="14"/>
      <c r="AJ229" s="14"/>
      <c r="AK229" s="14"/>
      <c r="AL229" s="14"/>
      <c r="AM229" s="14"/>
      <c r="AN229" s="14"/>
      <c r="AO229" s="14"/>
      <c r="AP229" s="14"/>
      <c r="AQ229" s="14"/>
      <c r="AR229" s="14"/>
      <c r="AS229" s="14"/>
      <c r="AT229" s="14"/>
      <c r="AU229" s="14"/>
    </row>
    <row r="230" spans="5:47" x14ac:dyDescent="0.25">
      <c r="K230" s="3"/>
      <c r="L230" s="4"/>
      <c r="M230" s="4"/>
      <c r="N230" s="4"/>
      <c r="O230" s="14"/>
      <c r="P230" s="4"/>
      <c r="Q230" s="4"/>
      <c r="R230" s="4"/>
      <c r="S230" s="14"/>
      <c r="T230" s="4"/>
      <c r="U230" s="3"/>
      <c r="V230" s="4"/>
      <c r="W230" s="14"/>
      <c r="X230" s="4"/>
      <c r="Y230" s="3"/>
      <c r="Z230" s="4"/>
      <c r="AA230" s="14"/>
      <c r="AB230" s="4"/>
      <c r="AC230" s="14"/>
      <c r="AD230" s="14"/>
      <c r="AE230" s="14"/>
      <c r="AF230" s="14"/>
      <c r="AG230" s="14"/>
      <c r="AH230" s="14"/>
      <c r="AI230" s="14"/>
      <c r="AJ230" s="14"/>
      <c r="AK230" s="14"/>
      <c r="AL230" s="14"/>
      <c r="AM230" s="14"/>
      <c r="AN230" s="14"/>
      <c r="AO230" s="14"/>
      <c r="AP230" s="14"/>
      <c r="AQ230" s="14"/>
      <c r="AR230" s="14"/>
      <c r="AS230" s="14"/>
      <c r="AT230" s="14"/>
      <c r="AU230" s="14"/>
    </row>
    <row r="231" spans="5:47" x14ac:dyDescent="0.25">
      <c r="K231" s="3"/>
      <c r="L231" s="4"/>
      <c r="M231" s="4"/>
      <c r="N231" s="4"/>
      <c r="O231" s="14"/>
      <c r="P231" s="4"/>
      <c r="Q231" s="4"/>
      <c r="R231" s="4"/>
      <c r="S231" s="14"/>
      <c r="T231" s="4"/>
      <c r="U231" s="3"/>
      <c r="V231" s="4"/>
      <c r="W231" s="14"/>
      <c r="X231" s="4"/>
      <c r="Y231" s="3"/>
      <c r="Z231" s="4"/>
      <c r="AA231" s="14"/>
      <c r="AB231" s="4"/>
      <c r="AC231" s="14"/>
      <c r="AD231" s="14"/>
      <c r="AE231" s="14"/>
      <c r="AF231" s="14"/>
      <c r="AG231" s="14"/>
      <c r="AH231" s="14"/>
      <c r="AI231" s="14"/>
      <c r="AJ231" s="14"/>
      <c r="AK231" s="14"/>
      <c r="AL231" s="14"/>
      <c r="AM231" s="14"/>
      <c r="AN231" s="14"/>
      <c r="AO231" s="14"/>
      <c r="AP231" s="14"/>
      <c r="AQ231" s="14"/>
      <c r="AR231" s="14"/>
      <c r="AS231" s="14"/>
      <c r="AT231" s="14"/>
      <c r="AU231" s="14"/>
    </row>
    <row r="232" spans="5:47" x14ac:dyDescent="0.25">
      <c r="K232" s="3"/>
      <c r="L232" s="4"/>
      <c r="M232" s="4"/>
      <c r="N232" s="4"/>
      <c r="O232" s="14"/>
      <c r="P232" s="4"/>
      <c r="Q232" s="4"/>
      <c r="R232" s="4"/>
      <c r="S232" s="14"/>
      <c r="T232" s="4"/>
      <c r="U232" s="3"/>
      <c r="V232" s="4"/>
      <c r="W232" s="14"/>
      <c r="X232" s="4"/>
      <c r="Y232" s="3"/>
      <c r="Z232" s="4"/>
      <c r="AA232" s="14"/>
      <c r="AB232" s="4"/>
      <c r="AC232" s="14"/>
      <c r="AD232" s="14"/>
      <c r="AE232" s="14"/>
      <c r="AF232" s="14"/>
      <c r="AG232" s="14"/>
      <c r="AH232" s="14"/>
      <c r="AI232" s="14"/>
      <c r="AJ232" s="14"/>
      <c r="AK232" s="14"/>
      <c r="AL232" s="14"/>
      <c r="AM232" s="14"/>
      <c r="AN232" s="14"/>
      <c r="AO232" s="14"/>
      <c r="AP232" s="14"/>
      <c r="AQ232" s="14"/>
      <c r="AR232" s="14"/>
      <c r="AS232" s="14"/>
      <c r="AT232" s="14"/>
      <c r="AU232" s="14"/>
    </row>
    <row r="233" spans="5:47" x14ac:dyDescent="0.25">
      <c r="K233" s="3"/>
      <c r="L233" s="4"/>
      <c r="M233" s="4"/>
      <c r="N233" s="4"/>
      <c r="O233" s="14"/>
      <c r="P233" s="4"/>
      <c r="Q233" s="4"/>
      <c r="R233" s="4"/>
      <c r="S233" s="14"/>
      <c r="T233" s="4"/>
      <c r="U233" s="3"/>
      <c r="V233" s="4"/>
      <c r="W233" s="14"/>
      <c r="X233" s="4"/>
      <c r="Y233" s="3"/>
      <c r="Z233" s="4"/>
      <c r="AA233" s="14"/>
      <c r="AB233" s="4"/>
      <c r="AC233" s="14"/>
      <c r="AD233" s="14"/>
      <c r="AE233" s="14"/>
      <c r="AF233" s="14"/>
      <c r="AG233" s="14"/>
      <c r="AH233" s="14"/>
      <c r="AI233" s="14"/>
      <c r="AJ233" s="14"/>
      <c r="AK233" s="14"/>
      <c r="AL233" s="14"/>
      <c r="AM233" s="14"/>
      <c r="AN233" s="14"/>
      <c r="AO233" s="14"/>
      <c r="AP233" s="14"/>
      <c r="AQ233" s="14"/>
      <c r="AR233" s="14"/>
      <c r="AS233" s="14"/>
      <c r="AT233" s="14"/>
      <c r="AU233" s="14"/>
    </row>
    <row r="234" spans="5:47" x14ac:dyDescent="0.25">
      <c r="K234" s="3"/>
      <c r="L234" s="4"/>
      <c r="M234" s="4"/>
      <c r="N234" s="4"/>
      <c r="O234" s="14"/>
      <c r="P234" s="4"/>
      <c r="Q234" s="4"/>
      <c r="R234" s="4"/>
      <c r="S234" s="14"/>
      <c r="T234" s="4"/>
      <c r="U234" s="3"/>
      <c r="V234" s="4"/>
      <c r="W234" s="14"/>
      <c r="X234" s="4"/>
      <c r="Y234" s="3"/>
      <c r="Z234" s="4"/>
      <c r="AA234" s="14"/>
      <c r="AB234" s="4"/>
      <c r="AC234" s="14"/>
      <c r="AD234" s="14"/>
      <c r="AE234" s="14"/>
      <c r="AF234" s="14"/>
      <c r="AG234" s="14"/>
      <c r="AH234" s="14"/>
      <c r="AI234" s="14"/>
      <c r="AJ234" s="14"/>
      <c r="AK234" s="14"/>
      <c r="AL234" s="14"/>
      <c r="AM234" s="14"/>
      <c r="AN234" s="14"/>
      <c r="AO234" s="14"/>
      <c r="AP234" s="14"/>
      <c r="AQ234" s="14"/>
      <c r="AR234" s="14"/>
      <c r="AS234" s="14"/>
      <c r="AT234" s="14"/>
      <c r="AU234" s="14"/>
    </row>
    <row r="235" spans="5:47" x14ac:dyDescent="0.25">
      <c r="K235" s="3"/>
      <c r="L235" s="4"/>
      <c r="M235" s="4"/>
      <c r="N235" s="4"/>
      <c r="O235" s="14"/>
      <c r="P235" s="4"/>
      <c r="Q235" s="4"/>
      <c r="R235" s="4"/>
      <c r="S235" s="14"/>
      <c r="T235" s="4"/>
      <c r="U235" s="3"/>
      <c r="V235" s="4"/>
      <c r="W235" s="14"/>
      <c r="X235" s="4"/>
      <c r="Y235" s="3"/>
      <c r="Z235" s="4"/>
      <c r="AA235" s="14"/>
      <c r="AB235" s="4"/>
      <c r="AC235" s="14"/>
      <c r="AD235" s="14"/>
      <c r="AE235" s="14"/>
      <c r="AF235" s="14"/>
      <c r="AG235" s="14"/>
      <c r="AH235" s="14"/>
      <c r="AI235" s="14"/>
      <c r="AJ235" s="14"/>
      <c r="AK235" s="14"/>
      <c r="AL235" s="14"/>
      <c r="AM235" s="14"/>
      <c r="AN235" s="14"/>
      <c r="AO235" s="14"/>
      <c r="AP235" s="14"/>
      <c r="AQ235" s="14"/>
      <c r="AR235" s="14"/>
      <c r="AS235" s="14"/>
      <c r="AT235" s="14"/>
      <c r="AU235" s="14"/>
    </row>
    <row r="236" spans="5:47" x14ac:dyDescent="0.25">
      <c r="K236" s="3"/>
      <c r="L236" s="4"/>
      <c r="M236" s="4"/>
      <c r="N236" s="4"/>
      <c r="O236" s="14"/>
      <c r="P236" s="4"/>
      <c r="Q236" s="4"/>
      <c r="R236" s="4"/>
      <c r="S236" s="14"/>
      <c r="T236" s="4"/>
      <c r="U236" s="3"/>
      <c r="V236" s="4"/>
      <c r="W236" s="14"/>
      <c r="X236" s="4"/>
      <c r="Y236" s="3"/>
      <c r="Z236" s="4"/>
      <c r="AA236" s="14"/>
      <c r="AB236" s="4"/>
      <c r="AC236" s="14"/>
      <c r="AD236" s="14"/>
      <c r="AE236" s="14"/>
      <c r="AF236" s="14"/>
      <c r="AG236" s="14"/>
      <c r="AH236" s="14"/>
      <c r="AI236" s="14"/>
      <c r="AJ236" s="14"/>
      <c r="AK236" s="14"/>
      <c r="AL236" s="14"/>
      <c r="AM236" s="14"/>
      <c r="AN236" s="14"/>
      <c r="AO236" s="14"/>
      <c r="AP236" s="14"/>
      <c r="AQ236" s="14"/>
      <c r="AR236" s="14"/>
      <c r="AS236" s="14"/>
      <c r="AT236" s="14"/>
      <c r="AU236" s="14"/>
    </row>
    <row r="237" spans="5:47" x14ac:dyDescent="0.25">
      <c r="K237" s="3"/>
      <c r="L237" s="4"/>
      <c r="M237" s="4"/>
      <c r="N237" s="4"/>
      <c r="O237" s="14"/>
      <c r="P237" s="4"/>
      <c r="Q237" s="4"/>
      <c r="R237" s="4"/>
      <c r="S237" s="14"/>
      <c r="T237" s="4"/>
      <c r="U237" s="3"/>
      <c r="V237" s="4"/>
      <c r="W237" s="14"/>
      <c r="X237" s="4"/>
      <c r="Y237" s="3"/>
      <c r="Z237" s="4"/>
      <c r="AA237" s="14"/>
      <c r="AB237" s="4"/>
      <c r="AC237" s="14"/>
      <c r="AD237" s="14"/>
      <c r="AE237" s="14"/>
      <c r="AF237" s="14"/>
      <c r="AG237" s="14"/>
      <c r="AH237" s="14"/>
      <c r="AI237" s="14"/>
      <c r="AJ237" s="14"/>
      <c r="AK237" s="14"/>
      <c r="AL237" s="14"/>
      <c r="AM237" s="14"/>
      <c r="AN237" s="14"/>
      <c r="AO237" s="14"/>
      <c r="AP237" s="14"/>
      <c r="AQ237" s="14"/>
      <c r="AR237" s="14"/>
      <c r="AS237" s="14"/>
      <c r="AT237" s="14"/>
      <c r="AU237" s="14"/>
    </row>
    <row r="238" spans="5:47" x14ac:dyDescent="0.25">
      <c r="K238" s="3"/>
      <c r="L238" s="4"/>
      <c r="M238" s="4"/>
      <c r="N238" s="4"/>
      <c r="O238" s="14"/>
      <c r="P238" s="4"/>
      <c r="Q238" s="4"/>
      <c r="R238" s="4"/>
      <c r="S238" s="14"/>
      <c r="T238" s="4"/>
      <c r="U238" s="3"/>
      <c r="V238" s="4"/>
      <c r="W238" s="14"/>
      <c r="X238" s="4"/>
      <c r="Y238" s="3"/>
      <c r="Z238" s="4"/>
      <c r="AA238" s="14"/>
      <c r="AB238" s="4"/>
      <c r="AC238" s="14"/>
      <c r="AD238" s="14"/>
      <c r="AE238" s="14"/>
      <c r="AF238" s="14"/>
      <c r="AG238" s="14"/>
      <c r="AH238" s="14"/>
      <c r="AI238" s="14"/>
      <c r="AJ238" s="14"/>
      <c r="AK238" s="14"/>
      <c r="AL238" s="14"/>
      <c r="AM238" s="14"/>
      <c r="AN238" s="14"/>
      <c r="AO238" s="14"/>
      <c r="AP238" s="14"/>
      <c r="AQ238" s="14"/>
      <c r="AR238" s="14"/>
      <c r="AS238" s="14"/>
      <c r="AT238" s="14"/>
      <c r="AU238" s="14"/>
    </row>
    <row r="239" spans="5:47" x14ac:dyDescent="0.25">
      <c r="K239" s="3"/>
      <c r="L239" s="4"/>
      <c r="M239" s="4"/>
      <c r="N239" s="4"/>
      <c r="O239" s="14"/>
      <c r="P239" s="4"/>
      <c r="Q239" s="4"/>
      <c r="R239" s="4"/>
      <c r="S239" s="14"/>
      <c r="T239" s="4"/>
      <c r="U239" s="3"/>
      <c r="V239" s="4"/>
      <c r="W239" s="14"/>
      <c r="X239" s="4"/>
      <c r="Y239" s="3"/>
      <c r="Z239" s="4"/>
      <c r="AA239" s="14"/>
      <c r="AB239" s="4"/>
      <c r="AC239" s="14"/>
      <c r="AD239" s="14"/>
      <c r="AE239" s="14"/>
      <c r="AF239" s="14"/>
      <c r="AG239" s="14"/>
      <c r="AH239" s="14"/>
      <c r="AI239" s="14"/>
      <c r="AJ239" s="14"/>
      <c r="AK239" s="14"/>
      <c r="AL239" s="14"/>
      <c r="AM239" s="14"/>
      <c r="AN239" s="14"/>
      <c r="AO239" s="14"/>
      <c r="AP239" s="14"/>
      <c r="AQ239" s="14"/>
      <c r="AR239" s="14"/>
      <c r="AS239" s="14"/>
      <c r="AT239" s="14"/>
      <c r="AU239" s="14"/>
    </row>
    <row r="240" spans="5:47" x14ac:dyDescent="0.25">
      <c r="K240" s="3"/>
      <c r="L240" s="4"/>
      <c r="M240" s="4"/>
      <c r="N240" s="4"/>
      <c r="O240" s="14"/>
      <c r="P240" s="4"/>
      <c r="Q240" s="4"/>
      <c r="R240" s="4"/>
      <c r="S240" s="14"/>
      <c r="T240" s="4"/>
      <c r="U240" s="3"/>
      <c r="V240" s="4"/>
      <c r="W240" s="14"/>
      <c r="X240" s="4"/>
      <c r="Y240" s="3"/>
      <c r="Z240" s="4"/>
      <c r="AA240" s="14"/>
      <c r="AB240" s="4"/>
      <c r="AC240" s="14"/>
      <c r="AD240" s="14"/>
      <c r="AE240" s="14"/>
      <c r="AF240" s="14"/>
      <c r="AG240" s="14"/>
      <c r="AH240" s="14"/>
      <c r="AI240" s="14"/>
      <c r="AJ240" s="14"/>
      <c r="AK240" s="14"/>
      <c r="AL240" s="14"/>
      <c r="AM240" s="14"/>
      <c r="AN240" s="14"/>
      <c r="AO240" s="14"/>
      <c r="AP240" s="14"/>
      <c r="AQ240" s="14"/>
      <c r="AR240" s="14"/>
      <c r="AS240" s="14"/>
      <c r="AT240" s="14"/>
      <c r="AU240" s="14"/>
    </row>
    <row r="241" spans="11:47" x14ac:dyDescent="0.25">
      <c r="K241" s="3"/>
      <c r="L241" s="4"/>
      <c r="M241" s="4"/>
      <c r="N241" s="4"/>
      <c r="O241" s="14"/>
      <c r="P241" s="4"/>
      <c r="Q241" s="4"/>
      <c r="R241" s="4"/>
      <c r="S241" s="14"/>
      <c r="T241" s="4"/>
      <c r="U241" s="3"/>
      <c r="V241" s="4"/>
      <c r="W241" s="14"/>
      <c r="X241" s="4"/>
      <c r="Y241" s="3"/>
      <c r="Z241" s="4"/>
      <c r="AA241" s="14"/>
      <c r="AB241" s="4"/>
      <c r="AC241" s="14"/>
      <c r="AD241" s="14"/>
      <c r="AE241" s="14"/>
      <c r="AF241" s="14"/>
      <c r="AG241" s="14"/>
      <c r="AH241" s="14"/>
      <c r="AI241" s="14"/>
      <c r="AJ241" s="14"/>
      <c r="AK241" s="14"/>
      <c r="AL241" s="14"/>
      <c r="AM241" s="14"/>
      <c r="AN241" s="14"/>
      <c r="AO241" s="14"/>
      <c r="AP241" s="14"/>
      <c r="AQ241" s="14"/>
      <c r="AR241" s="14"/>
      <c r="AS241" s="14"/>
      <c r="AT241" s="14"/>
      <c r="AU241" s="14"/>
    </row>
    <row r="242" spans="11:47" x14ac:dyDescent="0.25">
      <c r="K242" s="3"/>
      <c r="L242" s="4"/>
      <c r="M242" s="4"/>
      <c r="N242" s="4"/>
      <c r="O242" s="14"/>
      <c r="P242" s="4"/>
      <c r="Q242" s="4"/>
      <c r="R242" s="4"/>
      <c r="S242" s="14"/>
      <c r="T242" s="4"/>
      <c r="U242" s="3"/>
      <c r="V242" s="4"/>
      <c r="W242" s="14"/>
      <c r="X242" s="4"/>
      <c r="Y242" s="3"/>
      <c r="Z242" s="4"/>
      <c r="AA242" s="14"/>
      <c r="AB242" s="4"/>
      <c r="AC242" s="14"/>
      <c r="AD242" s="14"/>
      <c r="AE242" s="14"/>
      <c r="AF242" s="14"/>
      <c r="AG242" s="14"/>
      <c r="AH242" s="14"/>
      <c r="AI242" s="14"/>
      <c r="AJ242" s="14"/>
      <c r="AK242" s="14"/>
      <c r="AL242" s="14"/>
      <c r="AM242" s="14"/>
      <c r="AN242" s="14"/>
      <c r="AO242" s="14"/>
      <c r="AP242" s="14"/>
      <c r="AQ242" s="14"/>
      <c r="AR242" s="14"/>
      <c r="AS242" s="14"/>
      <c r="AT242" s="14"/>
      <c r="AU242" s="14"/>
    </row>
    <row r="243" spans="11:47" x14ac:dyDescent="0.25">
      <c r="K243" s="3"/>
      <c r="L243" s="4"/>
      <c r="M243" s="4"/>
      <c r="N243" s="4"/>
      <c r="O243" s="14"/>
      <c r="P243" s="4"/>
      <c r="Q243" s="4"/>
      <c r="R243" s="4"/>
      <c r="S243" s="14"/>
      <c r="T243" s="4"/>
      <c r="U243" s="3"/>
      <c r="V243" s="4"/>
      <c r="W243" s="14"/>
      <c r="X243" s="4"/>
      <c r="Y243" s="3"/>
      <c r="Z243" s="4"/>
      <c r="AA243" s="14"/>
      <c r="AB243" s="4"/>
      <c r="AC243" s="14"/>
      <c r="AD243" s="14"/>
      <c r="AE243" s="14"/>
      <c r="AF243" s="14"/>
      <c r="AG243" s="14"/>
      <c r="AH243" s="14"/>
      <c r="AI243" s="14"/>
      <c r="AJ243" s="14"/>
      <c r="AK243" s="14"/>
      <c r="AL243" s="14"/>
      <c r="AM243" s="14"/>
      <c r="AN243" s="14"/>
      <c r="AO243" s="14"/>
      <c r="AP243" s="14"/>
      <c r="AQ243" s="14"/>
      <c r="AR243" s="14"/>
      <c r="AS243" s="14"/>
      <c r="AT243" s="14"/>
      <c r="AU243" s="14"/>
    </row>
    <row r="244" spans="11:47" x14ac:dyDescent="0.25">
      <c r="K244" s="3"/>
      <c r="L244" s="4"/>
      <c r="M244" s="4"/>
      <c r="N244" s="4"/>
      <c r="O244" s="14"/>
      <c r="P244" s="4"/>
      <c r="Q244" s="4"/>
      <c r="R244" s="4"/>
      <c r="S244" s="14"/>
      <c r="T244" s="4"/>
      <c r="U244" s="3"/>
      <c r="V244" s="4"/>
      <c r="W244" s="14"/>
      <c r="X244" s="4"/>
      <c r="Y244" s="3"/>
      <c r="Z244" s="4"/>
      <c r="AA244" s="14"/>
      <c r="AB244" s="4"/>
      <c r="AC244" s="14"/>
      <c r="AD244" s="14"/>
      <c r="AE244" s="14"/>
      <c r="AF244" s="14"/>
      <c r="AG244" s="14"/>
      <c r="AH244" s="14"/>
      <c r="AI244" s="14"/>
      <c r="AJ244" s="14"/>
      <c r="AK244" s="14"/>
      <c r="AL244" s="14"/>
      <c r="AM244" s="14"/>
      <c r="AN244" s="14"/>
      <c r="AO244" s="14"/>
      <c r="AP244" s="14"/>
      <c r="AQ244" s="14"/>
      <c r="AR244" s="14"/>
      <c r="AS244" s="14"/>
      <c r="AT244" s="14"/>
      <c r="AU244" s="14"/>
    </row>
    <row r="245" spans="11:47" x14ac:dyDescent="0.25">
      <c r="K245" s="3"/>
      <c r="L245" s="4"/>
      <c r="M245" s="4"/>
      <c r="N245" s="4"/>
      <c r="O245" s="14"/>
      <c r="P245" s="4"/>
      <c r="Q245" s="4"/>
      <c r="R245" s="4"/>
      <c r="S245" s="14"/>
      <c r="T245" s="4"/>
      <c r="U245" s="3"/>
      <c r="V245" s="4"/>
      <c r="W245" s="14"/>
      <c r="X245" s="4"/>
      <c r="Y245" s="3"/>
      <c r="Z245" s="4"/>
      <c r="AA245" s="14"/>
      <c r="AB245" s="4"/>
      <c r="AC245" s="14"/>
      <c r="AD245" s="14"/>
      <c r="AE245" s="14"/>
      <c r="AF245" s="14"/>
      <c r="AG245" s="14"/>
      <c r="AH245" s="14"/>
      <c r="AI245" s="14"/>
      <c r="AJ245" s="14"/>
      <c r="AK245" s="14"/>
      <c r="AL245" s="14"/>
      <c r="AM245" s="14"/>
      <c r="AN245" s="14"/>
      <c r="AO245" s="14"/>
      <c r="AP245" s="14"/>
      <c r="AQ245" s="14"/>
      <c r="AR245" s="14"/>
      <c r="AS245" s="14"/>
      <c r="AT245" s="14"/>
      <c r="AU245" s="14"/>
    </row>
    <row r="246" spans="11:47" x14ac:dyDescent="0.25">
      <c r="K246" s="3"/>
      <c r="L246" s="4"/>
      <c r="M246" s="4"/>
      <c r="N246" s="4"/>
      <c r="O246" s="14"/>
      <c r="P246" s="4"/>
      <c r="Q246" s="4"/>
      <c r="R246" s="4"/>
      <c r="S246" s="14"/>
      <c r="T246" s="4"/>
      <c r="U246" s="3"/>
      <c r="V246" s="4"/>
      <c r="W246" s="14"/>
      <c r="X246" s="4"/>
      <c r="Y246" s="3"/>
      <c r="Z246" s="4"/>
      <c r="AA246" s="14"/>
      <c r="AB246" s="4"/>
      <c r="AC246" s="14"/>
      <c r="AD246" s="14"/>
      <c r="AE246" s="14"/>
      <c r="AF246" s="14"/>
      <c r="AG246" s="14"/>
      <c r="AH246" s="14"/>
      <c r="AI246" s="14"/>
      <c r="AJ246" s="14"/>
      <c r="AK246" s="14"/>
      <c r="AL246" s="14"/>
      <c r="AM246" s="14"/>
      <c r="AN246" s="14"/>
      <c r="AO246" s="14"/>
      <c r="AP246" s="14"/>
      <c r="AQ246" s="14"/>
      <c r="AR246" s="14"/>
      <c r="AS246" s="14"/>
      <c r="AT246" s="14"/>
      <c r="AU246" s="14"/>
    </row>
    <row r="247" spans="11:47" x14ac:dyDescent="0.25">
      <c r="K247" s="3"/>
      <c r="L247" s="4"/>
      <c r="M247" s="4"/>
      <c r="N247" s="4"/>
      <c r="O247" s="14"/>
      <c r="P247" s="4"/>
      <c r="Q247" s="4"/>
      <c r="R247" s="4"/>
      <c r="S247" s="14"/>
      <c r="T247" s="4"/>
      <c r="U247" s="3"/>
      <c r="V247" s="4"/>
      <c r="W247" s="14"/>
      <c r="X247" s="4"/>
      <c r="Y247" s="3"/>
      <c r="Z247" s="4"/>
      <c r="AA247" s="14"/>
      <c r="AB247" s="4"/>
      <c r="AC247" s="14"/>
      <c r="AD247" s="14"/>
      <c r="AE247" s="14"/>
      <c r="AF247" s="14"/>
      <c r="AG247" s="14"/>
      <c r="AH247" s="14"/>
      <c r="AI247" s="14"/>
      <c r="AJ247" s="14"/>
      <c r="AK247" s="14"/>
      <c r="AL247" s="14"/>
      <c r="AM247" s="14"/>
      <c r="AN247" s="14"/>
      <c r="AO247" s="14"/>
      <c r="AP247" s="14"/>
      <c r="AQ247" s="14"/>
      <c r="AR247" s="14"/>
      <c r="AS247" s="14"/>
      <c r="AT247" s="14"/>
      <c r="AU247" s="14"/>
    </row>
    <row r="248" spans="11:47" x14ac:dyDescent="0.25">
      <c r="K248" s="3"/>
      <c r="L248" s="4"/>
      <c r="M248" s="4"/>
      <c r="N248" s="4"/>
      <c r="O248" s="14"/>
      <c r="P248" s="4"/>
      <c r="Q248" s="4"/>
      <c r="R248" s="4"/>
      <c r="S248" s="14"/>
      <c r="T248" s="4"/>
      <c r="U248" s="3"/>
      <c r="V248" s="4"/>
      <c r="W248" s="14"/>
      <c r="X248" s="4"/>
      <c r="Y248" s="3"/>
      <c r="Z248" s="4"/>
      <c r="AA248" s="14"/>
      <c r="AB248" s="4"/>
      <c r="AC248" s="14"/>
      <c r="AD248" s="14"/>
      <c r="AE248" s="14"/>
      <c r="AF248" s="14"/>
      <c r="AG248" s="14"/>
      <c r="AH248" s="14"/>
      <c r="AI248" s="14"/>
      <c r="AJ248" s="14"/>
      <c r="AK248" s="14"/>
      <c r="AL248" s="14"/>
      <c r="AM248" s="14"/>
      <c r="AN248" s="14"/>
      <c r="AO248" s="14"/>
      <c r="AP248" s="14"/>
      <c r="AQ248" s="14"/>
      <c r="AR248" s="14"/>
      <c r="AS248" s="14"/>
      <c r="AT248" s="14"/>
      <c r="AU248" s="14"/>
    </row>
    <row r="249" spans="11:47" x14ac:dyDescent="0.25">
      <c r="K249" s="3"/>
      <c r="L249" s="4"/>
      <c r="M249" s="4"/>
      <c r="N249" s="4"/>
      <c r="O249" s="14"/>
      <c r="P249" s="4"/>
      <c r="Q249" s="4"/>
      <c r="R249" s="4"/>
      <c r="S249" s="14"/>
      <c r="T249" s="4"/>
      <c r="U249" s="3"/>
      <c r="V249" s="4"/>
      <c r="W249" s="14"/>
      <c r="X249" s="4"/>
      <c r="Y249" s="3"/>
      <c r="Z249" s="4"/>
      <c r="AA249" s="14"/>
      <c r="AB249" s="4"/>
      <c r="AC249" s="14"/>
      <c r="AD249" s="14"/>
      <c r="AE249" s="14"/>
      <c r="AF249" s="14"/>
      <c r="AG249" s="14"/>
      <c r="AH249" s="14"/>
      <c r="AI249" s="14"/>
      <c r="AJ249" s="14"/>
      <c r="AK249" s="14"/>
      <c r="AL249" s="14"/>
      <c r="AM249" s="14"/>
      <c r="AN249" s="14"/>
      <c r="AO249" s="14"/>
      <c r="AP249" s="14"/>
      <c r="AQ249" s="14"/>
      <c r="AR249" s="14"/>
      <c r="AS249" s="14"/>
      <c r="AT249" s="14"/>
      <c r="AU249" s="14"/>
    </row>
    <row r="250" spans="11:47" x14ac:dyDescent="0.25">
      <c r="K250" s="3"/>
      <c r="L250" s="4"/>
      <c r="M250" s="4"/>
      <c r="N250" s="4"/>
      <c r="O250" s="14"/>
      <c r="P250" s="4"/>
      <c r="Q250" s="4"/>
      <c r="R250" s="4"/>
      <c r="S250" s="14"/>
      <c r="T250" s="4"/>
      <c r="U250" s="3"/>
      <c r="V250" s="4"/>
      <c r="W250" s="14"/>
      <c r="X250" s="4"/>
      <c r="Y250" s="3"/>
      <c r="Z250" s="4"/>
      <c r="AA250" s="14"/>
      <c r="AB250" s="4"/>
      <c r="AC250" s="14"/>
      <c r="AD250" s="14"/>
      <c r="AE250" s="14"/>
      <c r="AF250" s="14"/>
      <c r="AG250" s="14"/>
      <c r="AH250" s="14"/>
      <c r="AI250" s="14"/>
      <c r="AJ250" s="14"/>
      <c r="AK250" s="14"/>
      <c r="AL250" s="14"/>
      <c r="AM250" s="14"/>
      <c r="AN250" s="14"/>
      <c r="AO250" s="14"/>
      <c r="AP250" s="14"/>
      <c r="AQ250" s="14"/>
      <c r="AR250" s="14"/>
      <c r="AS250" s="14"/>
      <c r="AT250" s="14"/>
      <c r="AU250" s="14"/>
    </row>
    <row r="251" spans="11:47" x14ac:dyDescent="0.25">
      <c r="K251" s="3"/>
      <c r="L251" s="4"/>
      <c r="M251" s="4"/>
      <c r="N251" s="4"/>
      <c r="O251" s="14"/>
      <c r="P251" s="4"/>
      <c r="Q251" s="4"/>
      <c r="R251" s="4"/>
      <c r="S251" s="14"/>
      <c r="T251" s="4"/>
      <c r="U251" s="3"/>
      <c r="V251" s="4"/>
      <c r="W251" s="14"/>
      <c r="X251" s="4"/>
      <c r="Y251" s="3"/>
      <c r="Z251" s="4"/>
      <c r="AA251" s="14"/>
      <c r="AB251" s="4"/>
      <c r="AC251" s="14"/>
      <c r="AD251" s="14"/>
      <c r="AE251" s="14"/>
      <c r="AF251" s="14"/>
      <c r="AG251" s="14"/>
      <c r="AH251" s="14"/>
      <c r="AI251" s="14"/>
      <c r="AJ251" s="14"/>
      <c r="AK251" s="14"/>
      <c r="AL251" s="14"/>
      <c r="AM251" s="14"/>
      <c r="AN251" s="14"/>
      <c r="AO251" s="14"/>
      <c r="AP251" s="14"/>
      <c r="AQ251" s="14"/>
      <c r="AR251" s="14"/>
      <c r="AS251" s="14"/>
      <c r="AT251" s="14"/>
      <c r="AU251" s="14"/>
    </row>
    <row r="252" spans="11:47" x14ac:dyDescent="0.25">
      <c r="K252" s="3"/>
      <c r="L252" s="4"/>
      <c r="M252" s="4"/>
      <c r="N252" s="4"/>
      <c r="O252" s="14"/>
      <c r="P252" s="4"/>
      <c r="Q252" s="4"/>
      <c r="R252" s="4"/>
      <c r="S252" s="14"/>
      <c r="T252" s="4"/>
      <c r="U252" s="3"/>
      <c r="V252" s="4"/>
      <c r="W252" s="14"/>
      <c r="X252" s="4"/>
      <c r="Y252" s="3"/>
      <c r="Z252" s="4"/>
      <c r="AA252" s="14"/>
      <c r="AB252" s="4"/>
      <c r="AC252" s="14"/>
      <c r="AD252" s="14"/>
      <c r="AE252" s="14"/>
      <c r="AF252" s="14"/>
      <c r="AG252" s="14"/>
      <c r="AH252" s="14"/>
      <c r="AI252" s="14"/>
      <c r="AJ252" s="14"/>
      <c r="AK252" s="14"/>
      <c r="AL252" s="14"/>
      <c r="AM252" s="14"/>
      <c r="AN252" s="14"/>
      <c r="AO252" s="14"/>
      <c r="AP252" s="14"/>
      <c r="AQ252" s="14"/>
      <c r="AR252" s="14"/>
      <c r="AS252" s="14"/>
      <c r="AT252" s="14"/>
      <c r="AU252" s="14"/>
    </row>
    <row r="253" spans="11:47" x14ac:dyDescent="0.25">
      <c r="K253" s="3"/>
      <c r="L253" s="4"/>
      <c r="M253" s="4"/>
      <c r="N253" s="4"/>
      <c r="O253" s="14"/>
      <c r="P253" s="4"/>
      <c r="Q253" s="4"/>
      <c r="R253" s="4"/>
      <c r="S253" s="14"/>
      <c r="T253" s="4"/>
      <c r="U253" s="3"/>
      <c r="V253" s="4"/>
      <c r="W253" s="14"/>
      <c r="X253" s="4"/>
      <c r="Y253" s="3"/>
      <c r="Z253" s="4"/>
      <c r="AA253" s="14"/>
      <c r="AB253" s="4"/>
      <c r="AC253" s="14"/>
      <c r="AD253" s="14"/>
      <c r="AE253" s="14"/>
      <c r="AF253" s="14"/>
      <c r="AG253" s="14"/>
      <c r="AH253" s="14"/>
      <c r="AI253" s="14"/>
      <c r="AJ253" s="14"/>
      <c r="AK253" s="14"/>
      <c r="AL253" s="14"/>
      <c r="AM253" s="14"/>
      <c r="AN253" s="14"/>
      <c r="AO253" s="14"/>
      <c r="AP253" s="14"/>
      <c r="AQ253" s="14"/>
      <c r="AR253" s="14"/>
      <c r="AS253" s="14"/>
      <c r="AT253" s="14"/>
      <c r="AU253" s="14"/>
    </row>
    <row r="254" spans="11:47" x14ac:dyDescent="0.25">
      <c r="K254" s="3"/>
      <c r="L254" s="4"/>
      <c r="M254" s="4"/>
      <c r="N254" s="4"/>
      <c r="O254" s="14"/>
      <c r="P254" s="4"/>
      <c r="Q254" s="4"/>
      <c r="R254" s="4"/>
      <c r="S254" s="14"/>
      <c r="T254" s="4"/>
      <c r="U254" s="3"/>
      <c r="V254" s="4"/>
      <c r="W254" s="14"/>
      <c r="X254" s="4"/>
      <c r="Y254" s="3"/>
      <c r="Z254" s="4"/>
      <c r="AA254" s="14"/>
      <c r="AB254" s="4"/>
      <c r="AC254" s="14"/>
      <c r="AD254" s="14"/>
      <c r="AE254" s="14"/>
      <c r="AF254" s="14"/>
      <c r="AG254" s="14"/>
      <c r="AH254" s="14"/>
      <c r="AI254" s="14"/>
      <c r="AJ254" s="14"/>
      <c r="AK254" s="14"/>
      <c r="AL254" s="14"/>
      <c r="AM254" s="14"/>
      <c r="AN254" s="14"/>
      <c r="AO254" s="14"/>
      <c r="AP254" s="14"/>
      <c r="AQ254" s="14"/>
      <c r="AR254" s="14"/>
      <c r="AS254" s="14"/>
      <c r="AT254" s="14"/>
      <c r="AU254" s="14"/>
    </row>
    <row r="255" spans="11:47" x14ac:dyDescent="0.25">
      <c r="K255" s="3"/>
      <c r="L255" s="4"/>
      <c r="M255" s="4"/>
      <c r="N255" s="4"/>
      <c r="O255" s="14"/>
      <c r="P255" s="4"/>
      <c r="Q255" s="4"/>
      <c r="R255" s="4"/>
      <c r="S255" s="14"/>
      <c r="T255" s="4"/>
      <c r="U255" s="3"/>
      <c r="V255" s="4"/>
      <c r="W255" s="14"/>
      <c r="X255" s="4"/>
      <c r="Y255" s="3"/>
      <c r="Z255" s="4"/>
      <c r="AA255" s="14"/>
      <c r="AB255" s="4"/>
      <c r="AC255" s="14"/>
      <c r="AD255" s="14"/>
      <c r="AE255" s="14"/>
      <c r="AF255" s="14"/>
      <c r="AG255" s="14"/>
      <c r="AH255" s="14"/>
      <c r="AI255" s="14"/>
      <c r="AJ255" s="14"/>
      <c r="AK255" s="14"/>
      <c r="AL255" s="14"/>
      <c r="AM255" s="14"/>
      <c r="AN255" s="14"/>
      <c r="AO255" s="14"/>
      <c r="AP255" s="14"/>
      <c r="AQ255" s="14"/>
      <c r="AR255" s="14"/>
      <c r="AS255" s="14"/>
      <c r="AT255" s="14"/>
      <c r="AU255" s="14"/>
    </row>
    <row r="256" spans="11:47" x14ac:dyDescent="0.25">
      <c r="K256" s="3"/>
      <c r="L256" s="4"/>
      <c r="M256" s="4"/>
      <c r="N256" s="4"/>
      <c r="O256" s="14"/>
      <c r="P256" s="4"/>
      <c r="Q256" s="4"/>
      <c r="R256" s="4"/>
      <c r="S256" s="14"/>
      <c r="T256" s="4"/>
      <c r="U256" s="3"/>
      <c r="V256" s="4"/>
      <c r="W256" s="14"/>
      <c r="X256" s="4"/>
      <c r="Y256" s="3"/>
      <c r="Z256" s="4"/>
      <c r="AA256" s="14"/>
      <c r="AB256" s="4"/>
      <c r="AC256" s="14"/>
      <c r="AD256" s="14"/>
      <c r="AE256" s="14"/>
      <c r="AF256" s="14"/>
      <c r="AG256" s="14"/>
      <c r="AH256" s="14"/>
      <c r="AI256" s="14"/>
      <c r="AJ256" s="14"/>
      <c r="AK256" s="14"/>
      <c r="AL256" s="14"/>
      <c r="AM256" s="14"/>
      <c r="AN256" s="14"/>
      <c r="AO256" s="14"/>
      <c r="AP256" s="14"/>
      <c r="AQ256" s="14"/>
      <c r="AR256" s="14"/>
      <c r="AS256" s="14"/>
      <c r="AT256" s="14"/>
      <c r="AU256" s="14"/>
    </row>
    <row r="257" spans="11:47" x14ac:dyDescent="0.25">
      <c r="K257" s="3"/>
      <c r="L257" s="4"/>
      <c r="M257" s="4"/>
      <c r="N257" s="4"/>
      <c r="O257" s="14"/>
      <c r="P257" s="4"/>
      <c r="Q257" s="4"/>
      <c r="R257" s="4"/>
      <c r="S257" s="14"/>
      <c r="T257" s="4"/>
      <c r="U257" s="3"/>
      <c r="V257" s="4"/>
      <c r="W257" s="14"/>
      <c r="X257" s="4"/>
      <c r="Y257" s="3"/>
      <c r="Z257" s="4"/>
      <c r="AA257" s="14"/>
      <c r="AB257" s="4"/>
      <c r="AC257" s="14"/>
      <c r="AD257" s="14"/>
      <c r="AE257" s="14"/>
      <c r="AF257" s="14"/>
      <c r="AG257" s="14"/>
      <c r="AH257" s="14"/>
      <c r="AI257" s="14"/>
      <c r="AJ257" s="14"/>
      <c r="AK257" s="14"/>
      <c r="AL257" s="14"/>
      <c r="AM257" s="14"/>
      <c r="AN257" s="14"/>
      <c r="AO257" s="14"/>
      <c r="AP257" s="14"/>
      <c r="AQ257" s="14"/>
      <c r="AR257" s="14"/>
      <c r="AS257" s="14"/>
      <c r="AT257" s="14"/>
      <c r="AU257" s="14"/>
    </row>
    <row r="258" spans="11:47" x14ac:dyDescent="0.25">
      <c r="K258" s="3"/>
      <c r="L258" s="4"/>
      <c r="M258" s="4"/>
      <c r="N258" s="4"/>
      <c r="O258" s="14"/>
      <c r="P258" s="4"/>
      <c r="Q258" s="4"/>
      <c r="R258" s="4"/>
      <c r="S258" s="14"/>
      <c r="T258" s="4"/>
      <c r="U258" s="3"/>
      <c r="V258" s="4"/>
      <c r="W258" s="14"/>
      <c r="X258" s="4"/>
      <c r="Y258" s="3"/>
      <c r="Z258" s="4"/>
      <c r="AA258" s="14"/>
      <c r="AB258" s="4"/>
      <c r="AC258" s="14"/>
      <c r="AD258" s="14"/>
      <c r="AE258" s="14"/>
      <c r="AF258" s="14"/>
      <c r="AG258" s="14"/>
      <c r="AH258" s="14"/>
      <c r="AI258" s="14"/>
      <c r="AJ258" s="14"/>
      <c r="AK258" s="14"/>
      <c r="AL258" s="14"/>
      <c r="AM258" s="14"/>
      <c r="AN258" s="14"/>
      <c r="AO258" s="14"/>
      <c r="AP258" s="14"/>
      <c r="AQ258" s="14"/>
      <c r="AR258" s="14"/>
      <c r="AS258" s="14"/>
      <c r="AT258" s="14"/>
      <c r="AU258" s="14"/>
    </row>
    <row r="259" spans="11:47" x14ac:dyDescent="0.25">
      <c r="K259" s="3"/>
      <c r="L259" s="4"/>
      <c r="M259" s="4"/>
      <c r="N259" s="4"/>
      <c r="O259" s="14"/>
      <c r="P259" s="4"/>
      <c r="Q259" s="4"/>
      <c r="R259" s="4"/>
      <c r="S259" s="14"/>
      <c r="T259" s="4"/>
      <c r="U259" s="3"/>
      <c r="V259" s="4"/>
      <c r="W259" s="14"/>
      <c r="X259" s="4"/>
      <c r="Y259" s="3"/>
      <c r="Z259" s="4"/>
      <c r="AA259" s="14"/>
      <c r="AB259" s="4"/>
      <c r="AC259" s="14"/>
      <c r="AD259" s="14"/>
      <c r="AE259" s="14"/>
      <c r="AF259" s="14"/>
      <c r="AG259" s="14"/>
      <c r="AH259" s="14"/>
      <c r="AI259" s="14"/>
      <c r="AJ259" s="14"/>
      <c r="AK259" s="14"/>
      <c r="AL259" s="14"/>
      <c r="AM259" s="14"/>
      <c r="AN259" s="14"/>
      <c r="AO259" s="14"/>
      <c r="AP259" s="14"/>
      <c r="AQ259" s="14"/>
      <c r="AR259" s="14"/>
      <c r="AS259" s="14"/>
      <c r="AT259" s="14"/>
      <c r="AU259" s="14"/>
    </row>
    <row r="260" spans="11:47" x14ac:dyDescent="0.25">
      <c r="K260" s="3"/>
      <c r="L260" s="4"/>
      <c r="M260" s="4"/>
      <c r="N260" s="4"/>
      <c r="O260" s="14"/>
      <c r="P260" s="4"/>
      <c r="Q260" s="4"/>
      <c r="R260" s="4"/>
      <c r="S260" s="14"/>
      <c r="T260" s="4"/>
      <c r="U260" s="3"/>
      <c r="V260" s="4"/>
      <c r="W260" s="14"/>
      <c r="X260" s="4"/>
      <c r="Y260" s="3"/>
      <c r="Z260" s="4"/>
      <c r="AA260" s="14"/>
      <c r="AB260" s="4"/>
      <c r="AC260" s="14"/>
      <c r="AD260" s="14"/>
      <c r="AE260" s="14"/>
      <c r="AF260" s="14"/>
      <c r="AG260" s="14"/>
      <c r="AH260" s="14"/>
      <c r="AI260" s="14"/>
      <c r="AJ260" s="14"/>
      <c r="AK260" s="14"/>
      <c r="AL260" s="14"/>
      <c r="AM260" s="14"/>
      <c r="AN260" s="14"/>
      <c r="AO260" s="14"/>
      <c r="AP260" s="14"/>
      <c r="AQ260" s="14"/>
      <c r="AR260" s="14"/>
      <c r="AS260" s="14"/>
      <c r="AT260" s="14"/>
      <c r="AU260" s="14"/>
    </row>
    <row r="261" spans="11:47" x14ac:dyDescent="0.25">
      <c r="K261" s="3"/>
      <c r="L261" s="4"/>
      <c r="M261" s="4"/>
      <c r="N261" s="4"/>
      <c r="O261" s="14"/>
      <c r="P261" s="4"/>
      <c r="Q261" s="4"/>
      <c r="R261" s="4"/>
      <c r="S261" s="14"/>
      <c r="T261" s="4"/>
      <c r="U261" s="3"/>
      <c r="V261" s="4"/>
      <c r="W261" s="14"/>
      <c r="X261" s="4"/>
      <c r="Y261" s="3"/>
      <c r="Z261" s="4"/>
      <c r="AA261" s="14"/>
      <c r="AB261" s="4"/>
      <c r="AC261" s="14"/>
      <c r="AD261" s="14"/>
      <c r="AE261" s="14"/>
      <c r="AF261" s="14"/>
      <c r="AG261" s="14"/>
      <c r="AH261" s="14"/>
      <c r="AI261" s="14"/>
      <c r="AJ261" s="14"/>
      <c r="AK261" s="14"/>
      <c r="AL261" s="14"/>
      <c r="AM261" s="14"/>
      <c r="AN261" s="14"/>
      <c r="AO261" s="14"/>
      <c r="AP261" s="14"/>
      <c r="AQ261" s="14"/>
      <c r="AR261" s="14"/>
      <c r="AS261" s="14"/>
      <c r="AT261" s="14"/>
      <c r="AU261" s="14"/>
    </row>
    <row r="262" spans="11:47" x14ac:dyDescent="0.25">
      <c r="K262" s="3"/>
      <c r="L262" s="4"/>
      <c r="M262" s="4"/>
      <c r="N262" s="4"/>
      <c r="O262" s="14"/>
      <c r="P262" s="4"/>
      <c r="Q262" s="4"/>
      <c r="R262" s="4"/>
      <c r="S262" s="14"/>
      <c r="T262" s="4"/>
      <c r="U262" s="3"/>
      <c r="V262" s="4"/>
      <c r="W262" s="14"/>
      <c r="X262" s="4"/>
      <c r="Y262" s="3"/>
      <c r="Z262" s="4"/>
      <c r="AA262" s="14"/>
      <c r="AB262" s="4"/>
      <c r="AC262" s="14"/>
      <c r="AD262" s="14"/>
      <c r="AE262" s="14"/>
      <c r="AF262" s="14"/>
      <c r="AG262" s="14"/>
      <c r="AH262" s="14"/>
      <c r="AI262" s="14"/>
      <c r="AJ262" s="14"/>
      <c r="AK262" s="14"/>
      <c r="AL262" s="14"/>
      <c r="AM262" s="14"/>
      <c r="AN262" s="14"/>
      <c r="AO262" s="14"/>
      <c r="AP262" s="14"/>
      <c r="AQ262" s="14"/>
      <c r="AR262" s="14"/>
      <c r="AS262" s="14"/>
      <c r="AT262" s="14"/>
      <c r="AU262" s="14"/>
    </row>
    <row r="263" spans="11:47" x14ac:dyDescent="0.25">
      <c r="K263" s="3"/>
      <c r="L263" s="4"/>
      <c r="M263" s="4"/>
      <c r="N263" s="4"/>
      <c r="O263" s="14"/>
      <c r="P263" s="4"/>
      <c r="Q263" s="4"/>
      <c r="R263" s="4"/>
      <c r="S263" s="14"/>
      <c r="T263" s="4"/>
      <c r="U263" s="3"/>
      <c r="V263" s="4"/>
      <c r="W263" s="14"/>
      <c r="X263" s="4"/>
      <c r="Y263" s="3"/>
      <c r="Z263" s="4"/>
      <c r="AA263" s="14"/>
      <c r="AB263" s="4"/>
      <c r="AC263" s="14"/>
      <c r="AD263" s="14"/>
      <c r="AE263" s="14"/>
      <c r="AF263" s="14"/>
      <c r="AG263" s="14"/>
      <c r="AH263" s="14"/>
      <c r="AI263" s="14"/>
      <c r="AJ263" s="14"/>
      <c r="AK263" s="14"/>
      <c r="AL263" s="14"/>
      <c r="AM263" s="14"/>
      <c r="AN263" s="14"/>
      <c r="AO263" s="14"/>
      <c r="AP263" s="14"/>
      <c r="AQ263" s="14"/>
      <c r="AR263" s="14"/>
      <c r="AS263" s="14"/>
      <c r="AT263" s="14"/>
      <c r="AU263" s="14"/>
    </row>
    <row r="264" spans="11:47" x14ac:dyDescent="0.25">
      <c r="K264" s="3"/>
      <c r="L264" s="4"/>
      <c r="M264" s="4"/>
      <c r="N264" s="4"/>
      <c r="O264" s="14"/>
      <c r="P264" s="4"/>
      <c r="Q264" s="4"/>
      <c r="R264" s="4"/>
      <c r="S264" s="14"/>
      <c r="T264" s="4"/>
      <c r="U264" s="3"/>
      <c r="V264" s="4"/>
      <c r="W264" s="14"/>
      <c r="X264" s="4"/>
      <c r="Y264" s="3"/>
      <c r="Z264" s="4"/>
      <c r="AA264" s="14"/>
      <c r="AB264" s="4"/>
      <c r="AC264" s="14"/>
      <c r="AD264" s="14"/>
      <c r="AE264" s="14"/>
      <c r="AF264" s="14"/>
      <c r="AG264" s="14"/>
      <c r="AH264" s="14"/>
      <c r="AI264" s="14"/>
      <c r="AJ264" s="14"/>
      <c r="AK264" s="14"/>
      <c r="AL264" s="14"/>
      <c r="AM264" s="14"/>
      <c r="AN264" s="14"/>
      <c r="AO264" s="14"/>
      <c r="AP264" s="14"/>
      <c r="AQ264" s="14"/>
      <c r="AR264" s="14"/>
      <c r="AS264" s="14"/>
      <c r="AT264" s="14"/>
      <c r="AU264" s="14"/>
    </row>
    <row r="265" spans="11:47" x14ac:dyDescent="0.25">
      <c r="K265" s="3"/>
      <c r="L265" s="4"/>
      <c r="M265" s="4"/>
      <c r="N265" s="4"/>
      <c r="O265" s="14"/>
      <c r="P265" s="4"/>
      <c r="Q265" s="4"/>
      <c r="R265" s="4"/>
      <c r="S265" s="14"/>
      <c r="T265" s="4"/>
      <c r="U265" s="3"/>
      <c r="V265" s="4"/>
      <c r="W265" s="14"/>
      <c r="X265" s="4"/>
      <c r="Y265" s="3"/>
      <c r="Z265" s="4"/>
      <c r="AA265" s="14"/>
      <c r="AB265" s="4"/>
      <c r="AC265" s="14"/>
      <c r="AD265" s="14"/>
      <c r="AE265" s="14"/>
      <c r="AF265" s="14"/>
      <c r="AG265" s="14"/>
      <c r="AH265" s="14"/>
      <c r="AI265" s="14"/>
      <c r="AJ265" s="14"/>
      <c r="AK265" s="14"/>
      <c r="AL265" s="14"/>
      <c r="AM265" s="14"/>
      <c r="AN265" s="14"/>
      <c r="AO265" s="14"/>
      <c r="AP265" s="14"/>
      <c r="AQ265" s="14"/>
      <c r="AR265" s="14"/>
      <c r="AS265" s="14"/>
      <c r="AT265" s="14"/>
      <c r="AU265" s="14"/>
    </row>
    <row r="266" spans="11:47" x14ac:dyDescent="0.25">
      <c r="K266" s="3"/>
      <c r="L266" s="4"/>
      <c r="M266" s="4"/>
      <c r="N266" s="4"/>
      <c r="O266" s="14"/>
      <c r="P266" s="4"/>
      <c r="Q266" s="4"/>
      <c r="R266" s="4"/>
      <c r="S266" s="14"/>
      <c r="T266" s="4"/>
      <c r="U266" s="3"/>
      <c r="V266" s="4"/>
      <c r="W266" s="14"/>
      <c r="X266" s="4"/>
      <c r="Y266" s="3"/>
      <c r="Z266" s="4"/>
      <c r="AA266" s="14"/>
      <c r="AB266" s="4"/>
      <c r="AC266" s="14"/>
      <c r="AD266" s="14"/>
      <c r="AE266" s="14"/>
      <c r="AF266" s="14"/>
      <c r="AG266" s="14"/>
      <c r="AH266" s="14"/>
      <c r="AI266" s="14"/>
      <c r="AJ266" s="14"/>
      <c r="AK266" s="14"/>
      <c r="AL266" s="14"/>
      <c r="AM266" s="14"/>
      <c r="AN266" s="14"/>
      <c r="AO266" s="14"/>
      <c r="AP266" s="14"/>
      <c r="AQ266" s="14"/>
      <c r="AR266" s="14"/>
      <c r="AS266" s="14"/>
      <c r="AT266" s="14"/>
      <c r="AU266" s="14"/>
    </row>
    <row r="267" spans="11:47" x14ac:dyDescent="0.25">
      <c r="K267" s="3"/>
      <c r="L267" s="4"/>
      <c r="M267" s="4"/>
      <c r="N267" s="4"/>
      <c r="O267" s="14"/>
      <c r="P267" s="4"/>
      <c r="Q267" s="4"/>
      <c r="R267" s="4"/>
      <c r="S267" s="14"/>
      <c r="T267" s="4"/>
      <c r="U267" s="3"/>
      <c r="V267" s="4"/>
      <c r="W267" s="14"/>
      <c r="X267" s="4"/>
      <c r="Y267" s="3"/>
      <c r="Z267" s="4"/>
      <c r="AA267" s="14"/>
      <c r="AB267" s="4"/>
      <c r="AC267" s="14"/>
      <c r="AD267" s="14"/>
      <c r="AE267" s="14"/>
      <c r="AF267" s="14"/>
      <c r="AG267" s="14"/>
      <c r="AH267" s="14"/>
      <c r="AI267" s="14"/>
      <c r="AJ267" s="14"/>
      <c r="AK267" s="14"/>
      <c r="AL267" s="14"/>
      <c r="AM267" s="14"/>
      <c r="AN267" s="14"/>
      <c r="AO267" s="14"/>
      <c r="AP267" s="14"/>
      <c r="AQ267" s="14"/>
      <c r="AR267" s="14"/>
      <c r="AS267" s="14"/>
      <c r="AT267" s="14"/>
      <c r="AU267" s="14"/>
    </row>
    <row r="268" spans="11:47" x14ac:dyDescent="0.25">
      <c r="K268" s="3"/>
      <c r="L268" s="4"/>
      <c r="M268" s="4"/>
      <c r="N268" s="4"/>
      <c r="O268" s="14"/>
      <c r="P268" s="4"/>
      <c r="Q268" s="4"/>
      <c r="R268" s="4"/>
      <c r="S268" s="14"/>
      <c r="T268" s="4"/>
      <c r="U268" s="3"/>
      <c r="V268" s="4"/>
      <c r="W268" s="14"/>
      <c r="X268" s="4"/>
      <c r="Y268" s="3"/>
      <c r="Z268" s="4"/>
      <c r="AA268" s="14"/>
      <c r="AB268" s="4"/>
      <c r="AC268" s="14"/>
      <c r="AD268" s="14"/>
      <c r="AE268" s="14"/>
      <c r="AF268" s="14"/>
      <c r="AG268" s="14"/>
      <c r="AH268" s="14"/>
      <c r="AI268" s="14"/>
      <c r="AJ268" s="14"/>
      <c r="AK268" s="14"/>
      <c r="AL268" s="14"/>
      <c r="AM268" s="14"/>
      <c r="AN268" s="14"/>
      <c r="AO268" s="14"/>
      <c r="AP268" s="14"/>
      <c r="AQ268" s="14"/>
      <c r="AR268" s="14"/>
      <c r="AS268" s="14"/>
      <c r="AT268" s="14"/>
      <c r="AU268" s="14"/>
    </row>
    <row r="269" spans="11:47" x14ac:dyDescent="0.25">
      <c r="K269" s="3"/>
      <c r="L269" s="4"/>
      <c r="M269" s="4"/>
      <c r="N269" s="4"/>
      <c r="O269" s="14"/>
      <c r="P269" s="4"/>
      <c r="Q269" s="4"/>
      <c r="R269" s="4"/>
      <c r="S269" s="14"/>
      <c r="T269" s="4"/>
      <c r="U269" s="3"/>
      <c r="V269" s="4"/>
      <c r="W269" s="14"/>
      <c r="X269" s="4"/>
      <c r="Y269" s="3"/>
      <c r="Z269" s="4"/>
      <c r="AA269" s="14"/>
      <c r="AB269" s="4"/>
      <c r="AC269" s="14"/>
      <c r="AD269" s="14"/>
      <c r="AE269" s="14"/>
      <c r="AF269" s="14"/>
      <c r="AG269" s="14"/>
      <c r="AH269" s="14"/>
      <c r="AI269" s="14"/>
      <c r="AJ269" s="14"/>
      <c r="AK269" s="14"/>
      <c r="AL269" s="14"/>
      <c r="AM269" s="14"/>
      <c r="AN269" s="14"/>
      <c r="AO269" s="14"/>
      <c r="AP269" s="14"/>
      <c r="AQ269" s="14"/>
      <c r="AR269" s="14"/>
      <c r="AS269" s="14"/>
      <c r="AT269" s="14"/>
      <c r="AU269" s="14"/>
    </row>
    <row r="270" spans="11:47" x14ac:dyDescent="0.25">
      <c r="K270" s="3"/>
      <c r="L270" s="4"/>
      <c r="M270" s="4"/>
      <c r="N270" s="4"/>
      <c r="O270" s="14"/>
      <c r="P270" s="4"/>
      <c r="Q270" s="4"/>
      <c r="R270" s="4"/>
      <c r="S270" s="14"/>
      <c r="T270" s="4"/>
      <c r="U270" s="3"/>
      <c r="V270" s="4"/>
      <c r="W270" s="14"/>
      <c r="X270" s="4"/>
      <c r="Y270" s="3"/>
      <c r="Z270" s="4"/>
      <c r="AA270" s="14"/>
      <c r="AB270" s="4"/>
      <c r="AC270" s="14"/>
      <c r="AD270" s="14"/>
      <c r="AE270" s="14"/>
      <c r="AF270" s="14"/>
      <c r="AG270" s="14"/>
      <c r="AH270" s="14"/>
      <c r="AI270" s="14"/>
      <c r="AJ270" s="14"/>
      <c r="AK270" s="14"/>
      <c r="AL270" s="14"/>
      <c r="AM270" s="14"/>
      <c r="AN270" s="14"/>
      <c r="AO270" s="14"/>
      <c r="AP270" s="14"/>
      <c r="AQ270" s="14"/>
      <c r="AR270" s="14"/>
      <c r="AS270" s="14"/>
      <c r="AT270" s="14"/>
      <c r="AU270" s="14"/>
    </row>
    <row r="271" spans="11:47" x14ac:dyDescent="0.25">
      <c r="K271" s="3"/>
      <c r="L271" s="4"/>
      <c r="M271" s="4"/>
      <c r="N271" s="4"/>
      <c r="O271" s="14"/>
      <c r="P271" s="4"/>
      <c r="Q271" s="4"/>
      <c r="R271" s="4"/>
      <c r="S271" s="14"/>
      <c r="T271" s="4"/>
      <c r="U271" s="3"/>
      <c r="V271" s="4"/>
      <c r="W271" s="14"/>
      <c r="X271" s="4"/>
      <c r="Y271" s="3"/>
      <c r="Z271" s="4"/>
      <c r="AA271" s="14"/>
      <c r="AB271" s="4"/>
      <c r="AC271" s="14"/>
      <c r="AD271" s="14"/>
      <c r="AE271" s="14"/>
      <c r="AF271" s="14"/>
      <c r="AG271" s="14"/>
      <c r="AH271" s="14"/>
      <c r="AI271" s="14"/>
      <c r="AJ271" s="14"/>
      <c r="AK271" s="14"/>
      <c r="AL271" s="14"/>
      <c r="AM271" s="14"/>
      <c r="AN271" s="14"/>
      <c r="AO271" s="14"/>
      <c r="AP271" s="14"/>
      <c r="AQ271" s="14"/>
      <c r="AR271" s="14"/>
      <c r="AS271" s="14"/>
      <c r="AT271" s="14"/>
      <c r="AU271" s="14"/>
    </row>
    <row r="272" spans="11:47" x14ac:dyDescent="0.25">
      <c r="K272" s="3"/>
      <c r="L272" s="4"/>
      <c r="M272" s="4"/>
      <c r="N272" s="4"/>
      <c r="O272" s="14"/>
      <c r="P272" s="4"/>
      <c r="Q272" s="4"/>
      <c r="R272" s="4"/>
      <c r="S272" s="14"/>
      <c r="T272" s="4"/>
      <c r="U272" s="3"/>
      <c r="V272" s="4"/>
      <c r="W272" s="14"/>
      <c r="X272" s="4"/>
      <c r="Y272" s="3"/>
      <c r="Z272" s="4"/>
      <c r="AA272" s="14"/>
      <c r="AB272" s="4"/>
      <c r="AC272" s="14"/>
      <c r="AD272" s="14"/>
      <c r="AE272" s="14"/>
      <c r="AF272" s="14"/>
      <c r="AG272" s="14"/>
      <c r="AH272" s="14"/>
      <c r="AI272" s="14"/>
      <c r="AJ272" s="14"/>
      <c r="AK272" s="14"/>
      <c r="AL272" s="14"/>
      <c r="AM272" s="14"/>
      <c r="AN272" s="14"/>
      <c r="AO272" s="14"/>
      <c r="AP272" s="14"/>
      <c r="AQ272" s="14"/>
      <c r="AR272" s="14"/>
      <c r="AS272" s="14"/>
      <c r="AT272" s="14"/>
      <c r="AU272" s="14"/>
    </row>
    <row r="273" spans="11:47" x14ac:dyDescent="0.25">
      <c r="K273" s="3"/>
      <c r="L273" s="4"/>
      <c r="M273" s="4"/>
      <c r="N273" s="4"/>
      <c r="O273" s="14"/>
      <c r="P273" s="4"/>
      <c r="Q273" s="4"/>
      <c r="R273" s="4"/>
      <c r="S273" s="14"/>
      <c r="T273" s="4"/>
      <c r="U273" s="3"/>
      <c r="V273" s="4"/>
      <c r="W273" s="14"/>
      <c r="X273" s="4"/>
      <c r="Y273" s="3"/>
      <c r="Z273" s="4"/>
      <c r="AA273" s="14"/>
      <c r="AB273" s="4"/>
      <c r="AC273" s="14"/>
      <c r="AD273" s="14"/>
      <c r="AE273" s="14"/>
      <c r="AF273" s="14"/>
      <c r="AG273" s="14"/>
      <c r="AH273" s="14"/>
      <c r="AI273" s="14"/>
      <c r="AJ273" s="14"/>
      <c r="AK273" s="14"/>
      <c r="AL273" s="14"/>
      <c r="AM273" s="14"/>
      <c r="AN273" s="14"/>
      <c r="AO273" s="14"/>
      <c r="AP273" s="14"/>
      <c r="AQ273" s="14"/>
      <c r="AR273" s="14"/>
      <c r="AS273" s="14"/>
      <c r="AT273" s="14"/>
      <c r="AU273" s="14"/>
    </row>
    <row r="274" spans="11:47" x14ac:dyDescent="0.25">
      <c r="K274" s="3"/>
      <c r="L274" s="4"/>
      <c r="M274" s="4"/>
      <c r="N274" s="4"/>
      <c r="O274" s="14"/>
      <c r="P274" s="4"/>
      <c r="Q274" s="4"/>
      <c r="R274" s="4"/>
      <c r="S274" s="14"/>
      <c r="T274" s="4"/>
      <c r="U274" s="3"/>
      <c r="V274" s="4"/>
      <c r="W274" s="14"/>
      <c r="X274" s="4"/>
      <c r="Y274" s="3"/>
      <c r="Z274" s="4"/>
      <c r="AA274" s="14"/>
      <c r="AB274" s="4"/>
      <c r="AC274" s="14"/>
      <c r="AD274" s="14"/>
      <c r="AE274" s="14"/>
      <c r="AF274" s="14"/>
      <c r="AG274" s="14"/>
      <c r="AH274" s="14"/>
      <c r="AI274" s="14"/>
      <c r="AJ274" s="14"/>
      <c r="AK274" s="14"/>
      <c r="AL274" s="14"/>
      <c r="AM274" s="14"/>
      <c r="AN274" s="14"/>
      <c r="AO274" s="14"/>
      <c r="AP274" s="14"/>
      <c r="AQ274" s="14"/>
      <c r="AR274" s="14"/>
      <c r="AS274" s="14"/>
      <c r="AT274" s="14"/>
      <c r="AU274" s="14"/>
    </row>
    <row r="275" spans="11:47" x14ac:dyDescent="0.25">
      <c r="K275" s="3"/>
      <c r="L275" s="4"/>
      <c r="M275" s="4"/>
      <c r="N275" s="4"/>
      <c r="O275" s="14"/>
      <c r="P275" s="4"/>
      <c r="Q275" s="4"/>
      <c r="R275" s="4"/>
      <c r="S275" s="14"/>
      <c r="T275" s="4"/>
      <c r="U275" s="3"/>
      <c r="V275" s="4"/>
      <c r="W275" s="14"/>
      <c r="X275" s="4"/>
      <c r="Y275" s="3"/>
      <c r="Z275" s="4"/>
      <c r="AA275" s="14"/>
      <c r="AB275" s="4"/>
      <c r="AC275" s="14"/>
      <c r="AD275" s="14"/>
      <c r="AE275" s="14"/>
      <c r="AF275" s="14"/>
      <c r="AG275" s="14"/>
      <c r="AH275" s="14"/>
      <c r="AI275" s="14"/>
      <c r="AJ275" s="14"/>
      <c r="AK275" s="14"/>
      <c r="AL275" s="14"/>
      <c r="AM275" s="14"/>
      <c r="AN275" s="14"/>
      <c r="AO275" s="14"/>
      <c r="AP275" s="14"/>
      <c r="AQ275" s="14"/>
      <c r="AR275" s="14"/>
      <c r="AS275" s="14"/>
      <c r="AT275" s="14"/>
      <c r="AU275" s="14"/>
    </row>
    <row r="276" spans="11:47" x14ac:dyDescent="0.25">
      <c r="K276" s="3"/>
      <c r="L276" s="4"/>
      <c r="M276" s="4"/>
      <c r="N276" s="4"/>
      <c r="O276" s="14"/>
      <c r="P276" s="4"/>
      <c r="Q276" s="4"/>
      <c r="R276" s="4"/>
      <c r="S276" s="14"/>
      <c r="T276" s="4"/>
      <c r="U276" s="3"/>
      <c r="V276" s="4"/>
      <c r="W276" s="14"/>
      <c r="X276" s="4"/>
      <c r="Y276" s="3"/>
      <c r="Z276" s="4"/>
      <c r="AA276" s="14"/>
      <c r="AB276" s="4"/>
      <c r="AC276" s="14"/>
      <c r="AD276" s="14"/>
      <c r="AE276" s="14"/>
      <c r="AF276" s="14"/>
      <c r="AG276" s="14"/>
      <c r="AH276" s="14"/>
      <c r="AI276" s="14"/>
      <c r="AJ276" s="14"/>
      <c r="AK276" s="14"/>
      <c r="AL276" s="14"/>
      <c r="AM276" s="14"/>
      <c r="AN276" s="14"/>
      <c r="AO276" s="14"/>
      <c r="AP276" s="14"/>
      <c r="AQ276" s="14"/>
      <c r="AR276" s="14"/>
      <c r="AS276" s="14"/>
      <c r="AT276" s="14"/>
      <c r="AU276" s="14"/>
    </row>
    <row r="277" spans="11:47" x14ac:dyDescent="0.25">
      <c r="K277" s="3"/>
      <c r="L277" s="4"/>
      <c r="M277" s="4"/>
      <c r="N277" s="4"/>
      <c r="O277" s="14"/>
      <c r="P277" s="4"/>
      <c r="Q277" s="4"/>
      <c r="R277" s="4"/>
      <c r="S277" s="14"/>
      <c r="T277" s="4"/>
      <c r="U277" s="3"/>
      <c r="V277" s="4"/>
      <c r="W277" s="14"/>
      <c r="X277" s="4"/>
      <c r="Y277" s="3"/>
      <c r="Z277" s="4"/>
      <c r="AA277" s="14"/>
      <c r="AB277" s="4"/>
      <c r="AC277" s="14"/>
      <c r="AD277" s="14"/>
      <c r="AE277" s="14"/>
      <c r="AF277" s="14"/>
      <c r="AG277" s="14"/>
      <c r="AH277" s="14"/>
      <c r="AI277" s="14"/>
      <c r="AJ277" s="14"/>
      <c r="AK277" s="14"/>
      <c r="AL277" s="14"/>
      <c r="AM277" s="14"/>
      <c r="AN277" s="14"/>
      <c r="AO277" s="14"/>
      <c r="AP277" s="14"/>
      <c r="AQ277" s="14"/>
      <c r="AR277" s="14"/>
      <c r="AS277" s="14"/>
      <c r="AT277" s="14"/>
      <c r="AU277" s="14"/>
    </row>
    <row r="278" spans="11:47" x14ac:dyDescent="0.25">
      <c r="K278" s="3"/>
      <c r="L278" s="4"/>
      <c r="M278" s="4"/>
      <c r="N278" s="4"/>
      <c r="O278" s="14"/>
      <c r="P278" s="4"/>
      <c r="Q278" s="4"/>
      <c r="R278" s="4"/>
      <c r="S278" s="14"/>
      <c r="T278" s="4"/>
      <c r="U278" s="3"/>
      <c r="V278" s="4"/>
      <c r="W278" s="14"/>
      <c r="X278" s="4"/>
      <c r="Y278" s="3"/>
      <c r="Z278" s="4"/>
      <c r="AA278" s="14"/>
      <c r="AB278" s="4"/>
      <c r="AC278" s="14"/>
      <c r="AD278" s="14"/>
      <c r="AE278" s="14"/>
      <c r="AF278" s="14"/>
      <c r="AG278" s="14"/>
      <c r="AH278" s="14"/>
      <c r="AI278" s="14"/>
      <c r="AJ278" s="14"/>
      <c r="AK278" s="14"/>
      <c r="AL278" s="14"/>
      <c r="AM278" s="14"/>
      <c r="AN278" s="14"/>
      <c r="AO278" s="14"/>
      <c r="AP278" s="14"/>
      <c r="AQ278" s="14"/>
      <c r="AR278" s="14"/>
      <c r="AS278" s="14"/>
      <c r="AT278" s="14"/>
      <c r="AU278" s="14"/>
    </row>
    <row r="279" spans="11:47" x14ac:dyDescent="0.25">
      <c r="K279" s="3"/>
      <c r="L279" s="4"/>
      <c r="M279" s="4"/>
      <c r="N279" s="4"/>
      <c r="O279" s="14"/>
      <c r="P279" s="4"/>
      <c r="Q279" s="4"/>
      <c r="R279" s="4"/>
      <c r="S279" s="14"/>
      <c r="T279" s="4"/>
      <c r="U279" s="3"/>
      <c r="V279" s="4"/>
      <c r="W279" s="14"/>
      <c r="X279" s="4"/>
      <c r="Y279" s="3"/>
      <c r="Z279" s="4"/>
      <c r="AA279" s="14"/>
      <c r="AB279" s="4"/>
      <c r="AC279" s="14"/>
      <c r="AD279" s="14"/>
      <c r="AE279" s="14"/>
      <c r="AF279" s="14"/>
      <c r="AG279" s="14"/>
      <c r="AH279" s="14"/>
      <c r="AI279" s="14"/>
      <c r="AJ279" s="14"/>
      <c r="AK279" s="14"/>
      <c r="AL279" s="14"/>
      <c r="AM279" s="14"/>
      <c r="AN279" s="14"/>
      <c r="AO279" s="14"/>
      <c r="AP279" s="14"/>
      <c r="AQ279" s="14"/>
      <c r="AR279" s="14"/>
      <c r="AS279" s="14"/>
      <c r="AT279" s="14"/>
      <c r="AU279" s="14"/>
    </row>
    <row r="280" spans="11:47" x14ac:dyDescent="0.25">
      <c r="K280" s="3"/>
      <c r="L280" s="4"/>
      <c r="M280" s="4"/>
      <c r="N280" s="4"/>
      <c r="O280" s="14"/>
      <c r="P280" s="4"/>
      <c r="Q280" s="4"/>
      <c r="R280" s="4"/>
      <c r="S280" s="14"/>
      <c r="T280" s="4"/>
      <c r="U280" s="3"/>
      <c r="V280" s="4"/>
      <c r="W280" s="14"/>
      <c r="X280" s="4"/>
      <c r="Y280" s="3"/>
      <c r="Z280" s="4"/>
      <c r="AA280" s="14"/>
      <c r="AB280" s="4"/>
      <c r="AC280" s="14"/>
      <c r="AD280" s="14"/>
      <c r="AE280" s="14"/>
      <c r="AF280" s="14"/>
      <c r="AG280" s="14"/>
      <c r="AH280" s="14"/>
      <c r="AI280" s="14"/>
      <c r="AJ280" s="14"/>
      <c r="AK280" s="14"/>
      <c r="AL280" s="14"/>
      <c r="AM280" s="14"/>
      <c r="AN280" s="14"/>
      <c r="AO280" s="14"/>
      <c r="AP280" s="14"/>
      <c r="AQ280" s="14"/>
      <c r="AR280" s="14"/>
      <c r="AS280" s="14"/>
      <c r="AT280" s="14"/>
      <c r="AU280" s="14"/>
    </row>
    <row r="281" spans="11:47" x14ac:dyDescent="0.25">
      <c r="K281" s="3"/>
      <c r="L281" s="4"/>
      <c r="M281" s="4"/>
      <c r="N281" s="4"/>
      <c r="O281" s="14"/>
      <c r="P281" s="4"/>
      <c r="Q281" s="4"/>
      <c r="R281" s="4"/>
      <c r="S281" s="14"/>
      <c r="T281" s="4"/>
      <c r="U281" s="3"/>
      <c r="V281" s="4"/>
      <c r="W281" s="14"/>
      <c r="X281" s="4"/>
      <c r="Y281" s="3"/>
      <c r="Z281" s="4"/>
      <c r="AA281" s="14"/>
      <c r="AB281" s="4"/>
      <c r="AC281" s="14"/>
      <c r="AD281" s="14"/>
      <c r="AE281" s="14"/>
      <c r="AF281" s="14"/>
      <c r="AG281" s="14"/>
      <c r="AH281" s="14"/>
      <c r="AI281" s="14"/>
      <c r="AJ281" s="14"/>
      <c r="AK281" s="14"/>
      <c r="AL281" s="14"/>
      <c r="AM281" s="14"/>
      <c r="AN281" s="14"/>
      <c r="AO281" s="14"/>
      <c r="AP281" s="14"/>
      <c r="AQ281" s="14"/>
      <c r="AR281" s="14"/>
      <c r="AS281" s="14"/>
      <c r="AT281" s="14"/>
      <c r="AU281" s="14"/>
    </row>
    <row r="282" spans="11:47" x14ac:dyDescent="0.25">
      <c r="K282" s="3"/>
      <c r="L282" s="4"/>
      <c r="M282" s="4"/>
      <c r="N282" s="4"/>
      <c r="O282" s="14"/>
      <c r="P282" s="4"/>
      <c r="Q282" s="4"/>
      <c r="R282" s="4"/>
      <c r="S282" s="14"/>
      <c r="T282" s="4"/>
      <c r="U282" s="3"/>
      <c r="V282" s="4"/>
      <c r="W282" s="14"/>
      <c r="X282" s="4"/>
      <c r="Y282" s="3"/>
      <c r="Z282" s="4"/>
      <c r="AA282" s="14"/>
      <c r="AB282" s="4"/>
      <c r="AC282" s="14"/>
      <c r="AD282" s="14"/>
      <c r="AE282" s="14"/>
      <c r="AF282" s="14"/>
      <c r="AG282" s="14"/>
      <c r="AH282" s="14"/>
      <c r="AI282" s="14"/>
      <c r="AJ282" s="14"/>
      <c r="AK282" s="14"/>
      <c r="AL282" s="14"/>
      <c r="AM282" s="14"/>
      <c r="AN282" s="14"/>
      <c r="AO282" s="14"/>
      <c r="AP282" s="14"/>
      <c r="AQ282" s="14"/>
      <c r="AR282" s="14"/>
      <c r="AS282" s="14"/>
      <c r="AT282" s="14"/>
      <c r="AU282" s="14"/>
    </row>
    <row r="283" spans="11:47" x14ac:dyDescent="0.25">
      <c r="K283" s="3"/>
      <c r="L283" s="4"/>
      <c r="M283" s="4"/>
      <c r="N283" s="4"/>
      <c r="O283" s="14"/>
      <c r="P283" s="4"/>
      <c r="Q283" s="4"/>
      <c r="R283" s="4"/>
      <c r="S283" s="14"/>
      <c r="T283" s="4"/>
      <c r="U283" s="3"/>
      <c r="V283" s="4"/>
      <c r="W283" s="14"/>
      <c r="X283" s="4"/>
      <c r="Y283" s="3"/>
      <c r="Z283" s="4"/>
      <c r="AA283" s="14"/>
      <c r="AB283" s="4"/>
      <c r="AC283" s="14"/>
      <c r="AD283" s="14"/>
      <c r="AE283" s="14"/>
      <c r="AF283" s="14"/>
      <c r="AG283" s="14"/>
      <c r="AH283" s="14"/>
      <c r="AI283" s="14"/>
      <c r="AJ283" s="14"/>
      <c r="AK283" s="14"/>
      <c r="AL283" s="14"/>
      <c r="AM283" s="14"/>
      <c r="AN283" s="14"/>
      <c r="AO283" s="14"/>
      <c r="AP283" s="14"/>
      <c r="AQ283" s="14"/>
      <c r="AR283" s="14"/>
      <c r="AS283" s="14"/>
      <c r="AT283" s="14"/>
      <c r="AU283" s="14"/>
    </row>
    <row r="284" spans="11:47" x14ac:dyDescent="0.25">
      <c r="K284" s="3"/>
      <c r="L284" s="4"/>
      <c r="M284" s="4"/>
      <c r="N284" s="4"/>
      <c r="O284" s="14"/>
      <c r="P284" s="4"/>
      <c r="Q284" s="4"/>
      <c r="R284" s="4"/>
      <c r="S284" s="14"/>
      <c r="T284" s="4"/>
      <c r="U284" s="3"/>
      <c r="V284" s="4"/>
      <c r="W284" s="14"/>
      <c r="X284" s="4"/>
      <c r="Y284" s="3"/>
      <c r="Z284" s="4"/>
      <c r="AA284" s="14"/>
      <c r="AB284" s="4"/>
      <c r="AC284" s="14"/>
      <c r="AD284" s="14"/>
      <c r="AE284" s="14"/>
      <c r="AF284" s="14"/>
      <c r="AG284" s="14"/>
      <c r="AH284" s="14"/>
      <c r="AI284" s="14"/>
      <c r="AJ284" s="14"/>
      <c r="AK284" s="14"/>
      <c r="AL284" s="14"/>
      <c r="AM284" s="14"/>
      <c r="AN284" s="14"/>
      <c r="AO284" s="14"/>
      <c r="AP284" s="14"/>
      <c r="AQ284" s="14"/>
      <c r="AR284" s="14"/>
      <c r="AS284" s="14"/>
      <c r="AT284" s="14"/>
      <c r="AU284" s="14"/>
    </row>
    <row r="285" spans="11:47" x14ac:dyDescent="0.25">
      <c r="K285" s="3"/>
      <c r="L285" s="4"/>
      <c r="M285" s="4"/>
      <c r="N285" s="4"/>
      <c r="O285" s="14"/>
      <c r="P285" s="4"/>
      <c r="Q285" s="4"/>
      <c r="R285" s="4"/>
      <c r="S285" s="14"/>
      <c r="T285" s="4"/>
      <c r="U285" s="3"/>
      <c r="V285" s="4"/>
      <c r="W285" s="14"/>
      <c r="X285" s="4"/>
      <c r="Y285" s="3"/>
      <c r="Z285" s="4"/>
      <c r="AA285" s="14"/>
      <c r="AB285" s="4"/>
      <c r="AC285" s="14"/>
      <c r="AD285" s="14"/>
      <c r="AE285" s="14"/>
      <c r="AF285" s="14"/>
      <c r="AG285" s="14"/>
      <c r="AH285" s="14"/>
      <c r="AI285" s="14"/>
      <c r="AJ285" s="14"/>
      <c r="AK285" s="14"/>
      <c r="AL285" s="14"/>
      <c r="AM285" s="14"/>
      <c r="AN285" s="14"/>
      <c r="AO285" s="14"/>
      <c r="AP285" s="14"/>
      <c r="AQ285" s="14"/>
      <c r="AR285" s="14"/>
      <c r="AS285" s="14"/>
      <c r="AT285" s="14"/>
      <c r="AU285" s="14"/>
    </row>
    <row r="286" spans="11:47" x14ac:dyDescent="0.25">
      <c r="K286" s="3"/>
      <c r="L286" s="4"/>
      <c r="M286" s="4"/>
      <c r="N286" s="4"/>
      <c r="O286" s="14"/>
      <c r="P286" s="4"/>
      <c r="Q286" s="4"/>
      <c r="R286" s="4"/>
      <c r="S286" s="14"/>
      <c r="T286" s="4"/>
      <c r="U286" s="3"/>
      <c r="V286" s="4"/>
      <c r="W286" s="14"/>
      <c r="X286" s="4"/>
      <c r="Y286" s="3"/>
      <c r="Z286" s="4"/>
      <c r="AA286" s="14"/>
      <c r="AB286" s="4"/>
      <c r="AC286" s="14"/>
      <c r="AD286" s="14"/>
      <c r="AE286" s="14"/>
      <c r="AF286" s="14"/>
      <c r="AG286" s="14"/>
      <c r="AH286" s="14"/>
      <c r="AI286" s="14"/>
      <c r="AJ286" s="14"/>
      <c r="AK286" s="14"/>
      <c r="AL286" s="14"/>
      <c r="AM286" s="14"/>
      <c r="AN286" s="14"/>
      <c r="AO286" s="14"/>
      <c r="AP286" s="14"/>
      <c r="AQ286" s="14"/>
      <c r="AR286" s="14"/>
      <c r="AS286" s="14"/>
      <c r="AT286" s="14"/>
      <c r="AU286" s="14"/>
    </row>
    <row r="287" spans="11:47" x14ac:dyDescent="0.25">
      <c r="K287" s="3"/>
      <c r="L287" s="4"/>
      <c r="M287" s="4"/>
      <c r="N287" s="4"/>
      <c r="O287" s="14"/>
      <c r="P287" s="4"/>
      <c r="Q287" s="4"/>
      <c r="R287" s="4"/>
      <c r="S287" s="14"/>
      <c r="T287" s="4"/>
      <c r="U287" s="3"/>
      <c r="V287" s="4"/>
      <c r="W287" s="14"/>
      <c r="X287" s="4"/>
      <c r="Y287" s="3"/>
      <c r="Z287" s="4"/>
      <c r="AA287" s="14"/>
      <c r="AB287" s="4"/>
      <c r="AC287" s="14"/>
      <c r="AD287" s="14"/>
      <c r="AE287" s="14"/>
      <c r="AF287" s="14"/>
      <c r="AG287" s="14"/>
      <c r="AH287" s="14"/>
      <c r="AI287" s="14"/>
      <c r="AJ287" s="14"/>
      <c r="AK287" s="14"/>
      <c r="AL287" s="14"/>
      <c r="AM287" s="14"/>
      <c r="AN287" s="14"/>
      <c r="AO287" s="14"/>
      <c r="AP287" s="14"/>
      <c r="AQ287" s="14"/>
      <c r="AR287" s="14"/>
      <c r="AS287" s="14"/>
      <c r="AT287" s="14"/>
      <c r="AU287" s="14"/>
    </row>
    <row r="288" spans="11:47" x14ac:dyDescent="0.25">
      <c r="K288" s="3"/>
      <c r="L288" s="4"/>
      <c r="M288" s="4"/>
      <c r="N288" s="4"/>
      <c r="O288" s="14"/>
      <c r="P288" s="4"/>
      <c r="Q288" s="4"/>
      <c r="R288" s="4"/>
      <c r="S288" s="14"/>
      <c r="T288" s="4"/>
      <c r="U288" s="3"/>
      <c r="V288" s="4"/>
      <c r="W288" s="14"/>
      <c r="X288" s="4"/>
      <c r="Y288" s="3"/>
      <c r="Z288" s="4"/>
      <c r="AA288" s="14"/>
      <c r="AB288" s="4"/>
      <c r="AC288" s="14"/>
      <c r="AD288" s="14"/>
      <c r="AE288" s="14"/>
      <c r="AF288" s="14"/>
      <c r="AG288" s="14"/>
      <c r="AH288" s="14"/>
      <c r="AI288" s="14"/>
      <c r="AJ288" s="14"/>
      <c r="AK288" s="14"/>
      <c r="AL288" s="14"/>
      <c r="AM288" s="14"/>
      <c r="AN288" s="14"/>
      <c r="AO288" s="14"/>
      <c r="AP288" s="14"/>
      <c r="AQ288" s="14"/>
      <c r="AR288" s="14"/>
      <c r="AS288" s="14"/>
      <c r="AT288" s="14"/>
      <c r="AU288" s="14"/>
    </row>
    <row r="289" spans="11:47" x14ac:dyDescent="0.25">
      <c r="K289" s="3"/>
      <c r="L289" s="4"/>
      <c r="M289" s="4"/>
      <c r="N289" s="4"/>
      <c r="O289" s="14"/>
      <c r="P289" s="4"/>
      <c r="Q289" s="4"/>
      <c r="R289" s="4"/>
      <c r="S289" s="14"/>
      <c r="T289" s="4"/>
      <c r="U289" s="3"/>
      <c r="V289" s="4"/>
      <c r="W289" s="14"/>
      <c r="X289" s="4"/>
      <c r="Y289" s="3"/>
      <c r="Z289" s="4"/>
      <c r="AA289" s="14"/>
      <c r="AB289" s="4"/>
      <c r="AC289" s="14"/>
      <c r="AD289" s="14"/>
      <c r="AE289" s="14"/>
      <c r="AF289" s="14"/>
      <c r="AG289" s="14"/>
      <c r="AH289" s="14"/>
      <c r="AI289" s="14"/>
      <c r="AJ289" s="14"/>
      <c r="AK289" s="14"/>
      <c r="AL289" s="14"/>
      <c r="AM289" s="14"/>
      <c r="AN289" s="14"/>
      <c r="AO289" s="14"/>
      <c r="AP289" s="14"/>
      <c r="AQ289" s="14"/>
      <c r="AR289" s="14"/>
      <c r="AS289" s="14"/>
      <c r="AT289" s="14"/>
      <c r="AU289" s="14"/>
    </row>
    <row r="290" spans="11:47" x14ac:dyDescent="0.25">
      <c r="K290" s="3"/>
      <c r="L290" s="4"/>
      <c r="M290" s="4"/>
      <c r="N290" s="4"/>
      <c r="O290" s="14"/>
      <c r="P290" s="4"/>
      <c r="Q290" s="4"/>
      <c r="R290" s="4"/>
      <c r="S290" s="14"/>
      <c r="T290" s="4"/>
      <c r="U290" s="3"/>
      <c r="V290" s="4"/>
      <c r="W290" s="14"/>
      <c r="X290" s="4"/>
      <c r="Y290" s="3"/>
      <c r="Z290" s="4"/>
      <c r="AA290" s="14"/>
      <c r="AB290" s="4"/>
      <c r="AC290" s="14"/>
      <c r="AD290" s="14"/>
      <c r="AE290" s="14"/>
      <c r="AF290" s="14"/>
      <c r="AG290" s="14"/>
      <c r="AH290" s="14"/>
      <c r="AI290" s="14"/>
      <c r="AJ290" s="14"/>
      <c r="AK290" s="14"/>
      <c r="AL290" s="14"/>
      <c r="AM290" s="14"/>
      <c r="AN290" s="14"/>
      <c r="AO290" s="14"/>
      <c r="AP290" s="14"/>
      <c r="AQ290" s="14"/>
      <c r="AR290" s="14"/>
      <c r="AS290" s="14"/>
      <c r="AT290" s="14"/>
      <c r="AU290" s="14"/>
    </row>
    <row r="291" spans="11:47" x14ac:dyDescent="0.25">
      <c r="K291" s="3"/>
      <c r="L291" s="4"/>
      <c r="M291" s="4"/>
      <c r="N291" s="4"/>
      <c r="O291" s="14"/>
      <c r="P291" s="4"/>
      <c r="Q291" s="4"/>
      <c r="R291" s="4"/>
      <c r="S291" s="14"/>
      <c r="T291" s="4"/>
      <c r="U291" s="3"/>
      <c r="V291" s="4"/>
      <c r="W291" s="14"/>
      <c r="X291" s="4"/>
      <c r="Y291" s="3"/>
      <c r="Z291" s="4"/>
      <c r="AA291" s="14"/>
      <c r="AB291" s="4"/>
      <c r="AC291" s="14"/>
      <c r="AD291" s="14"/>
      <c r="AE291" s="14"/>
      <c r="AF291" s="14"/>
      <c r="AG291" s="14"/>
      <c r="AH291" s="14"/>
      <c r="AI291" s="14"/>
      <c r="AJ291" s="14"/>
      <c r="AK291" s="14"/>
      <c r="AL291" s="14"/>
      <c r="AM291" s="14"/>
      <c r="AN291" s="14"/>
      <c r="AO291" s="14"/>
      <c r="AP291" s="14"/>
      <c r="AQ291" s="14"/>
      <c r="AR291" s="14"/>
      <c r="AS291" s="14"/>
      <c r="AT291" s="14"/>
      <c r="AU291" s="14"/>
    </row>
    <row r="292" spans="11:47" x14ac:dyDescent="0.25">
      <c r="K292" s="3"/>
      <c r="L292" s="4"/>
      <c r="M292" s="4"/>
      <c r="N292" s="4"/>
      <c r="O292" s="14"/>
      <c r="P292" s="4"/>
      <c r="Q292" s="4"/>
      <c r="R292" s="4"/>
      <c r="S292" s="14"/>
      <c r="T292" s="4"/>
      <c r="U292" s="3"/>
      <c r="V292" s="4"/>
      <c r="W292" s="14"/>
      <c r="X292" s="4"/>
      <c r="Y292" s="3"/>
      <c r="Z292" s="4"/>
      <c r="AA292" s="14"/>
      <c r="AB292" s="4"/>
      <c r="AC292" s="14"/>
      <c r="AD292" s="14"/>
      <c r="AE292" s="14"/>
      <c r="AF292" s="14"/>
      <c r="AG292" s="14"/>
      <c r="AH292" s="14"/>
      <c r="AI292" s="14"/>
      <c r="AJ292" s="14"/>
      <c r="AK292" s="14"/>
      <c r="AL292" s="14"/>
      <c r="AM292" s="14"/>
      <c r="AN292" s="14"/>
      <c r="AO292" s="14"/>
      <c r="AP292" s="14"/>
      <c r="AQ292" s="14"/>
      <c r="AR292" s="14"/>
      <c r="AS292" s="14"/>
      <c r="AT292" s="14"/>
      <c r="AU292" s="14"/>
    </row>
    <row r="293" spans="11:47" x14ac:dyDescent="0.25">
      <c r="K293" s="3"/>
      <c r="L293" s="4"/>
      <c r="M293" s="4"/>
      <c r="N293" s="4"/>
      <c r="O293" s="14"/>
      <c r="P293" s="4"/>
      <c r="Q293" s="4"/>
      <c r="R293" s="4"/>
      <c r="S293" s="14"/>
      <c r="T293" s="4"/>
      <c r="U293" s="3"/>
      <c r="V293" s="4"/>
      <c r="W293" s="14"/>
      <c r="X293" s="4"/>
      <c r="Y293" s="3"/>
      <c r="Z293" s="4"/>
      <c r="AA293" s="14"/>
      <c r="AB293" s="4"/>
      <c r="AC293" s="14"/>
      <c r="AD293" s="14"/>
      <c r="AE293" s="14"/>
      <c r="AF293" s="14"/>
      <c r="AG293" s="14"/>
      <c r="AH293" s="14"/>
      <c r="AI293" s="14"/>
      <c r="AJ293" s="14"/>
      <c r="AK293" s="14"/>
      <c r="AL293" s="14"/>
      <c r="AM293" s="14"/>
      <c r="AN293" s="14"/>
      <c r="AO293" s="14"/>
      <c r="AP293" s="14"/>
      <c r="AQ293" s="14"/>
      <c r="AR293" s="14"/>
      <c r="AS293" s="14"/>
      <c r="AT293" s="14"/>
      <c r="AU293" s="14"/>
    </row>
    <row r="294" spans="11:47" x14ac:dyDescent="0.25">
      <c r="K294" s="3"/>
      <c r="L294" s="4"/>
      <c r="M294" s="4"/>
      <c r="N294" s="4"/>
      <c r="O294" s="14"/>
      <c r="P294" s="4"/>
      <c r="Q294" s="4"/>
      <c r="R294" s="4"/>
      <c r="S294" s="14"/>
      <c r="T294" s="4"/>
      <c r="U294" s="3"/>
      <c r="V294" s="4"/>
      <c r="W294" s="14"/>
      <c r="X294" s="4"/>
      <c r="Y294" s="3"/>
      <c r="Z294" s="4"/>
      <c r="AA294" s="14"/>
      <c r="AB294" s="4"/>
      <c r="AC294" s="14"/>
      <c r="AD294" s="14"/>
      <c r="AE294" s="14"/>
      <c r="AF294" s="14"/>
      <c r="AG294" s="14"/>
      <c r="AH294" s="14"/>
      <c r="AI294" s="14"/>
      <c r="AJ294" s="14"/>
      <c r="AK294" s="14"/>
      <c r="AL294" s="14"/>
      <c r="AM294" s="14"/>
      <c r="AN294" s="14"/>
      <c r="AO294" s="14"/>
      <c r="AP294" s="14"/>
      <c r="AQ294" s="14"/>
      <c r="AR294" s="14"/>
      <c r="AS294" s="14"/>
      <c r="AT294" s="14"/>
      <c r="AU294" s="14"/>
    </row>
    <row r="295" spans="11:47" x14ac:dyDescent="0.25">
      <c r="K295" s="3"/>
      <c r="L295" s="4"/>
      <c r="M295" s="4"/>
      <c r="N295" s="4"/>
      <c r="O295" s="14"/>
      <c r="P295" s="4"/>
      <c r="Q295" s="4"/>
      <c r="R295" s="4"/>
      <c r="S295" s="14"/>
      <c r="T295" s="4"/>
      <c r="U295" s="3"/>
      <c r="V295" s="4"/>
      <c r="W295" s="14"/>
      <c r="X295" s="4"/>
      <c r="Y295" s="3"/>
      <c r="Z295" s="4"/>
      <c r="AA295" s="14"/>
      <c r="AB295" s="4"/>
      <c r="AC295" s="14"/>
      <c r="AD295" s="14"/>
      <c r="AE295" s="14"/>
      <c r="AF295" s="14"/>
      <c r="AG295" s="14"/>
      <c r="AH295" s="14"/>
      <c r="AI295" s="14"/>
      <c r="AJ295" s="14"/>
      <c r="AK295" s="14"/>
      <c r="AL295" s="14"/>
      <c r="AM295" s="14"/>
      <c r="AN295" s="14"/>
      <c r="AO295" s="14"/>
      <c r="AP295" s="14"/>
      <c r="AQ295" s="14"/>
      <c r="AR295" s="14"/>
      <c r="AS295" s="14"/>
      <c r="AT295" s="14"/>
      <c r="AU295" s="14"/>
    </row>
    <row r="296" spans="11:47" x14ac:dyDescent="0.25">
      <c r="K296" s="3"/>
      <c r="L296" s="4"/>
      <c r="M296" s="4"/>
      <c r="N296" s="4"/>
      <c r="O296" s="14"/>
      <c r="P296" s="4"/>
      <c r="Q296" s="4"/>
      <c r="R296" s="4"/>
      <c r="S296" s="14"/>
      <c r="T296" s="4"/>
      <c r="U296" s="3"/>
      <c r="V296" s="4"/>
      <c r="W296" s="14"/>
      <c r="X296" s="4"/>
      <c r="Y296" s="3"/>
      <c r="Z296" s="4"/>
      <c r="AA296" s="14"/>
      <c r="AB296" s="4"/>
      <c r="AC296" s="14"/>
      <c r="AD296" s="14"/>
      <c r="AE296" s="14"/>
      <c r="AF296" s="14"/>
      <c r="AG296" s="14"/>
      <c r="AH296" s="14"/>
      <c r="AI296" s="14"/>
      <c r="AJ296" s="14"/>
      <c r="AK296" s="14"/>
      <c r="AL296" s="14"/>
      <c r="AM296" s="14"/>
      <c r="AN296" s="14"/>
      <c r="AO296" s="14"/>
      <c r="AP296" s="14"/>
      <c r="AQ296" s="14"/>
      <c r="AR296" s="14"/>
      <c r="AS296" s="14"/>
      <c r="AT296" s="14"/>
      <c r="AU296" s="14"/>
    </row>
    <row r="297" spans="11:47" x14ac:dyDescent="0.25">
      <c r="K297" s="3"/>
      <c r="L297" s="4"/>
      <c r="M297" s="4"/>
      <c r="N297" s="4"/>
      <c r="O297" s="14"/>
      <c r="P297" s="4"/>
      <c r="Q297" s="4"/>
      <c r="R297" s="4"/>
      <c r="S297" s="14"/>
      <c r="T297" s="4"/>
      <c r="U297" s="3"/>
      <c r="V297" s="4"/>
      <c r="W297" s="14"/>
      <c r="X297" s="4"/>
      <c r="Y297" s="3"/>
      <c r="Z297" s="4"/>
      <c r="AA297" s="14"/>
      <c r="AB297" s="4"/>
      <c r="AC297" s="14"/>
      <c r="AD297" s="14"/>
      <c r="AE297" s="14"/>
      <c r="AF297" s="14"/>
      <c r="AG297" s="14"/>
      <c r="AH297" s="14"/>
      <c r="AI297" s="14"/>
      <c r="AJ297" s="14"/>
      <c r="AK297" s="14"/>
      <c r="AL297" s="14"/>
      <c r="AM297" s="14"/>
      <c r="AN297" s="14"/>
      <c r="AO297" s="14"/>
      <c r="AP297" s="14"/>
      <c r="AQ297" s="14"/>
      <c r="AR297" s="14"/>
      <c r="AS297" s="14"/>
      <c r="AT297" s="14"/>
      <c r="AU297" s="14"/>
    </row>
    <row r="298" spans="11:47" x14ac:dyDescent="0.25">
      <c r="K298" s="3"/>
      <c r="L298" s="4"/>
      <c r="M298" s="4"/>
      <c r="N298" s="4"/>
      <c r="O298" s="14"/>
      <c r="P298" s="4"/>
      <c r="Q298" s="4"/>
      <c r="R298" s="4"/>
      <c r="S298" s="14"/>
      <c r="T298" s="4"/>
      <c r="U298" s="3"/>
      <c r="V298" s="4"/>
      <c r="W298" s="14"/>
      <c r="X298" s="4"/>
      <c r="Y298" s="3"/>
      <c r="Z298" s="4"/>
      <c r="AA298" s="14"/>
      <c r="AB298" s="4"/>
      <c r="AC298" s="14"/>
      <c r="AD298" s="14"/>
      <c r="AE298" s="14"/>
      <c r="AF298" s="14"/>
      <c r="AG298" s="14"/>
      <c r="AH298" s="14"/>
      <c r="AI298" s="14"/>
      <c r="AJ298" s="14"/>
      <c r="AK298" s="14"/>
      <c r="AL298" s="14"/>
      <c r="AM298" s="14"/>
      <c r="AN298" s="14"/>
      <c r="AO298" s="14"/>
      <c r="AP298" s="14"/>
      <c r="AQ298" s="14"/>
      <c r="AR298" s="14"/>
      <c r="AS298" s="14"/>
      <c r="AT298" s="14"/>
      <c r="AU298" s="14"/>
    </row>
    <row r="299" spans="11:47" x14ac:dyDescent="0.25">
      <c r="K299" s="3"/>
      <c r="L299" s="4"/>
      <c r="M299" s="4"/>
      <c r="N299" s="4"/>
      <c r="O299" s="14"/>
      <c r="P299" s="4"/>
      <c r="Q299" s="4"/>
      <c r="R299" s="4"/>
      <c r="S299" s="14"/>
      <c r="T299" s="4"/>
      <c r="U299" s="3"/>
      <c r="V299" s="4"/>
      <c r="W299" s="14"/>
      <c r="X299" s="4"/>
      <c r="Y299" s="3"/>
      <c r="Z299" s="4"/>
      <c r="AA299" s="14"/>
      <c r="AB299" s="4"/>
      <c r="AC299" s="14"/>
      <c r="AD299" s="14"/>
      <c r="AE299" s="14"/>
      <c r="AF299" s="14"/>
      <c r="AG299" s="14"/>
      <c r="AH299" s="14"/>
      <c r="AI299" s="14"/>
      <c r="AJ299" s="14"/>
      <c r="AK299" s="14"/>
      <c r="AL299" s="14"/>
      <c r="AM299" s="14"/>
      <c r="AN299" s="14"/>
      <c r="AO299" s="14"/>
      <c r="AP299" s="14"/>
      <c r="AQ299" s="14"/>
      <c r="AR299" s="14"/>
      <c r="AS299" s="14"/>
      <c r="AT299" s="14"/>
      <c r="AU299" s="14"/>
    </row>
    <row r="300" spans="11:47" x14ac:dyDescent="0.25">
      <c r="K300" s="3"/>
      <c r="L300" s="4"/>
      <c r="M300" s="4"/>
      <c r="N300" s="4"/>
      <c r="O300" s="14"/>
      <c r="P300" s="4"/>
      <c r="Q300" s="4"/>
      <c r="R300" s="4"/>
      <c r="S300" s="14"/>
      <c r="T300" s="4"/>
      <c r="U300" s="3"/>
      <c r="V300" s="4"/>
      <c r="W300" s="14"/>
      <c r="X300" s="4"/>
      <c r="Y300" s="3"/>
      <c r="Z300" s="4"/>
      <c r="AA300" s="14"/>
      <c r="AB300" s="4"/>
      <c r="AC300" s="14"/>
      <c r="AD300" s="14"/>
      <c r="AE300" s="14"/>
      <c r="AF300" s="14"/>
      <c r="AG300" s="14"/>
      <c r="AH300" s="14"/>
      <c r="AI300" s="14"/>
      <c r="AJ300" s="14"/>
      <c r="AK300" s="14"/>
      <c r="AL300" s="14"/>
      <c r="AM300" s="14"/>
      <c r="AN300" s="14"/>
      <c r="AO300" s="14"/>
      <c r="AP300" s="14"/>
      <c r="AQ300" s="14"/>
      <c r="AR300" s="14"/>
      <c r="AS300" s="14"/>
      <c r="AT300" s="14"/>
      <c r="AU300" s="14"/>
    </row>
    <row r="301" spans="11:47" x14ac:dyDescent="0.25">
      <c r="K301" s="3"/>
      <c r="L301" s="4"/>
      <c r="M301" s="4"/>
      <c r="N301" s="4"/>
      <c r="O301" s="14"/>
      <c r="P301" s="4"/>
      <c r="Q301" s="4"/>
      <c r="R301" s="4"/>
      <c r="S301" s="14"/>
      <c r="T301" s="4"/>
      <c r="U301" s="3"/>
      <c r="V301" s="4"/>
      <c r="W301" s="14"/>
      <c r="X301" s="4"/>
      <c r="Y301" s="3"/>
      <c r="Z301" s="4"/>
      <c r="AA301" s="14"/>
      <c r="AB301" s="4"/>
      <c r="AC301" s="14"/>
      <c r="AD301" s="14"/>
      <c r="AE301" s="14"/>
      <c r="AF301" s="14"/>
      <c r="AG301" s="14"/>
      <c r="AH301" s="14"/>
      <c r="AI301" s="14"/>
      <c r="AJ301" s="14"/>
      <c r="AK301" s="14"/>
      <c r="AL301" s="14"/>
      <c r="AM301" s="14"/>
      <c r="AN301" s="14"/>
      <c r="AO301" s="14"/>
      <c r="AP301" s="14"/>
      <c r="AQ301" s="14"/>
      <c r="AR301" s="14"/>
      <c r="AS301" s="14"/>
      <c r="AT301" s="14"/>
      <c r="AU301" s="14"/>
    </row>
    <row r="302" spans="11:47" x14ac:dyDescent="0.25">
      <c r="K302" s="3"/>
      <c r="L302" s="4"/>
      <c r="M302" s="4"/>
      <c r="N302" s="4"/>
      <c r="O302" s="14"/>
      <c r="P302" s="4"/>
      <c r="Q302" s="4"/>
      <c r="R302" s="4"/>
      <c r="S302" s="14"/>
      <c r="T302" s="4"/>
      <c r="U302" s="3"/>
      <c r="V302" s="4"/>
      <c r="W302" s="14"/>
      <c r="X302" s="4"/>
      <c r="Y302" s="3"/>
      <c r="Z302" s="4"/>
      <c r="AA302" s="14"/>
      <c r="AB302" s="4"/>
      <c r="AC302" s="14"/>
      <c r="AD302" s="14"/>
      <c r="AE302" s="14"/>
      <c r="AF302" s="14"/>
      <c r="AG302" s="14"/>
      <c r="AH302" s="14"/>
      <c r="AI302" s="14"/>
      <c r="AJ302" s="14"/>
      <c r="AK302" s="14"/>
      <c r="AL302" s="14"/>
      <c r="AM302" s="14"/>
      <c r="AN302" s="14"/>
      <c r="AO302" s="14"/>
      <c r="AP302" s="14"/>
      <c r="AQ302" s="14"/>
      <c r="AR302" s="14"/>
      <c r="AS302" s="14"/>
      <c r="AT302" s="14"/>
      <c r="AU302" s="14"/>
    </row>
    <row r="303" spans="11:47" x14ac:dyDescent="0.25">
      <c r="K303" s="3"/>
      <c r="L303" s="4"/>
      <c r="M303" s="4"/>
      <c r="N303" s="4"/>
      <c r="O303" s="14"/>
      <c r="P303" s="4"/>
      <c r="Q303" s="4"/>
      <c r="R303" s="4"/>
      <c r="S303" s="14"/>
      <c r="T303" s="4"/>
      <c r="U303" s="3"/>
      <c r="V303" s="4"/>
      <c r="W303" s="14"/>
      <c r="X303" s="4"/>
      <c r="Y303" s="3"/>
      <c r="Z303" s="4"/>
      <c r="AA303" s="14"/>
      <c r="AB303" s="4"/>
      <c r="AC303" s="14"/>
      <c r="AD303" s="14"/>
      <c r="AE303" s="14"/>
      <c r="AF303" s="14"/>
      <c r="AG303" s="14"/>
      <c r="AH303" s="14"/>
      <c r="AI303" s="14"/>
      <c r="AJ303" s="14"/>
      <c r="AK303" s="14"/>
      <c r="AL303" s="14"/>
      <c r="AM303" s="14"/>
      <c r="AN303" s="14"/>
      <c r="AO303" s="14"/>
      <c r="AP303" s="14"/>
      <c r="AQ303" s="14"/>
      <c r="AR303" s="14"/>
      <c r="AS303" s="14"/>
      <c r="AT303" s="14"/>
      <c r="AU303" s="14"/>
    </row>
    <row r="304" spans="11:47" x14ac:dyDescent="0.25">
      <c r="K304" s="3"/>
      <c r="L304" s="4"/>
      <c r="M304" s="4"/>
      <c r="N304" s="4"/>
      <c r="O304" s="14"/>
      <c r="P304" s="4"/>
      <c r="Q304" s="4"/>
      <c r="R304" s="4"/>
      <c r="S304" s="14"/>
      <c r="T304" s="4"/>
      <c r="U304" s="3"/>
      <c r="V304" s="4"/>
      <c r="W304" s="14"/>
      <c r="X304" s="4"/>
      <c r="Y304" s="3"/>
      <c r="Z304" s="4"/>
      <c r="AA304" s="14"/>
      <c r="AB304" s="4"/>
      <c r="AC304" s="14"/>
      <c r="AD304" s="14"/>
      <c r="AE304" s="14"/>
      <c r="AF304" s="14"/>
      <c r="AG304" s="14"/>
      <c r="AH304" s="14"/>
      <c r="AI304" s="14"/>
      <c r="AJ304" s="14"/>
      <c r="AK304" s="14"/>
      <c r="AL304" s="14"/>
      <c r="AM304" s="14"/>
      <c r="AN304" s="14"/>
      <c r="AO304" s="14"/>
      <c r="AP304" s="14"/>
      <c r="AQ304" s="14"/>
      <c r="AR304" s="14"/>
      <c r="AS304" s="14"/>
      <c r="AT304" s="14"/>
      <c r="AU304" s="14"/>
    </row>
    <row r="305" spans="11:47" x14ac:dyDescent="0.25">
      <c r="K305" s="3"/>
      <c r="L305" s="4"/>
      <c r="M305" s="4"/>
      <c r="N305" s="4"/>
      <c r="O305" s="14"/>
      <c r="P305" s="4"/>
      <c r="Q305" s="4"/>
      <c r="R305" s="4"/>
      <c r="S305" s="14"/>
      <c r="T305" s="4"/>
      <c r="U305" s="3"/>
      <c r="V305" s="4"/>
      <c r="W305" s="14"/>
      <c r="X305" s="4"/>
      <c r="Y305" s="3"/>
      <c r="Z305" s="4"/>
      <c r="AA305" s="14"/>
      <c r="AB305" s="4"/>
      <c r="AC305" s="14"/>
      <c r="AD305" s="14"/>
      <c r="AE305" s="14"/>
      <c r="AF305" s="14"/>
      <c r="AG305" s="14"/>
      <c r="AH305" s="14"/>
      <c r="AI305" s="14"/>
      <c r="AJ305" s="14"/>
      <c r="AK305" s="14"/>
      <c r="AL305" s="14"/>
      <c r="AM305" s="14"/>
      <c r="AN305" s="14"/>
      <c r="AO305" s="14"/>
      <c r="AP305" s="14"/>
      <c r="AQ305" s="14"/>
      <c r="AR305" s="14"/>
      <c r="AS305" s="14"/>
      <c r="AT305" s="14"/>
      <c r="AU305" s="14"/>
    </row>
    <row r="306" spans="11:47" x14ac:dyDescent="0.25">
      <c r="K306" s="3"/>
      <c r="L306" s="4"/>
      <c r="M306" s="4"/>
      <c r="N306" s="4"/>
      <c r="O306" s="14"/>
      <c r="P306" s="4"/>
      <c r="Q306" s="4"/>
      <c r="R306" s="4"/>
      <c r="S306" s="14"/>
      <c r="T306" s="4"/>
      <c r="U306" s="3"/>
      <c r="V306" s="4"/>
      <c r="W306" s="14"/>
      <c r="X306" s="4"/>
      <c r="Y306" s="3"/>
      <c r="Z306" s="4"/>
      <c r="AA306" s="14"/>
      <c r="AB306" s="4"/>
      <c r="AC306" s="14"/>
      <c r="AD306" s="14"/>
      <c r="AE306" s="14"/>
      <c r="AF306" s="14"/>
      <c r="AG306" s="14"/>
      <c r="AH306" s="14"/>
      <c r="AI306" s="14"/>
      <c r="AJ306" s="14"/>
      <c r="AK306" s="14"/>
      <c r="AL306" s="14"/>
      <c r="AM306" s="14"/>
      <c r="AN306" s="14"/>
      <c r="AO306" s="14"/>
      <c r="AP306" s="14"/>
      <c r="AQ306" s="14"/>
      <c r="AR306" s="14"/>
      <c r="AS306" s="14"/>
      <c r="AT306" s="14"/>
      <c r="AU306" s="14"/>
    </row>
    <row r="307" spans="11:47" x14ac:dyDescent="0.25">
      <c r="K307" s="3"/>
      <c r="L307" s="4"/>
      <c r="M307" s="4"/>
      <c r="N307" s="4"/>
      <c r="O307" s="14"/>
      <c r="P307" s="4"/>
      <c r="Q307" s="4"/>
      <c r="R307" s="4"/>
      <c r="S307" s="14"/>
      <c r="T307" s="4"/>
      <c r="U307" s="3"/>
      <c r="V307" s="4"/>
      <c r="W307" s="14"/>
      <c r="X307" s="4"/>
      <c r="Y307" s="3"/>
      <c r="Z307" s="4"/>
      <c r="AA307" s="14"/>
      <c r="AB307" s="4"/>
      <c r="AC307" s="14"/>
      <c r="AD307" s="14"/>
      <c r="AE307" s="14"/>
      <c r="AF307" s="14"/>
      <c r="AG307" s="14"/>
      <c r="AH307" s="14"/>
      <c r="AI307" s="14"/>
      <c r="AJ307" s="14"/>
      <c r="AK307" s="14"/>
      <c r="AL307" s="14"/>
      <c r="AM307" s="14"/>
      <c r="AN307" s="14"/>
      <c r="AO307" s="14"/>
      <c r="AP307" s="14"/>
      <c r="AQ307" s="14"/>
      <c r="AR307" s="14"/>
      <c r="AS307" s="14"/>
      <c r="AT307" s="14"/>
      <c r="AU307" s="14"/>
    </row>
    <row r="308" spans="11:47" x14ac:dyDescent="0.25">
      <c r="K308" s="3"/>
      <c r="L308" s="4"/>
      <c r="M308" s="4"/>
      <c r="N308" s="4"/>
      <c r="O308" s="14"/>
      <c r="P308" s="4"/>
      <c r="Q308" s="4"/>
      <c r="R308" s="4"/>
      <c r="S308" s="14"/>
      <c r="T308" s="4"/>
      <c r="U308" s="3"/>
      <c r="V308" s="4"/>
      <c r="W308" s="14"/>
      <c r="X308" s="4"/>
      <c r="Y308" s="3"/>
      <c r="Z308" s="4"/>
      <c r="AA308" s="14"/>
      <c r="AB308" s="4"/>
      <c r="AC308" s="14"/>
      <c r="AD308" s="14"/>
      <c r="AE308" s="14"/>
      <c r="AF308" s="14"/>
      <c r="AG308" s="14"/>
      <c r="AH308" s="14"/>
      <c r="AI308" s="14"/>
      <c r="AJ308" s="14"/>
      <c r="AK308" s="14"/>
      <c r="AL308" s="14"/>
      <c r="AM308" s="14"/>
      <c r="AN308" s="14"/>
      <c r="AO308" s="14"/>
      <c r="AP308" s="14"/>
      <c r="AQ308" s="14"/>
      <c r="AR308" s="14"/>
      <c r="AS308" s="14"/>
      <c r="AT308" s="14"/>
      <c r="AU308" s="14"/>
    </row>
    <row r="309" spans="11:47" x14ac:dyDescent="0.25">
      <c r="K309" s="3"/>
      <c r="L309" s="4"/>
      <c r="M309" s="4"/>
      <c r="N309" s="4"/>
      <c r="O309" s="14"/>
      <c r="P309" s="4"/>
      <c r="Q309" s="4"/>
      <c r="R309" s="4"/>
      <c r="S309" s="14"/>
      <c r="T309" s="4"/>
      <c r="U309" s="3"/>
      <c r="V309" s="4"/>
      <c r="W309" s="14"/>
      <c r="X309" s="4"/>
      <c r="Y309" s="3"/>
      <c r="Z309" s="4"/>
      <c r="AA309" s="14"/>
      <c r="AB309" s="4"/>
      <c r="AC309" s="14"/>
      <c r="AD309" s="14"/>
      <c r="AE309" s="14"/>
      <c r="AF309" s="14"/>
      <c r="AG309" s="14"/>
      <c r="AH309" s="14"/>
      <c r="AI309" s="14"/>
      <c r="AJ309" s="14"/>
      <c r="AK309" s="14"/>
      <c r="AL309" s="14"/>
      <c r="AM309" s="14"/>
      <c r="AN309" s="14"/>
      <c r="AO309" s="14"/>
      <c r="AP309" s="14"/>
      <c r="AQ309" s="14"/>
      <c r="AR309" s="14"/>
      <c r="AS309" s="14"/>
      <c r="AT309" s="14"/>
      <c r="AU309" s="14"/>
    </row>
    <row r="310" spans="11:47" x14ac:dyDescent="0.25">
      <c r="K310" s="3"/>
      <c r="L310" s="4"/>
      <c r="M310" s="4"/>
      <c r="N310" s="4"/>
      <c r="O310" s="14"/>
      <c r="P310" s="4"/>
      <c r="Q310" s="4"/>
      <c r="R310" s="4"/>
      <c r="S310" s="14"/>
      <c r="T310" s="4"/>
      <c r="U310" s="3"/>
      <c r="V310" s="4"/>
      <c r="W310" s="14"/>
      <c r="X310" s="4"/>
      <c r="Y310" s="3"/>
      <c r="Z310" s="4"/>
      <c r="AA310" s="14"/>
      <c r="AB310" s="4"/>
      <c r="AC310" s="14"/>
      <c r="AD310" s="14"/>
      <c r="AE310" s="14"/>
      <c r="AF310" s="14"/>
      <c r="AG310" s="14"/>
      <c r="AH310" s="14"/>
      <c r="AI310" s="14"/>
      <c r="AJ310" s="14"/>
      <c r="AK310" s="14"/>
      <c r="AL310" s="14"/>
      <c r="AM310" s="14"/>
      <c r="AN310" s="14"/>
      <c r="AO310" s="14"/>
      <c r="AP310" s="14"/>
      <c r="AQ310" s="14"/>
      <c r="AR310" s="14"/>
      <c r="AS310" s="14"/>
      <c r="AT310" s="14"/>
      <c r="AU310" s="14"/>
    </row>
    <row r="311" spans="11:47" x14ac:dyDescent="0.25">
      <c r="K311" s="3"/>
      <c r="L311" s="4"/>
      <c r="M311" s="4"/>
      <c r="N311" s="4"/>
      <c r="O311" s="14"/>
      <c r="P311" s="4"/>
      <c r="Q311" s="4"/>
      <c r="R311" s="4"/>
      <c r="S311" s="14"/>
      <c r="T311" s="4"/>
      <c r="U311" s="3"/>
      <c r="V311" s="4"/>
      <c r="W311" s="14"/>
      <c r="X311" s="4"/>
      <c r="Y311" s="3"/>
      <c r="Z311" s="4"/>
      <c r="AA311" s="14"/>
      <c r="AB311" s="4"/>
      <c r="AC311" s="14"/>
      <c r="AD311" s="14"/>
      <c r="AE311" s="14"/>
      <c r="AF311" s="14"/>
      <c r="AG311" s="14"/>
      <c r="AH311" s="14"/>
      <c r="AI311" s="14"/>
      <c r="AJ311" s="14"/>
      <c r="AK311" s="14"/>
      <c r="AL311" s="14"/>
      <c r="AM311" s="14"/>
      <c r="AN311" s="14"/>
      <c r="AO311" s="14"/>
      <c r="AP311" s="14"/>
      <c r="AQ311" s="14"/>
      <c r="AR311" s="14"/>
      <c r="AS311" s="14"/>
      <c r="AT311" s="14"/>
      <c r="AU311" s="14"/>
    </row>
    <row r="312" spans="11:47" x14ac:dyDescent="0.25">
      <c r="K312" s="3"/>
      <c r="L312" s="4"/>
      <c r="M312" s="4"/>
      <c r="N312" s="4"/>
      <c r="O312" s="14"/>
      <c r="P312" s="4"/>
      <c r="Q312" s="4"/>
      <c r="R312" s="4"/>
      <c r="S312" s="14"/>
      <c r="T312" s="4"/>
      <c r="U312" s="3"/>
      <c r="V312" s="4"/>
      <c r="W312" s="14"/>
      <c r="X312" s="4"/>
      <c r="Y312" s="3"/>
      <c r="Z312" s="4"/>
      <c r="AA312" s="14"/>
      <c r="AB312" s="4"/>
      <c r="AC312" s="14"/>
      <c r="AD312" s="14"/>
      <c r="AE312" s="14"/>
      <c r="AF312" s="14"/>
      <c r="AG312" s="14"/>
      <c r="AH312" s="14"/>
      <c r="AI312" s="14"/>
      <c r="AJ312" s="14"/>
      <c r="AK312" s="14"/>
      <c r="AL312" s="14"/>
      <c r="AM312" s="14"/>
      <c r="AN312" s="14"/>
      <c r="AO312" s="14"/>
      <c r="AP312" s="14"/>
      <c r="AQ312" s="14"/>
      <c r="AR312" s="14"/>
      <c r="AS312" s="14"/>
      <c r="AT312" s="14"/>
      <c r="AU312" s="14"/>
    </row>
    <row r="313" spans="11:47" x14ac:dyDescent="0.25">
      <c r="K313" s="3"/>
      <c r="L313" s="4"/>
      <c r="M313" s="4"/>
      <c r="N313" s="4"/>
      <c r="O313" s="14"/>
      <c r="P313" s="4"/>
      <c r="Q313" s="4"/>
      <c r="R313" s="4"/>
      <c r="S313" s="14"/>
      <c r="T313" s="4"/>
      <c r="U313" s="3"/>
      <c r="V313" s="4"/>
      <c r="W313" s="14"/>
      <c r="X313" s="4"/>
      <c r="Y313" s="3"/>
      <c r="Z313" s="4"/>
      <c r="AA313" s="14"/>
      <c r="AB313" s="4"/>
      <c r="AC313" s="14"/>
      <c r="AD313" s="14"/>
      <c r="AE313" s="14"/>
      <c r="AF313" s="14"/>
      <c r="AG313" s="14"/>
      <c r="AH313" s="14"/>
      <c r="AI313" s="14"/>
      <c r="AJ313" s="14"/>
      <c r="AK313" s="14"/>
      <c r="AL313" s="14"/>
      <c r="AM313" s="14"/>
      <c r="AN313" s="14"/>
      <c r="AO313" s="14"/>
      <c r="AP313" s="14"/>
      <c r="AQ313" s="14"/>
      <c r="AR313" s="14"/>
      <c r="AS313" s="14"/>
      <c r="AT313" s="14"/>
      <c r="AU313" s="14"/>
    </row>
    <row r="314" spans="11:47" x14ac:dyDescent="0.25">
      <c r="K314" s="3"/>
      <c r="L314" s="4"/>
      <c r="M314" s="4"/>
      <c r="N314" s="4"/>
      <c r="O314" s="14"/>
      <c r="P314" s="4"/>
      <c r="Q314" s="4"/>
      <c r="R314" s="4"/>
      <c r="S314" s="14"/>
      <c r="T314" s="4"/>
      <c r="U314" s="3"/>
      <c r="V314" s="4"/>
      <c r="W314" s="14"/>
      <c r="X314" s="4"/>
      <c r="Y314" s="3"/>
      <c r="Z314" s="4"/>
      <c r="AA314" s="14"/>
      <c r="AB314" s="4"/>
      <c r="AC314" s="14"/>
      <c r="AD314" s="14"/>
      <c r="AE314" s="14"/>
      <c r="AF314" s="14"/>
      <c r="AG314" s="14"/>
      <c r="AH314" s="14"/>
      <c r="AI314" s="14"/>
      <c r="AJ314" s="14"/>
      <c r="AK314" s="14"/>
      <c r="AL314" s="14"/>
      <c r="AM314" s="14"/>
      <c r="AN314" s="14"/>
      <c r="AO314" s="14"/>
      <c r="AP314" s="14"/>
      <c r="AQ314" s="14"/>
      <c r="AR314" s="14"/>
      <c r="AS314" s="14"/>
      <c r="AT314" s="14"/>
      <c r="AU314" s="14"/>
    </row>
    <row r="315" spans="11:47" x14ac:dyDescent="0.25">
      <c r="K315" s="3"/>
      <c r="L315" s="4"/>
      <c r="M315" s="4"/>
      <c r="N315" s="4"/>
      <c r="O315" s="14"/>
      <c r="P315" s="4"/>
      <c r="Q315" s="4"/>
      <c r="R315" s="4"/>
      <c r="S315" s="14"/>
      <c r="T315" s="4"/>
      <c r="U315" s="3"/>
      <c r="V315" s="4"/>
      <c r="W315" s="14"/>
      <c r="X315" s="4"/>
      <c r="Y315" s="3"/>
      <c r="Z315" s="4"/>
      <c r="AA315" s="14"/>
      <c r="AB315" s="4"/>
      <c r="AC315" s="14"/>
      <c r="AD315" s="14"/>
      <c r="AE315" s="14"/>
      <c r="AF315" s="14"/>
      <c r="AG315" s="14"/>
      <c r="AH315" s="14"/>
      <c r="AI315" s="14"/>
      <c r="AJ315" s="14"/>
      <c r="AK315" s="14"/>
      <c r="AL315" s="14"/>
      <c r="AM315" s="14"/>
      <c r="AN315" s="14"/>
      <c r="AO315" s="14"/>
      <c r="AP315" s="14"/>
      <c r="AQ315" s="14"/>
      <c r="AR315" s="14"/>
      <c r="AS315" s="14"/>
      <c r="AT315" s="14"/>
      <c r="AU315" s="14"/>
    </row>
    <row r="316" spans="11:47" x14ac:dyDescent="0.25">
      <c r="K316" s="3"/>
      <c r="L316" s="4"/>
      <c r="M316" s="4"/>
      <c r="N316" s="4"/>
      <c r="O316" s="14"/>
      <c r="P316" s="4"/>
      <c r="Q316" s="4"/>
      <c r="R316" s="4"/>
      <c r="S316" s="14"/>
      <c r="T316" s="4"/>
      <c r="U316" s="3"/>
      <c r="V316" s="4"/>
      <c r="W316" s="14"/>
      <c r="X316" s="4"/>
      <c r="Y316" s="3"/>
      <c r="Z316" s="4"/>
      <c r="AA316" s="14"/>
      <c r="AB316" s="4"/>
      <c r="AC316" s="14"/>
      <c r="AD316" s="14"/>
      <c r="AE316" s="14"/>
      <c r="AF316" s="14"/>
      <c r="AG316" s="14"/>
      <c r="AH316" s="14"/>
      <c r="AI316" s="14"/>
      <c r="AJ316" s="14"/>
      <c r="AK316" s="14"/>
      <c r="AL316" s="14"/>
      <c r="AM316" s="14"/>
      <c r="AN316" s="14"/>
      <c r="AO316" s="14"/>
      <c r="AP316" s="14"/>
      <c r="AQ316" s="14"/>
      <c r="AR316" s="14"/>
      <c r="AS316" s="14"/>
      <c r="AT316" s="14"/>
      <c r="AU316" s="14"/>
    </row>
    <row r="317" spans="11:47" x14ac:dyDescent="0.25">
      <c r="K317" s="3"/>
      <c r="L317" s="4"/>
      <c r="M317" s="4"/>
      <c r="N317" s="4"/>
      <c r="O317" s="14"/>
      <c r="P317" s="4"/>
      <c r="Q317" s="4"/>
      <c r="R317" s="4"/>
      <c r="S317" s="14"/>
      <c r="T317" s="4"/>
      <c r="U317" s="3"/>
      <c r="V317" s="4"/>
      <c r="W317" s="14"/>
      <c r="X317" s="4"/>
      <c r="Y317" s="3"/>
      <c r="Z317" s="4"/>
      <c r="AA317" s="14"/>
      <c r="AB317" s="4"/>
      <c r="AC317" s="14"/>
      <c r="AD317" s="14"/>
      <c r="AE317" s="14"/>
      <c r="AF317" s="14"/>
      <c r="AG317" s="14"/>
      <c r="AH317" s="14"/>
      <c r="AI317" s="14"/>
      <c r="AJ317" s="14"/>
      <c r="AK317" s="14"/>
      <c r="AL317" s="14"/>
      <c r="AM317" s="14"/>
      <c r="AN317" s="14"/>
      <c r="AO317" s="14"/>
      <c r="AP317" s="14"/>
      <c r="AQ317" s="14"/>
      <c r="AR317" s="14"/>
      <c r="AS317" s="14"/>
      <c r="AT317" s="14"/>
      <c r="AU317" s="14"/>
    </row>
    <row r="318" spans="11:47" x14ac:dyDescent="0.25">
      <c r="K318" s="3"/>
      <c r="L318" s="4"/>
      <c r="M318" s="4"/>
      <c r="N318" s="4"/>
      <c r="O318" s="14"/>
      <c r="P318" s="4"/>
      <c r="Q318" s="4"/>
      <c r="R318" s="4"/>
      <c r="S318" s="14"/>
      <c r="T318" s="4"/>
      <c r="U318" s="3"/>
      <c r="V318" s="4"/>
      <c r="W318" s="14"/>
      <c r="X318" s="4"/>
      <c r="Y318" s="3"/>
      <c r="Z318" s="4"/>
      <c r="AA318" s="14"/>
      <c r="AB318" s="4"/>
      <c r="AC318" s="14"/>
      <c r="AD318" s="14"/>
      <c r="AE318" s="14"/>
      <c r="AF318" s="14"/>
      <c r="AG318" s="14"/>
      <c r="AH318" s="14"/>
      <c r="AI318" s="14"/>
      <c r="AJ318" s="14"/>
      <c r="AK318" s="14"/>
      <c r="AL318" s="14"/>
      <c r="AM318" s="14"/>
      <c r="AN318" s="14"/>
      <c r="AO318" s="14"/>
      <c r="AP318" s="14"/>
      <c r="AQ318" s="14"/>
      <c r="AR318" s="14"/>
      <c r="AS318" s="14"/>
      <c r="AT318" s="14"/>
      <c r="AU318" s="14"/>
    </row>
    <row r="319" spans="11:47" x14ac:dyDescent="0.25">
      <c r="K319" s="3"/>
      <c r="L319" s="4"/>
      <c r="M319" s="4"/>
      <c r="N319" s="4"/>
      <c r="O319" s="14"/>
      <c r="P319" s="4"/>
      <c r="Q319" s="4"/>
      <c r="R319" s="4"/>
      <c r="S319" s="14"/>
      <c r="T319" s="4"/>
      <c r="U319" s="3"/>
      <c r="V319" s="4"/>
      <c r="W319" s="14"/>
      <c r="X319" s="4"/>
      <c r="Y319" s="3"/>
      <c r="Z319" s="4"/>
      <c r="AA319" s="14"/>
      <c r="AB319" s="4"/>
      <c r="AC319" s="14"/>
      <c r="AD319" s="14"/>
      <c r="AE319" s="14"/>
      <c r="AF319" s="14"/>
      <c r="AG319" s="14"/>
      <c r="AH319" s="14"/>
      <c r="AI319" s="14"/>
      <c r="AJ319" s="14"/>
      <c r="AK319" s="14"/>
      <c r="AL319" s="14"/>
      <c r="AM319" s="14"/>
      <c r="AN319" s="14"/>
      <c r="AO319" s="14"/>
      <c r="AP319" s="14"/>
      <c r="AQ319" s="14"/>
      <c r="AR319" s="14"/>
      <c r="AS319" s="14"/>
      <c r="AT319" s="14"/>
      <c r="AU319" s="14"/>
    </row>
    <row r="320" spans="11:47" x14ac:dyDescent="0.25">
      <c r="K320" s="3"/>
      <c r="L320" s="4"/>
      <c r="M320" s="4"/>
      <c r="N320" s="4"/>
      <c r="O320" s="14"/>
      <c r="P320" s="4"/>
      <c r="Q320" s="4"/>
      <c r="R320" s="4"/>
      <c r="S320" s="14"/>
      <c r="T320" s="4"/>
      <c r="U320" s="3"/>
      <c r="V320" s="4"/>
      <c r="W320" s="14"/>
      <c r="X320" s="4"/>
      <c r="Y320" s="3"/>
      <c r="Z320" s="4"/>
      <c r="AA320" s="14"/>
      <c r="AB320" s="4"/>
      <c r="AC320" s="14"/>
      <c r="AD320" s="14"/>
      <c r="AE320" s="14"/>
      <c r="AF320" s="14"/>
      <c r="AG320" s="14"/>
      <c r="AH320" s="14"/>
      <c r="AI320" s="14"/>
      <c r="AJ320" s="14"/>
      <c r="AK320" s="14"/>
      <c r="AL320" s="14"/>
      <c r="AM320" s="14"/>
      <c r="AN320" s="14"/>
      <c r="AO320" s="14"/>
      <c r="AP320" s="14"/>
      <c r="AQ320" s="14"/>
      <c r="AR320" s="14"/>
      <c r="AS320" s="14"/>
      <c r="AT320" s="14"/>
      <c r="AU320" s="14"/>
    </row>
    <row r="321" spans="11:47" x14ac:dyDescent="0.25">
      <c r="K321" s="3"/>
      <c r="L321" s="4"/>
      <c r="M321" s="4"/>
      <c r="N321" s="4"/>
      <c r="O321" s="14"/>
      <c r="P321" s="4"/>
      <c r="Q321" s="4"/>
      <c r="R321" s="4"/>
      <c r="S321" s="14"/>
      <c r="T321" s="4"/>
      <c r="U321" s="3"/>
      <c r="V321" s="4"/>
      <c r="W321" s="14"/>
      <c r="X321" s="4"/>
      <c r="Y321" s="3"/>
      <c r="Z321" s="4"/>
      <c r="AA321" s="14"/>
      <c r="AB321" s="4"/>
      <c r="AC321" s="14"/>
      <c r="AD321" s="14"/>
      <c r="AE321" s="14"/>
      <c r="AF321" s="14"/>
      <c r="AG321" s="14"/>
      <c r="AH321" s="14"/>
      <c r="AI321" s="14"/>
      <c r="AJ321" s="14"/>
      <c r="AK321" s="14"/>
      <c r="AL321" s="14"/>
      <c r="AM321" s="14"/>
      <c r="AN321" s="14"/>
      <c r="AO321" s="14"/>
      <c r="AP321" s="14"/>
      <c r="AQ321" s="14"/>
      <c r="AR321" s="14"/>
      <c r="AS321" s="14"/>
      <c r="AT321" s="14"/>
      <c r="AU321" s="14"/>
    </row>
    <row r="322" spans="11:47" x14ac:dyDescent="0.25">
      <c r="K322" s="3"/>
      <c r="L322" s="4"/>
      <c r="M322" s="4"/>
      <c r="N322" s="4"/>
      <c r="O322" s="14"/>
      <c r="P322" s="4"/>
      <c r="Q322" s="4"/>
      <c r="R322" s="4"/>
      <c r="S322" s="14"/>
      <c r="T322" s="4"/>
      <c r="U322" s="3"/>
      <c r="V322" s="4"/>
      <c r="W322" s="14"/>
      <c r="X322" s="4"/>
      <c r="Y322" s="3"/>
      <c r="Z322" s="4"/>
      <c r="AA322" s="14"/>
      <c r="AB322" s="4"/>
      <c r="AC322" s="14"/>
      <c r="AD322" s="14"/>
      <c r="AE322" s="14"/>
      <c r="AF322" s="14"/>
      <c r="AG322" s="14"/>
      <c r="AH322" s="14"/>
      <c r="AI322" s="14"/>
      <c r="AJ322" s="14"/>
      <c r="AK322" s="14"/>
      <c r="AL322" s="14"/>
      <c r="AM322" s="14"/>
      <c r="AN322" s="14"/>
      <c r="AO322" s="14"/>
      <c r="AP322" s="14"/>
      <c r="AQ322" s="14"/>
      <c r="AR322" s="14"/>
      <c r="AS322" s="14"/>
      <c r="AT322" s="14"/>
      <c r="AU322" s="14"/>
    </row>
    <row r="323" spans="11:47" x14ac:dyDescent="0.25">
      <c r="K323" s="3"/>
      <c r="L323" s="4"/>
      <c r="M323" s="4"/>
      <c r="N323" s="4"/>
      <c r="O323" s="14"/>
      <c r="P323" s="4"/>
      <c r="Q323" s="4"/>
      <c r="R323" s="4"/>
      <c r="S323" s="14"/>
      <c r="T323" s="4"/>
      <c r="U323" s="3"/>
      <c r="V323" s="4"/>
      <c r="W323" s="14"/>
      <c r="X323" s="4"/>
      <c r="Y323" s="3"/>
      <c r="Z323" s="4"/>
      <c r="AA323" s="14"/>
      <c r="AB323" s="4"/>
      <c r="AC323" s="14"/>
      <c r="AD323" s="14"/>
      <c r="AE323" s="14"/>
      <c r="AF323" s="14"/>
      <c r="AG323" s="14"/>
      <c r="AH323" s="14"/>
      <c r="AI323" s="14"/>
      <c r="AJ323" s="14"/>
      <c r="AK323" s="14"/>
      <c r="AL323" s="14"/>
      <c r="AM323" s="14"/>
      <c r="AN323" s="14"/>
      <c r="AO323" s="14"/>
      <c r="AP323" s="14"/>
      <c r="AQ323" s="14"/>
      <c r="AR323" s="14"/>
      <c r="AS323" s="14"/>
      <c r="AT323" s="14"/>
      <c r="AU323" s="14"/>
    </row>
    <row r="324" spans="11:47" x14ac:dyDescent="0.25">
      <c r="K324" s="3"/>
      <c r="L324" s="4"/>
      <c r="M324" s="4"/>
      <c r="N324" s="4"/>
      <c r="O324" s="14"/>
      <c r="P324" s="4"/>
      <c r="Q324" s="4"/>
      <c r="R324" s="4"/>
      <c r="S324" s="14"/>
      <c r="T324" s="4"/>
      <c r="U324" s="3"/>
      <c r="V324" s="4"/>
      <c r="W324" s="14"/>
      <c r="X324" s="4"/>
      <c r="Y324" s="3"/>
      <c r="Z324" s="4"/>
      <c r="AA324" s="14"/>
      <c r="AB324" s="4"/>
      <c r="AC324" s="14"/>
      <c r="AD324" s="14"/>
      <c r="AE324" s="14"/>
      <c r="AF324" s="14"/>
      <c r="AG324" s="14"/>
      <c r="AH324" s="14"/>
      <c r="AI324" s="14"/>
      <c r="AJ324" s="14"/>
      <c r="AK324" s="14"/>
      <c r="AL324" s="14"/>
      <c r="AM324" s="14"/>
      <c r="AN324" s="14"/>
      <c r="AO324" s="14"/>
      <c r="AP324" s="14"/>
      <c r="AQ324" s="14"/>
      <c r="AR324" s="14"/>
      <c r="AS324" s="14"/>
      <c r="AT324" s="14"/>
      <c r="AU324" s="14"/>
    </row>
    <row r="325" spans="11:47" x14ac:dyDescent="0.25">
      <c r="K325" s="3"/>
      <c r="L325" s="4"/>
      <c r="M325" s="4"/>
      <c r="N325" s="4"/>
      <c r="O325" s="14"/>
      <c r="P325" s="4"/>
      <c r="Q325" s="4"/>
      <c r="R325" s="4"/>
      <c r="S325" s="14"/>
      <c r="T325" s="4"/>
      <c r="U325" s="3"/>
      <c r="V325" s="4"/>
      <c r="W325" s="14"/>
      <c r="X325" s="4"/>
      <c r="Y325" s="3"/>
      <c r="Z325" s="4"/>
      <c r="AA325" s="14"/>
      <c r="AB325" s="4"/>
      <c r="AC325" s="14"/>
      <c r="AD325" s="14"/>
      <c r="AE325" s="14"/>
      <c r="AF325" s="14"/>
      <c r="AG325" s="14"/>
      <c r="AH325" s="14"/>
      <c r="AI325" s="14"/>
      <c r="AJ325" s="14"/>
      <c r="AK325" s="14"/>
      <c r="AL325" s="14"/>
      <c r="AM325" s="14"/>
      <c r="AN325" s="14"/>
      <c r="AO325" s="14"/>
      <c r="AP325" s="14"/>
      <c r="AQ325" s="14"/>
      <c r="AR325" s="14"/>
      <c r="AS325" s="14"/>
      <c r="AT325" s="14"/>
      <c r="AU325" s="14"/>
    </row>
    <row r="326" spans="11:47" x14ac:dyDescent="0.25">
      <c r="K326" s="3"/>
      <c r="L326" s="4"/>
      <c r="M326" s="4"/>
      <c r="N326" s="4"/>
      <c r="O326" s="14"/>
      <c r="P326" s="4"/>
      <c r="Q326" s="4"/>
      <c r="R326" s="4"/>
      <c r="S326" s="14"/>
      <c r="T326" s="4"/>
      <c r="U326" s="3"/>
      <c r="V326" s="4"/>
      <c r="W326" s="14"/>
      <c r="X326" s="4"/>
      <c r="Y326" s="3"/>
      <c r="Z326" s="4"/>
      <c r="AA326" s="14"/>
      <c r="AB326" s="4"/>
      <c r="AC326" s="14"/>
      <c r="AD326" s="14"/>
      <c r="AE326" s="14"/>
      <c r="AF326" s="14"/>
      <c r="AG326" s="14"/>
      <c r="AH326" s="14"/>
      <c r="AI326" s="14"/>
      <c r="AJ326" s="14"/>
      <c r="AK326" s="14"/>
      <c r="AL326" s="14"/>
      <c r="AM326" s="14"/>
      <c r="AN326" s="14"/>
      <c r="AO326" s="14"/>
      <c r="AP326" s="14"/>
      <c r="AQ326" s="14"/>
      <c r="AR326" s="14"/>
      <c r="AS326" s="14"/>
      <c r="AT326" s="14"/>
      <c r="AU326" s="14"/>
    </row>
    <row r="327" spans="11:47" x14ac:dyDescent="0.25">
      <c r="K327" s="3"/>
      <c r="L327" s="4"/>
      <c r="M327" s="4"/>
      <c r="N327" s="4"/>
      <c r="O327" s="14"/>
      <c r="P327" s="4"/>
      <c r="Q327" s="4"/>
      <c r="R327" s="4"/>
      <c r="S327" s="14"/>
      <c r="T327" s="4"/>
      <c r="U327" s="3"/>
      <c r="V327" s="4"/>
      <c r="W327" s="14"/>
      <c r="X327" s="4"/>
      <c r="Y327" s="3"/>
      <c r="Z327" s="4"/>
      <c r="AA327" s="14"/>
      <c r="AB327" s="4"/>
      <c r="AC327" s="14"/>
      <c r="AD327" s="14"/>
      <c r="AE327" s="14"/>
      <c r="AF327" s="14"/>
      <c r="AG327" s="14"/>
      <c r="AH327" s="14"/>
      <c r="AI327" s="14"/>
      <c r="AJ327" s="14"/>
      <c r="AK327" s="14"/>
      <c r="AL327" s="14"/>
      <c r="AM327" s="14"/>
      <c r="AN327" s="14"/>
      <c r="AO327" s="14"/>
      <c r="AP327" s="14"/>
      <c r="AQ327" s="14"/>
      <c r="AR327" s="14"/>
      <c r="AS327" s="14"/>
      <c r="AT327" s="14"/>
      <c r="AU327" s="14"/>
    </row>
    <row r="328" spans="11:47" x14ac:dyDescent="0.25">
      <c r="K328" s="3"/>
      <c r="L328" s="4"/>
      <c r="M328" s="4"/>
      <c r="N328" s="4"/>
      <c r="O328" s="14"/>
      <c r="P328" s="4"/>
      <c r="Q328" s="4"/>
      <c r="R328" s="4"/>
      <c r="S328" s="14"/>
      <c r="T328" s="4"/>
      <c r="U328" s="3"/>
      <c r="V328" s="4"/>
      <c r="W328" s="14"/>
      <c r="X328" s="4"/>
      <c r="Y328" s="3"/>
      <c r="Z328" s="4"/>
      <c r="AA328" s="14"/>
      <c r="AB328" s="4"/>
      <c r="AC328" s="14"/>
      <c r="AD328" s="14"/>
      <c r="AE328" s="14"/>
      <c r="AF328" s="14"/>
      <c r="AG328" s="14"/>
      <c r="AH328" s="14"/>
      <c r="AI328" s="14"/>
      <c r="AJ328" s="14"/>
      <c r="AK328" s="14"/>
      <c r="AL328" s="14"/>
      <c r="AM328" s="14"/>
      <c r="AN328" s="14"/>
      <c r="AO328" s="14"/>
      <c r="AP328" s="14"/>
      <c r="AQ328" s="14"/>
      <c r="AR328" s="14"/>
      <c r="AS328" s="14"/>
      <c r="AT328" s="14"/>
      <c r="AU328" s="14"/>
    </row>
    <row r="329" spans="11:47" x14ac:dyDescent="0.25">
      <c r="K329" s="3"/>
      <c r="L329" s="4"/>
      <c r="M329" s="4"/>
      <c r="N329" s="4"/>
      <c r="O329" s="14"/>
      <c r="P329" s="4"/>
      <c r="Q329" s="4"/>
      <c r="R329" s="4"/>
      <c r="S329" s="14"/>
      <c r="T329" s="4"/>
      <c r="U329" s="3"/>
      <c r="V329" s="4"/>
      <c r="W329" s="14"/>
      <c r="X329" s="4"/>
      <c r="Y329" s="3"/>
      <c r="Z329" s="4"/>
      <c r="AA329" s="14"/>
      <c r="AB329" s="4"/>
      <c r="AC329" s="14"/>
      <c r="AD329" s="14"/>
      <c r="AE329" s="14"/>
      <c r="AF329" s="14"/>
      <c r="AG329" s="14"/>
      <c r="AH329" s="14"/>
      <c r="AI329" s="14"/>
      <c r="AJ329" s="14"/>
      <c r="AK329" s="14"/>
      <c r="AL329" s="14"/>
      <c r="AM329" s="14"/>
      <c r="AN329" s="14"/>
      <c r="AO329" s="14"/>
      <c r="AP329" s="14"/>
      <c r="AQ329" s="14"/>
      <c r="AR329" s="14"/>
      <c r="AS329" s="14"/>
      <c r="AT329" s="14"/>
      <c r="AU329" s="14"/>
    </row>
    <row r="330" spans="11:47" x14ac:dyDescent="0.25">
      <c r="K330" s="3"/>
      <c r="L330" s="4"/>
      <c r="M330" s="4"/>
      <c r="N330" s="4"/>
      <c r="O330" s="14"/>
      <c r="P330" s="4"/>
      <c r="Q330" s="4"/>
      <c r="R330" s="4"/>
      <c r="S330" s="14"/>
      <c r="T330" s="4"/>
      <c r="U330" s="3"/>
      <c r="V330" s="4"/>
      <c r="W330" s="14"/>
      <c r="X330" s="4"/>
      <c r="Y330" s="3"/>
      <c r="Z330" s="4"/>
      <c r="AA330" s="14"/>
      <c r="AB330" s="4"/>
      <c r="AC330" s="14"/>
      <c r="AD330" s="14"/>
      <c r="AE330" s="14"/>
      <c r="AF330" s="14"/>
      <c r="AG330" s="14"/>
      <c r="AH330" s="14"/>
      <c r="AI330" s="14"/>
      <c r="AJ330" s="14"/>
      <c r="AK330" s="14"/>
      <c r="AL330" s="14"/>
      <c r="AM330" s="14"/>
      <c r="AN330" s="14"/>
      <c r="AO330" s="14"/>
      <c r="AP330" s="14"/>
      <c r="AQ330" s="14"/>
      <c r="AR330" s="14"/>
      <c r="AS330" s="14"/>
      <c r="AT330" s="14"/>
      <c r="AU330" s="14"/>
    </row>
    <row r="331" spans="11:47" x14ac:dyDescent="0.25">
      <c r="K331" s="3"/>
      <c r="L331" s="4"/>
      <c r="M331" s="4"/>
      <c r="N331" s="4"/>
      <c r="O331" s="14"/>
      <c r="P331" s="4"/>
      <c r="Q331" s="4"/>
      <c r="R331" s="4"/>
      <c r="S331" s="14"/>
      <c r="T331" s="4"/>
      <c r="U331" s="3"/>
      <c r="V331" s="4"/>
      <c r="W331" s="14"/>
      <c r="X331" s="4"/>
      <c r="Y331" s="3"/>
      <c r="Z331" s="4"/>
      <c r="AA331" s="14"/>
      <c r="AB331" s="4"/>
      <c r="AC331" s="14"/>
      <c r="AD331" s="14"/>
      <c r="AE331" s="14"/>
      <c r="AF331" s="14"/>
      <c r="AG331" s="14"/>
      <c r="AH331" s="14"/>
      <c r="AI331" s="14"/>
      <c r="AJ331" s="14"/>
      <c r="AK331" s="14"/>
      <c r="AL331" s="14"/>
      <c r="AM331" s="14"/>
      <c r="AN331" s="14"/>
      <c r="AO331" s="14"/>
      <c r="AP331" s="14"/>
      <c r="AQ331" s="14"/>
      <c r="AR331" s="14"/>
      <c r="AS331" s="14"/>
      <c r="AT331" s="14"/>
      <c r="AU331" s="14"/>
    </row>
    <row r="332" spans="11:47" x14ac:dyDescent="0.25">
      <c r="K332" s="3"/>
      <c r="L332" s="4"/>
      <c r="M332" s="4"/>
      <c r="N332" s="4"/>
      <c r="O332" s="14"/>
      <c r="P332" s="4"/>
      <c r="Q332" s="4"/>
      <c r="R332" s="4"/>
      <c r="S332" s="14"/>
      <c r="T332" s="4"/>
      <c r="U332" s="3"/>
      <c r="V332" s="4"/>
      <c r="W332" s="14"/>
      <c r="X332" s="4"/>
      <c r="Y332" s="3"/>
      <c r="Z332" s="4"/>
      <c r="AA332" s="14"/>
      <c r="AB332" s="4"/>
      <c r="AC332" s="14"/>
      <c r="AD332" s="14"/>
      <c r="AE332" s="14"/>
      <c r="AF332" s="14"/>
      <c r="AG332" s="14"/>
      <c r="AH332" s="14"/>
      <c r="AI332" s="14"/>
      <c r="AJ332" s="14"/>
      <c r="AK332" s="14"/>
      <c r="AL332" s="14"/>
      <c r="AM332" s="14"/>
      <c r="AN332" s="14"/>
      <c r="AO332" s="14"/>
      <c r="AP332" s="14"/>
      <c r="AQ332" s="14"/>
      <c r="AR332" s="14"/>
      <c r="AS332" s="14"/>
      <c r="AT332" s="14"/>
      <c r="AU332" s="14"/>
    </row>
    <row r="333" spans="11:47" x14ac:dyDescent="0.25">
      <c r="K333" s="3"/>
      <c r="L333" s="4"/>
      <c r="M333" s="4"/>
      <c r="N333" s="4"/>
      <c r="O333" s="14"/>
      <c r="P333" s="4"/>
      <c r="Q333" s="4"/>
      <c r="R333" s="4"/>
      <c r="S333" s="14"/>
      <c r="T333" s="4"/>
      <c r="U333" s="3"/>
      <c r="V333" s="4"/>
      <c r="W333" s="14"/>
      <c r="X333" s="4"/>
      <c r="Y333" s="3"/>
      <c r="Z333" s="4"/>
      <c r="AA333" s="14"/>
      <c r="AB333" s="4"/>
      <c r="AC333" s="14"/>
      <c r="AD333" s="14"/>
      <c r="AE333" s="14"/>
      <c r="AF333" s="14"/>
      <c r="AG333" s="14"/>
      <c r="AH333" s="14"/>
      <c r="AI333" s="14"/>
      <c r="AJ333" s="14"/>
      <c r="AK333" s="14"/>
      <c r="AL333" s="14"/>
      <c r="AM333" s="14"/>
      <c r="AN333" s="14"/>
      <c r="AO333" s="14"/>
      <c r="AP333" s="14"/>
      <c r="AQ333" s="14"/>
      <c r="AR333" s="14"/>
      <c r="AS333" s="14"/>
      <c r="AT333" s="14"/>
      <c r="AU333" s="14"/>
    </row>
    <row r="334" spans="11:47" x14ac:dyDescent="0.25">
      <c r="K334" s="3"/>
      <c r="L334" s="4"/>
      <c r="M334" s="4"/>
      <c r="N334" s="4"/>
      <c r="O334" s="14"/>
      <c r="P334" s="4"/>
      <c r="Q334" s="4"/>
      <c r="R334" s="4"/>
      <c r="S334" s="14"/>
      <c r="T334" s="4"/>
      <c r="U334" s="3"/>
      <c r="V334" s="4"/>
      <c r="W334" s="14"/>
      <c r="X334" s="4"/>
      <c r="Y334" s="3"/>
      <c r="Z334" s="4"/>
      <c r="AA334" s="14"/>
      <c r="AB334" s="4"/>
      <c r="AC334" s="14"/>
      <c r="AD334" s="14"/>
      <c r="AE334" s="14"/>
      <c r="AF334" s="14"/>
      <c r="AG334" s="14"/>
      <c r="AH334" s="14"/>
      <c r="AI334" s="14"/>
      <c r="AJ334" s="14"/>
      <c r="AK334" s="14"/>
      <c r="AL334" s="14"/>
      <c r="AM334" s="14"/>
      <c r="AN334" s="14"/>
      <c r="AO334" s="14"/>
      <c r="AP334" s="14"/>
      <c r="AQ334" s="14"/>
      <c r="AR334" s="14"/>
      <c r="AS334" s="14"/>
      <c r="AT334" s="14"/>
      <c r="AU334" s="14"/>
    </row>
    <row r="335" spans="11:47" x14ac:dyDescent="0.25">
      <c r="K335" s="3"/>
      <c r="L335" s="4"/>
      <c r="M335" s="4"/>
      <c r="N335" s="4"/>
      <c r="O335" s="14"/>
      <c r="P335" s="4"/>
      <c r="Q335" s="4"/>
      <c r="R335" s="4"/>
      <c r="S335" s="14"/>
      <c r="T335" s="4"/>
      <c r="U335" s="3"/>
      <c r="V335" s="4"/>
      <c r="W335" s="14"/>
      <c r="X335" s="4"/>
      <c r="Y335" s="3"/>
      <c r="Z335" s="4"/>
      <c r="AA335" s="14"/>
      <c r="AB335" s="4"/>
      <c r="AC335" s="14"/>
      <c r="AD335" s="14"/>
      <c r="AE335" s="14"/>
      <c r="AF335" s="14"/>
      <c r="AG335" s="14"/>
      <c r="AH335" s="14"/>
      <c r="AI335" s="14"/>
      <c r="AJ335" s="14"/>
      <c r="AK335" s="14"/>
      <c r="AL335" s="14"/>
      <c r="AM335" s="14"/>
      <c r="AN335" s="14"/>
      <c r="AO335" s="14"/>
      <c r="AP335" s="14"/>
      <c r="AQ335" s="14"/>
      <c r="AR335" s="14"/>
      <c r="AS335" s="14"/>
      <c r="AT335" s="14"/>
      <c r="AU335" s="14"/>
    </row>
    <row r="336" spans="11:47" x14ac:dyDescent="0.25">
      <c r="K336" s="3"/>
      <c r="L336" s="4"/>
      <c r="M336" s="4"/>
      <c r="N336" s="4"/>
      <c r="O336" s="14"/>
      <c r="P336" s="4"/>
      <c r="Q336" s="4"/>
      <c r="R336" s="4"/>
      <c r="S336" s="14"/>
      <c r="T336" s="4"/>
      <c r="U336" s="3"/>
      <c r="V336" s="4"/>
      <c r="W336" s="14"/>
      <c r="X336" s="4"/>
      <c r="Y336" s="3"/>
      <c r="Z336" s="4"/>
      <c r="AA336" s="14"/>
      <c r="AB336" s="4"/>
      <c r="AC336" s="14"/>
      <c r="AD336" s="14"/>
      <c r="AE336" s="14"/>
      <c r="AF336" s="14"/>
      <c r="AG336" s="14"/>
      <c r="AH336" s="14"/>
      <c r="AI336" s="14"/>
      <c r="AJ336" s="14"/>
      <c r="AK336" s="14"/>
      <c r="AL336" s="14"/>
      <c r="AM336" s="14"/>
      <c r="AN336" s="14"/>
      <c r="AO336" s="14"/>
      <c r="AP336" s="14"/>
      <c r="AQ336" s="14"/>
      <c r="AR336" s="14"/>
      <c r="AS336" s="14"/>
      <c r="AT336" s="14"/>
      <c r="AU336" s="14"/>
    </row>
    <row r="337" spans="11:47" x14ac:dyDescent="0.25">
      <c r="K337" s="3"/>
      <c r="L337" s="4"/>
      <c r="M337" s="4"/>
      <c r="N337" s="4"/>
      <c r="O337" s="14"/>
      <c r="P337" s="4"/>
      <c r="Q337" s="4"/>
      <c r="R337" s="4"/>
      <c r="S337" s="14"/>
      <c r="T337" s="4"/>
      <c r="U337" s="3"/>
      <c r="V337" s="4"/>
      <c r="W337" s="14"/>
      <c r="X337" s="4"/>
      <c r="Y337" s="3"/>
      <c r="Z337" s="4"/>
      <c r="AA337" s="14"/>
      <c r="AB337" s="4"/>
      <c r="AC337" s="14"/>
      <c r="AD337" s="14"/>
      <c r="AE337" s="14"/>
      <c r="AF337" s="14"/>
      <c r="AG337" s="14"/>
      <c r="AH337" s="14"/>
      <c r="AI337" s="14"/>
      <c r="AJ337" s="14"/>
      <c r="AK337" s="14"/>
      <c r="AL337" s="14"/>
      <c r="AM337" s="14"/>
      <c r="AN337" s="14"/>
      <c r="AO337" s="14"/>
      <c r="AP337" s="14"/>
      <c r="AQ337" s="14"/>
      <c r="AR337" s="14"/>
      <c r="AS337" s="14"/>
      <c r="AT337" s="14"/>
      <c r="AU337" s="14"/>
    </row>
    <row r="338" spans="11:47" x14ac:dyDescent="0.25">
      <c r="K338" s="3"/>
      <c r="L338" s="4"/>
      <c r="M338" s="4"/>
      <c r="N338" s="4"/>
      <c r="O338" s="14"/>
      <c r="P338" s="4"/>
      <c r="Q338" s="4"/>
      <c r="R338" s="4"/>
      <c r="S338" s="14"/>
      <c r="T338" s="4"/>
      <c r="U338" s="3"/>
      <c r="V338" s="4"/>
      <c r="W338" s="14"/>
      <c r="X338" s="4"/>
      <c r="Y338" s="3"/>
      <c r="Z338" s="4"/>
      <c r="AA338" s="14"/>
      <c r="AB338" s="4"/>
      <c r="AC338" s="14"/>
      <c r="AD338" s="14"/>
      <c r="AE338" s="14"/>
      <c r="AF338" s="14"/>
      <c r="AG338" s="14"/>
      <c r="AH338" s="14"/>
      <c r="AI338" s="14"/>
      <c r="AJ338" s="14"/>
      <c r="AK338" s="14"/>
      <c r="AL338" s="14"/>
      <c r="AM338" s="14"/>
      <c r="AN338" s="14"/>
      <c r="AO338" s="14"/>
      <c r="AP338" s="14"/>
      <c r="AQ338" s="14"/>
      <c r="AR338" s="14"/>
      <c r="AS338" s="14"/>
      <c r="AT338" s="14"/>
      <c r="AU338" s="14"/>
    </row>
    <row r="339" spans="11:47" x14ac:dyDescent="0.25">
      <c r="K339" s="3"/>
      <c r="L339" s="4"/>
      <c r="M339" s="4"/>
      <c r="N339" s="4"/>
      <c r="O339" s="14"/>
      <c r="P339" s="4"/>
      <c r="Q339" s="4"/>
      <c r="R339" s="4"/>
      <c r="S339" s="14"/>
      <c r="T339" s="4"/>
      <c r="U339" s="3"/>
      <c r="V339" s="4"/>
      <c r="W339" s="14"/>
      <c r="X339" s="4"/>
      <c r="Y339" s="3"/>
      <c r="Z339" s="4"/>
      <c r="AA339" s="14"/>
      <c r="AB339" s="4"/>
      <c r="AC339" s="14"/>
      <c r="AD339" s="14"/>
      <c r="AE339" s="14"/>
      <c r="AF339" s="14"/>
      <c r="AG339" s="14"/>
      <c r="AH339" s="14"/>
      <c r="AI339" s="14"/>
      <c r="AJ339" s="14"/>
      <c r="AK339" s="14"/>
      <c r="AL339" s="14"/>
      <c r="AM339" s="14"/>
      <c r="AN339" s="14"/>
      <c r="AO339" s="14"/>
      <c r="AP339" s="14"/>
      <c r="AQ339" s="14"/>
      <c r="AR339" s="14"/>
      <c r="AS339" s="14"/>
      <c r="AT339" s="14"/>
      <c r="AU339" s="14"/>
    </row>
    <row r="340" spans="11:47" x14ac:dyDescent="0.25">
      <c r="K340" s="3"/>
      <c r="L340" s="4"/>
      <c r="M340" s="4"/>
      <c r="N340" s="4"/>
      <c r="O340" s="14"/>
      <c r="P340" s="4"/>
      <c r="Q340" s="4"/>
      <c r="R340" s="4"/>
      <c r="S340" s="14"/>
      <c r="T340" s="4"/>
      <c r="U340" s="3"/>
      <c r="V340" s="4"/>
      <c r="W340" s="14"/>
      <c r="X340" s="4"/>
      <c r="Y340" s="3"/>
      <c r="Z340" s="4"/>
      <c r="AA340" s="14"/>
      <c r="AB340" s="4"/>
      <c r="AC340" s="14"/>
      <c r="AD340" s="14"/>
      <c r="AE340" s="14"/>
      <c r="AF340" s="14"/>
      <c r="AG340" s="14"/>
      <c r="AH340" s="14"/>
      <c r="AI340" s="14"/>
      <c r="AJ340" s="14"/>
      <c r="AK340" s="14"/>
      <c r="AL340" s="14"/>
      <c r="AM340" s="14"/>
      <c r="AN340" s="14"/>
      <c r="AO340" s="14"/>
      <c r="AP340" s="14"/>
      <c r="AQ340" s="14"/>
      <c r="AR340" s="14"/>
      <c r="AS340" s="14"/>
      <c r="AT340" s="14"/>
      <c r="AU340" s="14"/>
    </row>
    <row r="341" spans="11:47" x14ac:dyDescent="0.25">
      <c r="K341" s="3"/>
      <c r="L341" s="4"/>
      <c r="M341" s="4"/>
      <c r="N341" s="4"/>
      <c r="O341" s="14"/>
      <c r="P341" s="4"/>
      <c r="Q341" s="4"/>
      <c r="R341" s="4"/>
      <c r="S341" s="14"/>
      <c r="T341" s="4"/>
      <c r="U341" s="3"/>
      <c r="V341" s="4"/>
      <c r="W341" s="14"/>
      <c r="X341" s="4"/>
      <c r="Y341" s="3"/>
      <c r="Z341" s="4"/>
      <c r="AA341" s="14"/>
      <c r="AB341" s="4"/>
      <c r="AC341" s="14"/>
      <c r="AD341" s="14"/>
      <c r="AE341" s="14"/>
      <c r="AF341" s="14"/>
      <c r="AG341" s="14"/>
      <c r="AH341" s="14"/>
      <c r="AI341" s="14"/>
      <c r="AJ341" s="14"/>
      <c r="AK341" s="14"/>
      <c r="AL341" s="14"/>
      <c r="AM341" s="14"/>
      <c r="AN341" s="14"/>
      <c r="AO341" s="14"/>
      <c r="AP341" s="14"/>
      <c r="AQ341" s="14"/>
      <c r="AR341" s="14"/>
      <c r="AS341" s="14"/>
      <c r="AT341" s="14"/>
      <c r="AU341" s="14"/>
    </row>
    <row r="342" spans="11:47" x14ac:dyDescent="0.25">
      <c r="K342" s="3"/>
      <c r="L342" s="4"/>
      <c r="M342" s="4"/>
      <c r="N342" s="4"/>
      <c r="O342" s="14"/>
      <c r="P342" s="4"/>
      <c r="Q342" s="4"/>
      <c r="R342" s="4"/>
      <c r="S342" s="14"/>
      <c r="T342" s="4"/>
      <c r="U342" s="3"/>
      <c r="V342" s="4"/>
      <c r="W342" s="14"/>
      <c r="X342" s="4"/>
      <c r="Y342" s="3"/>
      <c r="Z342" s="4"/>
      <c r="AA342" s="14"/>
      <c r="AB342" s="4"/>
      <c r="AC342" s="14"/>
      <c r="AD342" s="14"/>
      <c r="AE342" s="14"/>
      <c r="AF342" s="14"/>
      <c r="AG342" s="14"/>
      <c r="AH342" s="14"/>
      <c r="AI342" s="14"/>
      <c r="AJ342" s="14"/>
      <c r="AK342" s="14"/>
      <c r="AL342" s="14"/>
      <c r="AM342" s="14"/>
      <c r="AN342" s="14"/>
      <c r="AO342" s="14"/>
      <c r="AP342" s="14"/>
      <c r="AQ342" s="14"/>
      <c r="AR342" s="14"/>
      <c r="AS342" s="14"/>
      <c r="AT342" s="14"/>
      <c r="AU342" s="14"/>
    </row>
    <row r="343" spans="11:47" x14ac:dyDescent="0.25">
      <c r="K343" s="3"/>
      <c r="L343" s="4"/>
      <c r="M343" s="4"/>
      <c r="N343" s="4"/>
      <c r="O343" s="14"/>
      <c r="P343" s="4"/>
      <c r="Q343" s="4"/>
      <c r="R343" s="4"/>
      <c r="S343" s="14"/>
      <c r="T343" s="4"/>
      <c r="U343" s="3"/>
      <c r="V343" s="4"/>
      <c r="W343" s="14"/>
      <c r="X343" s="4"/>
      <c r="Y343" s="3"/>
      <c r="Z343" s="4"/>
      <c r="AA343" s="14"/>
      <c r="AB343" s="4"/>
      <c r="AC343" s="14"/>
      <c r="AD343" s="14"/>
      <c r="AE343" s="14"/>
      <c r="AF343" s="14"/>
      <c r="AG343" s="14"/>
      <c r="AH343" s="14"/>
      <c r="AI343" s="14"/>
      <c r="AJ343" s="14"/>
      <c r="AK343" s="14"/>
      <c r="AL343" s="14"/>
      <c r="AM343" s="14"/>
      <c r="AN343" s="14"/>
      <c r="AO343" s="14"/>
      <c r="AP343" s="14"/>
      <c r="AQ343" s="14"/>
      <c r="AR343" s="14"/>
      <c r="AS343" s="14"/>
      <c r="AT343" s="14"/>
      <c r="AU343" s="14"/>
    </row>
    <row r="344" spans="11:47" x14ac:dyDescent="0.25">
      <c r="K344" s="3"/>
      <c r="L344" s="4"/>
      <c r="M344" s="4"/>
      <c r="N344" s="4"/>
      <c r="O344" s="14"/>
      <c r="P344" s="4"/>
      <c r="Q344" s="4"/>
      <c r="R344" s="4"/>
      <c r="S344" s="14"/>
      <c r="T344" s="4"/>
      <c r="U344" s="3"/>
      <c r="V344" s="4"/>
      <c r="W344" s="14"/>
      <c r="X344" s="4"/>
      <c r="Y344" s="3"/>
      <c r="Z344" s="4"/>
      <c r="AA344" s="14"/>
      <c r="AB344" s="4"/>
      <c r="AC344" s="14"/>
      <c r="AD344" s="14"/>
      <c r="AE344" s="14"/>
      <c r="AF344" s="14"/>
      <c r="AG344" s="14"/>
      <c r="AH344" s="14"/>
      <c r="AI344" s="14"/>
      <c r="AJ344" s="14"/>
      <c r="AK344" s="14"/>
      <c r="AL344" s="14"/>
      <c r="AM344" s="14"/>
      <c r="AN344" s="14"/>
      <c r="AO344" s="14"/>
      <c r="AP344" s="14"/>
      <c r="AQ344" s="14"/>
      <c r="AR344" s="14"/>
      <c r="AS344" s="14"/>
      <c r="AT344" s="14"/>
      <c r="AU344" s="14"/>
    </row>
    <row r="345" spans="11:47" x14ac:dyDescent="0.25">
      <c r="K345" s="3"/>
      <c r="L345" s="4"/>
      <c r="M345" s="4"/>
      <c r="N345" s="4"/>
      <c r="O345" s="14"/>
      <c r="P345" s="4"/>
      <c r="Q345" s="4"/>
      <c r="R345" s="4"/>
      <c r="S345" s="14"/>
      <c r="T345" s="4"/>
      <c r="U345" s="3"/>
      <c r="V345" s="4"/>
      <c r="W345" s="14"/>
      <c r="X345" s="4"/>
      <c r="Y345" s="3"/>
      <c r="Z345" s="4"/>
      <c r="AA345" s="14"/>
      <c r="AB345" s="4"/>
      <c r="AC345" s="14"/>
      <c r="AD345" s="14"/>
      <c r="AE345" s="14"/>
      <c r="AF345" s="14"/>
      <c r="AG345" s="14"/>
      <c r="AH345" s="14"/>
      <c r="AI345" s="14"/>
      <c r="AJ345" s="14"/>
      <c r="AK345" s="14"/>
      <c r="AL345" s="14"/>
      <c r="AM345" s="14"/>
      <c r="AN345" s="14"/>
      <c r="AO345" s="14"/>
      <c r="AP345" s="14"/>
      <c r="AQ345" s="14"/>
      <c r="AR345" s="14"/>
      <c r="AS345" s="14"/>
      <c r="AT345" s="14"/>
      <c r="AU345" s="14"/>
    </row>
    <row r="346" spans="11:47" x14ac:dyDescent="0.25">
      <c r="K346" s="3"/>
      <c r="L346" s="4"/>
      <c r="M346" s="4"/>
      <c r="N346" s="4"/>
      <c r="O346" s="14"/>
      <c r="P346" s="4"/>
      <c r="Q346" s="4"/>
      <c r="R346" s="4"/>
      <c r="S346" s="14"/>
      <c r="T346" s="4"/>
      <c r="U346" s="3"/>
      <c r="V346" s="4"/>
      <c r="W346" s="14"/>
      <c r="X346" s="4"/>
      <c r="Y346" s="3"/>
      <c r="Z346" s="4"/>
      <c r="AA346" s="14"/>
      <c r="AB346" s="4"/>
      <c r="AC346" s="14"/>
      <c r="AD346" s="14"/>
      <c r="AE346" s="14"/>
      <c r="AF346" s="14"/>
      <c r="AG346" s="14"/>
      <c r="AH346" s="14"/>
      <c r="AI346" s="14"/>
      <c r="AJ346" s="14"/>
      <c r="AK346" s="14"/>
      <c r="AL346" s="14"/>
      <c r="AM346" s="14"/>
      <c r="AN346" s="14"/>
      <c r="AO346" s="14"/>
      <c r="AP346" s="14"/>
      <c r="AQ346" s="14"/>
      <c r="AR346" s="14"/>
      <c r="AS346" s="14"/>
      <c r="AT346" s="14"/>
      <c r="AU346" s="14"/>
    </row>
    <row r="347" spans="11:47" x14ac:dyDescent="0.25">
      <c r="K347" s="3"/>
      <c r="L347" s="4"/>
      <c r="M347" s="4"/>
      <c r="N347" s="4"/>
      <c r="O347" s="14"/>
      <c r="P347" s="4"/>
      <c r="Q347" s="4"/>
      <c r="R347" s="4"/>
      <c r="S347" s="14"/>
      <c r="T347" s="4"/>
      <c r="U347" s="3"/>
      <c r="V347" s="4"/>
      <c r="W347" s="14"/>
      <c r="X347" s="4"/>
      <c r="Y347" s="3"/>
      <c r="Z347" s="4"/>
      <c r="AA347" s="14"/>
      <c r="AB347" s="4"/>
      <c r="AC347" s="14"/>
      <c r="AD347" s="14"/>
      <c r="AE347" s="14"/>
      <c r="AF347" s="14"/>
      <c r="AG347" s="14"/>
      <c r="AH347" s="14"/>
      <c r="AI347" s="14"/>
      <c r="AJ347" s="14"/>
      <c r="AK347" s="14"/>
      <c r="AL347" s="14"/>
      <c r="AM347" s="14"/>
      <c r="AN347" s="14"/>
      <c r="AO347" s="14"/>
      <c r="AP347" s="14"/>
      <c r="AQ347" s="14"/>
      <c r="AR347" s="14"/>
      <c r="AS347" s="14"/>
      <c r="AT347" s="14"/>
      <c r="AU347" s="14"/>
    </row>
    <row r="348" spans="11:47" x14ac:dyDescent="0.25">
      <c r="K348" s="3"/>
      <c r="L348" s="4"/>
      <c r="M348" s="4"/>
      <c r="N348" s="4"/>
      <c r="O348" s="14"/>
      <c r="P348" s="4"/>
      <c r="Q348" s="4"/>
      <c r="R348" s="4"/>
      <c r="S348" s="14"/>
      <c r="T348" s="4"/>
      <c r="U348" s="3"/>
      <c r="V348" s="4"/>
      <c r="W348" s="14"/>
      <c r="X348" s="4"/>
      <c r="Y348" s="3"/>
      <c r="Z348" s="4"/>
      <c r="AA348" s="14"/>
      <c r="AB348" s="4"/>
      <c r="AC348" s="14"/>
      <c r="AD348" s="14"/>
      <c r="AE348" s="14"/>
      <c r="AF348" s="14"/>
      <c r="AG348" s="14"/>
      <c r="AH348" s="14"/>
      <c r="AI348" s="14"/>
      <c r="AJ348" s="14"/>
      <c r="AK348" s="14"/>
      <c r="AL348" s="14"/>
      <c r="AM348" s="14"/>
      <c r="AN348" s="14"/>
      <c r="AO348" s="14"/>
      <c r="AP348" s="14"/>
      <c r="AQ348" s="14"/>
      <c r="AR348" s="14"/>
      <c r="AS348" s="14"/>
      <c r="AT348" s="14"/>
      <c r="AU348" s="14"/>
    </row>
    <row r="349" spans="11:47" x14ac:dyDescent="0.25">
      <c r="K349" s="3"/>
      <c r="L349" s="4"/>
      <c r="M349" s="4"/>
      <c r="N349" s="4"/>
      <c r="O349" s="14"/>
      <c r="P349" s="4"/>
      <c r="Q349" s="4"/>
      <c r="R349" s="4"/>
      <c r="S349" s="14"/>
      <c r="T349" s="4"/>
      <c r="U349" s="3"/>
      <c r="V349" s="4"/>
      <c r="W349" s="14"/>
      <c r="X349" s="4"/>
      <c r="Y349" s="3"/>
      <c r="Z349" s="4"/>
      <c r="AA349" s="14"/>
      <c r="AB349" s="4"/>
      <c r="AC349" s="14"/>
      <c r="AD349" s="14"/>
      <c r="AE349" s="14"/>
      <c r="AF349" s="14"/>
      <c r="AG349" s="14"/>
      <c r="AH349" s="14"/>
      <c r="AI349" s="14"/>
      <c r="AJ349" s="14"/>
      <c r="AK349" s="14"/>
      <c r="AL349" s="14"/>
      <c r="AM349" s="14"/>
      <c r="AN349" s="14"/>
      <c r="AO349" s="14"/>
      <c r="AP349" s="14"/>
      <c r="AQ349" s="14"/>
      <c r="AR349" s="14"/>
      <c r="AS349" s="14"/>
      <c r="AT349" s="14"/>
      <c r="AU349" s="14"/>
    </row>
    <row r="350" spans="11:47" x14ac:dyDescent="0.25">
      <c r="K350" s="3"/>
      <c r="L350" s="4"/>
      <c r="M350" s="4"/>
      <c r="N350" s="4"/>
      <c r="O350" s="14"/>
      <c r="P350" s="4"/>
      <c r="Q350" s="4"/>
      <c r="R350" s="4"/>
      <c r="S350" s="14"/>
      <c r="T350" s="4"/>
      <c r="U350" s="3"/>
      <c r="V350" s="4"/>
      <c r="W350" s="14"/>
      <c r="X350" s="4"/>
      <c r="Y350" s="3"/>
      <c r="Z350" s="4"/>
      <c r="AA350" s="14"/>
      <c r="AB350" s="4"/>
      <c r="AC350" s="14"/>
      <c r="AD350" s="14"/>
      <c r="AE350" s="14"/>
      <c r="AF350" s="14"/>
      <c r="AG350" s="14"/>
      <c r="AH350" s="14"/>
      <c r="AI350" s="14"/>
      <c r="AJ350" s="14"/>
      <c r="AK350" s="14"/>
      <c r="AL350" s="14"/>
      <c r="AM350" s="14"/>
      <c r="AN350" s="14"/>
      <c r="AO350" s="14"/>
      <c r="AP350" s="14"/>
      <c r="AQ350" s="14"/>
      <c r="AR350" s="14"/>
      <c r="AS350" s="14"/>
      <c r="AT350" s="14"/>
      <c r="AU350" s="14"/>
    </row>
  </sheetData>
  <mergeCells count="17">
    <mergeCell ref="D1:I1"/>
    <mergeCell ref="K14:R14"/>
    <mergeCell ref="S42:Y42"/>
    <mergeCell ref="H2:H41"/>
    <mergeCell ref="H42:H103"/>
    <mergeCell ref="S1:Y1"/>
    <mergeCell ref="K23:Q23"/>
    <mergeCell ref="K1:Q1"/>
    <mergeCell ref="K50:R50"/>
    <mergeCell ref="S55:Y55"/>
    <mergeCell ref="S47:Y47"/>
    <mergeCell ref="S30:Y30"/>
    <mergeCell ref="S24:Y24"/>
    <mergeCell ref="H104:H107"/>
    <mergeCell ref="D109:I109"/>
    <mergeCell ref="S35:Y35"/>
    <mergeCell ref="S9:Y9"/>
  </mergeCells>
  <hyperlinks>
    <hyperlink ref="I28" location="'Code Raison et FORCAGE RPO'!P2" display="Motif de l'appel au centre d'autorisation" xr:uid="{00000000-0004-0000-0400-000000000000}"/>
  </hyperlinks>
  <pageMargins left="0.7" right="0.7" top="0.75" bottom="0.75" header="0.3" footer="0.3"/>
  <pageSetup scale="26"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0"/>
  <dimension ref="A1:AU370"/>
  <sheetViews>
    <sheetView topLeftCell="A54" zoomScale="75" zoomScaleNormal="75" workbookViewId="0">
      <selection activeCell="E76" sqref="E76"/>
    </sheetView>
  </sheetViews>
  <sheetFormatPr baseColWidth="10" defaultColWidth="11.42578125" defaultRowHeight="15" x14ac:dyDescent="0.25"/>
  <cols>
    <col min="1" max="1" width="4.85546875" style="172" customWidth="1"/>
    <col min="2" max="2" width="54.85546875" style="284" bestFit="1" customWidth="1"/>
    <col min="3" max="3" width="17.42578125" style="48" customWidth="1"/>
    <col min="4" max="4" width="6" style="1" customWidth="1"/>
    <col min="5" max="5" width="40.28515625" customWidth="1"/>
    <col min="6" max="6" width="4.7109375" style="2" bestFit="1" customWidth="1"/>
    <col min="7" max="7" width="23.7109375" style="2" customWidth="1"/>
    <col min="8" max="8" width="22.85546875" style="2" bestFit="1" customWidth="1"/>
    <col min="9" max="9" width="93.5703125" customWidth="1"/>
    <col min="10" max="10" width="31" style="100" customWidth="1"/>
    <col min="11" max="11" width="71.5703125" style="48" bestFit="1" customWidth="1"/>
    <col min="12" max="12" width="3.7109375" style="2" bestFit="1" customWidth="1"/>
    <col min="13" max="13" width="3.7109375" style="2" customWidth="1"/>
    <col min="14" max="14" width="11.7109375" style="2" customWidth="1"/>
    <col min="15" max="15" width="29.7109375" bestFit="1" customWidth="1"/>
    <col min="16" max="16" width="3.7109375" style="2" bestFit="1" customWidth="1"/>
    <col min="17" max="17" width="3.7109375" style="2" customWidth="1"/>
    <col min="18" max="18" width="16" style="2" bestFit="1" customWidth="1"/>
    <col min="19" max="19" width="40.28515625" bestFit="1" customWidth="1"/>
    <col min="20" max="20" width="7" style="2" customWidth="1"/>
    <col min="21" max="21" width="40.85546875" style="48" bestFit="1" customWidth="1"/>
    <col min="22" max="22" width="15.140625" style="2" customWidth="1"/>
    <col min="23" max="23" width="34" bestFit="1" customWidth="1"/>
    <col min="24" max="24" width="3.5703125" style="2" bestFit="1" customWidth="1"/>
    <col min="25" max="25" width="37.85546875" style="48" bestFit="1" customWidth="1"/>
    <col min="26" max="26" width="27.7109375" style="2" bestFit="1" customWidth="1"/>
    <col min="27" max="27" width="44" bestFit="1" customWidth="1"/>
    <col min="28" max="28" width="11.42578125" style="2"/>
  </cols>
  <sheetData>
    <row r="1" spans="1:47" x14ac:dyDescent="0.25">
      <c r="A1" s="170" t="s">
        <v>641</v>
      </c>
      <c r="B1" s="1073"/>
      <c r="C1" s="174" t="s">
        <v>1880</v>
      </c>
      <c r="D1" s="3692" t="s">
        <v>7125</v>
      </c>
      <c r="E1" s="3692"/>
      <c r="F1" s="3692"/>
      <c r="G1" s="3692"/>
      <c r="H1" s="3692"/>
      <c r="I1" s="3693"/>
      <c r="J1" s="238" t="s">
        <v>1204</v>
      </c>
      <c r="K1" s="3709" t="s">
        <v>8773</v>
      </c>
      <c r="L1" s="3710"/>
      <c r="M1" s="3710"/>
      <c r="N1" s="3710"/>
      <c r="O1" s="3710"/>
      <c r="P1" s="3710"/>
      <c r="Q1" s="3711"/>
      <c r="R1" s="489" t="s">
        <v>8778</v>
      </c>
      <c r="S1" s="3686" t="s">
        <v>438</v>
      </c>
      <c r="T1" s="3687"/>
      <c r="U1" s="3687"/>
      <c r="V1" s="3687"/>
      <c r="W1" s="3687"/>
      <c r="X1" s="3687"/>
      <c r="Y1" s="3687"/>
      <c r="Z1" s="952"/>
      <c r="AA1" s="14"/>
      <c r="AB1" s="4"/>
      <c r="AC1" s="14"/>
      <c r="AD1" s="14"/>
      <c r="AE1" s="14"/>
      <c r="AF1" s="14"/>
      <c r="AG1" s="14"/>
      <c r="AH1" s="14"/>
      <c r="AI1" s="14"/>
      <c r="AJ1" s="14"/>
      <c r="AK1" s="14"/>
      <c r="AL1" s="14"/>
      <c r="AM1" s="14"/>
      <c r="AN1" s="14"/>
      <c r="AO1" s="14"/>
      <c r="AP1" s="14"/>
      <c r="AQ1" s="14"/>
      <c r="AR1" s="14"/>
      <c r="AS1" s="14"/>
      <c r="AT1" s="14"/>
      <c r="AU1" s="14"/>
    </row>
    <row r="2" spans="1:47" x14ac:dyDescent="0.25">
      <c r="A2" s="172" t="s">
        <v>1083</v>
      </c>
      <c r="C2" s="177" t="s">
        <v>6938</v>
      </c>
      <c r="D2" s="168">
        <v>0</v>
      </c>
      <c r="E2" s="80" t="s">
        <v>227</v>
      </c>
      <c r="F2" s="81">
        <v>2</v>
      </c>
      <c r="G2" s="81" t="s">
        <v>446</v>
      </c>
      <c r="H2" s="3700" t="s">
        <v>9201</v>
      </c>
      <c r="I2" s="171" t="s">
        <v>439</v>
      </c>
      <c r="J2" s="100" t="s">
        <v>196</v>
      </c>
      <c r="K2" s="178" t="s">
        <v>447</v>
      </c>
      <c r="L2" s="1107" t="s">
        <v>96</v>
      </c>
      <c r="M2" s="184"/>
      <c r="N2" s="286" t="s">
        <v>6940</v>
      </c>
      <c r="O2" s="179" t="s">
        <v>457</v>
      </c>
      <c r="P2" s="184" t="s">
        <v>566</v>
      </c>
      <c r="Q2" s="184"/>
      <c r="R2" s="509" t="s">
        <v>6939</v>
      </c>
      <c r="S2" s="124" t="s">
        <v>479</v>
      </c>
      <c r="T2" s="184" t="s">
        <v>564</v>
      </c>
      <c r="U2" s="179"/>
      <c r="V2" s="159"/>
      <c r="W2" s="125" t="s">
        <v>548</v>
      </c>
      <c r="X2" s="184" t="s">
        <v>116</v>
      </c>
      <c r="Y2" s="179"/>
      <c r="Z2" s="632"/>
      <c r="AA2" s="14"/>
      <c r="AB2" s="4"/>
      <c r="AC2" s="14"/>
      <c r="AD2" s="14"/>
      <c r="AE2" s="14"/>
      <c r="AF2" s="14"/>
      <c r="AG2" s="14"/>
      <c r="AH2" s="14"/>
      <c r="AI2" s="14"/>
      <c r="AJ2" s="14"/>
      <c r="AK2" s="14"/>
      <c r="AL2" s="14"/>
      <c r="AM2" s="14"/>
      <c r="AN2" s="14"/>
      <c r="AO2" s="14"/>
      <c r="AP2" s="14"/>
      <c r="AQ2" s="14"/>
      <c r="AR2" s="14"/>
      <c r="AS2" s="14"/>
      <c r="AT2" s="14"/>
      <c r="AU2" s="14"/>
    </row>
    <row r="3" spans="1:47" x14ac:dyDescent="0.25">
      <c r="C3" s="177"/>
      <c r="D3" s="1">
        <f t="shared" ref="D3:D34" si="0">F2+D2</f>
        <v>2</v>
      </c>
      <c r="E3" s="50"/>
      <c r="F3" s="33">
        <v>2</v>
      </c>
      <c r="G3" s="33" t="s">
        <v>442</v>
      </c>
      <c r="H3" s="3701"/>
      <c r="I3" s="190" t="s">
        <v>436</v>
      </c>
      <c r="J3" s="100" t="s">
        <v>96</v>
      </c>
      <c r="K3" s="180" t="s">
        <v>448</v>
      </c>
      <c r="L3" s="1108" t="s">
        <v>187</v>
      </c>
      <c r="M3" s="4"/>
      <c r="N3" s="285" t="s">
        <v>6941</v>
      </c>
      <c r="O3" s="3" t="s">
        <v>458</v>
      </c>
      <c r="P3" s="4" t="s">
        <v>567</v>
      </c>
      <c r="Q3" s="4"/>
      <c r="S3" s="79" t="s">
        <v>543</v>
      </c>
      <c r="T3" s="4" t="s">
        <v>96</v>
      </c>
      <c r="U3" s="3"/>
      <c r="W3" s="14" t="s">
        <v>549</v>
      </c>
      <c r="X3" s="4" t="s">
        <v>118</v>
      </c>
      <c r="Y3" s="3"/>
      <c r="Z3" s="7"/>
      <c r="AA3" s="14"/>
      <c r="AB3" s="4"/>
      <c r="AC3" s="14"/>
      <c r="AD3" s="14"/>
      <c r="AE3" s="14"/>
      <c r="AF3" s="14"/>
      <c r="AG3" s="14"/>
      <c r="AH3" s="14"/>
      <c r="AI3" s="14"/>
      <c r="AJ3" s="14"/>
      <c r="AK3" s="14"/>
      <c r="AL3" s="14"/>
      <c r="AM3" s="14"/>
      <c r="AN3" s="14"/>
      <c r="AR3" s="14"/>
      <c r="AS3" s="14"/>
      <c r="AT3" s="14"/>
      <c r="AU3" s="14"/>
    </row>
    <row r="4" spans="1:47" x14ac:dyDescent="0.25">
      <c r="C4" s="177" t="s">
        <v>3001</v>
      </c>
      <c r="D4" s="1">
        <f t="shared" si="0"/>
        <v>4</v>
      </c>
      <c r="E4" s="50"/>
      <c r="F4" s="33">
        <v>2</v>
      </c>
      <c r="G4" s="33" t="s">
        <v>435</v>
      </c>
      <c r="H4" s="3701"/>
      <c r="I4" s="189" t="s">
        <v>437</v>
      </c>
      <c r="J4" s="100" t="s">
        <v>1142</v>
      </c>
      <c r="K4" s="180" t="s">
        <v>449</v>
      </c>
      <c r="L4" s="1108" t="s">
        <v>97</v>
      </c>
      <c r="M4" s="4"/>
      <c r="N4" s="285" t="s">
        <v>6942</v>
      </c>
      <c r="O4" s="3" t="s">
        <v>459</v>
      </c>
      <c r="P4" s="4" t="s">
        <v>568</v>
      </c>
      <c r="Q4" s="4"/>
      <c r="R4" s="4"/>
      <c r="S4" s="79" t="s">
        <v>544</v>
      </c>
      <c r="T4" s="4" t="s">
        <v>583</v>
      </c>
      <c r="U4" s="3"/>
      <c r="W4" s="14" t="s">
        <v>550</v>
      </c>
      <c r="X4" s="4" t="s">
        <v>584</v>
      </c>
      <c r="Y4" s="3"/>
      <c r="Z4" s="7"/>
      <c r="AA4" s="14"/>
      <c r="AB4" s="4"/>
      <c r="AC4" s="14"/>
      <c r="AD4" s="14"/>
      <c r="AE4" s="14"/>
      <c r="AF4" s="14"/>
      <c r="AG4" s="14"/>
      <c r="AH4" s="14"/>
      <c r="AI4" s="14"/>
      <c r="AJ4" s="14"/>
      <c r="AK4" s="14"/>
      <c r="AL4" s="14"/>
      <c r="AM4" s="14"/>
      <c r="AN4" s="14"/>
      <c r="AR4" s="14"/>
      <c r="AS4" s="14"/>
      <c r="AT4" s="14"/>
      <c r="AU4" s="14"/>
    </row>
    <row r="5" spans="1:47" x14ac:dyDescent="0.25">
      <c r="C5" s="82"/>
      <c r="D5" s="1">
        <f t="shared" si="0"/>
        <v>6</v>
      </c>
      <c r="E5" s="50"/>
      <c r="F5" s="33">
        <v>2</v>
      </c>
      <c r="G5" s="33" t="s">
        <v>443</v>
      </c>
      <c r="H5" s="3701"/>
      <c r="I5" s="261" t="s">
        <v>438</v>
      </c>
      <c r="J5" s="100" t="s">
        <v>96</v>
      </c>
      <c r="K5" s="180" t="s">
        <v>450</v>
      </c>
      <c r="L5" s="1108" t="s">
        <v>112</v>
      </c>
      <c r="M5" s="4"/>
      <c r="N5" s="285" t="s">
        <v>1138</v>
      </c>
      <c r="O5" s="3" t="s">
        <v>460</v>
      </c>
      <c r="P5" s="4" t="s">
        <v>569</v>
      </c>
      <c r="Q5" s="4"/>
      <c r="R5" s="4"/>
      <c r="S5" s="79" t="s">
        <v>545</v>
      </c>
      <c r="T5" s="4" t="s">
        <v>418</v>
      </c>
      <c r="U5" s="3"/>
      <c r="W5" s="14" t="s">
        <v>551</v>
      </c>
      <c r="X5" s="4" t="s">
        <v>119</v>
      </c>
      <c r="Y5" s="3"/>
      <c r="Z5" s="7"/>
      <c r="AA5" s="14"/>
      <c r="AB5" s="4"/>
      <c r="AC5" s="14"/>
      <c r="AD5" s="14"/>
      <c r="AE5" s="14"/>
      <c r="AF5" s="14"/>
      <c r="AG5" s="14"/>
      <c r="AH5" s="14"/>
      <c r="AI5" s="14"/>
      <c r="AJ5" s="14"/>
      <c r="AK5" s="14"/>
      <c r="AL5" s="14"/>
      <c r="AM5" s="14"/>
      <c r="AN5" s="14"/>
      <c r="AR5" s="14"/>
      <c r="AS5" s="14"/>
      <c r="AT5" s="14"/>
      <c r="AU5" s="14"/>
    </row>
    <row r="6" spans="1:47" x14ac:dyDescent="0.25">
      <c r="C6" s="82"/>
      <c r="D6" s="1">
        <f t="shared" si="0"/>
        <v>8</v>
      </c>
      <c r="E6" s="50"/>
      <c r="F6" s="33">
        <v>2</v>
      </c>
      <c r="G6" s="33" t="s">
        <v>444</v>
      </c>
      <c r="H6" s="3701"/>
      <c r="I6" s="167" t="s">
        <v>440</v>
      </c>
      <c r="J6" s="102" t="s">
        <v>425</v>
      </c>
      <c r="K6" s="180" t="s">
        <v>451</v>
      </c>
      <c r="L6" s="1108" t="s">
        <v>196</v>
      </c>
      <c r="M6" s="4"/>
      <c r="N6" s="285" t="s">
        <v>564</v>
      </c>
      <c r="O6" s="3" t="s">
        <v>461</v>
      </c>
      <c r="P6" s="4" t="s">
        <v>570</v>
      </c>
      <c r="Q6" s="4"/>
      <c r="R6" s="4"/>
      <c r="S6" s="79" t="s">
        <v>546</v>
      </c>
      <c r="T6" s="4" t="s">
        <v>420</v>
      </c>
      <c r="U6" s="3"/>
      <c r="W6" s="14" t="s">
        <v>552</v>
      </c>
      <c r="X6" s="4" t="s">
        <v>585</v>
      </c>
      <c r="Y6" s="3"/>
      <c r="Z6" s="7"/>
      <c r="AA6" s="14"/>
      <c r="AB6" s="4"/>
      <c r="AC6" s="14"/>
      <c r="AD6" s="14"/>
      <c r="AE6" s="14"/>
      <c r="AF6" s="14"/>
      <c r="AG6" s="14"/>
      <c r="AH6" s="14"/>
      <c r="AI6" s="14"/>
      <c r="AJ6" s="14"/>
      <c r="AK6" s="14"/>
      <c r="AL6" s="14"/>
      <c r="AM6" s="14"/>
      <c r="AN6" s="14"/>
      <c r="AR6" s="14"/>
      <c r="AS6" s="14"/>
      <c r="AT6" s="14"/>
      <c r="AU6" s="14"/>
    </row>
    <row r="7" spans="1:47" x14ac:dyDescent="0.25">
      <c r="C7" s="82"/>
      <c r="D7" s="1">
        <f t="shared" si="0"/>
        <v>10</v>
      </c>
      <c r="E7" s="50"/>
      <c r="F7" s="33">
        <v>2</v>
      </c>
      <c r="G7" s="33" t="s">
        <v>445</v>
      </c>
      <c r="H7" s="3701"/>
      <c r="I7" s="192" t="s">
        <v>441</v>
      </c>
      <c r="J7" s="100" t="s">
        <v>583</v>
      </c>
      <c r="K7" s="180" t="s">
        <v>1884</v>
      </c>
      <c r="L7" s="1108" t="s">
        <v>114</v>
      </c>
      <c r="M7" s="4"/>
      <c r="N7" s="285" t="s">
        <v>564</v>
      </c>
      <c r="O7" s="3" t="s">
        <v>462</v>
      </c>
      <c r="P7" s="4" t="s">
        <v>571</v>
      </c>
      <c r="Q7" s="4"/>
      <c r="R7" s="4"/>
      <c r="S7" s="79" t="s">
        <v>547</v>
      </c>
      <c r="T7" s="4" t="s">
        <v>422</v>
      </c>
      <c r="U7" s="3"/>
      <c r="W7" s="14" t="s">
        <v>553</v>
      </c>
      <c r="X7" s="4" t="s">
        <v>586</v>
      </c>
      <c r="Y7" s="3"/>
      <c r="Z7" s="7"/>
      <c r="AA7" s="14"/>
      <c r="AB7" s="4"/>
      <c r="AC7" s="14"/>
      <c r="AD7" s="14"/>
      <c r="AE7" s="14"/>
      <c r="AF7" s="14"/>
      <c r="AG7" s="14"/>
      <c r="AH7" s="14"/>
      <c r="AI7" s="14"/>
      <c r="AJ7" s="14"/>
      <c r="AK7" s="14"/>
      <c r="AL7" s="14"/>
      <c r="AM7" s="14"/>
      <c r="AN7" s="14"/>
      <c r="AR7" s="14"/>
      <c r="AS7" s="14"/>
      <c r="AT7" s="14"/>
      <c r="AU7" s="14"/>
    </row>
    <row r="8" spans="1:47" x14ac:dyDescent="0.25">
      <c r="C8" s="82"/>
      <c r="D8" s="1">
        <f t="shared" si="0"/>
        <v>12</v>
      </c>
      <c r="E8" s="50" t="s">
        <v>300</v>
      </c>
      <c r="F8" s="33">
        <v>6</v>
      </c>
      <c r="G8" s="33"/>
      <c r="H8" s="3701"/>
      <c r="I8" s="192" t="s">
        <v>365</v>
      </c>
      <c r="J8" s="100" t="s">
        <v>1143</v>
      </c>
      <c r="K8" s="180" t="s">
        <v>452</v>
      </c>
      <c r="L8" s="4" t="s">
        <v>111</v>
      </c>
      <c r="M8" s="4"/>
      <c r="N8" s="4"/>
      <c r="O8" s="3" t="s">
        <v>463</v>
      </c>
      <c r="P8" s="4" t="s">
        <v>572</v>
      </c>
      <c r="Q8" s="4"/>
      <c r="R8" s="4"/>
      <c r="S8" s="70"/>
      <c r="T8" s="8"/>
      <c r="U8" s="635"/>
      <c r="V8" s="8"/>
      <c r="W8" s="37"/>
      <c r="X8" s="8"/>
      <c r="Y8" s="635"/>
      <c r="Z8" s="302"/>
      <c r="AA8" s="14"/>
      <c r="AB8" s="4"/>
      <c r="AC8" s="14"/>
      <c r="AD8" s="14"/>
      <c r="AE8" s="14"/>
      <c r="AF8" s="14"/>
      <c r="AG8" s="14"/>
      <c r="AH8" s="14"/>
      <c r="AI8" s="14"/>
      <c r="AJ8" s="14"/>
      <c r="AK8" s="14"/>
      <c r="AL8" s="14"/>
      <c r="AM8" s="14"/>
      <c r="AN8" s="14"/>
      <c r="AR8" s="14"/>
      <c r="AS8" s="14"/>
      <c r="AT8" s="14"/>
      <c r="AU8" s="14"/>
    </row>
    <row r="9" spans="1:47" x14ac:dyDescent="0.25">
      <c r="B9" s="1071" t="s">
        <v>905</v>
      </c>
      <c r="C9" s="177" t="s">
        <v>3003</v>
      </c>
      <c r="D9" s="1">
        <f t="shared" si="0"/>
        <v>18</v>
      </c>
      <c r="E9" s="50" t="s">
        <v>301</v>
      </c>
      <c r="F9" s="33">
        <v>3</v>
      </c>
      <c r="G9" s="33"/>
      <c r="H9" s="3701"/>
      <c r="I9" s="192" t="s">
        <v>366</v>
      </c>
      <c r="J9" s="100" t="s">
        <v>98</v>
      </c>
      <c r="K9" s="180" t="s">
        <v>453</v>
      </c>
      <c r="L9" s="4" t="s">
        <v>562</v>
      </c>
      <c r="M9" s="4"/>
      <c r="N9" s="4"/>
      <c r="O9" s="3" t="s">
        <v>464</v>
      </c>
      <c r="P9" s="4" t="s">
        <v>573</v>
      </c>
      <c r="Q9" s="4"/>
      <c r="R9" s="10"/>
      <c r="S9" s="3689" t="s">
        <v>9083</v>
      </c>
      <c r="T9" s="3690"/>
      <c r="U9" s="3690"/>
      <c r="V9" s="3690"/>
      <c r="W9" s="3690"/>
      <c r="X9" s="3690"/>
      <c r="Y9" s="3691"/>
      <c r="Z9" s="633" t="s">
        <v>9089</v>
      </c>
      <c r="AA9" s="14"/>
      <c r="AB9" s="4"/>
      <c r="AC9" s="14"/>
      <c r="AD9" s="14"/>
      <c r="AE9" s="14"/>
      <c r="AF9" s="14"/>
      <c r="AG9" s="14"/>
      <c r="AH9" s="14"/>
      <c r="AI9" s="14"/>
      <c r="AJ9" s="14"/>
      <c r="AK9" s="14"/>
      <c r="AL9" s="14"/>
      <c r="AM9" s="14"/>
      <c r="AN9" s="14"/>
      <c r="AR9" s="14"/>
      <c r="AS9" s="14"/>
      <c r="AT9" s="14"/>
      <c r="AU9" s="14"/>
    </row>
    <row r="10" spans="1:47" x14ac:dyDescent="0.25">
      <c r="C10" s="82"/>
      <c r="D10" s="1">
        <f t="shared" si="0"/>
        <v>21</v>
      </c>
      <c r="E10" s="50" t="s">
        <v>302</v>
      </c>
      <c r="F10" s="33">
        <v>2</v>
      </c>
      <c r="G10" s="33"/>
      <c r="H10" s="3701"/>
      <c r="I10" s="167" t="s">
        <v>367</v>
      </c>
      <c r="J10" s="100" t="s">
        <v>1144</v>
      </c>
      <c r="K10" s="180" t="s">
        <v>454</v>
      </c>
      <c r="L10" s="4" t="s">
        <v>563</v>
      </c>
      <c r="M10" s="4"/>
      <c r="N10" s="4"/>
      <c r="O10" s="3" t="s">
        <v>465</v>
      </c>
      <c r="P10" s="4" t="s">
        <v>574</v>
      </c>
      <c r="Q10" s="4"/>
      <c r="R10" s="4"/>
      <c r="S10" s="187" t="s">
        <v>1614</v>
      </c>
      <c r="T10" s="159">
        <v>0</v>
      </c>
      <c r="U10" s="188"/>
      <c r="V10" s="636">
        <v>22</v>
      </c>
      <c r="W10" s="188" t="s">
        <v>1626</v>
      </c>
      <c r="X10" s="159">
        <v>44</v>
      </c>
      <c r="Y10" s="680" t="s">
        <v>9081</v>
      </c>
      <c r="Z10" s="638">
        <v>22</v>
      </c>
      <c r="AA10" s="14" t="s">
        <v>9085</v>
      </c>
      <c r="AB10" s="4" t="s">
        <v>418</v>
      </c>
      <c r="AC10" s="14"/>
      <c r="AD10" s="14"/>
      <c r="AE10" s="14"/>
      <c r="AF10" s="14"/>
      <c r="AG10" s="14"/>
      <c r="AH10" s="14"/>
      <c r="AI10" s="14"/>
      <c r="AJ10" s="14"/>
      <c r="AK10" s="14"/>
      <c r="AL10" s="14"/>
      <c r="AM10" s="14"/>
      <c r="AN10" s="14"/>
      <c r="AR10" s="14"/>
      <c r="AS10" s="14"/>
      <c r="AT10" s="14"/>
      <c r="AU10" s="14"/>
    </row>
    <row r="11" spans="1:47" x14ac:dyDescent="0.25">
      <c r="B11" s="284" t="s">
        <v>847</v>
      </c>
      <c r="C11" s="1076" t="s">
        <v>6929</v>
      </c>
      <c r="D11" s="1">
        <f t="shared" si="0"/>
        <v>23</v>
      </c>
      <c r="E11" s="50" t="s">
        <v>230</v>
      </c>
      <c r="F11" s="33">
        <v>6</v>
      </c>
      <c r="G11" s="33"/>
      <c r="H11" s="3701"/>
      <c r="I11" s="167" t="s">
        <v>6925</v>
      </c>
      <c r="J11" s="100" t="s">
        <v>1145</v>
      </c>
      <c r="K11" s="180" t="s">
        <v>455</v>
      </c>
      <c r="L11" s="4" t="s">
        <v>564</v>
      </c>
      <c r="M11" s="4"/>
      <c r="N11" s="4"/>
      <c r="O11" s="3" t="s">
        <v>466</v>
      </c>
      <c r="P11" s="4" t="s">
        <v>188</v>
      </c>
      <c r="Q11" s="4"/>
      <c r="R11" s="4"/>
      <c r="S11" s="181" t="s">
        <v>1615</v>
      </c>
      <c r="T11" s="2">
        <v>10</v>
      </c>
      <c r="U11" s="682" t="s">
        <v>11239</v>
      </c>
      <c r="V11" s="637">
        <v>22</v>
      </c>
      <c r="W11" s="48" t="s">
        <v>1627</v>
      </c>
      <c r="X11" s="2">
        <v>45</v>
      </c>
      <c r="Y11" s="679" t="s">
        <v>11451</v>
      </c>
      <c r="Z11" s="638">
        <v>22</v>
      </c>
      <c r="AA11" s="14" t="s">
        <v>419</v>
      </c>
      <c r="AB11" s="4" t="s">
        <v>420</v>
      </c>
      <c r="AC11" s="14"/>
      <c r="AD11" s="14"/>
      <c r="AE11" s="14"/>
      <c r="AF11" s="14"/>
      <c r="AG11" s="14"/>
      <c r="AH11" s="14"/>
      <c r="AI11" s="14"/>
      <c r="AJ11" s="14"/>
      <c r="AK11" s="14"/>
      <c r="AL11" s="14"/>
      <c r="AM11" s="14"/>
      <c r="AN11" s="14"/>
      <c r="AR11" s="14"/>
      <c r="AS11" s="14"/>
      <c r="AT11" s="14"/>
      <c r="AU11" s="14"/>
    </row>
    <row r="12" spans="1:47" x14ac:dyDescent="0.25">
      <c r="B12" s="1071" t="s">
        <v>906</v>
      </c>
      <c r="C12" s="455" t="s">
        <v>9918</v>
      </c>
      <c r="D12" s="1">
        <f t="shared" si="0"/>
        <v>29</v>
      </c>
      <c r="E12" s="50" t="s">
        <v>303</v>
      </c>
      <c r="F12" s="33">
        <v>8</v>
      </c>
      <c r="G12" s="33"/>
      <c r="H12" s="3701"/>
      <c r="I12" s="192" t="s">
        <v>9919</v>
      </c>
      <c r="J12" s="100" t="s">
        <v>1146</v>
      </c>
      <c r="K12" s="180" t="s">
        <v>456</v>
      </c>
      <c r="L12" s="4" t="s">
        <v>565</v>
      </c>
      <c r="M12" s="4"/>
      <c r="N12" s="4"/>
      <c r="O12" s="14"/>
      <c r="P12" s="4"/>
      <c r="Q12" s="4"/>
      <c r="R12" s="4"/>
      <c r="S12" s="181" t="s">
        <v>1616</v>
      </c>
      <c r="T12" s="2">
        <v>11</v>
      </c>
      <c r="V12" s="637">
        <v>22</v>
      </c>
      <c r="W12" s="48" t="s">
        <v>1628</v>
      </c>
      <c r="X12" s="2">
        <v>46</v>
      </c>
      <c r="Y12" s="681" t="s">
        <v>11455</v>
      </c>
      <c r="Z12" s="638">
        <v>22</v>
      </c>
      <c r="AA12" s="14" t="s">
        <v>9086</v>
      </c>
      <c r="AB12" s="4" t="s">
        <v>422</v>
      </c>
      <c r="AC12" s="14"/>
      <c r="AD12" s="14"/>
      <c r="AE12" s="14"/>
      <c r="AF12" s="14"/>
      <c r="AG12" s="14"/>
      <c r="AH12" s="14"/>
      <c r="AI12" s="14"/>
      <c r="AJ12" s="14"/>
      <c r="AK12" s="14"/>
      <c r="AL12" s="14"/>
      <c r="AM12" s="14"/>
      <c r="AN12" s="14"/>
      <c r="AR12" s="14"/>
      <c r="AS12" s="14"/>
      <c r="AT12" s="14"/>
      <c r="AU12" s="14"/>
    </row>
    <row r="13" spans="1:47" x14ac:dyDescent="0.25">
      <c r="C13" s="82"/>
      <c r="D13" s="1">
        <f t="shared" si="0"/>
        <v>37</v>
      </c>
      <c r="E13" s="50" t="s">
        <v>304</v>
      </c>
      <c r="F13" s="33">
        <v>3</v>
      </c>
      <c r="G13" s="33"/>
      <c r="H13" s="3701"/>
      <c r="I13" s="167" t="s">
        <v>369</v>
      </c>
      <c r="J13" s="100" t="s">
        <v>1147</v>
      </c>
      <c r="K13" s="186"/>
      <c r="L13" s="8"/>
      <c r="M13" s="8"/>
      <c r="N13" s="15"/>
      <c r="O13" s="183"/>
      <c r="P13" s="15"/>
      <c r="Q13" s="15"/>
      <c r="R13" s="15"/>
      <c r="S13" s="181" t="s">
        <v>1617</v>
      </c>
      <c r="T13" s="2">
        <v>20</v>
      </c>
      <c r="U13" s="678" t="s">
        <v>11240</v>
      </c>
      <c r="V13" s="637">
        <v>22</v>
      </c>
      <c r="W13" s="48" t="s">
        <v>1629</v>
      </c>
      <c r="X13" s="2">
        <v>47</v>
      </c>
      <c r="Y13" s="681" t="s">
        <v>11452</v>
      </c>
      <c r="Z13" s="638">
        <v>22</v>
      </c>
      <c r="AA13" s="14" t="s">
        <v>9087</v>
      </c>
      <c r="AB13" s="4" t="s">
        <v>116</v>
      </c>
      <c r="AC13" s="14"/>
      <c r="AD13" s="14"/>
      <c r="AE13" s="14"/>
      <c r="AF13" s="14"/>
      <c r="AG13" s="14"/>
      <c r="AH13" s="14"/>
      <c r="AI13" s="14"/>
      <c r="AJ13" s="14"/>
      <c r="AK13" s="14"/>
      <c r="AL13" s="14"/>
      <c r="AM13" s="14"/>
      <c r="AN13" s="14"/>
      <c r="AR13" s="14"/>
      <c r="AS13" s="14"/>
      <c r="AT13" s="14"/>
      <c r="AU13" s="14"/>
    </row>
    <row r="14" spans="1:47" x14ac:dyDescent="0.25">
      <c r="C14" s="177" t="s">
        <v>3002</v>
      </c>
      <c r="D14" s="1">
        <f t="shared" si="0"/>
        <v>40</v>
      </c>
      <c r="E14" s="50" t="s">
        <v>305</v>
      </c>
      <c r="F14" s="33">
        <v>6</v>
      </c>
      <c r="G14" s="33"/>
      <c r="H14" s="3701"/>
      <c r="I14" s="167" t="s">
        <v>371</v>
      </c>
      <c r="J14" s="100" t="s">
        <v>1148</v>
      </c>
      <c r="K14" s="3694" t="s">
        <v>436</v>
      </c>
      <c r="L14" s="3695"/>
      <c r="M14" s="3695"/>
      <c r="N14" s="3695"/>
      <c r="O14" s="3695"/>
      <c r="P14" s="3695"/>
      <c r="Q14" s="3695"/>
      <c r="R14" s="3696"/>
      <c r="S14" s="181" t="s">
        <v>1618</v>
      </c>
      <c r="T14" s="2">
        <v>21</v>
      </c>
      <c r="U14" s="678" t="s">
        <v>11241</v>
      </c>
      <c r="V14" s="637">
        <v>22</v>
      </c>
      <c r="W14" s="48" t="s">
        <v>1630</v>
      </c>
      <c r="X14" s="2">
        <v>48</v>
      </c>
      <c r="Y14" s="681" t="s">
        <v>9081</v>
      </c>
      <c r="Z14" s="638">
        <v>22</v>
      </c>
      <c r="AA14" s="14" t="s">
        <v>424</v>
      </c>
      <c r="AB14" s="2">
        <v>25</v>
      </c>
      <c r="AR14" s="14"/>
      <c r="AS14" s="14"/>
      <c r="AT14" s="14"/>
      <c r="AU14" s="14"/>
    </row>
    <row r="15" spans="1:47" x14ac:dyDescent="0.25">
      <c r="C15" s="82"/>
      <c r="D15" s="1">
        <f t="shared" si="0"/>
        <v>46</v>
      </c>
      <c r="E15" s="50" t="s">
        <v>231</v>
      </c>
      <c r="F15" s="33">
        <v>6</v>
      </c>
      <c r="G15" s="33"/>
      <c r="H15" s="3701"/>
      <c r="I15" s="167" t="s">
        <v>370</v>
      </c>
      <c r="J15" s="100" t="s">
        <v>1149</v>
      </c>
      <c r="K15" s="178" t="s">
        <v>467</v>
      </c>
      <c r="L15" s="184" t="s">
        <v>96</v>
      </c>
      <c r="M15" s="184"/>
      <c r="N15" s="184"/>
      <c r="O15" s="179" t="s">
        <v>474</v>
      </c>
      <c r="P15" s="184" t="s">
        <v>196</v>
      </c>
      <c r="Q15" s="184"/>
      <c r="R15" s="184"/>
      <c r="S15" s="181" t="s">
        <v>1619</v>
      </c>
      <c r="T15" s="2">
        <v>22</v>
      </c>
      <c r="U15" s="678" t="s">
        <v>11242</v>
      </c>
      <c r="V15" s="637">
        <v>22</v>
      </c>
      <c r="W15" s="48" t="s">
        <v>1631</v>
      </c>
      <c r="X15" s="2">
        <v>49</v>
      </c>
      <c r="Y15" s="679" t="s">
        <v>9080</v>
      </c>
      <c r="Z15" s="638">
        <v>23</v>
      </c>
      <c r="AA15" s="14" t="s">
        <v>9088</v>
      </c>
      <c r="AB15" s="4" t="s">
        <v>117</v>
      </c>
      <c r="AC15" s="14"/>
      <c r="AD15" s="14"/>
      <c r="AE15" s="14"/>
      <c r="AF15" s="14"/>
      <c r="AG15" s="14"/>
      <c r="AH15" s="14"/>
      <c r="AI15" s="14"/>
      <c r="AJ15" s="14"/>
      <c r="AK15" s="14"/>
      <c r="AL15" s="14"/>
      <c r="AM15" s="14"/>
      <c r="AN15" s="14"/>
      <c r="AO15" s="14"/>
      <c r="AP15" s="14"/>
      <c r="AQ15" s="14"/>
      <c r="AR15" s="14"/>
      <c r="AS15" s="14"/>
      <c r="AT15" s="14"/>
      <c r="AU15" s="14"/>
    </row>
    <row r="16" spans="1:47" x14ac:dyDescent="0.25">
      <c r="B16" s="284" t="s">
        <v>843</v>
      </c>
      <c r="C16" s="1075" t="s">
        <v>3000</v>
      </c>
      <c r="D16" s="1">
        <f t="shared" si="0"/>
        <v>52</v>
      </c>
      <c r="E16" s="448" t="s">
        <v>226</v>
      </c>
      <c r="F16" s="33">
        <v>20</v>
      </c>
      <c r="G16" s="33"/>
      <c r="H16" s="3701"/>
      <c r="I16" s="167" t="s">
        <v>372</v>
      </c>
      <c r="J16" s="100" t="s">
        <v>1151</v>
      </c>
      <c r="K16" s="180" t="s">
        <v>468</v>
      </c>
      <c r="L16" s="4" t="s">
        <v>575</v>
      </c>
      <c r="M16" s="4"/>
      <c r="N16" s="4"/>
      <c r="O16" s="3" t="s">
        <v>475</v>
      </c>
      <c r="P16" s="4" t="s">
        <v>579</v>
      </c>
      <c r="Q16" s="4"/>
      <c r="R16" s="4"/>
      <c r="S16" s="181" t="s">
        <v>9431</v>
      </c>
      <c r="T16" s="2">
        <v>24</v>
      </c>
      <c r="U16" s="678" t="s">
        <v>9079</v>
      </c>
      <c r="V16" s="637">
        <v>22</v>
      </c>
      <c r="W16" s="48" t="s">
        <v>1632</v>
      </c>
      <c r="X16" s="2">
        <v>50</v>
      </c>
      <c r="Y16" s="679" t="s">
        <v>9080</v>
      </c>
      <c r="Z16" s="638">
        <v>23</v>
      </c>
      <c r="AA16" s="14"/>
      <c r="AB16" s="4"/>
      <c r="AC16" s="14"/>
      <c r="AD16" s="14"/>
      <c r="AE16" s="14"/>
      <c r="AF16" s="14"/>
      <c r="AG16" s="14"/>
      <c r="AH16" s="14"/>
      <c r="AI16" s="14"/>
      <c r="AJ16" s="14"/>
      <c r="AK16" s="14"/>
      <c r="AL16" s="14"/>
      <c r="AM16" s="14"/>
      <c r="AN16" s="14"/>
      <c r="AO16" s="14"/>
      <c r="AP16" s="14"/>
      <c r="AQ16" s="14"/>
      <c r="AR16" s="14"/>
      <c r="AS16" s="14"/>
      <c r="AT16" s="14"/>
      <c r="AU16" s="14"/>
    </row>
    <row r="17" spans="1:47" x14ac:dyDescent="0.25">
      <c r="C17" s="177" t="s">
        <v>9115</v>
      </c>
      <c r="D17" s="1">
        <f t="shared" si="0"/>
        <v>72</v>
      </c>
      <c r="E17" s="448" t="s">
        <v>232</v>
      </c>
      <c r="F17" s="33">
        <v>40</v>
      </c>
      <c r="G17" s="33"/>
      <c r="H17" s="3701"/>
      <c r="I17" s="167" t="s">
        <v>9110</v>
      </c>
      <c r="J17" s="100" t="s">
        <v>1150</v>
      </c>
      <c r="K17" s="180" t="s">
        <v>469</v>
      </c>
      <c r="L17" s="4" t="s">
        <v>576</v>
      </c>
      <c r="M17" s="4"/>
      <c r="N17" s="4"/>
      <c r="O17" s="3" t="s">
        <v>476</v>
      </c>
      <c r="P17" s="4" t="s">
        <v>580</v>
      </c>
      <c r="Q17" s="4"/>
      <c r="R17" s="4"/>
      <c r="S17" s="181" t="s">
        <v>1620</v>
      </c>
      <c r="T17" s="2">
        <v>30</v>
      </c>
      <c r="V17" s="637">
        <v>22</v>
      </c>
      <c r="W17" s="48" t="s">
        <v>1633</v>
      </c>
      <c r="X17" s="2">
        <v>51</v>
      </c>
      <c r="Y17" s="679" t="s">
        <v>9080</v>
      </c>
      <c r="Z17" s="638">
        <v>23</v>
      </c>
      <c r="AA17" s="14"/>
      <c r="AB17" s="4"/>
      <c r="AC17" s="14"/>
      <c r="AD17" s="14"/>
      <c r="AE17" s="14"/>
      <c r="AF17" s="14"/>
      <c r="AG17" s="14"/>
      <c r="AH17" s="14"/>
      <c r="AI17" s="14"/>
      <c r="AJ17" s="14"/>
      <c r="AK17" s="14"/>
      <c r="AL17" s="14"/>
      <c r="AM17" s="14"/>
      <c r="AN17" s="14"/>
      <c r="AO17" s="14"/>
      <c r="AP17" s="14"/>
      <c r="AQ17" s="14"/>
      <c r="AR17" s="14"/>
      <c r="AS17" s="14"/>
      <c r="AT17" s="14"/>
      <c r="AU17" s="14"/>
    </row>
    <row r="18" spans="1:47" x14ac:dyDescent="0.25">
      <c r="C18" s="176" t="s">
        <v>6933</v>
      </c>
      <c r="D18" s="1">
        <f t="shared" si="0"/>
        <v>112</v>
      </c>
      <c r="E18" s="50" t="s">
        <v>225</v>
      </c>
      <c r="F18" s="33">
        <v>1</v>
      </c>
      <c r="G18" s="33"/>
      <c r="H18" s="3701"/>
      <c r="I18" s="191" t="s">
        <v>9937</v>
      </c>
      <c r="J18" s="100" t="s">
        <v>1152</v>
      </c>
      <c r="K18" s="180" t="s">
        <v>470</v>
      </c>
      <c r="L18" s="4" t="s">
        <v>577</v>
      </c>
      <c r="M18" s="4"/>
      <c r="N18" s="4"/>
      <c r="O18" s="3" t="s">
        <v>477</v>
      </c>
      <c r="P18" s="4" t="s">
        <v>581</v>
      </c>
      <c r="Q18" s="4"/>
      <c r="R18" s="4"/>
      <c r="S18" s="181" t="s">
        <v>1621</v>
      </c>
      <c r="T18" s="2">
        <v>34</v>
      </c>
      <c r="V18" s="637">
        <v>22</v>
      </c>
      <c r="W18" s="48" t="s">
        <v>1634</v>
      </c>
      <c r="X18" s="2">
        <v>52</v>
      </c>
      <c r="Y18" s="679" t="s">
        <v>9081</v>
      </c>
      <c r="Z18" s="638">
        <v>22</v>
      </c>
      <c r="AA18" s="14"/>
      <c r="AB18" s="4"/>
      <c r="AC18" s="14"/>
      <c r="AD18" s="14"/>
      <c r="AE18" s="14"/>
      <c r="AF18" s="14"/>
      <c r="AG18" s="14"/>
      <c r="AH18" s="14"/>
      <c r="AI18" s="14"/>
      <c r="AJ18" s="14"/>
      <c r="AK18" s="14"/>
      <c r="AL18" s="14"/>
      <c r="AM18" s="14"/>
      <c r="AN18" s="14"/>
      <c r="AO18" s="14"/>
      <c r="AP18" s="14"/>
      <c r="AQ18" s="14"/>
      <c r="AR18" s="14"/>
      <c r="AS18" s="14"/>
      <c r="AT18" s="14"/>
      <c r="AU18" s="14"/>
    </row>
    <row r="19" spans="1:47" x14ac:dyDescent="0.25">
      <c r="C19" s="177" t="s">
        <v>6939</v>
      </c>
      <c r="D19" s="1">
        <f t="shared" si="0"/>
        <v>113</v>
      </c>
      <c r="E19" s="50" t="s">
        <v>306</v>
      </c>
      <c r="F19" s="33">
        <v>2</v>
      </c>
      <c r="G19" s="33"/>
      <c r="H19" s="3701"/>
      <c r="I19" s="167" t="s">
        <v>373</v>
      </c>
      <c r="J19" s="100" t="s">
        <v>564</v>
      </c>
      <c r="K19" s="180" t="s">
        <v>471</v>
      </c>
      <c r="L19" s="4" t="s">
        <v>578</v>
      </c>
      <c r="M19" s="4"/>
      <c r="N19" s="4"/>
      <c r="O19" s="3" t="s">
        <v>478</v>
      </c>
      <c r="P19" s="4" t="s">
        <v>582</v>
      </c>
      <c r="Q19" s="4"/>
      <c r="R19" s="4"/>
      <c r="S19" s="181" t="s">
        <v>1622</v>
      </c>
      <c r="T19" s="2">
        <v>40</v>
      </c>
      <c r="V19" s="637">
        <v>22</v>
      </c>
      <c r="W19" s="48" t="s">
        <v>1635</v>
      </c>
      <c r="X19" s="2">
        <v>57</v>
      </c>
      <c r="Z19" s="638">
        <v>22</v>
      </c>
      <c r="AA19" s="14"/>
      <c r="AB19" s="4"/>
      <c r="AC19" s="14"/>
      <c r="AD19" s="14"/>
      <c r="AE19" s="14"/>
      <c r="AF19" s="14"/>
      <c r="AG19" s="14"/>
      <c r="AH19" s="14"/>
      <c r="AI19" s="14"/>
      <c r="AJ19" s="14"/>
      <c r="AK19" s="14"/>
      <c r="AL19" s="14"/>
      <c r="AM19" s="14"/>
      <c r="AN19" s="14"/>
      <c r="AO19" s="14"/>
      <c r="AP19" s="14"/>
      <c r="AQ19" s="14"/>
      <c r="AR19" s="14"/>
      <c r="AS19" s="14"/>
      <c r="AT19" s="14"/>
      <c r="AU19" s="14"/>
    </row>
    <row r="20" spans="1:47" x14ac:dyDescent="0.25">
      <c r="C20" s="176" t="s">
        <v>1223</v>
      </c>
      <c r="D20" s="1">
        <f t="shared" si="0"/>
        <v>115</v>
      </c>
      <c r="E20" s="50" t="s">
        <v>310</v>
      </c>
      <c r="F20" s="33">
        <v>6</v>
      </c>
      <c r="G20" s="33"/>
      <c r="H20" s="3701"/>
      <c r="I20" s="261" t="s">
        <v>2999</v>
      </c>
      <c r="J20" s="100" t="s">
        <v>1153</v>
      </c>
      <c r="K20" s="180" t="s">
        <v>472</v>
      </c>
      <c r="L20" s="4" t="s">
        <v>187</v>
      </c>
      <c r="M20" s="4"/>
      <c r="N20" s="4"/>
      <c r="O20" s="3" t="s">
        <v>477</v>
      </c>
      <c r="P20" s="4" t="s">
        <v>581</v>
      </c>
      <c r="Q20" s="4"/>
      <c r="R20" s="285" t="s">
        <v>575</v>
      </c>
      <c r="S20" s="181" t="s">
        <v>1623</v>
      </c>
      <c r="T20" s="2">
        <v>41</v>
      </c>
      <c r="U20" s="679" t="s">
        <v>11454</v>
      </c>
      <c r="V20" s="637">
        <v>22</v>
      </c>
      <c r="W20" s="48" t="s">
        <v>1636</v>
      </c>
      <c r="X20" s="2">
        <v>60</v>
      </c>
      <c r="Y20" s="48" t="s">
        <v>9082</v>
      </c>
      <c r="Z20" s="638">
        <v>21</v>
      </c>
      <c r="AA20" s="14"/>
      <c r="AB20" s="4"/>
      <c r="AC20" s="14"/>
      <c r="AD20" s="14"/>
      <c r="AE20" s="14"/>
      <c r="AF20" s="14"/>
      <c r="AG20" s="14"/>
      <c r="AH20" s="14"/>
      <c r="AI20" s="14"/>
      <c r="AJ20" s="14"/>
      <c r="AK20" s="14"/>
      <c r="AL20" s="14"/>
      <c r="AM20" s="14"/>
      <c r="AN20" s="14"/>
      <c r="AO20" s="14"/>
      <c r="AP20" s="14"/>
      <c r="AQ20" s="14"/>
      <c r="AR20" s="14"/>
      <c r="AS20" s="14"/>
      <c r="AT20" s="14"/>
      <c r="AU20" s="14"/>
    </row>
    <row r="21" spans="1:47" x14ac:dyDescent="0.25">
      <c r="A21" s="172" t="s">
        <v>642</v>
      </c>
      <c r="B21" s="1118" t="s">
        <v>9956</v>
      </c>
      <c r="C21" s="1117" t="s">
        <v>9954</v>
      </c>
      <c r="D21" s="1">
        <f t="shared" si="0"/>
        <v>121</v>
      </c>
      <c r="E21" s="390" t="s">
        <v>228</v>
      </c>
      <c r="F21" s="33">
        <v>12</v>
      </c>
      <c r="G21" s="33"/>
      <c r="H21" s="3701"/>
      <c r="I21" s="167" t="s">
        <v>374</v>
      </c>
      <c r="J21" s="100" t="s">
        <v>1154</v>
      </c>
      <c r="K21" s="180" t="s">
        <v>473</v>
      </c>
      <c r="L21" s="4" t="s">
        <v>113</v>
      </c>
      <c r="M21" s="4"/>
      <c r="N21" s="4"/>
      <c r="O21" s="3" t="s">
        <v>478</v>
      </c>
      <c r="P21" s="4" t="s">
        <v>582</v>
      </c>
      <c r="Q21" s="4"/>
      <c r="R21" s="4"/>
      <c r="S21" s="181" t="s">
        <v>1624</v>
      </c>
      <c r="T21" s="2">
        <v>42</v>
      </c>
      <c r="U21" s="679" t="s">
        <v>11453</v>
      </c>
      <c r="V21" s="637">
        <v>22</v>
      </c>
      <c r="W21" s="48" t="s">
        <v>1637</v>
      </c>
      <c r="X21" s="2">
        <v>61</v>
      </c>
      <c r="Y21" s="48" t="s">
        <v>9076</v>
      </c>
      <c r="Z21" s="638">
        <v>22</v>
      </c>
      <c r="AA21" s="14"/>
      <c r="AB21" s="4"/>
      <c r="AC21" s="14"/>
      <c r="AD21" s="14"/>
      <c r="AE21" s="14"/>
      <c r="AF21" s="14"/>
      <c r="AG21" s="14"/>
      <c r="AH21" s="14"/>
      <c r="AI21" s="14"/>
      <c r="AJ21" s="14"/>
      <c r="AK21" s="14"/>
      <c r="AL21" s="14"/>
      <c r="AM21" s="14"/>
      <c r="AN21" s="14"/>
      <c r="AO21" s="14"/>
      <c r="AP21" s="14"/>
      <c r="AQ21" s="14"/>
      <c r="AR21" s="14"/>
      <c r="AS21" s="14"/>
      <c r="AT21" s="14"/>
      <c r="AU21" s="14"/>
    </row>
    <row r="22" spans="1:47" x14ac:dyDescent="0.25">
      <c r="B22" s="1118" t="s">
        <v>9957</v>
      </c>
      <c r="C22" s="455" t="s">
        <v>11480</v>
      </c>
      <c r="D22" s="1">
        <f t="shared" si="0"/>
        <v>133</v>
      </c>
      <c r="E22" s="390" t="s">
        <v>311</v>
      </c>
      <c r="F22" s="33">
        <v>12</v>
      </c>
      <c r="G22" s="33"/>
      <c r="H22" s="3701"/>
      <c r="I22" s="167" t="s">
        <v>375</v>
      </c>
      <c r="J22" s="100" t="s">
        <v>1155</v>
      </c>
      <c r="K22" s="186"/>
      <c r="L22" s="8"/>
      <c r="M22" s="8"/>
      <c r="N22" s="15"/>
      <c r="O22" s="183"/>
      <c r="P22" s="15"/>
      <c r="Q22" s="15"/>
      <c r="R22" s="15"/>
      <c r="S22" s="181" t="s">
        <v>1625</v>
      </c>
      <c r="T22" s="2">
        <v>43</v>
      </c>
      <c r="U22" s="679" t="s">
        <v>11450</v>
      </c>
      <c r="V22" s="637">
        <v>22</v>
      </c>
      <c r="W22" s="48" t="s">
        <v>1638</v>
      </c>
      <c r="X22" s="2">
        <v>80</v>
      </c>
      <c r="Y22" s="48" t="s">
        <v>11238</v>
      </c>
      <c r="Z22" s="638">
        <v>22</v>
      </c>
      <c r="AA22" s="14"/>
      <c r="AB22" s="4"/>
      <c r="AC22" s="14"/>
      <c r="AD22" s="14"/>
      <c r="AE22" s="14"/>
      <c r="AF22" s="14"/>
      <c r="AG22" s="14"/>
      <c r="AH22" s="14"/>
      <c r="AI22" s="14"/>
      <c r="AJ22" s="14"/>
      <c r="AK22" s="14"/>
      <c r="AL22" s="14"/>
      <c r="AM22" s="14"/>
      <c r="AN22" s="14"/>
      <c r="AO22" s="14"/>
      <c r="AP22" s="14"/>
      <c r="AQ22" s="14"/>
      <c r="AR22" s="14"/>
      <c r="AS22" s="14"/>
      <c r="AT22" s="14"/>
      <c r="AU22" s="14"/>
    </row>
    <row r="23" spans="1:47" x14ac:dyDescent="0.25">
      <c r="C23" s="82"/>
      <c r="D23" s="1">
        <f t="shared" si="0"/>
        <v>145</v>
      </c>
      <c r="E23" s="50" t="s">
        <v>312</v>
      </c>
      <c r="F23" s="33">
        <v>12</v>
      </c>
      <c r="G23" s="33"/>
      <c r="H23" s="3701"/>
      <c r="I23" s="167" t="s">
        <v>376</v>
      </c>
      <c r="J23" s="100" t="s">
        <v>1156</v>
      </c>
      <c r="K23" s="3706" t="s">
        <v>437</v>
      </c>
      <c r="L23" s="3707"/>
      <c r="M23" s="3707"/>
      <c r="N23" s="3707"/>
      <c r="O23" s="3707"/>
      <c r="P23" s="3707"/>
      <c r="Q23" s="3708"/>
      <c r="R23" s="991"/>
      <c r="S23" s="70"/>
      <c r="T23" s="8"/>
      <c r="U23" s="635"/>
      <c r="V23" s="8"/>
      <c r="W23" s="183"/>
      <c r="X23" s="8"/>
      <c r="Y23" s="635"/>
      <c r="Z23" s="7"/>
      <c r="AA23" s="14"/>
      <c r="AB23" s="4"/>
      <c r="AC23" s="14"/>
      <c r="AD23" s="14"/>
      <c r="AE23" s="14"/>
      <c r="AF23" s="14"/>
      <c r="AG23" s="14"/>
      <c r="AH23" s="14"/>
      <c r="AI23" s="14"/>
      <c r="AJ23" s="14"/>
      <c r="AK23" s="14"/>
      <c r="AL23" s="14"/>
      <c r="AM23" s="14"/>
      <c r="AN23" s="14"/>
      <c r="AO23" s="14"/>
      <c r="AP23" s="14"/>
      <c r="AQ23" s="14"/>
      <c r="AR23" s="14"/>
      <c r="AS23" s="14"/>
      <c r="AT23" s="14"/>
      <c r="AU23" s="14"/>
    </row>
    <row r="24" spans="1:47" x14ac:dyDescent="0.25">
      <c r="A24" s="172" t="s">
        <v>532</v>
      </c>
      <c r="B24" s="284" t="s">
        <v>870</v>
      </c>
      <c r="C24" s="176" t="s">
        <v>6932</v>
      </c>
      <c r="D24" s="1">
        <f t="shared" si="0"/>
        <v>157</v>
      </c>
      <c r="E24" s="50" t="s">
        <v>313</v>
      </c>
      <c r="F24" s="33">
        <v>3</v>
      </c>
      <c r="G24" s="33"/>
      <c r="H24" s="3701"/>
      <c r="I24" s="167" t="s">
        <v>378</v>
      </c>
      <c r="J24" s="100" t="s">
        <v>1157</v>
      </c>
      <c r="K24" s="178" t="s">
        <v>479</v>
      </c>
      <c r="L24" s="184" t="s">
        <v>564</v>
      </c>
      <c r="M24" s="184"/>
      <c r="N24" s="184"/>
      <c r="O24" s="179" t="s">
        <v>510</v>
      </c>
      <c r="P24" s="184">
        <v>91</v>
      </c>
      <c r="Q24" s="184"/>
      <c r="R24" s="126"/>
      <c r="S24" s="3678" t="s">
        <v>441</v>
      </c>
      <c r="T24" s="3679"/>
      <c r="U24" s="3679"/>
      <c r="V24" s="3679"/>
      <c r="W24" s="3679"/>
      <c r="X24" s="3679"/>
      <c r="Y24" s="3679"/>
      <c r="Z24" s="958"/>
      <c r="AA24" s="14"/>
      <c r="AB24" s="4"/>
      <c r="AC24" s="14"/>
      <c r="AD24" s="14"/>
      <c r="AE24" s="14"/>
      <c r="AF24" s="14"/>
      <c r="AG24" s="14"/>
      <c r="AH24" s="14"/>
      <c r="AI24" s="14"/>
      <c r="AJ24" s="14"/>
      <c r="AK24" s="14"/>
      <c r="AL24" s="14"/>
      <c r="AM24" s="14"/>
      <c r="AN24" s="14"/>
      <c r="AO24" s="14"/>
      <c r="AP24" s="14"/>
      <c r="AQ24" s="14"/>
      <c r="AR24" s="14"/>
      <c r="AS24" s="14"/>
      <c r="AT24" s="14"/>
      <c r="AU24" s="14"/>
    </row>
    <row r="25" spans="1:47" x14ac:dyDescent="0.25">
      <c r="C25" s="82"/>
      <c r="D25" s="1">
        <f t="shared" si="0"/>
        <v>160</v>
      </c>
      <c r="E25" s="50" t="s">
        <v>314</v>
      </c>
      <c r="F25" s="33">
        <v>12</v>
      </c>
      <c r="G25" s="33"/>
      <c r="H25" s="3701"/>
      <c r="I25" s="167" t="s">
        <v>377</v>
      </c>
      <c r="J25" s="100" t="s">
        <v>1155</v>
      </c>
      <c r="K25" s="180" t="s">
        <v>480</v>
      </c>
      <c r="L25" s="4">
        <v>10</v>
      </c>
      <c r="M25" s="4"/>
      <c r="N25" s="4"/>
      <c r="O25" s="3" t="s">
        <v>511</v>
      </c>
      <c r="P25" s="4">
        <v>92</v>
      </c>
      <c r="Q25" s="4"/>
      <c r="R25" s="4"/>
      <c r="S25" s="124" t="s">
        <v>554</v>
      </c>
      <c r="T25" s="184">
        <v>10</v>
      </c>
      <c r="U25" s="179"/>
      <c r="V25" s="159"/>
      <c r="W25" s="125" t="s">
        <v>558</v>
      </c>
      <c r="X25" s="184">
        <v>50</v>
      </c>
      <c r="Y25" s="179"/>
      <c r="Z25" s="632"/>
      <c r="AA25" s="14"/>
      <c r="AB25" s="4"/>
      <c r="AC25" s="14"/>
      <c r="AD25" s="14"/>
      <c r="AE25" s="14"/>
      <c r="AF25" s="14"/>
      <c r="AG25" s="14"/>
      <c r="AH25" s="14"/>
      <c r="AI25" s="14"/>
      <c r="AJ25" s="14"/>
      <c r="AK25" s="14"/>
      <c r="AL25" s="14"/>
      <c r="AM25" s="14"/>
      <c r="AN25" s="14"/>
      <c r="AO25" s="14"/>
      <c r="AP25" s="14"/>
      <c r="AQ25" s="14"/>
      <c r="AR25" s="14"/>
      <c r="AS25" s="14"/>
      <c r="AT25" s="14"/>
      <c r="AU25" s="14"/>
    </row>
    <row r="26" spans="1:47" x14ac:dyDescent="0.25">
      <c r="C26" s="82"/>
      <c r="D26" s="1">
        <f t="shared" si="0"/>
        <v>172</v>
      </c>
      <c r="E26" s="50" t="s">
        <v>315</v>
      </c>
      <c r="F26" s="33">
        <v>3</v>
      </c>
      <c r="G26" s="33"/>
      <c r="H26" s="3701"/>
      <c r="I26" s="167" t="s">
        <v>378</v>
      </c>
      <c r="J26" s="100" t="s">
        <v>1158</v>
      </c>
      <c r="K26" s="180" t="s">
        <v>481</v>
      </c>
      <c r="L26" s="4">
        <v>11</v>
      </c>
      <c r="M26" s="4"/>
      <c r="N26" s="4"/>
      <c r="O26" s="3" t="s">
        <v>512</v>
      </c>
      <c r="P26" s="4">
        <v>93</v>
      </c>
      <c r="Q26" s="4"/>
      <c r="R26" s="4"/>
      <c r="S26" s="79" t="s">
        <v>555</v>
      </c>
      <c r="T26" s="4">
        <v>20</v>
      </c>
      <c r="U26" s="3"/>
      <c r="W26" s="14" t="s">
        <v>559</v>
      </c>
      <c r="X26" s="4">
        <v>70</v>
      </c>
      <c r="Y26" s="3"/>
      <c r="Z26" s="10"/>
      <c r="AA26" s="14"/>
      <c r="AB26" s="4"/>
      <c r="AC26" s="14"/>
      <c r="AD26" s="14"/>
      <c r="AE26" s="14"/>
      <c r="AF26" s="14"/>
      <c r="AG26" s="14"/>
      <c r="AH26" s="14"/>
      <c r="AI26" s="14"/>
      <c r="AJ26" s="14"/>
      <c r="AK26" s="14"/>
      <c r="AL26" s="14"/>
      <c r="AM26" s="14"/>
      <c r="AN26" s="14"/>
      <c r="AO26" s="14"/>
      <c r="AP26" s="14"/>
      <c r="AQ26" s="14"/>
      <c r="AR26" s="14"/>
      <c r="AS26" s="14"/>
      <c r="AT26" s="14"/>
      <c r="AU26" s="14"/>
    </row>
    <row r="27" spans="1:47" x14ac:dyDescent="0.25">
      <c r="C27" s="455" t="s">
        <v>9432</v>
      </c>
      <c r="D27" s="1">
        <f t="shared" si="0"/>
        <v>175</v>
      </c>
      <c r="E27" s="50" t="s">
        <v>316</v>
      </c>
      <c r="F27" s="33">
        <v>1</v>
      </c>
      <c r="G27" s="33"/>
      <c r="H27" s="3701"/>
      <c r="I27" s="167" t="s">
        <v>379</v>
      </c>
      <c r="J27" s="100" t="s">
        <v>1159</v>
      </c>
      <c r="K27" s="180" t="s">
        <v>482</v>
      </c>
      <c r="L27" s="4">
        <v>20</v>
      </c>
      <c r="M27" s="4"/>
      <c r="N27" s="4"/>
      <c r="O27" s="3" t="s">
        <v>513</v>
      </c>
      <c r="P27" s="4" t="s">
        <v>45</v>
      </c>
      <c r="Q27" s="4"/>
      <c r="R27" s="4"/>
      <c r="S27" s="79" t="s">
        <v>556</v>
      </c>
      <c r="T27" s="4">
        <v>30</v>
      </c>
      <c r="U27" s="3"/>
      <c r="W27" s="14" t="s">
        <v>560</v>
      </c>
      <c r="X27" s="4">
        <v>90</v>
      </c>
      <c r="Y27" s="3"/>
      <c r="Z27" s="10"/>
      <c r="AA27" s="14"/>
      <c r="AB27" s="4"/>
      <c r="AC27" s="14"/>
      <c r="AD27" s="14"/>
      <c r="AE27" s="14"/>
      <c r="AF27" s="14"/>
      <c r="AG27" s="14"/>
      <c r="AH27" s="14"/>
      <c r="AI27" s="14"/>
      <c r="AJ27" s="14"/>
      <c r="AK27" s="14"/>
      <c r="AL27" s="14"/>
      <c r="AM27" s="14"/>
      <c r="AN27" s="14"/>
      <c r="AO27" s="14"/>
      <c r="AP27" s="14"/>
      <c r="AQ27" s="14"/>
      <c r="AR27" s="14"/>
      <c r="AS27" s="14"/>
      <c r="AT27" s="14"/>
      <c r="AU27" s="14"/>
    </row>
    <row r="28" spans="1:47" x14ac:dyDescent="0.25">
      <c r="C28" s="177" t="s">
        <v>6931</v>
      </c>
      <c r="D28" s="1">
        <f t="shared" si="0"/>
        <v>176</v>
      </c>
      <c r="E28" s="49" t="s">
        <v>234</v>
      </c>
      <c r="F28" s="33">
        <v>100</v>
      </c>
      <c r="G28" s="33"/>
      <c r="H28" s="3701"/>
      <c r="I28" s="675" t="s">
        <v>380</v>
      </c>
      <c r="J28" s="100" t="s">
        <v>1160</v>
      </c>
      <c r="K28" s="180" t="s">
        <v>483</v>
      </c>
      <c r="L28" s="4">
        <v>21</v>
      </c>
      <c r="M28" s="4"/>
      <c r="N28" s="4"/>
      <c r="O28" s="3" t="s">
        <v>514</v>
      </c>
      <c r="P28" s="4" t="s">
        <v>515</v>
      </c>
      <c r="Q28" s="4"/>
      <c r="R28" s="4"/>
      <c r="S28" s="79" t="s">
        <v>557</v>
      </c>
      <c r="T28" s="4">
        <v>40</v>
      </c>
      <c r="U28" s="3"/>
      <c r="W28" s="14" t="s">
        <v>561</v>
      </c>
      <c r="X28" s="4" t="s">
        <v>536</v>
      </c>
      <c r="Y28" s="3"/>
      <c r="Z28" s="10"/>
      <c r="AA28" s="14"/>
      <c r="AB28" s="4"/>
      <c r="AC28" s="14"/>
      <c r="AD28" s="14"/>
      <c r="AE28" s="14"/>
      <c r="AF28" s="14"/>
      <c r="AG28" s="14"/>
      <c r="AH28" s="14"/>
      <c r="AI28" s="14"/>
      <c r="AJ28" s="14"/>
      <c r="AK28" s="14"/>
      <c r="AL28" s="14"/>
      <c r="AM28" s="14"/>
      <c r="AN28" s="14"/>
      <c r="AO28" s="14"/>
      <c r="AP28" s="14"/>
      <c r="AQ28" s="14"/>
      <c r="AR28" s="14"/>
      <c r="AS28" s="14"/>
      <c r="AT28" s="14"/>
      <c r="AU28" s="14"/>
    </row>
    <row r="29" spans="1:47" x14ac:dyDescent="0.25">
      <c r="B29" s="284" t="s">
        <v>863</v>
      </c>
      <c r="C29" s="177" t="s">
        <v>1805</v>
      </c>
      <c r="D29" s="1">
        <f t="shared" si="0"/>
        <v>276</v>
      </c>
      <c r="E29" s="50" t="s">
        <v>233</v>
      </c>
      <c r="F29" s="33">
        <v>12</v>
      </c>
      <c r="G29" s="33"/>
      <c r="H29" s="3701"/>
      <c r="I29" s="167" t="s">
        <v>382</v>
      </c>
      <c r="J29" s="100" t="s">
        <v>1161</v>
      </c>
      <c r="K29" s="180" t="s">
        <v>484</v>
      </c>
      <c r="L29" s="4">
        <v>30</v>
      </c>
      <c r="M29" s="4"/>
      <c r="N29" s="4"/>
      <c r="O29" s="3" t="s">
        <v>516</v>
      </c>
      <c r="P29" s="4" t="s">
        <v>517</v>
      </c>
      <c r="Q29" s="4"/>
      <c r="R29" s="4"/>
      <c r="S29" s="70"/>
      <c r="T29" s="8"/>
      <c r="U29" s="635"/>
      <c r="V29" s="8"/>
      <c r="W29" s="37"/>
      <c r="X29" s="8"/>
      <c r="Y29" s="635"/>
      <c r="Z29" s="12"/>
      <c r="AA29" s="14"/>
      <c r="AB29" s="4"/>
      <c r="AC29" s="14"/>
      <c r="AD29" s="14"/>
      <c r="AE29" s="14"/>
      <c r="AF29" s="14"/>
      <c r="AG29" s="14"/>
      <c r="AH29" s="14"/>
      <c r="AI29" s="14"/>
      <c r="AJ29" s="14"/>
      <c r="AK29" s="14"/>
      <c r="AL29" s="14"/>
      <c r="AM29" s="14"/>
      <c r="AN29" s="14"/>
      <c r="AO29" s="14"/>
      <c r="AP29" s="14"/>
      <c r="AQ29" s="14"/>
      <c r="AR29" s="14"/>
      <c r="AS29" s="14"/>
      <c r="AT29" s="14"/>
      <c r="AU29" s="14"/>
    </row>
    <row r="30" spans="1:47" x14ac:dyDescent="0.25">
      <c r="B30" s="284" t="s">
        <v>12739</v>
      </c>
      <c r="C30" s="177" t="s">
        <v>3016</v>
      </c>
      <c r="D30" s="1">
        <f t="shared" si="0"/>
        <v>288</v>
      </c>
      <c r="E30" s="49" t="s">
        <v>317</v>
      </c>
      <c r="F30" s="33">
        <v>4</v>
      </c>
      <c r="G30" s="33"/>
      <c r="H30" s="3701"/>
      <c r="I30" s="167" t="s">
        <v>381</v>
      </c>
      <c r="J30" s="100" t="s">
        <v>1162</v>
      </c>
      <c r="K30" s="180" t="s">
        <v>485</v>
      </c>
      <c r="L30" s="4" t="s">
        <v>486</v>
      </c>
      <c r="M30" s="4"/>
      <c r="N30" s="4"/>
      <c r="O30" s="3" t="s">
        <v>518</v>
      </c>
      <c r="P30" s="4">
        <v>82</v>
      </c>
      <c r="Q30" s="4"/>
      <c r="R30" s="10"/>
      <c r="S30" s="3709" t="s">
        <v>587</v>
      </c>
      <c r="T30" s="3710"/>
      <c r="U30" s="3710"/>
      <c r="V30" s="3710"/>
      <c r="W30" s="3710"/>
      <c r="X30" s="3710"/>
      <c r="Y30" s="3710"/>
      <c r="Z30" s="957"/>
      <c r="AA30" s="14"/>
      <c r="AB30" s="4"/>
      <c r="AC30" s="14"/>
      <c r="AD30" s="14"/>
      <c r="AE30" s="14"/>
      <c r="AF30" s="14"/>
      <c r="AG30" s="14"/>
      <c r="AH30" s="14"/>
      <c r="AI30" s="14"/>
      <c r="AJ30" s="14"/>
      <c r="AK30" s="14"/>
      <c r="AL30" s="14"/>
      <c r="AM30" s="14"/>
      <c r="AN30" s="14"/>
      <c r="AO30" s="14"/>
      <c r="AP30" s="14"/>
      <c r="AQ30" s="14"/>
      <c r="AR30" s="14"/>
      <c r="AS30" s="14"/>
      <c r="AT30" s="14"/>
      <c r="AU30" s="14"/>
    </row>
    <row r="31" spans="1:47" x14ac:dyDescent="0.25">
      <c r="C31" s="82"/>
      <c r="D31" s="1">
        <f t="shared" si="0"/>
        <v>292</v>
      </c>
      <c r="E31" s="50" t="s">
        <v>318</v>
      </c>
      <c r="F31" s="33">
        <v>25</v>
      </c>
      <c r="G31" s="33"/>
      <c r="H31" s="3701"/>
      <c r="I31" s="167" t="s">
        <v>383</v>
      </c>
      <c r="J31" s="100" t="s">
        <v>1164</v>
      </c>
      <c r="K31" s="180" t="s">
        <v>487</v>
      </c>
      <c r="L31" s="4" t="s">
        <v>488</v>
      </c>
      <c r="M31" s="4"/>
      <c r="N31" s="4"/>
      <c r="O31" s="3" t="s">
        <v>519</v>
      </c>
      <c r="P31" s="4">
        <v>83</v>
      </c>
      <c r="Q31" s="4"/>
      <c r="R31" s="4"/>
      <c r="S31" s="178" t="s">
        <v>417</v>
      </c>
      <c r="T31" s="184" t="s">
        <v>418</v>
      </c>
      <c r="U31" s="179"/>
      <c r="V31" s="184"/>
      <c r="W31" s="179" t="s">
        <v>423</v>
      </c>
      <c r="X31" s="184" t="s">
        <v>116</v>
      </c>
      <c r="Y31" s="179"/>
      <c r="Z31" s="126"/>
      <c r="AA31" s="14"/>
      <c r="AB31" s="4"/>
      <c r="AC31" s="14"/>
      <c r="AD31" s="14"/>
      <c r="AE31" s="14"/>
      <c r="AF31" s="14"/>
      <c r="AG31" s="14"/>
      <c r="AH31" s="14"/>
      <c r="AI31" s="14"/>
      <c r="AJ31" s="14"/>
      <c r="AK31" s="14"/>
      <c r="AL31" s="14"/>
      <c r="AM31" s="14"/>
      <c r="AN31" s="14"/>
      <c r="AO31" s="14"/>
      <c r="AP31" s="14"/>
      <c r="AQ31" s="14"/>
      <c r="AR31" s="14"/>
      <c r="AS31" s="14"/>
      <c r="AT31" s="14"/>
      <c r="AU31" s="14"/>
    </row>
    <row r="32" spans="1:47" x14ac:dyDescent="0.25">
      <c r="C32" s="1076" t="s">
        <v>1807</v>
      </c>
      <c r="D32" s="1">
        <f t="shared" si="0"/>
        <v>317</v>
      </c>
      <c r="E32" s="50" t="s">
        <v>319</v>
      </c>
      <c r="F32" s="33">
        <v>12</v>
      </c>
      <c r="G32" s="33"/>
      <c r="H32" s="3701"/>
      <c r="I32" s="1109" t="s">
        <v>9950</v>
      </c>
      <c r="J32" s="100" t="s">
        <v>1163</v>
      </c>
      <c r="K32" s="180" t="s">
        <v>489</v>
      </c>
      <c r="L32" s="4">
        <v>40</v>
      </c>
      <c r="M32" s="4"/>
      <c r="N32" s="4"/>
      <c r="O32" s="3" t="s">
        <v>520</v>
      </c>
      <c r="P32" s="4">
        <v>84</v>
      </c>
      <c r="Q32" s="4"/>
      <c r="R32" s="4"/>
      <c r="S32" s="180" t="s">
        <v>419</v>
      </c>
      <c r="T32" s="4" t="s">
        <v>420</v>
      </c>
      <c r="U32" s="3"/>
      <c r="V32" s="4"/>
      <c r="W32" s="3" t="s">
        <v>424</v>
      </c>
      <c r="X32" s="4" t="s">
        <v>425</v>
      </c>
      <c r="Y32" s="3"/>
      <c r="Z32" s="10"/>
      <c r="AA32" s="14"/>
      <c r="AB32" s="4"/>
      <c r="AC32" s="14"/>
      <c r="AD32" s="14"/>
      <c r="AE32" s="14"/>
      <c r="AF32" s="14"/>
      <c r="AG32" s="14"/>
      <c r="AH32" s="14"/>
      <c r="AI32" s="14"/>
      <c r="AJ32" s="14"/>
      <c r="AK32" s="14"/>
      <c r="AL32" s="14"/>
      <c r="AM32" s="14"/>
      <c r="AN32" s="14"/>
      <c r="AO32" s="14"/>
      <c r="AP32" s="14"/>
      <c r="AQ32" s="14"/>
      <c r="AR32" s="14"/>
      <c r="AS32" s="14"/>
      <c r="AT32" s="14"/>
      <c r="AU32" s="14"/>
    </row>
    <row r="33" spans="2:47" customFormat="1" x14ac:dyDescent="0.25">
      <c r="B33" s="284"/>
      <c r="C33" s="82"/>
      <c r="D33" s="1">
        <f t="shared" si="0"/>
        <v>329</v>
      </c>
      <c r="E33" s="50" t="s">
        <v>320</v>
      </c>
      <c r="F33" s="33">
        <v>12</v>
      </c>
      <c r="G33" s="33"/>
      <c r="H33" s="3701"/>
      <c r="I33" s="167"/>
      <c r="J33" s="100" t="s">
        <v>1165</v>
      </c>
      <c r="K33" s="180" t="s">
        <v>490</v>
      </c>
      <c r="L33" s="4">
        <v>50</v>
      </c>
      <c r="M33" s="4"/>
      <c r="N33" s="4"/>
      <c r="O33" s="3" t="s">
        <v>521</v>
      </c>
      <c r="P33" s="4">
        <v>85</v>
      </c>
      <c r="Q33" s="4"/>
      <c r="R33" s="4"/>
      <c r="S33" s="180" t="s">
        <v>421</v>
      </c>
      <c r="T33" s="4" t="s">
        <v>422</v>
      </c>
      <c r="U33" s="3"/>
      <c r="V33" s="4"/>
      <c r="W33" s="3" t="s">
        <v>426</v>
      </c>
      <c r="X33" s="4" t="s">
        <v>117</v>
      </c>
      <c r="Y33" s="3"/>
      <c r="Z33" s="7"/>
      <c r="AA33" s="14"/>
      <c r="AB33" s="4"/>
      <c r="AC33" s="14"/>
      <c r="AD33" s="14"/>
      <c r="AE33" s="14"/>
      <c r="AF33" s="14"/>
      <c r="AG33" s="14"/>
      <c r="AH33" s="14"/>
      <c r="AI33" s="14"/>
      <c r="AJ33" s="14"/>
      <c r="AK33" s="14"/>
      <c r="AL33" s="14"/>
      <c r="AM33" s="14"/>
      <c r="AN33" s="14"/>
      <c r="AO33" s="14"/>
      <c r="AP33" s="14"/>
      <c r="AQ33" s="14"/>
      <c r="AR33" s="14"/>
      <c r="AS33" s="14"/>
      <c r="AT33" s="14"/>
      <c r="AU33" s="14"/>
    </row>
    <row r="34" spans="2:47" customFormat="1" x14ac:dyDescent="0.25">
      <c r="B34" s="284"/>
      <c r="C34" s="177" t="s">
        <v>8714</v>
      </c>
      <c r="D34" s="1">
        <f t="shared" si="0"/>
        <v>341</v>
      </c>
      <c r="E34" s="448" t="s">
        <v>321</v>
      </c>
      <c r="F34" s="33">
        <v>20</v>
      </c>
      <c r="G34" s="33"/>
      <c r="H34" s="3701"/>
      <c r="I34" s="167" t="s">
        <v>9189</v>
      </c>
      <c r="J34" s="100" t="s">
        <v>1166</v>
      </c>
      <c r="K34" s="180" t="s">
        <v>491</v>
      </c>
      <c r="L34" s="4" t="s">
        <v>492</v>
      </c>
      <c r="M34" s="4"/>
      <c r="N34" s="4"/>
      <c r="O34" s="3" t="s">
        <v>522</v>
      </c>
      <c r="P34" s="4">
        <v>86</v>
      </c>
      <c r="Q34" s="4"/>
      <c r="R34" s="4"/>
      <c r="S34" s="70"/>
      <c r="T34" s="8"/>
      <c r="U34" s="635"/>
      <c r="V34" s="8"/>
      <c r="W34" s="37"/>
      <c r="X34" s="8"/>
      <c r="Y34" s="635"/>
      <c r="Z34" s="302"/>
      <c r="AA34" s="14"/>
      <c r="AB34" s="4"/>
      <c r="AC34" s="14"/>
      <c r="AD34" s="14"/>
      <c r="AE34" s="14"/>
      <c r="AF34" s="14"/>
      <c r="AG34" s="14"/>
      <c r="AH34" s="14"/>
      <c r="AI34" s="14"/>
      <c r="AJ34" s="14"/>
      <c r="AK34" s="14"/>
      <c r="AL34" s="14"/>
      <c r="AM34" s="14"/>
      <c r="AN34" s="14"/>
      <c r="AO34" s="14"/>
      <c r="AP34" s="14"/>
      <c r="AQ34" s="14"/>
      <c r="AR34" s="14"/>
      <c r="AS34" s="14"/>
      <c r="AT34" s="14"/>
      <c r="AU34" s="14"/>
    </row>
    <row r="35" spans="2:47" customFormat="1" x14ac:dyDescent="0.25">
      <c r="B35" s="284"/>
      <c r="C35" s="82"/>
      <c r="D35" s="1">
        <f t="shared" ref="D35:D66" si="1">F34+D34</f>
        <v>361</v>
      </c>
      <c r="E35" s="50" t="s">
        <v>322</v>
      </c>
      <c r="F35" s="33">
        <v>20</v>
      </c>
      <c r="G35" s="33"/>
      <c r="H35" s="3701"/>
      <c r="I35" s="167" t="s">
        <v>384</v>
      </c>
      <c r="J35" s="100" t="s">
        <v>1167</v>
      </c>
      <c r="K35" s="180" t="s">
        <v>493</v>
      </c>
      <c r="L35" s="4" t="s">
        <v>494</v>
      </c>
      <c r="M35" s="4"/>
      <c r="N35" s="4"/>
      <c r="O35" s="3" t="s">
        <v>523</v>
      </c>
      <c r="P35" s="4">
        <v>87</v>
      </c>
      <c r="Q35" s="4"/>
      <c r="R35" s="10"/>
      <c r="S35" s="3686" t="s">
        <v>2998</v>
      </c>
      <c r="T35" s="3687"/>
      <c r="U35" s="3687"/>
      <c r="V35" s="3687"/>
      <c r="W35" s="3687"/>
      <c r="X35" s="3687"/>
      <c r="Y35" s="3688"/>
      <c r="Z35" s="435" t="s">
        <v>1223</v>
      </c>
      <c r="AA35" s="14"/>
      <c r="AB35" s="4"/>
      <c r="AC35" s="14"/>
      <c r="AD35" s="14"/>
      <c r="AE35" s="14"/>
      <c r="AF35" s="14"/>
      <c r="AG35" s="14"/>
      <c r="AH35" s="14"/>
      <c r="AI35" s="14"/>
      <c r="AJ35" s="14"/>
      <c r="AK35" s="14"/>
      <c r="AL35" s="14"/>
      <c r="AM35" s="14"/>
      <c r="AN35" s="14"/>
      <c r="AO35" s="14"/>
      <c r="AP35" s="14"/>
      <c r="AQ35" s="14"/>
      <c r="AR35" s="14"/>
      <c r="AS35" s="14"/>
      <c r="AT35" s="14"/>
      <c r="AU35" s="14"/>
    </row>
    <row r="36" spans="2:47" customFormat="1" x14ac:dyDescent="0.25">
      <c r="B36" s="284"/>
      <c r="C36" s="82"/>
      <c r="D36" s="1">
        <f t="shared" si="1"/>
        <v>381</v>
      </c>
      <c r="E36" s="50" t="s">
        <v>323</v>
      </c>
      <c r="F36" s="33">
        <v>6</v>
      </c>
      <c r="G36" s="33"/>
      <c r="H36" s="3701"/>
      <c r="I36" s="167" t="s">
        <v>386</v>
      </c>
      <c r="J36" s="100" t="s">
        <v>1148</v>
      </c>
      <c r="K36" s="180" t="s">
        <v>495</v>
      </c>
      <c r="L36" s="4" t="s">
        <v>496</v>
      </c>
      <c r="M36" s="4"/>
      <c r="N36" s="4"/>
      <c r="O36" s="3" t="s">
        <v>524</v>
      </c>
      <c r="P36" s="4">
        <v>88</v>
      </c>
      <c r="Q36" s="4"/>
      <c r="R36" s="4"/>
      <c r="S36" s="124" t="s">
        <v>6937</v>
      </c>
      <c r="T36" s="184" t="s">
        <v>1171</v>
      </c>
      <c r="U36" s="179"/>
      <c r="V36" s="286" t="s">
        <v>564</v>
      </c>
      <c r="W36" s="125" t="s">
        <v>1214</v>
      </c>
      <c r="X36" s="184" t="s">
        <v>1208</v>
      </c>
      <c r="Y36" s="179"/>
      <c r="Z36" s="639" t="s">
        <v>113</v>
      </c>
      <c r="AA36" s="14"/>
      <c r="AB36" s="4"/>
      <c r="AC36" s="14"/>
      <c r="AD36" s="14"/>
      <c r="AE36" s="14"/>
      <c r="AF36" s="14"/>
      <c r="AG36" s="14"/>
      <c r="AH36" s="14"/>
      <c r="AI36" s="14"/>
      <c r="AJ36" s="14"/>
      <c r="AK36" s="14"/>
      <c r="AL36" s="14"/>
      <c r="AM36" s="14"/>
      <c r="AN36" s="14"/>
      <c r="AO36" s="14"/>
      <c r="AP36" s="14"/>
      <c r="AQ36" s="14"/>
      <c r="AR36" s="14"/>
      <c r="AS36" s="14"/>
      <c r="AT36" s="14"/>
      <c r="AU36" s="14"/>
    </row>
    <row r="37" spans="2:47" customFormat="1" x14ac:dyDescent="0.25">
      <c r="B37" s="284"/>
      <c r="C37" s="82"/>
      <c r="D37" s="1">
        <f t="shared" si="1"/>
        <v>387</v>
      </c>
      <c r="E37" s="50" t="s">
        <v>324</v>
      </c>
      <c r="F37" s="33">
        <v>6</v>
      </c>
      <c r="G37" s="33"/>
      <c r="H37" s="3701"/>
      <c r="I37" s="167" t="s">
        <v>385</v>
      </c>
      <c r="J37" s="100" t="s">
        <v>1149</v>
      </c>
      <c r="K37" s="180" t="s">
        <v>497</v>
      </c>
      <c r="L37" s="4">
        <v>52</v>
      </c>
      <c r="M37" s="4"/>
      <c r="N37" s="4"/>
      <c r="O37" s="3" t="s">
        <v>525</v>
      </c>
      <c r="P37" s="4">
        <v>89</v>
      </c>
      <c r="Q37" s="4"/>
      <c r="R37" s="4"/>
      <c r="S37" s="79" t="s">
        <v>1213</v>
      </c>
      <c r="T37" s="4" t="s">
        <v>819</v>
      </c>
      <c r="U37" s="3"/>
      <c r="V37" s="285" t="s">
        <v>564</v>
      </c>
      <c r="W37" s="14" t="s">
        <v>1215</v>
      </c>
      <c r="X37" s="4" t="s">
        <v>1209</v>
      </c>
      <c r="Y37" s="3"/>
      <c r="Z37" s="640" t="s">
        <v>96</v>
      </c>
      <c r="AA37" s="14"/>
      <c r="AB37" s="4"/>
      <c r="AC37" s="14"/>
      <c r="AD37" s="14"/>
      <c r="AE37" s="14"/>
      <c r="AF37" s="14"/>
      <c r="AG37" s="14"/>
      <c r="AH37" s="14"/>
      <c r="AI37" s="14"/>
      <c r="AJ37" s="14"/>
      <c r="AK37" s="14"/>
      <c r="AL37" s="14"/>
      <c r="AM37" s="14"/>
      <c r="AN37" s="14"/>
      <c r="AO37" s="14"/>
      <c r="AP37" s="14"/>
      <c r="AQ37" s="14"/>
      <c r="AR37" s="14"/>
      <c r="AS37" s="14"/>
      <c r="AT37" s="14"/>
      <c r="AU37" s="14"/>
    </row>
    <row r="38" spans="2:47" customFormat="1" x14ac:dyDescent="0.25">
      <c r="B38" s="284"/>
      <c r="C38" s="82"/>
      <c r="D38" s="1">
        <f t="shared" si="1"/>
        <v>393</v>
      </c>
      <c r="E38" s="50" t="s">
        <v>307</v>
      </c>
      <c r="F38" s="33">
        <v>6</v>
      </c>
      <c r="G38" s="33"/>
      <c r="H38" s="3701"/>
      <c r="I38" s="167" t="s">
        <v>6926</v>
      </c>
      <c r="J38" s="100" t="s">
        <v>1168</v>
      </c>
      <c r="K38" s="180" t="s">
        <v>498</v>
      </c>
      <c r="L38" s="4">
        <v>53</v>
      </c>
      <c r="M38" s="4"/>
      <c r="N38" s="4"/>
      <c r="O38" s="3" t="s">
        <v>526</v>
      </c>
      <c r="P38" s="4" t="s">
        <v>527</v>
      </c>
      <c r="Q38" s="4"/>
      <c r="R38" s="4"/>
      <c r="S38" s="79" t="s">
        <v>6934</v>
      </c>
      <c r="T38" s="4" t="s">
        <v>1152</v>
      </c>
      <c r="U38" s="3"/>
      <c r="V38" s="285" t="s">
        <v>187</v>
      </c>
      <c r="W38" s="14" t="s">
        <v>1216</v>
      </c>
      <c r="X38" s="4" t="s">
        <v>1210</v>
      </c>
      <c r="Y38" s="3"/>
      <c r="Z38" s="640" t="s">
        <v>1220</v>
      </c>
      <c r="AA38" s="14"/>
      <c r="AB38" s="4"/>
      <c r="AC38" s="14"/>
      <c r="AD38" s="14"/>
      <c r="AE38" s="14"/>
      <c r="AF38" s="14"/>
      <c r="AG38" s="14"/>
      <c r="AH38" s="14"/>
      <c r="AI38" s="14"/>
      <c r="AJ38" s="14"/>
      <c r="AK38" s="14"/>
      <c r="AL38" s="14"/>
      <c r="AM38" s="14"/>
      <c r="AN38" s="14"/>
      <c r="AO38" s="14"/>
      <c r="AP38" s="14"/>
      <c r="AQ38" s="14"/>
      <c r="AR38" s="14"/>
      <c r="AS38" s="14"/>
      <c r="AT38" s="14"/>
      <c r="AU38" s="14"/>
    </row>
    <row r="39" spans="2:47" customFormat="1" x14ac:dyDescent="0.25">
      <c r="B39" s="284"/>
      <c r="C39" s="82"/>
      <c r="D39" s="1">
        <f t="shared" si="1"/>
        <v>399</v>
      </c>
      <c r="E39" s="50" t="s">
        <v>309</v>
      </c>
      <c r="F39" s="33">
        <v>6</v>
      </c>
      <c r="G39" s="33"/>
      <c r="H39" s="3701"/>
      <c r="I39" s="167" t="s">
        <v>1609</v>
      </c>
      <c r="J39" s="100" t="s">
        <v>1148</v>
      </c>
      <c r="K39" s="180" t="s">
        <v>499</v>
      </c>
      <c r="L39" s="4">
        <v>54</v>
      </c>
      <c r="M39" s="4"/>
      <c r="N39" s="4"/>
      <c r="O39" s="3" t="s">
        <v>526</v>
      </c>
      <c r="P39" s="4">
        <v>81</v>
      </c>
      <c r="Q39" s="4"/>
      <c r="R39" s="4"/>
      <c r="S39" s="79" t="s">
        <v>6935</v>
      </c>
      <c r="T39" s="4" t="s">
        <v>1207</v>
      </c>
      <c r="U39" s="3"/>
      <c r="V39" s="285" t="s">
        <v>114</v>
      </c>
      <c r="W39" s="14" t="s">
        <v>1217</v>
      </c>
      <c r="X39" s="4" t="s">
        <v>1211</v>
      </c>
      <c r="Y39" s="3"/>
      <c r="Z39" s="640" t="s">
        <v>564</v>
      </c>
      <c r="AA39" s="14"/>
      <c r="AB39" s="4"/>
      <c r="AC39" s="14"/>
      <c r="AD39" s="14"/>
      <c r="AE39" s="14"/>
      <c r="AF39" s="14"/>
      <c r="AG39" s="14"/>
      <c r="AH39" s="14"/>
      <c r="AI39" s="14"/>
      <c r="AJ39" s="14"/>
      <c r="AK39" s="14"/>
      <c r="AL39" s="14"/>
      <c r="AM39" s="14"/>
      <c r="AN39" s="14"/>
      <c r="AO39" s="14"/>
      <c r="AP39" s="14"/>
      <c r="AQ39" s="14"/>
      <c r="AR39" s="14"/>
      <c r="AS39" s="14"/>
      <c r="AT39" s="14"/>
      <c r="AU39" s="14"/>
    </row>
    <row r="40" spans="2:47" customFormat="1" x14ac:dyDescent="0.25">
      <c r="B40" s="284"/>
      <c r="C40" s="82"/>
      <c r="D40" s="1">
        <f t="shared" si="1"/>
        <v>405</v>
      </c>
      <c r="E40" s="50" t="s">
        <v>308</v>
      </c>
      <c r="F40" s="33">
        <v>6</v>
      </c>
      <c r="G40" s="33"/>
      <c r="H40" s="3701"/>
      <c r="I40" s="167" t="s">
        <v>1610</v>
      </c>
      <c r="J40" s="100" t="s">
        <v>1172</v>
      </c>
      <c r="K40" s="180" t="s">
        <v>500</v>
      </c>
      <c r="L40" s="4">
        <v>60</v>
      </c>
      <c r="M40" s="4"/>
      <c r="N40" s="4"/>
      <c r="O40" s="3" t="s">
        <v>528</v>
      </c>
      <c r="P40" s="4">
        <v>80</v>
      </c>
      <c r="Q40" s="4"/>
      <c r="R40" s="4"/>
      <c r="S40" s="79" t="s">
        <v>6936</v>
      </c>
      <c r="T40" s="4" t="s">
        <v>1159</v>
      </c>
      <c r="U40" s="3"/>
      <c r="V40" s="285" t="s">
        <v>1219</v>
      </c>
      <c r="W40" s="14" t="s">
        <v>1218</v>
      </c>
      <c r="X40" s="4" t="s">
        <v>1212</v>
      </c>
      <c r="Y40" s="3"/>
      <c r="Z40" s="640" t="s">
        <v>564</v>
      </c>
      <c r="AA40" s="14"/>
      <c r="AB40" s="4"/>
      <c r="AC40" s="14"/>
      <c r="AD40" s="14"/>
      <c r="AE40" s="14"/>
      <c r="AF40" s="14"/>
      <c r="AG40" s="14"/>
      <c r="AH40" s="14"/>
      <c r="AI40" s="14"/>
      <c r="AJ40" s="14"/>
      <c r="AK40" s="14"/>
      <c r="AL40" s="14"/>
      <c r="AM40" s="14"/>
      <c r="AN40" s="14"/>
      <c r="AO40" s="14"/>
      <c r="AP40" s="14"/>
      <c r="AQ40" s="14"/>
      <c r="AR40" s="14"/>
      <c r="AS40" s="14"/>
      <c r="AT40" s="14"/>
      <c r="AU40" s="14"/>
    </row>
    <row r="41" spans="2:47" customFormat="1" x14ac:dyDescent="0.25">
      <c r="B41" s="284" t="s">
        <v>844</v>
      </c>
      <c r="C41" s="1076" t="s">
        <v>6939</v>
      </c>
      <c r="D41" s="1">
        <f t="shared" si="1"/>
        <v>411</v>
      </c>
      <c r="E41" s="788" t="s">
        <v>325</v>
      </c>
      <c r="F41" s="786">
        <v>1</v>
      </c>
      <c r="G41" s="789">
        <f>SUM(F2:F41)</f>
        <v>412</v>
      </c>
      <c r="H41" s="3702"/>
      <c r="I41" s="782" t="s">
        <v>9204</v>
      </c>
      <c r="J41" s="100" t="s">
        <v>1171</v>
      </c>
      <c r="K41" s="180" t="s">
        <v>501</v>
      </c>
      <c r="L41" s="4">
        <v>63</v>
      </c>
      <c r="M41" s="4"/>
      <c r="N41" s="4"/>
      <c r="O41" s="3" t="s">
        <v>529</v>
      </c>
      <c r="P41" s="4">
        <v>90</v>
      </c>
      <c r="Q41" s="4"/>
      <c r="R41" s="4"/>
      <c r="S41" s="70"/>
      <c r="T41" s="8"/>
      <c r="U41" s="635"/>
      <c r="V41" s="15"/>
      <c r="W41" s="183"/>
      <c r="X41" s="15"/>
      <c r="Y41" s="599"/>
      <c r="Z41" s="12"/>
      <c r="AA41" s="14"/>
      <c r="AB41" s="4"/>
      <c r="AC41" s="14"/>
      <c r="AD41" s="14"/>
      <c r="AE41" s="14"/>
      <c r="AF41" s="14"/>
      <c r="AG41" s="14"/>
      <c r="AH41" s="14"/>
      <c r="AI41" s="14"/>
      <c r="AJ41" s="14"/>
      <c r="AK41" s="14"/>
      <c r="AL41" s="14"/>
      <c r="AM41" s="14"/>
      <c r="AN41" s="14"/>
      <c r="AO41" s="14"/>
      <c r="AP41" s="14"/>
      <c r="AQ41" s="14"/>
      <c r="AR41" s="14"/>
      <c r="AS41" s="14"/>
      <c r="AT41" s="14"/>
      <c r="AU41" s="14"/>
    </row>
    <row r="42" spans="2:47" customFormat="1" x14ac:dyDescent="0.25">
      <c r="B42" s="284"/>
      <c r="C42" s="111"/>
      <c r="D42" s="1">
        <f t="shared" si="1"/>
        <v>412</v>
      </c>
      <c r="E42" s="49" t="s">
        <v>326</v>
      </c>
      <c r="F42" s="33">
        <v>3</v>
      </c>
      <c r="G42" s="688" t="s">
        <v>415</v>
      </c>
      <c r="H42" s="2718"/>
      <c r="I42" s="195" t="s">
        <v>387</v>
      </c>
      <c r="J42" s="100" t="s">
        <v>1158</v>
      </c>
      <c r="K42" s="180" t="s">
        <v>502</v>
      </c>
      <c r="L42" s="4">
        <v>65</v>
      </c>
      <c r="M42" s="4"/>
      <c r="N42" s="4"/>
      <c r="O42" s="3" t="s">
        <v>530</v>
      </c>
      <c r="P42" s="4">
        <v>99</v>
      </c>
      <c r="Q42" s="4"/>
      <c r="R42" s="10"/>
      <c r="S42" s="3697" t="s">
        <v>9936</v>
      </c>
      <c r="T42" s="3698"/>
      <c r="U42" s="3698"/>
      <c r="V42" s="3698"/>
      <c r="W42" s="3698"/>
      <c r="X42" s="3698"/>
      <c r="Y42" s="3699"/>
      <c r="Z42" s="634" t="s">
        <v>8779</v>
      </c>
      <c r="AA42" s="14"/>
      <c r="AB42" s="4"/>
      <c r="AC42" s="14"/>
      <c r="AD42" s="14"/>
      <c r="AE42" s="14"/>
      <c r="AF42" s="14"/>
      <c r="AG42" s="14"/>
      <c r="AH42" s="14"/>
      <c r="AI42" s="14"/>
      <c r="AJ42" s="14"/>
      <c r="AK42" s="14"/>
      <c r="AL42" s="14"/>
      <c r="AM42" s="14"/>
      <c r="AN42" s="14"/>
      <c r="AO42" s="14"/>
      <c r="AP42" s="14"/>
      <c r="AQ42" s="14"/>
      <c r="AR42" s="14"/>
      <c r="AS42" s="14"/>
      <c r="AT42" s="14"/>
      <c r="AU42" s="14"/>
    </row>
    <row r="43" spans="2:47" customFormat="1" x14ac:dyDescent="0.25">
      <c r="B43" s="284" t="s">
        <v>854</v>
      </c>
      <c r="C43" s="1075" t="s">
        <v>1224</v>
      </c>
      <c r="D43" s="1">
        <f t="shared" si="1"/>
        <v>415</v>
      </c>
      <c r="E43" s="448" t="s">
        <v>327</v>
      </c>
      <c r="F43" s="33">
        <v>2</v>
      </c>
      <c r="G43" s="687"/>
      <c r="H43" s="2717"/>
      <c r="I43" s="195" t="s">
        <v>388</v>
      </c>
      <c r="J43" s="100" t="s">
        <v>564</v>
      </c>
      <c r="K43" s="180" t="s">
        <v>503</v>
      </c>
      <c r="L43" s="4">
        <v>66</v>
      </c>
      <c r="M43" s="4"/>
      <c r="N43" s="4"/>
      <c r="O43" s="3" t="s">
        <v>531</v>
      </c>
      <c r="P43" s="4" t="s">
        <v>532</v>
      </c>
      <c r="Q43" s="4"/>
      <c r="R43" s="4"/>
      <c r="S43" s="83" t="s">
        <v>429</v>
      </c>
      <c r="T43" s="159">
        <v>1</v>
      </c>
      <c r="U43" s="188"/>
      <c r="V43" s="159"/>
      <c r="W43" s="84" t="s">
        <v>434</v>
      </c>
      <c r="X43" s="159">
        <v>4</v>
      </c>
      <c r="Y43" s="188"/>
      <c r="Z43" s="632"/>
      <c r="AA43" s="14"/>
      <c r="AB43" s="4"/>
      <c r="AC43" s="14"/>
      <c r="AD43" s="14"/>
      <c r="AE43" s="14"/>
      <c r="AF43" s="14"/>
      <c r="AG43" s="14"/>
      <c r="AH43" s="14"/>
      <c r="AI43" s="14"/>
      <c r="AJ43" s="14"/>
      <c r="AK43" s="14"/>
      <c r="AL43" s="14"/>
      <c r="AM43" s="14"/>
      <c r="AN43" s="14"/>
      <c r="AO43" s="14"/>
      <c r="AP43" s="14"/>
      <c r="AQ43" s="14"/>
      <c r="AR43" s="14"/>
      <c r="AS43" s="14"/>
      <c r="AT43" s="14"/>
      <c r="AU43" s="14"/>
    </row>
    <row r="44" spans="2:47" customFormat="1" x14ac:dyDescent="0.25">
      <c r="B44" s="1071" t="s">
        <v>1023</v>
      </c>
      <c r="C44" s="595" t="s">
        <v>8712</v>
      </c>
      <c r="D44" s="1">
        <f t="shared" si="1"/>
        <v>417</v>
      </c>
      <c r="E44" s="448" t="s">
        <v>328</v>
      </c>
      <c r="F44" s="33">
        <v>6</v>
      </c>
      <c r="G44" s="687"/>
      <c r="H44" s="2717"/>
      <c r="I44" s="195" t="s">
        <v>389</v>
      </c>
      <c r="J44" s="100" t="s">
        <v>1170</v>
      </c>
      <c r="K44" s="180" t="s">
        <v>504</v>
      </c>
      <c r="L44" s="4">
        <v>69</v>
      </c>
      <c r="M44" s="4"/>
      <c r="N44" s="4"/>
      <c r="O44" s="3" t="s">
        <v>533</v>
      </c>
      <c r="P44" s="4" t="s">
        <v>534</v>
      </c>
      <c r="Q44" s="4"/>
      <c r="R44" s="4"/>
      <c r="S44" s="86" t="s">
        <v>432</v>
      </c>
      <c r="T44" s="2">
        <v>2</v>
      </c>
      <c r="U44" s="48"/>
      <c r="V44" s="637">
        <v>2</v>
      </c>
      <c r="W44" t="s">
        <v>8780</v>
      </c>
      <c r="X44" s="2">
        <v>5</v>
      </c>
      <c r="Y44" s="48"/>
      <c r="Z44" s="638">
        <v>2</v>
      </c>
      <c r="AA44" s="14"/>
      <c r="AB44" s="4"/>
      <c r="AC44" s="14"/>
      <c r="AD44" s="14"/>
      <c r="AE44" s="14"/>
      <c r="AF44" s="14"/>
      <c r="AG44" s="14"/>
      <c r="AH44" s="14"/>
      <c r="AI44" s="14"/>
      <c r="AJ44" s="14"/>
      <c r="AK44" s="14"/>
      <c r="AL44" s="14"/>
      <c r="AM44" s="14"/>
      <c r="AN44" s="14"/>
      <c r="AO44" s="14"/>
      <c r="AP44" s="14"/>
      <c r="AQ44" s="14"/>
      <c r="AR44" s="14"/>
      <c r="AS44" s="14"/>
      <c r="AT44" s="14"/>
      <c r="AU44" s="14"/>
    </row>
    <row r="45" spans="2:47" customFormat="1" x14ac:dyDescent="0.25">
      <c r="B45" s="1071" t="s">
        <v>1004</v>
      </c>
      <c r="C45" s="177" t="s">
        <v>8711</v>
      </c>
      <c r="D45" s="1">
        <f t="shared" si="1"/>
        <v>423</v>
      </c>
      <c r="E45" s="282" t="s">
        <v>329</v>
      </c>
      <c r="F45" s="33">
        <v>6</v>
      </c>
      <c r="G45" s="687"/>
      <c r="H45" s="2717"/>
      <c r="I45" s="195" t="s">
        <v>390</v>
      </c>
      <c r="J45" s="100" t="s">
        <v>1169</v>
      </c>
      <c r="K45" s="180" t="s">
        <v>505</v>
      </c>
      <c r="L45" s="4">
        <v>79</v>
      </c>
      <c r="M45" s="4"/>
      <c r="N45" s="4"/>
      <c r="O45" s="3" t="s">
        <v>535</v>
      </c>
      <c r="P45" s="4" t="s">
        <v>536</v>
      </c>
      <c r="Q45" s="4"/>
      <c r="R45" s="4"/>
      <c r="S45" s="86" t="s">
        <v>433</v>
      </c>
      <c r="T45" s="2">
        <v>3</v>
      </c>
      <c r="U45" s="48"/>
      <c r="V45" s="2"/>
      <c r="W45" t="s">
        <v>8781</v>
      </c>
      <c r="X45" s="2">
        <v>6</v>
      </c>
      <c r="Y45" s="48"/>
      <c r="Z45" s="640" t="s">
        <v>1207</v>
      </c>
      <c r="AA45" s="14"/>
      <c r="AB45" s="4"/>
      <c r="AC45" s="14"/>
      <c r="AD45" s="14"/>
      <c r="AE45" s="14"/>
      <c r="AF45" s="14"/>
      <c r="AG45" s="14"/>
      <c r="AH45" s="14"/>
      <c r="AI45" s="14"/>
      <c r="AJ45" s="14"/>
      <c r="AK45" s="14"/>
      <c r="AL45" s="14"/>
      <c r="AM45" s="14"/>
      <c r="AN45" s="14"/>
      <c r="AO45" s="14"/>
      <c r="AP45" s="14"/>
      <c r="AQ45" s="14"/>
      <c r="AR45" s="14"/>
      <c r="AS45" s="14"/>
      <c r="AT45" s="14"/>
      <c r="AU45" s="14"/>
    </row>
    <row r="46" spans="2:47" customFormat="1" x14ac:dyDescent="0.25">
      <c r="B46" s="1071" t="s">
        <v>1005</v>
      </c>
      <c r="C46" s="177" t="s">
        <v>8713</v>
      </c>
      <c r="D46" s="1">
        <f t="shared" si="1"/>
        <v>429</v>
      </c>
      <c r="E46" s="448" t="s">
        <v>330</v>
      </c>
      <c r="F46" s="33">
        <v>32</v>
      </c>
      <c r="G46" s="687"/>
      <c r="H46" s="2717"/>
      <c r="I46" s="195" t="s">
        <v>391</v>
      </c>
      <c r="J46" s="103" t="s">
        <v>1173</v>
      </c>
      <c r="K46" s="180" t="s">
        <v>506</v>
      </c>
      <c r="L46" s="4">
        <v>70</v>
      </c>
      <c r="M46" s="4"/>
      <c r="N46" s="4"/>
      <c r="O46" s="3" t="s">
        <v>537</v>
      </c>
      <c r="P46" s="4" t="s">
        <v>538</v>
      </c>
      <c r="Q46" s="4"/>
      <c r="R46" s="4"/>
      <c r="S46" s="70"/>
      <c r="T46" s="8"/>
      <c r="U46" s="635"/>
      <c r="V46" s="8"/>
      <c r="W46" s="183"/>
      <c r="X46" s="15"/>
      <c r="Y46" s="599"/>
      <c r="Z46" s="10"/>
      <c r="AA46" s="14"/>
      <c r="AB46" s="4"/>
      <c r="AC46" s="14"/>
      <c r="AD46" s="14"/>
      <c r="AE46" s="14"/>
      <c r="AF46" s="14"/>
      <c r="AG46" s="14"/>
      <c r="AH46" s="14"/>
      <c r="AI46" s="14"/>
      <c r="AJ46" s="14"/>
      <c r="AK46" s="14"/>
      <c r="AL46" s="14"/>
      <c r="AM46" s="14"/>
      <c r="AN46" s="14"/>
      <c r="AO46" s="14"/>
      <c r="AP46" s="14"/>
      <c r="AQ46" s="14"/>
      <c r="AR46" s="14"/>
      <c r="AS46" s="14"/>
      <c r="AT46" s="14"/>
      <c r="AU46" s="14"/>
    </row>
    <row r="47" spans="2:47" customFormat="1" x14ac:dyDescent="0.25">
      <c r="B47" s="1071"/>
      <c r="C47" s="82"/>
      <c r="D47" s="1">
        <f t="shared" si="1"/>
        <v>461</v>
      </c>
      <c r="E47" s="282" t="s">
        <v>331</v>
      </c>
      <c r="F47" s="33">
        <v>4</v>
      </c>
      <c r="G47" s="687"/>
      <c r="H47" s="2717"/>
      <c r="I47" s="195" t="s">
        <v>392</v>
      </c>
      <c r="J47" s="103" t="s">
        <v>1174</v>
      </c>
      <c r="K47" s="180" t="s">
        <v>507</v>
      </c>
      <c r="L47" s="4">
        <v>80</v>
      </c>
      <c r="M47" s="4"/>
      <c r="N47" s="4"/>
      <c r="O47" s="3" t="s">
        <v>539</v>
      </c>
      <c r="P47" s="4" t="s">
        <v>540</v>
      </c>
      <c r="Q47" s="4"/>
      <c r="R47" s="10"/>
      <c r="S47" s="3697" t="s">
        <v>3029</v>
      </c>
      <c r="T47" s="3698"/>
      <c r="U47" s="3698"/>
      <c r="V47" s="3698"/>
      <c r="W47" s="3698"/>
      <c r="X47" s="3698"/>
      <c r="Y47" s="3698"/>
      <c r="Z47" s="956"/>
      <c r="AA47" s="14"/>
      <c r="AB47" s="4"/>
      <c r="AC47" s="14"/>
      <c r="AD47" s="14"/>
      <c r="AE47" s="14"/>
      <c r="AF47" s="14"/>
      <c r="AG47" s="14"/>
      <c r="AH47" s="14"/>
      <c r="AI47" s="14"/>
      <c r="AJ47" s="14"/>
      <c r="AK47" s="14"/>
      <c r="AL47" s="14"/>
      <c r="AM47" s="14"/>
      <c r="AN47" s="14"/>
      <c r="AO47" s="14"/>
      <c r="AP47" s="14"/>
      <c r="AQ47" s="14"/>
      <c r="AR47" s="14"/>
      <c r="AS47" s="14"/>
      <c r="AT47" s="14"/>
      <c r="AU47" s="14"/>
    </row>
    <row r="48" spans="2:47" customFormat="1" x14ac:dyDescent="0.25">
      <c r="B48" s="1071" t="s">
        <v>1011</v>
      </c>
      <c r="C48" s="177" t="s">
        <v>1881</v>
      </c>
      <c r="D48" s="1">
        <f t="shared" si="1"/>
        <v>465</v>
      </c>
      <c r="E48" s="282" t="s">
        <v>332</v>
      </c>
      <c r="F48" s="33">
        <v>4</v>
      </c>
      <c r="G48" s="687"/>
      <c r="H48" s="2717"/>
      <c r="I48" s="195" t="s">
        <v>393</v>
      </c>
      <c r="J48" s="103" t="s">
        <v>140</v>
      </c>
      <c r="K48" s="180" t="s">
        <v>508</v>
      </c>
      <c r="L48" s="4">
        <v>81</v>
      </c>
      <c r="M48" s="4"/>
      <c r="N48" s="4"/>
      <c r="O48" s="3" t="s">
        <v>541</v>
      </c>
      <c r="P48" s="4" t="s">
        <v>542</v>
      </c>
      <c r="Q48" s="4"/>
      <c r="R48" s="4"/>
      <c r="S48" s="83" t="s">
        <v>3018</v>
      </c>
      <c r="T48" s="159">
        <v>0</v>
      </c>
      <c r="U48" s="188" t="s">
        <v>9067</v>
      </c>
      <c r="V48" s="159"/>
      <c r="W48" s="84" t="s">
        <v>3024</v>
      </c>
      <c r="X48" s="159">
        <v>6</v>
      </c>
      <c r="Y48" s="188" t="s">
        <v>9070</v>
      </c>
      <c r="Z48" s="632"/>
      <c r="AA48" s="14"/>
      <c r="AB48" s="4"/>
      <c r="AC48" s="14"/>
      <c r="AD48" s="14"/>
      <c r="AE48" s="14"/>
      <c r="AF48" s="14"/>
      <c r="AG48" s="14"/>
      <c r="AH48" s="14"/>
      <c r="AI48" s="14"/>
      <c r="AJ48" s="14"/>
      <c r="AK48" s="14"/>
      <c r="AL48" s="14"/>
      <c r="AM48" s="14"/>
      <c r="AN48" s="14"/>
      <c r="AO48" s="14"/>
      <c r="AP48" s="14"/>
      <c r="AQ48" s="14"/>
      <c r="AR48" s="14"/>
      <c r="AS48" s="14"/>
      <c r="AT48" s="14"/>
      <c r="AU48" s="14"/>
    </row>
    <row r="49" spans="2:47" customFormat="1" x14ac:dyDescent="0.25">
      <c r="B49" s="1071"/>
      <c r="C49" s="1068" t="s">
        <v>9916</v>
      </c>
      <c r="D49" s="1">
        <f t="shared" si="1"/>
        <v>469</v>
      </c>
      <c r="E49" s="282" t="s">
        <v>333</v>
      </c>
      <c r="F49" s="33">
        <v>4</v>
      </c>
      <c r="G49" s="687"/>
      <c r="H49" s="2717"/>
      <c r="I49" s="195" t="s">
        <v>394</v>
      </c>
      <c r="J49" s="103" t="s">
        <v>1175</v>
      </c>
      <c r="K49" s="182" t="s">
        <v>509</v>
      </c>
      <c r="L49" s="15">
        <v>90</v>
      </c>
      <c r="M49" s="15"/>
      <c r="N49" s="15"/>
      <c r="O49" s="183"/>
      <c r="P49" s="15"/>
      <c r="Q49" s="15"/>
      <c r="R49" s="15"/>
      <c r="S49" s="86" t="s">
        <v>3019</v>
      </c>
      <c r="T49" s="4" t="s">
        <v>819</v>
      </c>
      <c r="U49" s="3"/>
      <c r="V49" s="4"/>
      <c r="W49" t="s">
        <v>3025</v>
      </c>
      <c r="X49" s="4" t="s">
        <v>1210</v>
      </c>
      <c r="Y49" s="3"/>
      <c r="Z49" s="10"/>
      <c r="AA49" s="14"/>
      <c r="AB49" s="4"/>
      <c r="AC49" s="14"/>
      <c r="AD49" s="14"/>
      <c r="AE49" s="14"/>
      <c r="AF49" s="14"/>
      <c r="AG49" s="14"/>
      <c r="AH49" s="14"/>
      <c r="AI49" s="14"/>
      <c r="AJ49" s="14"/>
      <c r="AK49" s="14"/>
      <c r="AL49" s="14"/>
      <c r="AM49" s="14"/>
      <c r="AN49" s="14"/>
      <c r="AO49" s="14"/>
      <c r="AP49" s="14"/>
      <c r="AQ49" s="14"/>
      <c r="AR49" s="14"/>
      <c r="AS49" s="14"/>
      <c r="AT49" s="14"/>
      <c r="AU49" s="14"/>
    </row>
    <row r="50" spans="2:47" customFormat="1" x14ac:dyDescent="0.25">
      <c r="B50" s="1071" t="s">
        <v>9875</v>
      </c>
      <c r="C50" s="595" t="s">
        <v>8715</v>
      </c>
      <c r="D50" s="1">
        <f t="shared" si="1"/>
        <v>473</v>
      </c>
      <c r="E50" s="448" t="s">
        <v>334</v>
      </c>
      <c r="F50" s="33">
        <v>2</v>
      </c>
      <c r="G50" s="687"/>
      <c r="H50" s="2717"/>
      <c r="I50" s="195" t="s">
        <v>9193</v>
      </c>
      <c r="J50" s="100" t="s">
        <v>1142</v>
      </c>
      <c r="K50" s="3712" t="s">
        <v>9437</v>
      </c>
      <c r="L50" s="3713"/>
      <c r="M50" s="3713"/>
      <c r="N50" s="3713"/>
      <c r="O50" s="3713"/>
      <c r="P50" s="3713"/>
      <c r="Q50" s="3713"/>
      <c r="R50" s="3714"/>
      <c r="S50" s="86" t="s">
        <v>3023</v>
      </c>
      <c r="T50" s="4" t="s">
        <v>1152</v>
      </c>
      <c r="U50" s="3" t="s">
        <v>9068</v>
      </c>
      <c r="V50" s="4"/>
      <c r="W50" t="s">
        <v>3026</v>
      </c>
      <c r="X50" s="4" t="s">
        <v>1211</v>
      </c>
      <c r="Y50" s="3" t="s">
        <v>9069</v>
      </c>
      <c r="Z50" s="10"/>
      <c r="AA50" s="14"/>
      <c r="AB50" s="4"/>
      <c r="AC50" s="14"/>
      <c r="AD50" s="14"/>
      <c r="AE50" s="14"/>
      <c r="AF50" s="14"/>
      <c r="AG50" s="14"/>
      <c r="AH50" s="14"/>
      <c r="AI50" s="14"/>
      <c r="AJ50" s="14"/>
      <c r="AK50" s="14"/>
      <c r="AL50" s="14"/>
      <c r="AM50" s="14"/>
      <c r="AN50" s="14"/>
      <c r="AO50" s="14"/>
      <c r="AP50" s="14"/>
      <c r="AQ50" s="14"/>
      <c r="AR50" s="14"/>
      <c r="AS50" s="14"/>
      <c r="AT50" s="14"/>
      <c r="AU50" s="14"/>
    </row>
    <row r="51" spans="2:47" customFormat="1" x14ac:dyDescent="0.25">
      <c r="B51" s="1071" t="s">
        <v>9875</v>
      </c>
      <c r="C51" s="595" t="s">
        <v>8715</v>
      </c>
      <c r="D51" s="1">
        <f t="shared" si="1"/>
        <v>475</v>
      </c>
      <c r="E51" s="448" t="s">
        <v>335</v>
      </c>
      <c r="F51" s="33">
        <v>2</v>
      </c>
      <c r="G51" s="687"/>
      <c r="H51" s="2717"/>
      <c r="I51" s="195" t="s">
        <v>9194</v>
      </c>
      <c r="J51" s="100" t="s">
        <v>1176</v>
      </c>
      <c r="K51" s="83" t="s">
        <v>9433</v>
      </c>
      <c r="L51" s="159">
        <v>1</v>
      </c>
      <c r="M51" s="159"/>
      <c r="N51" s="159"/>
      <c r="O51" s="84"/>
      <c r="P51" s="159"/>
      <c r="Q51" s="159"/>
      <c r="R51" s="632"/>
      <c r="S51" t="s">
        <v>3022</v>
      </c>
      <c r="T51" s="2">
        <v>3</v>
      </c>
      <c r="U51" s="48"/>
      <c r="V51" s="2"/>
      <c r="W51" t="s">
        <v>3027</v>
      </c>
      <c r="X51" s="2">
        <v>9</v>
      </c>
      <c r="Y51" s="3"/>
      <c r="Z51" s="10"/>
      <c r="AA51" s="14"/>
      <c r="AB51" s="4"/>
      <c r="AC51" s="14"/>
      <c r="AD51" s="14"/>
      <c r="AE51" s="14"/>
      <c r="AF51" s="14"/>
      <c r="AG51" s="14"/>
      <c r="AH51" s="14"/>
      <c r="AI51" s="14"/>
      <c r="AJ51" s="14"/>
      <c r="AK51" s="14"/>
      <c r="AL51" s="14"/>
      <c r="AM51" s="14"/>
      <c r="AN51" s="14"/>
      <c r="AO51" s="14"/>
      <c r="AP51" s="14"/>
      <c r="AQ51" s="14"/>
      <c r="AR51" s="14"/>
      <c r="AS51" s="14"/>
      <c r="AT51" s="14"/>
      <c r="AU51" s="14"/>
    </row>
    <row r="52" spans="2:47" customFormat="1" x14ac:dyDescent="0.25">
      <c r="B52" s="1071" t="s">
        <v>1006</v>
      </c>
      <c r="C52" s="177" t="s">
        <v>8710</v>
      </c>
      <c r="D52" s="1">
        <f t="shared" si="1"/>
        <v>477</v>
      </c>
      <c r="E52" s="448" t="s">
        <v>336</v>
      </c>
      <c r="F52" s="33">
        <v>64</v>
      </c>
      <c r="G52" s="687"/>
      <c r="H52" s="2717"/>
      <c r="I52" s="195" t="s">
        <v>395</v>
      </c>
      <c r="J52" s="100" t="s">
        <v>1177</v>
      </c>
      <c r="K52" s="86" t="s">
        <v>9435</v>
      </c>
      <c r="L52" s="2">
        <v>2</v>
      </c>
      <c r="M52" s="2"/>
      <c r="N52" s="2"/>
      <c r="P52" s="2"/>
      <c r="Q52" s="2"/>
      <c r="R52" s="7"/>
      <c r="S52" t="s">
        <v>3021</v>
      </c>
      <c r="T52" s="2">
        <v>4</v>
      </c>
      <c r="U52" s="48" t="s">
        <v>9071</v>
      </c>
      <c r="V52" s="2"/>
      <c r="W52" t="s">
        <v>3028</v>
      </c>
      <c r="X52" s="2">
        <v>10</v>
      </c>
      <c r="Y52" s="3" t="s">
        <v>8889</v>
      </c>
      <c r="Z52" s="10"/>
      <c r="AA52" s="14"/>
      <c r="AB52" s="4"/>
      <c r="AC52" s="14"/>
      <c r="AD52" s="14"/>
      <c r="AE52" s="14"/>
      <c r="AF52" s="14"/>
      <c r="AG52" s="14"/>
      <c r="AH52" s="14"/>
      <c r="AI52" s="14"/>
      <c r="AJ52" s="14"/>
      <c r="AK52" s="14"/>
      <c r="AL52" s="14"/>
      <c r="AM52" s="14"/>
      <c r="AN52" s="14"/>
      <c r="AO52" s="14"/>
      <c r="AP52" s="14"/>
      <c r="AQ52" s="14"/>
      <c r="AR52" s="14"/>
      <c r="AS52" s="14"/>
      <c r="AT52" s="14"/>
      <c r="AU52" s="14"/>
    </row>
    <row r="53" spans="2:47" customFormat="1" x14ac:dyDescent="0.25">
      <c r="B53" s="1071" t="s">
        <v>1002</v>
      </c>
      <c r="C53" s="177" t="s">
        <v>6930</v>
      </c>
      <c r="D53" s="1">
        <f t="shared" si="1"/>
        <v>541</v>
      </c>
      <c r="E53" s="119" t="s">
        <v>337</v>
      </c>
      <c r="F53" s="33">
        <v>10</v>
      </c>
      <c r="G53" s="687"/>
      <c r="H53" s="2717"/>
      <c r="I53" s="195" t="s">
        <v>396</v>
      </c>
      <c r="J53" s="103" t="s">
        <v>1178</v>
      </c>
      <c r="K53" s="86" t="s">
        <v>9436</v>
      </c>
      <c r="L53" s="2">
        <v>3</v>
      </c>
      <c r="N53" s="2"/>
      <c r="P53" s="2"/>
      <c r="Q53" s="2"/>
      <c r="R53" s="7"/>
      <c r="S53" t="s">
        <v>3020</v>
      </c>
      <c r="T53" s="2">
        <v>5</v>
      </c>
      <c r="U53" s="48" t="s">
        <v>9070</v>
      </c>
      <c r="V53" s="2"/>
      <c r="X53" s="2"/>
      <c r="Y53" s="3"/>
      <c r="Z53" s="10"/>
      <c r="AA53" s="14"/>
      <c r="AB53" s="4"/>
      <c r="AC53" s="14"/>
      <c r="AD53" s="14"/>
      <c r="AE53" s="14"/>
      <c r="AF53" s="14"/>
      <c r="AG53" s="14"/>
      <c r="AH53" s="14"/>
      <c r="AI53" s="14"/>
      <c r="AJ53" s="14"/>
      <c r="AK53" s="14"/>
      <c r="AL53" s="14"/>
      <c r="AM53" s="14"/>
      <c r="AN53" s="14"/>
      <c r="AO53" s="14"/>
      <c r="AP53" s="14"/>
      <c r="AQ53" s="14"/>
      <c r="AR53" s="14"/>
      <c r="AS53" s="14"/>
      <c r="AT53" s="14"/>
      <c r="AU53" s="14"/>
    </row>
    <row r="54" spans="2:47" customFormat="1" x14ac:dyDescent="0.25">
      <c r="B54" s="1071"/>
      <c r="C54" s="82"/>
      <c r="D54" s="1">
        <f t="shared" si="1"/>
        <v>551</v>
      </c>
      <c r="E54" s="448" t="s">
        <v>338</v>
      </c>
      <c r="F54" s="33">
        <v>8</v>
      </c>
      <c r="G54" s="687"/>
      <c r="H54" s="2717"/>
      <c r="I54" s="195" t="s">
        <v>9902</v>
      </c>
      <c r="J54" s="100" t="s">
        <v>1179</v>
      </c>
      <c r="K54" s="70" t="s">
        <v>9434</v>
      </c>
      <c r="L54" s="15" t="s">
        <v>1159</v>
      </c>
      <c r="M54" s="37"/>
      <c r="N54" s="8"/>
      <c r="O54" s="37"/>
      <c r="P54" s="8"/>
      <c r="Q54" s="8"/>
      <c r="R54" s="302"/>
      <c r="S54" s="37"/>
      <c r="T54" s="8"/>
      <c r="U54" s="635"/>
      <c r="V54" s="8"/>
      <c r="W54" s="37"/>
      <c r="X54" s="8"/>
      <c r="Y54" s="599"/>
      <c r="Z54" s="12"/>
      <c r="AA54" s="14"/>
      <c r="AB54" s="4"/>
      <c r="AC54" s="14"/>
      <c r="AD54" s="14"/>
      <c r="AE54" s="14"/>
      <c r="AF54" s="14"/>
      <c r="AG54" s="14"/>
      <c r="AH54" s="14"/>
      <c r="AI54" s="14"/>
      <c r="AJ54" s="14"/>
      <c r="AK54" s="14"/>
      <c r="AL54" s="14"/>
      <c r="AM54" s="14"/>
      <c r="AN54" s="14"/>
      <c r="AO54" s="14"/>
      <c r="AP54" s="14"/>
      <c r="AQ54" s="14"/>
      <c r="AR54" s="14"/>
      <c r="AS54" s="14"/>
      <c r="AT54" s="14"/>
      <c r="AU54" s="14"/>
    </row>
    <row r="55" spans="2:47" customFormat="1" x14ac:dyDescent="0.25">
      <c r="B55" s="50" t="s">
        <v>949</v>
      </c>
      <c r="C55" s="449" t="s">
        <v>8720</v>
      </c>
      <c r="D55" s="1">
        <f t="shared" si="1"/>
        <v>559</v>
      </c>
      <c r="E55" s="450" t="s">
        <v>339</v>
      </c>
      <c r="F55" s="33">
        <v>10</v>
      </c>
      <c r="G55" s="687"/>
      <c r="H55" s="2717"/>
      <c r="I55" s="195" t="s">
        <v>397</v>
      </c>
      <c r="J55" s="103" t="s">
        <v>1180</v>
      </c>
      <c r="K55" s="48" t="s">
        <v>9925</v>
      </c>
      <c r="N55" s="2"/>
      <c r="P55" s="2"/>
      <c r="Q55" s="2"/>
      <c r="R55" s="2"/>
      <c r="S55" s="3715" t="s">
        <v>9280</v>
      </c>
      <c r="T55" s="3716"/>
      <c r="U55" s="3716"/>
      <c r="V55" s="3716"/>
      <c r="W55" s="3716"/>
      <c r="X55" s="3716"/>
      <c r="Y55" s="3717"/>
      <c r="Z55" s="953" t="s">
        <v>9845</v>
      </c>
      <c r="AA55" s="14"/>
      <c r="AB55" s="4"/>
      <c r="AC55" s="14"/>
      <c r="AD55" s="14"/>
      <c r="AE55" s="14"/>
      <c r="AF55" s="14"/>
      <c r="AG55" s="14"/>
      <c r="AH55" s="14"/>
      <c r="AI55" s="14"/>
      <c r="AJ55" s="14"/>
      <c r="AK55" s="14"/>
      <c r="AL55" s="14"/>
      <c r="AM55" s="14"/>
      <c r="AN55" s="14"/>
      <c r="AO55" s="14"/>
      <c r="AP55" s="14"/>
      <c r="AQ55" s="14"/>
      <c r="AR55" s="14"/>
      <c r="AS55" s="14"/>
      <c r="AT55" s="14"/>
      <c r="AU55" s="14"/>
    </row>
    <row r="56" spans="2:47" customFormat="1" x14ac:dyDescent="0.25">
      <c r="B56" s="50" t="s">
        <v>949</v>
      </c>
      <c r="C56" s="449" t="s">
        <v>8720</v>
      </c>
      <c r="D56" s="1">
        <f t="shared" si="1"/>
        <v>569</v>
      </c>
      <c r="E56" s="450" t="s">
        <v>340</v>
      </c>
      <c r="F56" s="33">
        <v>10</v>
      </c>
      <c r="G56" s="687"/>
      <c r="H56" s="2717"/>
      <c r="I56" s="195" t="s">
        <v>398</v>
      </c>
      <c r="J56" s="103" t="s">
        <v>1181</v>
      </c>
      <c r="K56" s="48" t="s">
        <v>9926</v>
      </c>
      <c r="N56" s="2"/>
      <c r="P56" s="2"/>
      <c r="Q56" s="2"/>
      <c r="R56" s="2"/>
      <c r="S56" s="83" t="s">
        <v>9823</v>
      </c>
      <c r="T56" s="184" t="s">
        <v>1171</v>
      </c>
      <c r="U56" s="179" t="s">
        <v>9846</v>
      </c>
      <c r="V56" s="184"/>
      <c r="W56" s="188" t="s">
        <v>9283</v>
      </c>
      <c r="X56" s="184" t="s">
        <v>116</v>
      </c>
      <c r="Y56" s="179" t="s">
        <v>9859</v>
      </c>
      <c r="Z56" s="954" t="s">
        <v>116</v>
      </c>
      <c r="AA56" s="14"/>
      <c r="AB56" s="4"/>
      <c r="AC56" s="14"/>
      <c r="AD56" s="14"/>
      <c r="AE56" s="14"/>
      <c r="AF56" s="14"/>
      <c r="AG56" s="14"/>
      <c r="AH56" s="14"/>
      <c r="AI56" s="14"/>
      <c r="AJ56" s="14"/>
      <c r="AK56" s="14"/>
      <c r="AL56" s="14"/>
      <c r="AM56" s="14"/>
      <c r="AN56" s="14"/>
      <c r="AO56" s="14"/>
      <c r="AP56" s="14"/>
      <c r="AQ56" s="14"/>
      <c r="AR56" s="14"/>
      <c r="AS56" s="14"/>
      <c r="AT56" s="14"/>
      <c r="AU56" s="14"/>
    </row>
    <row r="57" spans="2:47" customFormat="1" x14ac:dyDescent="0.25">
      <c r="B57" s="50" t="s">
        <v>949</v>
      </c>
      <c r="C57" s="449" t="s">
        <v>8720</v>
      </c>
      <c r="D57" s="1">
        <f t="shared" si="1"/>
        <v>579</v>
      </c>
      <c r="E57" s="450" t="s">
        <v>341</v>
      </c>
      <c r="F57" s="33">
        <v>10</v>
      </c>
      <c r="G57" s="687"/>
      <c r="H57" s="2717"/>
      <c r="I57" s="195" t="s">
        <v>399</v>
      </c>
      <c r="J57" s="103" t="s">
        <v>1182</v>
      </c>
      <c r="K57" s="48" t="s">
        <v>9927</v>
      </c>
      <c r="L57" s="2"/>
      <c r="M57" s="2"/>
      <c r="N57" s="2"/>
      <c r="P57" s="2"/>
      <c r="Q57" s="2"/>
      <c r="R57" s="2"/>
      <c r="S57" s="181" t="s">
        <v>9824</v>
      </c>
      <c r="T57" s="4" t="s">
        <v>115</v>
      </c>
      <c r="U57" s="3" t="s">
        <v>9847</v>
      </c>
      <c r="V57" s="6" t="s">
        <v>115</v>
      </c>
      <c r="W57" s="48" t="s">
        <v>9282</v>
      </c>
      <c r="X57" s="4" t="s">
        <v>425</v>
      </c>
      <c r="Y57" s="3" t="s">
        <v>9860</v>
      </c>
      <c r="Z57" s="955" t="s">
        <v>425</v>
      </c>
      <c r="AA57" s="14"/>
      <c r="AB57" s="4"/>
      <c r="AC57" s="14"/>
      <c r="AD57" s="14"/>
      <c r="AE57" s="14"/>
      <c r="AF57" s="14"/>
      <c r="AG57" s="14"/>
      <c r="AH57" s="14"/>
      <c r="AI57" s="14"/>
      <c r="AJ57" s="14"/>
      <c r="AK57" s="14"/>
      <c r="AL57" s="14"/>
      <c r="AM57" s="14"/>
      <c r="AN57" s="14"/>
      <c r="AO57" s="14"/>
      <c r="AP57" s="14"/>
      <c r="AQ57" s="14"/>
      <c r="AR57" s="14"/>
      <c r="AS57" s="14"/>
      <c r="AT57" s="14"/>
      <c r="AU57" s="14"/>
    </row>
    <row r="58" spans="2:47" customFormat="1" x14ac:dyDescent="0.25">
      <c r="B58" s="50" t="s">
        <v>1026</v>
      </c>
      <c r="C58" s="451" t="s">
        <v>8717</v>
      </c>
      <c r="D58" s="1">
        <f t="shared" si="1"/>
        <v>589</v>
      </c>
      <c r="E58" s="448" t="s">
        <v>342</v>
      </c>
      <c r="F58" s="33">
        <v>10</v>
      </c>
      <c r="G58" s="687"/>
      <c r="H58" s="2717"/>
      <c r="I58" s="195" t="s">
        <v>400</v>
      </c>
      <c r="J58" s="103" t="s">
        <v>1183</v>
      </c>
      <c r="K58" s="48" t="s">
        <v>9928</v>
      </c>
      <c r="L58" s="2"/>
      <c r="M58" s="2"/>
      <c r="N58" s="2"/>
      <c r="P58" s="2"/>
      <c r="Q58" s="2"/>
      <c r="R58" s="2"/>
      <c r="S58" s="181" t="s">
        <v>9825</v>
      </c>
      <c r="T58" s="4" t="s">
        <v>575</v>
      </c>
      <c r="U58" s="3" t="s">
        <v>9848</v>
      </c>
      <c r="V58" s="6" t="s">
        <v>575</v>
      </c>
      <c r="W58" s="48" t="s">
        <v>9287</v>
      </c>
      <c r="X58" s="4" t="s">
        <v>117</v>
      </c>
      <c r="Y58" s="3" t="s">
        <v>9861</v>
      </c>
      <c r="Z58" s="955" t="s">
        <v>117</v>
      </c>
      <c r="AA58" s="14"/>
      <c r="AB58" s="4"/>
      <c r="AC58" s="14"/>
      <c r="AD58" s="14"/>
      <c r="AE58" s="14"/>
      <c r="AF58" s="14"/>
      <c r="AG58" s="14"/>
      <c r="AH58" s="14"/>
      <c r="AI58" s="14"/>
      <c r="AJ58" s="14"/>
      <c r="AK58" s="14"/>
      <c r="AL58" s="14"/>
      <c r="AM58" s="14"/>
      <c r="AN58" s="14"/>
      <c r="AO58" s="14"/>
      <c r="AP58" s="14"/>
      <c r="AQ58" s="14"/>
      <c r="AR58" s="14"/>
      <c r="AS58" s="14"/>
      <c r="AT58" s="14"/>
      <c r="AU58" s="14"/>
    </row>
    <row r="59" spans="2:47" customFormat="1" x14ac:dyDescent="0.25">
      <c r="B59" s="50" t="s">
        <v>1027</v>
      </c>
      <c r="C59" s="451" t="s">
        <v>8718</v>
      </c>
      <c r="D59" s="1">
        <f t="shared" si="1"/>
        <v>599</v>
      </c>
      <c r="E59" s="448" t="s">
        <v>343</v>
      </c>
      <c r="F59" s="33">
        <v>10</v>
      </c>
      <c r="G59" s="687"/>
      <c r="H59" s="2717"/>
      <c r="I59" s="195" t="s">
        <v>401</v>
      </c>
      <c r="J59" s="103" t="s">
        <v>1183</v>
      </c>
      <c r="K59" s="48" t="s">
        <v>9929</v>
      </c>
      <c r="L59" s="2"/>
      <c r="M59" s="2"/>
      <c r="N59" s="2"/>
      <c r="P59" s="2"/>
      <c r="Q59" s="2"/>
      <c r="R59" s="2"/>
      <c r="S59" s="181" t="s">
        <v>9826</v>
      </c>
      <c r="T59" s="4" t="s">
        <v>579</v>
      </c>
      <c r="U59" s="3" t="s">
        <v>9849</v>
      </c>
      <c r="V59" s="4"/>
      <c r="W59" s="48" t="s">
        <v>9286</v>
      </c>
      <c r="X59" s="4" t="s">
        <v>754</v>
      </c>
      <c r="Y59" s="3" t="s">
        <v>9862</v>
      </c>
      <c r="Z59" s="955" t="s">
        <v>754</v>
      </c>
      <c r="AA59" s="14"/>
      <c r="AB59" s="4"/>
      <c r="AC59" s="14"/>
      <c r="AD59" s="14"/>
      <c r="AE59" s="14"/>
      <c r="AF59" s="14"/>
      <c r="AG59" s="14"/>
      <c r="AH59" s="14"/>
      <c r="AI59" s="14"/>
      <c r="AJ59" s="14"/>
      <c r="AK59" s="14"/>
      <c r="AL59" s="14"/>
      <c r="AM59" s="14"/>
      <c r="AN59" s="14"/>
      <c r="AO59" s="14"/>
      <c r="AP59" s="14"/>
      <c r="AQ59" s="14"/>
      <c r="AR59" s="14"/>
      <c r="AS59" s="14"/>
      <c r="AT59" s="14"/>
      <c r="AU59" s="14"/>
    </row>
    <row r="60" spans="2:47" customFormat="1" x14ac:dyDescent="0.25">
      <c r="B60" s="50" t="s">
        <v>1025</v>
      </c>
      <c r="C60" s="451" t="s">
        <v>8719</v>
      </c>
      <c r="D60" s="1">
        <f t="shared" si="1"/>
        <v>609</v>
      </c>
      <c r="E60" s="448" t="s">
        <v>344</v>
      </c>
      <c r="F60" s="33">
        <v>10</v>
      </c>
      <c r="G60" s="687"/>
      <c r="H60" s="2717"/>
      <c r="I60" s="195" t="s">
        <v>402</v>
      </c>
      <c r="J60" s="103" t="s">
        <v>1183</v>
      </c>
      <c r="K60" s="48" t="s">
        <v>9930</v>
      </c>
      <c r="L60" s="2"/>
      <c r="M60" s="2"/>
      <c r="N60" s="2"/>
      <c r="P60" s="2"/>
      <c r="Q60" s="2"/>
      <c r="R60" s="2"/>
      <c r="S60" s="181" t="s">
        <v>9827</v>
      </c>
      <c r="T60" s="4" t="s">
        <v>576</v>
      </c>
      <c r="U60" s="3" t="s">
        <v>9850</v>
      </c>
      <c r="V60" s="4"/>
      <c r="W60" s="48" t="s">
        <v>9834</v>
      </c>
      <c r="X60" s="4" t="s">
        <v>9213</v>
      </c>
      <c r="Y60" s="3" t="s">
        <v>9863</v>
      </c>
      <c r="Z60" s="10"/>
      <c r="AA60" s="14"/>
      <c r="AB60" s="4"/>
      <c r="AC60" s="14"/>
      <c r="AD60" s="14"/>
      <c r="AE60" s="14"/>
      <c r="AF60" s="14"/>
      <c r="AG60" s="14"/>
      <c r="AH60" s="14"/>
      <c r="AI60" s="14"/>
      <c r="AJ60" s="14"/>
      <c r="AK60" s="14"/>
      <c r="AL60" s="14"/>
      <c r="AM60" s="14"/>
      <c r="AN60" s="14"/>
      <c r="AO60" s="14"/>
      <c r="AP60" s="14"/>
      <c r="AQ60" s="14"/>
      <c r="AR60" s="14"/>
      <c r="AS60" s="14"/>
      <c r="AT60" s="14"/>
      <c r="AU60" s="14"/>
    </row>
    <row r="61" spans="2:47" customFormat="1" x14ac:dyDescent="0.25">
      <c r="B61" s="284"/>
      <c r="C61" s="82"/>
      <c r="D61" s="1">
        <f t="shared" si="1"/>
        <v>619</v>
      </c>
      <c r="E61" s="49" t="s">
        <v>345</v>
      </c>
      <c r="F61" s="33">
        <v>2</v>
      </c>
      <c r="G61" s="687"/>
      <c r="H61" s="2717"/>
      <c r="I61" s="195" t="s">
        <v>403</v>
      </c>
      <c r="J61" s="100" t="s">
        <v>1184</v>
      </c>
      <c r="K61" s="48"/>
      <c r="L61" s="2"/>
      <c r="M61" s="2"/>
      <c r="N61" s="2"/>
      <c r="P61" s="2"/>
      <c r="Q61" s="2"/>
      <c r="R61" s="2"/>
      <c r="S61" s="181" t="s">
        <v>9828</v>
      </c>
      <c r="T61" s="4" t="s">
        <v>577</v>
      </c>
      <c r="U61" s="3" t="s">
        <v>9851</v>
      </c>
      <c r="V61" s="4"/>
      <c r="W61" s="48" t="s">
        <v>9835</v>
      </c>
      <c r="X61" s="4" t="s">
        <v>9215</v>
      </c>
      <c r="Y61" s="3" t="s">
        <v>9864</v>
      </c>
      <c r="Z61" s="10"/>
      <c r="AA61" s="14"/>
      <c r="AB61" s="4"/>
      <c r="AC61" s="14"/>
      <c r="AD61" s="14"/>
      <c r="AE61" s="14"/>
      <c r="AF61" s="14"/>
      <c r="AG61" s="14"/>
      <c r="AH61" s="14"/>
      <c r="AI61" s="14"/>
      <c r="AJ61" s="14"/>
      <c r="AK61" s="14"/>
      <c r="AL61" s="14"/>
      <c r="AM61" s="14"/>
      <c r="AN61" s="14"/>
      <c r="AO61" s="14"/>
      <c r="AP61" s="14"/>
      <c r="AQ61" s="14"/>
      <c r="AR61" s="14"/>
      <c r="AS61" s="14"/>
      <c r="AT61" s="14"/>
      <c r="AU61" s="14"/>
    </row>
    <row r="62" spans="2:47" customFormat="1" x14ac:dyDescent="0.25">
      <c r="B62" s="50" t="s">
        <v>1009</v>
      </c>
      <c r="C62" s="177" t="s">
        <v>9195</v>
      </c>
      <c r="D62" s="1">
        <f t="shared" si="1"/>
        <v>621</v>
      </c>
      <c r="E62" s="49" t="s">
        <v>346</v>
      </c>
      <c r="F62" s="33">
        <v>6</v>
      </c>
      <c r="G62" s="687"/>
      <c r="H62" s="2717"/>
      <c r="I62" s="195" t="s">
        <v>404</v>
      </c>
      <c r="J62" s="100" t="s">
        <v>1187</v>
      </c>
      <c r="K62" s="48"/>
      <c r="L62" s="2"/>
      <c r="M62" s="2"/>
      <c r="N62" s="2"/>
      <c r="P62" s="2"/>
      <c r="Q62" s="2"/>
      <c r="R62" s="2"/>
      <c r="S62" s="181" t="s">
        <v>9829</v>
      </c>
      <c r="T62" s="4" t="s">
        <v>580</v>
      </c>
      <c r="U62" s="3" t="s">
        <v>9852</v>
      </c>
      <c r="V62" s="4"/>
      <c r="W62" s="48" t="s">
        <v>9836</v>
      </c>
      <c r="X62" s="4" t="s">
        <v>118</v>
      </c>
      <c r="Y62" s="3" t="s">
        <v>9865</v>
      </c>
      <c r="Z62" s="10"/>
      <c r="AA62" s="14"/>
      <c r="AB62" s="4"/>
      <c r="AC62" s="14"/>
      <c r="AD62" s="14"/>
      <c r="AE62" s="14"/>
      <c r="AF62" s="14"/>
      <c r="AG62" s="14"/>
      <c r="AH62" s="14"/>
      <c r="AI62" s="14"/>
      <c r="AJ62" s="14"/>
      <c r="AK62" s="14"/>
      <c r="AL62" s="14"/>
      <c r="AM62" s="14"/>
      <c r="AN62" s="14"/>
      <c r="AO62" s="14"/>
      <c r="AP62" s="14"/>
      <c r="AQ62" s="14"/>
      <c r="AR62" s="14"/>
      <c r="AS62" s="14"/>
      <c r="AT62" s="14"/>
      <c r="AU62" s="14"/>
    </row>
    <row r="63" spans="2:47" customFormat="1" x14ac:dyDescent="0.25">
      <c r="B63" s="50" t="s">
        <v>1008</v>
      </c>
      <c r="C63" s="177" t="s">
        <v>9921</v>
      </c>
      <c r="D63" s="1">
        <f t="shared" si="1"/>
        <v>627</v>
      </c>
      <c r="E63" s="49" t="s">
        <v>347</v>
      </c>
      <c r="F63" s="33">
        <v>6</v>
      </c>
      <c r="G63" s="687"/>
      <c r="H63" s="2717"/>
      <c r="I63" s="195" t="s">
        <v>407</v>
      </c>
      <c r="J63" s="100" t="s">
        <v>1186</v>
      </c>
      <c r="K63" s="48"/>
      <c r="L63" s="2"/>
      <c r="M63" s="2"/>
      <c r="N63" s="2"/>
      <c r="P63" s="2"/>
      <c r="Q63" s="2"/>
      <c r="R63" s="2"/>
      <c r="S63" s="181" t="s">
        <v>9830</v>
      </c>
      <c r="T63" s="4" t="s">
        <v>9209</v>
      </c>
      <c r="U63" s="3" t="s">
        <v>9853</v>
      </c>
      <c r="V63" s="4"/>
      <c r="W63" s="48" t="s">
        <v>9837</v>
      </c>
      <c r="X63" s="4" t="s">
        <v>584</v>
      </c>
      <c r="Y63" s="3" t="s">
        <v>9866</v>
      </c>
      <c r="Z63" s="955" t="s">
        <v>584</v>
      </c>
      <c r="AA63" s="14"/>
      <c r="AB63" s="4"/>
      <c r="AC63" s="14"/>
      <c r="AD63" s="14"/>
      <c r="AE63" s="14"/>
      <c r="AF63" s="14"/>
      <c r="AG63" s="14"/>
      <c r="AH63" s="14"/>
      <c r="AI63" s="14"/>
      <c r="AJ63" s="14"/>
      <c r="AK63" s="14"/>
      <c r="AL63" s="14"/>
      <c r="AM63" s="14"/>
      <c r="AN63" s="14"/>
      <c r="AO63" s="14"/>
      <c r="AP63" s="14"/>
      <c r="AQ63" s="14"/>
      <c r="AR63" s="14"/>
      <c r="AS63" s="14"/>
      <c r="AT63" s="14"/>
      <c r="AU63" s="14"/>
    </row>
    <row r="64" spans="2:47" customFormat="1" x14ac:dyDescent="0.25">
      <c r="B64" s="1071"/>
      <c r="C64" s="82"/>
      <c r="D64" s="1">
        <f t="shared" si="1"/>
        <v>633</v>
      </c>
      <c r="E64" s="49" t="s">
        <v>348</v>
      </c>
      <c r="F64" s="33">
        <v>50</v>
      </c>
      <c r="G64" s="687"/>
      <c r="H64" s="2717"/>
      <c r="I64" s="195" t="s">
        <v>405</v>
      </c>
      <c r="J64" s="100" t="s">
        <v>1185</v>
      </c>
      <c r="K64" s="48"/>
      <c r="L64" s="2"/>
      <c r="M64" s="2"/>
      <c r="N64" s="2"/>
      <c r="P64" s="2"/>
      <c r="Q64" s="2"/>
      <c r="R64" s="2"/>
      <c r="S64" s="181" t="s">
        <v>9831</v>
      </c>
      <c r="T64" s="4" t="s">
        <v>9210</v>
      </c>
      <c r="U64" s="3" t="s">
        <v>9854</v>
      </c>
      <c r="V64" s="4"/>
      <c r="W64" s="48" t="s">
        <v>9281</v>
      </c>
      <c r="X64" s="4" t="s">
        <v>119</v>
      </c>
      <c r="Y64" s="3" t="s">
        <v>9867</v>
      </c>
      <c r="Z64" s="955" t="s">
        <v>119</v>
      </c>
      <c r="AA64" s="14"/>
      <c r="AB64" s="4"/>
      <c r="AC64" s="14"/>
      <c r="AD64" s="14"/>
      <c r="AE64" s="14"/>
      <c r="AF64" s="14"/>
      <c r="AG64" s="14"/>
      <c r="AH64" s="14"/>
      <c r="AI64" s="14"/>
      <c r="AJ64" s="14"/>
      <c r="AK64" s="14"/>
      <c r="AL64" s="14"/>
      <c r="AM64" s="14"/>
      <c r="AN64" s="14"/>
      <c r="AO64" s="14"/>
      <c r="AP64" s="14"/>
      <c r="AQ64" s="14"/>
      <c r="AR64" s="14"/>
      <c r="AS64" s="14"/>
      <c r="AT64" s="14"/>
      <c r="AU64" s="14"/>
    </row>
    <row r="65" spans="2:47" x14ac:dyDescent="0.25">
      <c r="B65" s="1071"/>
      <c r="C65" s="82"/>
      <c r="D65" s="1">
        <f t="shared" si="1"/>
        <v>683</v>
      </c>
      <c r="E65" s="49" t="s">
        <v>349</v>
      </c>
      <c r="F65" s="33">
        <v>2</v>
      </c>
      <c r="G65" s="687"/>
      <c r="H65" s="2717"/>
      <c r="I65" s="195" t="s">
        <v>406</v>
      </c>
      <c r="J65" s="100" t="s">
        <v>564</v>
      </c>
      <c r="N65" s="4"/>
      <c r="S65" s="181" t="s">
        <v>9832</v>
      </c>
      <c r="T65" s="4" t="s">
        <v>2990</v>
      </c>
      <c r="U65" s="3" t="s">
        <v>9855</v>
      </c>
      <c r="V65" s="4"/>
      <c r="W65" t="s">
        <v>9838</v>
      </c>
      <c r="X65" s="4" t="s">
        <v>585</v>
      </c>
      <c r="Y65" s="3" t="s">
        <v>9868</v>
      </c>
      <c r="Z65" s="955" t="s">
        <v>585</v>
      </c>
      <c r="AA65" s="14"/>
      <c r="AB65" s="4"/>
      <c r="AC65" s="14"/>
      <c r="AD65" s="14"/>
      <c r="AE65" s="14"/>
      <c r="AF65" s="14"/>
      <c r="AG65" s="14"/>
      <c r="AH65" s="14"/>
      <c r="AI65" s="14"/>
      <c r="AJ65" s="14"/>
      <c r="AK65" s="14"/>
      <c r="AL65" s="14"/>
      <c r="AM65" s="14"/>
      <c r="AN65" s="14"/>
      <c r="AO65" s="14"/>
      <c r="AP65" s="14"/>
      <c r="AQ65" s="14"/>
      <c r="AR65" s="14"/>
      <c r="AS65" s="14"/>
      <c r="AT65" s="14"/>
      <c r="AU65" s="14"/>
    </row>
    <row r="66" spans="2:47" x14ac:dyDescent="0.25">
      <c r="B66" s="1071"/>
      <c r="C66" s="82"/>
      <c r="D66" s="1">
        <f t="shared" si="1"/>
        <v>685</v>
      </c>
      <c r="E66" s="49" t="s">
        <v>350</v>
      </c>
      <c r="F66" s="33">
        <v>2</v>
      </c>
      <c r="G66" s="687"/>
      <c r="H66" s="2717"/>
      <c r="I66" s="195" t="s">
        <v>408</v>
      </c>
      <c r="J66" s="100" t="s">
        <v>564</v>
      </c>
      <c r="N66" s="4"/>
      <c r="S66" s="181" t="s">
        <v>9833</v>
      </c>
      <c r="T66" s="4" t="s">
        <v>583</v>
      </c>
      <c r="U66" s="3" t="s">
        <v>9856</v>
      </c>
      <c r="V66" s="4"/>
      <c r="W66" s="48" t="s">
        <v>9839</v>
      </c>
      <c r="X66" s="4" t="s">
        <v>586</v>
      </c>
      <c r="Y66" s="3" t="s">
        <v>9869</v>
      </c>
      <c r="Z66" s="10"/>
      <c r="AA66" s="14"/>
      <c r="AB66" s="4"/>
      <c r="AC66" s="14"/>
      <c r="AD66" s="14"/>
      <c r="AE66" s="14"/>
      <c r="AF66" s="14"/>
      <c r="AG66" s="14"/>
      <c r="AH66" s="14"/>
      <c r="AI66" s="14"/>
      <c r="AJ66" s="14"/>
      <c r="AK66" s="14"/>
      <c r="AL66" s="14"/>
      <c r="AM66" s="14"/>
      <c r="AN66" s="14"/>
      <c r="AO66" s="14"/>
      <c r="AP66" s="14"/>
      <c r="AQ66" s="14"/>
      <c r="AR66" s="14"/>
      <c r="AS66" s="14"/>
      <c r="AT66" s="14"/>
      <c r="AU66" s="14"/>
    </row>
    <row r="67" spans="2:47" x14ac:dyDescent="0.25">
      <c r="B67" s="1071"/>
      <c r="C67" s="451" t="s">
        <v>9917</v>
      </c>
      <c r="D67" s="1">
        <f t="shared" ref="D67:D102" si="2">F66+D66</f>
        <v>687</v>
      </c>
      <c r="E67" s="49" t="s">
        <v>351</v>
      </c>
      <c r="F67" s="33">
        <v>100</v>
      </c>
      <c r="G67" s="688" t="s">
        <v>431</v>
      </c>
      <c r="H67" s="2717"/>
      <c r="I67" s="195" t="s">
        <v>409</v>
      </c>
      <c r="J67" s="100" t="s">
        <v>1188</v>
      </c>
      <c r="N67" s="4"/>
      <c r="S67" s="181" t="s">
        <v>9285</v>
      </c>
      <c r="T67" s="4" t="s">
        <v>420</v>
      </c>
      <c r="U67" s="3" t="s">
        <v>9857</v>
      </c>
      <c r="V67" s="6" t="s">
        <v>420</v>
      </c>
      <c r="W67" s="48" t="s">
        <v>9840</v>
      </c>
      <c r="X67" s="4" t="s">
        <v>9841</v>
      </c>
      <c r="Y67" s="3" t="s">
        <v>9870</v>
      </c>
      <c r="Z67" s="10"/>
      <c r="AA67" s="14"/>
      <c r="AB67" s="4"/>
      <c r="AC67" s="14"/>
      <c r="AD67" s="14"/>
      <c r="AE67" s="14"/>
      <c r="AF67" s="14"/>
      <c r="AG67" s="14"/>
      <c r="AH67" s="14"/>
      <c r="AI67" s="14"/>
      <c r="AJ67" s="14"/>
      <c r="AK67" s="14"/>
      <c r="AL67" s="14"/>
      <c r="AM67" s="14"/>
      <c r="AN67" s="14"/>
      <c r="AO67" s="14"/>
      <c r="AP67" s="14"/>
      <c r="AQ67" s="14"/>
      <c r="AR67" s="14"/>
      <c r="AS67" s="14"/>
      <c r="AT67" s="14"/>
      <c r="AU67" s="14"/>
    </row>
    <row r="68" spans="2:47" x14ac:dyDescent="0.25">
      <c r="B68" s="1071"/>
      <c r="C68" s="451" t="s">
        <v>9873</v>
      </c>
      <c r="D68" s="1">
        <f t="shared" si="2"/>
        <v>787</v>
      </c>
      <c r="E68" s="49" t="s">
        <v>353</v>
      </c>
      <c r="F68" s="33">
        <v>2</v>
      </c>
      <c r="G68" s="687"/>
      <c r="H68" s="2717"/>
      <c r="I68" s="189" t="s">
        <v>9280</v>
      </c>
      <c r="J68" s="100" t="s">
        <v>575</v>
      </c>
      <c r="N68" s="4"/>
      <c r="S68" s="181" t="s">
        <v>9284</v>
      </c>
      <c r="T68" s="4" t="s">
        <v>422</v>
      </c>
      <c r="U68" s="3" t="s">
        <v>9858</v>
      </c>
      <c r="V68" s="6" t="s">
        <v>422</v>
      </c>
      <c r="W68" s="48" t="s">
        <v>9842</v>
      </c>
      <c r="X68" s="4" t="s">
        <v>9843</v>
      </c>
      <c r="Y68" s="3" t="s">
        <v>9871</v>
      </c>
      <c r="Z68" s="10"/>
      <c r="AA68" s="14"/>
      <c r="AB68" s="4"/>
      <c r="AC68" s="14"/>
      <c r="AD68" s="14"/>
      <c r="AE68" s="14"/>
      <c r="AF68" s="14"/>
      <c r="AG68" s="14"/>
      <c r="AH68" s="14"/>
      <c r="AI68" s="14"/>
      <c r="AJ68" s="14"/>
      <c r="AK68" s="14"/>
      <c r="AL68" s="14"/>
      <c r="AM68" s="14"/>
      <c r="AN68" s="14"/>
      <c r="AO68" s="14"/>
      <c r="AP68" s="14"/>
      <c r="AQ68" s="14"/>
      <c r="AR68" s="14"/>
      <c r="AS68" s="14"/>
      <c r="AT68" s="14"/>
      <c r="AU68" s="14"/>
    </row>
    <row r="69" spans="2:47" x14ac:dyDescent="0.25">
      <c r="B69" s="1105" t="s">
        <v>9958</v>
      </c>
      <c r="C69" s="1076" t="s">
        <v>9959</v>
      </c>
      <c r="D69" s="1">
        <f t="shared" si="2"/>
        <v>789</v>
      </c>
      <c r="E69" s="390" t="s">
        <v>229</v>
      </c>
      <c r="F69" s="33">
        <v>12</v>
      </c>
      <c r="G69" s="687"/>
      <c r="H69" s="2717"/>
      <c r="I69" s="1097" t="s">
        <v>9955</v>
      </c>
      <c r="J69" s="100" t="s">
        <v>1154</v>
      </c>
      <c r="N69" s="4"/>
      <c r="O69" s="14"/>
      <c r="P69" s="4"/>
      <c r="Q69" s="4"/>
      <c r="R69" s="4"/>
      <c r="S69" s="70"/>
      <c r="T69" s="8"/>
      <c r="U69" s="635"/>
      <c r="V69" s="15"/>
      <c r="W69" s="635" t="s">
        <v>9844</v>
      </c>
      <c r="X69" s="15" t="s">
        <v>1134</v>
      </c>
      <c r="Y69" s="599" t="s">
        <v>9872</v>
      </c>
      <c r="Z69" s="12"/>
      <c r="AA69" s="14"/>
      <c r="AB69" s="4"/>
      <c r="AC69" s="14"/>
      <c r="AD69" s="14"/>
      <c r="AE69" s="14"/>
      <c r="AF69" s="14"/>
      <c r="AG69" s="14"/>
      <c r="AH69" s="14"/>
      <c r="AI69" s="14"/>
      <c r="AJ69" s="14"/>
      <c r="AK69" s="14"/>
      <c r="AL69" s="14"/>
      <c r="AM69" s="14"/>
      <c r="AN69" s="14"/>
      <c r="AO69" s="14"/>
      <c r="AP69" s="14"/>
      <c r="AQ69" s="14"/>
      <c r="AR69" s="14"/>
      <c r="AS69" s="14"/>
      <c r="AT69" s="14"/>
      <c r="AU69" s="14"/>
    </row>
    <row r="70" spans="2:47" x14ac:dyDescent="0.25">
      <c r="B70" s="1071" t="s">
        <v>987</v>
      </c>
      <c r="C70" s="175" t="s">
        <v>1882</v>
      </c>
      <c r="D70" s="1">
        <f t="shared" si="2"/>
        <v>801</v>
      </c>
      <c r="E70" s="49" t="s">
        <v>354</v>
      </c>
      <c r="F70" s="33">
        <v>12</v>
      </c>
      <c r="G70" s="687"/>
      <c r="H70" s="2717"/>
      <c r="I70" s="195" t="s">
        <v>410</v>
      </c>
      <c r="J70" s="100" t="s">
        <v>1189</v>
      </c>
      <c r="N70" s="4"/>
      <c r="O70" s="14"/>
      <c r="P70" s="4"/>
      <c r="Q70" s="4"/>
      <c r="R70" s="4"/>
      <c r="V70" s="4"/>
      <c r="W70" s="14"/>
      <c r="X70" s="4"/>
      <c r="Y70" s="3"/>
      <c r="Z70" s="4"/>
      <c r="AA70" s="14"/>
      <c r="AB70" s="4"/>
      <c r="AC70" s="14"/>
      <c r="AD70" s="14"/>
      <c r="AE70" s="14"/>
      <c r="AF70" s="14"/>
      <c r="AG70" s="14"/>
      <c r="AH70" s="14"/>
      <c r="AI70" s="14"/>
      <c r="AJ70" s="14"/>
      <c r="AK70" s="14"/>
      <c r="AL70" s="14"/>
      <c r="AM70" s="14"/>
      <c r="AN70" s="14"/>
      <c r="AO70" s="14"/>
      <c r="AP70" s="14"/>
      <c r="AQ70" s="14"/>
      <c r="AR70" s="14"/>
      <c r="AS70" s="14"/>
      <c r="AT70" s="14"/>
      <c r="AU70" s="14"/>
    </row>
    <row r="71" spans="2:47" x14ac:dyDescent="0.25">
      <c r="B71" s="1071" t="s">
        <v>901</v>
      </c>
      <c r="C71" s="177" t="s">
        <v>9874</v>
      </c>
      <c r="D71" s="1">
        <f t="shared" si="2"/>
        <v>813</v>
      </c>
      <c r="E71" s="49" t="s">
        <v>355</v>
      </c>
      <c r="F71" s="33">
        <v>96</v>
      </c>
      <c r="G71" s="687"/>
      <c r="H71" s="2717"/>
      <c r="I71" s="195" t="s">
        <v>411</v>
      </c>
      <c r="J71" s="100" t="s">
        <v>1190</v>
      </c>
      <c r="N71" s="4"/>
      <c r="O71" s="14"/>
      <c r="P71" s="4"/>
      <c r="Q71" s="4"/>
      <c r="R71" s="4"/>
      <c r="V71" s="4"/>
      <c r="W71" s="14"/>
      <c r="X71" s="4"/>
      <c r="Y71" s="3"/>
      <c r="Z71" s="4"/>
      <c r="AA71" s="14"/>
      <c r="AB71" s="4"/>
      <c r="AC71" s="14"/>
      <c r="AD71" s="14"/>
      <c r="AE71" s="14"/>
      <c r="AF71" s="14"/>
      <c r="AG71" s="14"/>
      <c r="AH71" s="14"/>
      <c r="AI71" s="14"/>
      <c r="AJ71" s="14"/>
      <c r="AK71" s="14"/>
      <c r="AL71" s="14"/>
      <c r="AM71" s="14"/>
      <c r="AN71" s="14"/>
      <c r="AO71" s="14"/>
      <c r="AP71" s="14"/>
      <c r="AQ71" s="14"/>
      <c r="AR71" s="14"/>
      <c r="AS71" s="14"/>
      <c r="AT71" s="14"/>
      <c r="AU71" s="14"/>
    </row>
    <row r="72" spans="2:47" x14ac:dyDescent="0.25">
      <c r="C72" s="82"/>
      <c r="D72" s="1">
        <f t="shared" si="2"/>
        <v>909</v>
      </c>
      <c r="E72" s="49" t="s">
        <v>357</v>
      </c>
      <c r="F72" s="33">
        <v>4</v>
      </c>
      <c r="G72" s="687"/>
      <c r="H72" s="2717"/>
      <c r="I72" s="195" t="s">
        <v>412</v>
      </c>
      <c r="J72" s="100" t="s">
        <v>1191</v>
      </c>
      <c r="N72" s="4"/>
      <c r="O72" s="14"/>
      <c r="P72" s="4"/>
      <c r="Q72" s="4"/>
      <c r="R72" s="4"/>
      <c r="V72" s="4"/>
      <c r="W72" s="14"/>
      <c r="X72" s="4"/>
      <c r="Y72" s="3"/>
      <c r="Z72" s="4"/>
      <c r="AA72" s="14"/>
      <c r="AB72" s="4"/>
      <c r="AC72" s="14"/>
      <c r="AD72" s="14"/>
      <c r="AE72" s="14"/>
      <c r="AF72" s="14"/>
      <c r="AG72" s="14"/>
      <c r="AH72" s="14"/>
      <c r="AI72" s="14"/>
      <c r="AJ72" s="14"/>
      <c r="AK72" s="14"/>
      <c r="AL72" s="14"/>
      <c r="AM72" s="14"/>
      <c r="AN72" s="14"/>
      <c r="AO72" s="14"/>
      <c r="AP72" s="14"/>
      <c r="AQ72" s="14"/>
      <c r="AR72" s="14"/>
      <c r="AS72" s="14"/>
      <c r="AT72" s="14"/>
      <c r="AU72" s="14"/>
    </row>
    <row r="73" spans="2:47" x14ac:dyDescent="0.25">
      <c r="C73" s="82"/>
      <c r="D73" s="1">
        <f t="shared" si="2"/>
        <v>913</v>
      </c>
      <c r="E73" s="49" t="s">
        <v>356</v>
      </c>
      <c r="F73" s="33">
        <v>3</v>
      </c>
      <c r="G73" s="687"/>
      <c r="H73" s="2717"/>
      <c r="I73" s="195"/>
      <c r="J73" s="100" t="s">
        <v>643</v>
      </c>
      <c r="N73" s="4"/>
      <c r="O73" s="14"/>
      <c r="P73" s="4"/>
      <c r="Q73" s="4"/>
      <c r="R73" s="4"/>
      <c r="V73" s="4"/>
      <c r="W73" s="14"/>
      <c r="X73" s="4"/>
      <c r="Y73" s="3"/>
      <c r="Z73" s="4"/>
      <c r="AA73" s="14"/>
      <c r="AB73" s="4"/>
      <c r="AC73" s="14"/>
      <c r="AD73" s="14"/>
      <c r="AE73" s="14"/>
      <c r="AF73" s="14"/>
      <c r="AG73" s="14"/>
      <c r="AH73" s="14"/>
      <c r="AI73" s="14"/>
      <c r="AJ73" s="14"/>
      <c r="AK73" s="14"/>
      <c r="AL73" s="14"/>
      <c r="AM73" s="14"/>
      <c r="AN73" s="14"/>
      <c r="AO73" s="14"/>
      <c r="AP73" s="14"/>
      <c r="AQ73" s="14"/>
      <c r="AR73" s="14"/>
      <c r="AS73" s="14"/>
      <c r="AT73" s="14"/>
      <c r="AU73" s="14"/>
    </row>
    <row r="74" spans="2:47" x14ac:dyDescent="0.25">
      <c r="C74" s="82"/>
      <c r="D74" s="1">
        <f t="shared" si="2"/>
        <v>916</v>
      </c>
      <c r="E74" s="49" t="s">
        <v>352</v>
      </c>
      <c r="F74" s="33">
        <v>16</v>
      </c>
      <c r="G74" s="687"/>
      <c r="H74" s="2717"/>
      <c r="I74" s="195" t="s">
        <v>413</v>
      </c>
      <c r="J74" s="100" t="s">
        <v>1192</v>
      </c>
      <c r="N74" s="4"/>
      <c r="O74" s="14"/>
      <c r="P74" s="4"/>
      <c r="Q74" s="4"/>
      <c r="R74" s="4"/>
      <c r="V74" s="4"/>
      <c r="W74" s="14"/>
      <c r="X74" s="4"/>
      <c r="Y74" s="3"/>
      <c r="Z74" s="4"/>
      <c r="AA74" s="14"/>
      <c r="AB74" s="4"/>
      <c r="AC74" s="14"/>
      <c r="AD74" s="14"/>
      <c r="AE74" s="14"/>
      <c r="AF74" s="14"/>
      <c r="AG74" s="14"/>
      <c r="AH74" s="14"/>
      <c r="AI74" s="14"/>
      <c r="AJ74" s="14"/>
      <c r="AK74" s="14"/>
      <c r="AL74" s="14"/>
      <c r="AM74" s="14"/>
      <c r="AN74" s="14"/>
      <c r="AO74" s="14"/>
      <c r="AP74" s="14"/>
      <c r="AQ74" s="14"/>
      <c r="AR74" s="14"/>
      <c r="AS74" s="14"/>
      <c r="AT74" s="14"/>
      <c r="AU74" s="14"/>
    </row>
    <row r="75" spans="2:47" x14ac:dyDescent="0.25">
      <c r="C75" s="82"/>
      <c r="D75" s="1">
        <f t="shared" si="2"/>
        <v>932</v>
      </c>
      <c r="E75" s="49" t="s">
        <v>414</v>
      </c>
      <c r="F75" s="33">
        <v>40</v>
      </c>
      <c r="G75" s="689">
        <f>SUM(F42:F75)</f>
        <v>560</v>
      </c>
      <c r="H75" s="2717"/>
      <c r="I75" s="195" t="s">
        <v>430</v>
      </c>
      <c r="J75" s="100" t="s">
        <v>1193</v>
      </c>
      <c r="N75" s="4"/>
      <c r="O75" s="14"/>
      <c r="P75" s="4"/>
      <c r="Q75" s="4"/>
      <c r="R75" s="4"/>
      <c r="V75" s="4"/>
      <c r="W75" s="14"/>
      <c r="X75" s="4"/>
      <c r="Y75" s="3"/>
      <c r="Z75" s="4"/>
      <c r="AA75" s="14"/>
      <c r="AB75" s="4"/>
      <c r="AC75" s="14"/>
      <c r="AD75" s="14"/>
      <c r="AE75" s="14"/>
      <c r="AF75" s="14"/>
      <c r="AG75" s="14"/>
      <c r="AH75" s="14"/>
      <c r="AI75" s="14"/>
      <c r="AJ75" s="14"/>
      <c r="AK75" s="14"/>
      <c r="AL75" s="14"/>
      <c r="AM75" s="14"/>
      <c r="AN75" s="14"/>
      <c r="AO75" s="14"/>
      <c r="AP75" s="14"/>
      <c r="AQ75" s="14"/>
      <c r="AR75" s="14"/>
      <c r="AS75" s="14"/>
      <c r="AT75" s="14"/>
      <c r="AU75" s="14"/>
    </row>
    <row r="76" spans="2:47" x14ac:dyDescent="0.25">
      <c r="C76" s="82"/>
      <c r="D76" s="1">
        <f t="shared" si="2"/>
        <v>972</v>
      </c>
      <c r="E76" s="2708" t="s">
        <v>13562</v>
      </c>
      <c r="F76" s="33">
        <v>15</v>
      </c>
      <c r="G76" s="2716" t="s">
        <v>1915</v>
      </c>
      <c r="H76" s="2715"/>
      <c r="I76" s="2708">
        <v>575</v>
      </c>
      <c r="J76" s="3072"/>
      <c r="N76" s="4"/>
      <c r="O76" s="14"/>
      <c r="P76" s="4"/>
      <c r="Q76" s="4"/>
      <c r="R76" s="4"/>
      <c r="V76" s="4"/>
      <c r="W76" s="14"/>
      <c r="X76" s="4"/>
      <c r="Y76" s="3"/>
      <c r="Z76" s="4"/>
      <c r="AA76" s="14"/>
      <c r="AB76" s="4"/>
      <c r="AC76" s="14"/>
      <c r="AD76" s="14"/>
      <c r="AE76" s="14"/>
      <c r="AF76" s="14"/>
      <c r="AG76" s="14"/>
      <c r="AH76" s="14"/>
      <c r="AI76" s="14"/>
      <c r="AJ76" s="14"/>
      <c r="AK76" s="14"/>
      <c r="AL76" s="14"/>
      <c r="AM76" s="14"/>
      <c r="AN76" s="14"/>
      <c r="AO76" s="14"/>
      <c r="AP76" s="14"/>
      <c r="AQ76" s="14"/>
      <c r="AR76" s="14"/>
      <c r="AS76" s="14"/>
      <c r="AT76" s="14"/>
      <c r="AU76" s="14"/>
    </row>
    <row r="77" spans="2:47" x14ac:dyDescent="0.25">
      <c r="C77" s="82"/>
      <c r="D77" s="1">
        <f t="shared" si="2"/>
        <v>987</v>
      </c>
      <c r="E77" s="2708" t="s">
        <v>13561</v>
      </c>
      <c r="F77" s="33">
        <v>60</v>
      </c>
      <c r="G77" s="197"/>
      <c r="H77" s="2712"/>
      <c r="I77" s="104"/>
      <c r="J77" s="3072"/>
      <c r="K77"/>
      <c r="N77" s="4"/>
      <c r="O77" s="14"/>
      <c r="P77" s="4"/>
      <c r="Q77" s="4"/>
      <c r="R77" s="4"/>
      <c r="T77"/>
      <c r="U77"/>
      <c r="V77" s="14"/>
      <c r="W77" s="14"/>
      <c r="X77" s="4"/>
      <c r="Y77" s="3"/>
      <c r="Z77" s="4"/>
      <c r="AA77" s="14"/>
      <c r="AB77" s="4"/>
      <c r="AC77" s="14"/>
      <c r="AD77" s="14"/>
      <c r="AE77" s="14"/>
      <c r="AF77" s="14"/>
      <c r="AG77" s="14"/>
      <c r="AH77" s="14"/>
      <c r="AI77" s="14"/>
      <c r="AJ77" s="14"/>
      <c r="AK77" s="14"/>
      <c r="AL77" s="14"/>
      <c r="AM77" s="14"/>
      <c r="AN77" s="14"/>
      <c r="AO77" s="14"/>
      <c r="AP77" s="14"/>
      <c r="AQ77" s="14"/>
      <c r="AR77" s="14"/>
      <c r="AS77" s="14"/>
      <c r="AT77" s="14"/>
      <c r="AU77" s="14"/>
    </row>
    <row r="78" spans="2:47" x14ac:dyDescent="0.25">
      <c r="C78" s="82"/>
      <c r="D78" s="1">
        <f t="shared" si="2"/>
        <v>1047</v>
      </c>
      <c r="E78" s="2708" t="s">
        <v>13560</v>
      </c>
      <c r="F78" s="33">
        <v>1</v>
      </c>
      <c r="G78" s="104"/>
      <c r="H78" s="2712"/>
      <c r="I78" s="3070"/>
      <c r="J78" s="3072"/>
      <c r="K78"/>
      <c r="N78" s="4"/>
      <c r="O78" s="14"/>
      <c r="P78" s="4"/>
      <c r="Q78" s="4"/>
      <c r="R78" s="4"/>
      <c r="T78"/>
      <c r="U78"/>
      <c r="V78" s="14"/>
      <c r="W78" s="14"/>
      <c r="X78" s="4"/>
      <c r="Y78" s="3"/>
      <c r="Z78" s="4"/>
      <c r="AA78" s="14"/>
      <c r="AB78" s="4"/>
      <c r="AC78" s="14"/>
      <c r="AD78" s="14"/>
      <c r="AE78" s="14"/>
      <c r="AF78" s="14"/>
      <c r="AG78" s="14"/>
      <c r="AH78" s="14"/>
      <c r="AI78" s="14"/>
      <c r="AJ78" s="14"/>
      <c r="AK78" s="14"/>
      <c r="AL78" s="14"/>
      <c r="AM78" s="14"/>
      <c r="AN78" s="14"/>
      <c r="AO78" s="14"/>
      <c r="AP78" s="14"/>
      <c r="AQ78" s="14"/>
      <c r="AR78" s="14"/>
      <c r="AS78" s="14"/>
      <c r="AT78" s="14"/>
      <c r="AU78" s="14"/>
    </row>
    <row r="79" spans="2:47" x14ac:dyDescent="0.25">
      <c r="C79" s="82"/>
      <c r="D79" s="1">
        <f t="shared" si="2"/>
        <v>1048</v>
      </c>
      <c r="E79" s="2713" t="s">
        <v>13559</v>
      </c>
      <c r="F79" s="33">
        <v>2</v>
      </c>
      <c r="G79" s="104"/>
      <c r="H79" s="2712"/>
      <c r="I79" s="104"/>
      <c r="J79" s="3072"/>
      <c r="K79"/>
      <c r="N79" s="4"/>
      <c r="O79" s="14"/>
      <c r="P79" s="4"/>
      <c r="Q79" s="4"/>
      <c r="R79" s="4"/>
      <c r="T79"/>
      <c r="U79"/>
      <c r="V79" s="14"/>
      <c r="W79" s="14"/>
      <c r="X79" s="4"/>
      <c r="Y79" s="3"/>
      <c r="Z79" s="4"/>
      <c r="AA79" s="14"/>
      <c r="AB79" s="4"/>
      <c r="AC79" s="14"/>
      <c r="AD79" s="14"/>
      <c r="AE79" s="14"/>
      <c r="AF79" s="14"/>
      <c r="AG79" s="14"/>
      <c r="AH79" s="14"/>
      <c r="AI79" s="14"/>
      <c r="AJ79" s="14"/>
      <c r="AK79" s="14"/>
      <c r="AL79" s="14"/>
      <c r="AM79" s="14"/>
      <c r="AN79" s="14"/>
      <c r="AO79" s="14"/>
      <c r="AP79" s="14"/>
      <c r="AQ79" s="14"/>
      <c r="AR79" s="14"/>
      <c r="AS79" s="14"/>
      <c r="AT79" s="14"/>
      <c r="AU79" s="14"/>
    </row>
    <row r="80" spans="2:47" x14ac:dyDescent="0.25">
      <c r="C80" s="82"/>
      <c r="D80" s="1">
        <f t="shared" si="2"/>
        <v>1050</v>
      </c>
      <c r="E80" s="2713" t="s">
        <v>13558</v>
      </c>
      <c r="F80" s="33">
        <v>1</v>
      </c>
      <c r="G80" s="197"/>
      <c r="H80" s="2712"/>
      <c r="I80" s="104"/>
      <c r="J80" s="3072"/>
      <c r="K80"/>
      <c r="N80" s="4"/>
      <c r="O80" s="14"/>
      <c r="P80" s="4"/>
      <c r="Q80" s="4"/>
      <c r="R80" s="4"/>
      <c r="T80"/>
      <c r="U80"/>
      <c r="V80" s="14"/>
      <c r="W80" s="14"/>
      <c r="X80" s="4"/>
      <c r="Y80" s="3"/>
      <c r="Z80" s="4"/>
      <c r="AA80" s="14"/>
      <c r="AB80" s="4"/>
      <c r="AC80" s="14"/>
      <c r="AD80" s="14"/>
      <c r="AE80" s="14"/>
      <c r="AF80" s="14"/>
      <c r="AG80" s="14"/>
      <c r="AH80" s="14"/>
      <c r="AI80" s="14"/>
      <c r="AJ80" s="14"/>
      <c r="AK80" s="14"/>
      <c r="AL80" s="14"/>
      <c r="AM80" s="14"/>
      <c r="AN80" s="14"/>
      <c r="AO80" s="14"/>
      <c r="AP80" s="14"/>
      <c r="AQ80" s="14"/>
      <c r="AR80" s="14"/>
      <c r="AS80" s="14"/>
      <c r="AT80" s="14"/>
      <c r="AU80" s="14"/>
    </row>
    <row r="81" spans="3:47" x14ac:dyDescent="0.25">
      <c r="C81" s="59"/>
      <c r="D81" s="1">
        <f t="shared" si="2"/>
        <v>1051</v>
      </c>
      <c r="E81" s="2713" t="s">
        <v>13557</v>
      </c>
      <c r="F81" s="33">
        <v>2</v>
      </c>
      <c r="G81" s="197"/>
      <c r="H81" s="2712"/>
      <c r="I81" s="104"/>
      <c r="J81" s="3072"/>
      <c r="K81"/>
      <c r="N81" s="4"/>
      <c r="O81" s="14"/>
      <c r="P81" s="4"/>
      <c r="Q81" s="4"/>
      <c r="R81" s="4"/>
      <c r="T81"/>
      <c r="U81"/>
      <c r="V81" s="14"/>
      <c r="W81" s="14"/>
      <c r="X81" s="4"/>
      <c r="Y81" s="3"/>
      <c r="Z81" s="4"/>
      <c r="AA81" s="14"/>
      <c r="AB81" s="4"/>
      <c r="AC81" s="14"/>
      <c r="AD81" s="14"/>
      <c r="AE81" s="14"/>
      <c r="AF81" s="14"/>
      <c r="AG81" s="14"/>
      <c r="AH81" s="14"/>
      <c r="AI81" s="14"/>
      <c r="AJ81" s="14"/>
      <c r="AK81" s="14"/>
      <c r="AL81" s="14"/>
      <c r="AM81" s="14"/>
      <c r="AN81" s="14"/>
      <c r="AO81" s="14"/>
      <c r="AP81" s="14"/>
      <c r="AQ81" s="14"/>
      <c r="AR81" s="14"/>
      <c r="AS81" s="14"/>
      <c r="AT81" s="14"/>
      <c r="AU81" s="14"/>
    </row>
    <row r="82" spans="3:47" x14ac:dyDescent="0.25">
      <c r="C82" s="59"/>
      <c r="D82" s="1">
        <f t="shared" si="2"/>
        <v>1053</v>
      </c>
      <c r="E82" s="2713" t="s">
        <v>13556</v>
      </c>
      <c r="F82" s="33">
        <v>2</v>
      </c>
      <c r="G82" s="197"/>
      <c r="H82" s="2712"/>
      <c r="I82" s="104"/>
      <c r="J82" s="3072"/>
      <c r="K82"/>
      <c r="N82" s="4"/>
      <c r="O82" s="14"/>
      <c r="P82" s="4"/>
      <c r="Q82" s="4"/>
      <c r="R82" s="4"/>
      <c r="T82"/>
      <c r="U82"/>
      <c r="V82" s="14"/>
      <c r="W82" s="14"/>
      <c r="X82" s="4"/>
      <c r="Y82" s="3"/>
      <c r="Z82" s="4"/>
      <c r="AA82" s="14"/>
      <c r="AB82" s="4"/>
      <c r="AC82" s="14"/>
      <c r="AD82" s="14"/>
      <c r="AE82" s="14"/>
      <c r="AF82" s="14"/>
      <c r="AG82" s="14"/>
      <c r="AH82" s="14"/>
      <c r="AI82" s="14"/>
      <c r="AJ82" s="14"/>
      <c r="AK82" s="14"/>
      <c r="AL82" s="14"/>
      <c r="AM82" s="14"/>
      <c r="AN82" s="14"/>
      <c r="AO82" s="14"/>
      <c r="AP82" s="14"/>
      <c r="AQ82" s="14"/>
      <c r="AR82" s="14"/>
      <c r="AS82" s="14"/>
      <c r="AT82" s="14"/>
      <c r="AU82" s="14"/>
    </row>
    <row r="83" spans="3:47" x14ac:dyDescent="0.25">
      <c r="C83" s="59"/>
      <c r="D83" s="1">
        <f t="shared" si="2"/>
        <v>1055</v>
      </c>
      <c r="E83" s="2713" t="s">
        <v>13555</v>
      </c>
      <c r="F83" s="33">
        <v>2</v>
      </c>
      <c r="G83" s="197"/>
      <c r="H83" s="2712"/>
      <c r="I83" s="104"/>
      <c r="J83" s="3072"/>
      <c r="K83"/>
      <c r="N83" s="4"/>
      <c r="O83" s="14"/>
      <c r="P83" s="4"/>
      <c r="Q83" s="4"/>
      <c r="R83" s="4"/>
      <c r="T83"/>
      <c r="U83"/>
      <c r="V83" s="14"/>
      <c r="W83" s="14"/>
      <c r="X83" s="4"/>
      <c r="Y83" s="3"/>
      <c r="Z83" s="4"/>
      <c r="AA83" s="14"/>
      <c r="AB83" s="4"/>
      <c r="AC83" s="14"/>
      <c r="AD83" s="14"/>
      <c r="AE83" s="14"/>
      <c r="AF83" s="14"/>
      <c r="AG83" s="14"/>
      <c r="AH83" s="14"/>
      <c r="AI83" s="14"/>
      <c r="AJ83" s="14"/>
      <c r="AK83" s="14"/>
      <c r="AL83" s="14"/>
      <c r="AM83" s="14"/>
      <c r="AN83" s="14"/>
      <c r="AO83" s="14"/>
      <c r="AP83" s="14"/>
      <c r="AQ83" s="14"/>
      <c r="AR83" s="14"/>
      <c r="AS83" s="14"/>
      <c r="AT83" s="14"/>
      <c r="AU83" s="14"/>
    </row>
    <row r="84" spans="3:47" x14ac:dyDescent="0.25">
      <c r="C84" s="59"/>
      <c r="D84" s="1">
        <f t="shared" si="2"/>
        <v>1057</v>
      </c>
      <c r="E84" s="2713" t="s">
        <v>13554</v>
      </c>
      <c r="F84" s="33">
        <v>7</v>
      </c>
      <c r="G84" s="197"/>
      <c r="H84" s="2712"/>
      <c r="I84" s="104"/>
      <c r="J84" s="3072"/>
      <c r="K84"/>
      <c r="N84" s="4"/>
      <c r="O84" s="14"/>
      <c r="P84" s="4"/>
      <c r="Q84" s="4"/>
      <c r="R84" s="4"/>
      <c r="T84"/>
      <c r="U84"/>
      <c r="V84" s="14"/>
      <c r="W84" s="14"/>
      <c r="X84" s="4"/>
      <c r="Y84" s="3"/>
      <c r="Z84" s="4"/>
      <c r="AA84" s="14"/>
      <c r="AB84" s="4"/>
      <c r="AC84" s="14"/>
      <c r="AD84" s="14"/>
      <c r="AE84" s="14"/>
      <c r="AF84" s="14"/>
      <c r="AG84" s="14"/>
      <c r="AH84" s="14"/>
      <c r="AI84" s="14"/>
      <c r="AJ84" s="14"/>
      <c r="AK84" s="14"/>
      <c r="AL84" s="14"/>
      <c r="AM84" s="14"/>
      <c r="AN84" s="14"/>
      <c r="AO84" s="14"/>
      <c r="AP84" s="14"/>
      <c r="AQ84" s="14"/>
      <c r="AR84" s="14"/>
      <c r="AS84" s="14"/>
      <c r="AT84" s="14"/>
      <c r="AU84" s="14"/>
    </row>
    <row r="85" spans="3:47" x14ac:dyDescent="0.25">
      <c r="C85" s="82"/>
      <c r="D85" s="1">
        <f t="shared" si="2"/>
        <v>1064</v>
      </c>
      <c r="E85" s="2713" t="s">
        <v>13553</v>
      </c>
      <c r="F85" s="33">
        <v>12</v>
      </c>
      <c r="G85" s="197"/>
      <c r="H85" s="2712"/>
      <c r="I85" s="104"/>
      <c r="J85" s="3072"/>
      <c r="K85"/>
      <c r="L85" s="2" t="s">
        <v>643</v>
      </c>
      <c r="N85" s="4"/>
      <c r="O85" s="14"/>
      <c r="P85" s="4"/>
      <c r="Q85" s="4"/>
      <c r="R85" s="4"/>
      <c r="T85"/>
      <c r="U85"/>
      <c r="V85" s="14"/>
      <c r="W85" s="14"/>
      <c r="X85" s="4"/>
      <c r="Y85" s="3"/>
      <c r="Z85" s="4"/>
      <c r="AA85" s="14"/>
      <c r="AB85" s="4"/>
      <c r="AC85" s="14"/>
      <c r="AD85" s="14"/>
      <c r="AE85" s="14"/>
      <c r="AF85" s="14"/>
      <c r="AG85" s="14"/>
      <c r="AH85" s="14"/>
      <c r="AI85" s="14"/>
      <c r="AJ85" s="14"/>
      <c r="AK85" s="14"/>
      <c r="AL85" s="14"/>
      <c r="AM85" s="14"/>
      <c r="AN85" s="14"/>
      <c r="AO85" s="14"/>
      <c r="AP85" s="14"/>
      <c r="AQ85" s="14"/>
      <c r="AR85" s="14"/>
      <c r="AS85" s="14"/>
      <c r="AT85" s="14"/>
      <c r="AU85" s="14"/>
    </row>
    <row r="86" spans="3:47" x14ac:dyDescent="0.25">
      <c r="C86" s="82"/>
      <c r="D86" s="1">
        <f t="shared" si="2"/>
        <v>1076</v>
      </c>
      <c r="E86" s="2713" t="s">
        <v>13552</v>
      </c>
      <c r="F86" s="33">
        <v>12</v>
      </c>
      <c r="G86" s="197"/>
      <c r="H86" s="2712"/>
      <c r="I86" s="104"/>
      <c r="J86" s="3072"/>
      <c r="N86" s="4"/>
      <c r="O86" s="14"/>
      <c r="P86" s="4"/>
      <c r="Q86" s="4"/>
      <c r="R86" s="4"/>
      <c r="T86"/>
      <c r="U86"/>
      <c r="V86" s="14"/>
      <c r="W86" s="14"/>
      <c r="X86" s="4"/>
      <c r="Y86" s="3"/>
      <c r="Z86" s="4"/>
      <c r="AA86" s="14"/>
      <c r="AB86" s="4"/>
      <c r="AC86" s="14"/>
      <c r="AD86" s="14"/>
      <c r="AE86" s="14"/>
      <c r="AF86" s="14"/>
      <c r="AG86" s="14"/>
      <c r="AH86" s="14"/>
      <c r="AI86" s="14"/>
      <c r="AJ86" s="14"/>
      <c r="AK86" s="14"/>
      <c r="AL86" s="14"/>
      <c r="AM86" s="14"/>
      <c r="AN86" s="14"/>
      <c r="AO86" s="14"/>
      <c r="AP86" s="14"/>
      <c r="AQ86" s="14"/>
      <c r="AR86" s="14"/>
      <c r="AS86" s="14"/>
      <c r="AT86" s="14"/>
      <c r="AU86" s="14"/>
    </row>
    <row r="87" spans="3:47" x14ac:dyDescent="0.25">
      <c r="C87" s="82"/>
      <c r="D87" s="1">
        <f t="shared" si="2"/>
        <v>1088</v>
      </c>
      <c r="E87" s="2713" t="s">
        <v>13551</v>
      </c>
      <c r="F87" s="33">
        <v>1</v>
      </c>
      <c r="G87" s="197"/>
      <c r="H87" s="2712"/>
      <c r="I87" s="104"/>
      <c r="J87" s="3072"/>
      <c r="N87" s="4"/>
      <c r="O87" s="14"/>
      <c r="P87" s="4"/>
      <c r="Q87" s="4"/>
      <c r="R87" s="4"/>
      <c r="T87"/>
      <c r="U87"/>
      <c r="V87" s="14"/>
      <c r="W87" s="14"/>
      <c r="X87" s="4"/>
      <c r="Y87" s="3"/>
      <c r="Z87" s="4"/>
      <c r="AA87" s="14"/>
      <c r="AB87" s="4"/>
      <c r="AC87" s="14"/>
      <c r="AD87" s="14"/>
      <c r="AE87" s="14"/>
      <c r="AF87" s="14"/>
      <c r="AG87" s="14"/>
      <c r="AH87" s="14"/>
      <c r="AI87" s="14"/>
      <c r="AJ87" s="14"/>
      <c r="AK87" s="14"/>
      <c r="AL87" s="14"/>
      <c r="AM87" s="14"/>
      <c r="AN87" s="14"/>
      <c r="AO87" s="14"/>
      <c r="AP87" s="14"/>
      <c r="AQ87" s="14"/>
      <c r="AR87" s="14"/>
      <c r="AS87" s="14"/>
      <c r="AT87" s="14"/>
      <c r="AU87" s="14"/>
    </row>
    <row r="88" spans="3:47" x14ac:dyDescent="0.25">
      <c r="C88" s="82"/>
      <c r="D88" s="1">
        <f t="shared" si="2"/>
        <v>1089</v>
      </c>
      <c r="E88" s="2713" t="s">
        <v>13550</v>
      </c>
      <c r="F88" s="33">
        <v>8</v>
      </c>
      <c r="G88" s="197"/>
      <c r="H88" s="2712"/>
      <c r="I88" s="104"/>
      <c r="J88" s="3072"/>
      <c r="N88" s="4"/>
      <c r="O88" s="14"/>
      <c r="P88" s="4"/>
      <c r="Q88" s="4"/>
      <c r="R88" s="4"/>
      <c r="T88"/>
      <c r="U88"/>
      <c r="V88" s="14"/>
      <c r="W88" s="14"/>
      <c r="X88" s="4"/>
      <c r="Y88" s="3"/>
      <c r="Z88" s="4"/>
      <c r="AA88" s="14"/>
      <c r="AB88" s="4"/>
      <c r="AC88" s="14"/>
      <c r="AD88" s="14"/>
      <c r="AE88" s="14"/>
      <c r="AF88" s="14"/>
      <c r="AG88" s="14"/>
      <c r="AH88" s="14"/>
      <c r="AI88" s="14"/>
      <c r="AJ88" s="14"/>
      <c r="AK88" s="14"/>
      <c r="AL88" s="14"/>
      <c r="AM88" s="14"/>
      <c r="AN88" s="14"/>
      <c r="AO88" s="14"/>
      <c r="AP88" s="14"/>
      <c r="AQ88" s="14"/>
      <c r="AR88" s="14"/>
      <c r="AS88" s="14"/>
      <c r="AT88" s="14"/>
      <c r="AU88" s="14"/>
    </row>
    <row r="89" spans="3:47" x14ac:dyDescent="0.25">
      <c r="C89" s="82"/>
      <c r="D89" s="1">
        <f t="shared" si="2"/>
        <v>1097</v>
      </c>
      <c r="E89" s="2713" t="s">
        <v>13549</v>
      </c>
      <c r="F89" s="33">
        <v>5</v>
      </c>
      <c r="G89" s="197"/>
      <c r="H89" s="2712"/>
      <c r="I89" s="104"/>
      <c r="J89" s="3072"/>
      <c r="N89" s="4"/>
      <c r="O89" s="14"/>
      <c r="P89" s="4"/>
      <c r="Q89" s="4"/>
      <c r="R89" s="4"/>
      <c r="T89"/>
      <c r="U89"/>
      <c r="V89" s="14"/>
      <c r="W89" s="14"/>
      <c r="X89" s="4"/>
      <c r="Y89" s="3"/>
      <c r="Z89" s="4"/>
      <c r="AA89" s="14"/>
      <c r="AB89" s="4"/>
      <c r="AC89" s="14"/>
      <c r="AD89" s="14"/>
      <c r="AE89" s="14"/>
      <c r="AF89" s="14"/>
      <c r="AG89" s="14"/>
      <c r="AH89" s="14"/>
      <c r="AI89" s="14"/>
      <c r="AJ89" s="14"/>
      <c r="AK89" s="14"/>
      <c r="AL89" s="14"/>
      <c r="AM89" s="14"/>
      <c r="AN89" s="14"/>
      <c r="AO89" s="14"/>
      <c r="AP89" s="14"/>
      <c r="AQ89" s="14"/>
      <c r="AR89" s="14"/>
      <c r="AS89" s="14"/>
      <c r="AT89" s="14"/>
      <c r="AU89" s="14"/>
    </row>
    <row r="90" spans="3:47" x14ac:dyDescent="0.25">
      <c r="C90" s="82"/>
      <c r="D90" s="1">
        <f t="shared" si="2"/>
        <v>1102</v>
      </c>
      <c r="E90" s="2713" t="s">
        <v>13548</v>
      </c>
      <c r="F90" s="33">
        <v>5</v>
      </c>
      <c r="G90" s="2710"/>
      <c r="H90" s="2712"/>
      <c r="I90" s="104"/>
      <c r="J90" s="3072"/>
      <c r="N90" s="4"/>
      <c r="O90" s="14"/>
      <c r="P90" s="4"/>
      <c r="Q90" s="4"/>
      <c r="R90" s="4"/>
      <c r="T90"/>
      <c r="U90"/>
      <c r="V90" s="14"/>
      <c r="W90" s="14"/>
      <c r="X90" s="4"/>
      <c r="Y90" s="3"/>
      <c r="Z90" s="4"/>
      <c r="AA90" s="14"/>
      <c r="AB90" s="4"/>
      <c r="AC90" s="14"/>
      <c r="AD90" s="14"/>
      <c r="AE90" s="14"/>
      <c r="AF90" s="14"/>
      <c r="AG90" s="14"/>
      <c r="AH90" s="14"/>
      <c r="AI90" s="14"/>
      <c r="AJ90" s="14"/>
      <c r="AK90" s="14"/>
      <c r="AL90" s="14"/>
      <c r="AM90" s="14"/>
      <c r="AN90" s="14"/>
      <c r="AO90" s="14"/>
      <c r="AP90" s="14"/>
      <c r="AQ90" s="14"/>
      <c r="AR90" s="14"/>
      <c r="AS90" s="14"/>
      <c r="AT90" s="14"/>
      <c r="AU90" s="14"/>
    </row>
    <row r="91" spans="3:47" x14ac:dyDescent="0.25">
      <c r="C91" s="82"/>
      <c r="D91" s="1">
        <f t="shared" si="2"/>
        <v>1107</v>
      </c>
      <c r="E91" s="2713" t="s">
        <v>13547</v>
      </c>
      <c r="F91" s="33">
        <v>11</v>
      </c>
      <c r="G91" s="197"/>
      <c r="H91" s="2712"/>
      <c r="I91" s="104"/>
      <c r="J91" s="3072"/>
      <c r="N91" s="4"/>
      <c r="O91" s="14"/>
      <c r="P91" s="4"/>
      <c r="Q91" s="4"/>
      <c r="R91" s="4"/>
      <c r="T91"/>
      <c r="U91"/>
      <c r="V91" s="14"/>
      <c r="W91" s="14"/>
      <c r="X91" s="4"/>
      <c r="Y91" s="3"/>
      <c r="Z91" s="4"/>
      <c r="AA91" s="14"/>
      <c r="AB91" s="4"/>
      <c r="AC91" s="14"/>
      <c r="AD91" s="14"/>
      <c r="AE91" s="14"/>
      <c r="AF91" s="14"/>
      <c r="AG91" s="14"/>
      <c r="AH91" s="14"/>
      <c r="AI91" s="14"/>
      <c r="AJ91" s="14"/>
      <c r="AK91" s="14"/>
      <c r="AL91" s="14"/>
      <c r="AM91" s="14"/>
      <c r="AN91" s="14"/>
      <c r="AO91" s="14"/>
      <c r="AP91" s="14"/>
      <c r="AQ91" s="14"/>
      <c r="AR91" s="14"/>
      <c r="AS91" s="14"/>
      <c r="AT91" s="14"/>
      <c r="AU91" s="14"/>
    </row>
    <row r="92" spans="3:47" x14ac:dyDescent="0.25">
      <c r="C92" s="82"/>
      <c r="D92" s="1">
        <f t="shared" si="2"/>
        <v>1118</v>
      </c>
      <c r="E92" s="2713" t="s">
        <v>13546</v>
      </c>
      <c r="F92" s="33">
        <v>2</v>
      </c>
      <c r="G92" s="2710"/>
      <c r="H92" s="2712"/>
      <c r="I92" s="104"/>
      <c r="J92" s="3072"/>
      <c r="N92" s="4"/>
      <c r="O92" s="14"/>
      <c r="P92" s="4"/>
      <c r="Q92" s="4"/>
      <c r="R92" s="4"/>
      <c r="T92"/>
      <c r="U92"/>
      <c r="V92" s="14"/>
      <c r="W92" s="14"/>
      <c r="X92" s="4"/>
      <c r="Y92" s="3"/>
      <c r="Z92" s="4"/>
      <c r="AA92" s="14"/>
      <c r="AB92" s="4"/>
      <c r="AC92" s="14"/>
      <c r="AD92" s="14"/>
      <c r="AE92" s="14"/>
      <c r="AF92" s="14"/>
      <c r="AG92" s="14"/>
      <c r="AH92" s="14"/>
      <c r="AI92" s="14"/>
      <c r="AJ92" s="14"/>
      <c r="AK92" s="14"/>
      <c r="AL92" s="14"/>
      <c r="AM92" s="14"/>
      <c r="AN92" s="14"/>
      <c r="AO92" s="14"/>
      <c r="AP92" s="14"/>
      <c r="AQ92" s="14"/>
      <c r="AR92" s="14"/>
      <c r="AS92" s="14"/>
      <c r="AT92" s="14"/>
      <c r="AU92" s="14"/>
    </row>
    <row r="93" spans="3:47" x14ac:dyDescent="0.25">
      <c r="C93" s="82"/>
      <c r="D93" s="1">
        <f t="shared" si="2"/>
        <v>1120</v>
      </c>
      <c r="E93" s="2713" t="s">
        <v>13545</v>
      </c>
      <c r="F93" s="33">
        <v>3</v>
      </c>
      <c r="G93" s="197"/>
      <c r="H93" s="2712"/>
      <c r="I93" s="104"/>
      <c r="J93" s="3072"/>
      <c r="N93" s="4"/>
      <c r="O93" s="14"/>
      <c r="P93" s="4"/>
      <c r="Q93" s="4"/>
      <c r="R93" s="4"/>
      <c r="T93"/>
      <c r="U93"/>
      <c r="V93" s="14"/>
      <c r="W93" s="14"/>
      <c r="X93" s="4"/>
      <c r="Y93" s="3"/>
      <c r="Z93" s="4"/>
      <c r="AA93" s="14"/>
      <c r="AB93" s="4"/>
      <c r="AC93" s="14"/>
      <c r="AD93" s="14"/>
      <c r="AE93" s="14"/>
      <c r="AF93" s="14"/>
      <c r="AG93" s="14"/>
      <c r="AH93" s="14"/>
      <c r="AI93" s="14"/>
      <c r="AJ93" s="14"/>
      <c r="AK93" s="14"/>
      <c r="AL93" s="14"/>
      <c r="AM93" s="14"/>
      <c r="AN93" s="14"/>
      <c r="AO93" s="14"/>
      <c r="AP93" s="14"/>
      <c r="AQ93" s="14"/>
      <c r="AR93" s="14"/>
      <c r="AS93" s="14"/>
      <c r="AT93" s="14"/>
      <c r="AU93" s="14"/>
    </row>
    <row r="94" spans="3:47" x14ac:dyDescent="0.25">
      <c r="C94" s="82"/>
      <c r="D94" s="1">
        <f t="shared" si="2"/>
        <v>1123</v>
      </c>
      <c r="E94" s="2713" t="s">
        <v>13544</v>
      </c>
      <c r="F94" s="33">
        <v>1</v>
      </c>
      <c r="G94" s="2710"/>
      <c r="H94" s="2712"/>
      <c r="I94" s="104"/>
      <c r="J94" s="3072"/>
      <c r="N94" s="4"/>
      <c r="O94" s="14"/>
      <c r="P94" s="4"/>
      <c r="Q94" s="4"/>
      <c r="R94" s="4"/>
      <c r="T94"/>
      <c r="U94"/>
      <c r="V94" s="14"/>
      <c r="W94" s="14"/>
      <c r="X94" s="4"/>
      <c r="Y94" s="3"/>
      <c r="Z94" s="4"/>
      <c r="AA94" s="14"/>
      <c r="AB94" s="4"/>
      <c r="AC94" s="14"/>
      <c r="AD94" s="14"/>
      <c r="AE94" s="14"/>
      <c r="AF94" s="14"/>
      <c r="AG94" s="14"/>
      <c r="AH94" s="14"/>
      <c r="AI94" s="14"/>
      <c r="AJ94" s="14"/>
      <c r="AK94" s="14"/>
      <c r="AL94" s="14"/>
      <c r="AM94" s="14"/>
      <c r="AN94" s="14"/>
      <c r="AO94" s="14"/>
      <c r="AP94" s="14"/>
      <c r="AQ94" s="14"/>
      <c r="AR94" s="14"/>
      <c r="AS94" s="14"/>
      <c r="AT94" s="14"/>
      <c r="AU94" s="14"/>
    </row>
    <row r="95" spans="3:47" x14ac:dyDescent="0.25">
      <c r="C95" s="82"/>
      <c r="D95" s="1">
        <f t="shared" si="2"/>
        <v>1124</v>
      </c>
      <c r="E95" s="2713" t="s">
        <v>13543</v>
      </c>
      <c r="F95" s="2">
        <v>1</v>
      </c>
      <c r="G95" s="197"/>
      <c r="H95" s="2712"/>
      <c r="I95" s="104"/>
      <c r="J95" s="3072"/>
      <c r="N95" s="4"/>
      <c r="O95" s="14"/>
      <c r="P95" s="4"/>
      <c r="Q95" s="4"/>
      <c r="R95" s="4"/>
      <c r="T95"/>
      <c r="U95"/>
      <c r="V95" s="14"/>
      <c r="W95" s="14"/>
      <c r="X95" s="4"/>
      <c r="Y95" s="3"/>
      <c r="Z95" s="4"/>
      <c r="AA95" s="14"/>
      <c r="AB95" s="4"/>
      <c r="AC95" s="14"/>
      <c r="AD95" s="14"/>
      <c r="AE95" s="14"/>
      <c r="AF95" s="14"/>
      <c r="AG95" s="14"/>
      <c r="AH95" s="14"/>
      <c r="AI95" s="14"/>
      <c r="AJ95" s="14"/>
      <c r="AK95" s="14"/>
      <c r="AL95" s="14"/>
      <c r="AM95" s="14"/>
      <c r="AN95" s="14"/>
      <c r="AO95" s="14"/>
      <c r="AP95" s="14"/>
      <c r="AQ95" s="14"/>
      <c r="AR95" s="14"/>
      <c r="AS95" s="14"/>
      <c r="AT95" s="14"/>
      <c r="AU95" s="14"/>
    </row>
    <row r="96" spans="3:47" x14ac:dyDescent="0.25">
      <c r="C96" s="82"/>
      <c r="D96" s="1">
        <f t="shared" si="2"/>
        <v>1125</v>
      </c>
      <c r="E96" s="2713" t="s">
        <v>13542</v>
      </c>
      <c r="F96" s="2">
        <v>1</v>
      </c>
      <c r="G96" s="197"/>
      <c r="H96" s="2712"/>
      <c r="I96" s="104"/>
      <c r="J96" s="3072"/>
      <c r="N96" s="4"/>
      <c r="O96" s="14"/>
      <c r="P96" s="4"/>
      <c r="Q96" s="4"/>
      <c r="R96" s="4"/>
      <c r="T96"/>
      <c r="U96"/>
      <c r="V96" s="14"/>
      <c r="W96" s="14"/>
      <c r="X96" s="4"/>
      <c r="Y96" s="3"/>
      <c r="Z96" s="4"/>
      <c r="AA96" s="14"/>
      <c r="AB96" s="4"/>
      <c r="AC96" s="14"/>
      <c r="AD96" s="14"/>
      <c r="AE96" s="14"/>
      <c r="AF96" s="14"/>
      <c r="AG96" s="14"/>
      <c r="AH96" s="14"/>
      <c r="AI96" s="14"/>
      <c r="AJ96" s="14"/>
      <c r="AK96" s="14"/>
      <c r="AL96" s="14"/>
      <c r="AM96" s="14"/>
      <c r="AN96" s="14"/>
      <c r="AO96" s="14"/>
      <c r="AP96" s="14"/>
      <c r="AQ96" s="14"/>
      <c r="AR96" s="14"/>
      <c r="AS96" s="14"/>
      <c r="AT96" s="14"/>
      <c r="AU96" s="14"/>
    </row>
    <row r="97" spans="1:47" x14ac:dyDescent="0.25">
      <c r="C97" s="82"/>
      <c r="D97" s="1">
        <f t="shared" si="2"/>
        <v>1126</v>
      </c>
      <c r="E97" s="2713" t="s">
        <v>13541</v>
      </c>
      <c r="F97" s="33">
        <v>1</v>
      </c>
      <c r="G97" s="197">
        <f>SUM(F76:F112)</f>
        <v>235</v>
      </c>
      <c r="H97" s="2712"/>
      <c r="I97" s="104"/>
      <c r="J97" s="3072"/>
      <c r="N97" s="4"/>
      <c r="O97" s="14"/>
      <c r="P97" s="4"/>
      <c r="Q97" s="4"/>
      <c r="R97" s="4"/>
      <c r="T97"/>
      <c r="U97"/>
      <c r="V97" s="14"/>
      <c r="W97" s="14"/>
      <c r="X97" s="4"/>
      <c r="Y97" s="3"/>
      <c r="Z97" s="4"/>
      <c r="AA97" s="14"/>
      <c r="AB97" s="4"/>
      <c r="AC97" s="14"/>
      <c r="AD97" s="14"/>
      <c r="AE97" s="14"/>
      <c r="AF97" s="14"/>
      <c r="AG97" s="14"/>
      <c r="AH97" s="14"/>
      <c r="AI97" s="14"/>
      <c r="AJ97" s="14"/>
      <c r="AK97" s="14"/>
      <c r="AL97" s="14"/>
      <c r="AM97" s="14"/>
      <c r="AN97" s="14"/>
      <c r="AO97" s="14"/>
      <c r="AP97" s="14"/>
      <c r="AQ97" s="14"/>
      <c r="AR97" s="14"/>
      <c r="AS97" s="14"/>
      <c r="AT97" s="14"/>
      <c r="AU97" s="14"/>
    </row>
    <row r="98" spans="1:47" x14ac:dyDescent="0.25">
      <c r="A98" s="173"/>
      <c r="B98" s="1071"/>
      <c r="C98" s="82"/>
      <c r="D98" s="1">
        <f t="shared" si="2"/>
        <v>1127</v>
      </c>
      <c r="E98" s="2713" t="s">
        <v>13540</v>
      </c>
      <c r="F98" s="33">
        <v>1</v>
      </c>
      <c r="G98" s="783"/>
      <c r="H98" s="2712"/>
      <c r="I98" s="2646" t="s">
        <v>13388</v>
      </c>
      <c r="J98" s="3073"/>
      <c r="N98" s="4"/>
      <c r="O98" s="14"/>
      <c r="P98" s="4"/>
      <c r="Q98" s="4"/>
      <c r="R98" s="4"/>
      <c r="V98" s="4"/>
      <c r="W98" s="14"/>
      <c r="X98" s="4"/>
      <c r="Y98" s="3"/>
      <c r="Z98" s="4"/>
      <c r="AA98" s="14"/>
      <c r="AB98" s="4"/>
      <c r="AC98" s="14"/>
      <c r="AD98" s="14"/>
      <c r="AE98" s="14"/>
      <c r="AF98" s="14"/>
      <c r="AG98" s="14"/>
      <c r="AH98" s="14"/>
      <c r="AI98" s="14"/>
      <c r="AJ98" s="14"/>
      <c r="AK98" s="14"/>
      <c r="AL98" s="14"/>
      <c r="AM98" s="14"/>
      <c r="AN98" s="14"/>
      <c r="AO98" s="14"/>
      <c r="AP98" s="14"/>
      <c r="AQ98" s="14"/>
      <c r="AR98" s="14"/>
      <c r="AS98" s="14"/>
      <c r="AT98" s="14"/>
      <c r="AU98" s="14"/>
    </row>
    <row r="99" spans="1:47" x14ac:dyDescent="0.25">
      <c r="A99" s="173"/>
      <c r="C99" s="177"/>
      <c r="D99" s="1">
        <f t="shared" si="2"/>
        <v>1128</v>
      </c>
      <c r="E99" s="2713" t="s">
        <v>13539</v>
      </c>
      <c r="F99" s="33">
        <v>1</v>
      </c>
      <c r="G99" s="2710"/>
      <c r="H99" s="2712"/>
      <c r="I99" s="2646" t="s">
        <v>13391</v>
      </c>
      <c r="J99" s="3072"/>
      <c r="N99" s="4"/>
      <c r="O99" s="14"/>
      <c r="P99" s="4"/>
      <c r="Q99" s="4"/>
      <c r="R99" s="4"/>
      <c r="X99" s="4"/>
      <c r="Y99" s="3"/>
      <c r="Z99" s="4"/>
      <c r="AA99" s="14"/>
      <c r="AB99" s="4"/>
      <c r="AC99" s="14"/>
      <c r="AD99" s="14"/>
      <c r="AE99" s="14"/>
      <c r="AF99" s="14"/>
      <c r="AG99" s="14"/>
      <c r="AH99" s="14"/>
      <c r="AI99" s="14"/>
      <c r="AJ99" s="14"/>
      <c r="AK99" s="14"/>
      <c r="AL99" s="14"/>
      <c r="AM99" s="14"/>
      <c r="AN99" s="14"/>
      <c r="AO99" s="14"/>
      <c r="AP99" s="14"/>
      <c r="AQ99" s="14"/>
      <c r="AR99" s="14"/>
      <c r="AS99" s="14"/>
      <c r="AT99" s="14"/>
      <c r="AU99" s="14"/>
    </row>
    <row r="100" spans="1:47" x14ac:dyDescent="0.25">
      <c r="A100" s="173"/>
      <c r="C100" s="177"/>
      <c r="D100" s="1">
        <f t="shared" si="2"/>
        <v>1129</v>
      </c>
      <c r="E100" s="2713" t="s">
        <v>13538</v>
      </c>
      <c r="F100" s="2">
        <v>14</v>
      </c>
      <c r="G100" s="2710"/>
      <c r="H100" s="2712"/>
      <c r="I100" s="2646" t="s">
        <v>13394</v>
      </c>
      <c r="J100" s="3072"/>
      <c r="N100" s="4"/>
      <c r="O100" s="14"/>
      <c r="P100" s="4"/>
      <c r="Q100" s="4"/>
      <c r="R100" s="4"/>
      <c r="X100" s="4"/>
      <c r="Y100" s="3"/>
      <c r="Z100" s="4"/>
      <c r="AA100" s="14"/>
      <c r="AB100" s="4"/>
      <c r="AC100" s="14"/>
      <c r="AD100" s="14"/>
      <c r="AE100" s="14"/>
      <c r="AF100" s="14"/>
      <c r="AG100" s="14"/>
      <c r="AH100" s="14"/>
      <c r="AI100" s="14"/>
      <c r="AJ100" s="14"/>
      <c r="AK100" s="14"/>
      <c r="AL100" s="14"/>
      <c r="AM100" s="14"/>
      <c r="AN100" s="14"/>
      <c r="AO100" s="14"/>
      <c r="AP100" s="14"/>
      <c r="AQ100" s="14"/>
      <c r="AR100" s="14"/>
      <c r="AS100" s="14"/>
      <c r="AT100" s="14"/>
      <c r="AU100" s="14"/>
    </row>
    <row r="101" spans="1:47" x14ac:dyDescent="0.25">
      <c r="A101" s="173"/>
      <c r="C101" s="177"/>
      <c r="D101" s="1">
        <f t="shared" si="2"/>
        <v>1143</v>
      </c>
      <c r="E101" s="2713" t="s">
        <v>13537</v>
      </c>
      <c r="F101" s="2">
        <v>1</v>
      </c>
      <c r="G101" s="2710"/>
      <c r="H101" s="2712"/>
      <c r="I101" s="2646"/>
      <c r="J101" s="3072"/>
      <c r="N101" s="4"/>
      <c r="O101" s="14"/>
      <c r="P101" s="4"/>
      <c r="Q101" s="4"/>
      <c r="R101" s="4"/>
      <c r="X101" s="4"/>
      <c r="Y101" s="3"/>
      <c r="Z101" s="4"/>
      <c r="AA101" s="14"/>
      <c r="AB101" s="4"/>
      <c r="AC101" s="14"/>
      <c r="AD101" s="14"/>
      <c r="AE101" s="14"/>
      <c r="AF101" s="14"/>
      <c r="AG101" s="14"/>
      <c r="AH101" s="14"/>
      <c r="AI101" s="14"/>
      <c r="AJ101" s="14"/>
      <c r="AK101" s="14"/>
      <c r="AL101" s="14"/>
      <c r="AM101" s="14"/>
      <c r="AN101" s="14"/>
      <c r="AO101" s="14"/>
      <c r="AP101" s="14"/>
      <c r="AQ101" s="14"/>
      <c r="AR101" s="14"/>
      <c r="AS101" s="14"/>
      <c r="AT101" s="14"/>
      <c r="AU101" s="14"/>
    </row>
    <row r="102" spans="1:47" x14ac:dyDescent="0.25">
      <c r="A102" s="173"/>
      <c r="B102" s="1071"/>
      <c r="C102" s="82"/>
      <c r="D102" s="1">
        <f t="shared" si="2"/>
        <v>1144</v>
      </c>
      <c r="E102" s="2713" t="s">
        <v>13536</v>
      </c>
      <c r="F102" s="33">
        <v>12</v>
      </c>
      <c r="G102" s="2710"/>
      <c r="H102" s="2712"/>
      <c r="I102" s="2646" t="s">
        <v>13397</v>
      </c>
      <c r="J102" s="3072"/>
      <c r="N102" s="4"/>
      <c r="O102" s="14"/>
      <c r="P102" s="4"/>
      <c r="Q102" s="4"/>
      <c r="R102" s="4"/>
      <c r="X102" s="4"/>
      <c r="Y102" s="3"/>
      <c r="Z102" s="4"/>
      <c r="AA102" s="14"/>
      <c r="AB102" s="4"/>
      <c r="AC102" s="14"/>
      <c r="AD102" s="14"/>
      <c r="AE102" s="14"/>
      <c r="AF102" s="14"/>
      <c r="AG102" s="14"/>
      <c r="AH102" s="14"/>
      <c r="AI102" s="14"/>
      <c r="AJ102" s="14"/>
      <c r="AK102" s="14"/>
      <c r="AL102" s="14"/>
      <c r="AM102" s="14"/>
      <c r="AN102" s="14"/>
      <c r="AO102" s="14"/>
      <c r="AP102" s="14"/>
      <c r="AQ102" s="14"/>
      <c r="AR102" s="14"/>
      <c r="AS102" s="14"/>
      <c r="AT102" s="14"/>
      <c r="AU102" s="14"/>
    </row>
    <row r="103" spans="1:47" x14ac:dyDescent="0.25">
      <c r="A103" s="173"/>
      <c r="B103" s="1071"/>
      <c r="C103" s="82"/>
      <c r="D103" s="1">
        <f t="shared" ref="D103:D112" si="3">F102+D102</f>
        <v>1156</v>
      </c>
      <c r="E103" s="2713" t="s">
        <v>13687</v>
      </c>
      <c r="F103" s="33">
        <v>6</v>
      </c>
      <c r="G103" s="2710"/>
      <c r="H103" s="2712"/>
      <c r="I103" s="2646"/>
      <c r="J103" s="3072"/>
      <c r="N103" s="4"/>
      <c r="O103" s="14"/>
      <c r="P103" s="4"/>
      <c r="Q103" s="4"/>
      <c r="R103" s="4"/>
      <c r="X103" s="4"/>
      <c r="Y103" s="3"/>
      <c r="Z103" s="4"/>
      <c r="AA103" s="14"/>
      <c r="AB103" s="4"/>
      <c r="AC103" s="14"/>
      <c r="AD103" s="14"/>
      <c r="AE103" s="14"/>
      <c r="AF103" s="14"/>
      <c r="AG103" s="14"/>
      <c r="AH103" s="14"/>
      <c r="AI103" s="14"/>
      <c r="AJ103" s="14"/>
      <c r="AK103" s="14"/>
      <c r="AL103" s="14"/>
      <c r="AM103" s="14"/>
      <c r="AN103" s="14"/>
      <c r="AO103" s="14"/>
      <c r="AP103" s="14"/>
      <c r="AQ103" s="14"/>
      <c r="AR103" s="14"/>
      <c r="AS103" s="14"/>
      <c r="AT103" s="14"/>
      <c r="AU103" s="14"/>
    </row>
    <row r="104" spans="1:47" x14ac:dyDescent="0.25">
      <c r="A104" s="173"/>
      <c r="B104" s="1071"/>
      <c r="C104" s="82"/>
      <c r="D104" s="1">
        <f t="shared" si="3"/>
        <v>1162</v>
      </c>
      <c r="E104" s="2713" t="s">
        <v>13535</v>
      </c>
      <c r="F104" s="33">
        <v>2</v>
      </c>
      <c r="G104" s="2710"/>
      <c r="H104" s="2712"/>
      <c r="I104" s="2646" t="s">
        <v>13400</v>
      </c>
      <c r="J104" s="3072"/>
      <c r="N104" s="4"/>
      <c r="O104" s="14"/>
      <c r="P104" s="4"/>
      <c r="Q104" s="4"/>
      <c r="R104" s="4"/>
      <c r="X104" s="4"/>
      <c r="Y104" s="3"/>
      <c r="Z104" s="4"/>
      <c r="AA104" s="14"/>
      <c r="AB104" s="4"/>
      <c r="AC104" s="14"/>
      <c r="AD104" s="14"/>
      <c r="AE104" s="14"/>
      <c r="AF104" s="14"/>
      <c r="AG104" s="14"/>
      <c r="AH104" s="14"/>
      <c r="AI104" s="14"/>
      <c r="AJ104" s="14"/>
      <c r="AK104" s="14"/>
      <c r="AL104" s="14"/>
      <c r="AM104" s="14"/>
      <c r="AN104" s="14"/>
      <c r="AO104" s="14"/>
      <c r="AP104" s="14"/>
      <c r="AQ104" s="14"/>
      <c r="AR104" s="14"/>
      <c r="AS104" s="14"/>
      <c r="AT104" s="14"/>
      <c r="AU104" s="14"/>
    </row>
    <row r="105" spans="1:47" x14ac:dyDescent="0.25">
      <c r="A105" s="173"/>
      <c r="B105" s="1071"/>
      <c r="C105" s="82"/>
      <c r="D105" s="1">
        <f t="shared" si="3"/>
        <v>1164</v>
      </c>
      <c r="E105" s="2713" t="s">
        <v>13534</v>
      </c>
      <c r="F105" s="33">
        <v>3</v>
      </c>
      <c r="G105" s="2710"/>
      <c r="H105" s="2712"/>
      <c r="I105" s="2646"/>
      <c r="J105" s="3072"/>
      <c r="N105" s="4"/>
      <c r="O105" s="14"/>
      <c r="P105" s="4"/>
      <c r="Q105" s="4"/>
      <c r="R105" s="4"/>
      <c r="X105" s="4"/>
      <c r="Y105" s="3"/>
      <c r="Z105" s="4"/>
      <c r="AA105" s="14"/>
      <c r="AB105" s="4"/>
      <c r="AC105" s="14"/>
      <c r="AD105" s="14"/>
      <c r="AE105" s="14"/>
      <c r="AF105" s="14"/>
      <c r="AG105" s="14"/>
      <c r="AH105" s="14"/>
      <c r="AI105" s="14"/>
      <c r="AJ105" s="14"/>
      <c r="AK105" s="14"/>
      <c r="AL105" s="14"/>
      <c r="AM105" s="14"/>
      <c r="AN105" s="14"/>
      <c r="AO105" s="14"/>
      <c r="AP105" s="14"/>
      <c r="AQ105" s="14"/>
      <c r="AR105" s="14"/>
      <c r="AS105" s="14"/>
      <c r="AT105" s="14"/>
      <c r="AU105" s="14"/>
    </row>
    <row r="106" spans="1:47" x14ac:dyDescent="0.25">
      <c r="C106" s="82"/>
      <c r="D106" s="1">
        <f t="shared" si="3"/>
        <v>1167</v>
      </c>
      <c r="E106" s="2713" t="s">
        <v>13533</v>
      </c>
      <c r="F106" s="33">
        <v>12</v>
      </c>
      <c r="G106" s="2710"/>
      <c r="H106" s="2712"/>
      <c r="I106" s="2646" t="s">
        <v>13403</v>
      </c>
      <c r="J106" s="3072"/>
      <c r="N106" s="4"/>
      <c r="O106" s="14"/>
      <c r="P106" s="4"/>
      <c r="Q106" s="4"/>
      <c r="R106" s="4"/>
      <c r="X106" s="4"/>
      <c r="Y106" s="3"/>
      <c r="Z106" s="4"/>
      <c r="AA106" s="14"/>
      <c r="AB106" s="4"/>
      <c r="AC106" s="14"/>
      <c r="AD106" s="14"/>
      <c r="AE106" s="14"/>
      <c r="AF106" s="14"/>
      <c r="AG106" s="14"/>
      <c r="AH106" s="14"/>
      <c r="AI106" s="14"/>
      <c r="AJ106" s="14"/>
      <c r="AK106" s="14"/>
      <c r="AL106" s="14"/>
      <c r="AM106" s="14"/>
      <c r="AN106" s="14"/>
      <c r="AO106" s="14"/>
      <c r="AP106" s="14"/>
      <c r="AQ106" s="14"/>
      <c r="AR106" s="14"/>
      <c r="AS106" s="14"/>
      <c r="AT106" s="14"/>
      <c r="AU106" s="14"/>
    </row>
    <row r="107" spans="1:47" x14ac:dyDescent="0.25">
      <c r="C107" s="82"/>
      <c r="D107" s="1">
        <f t="shared" si="3"/>
        <v>1179</v>
      </c>
      <c r="E107" s="2713" t="s">
        <v>13532</v>
      </c>
      <c r="F107" s="33">
        <v>1</v>
      </c>
      <c r="G107" s="2710"/>
      <c r="H107" s="2712"/>
      <c r="I107" s="2646" t="s">
        <v>13405</v>
      </c>
      <c r="J107" s="3072"/>
      <c r="N107" s="4"/>
      <c r="O107" s="14"/>
      <c r="P107" s="4"/>
      <c r="Q107" s="4"/>
      <c r="R107" s="4"/>
      <c r="X107" s="4"/>
      <c r="Y107" s="3"/>
      <c r="Z107" s="4"/>
      <c r="AA107" s="14"/>
      <c r="AB107" s="4"/>
      <c r="AC107" s="14"/>
      <c r="AD107" s="14"/>
      <c r="AE107" s="14"/>
      <c r="AF107" s="14"/>
      <c r="AG107" s="14"/>
      <c r="AH107" s="14"/>
      <c r="AI107" s="14"/>
      <c r="AJ107" s="14"/>
      <c r="AK107" s="14"/>
      <c r="AL107" s="14"/>
      <c r="AM107" s="14"/>
      <c r="AN107" s="14"/>
      <c r="AO107" s="14"/>
      <c r="AP107" s="14"/>
      <c r="AQ107" s="14"/>
      <c r="AR107" s="14"/>
      <c r="AS107" s="14"/>
      <c r="AT107" s="14"/>
      <c r="AU107" s="14"/>
    </row>
    <row r="108" spans="1:47" x14ac:dyDescent="0.25">
      <c r="C108" s="82"/>
      <c r="D108" s="1">
        <f t="shared" si="3"/>
        <v>1180</v>
      </c>
      <c r="E108" s="2713" t="s">
        <v>13531</v>
      </c>
      <c r="F108" s="33">
        <v>1</v>
      </c>
      <c r="G108" s="2710"/>
      <c r="H108" s="2712"/>
      <c r="I108" s="2646" t="s">
        <v>13407</v>
      </c>
      <c r="J108" s="3072"/>
      <c r="N108" s="4"/>
      <c r="O108" s="14"/>
      <c r="P108" s="4"/>
      <c r="Q108" s="4"/>
      <c r="R108" s="4"/>
      <c r="X108" s="4"/>
      <c r="Y108" s="3"/>
      <c r="Z108" s="4"/>
      <c r="AA108" s="14"/>
      <c r="AB108" s="4"/>
      <c r="AC108" s="14"/>
      <c r="AD108" s="14"/>
      <c r="AE108" s="14"/>
      <c r="AF108" s="14"/>
      <c r="AG108" s="14"/>
      <c r="AH108" s="14"/>
      <c r="AI108" s="14"/>
      <c r="AJ108" s="14"/>
      <c r="AK108" s="14"/>
      <c r="AL108" s="14"/>
      <c r="AM108" s="14"/>
      <c r="AN108" s="14"/>
      <c r="AO108" s="14"/>
      <c r="AP108" s="14"/>
      <c r="AQ108" s="14"/>
      <c r="AR108" s="14"/>
      <c r="AS108" s="14"/>
      <c r="AT108" s="14"/>
      <c r="AU108" s="14"/>
    </row>
    <row r="109" spans="1:47" x14ac:dyDescent="0.25">
      <c r="C109" s="82"/>
      <c r="D109" s="1">
        <f t="shared" si="3"/>
        <v>1181</v>
      </c>
      <c r="E109" s="2708" t="s">
        <v>13530</v>
      </c>
      <c r="F109" s="33">
        <v>2</v>
      </c>
      <c r="G109" s="197"/>
      <c r="H109" s="2712"/>
      <c r="I109" s="2646" t="s">
        <v>13409</v>
      </c>
      <c r="J109" s="3072"/>
      <c r="N109" s="4"/>
      <c r="O109" s="14"/>
      <c r="P109" s="4"/>
      <c r="Q109" s="4"/>
      <c r="R109" s="4"/>
      <c r="V109"/>
      <c r="X109" s="4"/>
      <c r="Y109" s="3"/>
      <c r="Z109" s="4"/>
      <c r="AA109" s="14"/>
      <c r="AB109" s="4"/>
      <c r="AC109" s="14"/>
      <c r="AD109" s="14"/>
      <c r="AE109" s="14"/>
      <c r="AF109" s="14"/>
      <c r="AG109" s="14"/>
      <c r="AH109" s="14"/>
      <c r="AI109" s="14"/>
      <c r="AJ109" s="14"/>
      <c r="AK109" s="14"/>
      <c r="AL109" s="14"/>
      <c r="AM109" s="14"/>
      <c r="AN109" s="14"/>
      <c r="AO109" s="14"/>
      <c r="AP109" s="14"/>
      <c r="AQ109" s="14"/>
      <c r="AR109" s="14"/>
      <c r="AS109" s="14"/>
      <c r="AT109" s="14"/>
      <c r="AU109" s="14"/>
    </row>
    <row r="110" spans="1:47" x14ac:dyDescent="0.25">
      <c r="C110" s="455"/>
      <c r="D110" s="1">
        <f t="shared" si="3"/>
        <v>1183</v>
      </c>
      <c r="E110" s="2708" t="s">
        <v>13696</v>
      </c>
      <c r="F110" s="33">
        <v>8</v>
      </c>
      <c r="G110" s="197"/>
      <c r="H110" s="2712"/>
      <c r="I110" s="2646" t="s">
        <v>13697</v>
      </c>
      <c r="J110" s="3072"/>
      <c r="N110" s="4"/>
      <c r="O110" s="14"/>
      <c r="P110" s="4"/>
      <c r="Q110" s="4"/>
      <c r="R110" s="4"/>
      <c r="V110"/>
      <c r="X110" s="4"/>
      <c r="Y110" s="3"/>
      <c r="Z110" s="4"/>
      <c r="AA110" s="14"/>
      <c r="AB110" s="4"/>
      <c r="AC110" s="14"/>
      <c r="AD110" s="14"/>
      <c r="AE110" s="14"/>
      <c r="AF110" s="14"/>
      <c r="AG110" s="14"/>
      <c r="AH110" s="14"/>
      <c r="AI110" s="14"/>
      <c r="AJ110" s="14"/>
      <c r="AK110" s="14"/>
      <c r="AL110" s="14"/>
      <c r="AM110" s="14"/>
      <c r="AN110" s="14"/>
      <c r="AO110" s="14"/>
      <c r="AP110" s="14"/>
      <c r="AQ110" s="14"/>
      <c r="AR110" s="14"/>
      <c r="AS110" s="14"/>
      <c r="AT110" s="14"/>
      <c r="AU110" s="14"/>
    </row>
    <row r="111" spans="1:47" x14ac:dyDescent="0.25">
      <c r="C111" s="82"/>
      <c r="D111" s="1">
        <f t="shared" si="3"/>
        <v>1191</v>
      </c>
      <c r="E111" s="2708" t="s">
        <v>13694</v>
      </c>
      <c r="F111" s="33">
        <v>8</v>
      </c>
      <c r="G111" s="104"/>
      <c r="H111" s="2712"/>
      <c r="I111" s="2646" t="s">
        <v>13698</v>
      </c>
      <c r="J111" s="3072"/>
      <c r="N111" s="4"/>
      <c r="O111" s="14"/>
      <c r="P111" s="4"/>
      <c r="Q111" s="4"/>
      <c r="R111" s="4"/>
      <c r="V111"/>
      <c r="X111" s="4"/>
      <c r="Y111" s="3"/>
      <c r="Z111" s="4"/>
      <c r="AA111" s="14"/>
      <c r="AB111" s="4"/>
      <c r="AC111" s="14"/>
      <c r="AD111" s="14"/>
      <c r="AE111" s="14"/>
      <c r="AF111" s="14"/>
      <c r="AG111" s="14"/>
      <c r="AH111" s="14"/>
      <c r="AI111" s="14"/>
      <c r="AJ111" s="14"/>
      <c r="AK111" s="14"/>
      <c r="AL111" s="14"/>
      <c r="AM111" s="14"/>
      <c r="AN111" s="14"/>
      <c r="AO111" s="14"/>
      <c r="AP111" s="14"/>
      <c r="AQ111" s="14"/>
      <c r="AR111" s="14"/>
      <c r="AS111" s="14"/>
      <c r="AT111" s="14"/>
      <c r="AU111" s="14"/>
    </row>
    <row r="112" spans="1:47" x14ac:dyDescent="0.25">
      <c r="C112" s="82"/>
      <c r="D112" s="1">
        <f t="shared" si="3"/>
        <v>1199</v>
      </c>
      <c r="E112" s="2708" t="s">
        <v>13695</v>
      </c>
      <c r="F112" s="33">
        <v>8</v>
      </c>
      <c r="G112" s="104"/>
      <c r="H112" s="2712"/>
      <c r="I112" s="2646" t="s">
        <v>13699</v>
      </c>
      <c r="J112" s="3072"/>
      <c r="N112" s="4"/>
      <c r="O112" s="14"/>
      <c r="P112" s="4"/>
      <c r="Q112" s="4"/>
      <c r="R112" s="4"/>
      <c r="V112"/>
      <c r="X112" s="4"/>
      <c r="Y112" s="3"/>
      <c r="Z112" s="4"/>
      <c r="AA112" s="14"/>
      <c r="AB112" s="4"/>
      <c r="AC112" s="14"/>
      <c r="AD112" s="14"/>
      <c r="AE112" s="14"/>
      <c r="AF112" s="14"/>
      <c r="AG112" s="14"/>
      <c r="AH112" s="14"/>
      <c r="AI112" s="14"/>
      <c r="AJ112" s="14"/>
      <c r="AK112" s="14"/>
      <c r="AL112" s="14"/>
      <c r="AM112" s="14"/>
      <c r="AN112" s="14"/>
      <c r="AO112" s="14"/>
      <c r="AP112" s="14"/>
      <c r="AQ112" s="14"/>
      <c r="AR112" s="14"/>
      <c r="AS112" s="14"/>
      <c r="AT112" s="14"/>
      <c r="AU112" s="14"/>
    </row>
    <row r="113" spans="3:47" x14ac:dyDescent="0.25">
      <c r="C113" s="82"/>
      <c r="E113" s="2708"/>
      <c r="F113" s="33"/>
      <c r="G113" s="197"/>
      <c r="H113" s="2712"/>
      <c r="I113" s="2708" t="s">
        <v>13529</v>
      </c>
      <c r="J113" s="3072"/>
      <c r="P113" s="4"/>
      <c r="Q113" s="4"/>
      <c r="R113" s="4"/>
      <c r="V113"/>
      <c r="X113" s="4"/>
      <c r="Y113" s="3"/>
      <c r="Z113" s="4"/>
      <c r="AA113" s="14"/>
      <c r="AB113" s="4"/>
      <c r="AC113" s="14"/>
      <c r="AD113" s="14"/>
      <c r="AE113" s="14"/>
      <c r="AF113" s="14"/>
      <c r="AG113" s="14"/>
      <c r="AH113" s="14"/>
      <c r="AI113" s="14"/>
      <c r="AJ113" s="14"/>
      <c r="AK113" s="14"/>
      <c r="AL113" s="14"/>
      <c r="AM113" s="14"/>
      <c r="AN113" s="14"/>
      <c r="AO113" s="14"/>
      <c r="AP113" s="14"/>
      <c r="AQ113" s="14"/>
      <c r="AR113" s="14"/>
      <c r="AS113" s="14"/>
      <c r="AT113" s="14"/>
      <c r="AU113" s="14"/>
    </row>
    <row r="114" spans="3:47" x14ac:dyDescent="0.25">
      <c r="C114" s="82"/>
      <c r="E114" s="2708"/>
      <c r="F114" s="33"/>
      <c r="G114" s="104"/>
      <c r="H114" s="2712"/>
      <c r="I114" s="2711" t="s">
        <v>13459</v>
      </c>
      <c r="J114" s="3072"/>
      <c r="P114" s="4"/>
      <c r="Q114" s="4"/>
      <c r="R114" s="4"/>
      <c r="V114"/>
      <c r="X114" s="4"/>
      <c r="Y114" s="3"/>
      <c r="Z114" s="4"/>
      <c r="AA114" s="14"/>
      <c r="AB114" s="4"/>
      <c r="AC114" s="14"/>
      <c r="AD114" s="14"/>
      <c r="AE114" s="14"/>
      <c r="AF114" s="14"/>
      <c r="AG114" s="14"/>
      <c r="AH114" s="14"/>
      <c r="AI114" s="14"/>
      <c r="AJ114" s="14"/>
      <c r="AK114" s="14"/>
      <c r="AL114" s="14"/>
      <c r="AM114" s="14"/>
      <c r="AN114" s="14"/>
      <c r="AO114" s="14"/>
      <c r="AP114" s="14"/>
      <c r="AQ114" s="14"/>
      <c r="AR114" s="14"/>
      <c r="AS114" s="14"/>
      <c r="AT114" s="14"/>
      <c r="AU114" s="14"/>
    </row>
    <row r="115" spans="3:47" x14ac:dyDescent="0.25">
      <c r="C115" s="82"/>
      <c r="E115" s="2708"/>
      <c r="F115" s="33"/>
      <c r="G115" s="104"/>
      <c r="H115" s="2712"/>
      <c r="I115" s="2711" t="s">
        <v>13462</v>
      </c>
      <c r="J115" s="3072"/>
      <c r="P115" s="4"/>
      <c r="Q115" s="4"/>
      <c r="R115" s="4"/>
      <c r="V115"/>
      <c r="X115" s="4"/>
      <c r="Y115" s="3"/>
      <c r="Z115" s="4"/>
      <c r="AA115" s="14"/>
      <c r="AB115" s="4"/>
      <c r="AC115" s="14"/>
      <c r="AD115" s="14"/>
      <c r="AE115" s="14"/>
      <c r="AF115" s="14"/>
      <c r="AG115" s="14"/>
      <c r="AH115" s="14"/>
      <c r="AI115" s="14"/>
      <c r="AJ115" s="14"/>
      <c r="AK115" s="14"/>
      <c r="AL115" s="14"/>
      <c r="AM115" s="14"/>
      <c r="AN115" s="14"/>
      <c r="AO115" s="14"/>
      <c r="AP115" s="14"/>
      <c r="AQ115" s="14"/>
      <c r="AR115" s="14"/>
      <c r="AS115" s="14"/>
      <c r="AT115" s="14"/>
      <c r="AU115" s="14"/>
    </row>
    <row r="116" spans="3:47" x14ac:dyDescent="0.25">
      <c r="C116" s="82"/>
      <c r="E116" s="2708"/>
      <c r="F116" s="33"/>
      <c r="G116" s="104"/>
      <c r="H116" s="2712"/>
      <c r="I116" s="2711" t="s">
        <v>13465</v>
      </c>
      <c r="J116" s="3072"/>
      <c r="P116" s="4"/>
      <c r="Q116" s="4"/>
      <c r="R116" s="4"/>
      <c r="V116"/>
      <c r="X116" s="4"/>
      <c r="Y116" s="3"/>
      <c r="Z116" s="4"/>
      <c r="AA116" s="14"/>
      <c r="AB116" s="4"/>
      <c r="AC116" s="14"/>
      <c r="AD116" s="14"/>
      <c r="AE116" s="14"/>
      <c r="AF116" s="14"/>
      <c r="AG116" s="14"/>
      <c r="AH116" s="14"/>
      <c r="AI116" s="14"/>
      <c r="AJ116" s="14"/>
      <c r="AK116" s="14"/>
      <c r="AL116" s="14"/>
      <c r="AM116" s="14"/>
      <c r="AN116" s="14"/>
      <c r="AO116" s="14"/>
      <c r="AP116" s="14"/>
      <c r="AQ116" s="14"/>
      <c r="AR116" s="14"/>
      <c r="AS116" s="14"/>
      <c r="AT116" s="14"/>
      <c r="AU116" s="14"/>
    </row>
    <row r="117" spans="3:47" x14ac:dyDescent="0.25">
      <c r="C117" s="82"/>
      <c r="E117" s="2708"/>
      <c r="F117" s="33"/>
      <c r="G117" s="104"/>
      <c r="H117" s="2712"/>
      <c r="I117" s="2711" t="s">
        <v>13467</v>
      </c>
      <c r="J117" s="3072"/>
      <c r="P117" s="4"/>
      <c r="Q117" s="4"/>
      <c r="R117" s="4"/>
      <c r="V117"/>
      <c r="X117" s="4"/>
      <c r="Y117" s="3"/>
      <c r="Z117" s="4"/>
      <c r="AA117" s="14"/>
      <c r="AB117" s="4"/>
      <c r="AC117" s="14"/>
      <c r="AD117" s="14"/>
      <c r="AE117" s="14"/>
      <c r="AF117" s="14"/>
      <c r="AG117" s="14"/>
      <c r="AH117" s="14"/>
      <c r="AI117" s="14"/>
      <c r="AJ117" s="14"/>
      <c r="AK117" s="14"/>
      <c r="AL117" s="14"/>
      <c r="AM117" s="14"/>
      <c r="AN117" s="14"/>
      <c r="AO117" s="14"/>
      <c r="AP117" s="14"/>
      <c r="AQ117" s="14"/>
      <c r="AR117" s="14"/>
      <c r="AS117" s="14"/>
      <c r="AT117" s="14"/>
      <c r="AU117" s="14"/>
    </row>
    <row r="118" spans="3:47" x14ac:dyDescent="0.25">
      <c r="C118" s="82"/>
      <c r="E118" s="2708"/>
      <c r="F118" s="33"/>
      <c r="G118" s="2710"/>
      <c r="H118" s="2712"/>
      <c r="I118" s="2711" t="s">
        <v>13469</v>
      </c>
      <c r="J118" s="3072"/>
      <c r="P118" s="4"/>
      <c r="Q118" s="4"/>
      <c r="R118" s="4"/>
      <c r="X118" s="4"/>
      <c r="Y118" s="3"/>
      <c r="Z118" s="4"/>
      <c r="AA118" s="14"/>
      <c r="AB118" s="4"/>
      <c r="AC118" s="14"/>
      <c r="AD118" s="14"/>
      <c r="AE118" s="14"/>
      <c r="AF118" s="14"/>
      <c r="AG118" s="14"/>
      <c r="AH118" s="14"/>
      <c r="AI118" s="14"/>
      <c r="AJ118" s="14"/>
      <c r="AK118" s="14"/>
      <c r="AL118" s="14"/>
      <c r="AM118" s="14"/>
      <c r="AN118" s="14"/>
      <c r="AO118" s="14"/>
      <c r="AP118" s="14"/>
      <c r="AQ118" s="14"/>
      <c r="AR118" s="14"/>
      <c r="AS118" s="14"/>
      <c r="AT118" s="14"/>
      <c r="AU118" s="14"/>
    </row>
    <row r="119" spans="3:47" x14ac:dyDescent="0.25">
      <c r="C119" s="82"/>
      <c r="E119" s="2708"/>
      <c r="F119" s="33"/>
      <c r="G119" s="197"/>
      <c r="H119" s="2709"/>
      <c r="I119" s="2711" t="s">
        <v>13471</v>
      </c>
      <c r="J119" s="3072"/>
      <c r="P119" s="4"/>
      <c r="Q119" s="4"/>
      <c r="R119" s="4"/>
      <c r="X119" s="4"/>
      <c r="Y119" s="3"/>
      <c r="Z119" s="4"/>
      <c r="AA119" s="14"/>
      <c r="AB119" s="4"/>
      <c r="AC119" s="14"/>
      <c r="AD119" s="14"/>
      <c r="AE119" s="14"/>
      <c r="AF119" s="14"/>
      <c r="AG119" s="14"/>
      <c r="AH119" s="14"/>
      <c r="AI119" s="14"/>
      <c r="AJ119" s="14"/>
      <c r="AK119" s="14"/>
      <c r="AL119" s="14"/>
      <c r="AM119" s="14"/>
      <c r="AN119" s="14"/>
      <c r="AO119" s="14"/>
      <c r="AP119" s="14"/>
      <c r="AQ119" s="14"/>
      <c r="AR119" s="14"/>
      <c r="AS119" s="14"/>
      <c r="AT119" s="14"/>
      <c r="AU119" s="14"/>
    </row>
    <row r="120" spans="3:47" x14ac:dyDescent="0.25">
      <c r="C120" s="82"/>
      <c r="E120" s="2708"/>
      <c r="F120" s="33"/>
      <c r="G120" s="197"/>
      <c r="H120" s="2709"/>
      <c r="I120" s="2711" t="s">
        <v>13473</v>
      </c>
      <c r="J120" s="3072"/>
      <c r="P120" s="4"/>
      <c r="Q120" s="4"/>
      <c r="R120" s="4"/>
      <c r="X120" s="4"/>
      <c r="Y120" s="3"/>
      <c r="Z120" s="4"/>
      <c r="AA120" s="14"/>
      <c r="AB120" s="4"/>
      <c r="AC120" s="14"/>
      <c r="AD120" s="14"/>
      <c r="AE120" s="14"/>
      <c r="AF120" s="14"/>
      <c r="AG120" s="14"/>
      <c r="AH120" s="14"/>
      <c r="AI120" s="14"/>
      <c r="AJ120" s="14"/>
      <c r="AK120" s="14"/>
      <c r="AL120" s="14"/>
      <c r="AM120" s="14"/>
      <c r="AN120" s="14"/>
      <c r="AO120" s="14"/>
      <c r="AP120" s="14"/>
      <c r="AQ120" s="14"/>
      <c r="AR120" s="14"/>
      <c r="AS120" s="14"/>
      <c r="AT120" s="14"/>
      <c r="AU120" s="14"/>
    </row>
    <row r="121" spans="3:47" x14ac:dyDescent="0.25">
      <c r="C121" s="82"/>
      <c r="E121" s="2708"/>
      <c r="F121" s="33"/>
      <c r="G121" s="197"/>
      <c r="H121" s="2709"/>
      <c r="I121" s="2708" t="s">
        <v>13528</v>
      </c>
      <c r="J121" s="3072"/>
      <c r="P121" s="4"/>
      <c r="Q121" s="4"/>
      <c r="R121" s="4"/>
      <c r="X121" s="4"/>
      <c r="Y121" s="3"/>
      <c r="Z121" s="4"/>
      <c r="AA121" s="14"/>
      <c r="AB121" s="4"/>
      <c r="AC121" s="14"/>
      <c r="AD121" s="14"/>
      <c r="AE121" s="14"/>
      <c r="AF121" s="14"/>
      <c r="AG121" s="14"/>
      <c r="AH121" s="14"/>
      <c r="AI121" s="14"/>
      <c r="AJ121" s="14"/>
      <c r="AK121" s="14"/>
      <c r="AL121" s="14"/>
      <c r="AM121" s="14"/>
      <c r="AN121" s="14"/>
      <c r="AO121" s="14"/>
      <c r="AP121" s="14"/>
      <c r="AQ121" s="14"/>
      <c r="AR121" s="14"/>
      <c r="AS121" s="14"/>
      <c r="AT121" s="14"/>
      <c r="AU121" s="14"/>
    </row>
    <row r="122" spans="3:47" x14ac:dyDescent="0.25">
      <c r="C122" s="82"/>
      <c r="E122" s="2708"/>
      <c r="F122" s="33"/>
      <c r="G122" s="2710"/>
      <c r="H122" s="2709"/>
      <c r="I122" s="2705" t="s">
        <v>13527</v>
      </c>
      <c r="J122" s="3072"/>
      <c r="P122" s="4"/>
      <c r="Q122" s="4"/>
      <c r="R122" s="4"/>
      <c r="X122" s="4"/>
      <c r="Y122" s="3"/>
      <c r="Z122" s="4"/>
      <c r="AA122" s="14"/>
      <c r="AB122" s="4"/>
      <c r="AC122" s="14"/>
      <c r="AD122" s="14"/>
      <c r="AE122" s="14"/>
      <c r="AF122" s="14"/>
      <c r="AG122" s="14"/>
      <c r="AH122" s="14"/>
      <c r="AI122" s="14"/>
      <c r="AJ122" s="14"/>
      <c r="AK122" s="14"/>
      <c r="AL122" s="14"/>
      <c r="AM122" s="14"/>
      <c r="AN122" s="14"/>
      <c r="AO122" s="14"/>
      <c r="AP122" s="14"/>
      <c r="AQ122" s="14"/>
      <c r="AR122" s="14"/>
      <c r="AS122" s="14"/>
      <c r="AT122" s="14"/>
      <c r="AU122" s="14"/>
    </row>
    <row r="123" spans="3:47" x14ac:dyDescent="0.25">
      <c r="C123" s="82"/>
      <c r="E123" s="2708"/>
      <c r="F123" s="33"/>
      <c r="G123" s="2710"/>
      <c r="H123" s="2709"/>
      <c r="I123" s="2705" t="s">
        <v>13526</v>
      </c>
      <c r="J123" s="3072"/>
      <c r="P123" s="4"/>
      <c r="Q123" s="4"/>
      <c r="R123" s="4"/>
      <c r="X123" s="4"/>
      <c r="Y123" s="3"/>
      <c r="Z123" s="4"/>
      <c r="AA123" s="14"/>
      <c r="AB123" s="4"/>
      <c r="AC123" s="14"/>
      <c r="AD123" s="14"/>
      <c r="AE123" s="14"/>
      <c r="AF123" s="14"/>
      <c r="AG123" s="14"/>
      <c r="AH123" s="14"/>
      <c r="AI123" s="14"/>
      <c r="AJ123" s="14"/>
      <c r="AK123" s="14"/>
      <c r="AL123" s="14"/>
      <c r="AM123" s="14"/>
      <c r="AN123" s="14"/>
      <c r="AO123" s="14"/>
      <c r="AP123" s="14"/>
      <c r="AQ123" s="14"/>
      <c r="AR123" s="14"/>
      <c r="AS123" s="14"/>
      <c r="AT123" s="14"/>
      <c r="AU123" s="14"/>
    </row>
    <row r="124" spans="3:47" x14ac:dyDescent="0.25">
      <c r="C124" s="82"/>
      <c r="E124" s="2708"/>
      <c r="F124" s="33"/>
      <c r="G124" s="2707">
        <f>SUM(F104:F124)</f>
        <v>45</v>
      </c>
      <c r="H124" s="2706">
        <f>G124+G97</f>
        <v>280</v>
      </c>
      <c r="I124" s="2705" t="s">
        <v>13525</v>
      </c>
      <c r="J124" s="3072"/>
      <c r="P124" s="4"/>
      <c r="Q124" s="4"/>
      <c r="R124" s="4"/>
      <c r="X124" s="4"/>
      <c r="Y124" s="3"/>
      <c r="Z124" s="4"/>
      <c r="AA124" s="14"/>
      <c r="AB124" s="4"/>
      <c r="AC124" s="14"/>
      <c r="AD124" s="14"/>
      <c r="AE124" s="14"/>
      <c r="AF124" s="14"/>
      <c r="AG124" s="14"/>
      <c r="AH124" s="14"/>
      <c r="AI124" s="14"/>
      <c r="AJ124" s="14"/>
      <c r="AK124" s="14"/>
      <c r="AL124" s="14"/>
      <c r="AM124" s="14"/>
      <c r="AN124" s="14"/>
      <c r="AO124" s="14"/>
      <c r="AP124" s="14"/>
      <c r="AQ124" s="14"/>
      <c r="AR124" s="14"/>
      <c r="AS124" s="14"/>
      <c r="AT124" s="14"/>
      <c r="AU124" s="14"/>
    </row>
    <row r="125" spans="3:47" x14ac:dyDescent="0.25">
      <c r="C125" s="82"/>
      <c r="D125" s="1">
        <v>1547</v>
      </c>
      <c r="E125" s="185" t="s">
        <v>358</v>
      </c>
      <c r="F125" s="33">
        <v>32</v>
      </c>
      <c r="G125" s="185"/>
      <c r="H125" s="3680" t="s">
        <v>9200</v>
      </c>
      <c r="I125" s="3071"/>
      <c r="J125" s="3072"/>
      <c r="P125" s="4"/>
      <c r="Q125" s="4"/>
      <c r="R125" s="4"/>
      <c r="X125" s="4"/>
      <c r="Y125" s="3"/>
      <c r="Z125" s="4"/>
      <c r="AA125" s="14"/>
      <c r="AB125" s="4"/>
      <c r="AC125" s="14"/>
      <c r="AD125" s="14"/>
      <c r="AE125" s="14"/>
      <c r="AF125" s="14"/>
      <c r="AG125" s="14"/>
      <c r="AH125" s="14"/>
      <c r="AI125" s="14"/>
      <c r="AJ125" s="14"/>
      <c r="AK125" s="14"/>
      <c r="AL125" s="14"/>
      <c r="AM125" s="14"/>
      <c r="AN125" s="14"/>
      <c r="AO125" s="14"/>
      <c r="AP125" s="14"/>
      <c r="AQ125" s="14"/>
      <c r="AR125" s="14"/>
      <c r="AS125" s="14"/>
      <c r="AT125" s="14"/>
      <c r="AU125" s="14"/>
    </row>
    <row r="126" spans="3:47" x14ac:dyDescent="0.25">
      <c r="C126" s="82"/>
      <c r="D126" s="1">
        <f>D125+F125</f>
        <v>1579</v>
      </c>
      <c r="E126" s="185" t="s">
        <v>359</v>
      </c>
      <c r="F126" s="33">
        <v>32</v>
      </c>
      <c r="G126" s="185"/>
      <c r="H126" s="3681"/>
      <c r="I126" s="3071"/>
      <c r="J126" s="3072"/>
      <c r="P126" s="4"/>
      <c r="Q126" s="4"/>
      <c r="R126" s="4"/>
      <c r="X126" s="4"/>
      <c r="Y126" s="3"/>
      <c r="Z126" s="4"/>
      <c r="AA126" s="14"/>
      <c r="AB126" s="4"/>
      <c r="AC126" s="14"/>
      <c r="AD126" s="14"/>
      <c r="AE126" s="14"/>
      <c r="AF126" s="14"/>
      <c r="AG126" s="14"/>
      <c r="AH126" s="14"/>
      <c r="AI126" s="14"/>
      <c r="AJ126" s="14"/>
      <c r="AK126" s="14"/>
      <c r="AL126" s="14"/>
      <c r="AM126" s="14"/>
      <c r="AN126" s="14"/>
      <c r="AO126" s="14"/>
      <c r="AP126" s="14"/>
      <c r="AQ126" s="14"/>
      <c r="AR126" s="14"/>
      <c r="AS126" s="14"/>
      <c r="AT126" s="14"/>
      <c r="AU126" s="14"/>
    </row>
    <row r="127" spans="3:47" x14ac:dyDescent="0.25">
      <c r="C127" s="82"/>
      <c r="D127" s="1">
        <f>D126+F126</f>
        <v>1611</v>
      </c>
      <c r="E127" s="185" t="s">
        <v>360</v>
      </c>
      <c r="F127" s="33">
        <v>1</v>
      </c>
      <c r="G127" s="772">
        <f>SUM(F125:F127)</f>
        <v>65</v>
      </c>
      <c r="H127" s="3682"/>
      <c r="I127" s="3071"/>
      <c r="J127" s="3072"/>
      <c r="P127" s="4"/>
      <c r="Q127" s="4"/>
      <c r="R127" s="4"/>
      <c r="S127" t="s">
        <v>13524</v>
      </c>
      <c r="X127" s="4"/>
      <c r="Y127" s="3"/>
      <c r="Z127" s="4"/>
      <c r="AA127" s="14"/>
      <c r="AB127" s="4"/>
      <c r="AC127" s="14"/>
      <c r="AD127" s="14"/>
      <c r="AE127" s="14"/>
      <c r="AF127" s="14"/>
      <c r="AG127" s="14"/>
      <c r="AH127" s="14"/>
      <c r="AI127" s="14"/>
      <c r="AJ127" s="14"/>
      <c r="AK127" s="14"/>
      <c r="AL127" s="14"/>
      <c r="AM127" s="14"/>
      <c r="AN127" s="14"/>
      <c r="AO127" s="14"/>
      <c r="AP127" s="14"/>
      <c r="AQ127" s="14"/>
      <c r="AR127" s="14"/>
      <c r="AS127" s="14"/>
      <c r="AT127" s="14"/>
      <c r="AU127" s="14"/>
    </row>
    <row r="128" spans="3:47" x14ac:dyDescent="0.25">
      <c r="C128" s="906"/>
      <c r="D128" s="52"/>
      <c r="E128" s="37"/>
      <c r="F128" s="196"/>
      <c r="G128" s="876">
        <f>SUM(G2:G127)</f>
        <v>1317</v>
      </c>
      <c r="H128" s="876"/>
      <c r="I128" s="37"/>
      <c r="J128" s="3072"/>
      <c r="P128" s="4"/>
      <c r="Q128" s="4"/>
      <c r="R128" s="4"/>
      <c r="X128" s="4"/>
      <c r="Y128" s="3"/>
      <c r="Z128" s="4"/>
      <c r="AA128" s="14"/>
      <c r="AB128" s="4"/>
      <c r="AC128" s="14"/>
      <c r="AD128" s="14"/>
      <c r="AE128" s="14"/>
      <c r="AF128" s="14"/>
      <c r="AG128" s="14"/>
      <c r="AH128" s="14"/>
      <c r="AI128" s="14"/>
      <c r="AJ128" s="14"/>
      <c r="AK128" s="14"/>
      <c r="AL128" s="14"/>
      <c r="AM128" s="14"/>
      <c r="AN128" s="14"/>
      <c r="AO128" s="14"/>
      <c r="AP128" s="14"/>
      <c r="AQ128" s="14"/>
      <c r="AR128" s="14"/>
      <c r="AS128" s="14"/>
      <c r="AT128" s="14"/>
      <c r="AU128" s="14"/>
    </row>
    <row r="129" spans="1:47" x14ac:dyDescent="0.25">
      <c r="D129" s="3683" t="s">
        <v>7126</v>
      </c>
      <c r="E129" s="3684"/>
      <c r="F129" s="3684"/>
      <c r="G129" s="3684"/>
      <c r="H129" s="3684"/>
      <c r="I129" s="3685"/>
      <c r="P129" s="4"/>
      <c r="Q129" s="4"/>
      <c r="R129" s="4"/>
      <c r="T129" s="4"/>
      <c r="U129" s="3"/>
      <c r="V129" s="4"/>
      <c r="W129" s="14"/>
      <c r="X129" s="4"/>
      <c r="Y129" s="3"/>
      <c r="Z129" s="4"/>
      <c r="AA129" s="14"/>
      <c r="AB129" s="4"/>
      <c r="AC129" s="14"/>
      <c r="AD129" s="14"/>
      <c r="AE129" s="14"/>
      <c r="AF129" s="14"/>
      <c r="AG129" s="14"/>
      <c r="AH129" s="14"/>
      <c r="AI129" s="14"/>
      <c r="AJ129" s="14"/>
      <c r="AK129" s="14"/>
      <c r="AL129" s="14"/>
      <c r="AM129" s="14"/>
      <c r="AN129" s="14"/>
      <c r="AO129" s="14"/>
      <c r="AP129" s="14"/>
      <c r="AQ129" s="14"/>
      <c r="AR129" s="14"/>
      <c r="AS129" s="14"/>
      <c r="AT129" s="14"/>
      <c r="AU129" s="14"/>
    </row>
    <row r="130" spans="1:47" x14ac:dyDescent="0.25">
      <c r="C130" s="1074"/>
      <c r="D130" s="168">
        <v>0</v>
      </c>
      <c r="E130" s="84" t="s">
        <v>1833</v>
      </c>
      <c r="F130" s="159">
        <v>1</v>
      </c>
      <c r="G130" s="125"/>
      <c r="H130" s="125"/>
      <c r="I130" s="169" t="s">
        <v>1818</v>
      </c>
      <c r="N130" s="4"/>
      <c r="O130" s="14"/>
      <c r="P130" s="4"/>
      <c r="Q130" s="4"/>
      <c r="R130" s="4"/>
      <c r="S130" s="14"/>
      <c r="T130" s="4"/>
      <c r="U130" s="3"/>
      <c r="V130" s="4"/>
      <c r="W130" s="14"/>
      <c r="X130" s="4"/>
      <c r="Y130" s="3"/>
      <c r="Z130" s="4"/>
      <c r="AA130" s="14"/>
      <c r="AB130" s="4"/>
      <c r="AC130" s="14"/>
      <c r="AD130" s="14"/>
      <c r="AE130" s="14"/>
      <c r="AF130" s="14"/>
      <c r="AG130" s="14"/>
      <c r="AH130" s="14"/>
      <c r="AI130" s="14"/>
      <c r="AJ130" s="14"/>
      <c r="AK130" s="14"/>
      <c r="AL130" s="14"/>
      <c r="AM130" s="14"/>
      <c r="AN130" s="14"/>
      <c r="AO130" s="14"/>
      <c r="AP130" s="14"/>
      <c r="AQ130" s="14"/>
      <c r="AR130" s="14"/>
      <c r="AS130" s="14"/>
      <c r="AT130" s="14"/>
      <c r="AU130" s="14"/>
    </row>
    <row r="131" spans="1:47" x14ac:dyDescent="0.25">
      <c r="C131" s="82"/>
      <c r="D131" s="1">
        <f t="shared" ref="D131:D144" si="4">D130+F130</f>
        <v>1</v>
      </c>
      <c r="E131" t="s">
        <v>1819</v>
      </c>
      <c r="F131" s="2">
        <v>2</v>
      </c>
      <c r="G131" s="14"/>
      <c r="H131" s="14"/>
      <c r="I131" s="137" t="s">
        <v>1834</v>
      </c>
      <c r="N131" s="4"/>
      <c r="O131" s="14"/>
      <c r="P131" s="4"/>
      <c r="Q131" s="4"/>
      <c r="R131" s="4"/>
      <c r="S131" s="14"/>
      <c r="T131" s="4"/>
      <c r="U131" s="3"/>
      <c r="V131" s="4"/>
      <c r="W131" s="14"/>
      <c r="X131" s="4"/>
      <c r="Y131" s="3"/>
      <c r="Z131" s="4"/>
      <c r="AA131" s="14"/>
      <c r="AB131" s="4"/>
      <c r="AC131" s="14"/>
      <c r="AD131" s="14"/>
      <c r="AE131" s="14"/>
      <c r="AF131" s="14"/>
      <c r="AG131" s="14"/>
      <c r="AH131" s="14"/>
      <c r="AI131" s="14"/>
      <c r="AJ131" s="14"/>
      <c r="AK131" s="14"/>
      <c r="AL131" s="14"/>
      <c r="AM131" s="14"/>
      <c r="AN131" s="14"/>
      <c r="AO131" s="14"/>
      <c r="AP131" s="14"/>
      <c r="AQ131" s="14"/>
      <c r="AR131" s="14"/>
      <c r="AS131" s="14"/>
      <c r="AT131" s="14"/>
      <c r="AU131" s="14"/>
    </row>
    <row r="132" spans="1:47" x14ac:dyDescent="0.25">
      <c r="C132" s="82"/>
      <c r="D132" s="1">
        <f t="shared" si="4"/>
        <v>3</v>
      </c>
      <c r="E132" t="s">
        <v>1820</v>
      </c>
      <c r="F132" s="2">
        <v>2</v>
      </c>
      <c r="G132" s="14"/>
      <c r="H132" s="14"/>
      <c r="I132" s="137" t="s">
        <v>1835</v>
      </c>
      <c r="N132" s="4"/>
      <c r="O132" s="14"/>
      <c r="P132" s="4"/>
      <c r="Q132" s="4"/>
      <c r="R132" s="4"/>
      <c r="S132" s="14"/>
      <c r="T132" s="4"/>
      <c r="U132" s="3"/>
      <c r="V132" s="4"/>
      <c r="W132" s="14"/>
      <c r="X132" s="4"/>
      <c r="Y132" s="3"/>
      <c r="Z132" s="4"/>
      <c r="AA132" s="14"/>
      <c r="AB132" s="4"/>
      <c r="AC132" s="14"/>
      <c r="AD132" s="14"/>
      <c r="AE132" s="14"/>
      <c r="AF132" s="14"/>
      <c r="AG132" s="14"/>
      <c r="AH132" s="14"/>
      <c r="AI132" s="14"/>
      <c r="AJ132" s="14"/>
      <c r="AK132" s="14"/>
      <c r="AL132" s="14"/>
      <c r="AM132" s="14"/>
      <c r="AN132" s="14"/>
      <c r="AO132" s="14"/>
      <c r="AP132" s="14"/>
      <c r="AQ132" s="14"/>
      <c r="AR132" s="14"/>
      <c r="AS132" s="14"/>
      <c r="AT132" s="14"/>
      <c r="AU132" s="14"/>
    </row>
    <row r="133" spans="1:47" x14ac:dyDescent="0.25">
      <c r="A133"/>
      <c r="B133"/>
      <c r="C133" s="82"/>
      <c r="D133" s="1">
        <f t="shared" si="4"/>
        <v>5</v>
      </c>
      <c r="E133" t="s">
        <v>1821</v>
      </c>
      <c r="F133" s="2">
        <v>2</v>
      </c>
      <c r="G133" s="14"/>
      <c r="H133" s="14"/>
      <c r="I133" s="137" t="s">
        <v>1836</v>
      </c>
      <c r="N133" s="4"/>
      <c r="O133" s="14"/>
      <c r="P133" s="4"/>
      <c r="Q133" s="4"/>
      <c r="R133" s="4"/>
      <c r="S133" s="14"/>
      <c r="T133" s="4"/>
      <c r="U133" s="3"/>
      <c r="V133" s="4"/>
      <c r="W133" s="14"/>
      <c r="X133" s="4"/>
      <c r="Y133" s="3"/>
      <c r="Z133" s="4"/>
      <c r="AA133" s="14"/>
      <c r="AB133" s="4"/>
      <c r="AC133" s="14"/>
      <c r="AD133" s="14"/>
      <c r="AE133" s="14"/>
      <c r="AF133" s="14"/>
      <c r="AG133" s="14"/>
      <c r="AH133" s="14"/>
      <c r="AI133" s="14"/>
      <c r="AJ133" s="14"/>
      <c r="AK133" s="14"/>
      <c r="AL133" s="14"/>
      <c r="AM133" s="14"/>
      <c r="AN133" s="14"/>
      <c r="AO133" s="14"/>
      <c r="AP133" s="14"/>
      <c r="AQ133" s="14"/>
      <c r="AR133" s="14"/>
      <c r="AS133" s="14"/>
      <c r="AT133" s="14"/>
      <c r="AU133" s="14"/>
    </row>
    <row r="134" spans="1:47" x14ac:dyDescent="0.25">
      <c r="A134"/>
      <c r="B134"/>
      <c r="C134" s="82"/>
      <c r="D134" s="1">
        <f t="shared" si="4"/>
        <v>7</v>
      </c>
      <c r="E134" t="s">
        <v>1822</v>
      </c>
      <c r="F134" s="2">
        <v>2</v>
      </c>
      <c r="G134" s="14"/>
      <c r="H134" s="14"/>
      <c r="I134" s="137" t="s">
        <v>1837</v>
      </c>
      <c r="N134" s="4"/>
      <c r="O134" s="14"/>
      <c r="P134" s="4"/>
      <c r="Q134" s="4"/>
      <c r="R134" s="4"/>
      <c r="S134" s="14"/>
      <c r="T134" s="4"/>
      <c r="U134" s="3"/>
      <c r="V134" s="4"/>
      <c r="W134" s="14"/>
      <c r="X134" s="4"/>
      <c r="Y134" s="3"/>
      <c r="Z134" s="4"/>
      <c r="AA134" s="14"/>
      <c r="AB134" s="4"/>
      <c r="AC134" s="14"/>
      <c r="AD134" s="14"/>
      <c r="AE134" s="14"/>
      <c r="AF134" s="14"/>
      <c r="AG134" s="14"/>
      <c r="AH134" s="14"/>
      <c r="AI134" s="14"/>
      <c r="AJ134" s="14"/>
      <c r="AK134" s="14"/>
      <c r="AL134" s="14"/>
      <c r="AM134" s="14"/>
      <c r="AN134" s="14"/>
      <c r="AO134" s="14"/>
      <c r="AP134" s="14"/>
      <c r="AQ134" s="14"/>
      <c r="AR134" s="14"/>
      <c r="AS134" s="14"/>
      <c r="AT134" s="14"/>
      <c r="AU134" s="14"/>
    </row>
    <row r="135" spans="1:47" x14ac:dyDescent="0.25">
      <c r="A135"/>
      <c r="B135"/>
      <c r="C135" s="82"/>
      <c r="D135" s="1">
        <f t="shared" si="4"/>
        <v>9</v>
      </c>
      <c r="E135" t="s">
        <v>1823</v>
      </c>
      <c r="F135" s="2">
        <v>3</v>
      </c>
      <c r="G135" s="14"/>
      <c r="H135" s="14"/>
      <c r="I135" s="137" t="s">
        <v>1838</v>
      </c>
      <c r="N135" s="4"/>
      <c r="O135" s="14"/>
      <c r="P135" s="4"/>
      <c r="Q135" s="4"/>
      <c r="R135" s="4"/>
      <c r="S135" s="14"/>
      <c r="T135" s="4"/>
      <c r="U135" s="3"/>
      <c r="V135" s="4"/>
      <c r="W135" s="14"/>
      <c r="X135" s="4"/>
      <c r="Y135" s="3"/>
      <c r="Z135" s="4"/>
      <c r="AA135" s="14"/>
      <c r="AB135" s="4"/>
      <c r="AC135" s="14"/>
      <c r="AD135" s="14"/>
      <c r="AE135" s="14"/>
      <c r="AF135" s="14"/>
      <c r="AG135" s="14"/>
      <c r="AH135" s="14"/>
      <c r="AI135" s="14"/>
      <c r="AJ135" s="14"/>
      <c r="AK135" s="14"/>
      <c r="AL135" s="14"/>
      <c r="AM135" s="14"/>
      <c r="AN135" s="14"/>
      <c r="AO135" s="14"/>
      <c r="AP135" s="14"/>
      <c r="AQ135" s="14"/>
      <c r="AR135" s="14"/>
      <c r="AS135" s="14"/>
      <c r="AT135" s="14"/>
      <c r="AU135" s="14"/>
    </row>
    <row r="136" spans="1:47" x14ac:dyDescent="0.25">
      <c r="A136"/>
      <c r="B136"/>
      <c r="C136" s="82"/>
      <c r="D136" s="1">
        <f t="shared" si="4"/>
        <v>12</v>
      </c>
      <c r="E136" t="s">
        <v>1824</v>
      </c>
      <c r="F136" s="2">
        <v>1</v>
      </c>
      <c r="G136" s="14"/>
      <c r="H136" s="14"/>
      <c r="I136" s="137" t="s">
        <v>1839</v>
      </c>
      <c r="N136" s="4"/>
      <c r="O136" s="14"/>
      <c r="P136" s="4"/>
      <c r="Q136" s="4"/>
      <c r="R136" s="4"/>
      <c r="S136" s="14"/>
      <c r="T136" s="4"/>
      <c r="U136" s="3"/>
      <c r="V136" s="4"/>
      <c r="W136" s="14"/>
      <c r="X136" s="4"/>
      <c r="Y136" s="3"/>
      <c r="Z136" s="4"/>
      <c r="AA136" s="14"/>
      <c r="AB136" s="4"/>
      <c r="AC136" s="14"/>
      <c r="AD136" s="14"/>
      <c r="AE136" s="14"/>
      <c r="AF136" s="14"/>
      <c r="AG136" s="14"/>
      <c r="AH136" s="14"/>
      <c r="AI136" s="14"/>
      <c r="AJ136" s="14"/>
      <c r="AK136" s="14"/>
      <c r="AL136" s="14"/>
      <c r="AM136" s="14"/>
      <c r="AN136" s="14"/>
      <c r="AO136" s="14"/>
      <c r="AP136" s="14"/>
      <c r="AQ136" s="14"/>
      <c r="AR136" s="14"/>
      <c r="AS136" s="14"/>
      <c r="AT136" s="14"/>
      <c r="AU136" s="14"/>
    </row>
    <row r="137" spans="1:47" x14ac:dyDescent="0.25">
      <c r="A137"/>
      <c r="B137"/>
      <c r="C137" s="82"/>
      <c r="D137" s="1">
        <f t="shared" si="4"/>
        <v>13</v>
      </c>
      <c r="E137" t="s">
        <v>1825</v>
      </c>
      <c r="F137" s="2">
        <v>3</v>
      </c>
      <c r="G137" s="14"/>
      <c r="H137" s="14"/>
      <c r="I137" s="137" t="s">
        <v>1840</v>
      </c>
      <c r="N137" s="4"/>
      <c r="O137" s="14"/>
      <c r="P137" s="4"/>
      <c r="Q137" s="4"/>
      <c r="R137" s="4"/>
      <c r="S137" s="14"/>
      <c r="T137" s="4"/>
      <c r="U137" s="3"/>
      <c r="V137" s="4"/>
      <c r="W137" s="14"/>
      <c r="X137" s="4"/>
      <c r="Y137" s="3"/>
      <c r="Z137" s="4"/>
      <c r="AA137" s="14"/>
      <c r="AB137" s="4"/>
      <c r="AC137" s="14"/>
      <c r="AD137" s="14"/>
      <c r="AE137" s="14"/>
      <c r="AF137" s="14"/>
      <c r="AG137" s="14"/>
      <c r="AH137" s="14"/>
      <c r="AI137" s="14"/>
      <c r="AJ137" s="14"/>
      <c r="AK137" s="14"/>
      <c r="AL137" s="14"/>
      <c r="AM137" s="14"/>
      <c r="AN137" s="14"/>
      <c r="AO137" s="14"/>
      <c r="AP137" s="14"/>
      <c r="AQ137" s="14"/>
      <c r="AR137" s="14"/>
      <c r="AS137" s="14"/>
      <c r="AT137" s="14"/>
      <c r="AU137" s="14"/>
    </row>
    <row r="138" spans="1:47" x14ac:dyDescent="0.25">
      <c r="A138"/>
      <c r="B138"/>
      <c r="C138" s="82"/>
      <c r="D138" s="1">
        <f t="shared" si="4"/>
        <v>16</v>
      </c>
      <c r="E138" t="s">
        <v>1826</v>
      </c>
      <c r="F138" s="2">
        <v>1</v>
      </c>
      <c r="G138" s="14"/>
      <c r="H138" s="14"/>
      <c r="I138" s="754" t="s">
        <v>3259</v>
      </c>
      <c r="N138" s="4"/>
      <c r="O138" s="14"/>
      <c r="P138" s="4"/>
      <c r="Q138" s="4"/>
      <c r="R138" s="4"/>
      <c r="S138" s="14"/>
      <c r="T138" s="4"/>
      <c r="U138" s="3"/>
      <c r="V138" s="4"/>
      <c r="W138" s="14"/>
      <c r="X138" s="4"/>
      <c r="Y138" s="3"/>
      <c r="Z138" s="4"/>
      <c r="AA138" s="14"/>
      <c r="AB138" s="4"/>
      <c r="AC138" s="14"/>
      <c r="AD138" s="14"/>
      <c r="AE138" s="14"/>
      <c r="AF138" s="14"/>
      <c r="AG138" s="14"/>
      <c r="AH138" s="14"/>
      <c r="AI138" s="14"/>
      <c r="AJ138" s="14"/>
      <c r="AK138" s="14"/>
      <c r="AL138" s="14"/>
      <c r="AM138" s="14"/>
      <c r="AN138" s="14"/>
      <c r="AO138" s="14"/>
      <c r="AP138" s="14"/>
      <c r="AQ138" s="14"/>
      <c r="AR138" s="14"/>
      <c r="AS138" s="14"/>
      <c r="AT138" s="14"/>
      <c r="AU138" s="14"/>
    </row>
    <row r="139" spans="1:47" x14ac:dyDescent="0.25">
      <c r="A139"/>
      <c r="B139"/>
      <c r="C139" s="82"/>
      <c r="D139" s="1">
        <f t="shared" si="4"/>
        <v>17</v>
      </c>
      <c r="E139" t="s">
        <v>1827</v>
      </c>
      <c r="F139" s="2">
        <v>1</v>
      </c>
      <c r="G139" s="14"/>
      <c r="H139" s="14"/>
      <c r="I139" s="268" t="s">
        <v>1841</v>
      </c>
      <c r="K139" s="3"/>
      <c r="L139" s="4"/>
      <c r="M139" s="4"/>
      <c r="N139" s="4"/>
      <c r="O139" s="14"/>
      <c r="P139" s="4"/>
      <c r="Q139" s="4"/>
      <c r="R139" s="4"/>
      <c r="S139" s="14"/>
      <c r="T139" s="4"/>
      <c r="U139" s="3"/>
      <c r="V139" s="4"/>
      <c r="W139" s="14"/>
      <c r="X139" s="4"/>
      <c r="Y139" s="3"/>
      <c r="Z139" s="4"/>
      <c r="AA139" s="14"/>
      <c r="AB139" s="4"/>
      <c r="AC139" s="14"/>
      <c r="AD139" s="14"/>
      <c r="AE139" s="14"/>
      <c r="AF139" s="14"/>
      <c r="AG139" s="14"/>
      <c r="AH139" s="14"/>
      <c r="AI139" s="14"/>
      <c r="AJ139" s="14"/>
      <c r="AK139" s="14"/>
      <c r="AL139" s="14"/>
      <c r="AM139" s="14"/>
      <c r="AN139" s="14"/>
      <c r="AO139" s="14"/>
      <c r="AP139" s="14"/>
      <c r="AQ139" s="14"/>
      <c r="AR139" s="14"/>
      <c r="AS139" s="14"/>
      <c r="AT139" s="14"/>
      <c r="AU139" s="14"/>
    </row>
    <row r="140" spans="1:47" x14ac:dyDescent="0.25">
      <c r="A140"/>
      <c r="B140"/>
      <c r="C140" s="82"/>
      <c r="D140" s="1">
        <f t="shared" si="4"/>
        <v>18</v>
      </c>
      <c r="E140" t="s">
        <v>1828</v>
      </c>
      <c r="F140" s="2">
        <v>1</v>
      </c>
      <c r="G140" s="14"/>
      <c r="H140" s="14"/>
      <c r="I140" s="269" t="s">
        <v>1842</v>
      </c>
      <c r="K140" s="3"/>
      <c r="L140" s="4"/>
      <c r="M140" s="4"/>
      <c r="N140" s="4"/>
      <c r="O140" s="14"/>
      <c r="P140" s="4"/>
      <c r="Q140" s="4"/>
      <c r="R140" s="4"/>
      <c r="S140" s="14"/>
      <c r="T140" s="4"/>
      <c r="U140" s="3"/>
      <c r="V140" s="4"/>
      <c r="W140" s="14"/>
      <c r="X140" s="4"/>
      <c r="Y140" s="3"/>
      <c r="Z140" s="4"/>
      <c r="AA140" s="14"/>
      <c r="AB140" s="4"/>
      <c r="AC140" s="14"/>
      <c r="AD140" s="14"/>
      <c r="AE140" s="14"/>
      <c r="AF140" s="14"/>
      <c r="AG140" s="14"/>
      <c r="AH140" s="14"/>
      <c r="AI140" s="14"/>
      <c r="AJ140" s="14"/>
      <c r="AK140" s="14"/>
      <c r="AL140" s="14"/>
      <c r="AM140" s="14"/>
      <c r="AN140" s="14"/>
      <c r="AO140" s="14"/>
      <c r="AP140" s="14"/>
      <c r="AQ140" s="14"/>
      <c r="AR140" s="14"/>
      <c r="AS140" s="14"/>
      <c r="AT140" s="14"/>
      <c r="AU140" s="14"/>
    </row>
    <row r="141" spans="1:47" x14ac:dyDescent="0.25">
      <c r="A141"/>
      <c r="B141"/>
      <c r="C141" s="82"/>
      <c r="D141" s="1">
        <f t="shared" si="4"/>
        <v>19</v>
      </c>
      <c r="E141" s="14" t="s">
        <v>1829</v>
      </c>
      <c r="F141" s="4" t="s">
        <v>819</v>
      </c>
      <c r="G141" s="14"/>
      <c r="H141" s="14"/>
      <c r="I141" s="137" t="s">
        <v>1843</v>
      </c>
      <c r="K141" s="3"/>
      <c r="L141" s="4"/>
      <c r="M141" s="4"/>
      <c r="N141" s="4"/>
      <c r="O141" s="14"/>
      <c r="P141" s="4"/>
      <c r="Q141" s="4"/>
      <c r="R141" s="4"/>
      <c r="S141" s="14"/>
      <c r="T141" s="4"/>
      <c r="U141" s="3"/>
      <c r="V141" s="4"/>
      <c r="W141" s="14"/>
      <c r="X141" s="4"/>
      <c r="Y141" s="3"/>
      <c r="Z141" s="4"/>
      <c r="AA141" s="14"/>
      <c r="AB141" s="4"/>
      <c r="AC141" s="14"/>
      <c r="AD141" s="14"/>
      <c r="AE141" s="14"/>
      <c r="AF141" s="14"/>
      <c r="AG141" s="14"/>
      <c r="AH141" s="14"/>
      <c r="AI141" s="14"/>
      <c r="AJ141" s="14"/>
      <c r="AK141" s="14"/>
      <c r="AL141" s="14"/>
      <c r="AM141" s="14"/>
      <c r="AN141" s="14"/>
      <c r="AO141" s="14"/>
      <c r="AP141" s="14"/>
      <c r="AQ141" s="14"/>
      <c r="AR141" s="14"/>
      <c r="AS141" s="14"/>
      <c r="AT141" s="14"/>
      <c r="AU141" s="14"/>
    </row>
    <row r="142" spans="1:47" x14ac:dyDescent="0.25">
      <c r="A142"/>
      <c r="B142"/>
      <c r="C142" s="82"/>
      <c r="D142" s="1">
        <f t="shared" si="4"/>
        <v>20</v>
      </c>
      <c r="E142" s="14" t="s">
        <v>1830</v>
      </c>
      <c r="F142" s="4" t="s">
        <v>819</v>
      </c>
      <c r="G142" s="14"/>
      <c r="H142" s="14"/>
      <c r="I142" s="137" t="s">
        <v>1844</v>
      </c>
      <c r="K142" s="3"/>
      <c r="L142" s="4"/>
      <c r="M142" s="4"/>
      <c r="N142" s="4"/>
      <c r="O142" s="14"/>
      <c r="P142" s="4"/>
      <c r="Q142" s="4"/>
      <c r="R142" s="4"/>
      <c r="S142" s="14"/>
      <c r="T142" s="4"/>
      <c r="U142" s="3"/>
      <c r="V142" s="4"/>
      <c r="W142" s="14"/>
      <c r="X142" s="4"/>
      <c r="Y142" s="3"/>
      <c r="Z142" s="4"/>
      <c r="AA142" s="14"/>
      <c r="AB142" s="4"/>
      <c r="AC142" s="14"/>
      <c r="AD142" s="14"/>
      <c r="AE142" s="14"/>
      <c r="AF142" s="14"/>
      <c r="AG142" s="14"/>
      <c r="AH142" s="14"/>
      <c r="AI142" s="14"/>
      <c r="AJ142" s="14"/>
      <c r="AK142" s="14"/>
      <c r="AL142" s="14"/>
      <c r="AM142" s="14"/>
      <c r="AN142" s="14"/>
      <c r="AO142" s="14"/>
      <c r="AP142" s="14"/>
      <c r="AQ142" s="14"/>
      <c r="AR142" s="14"/>
      <c r="AS142" s="14"/>
      <c r="AT142" s="14"/>
      <c r="AU142" s="14"/>
    </row>
    <row r="143" spans="1:47" x14ac:dyDescent="0.25">
      <c r="A143"/>
      <c r="B143"/>
      <c r="C143" s="82"/>
      <c r="D143" s="1">
        <f t="shared" si="4"/>
        <v>21</v>
      </c>
      <c r="E143" s="14" t="s">
        <v>1831</v>
      </c>
      <c r="F143" s="4" t="s">
        <v>819</v>
      </c>
      <c r="G143" s="385">
        <f>SUM(F130:F143)</f>
        <v>19</v>
      </c>
      <c r="H143" s="385"/>
      <c r="I143" s="137" t="s">
        <v>1845</v>
      </c>
      <c r="K143" s="3"/>
      <c r="L143" s="4"/>
      <c r="M143" s="4"/>
      <c r="N143" s="4"/>
      <c r="O143" s="14"/>
      <c r="P143" s="4"/>
      <c r="Q143" s="4"/>
      <c r="R143" s="4"/>
      <c r="S143" s="14"/>
      <c r="T143" s="4"/>
      <c r="U143" s="3"/>
      <c r="V143" s="4"/>
      <c r="W143" s="14"/>
      <c r="X143" s="4"/>
      <c r="Y143" s="3"/>
      <c r="Z143" s="4"/>
      <c r="AA143" s="14"/>
      <c r="AB143" s="4"/>
      <c r="AC143" s="14"/>
      <c r="AD143" s="14"/>
      <c r="AE143" s="14"/>
      <c r="AF143" s="14"/>
      <c r="AG143" s="14"/>
      <c r="AH143" s="14"/>
      <c r="AI143" s="14"/>
      <c r="AJ143" s="14"/>
      <c r="AK143" s="14"/>
      <c r="AL143" s="14"/>
      <c r="AM143" s="14"/>
      <c r="AN143" s="14"/>
      <c r="AO143" s="14"/>
      <c r="AP143" s="14"/>
      <c r="AQ143" s="14"/>
      <c r="AR143" s="14"/>
      <c r="AS143" s="14"/>
      <c r="AT143" s="14"/>
      <c r="AU143" s="14"/>
    </row>
    <row r="144" spans="1:47" x14ac:dyDescent="0.25">
      <c r="A144"/>
      <c r="B144"/>
      <c r="C144" s="82"/>
      <c r="D144" s="1">
        <f t="shared" si="4"/>
        <v>22</v>
      </c>
      <c r="E144" s="14" t="s">
        <v>1832</v>
      </c>
      <c r="F144" s="4"/>
      <c r="G144"/>
      <c r="H144"/>
      <c r="I144" s="137"/>
      <c r="K144" s="3"/>
      <c r="L144" s="4"/>
      <c r="M144" s="4"/>
      <c r="N144" s="4"/>
      <c r="O144" s="14"/>
      <c r="P144" s="4"/>
      <c r="Q144" s="4"/>
      <c r="R144" s="4"/>
      <c r="S144" s="14"/>
      <c r="T144" s="4"/>
      <c r="U144" s="3"/>
      <c r="V144" s="4"/>
      <c r="W144" s="14"/>
      <c r="X144" s="4"/>
      <c r="Y144" s="3"/>
      <c r="Z144" s="4"/>
      <c r="AA144" s="14"/>
      <c r="AB144" s="4"/>
      <c r="AC144" s="14"/>
      <c r="AD144" s="14"/>
      <c r="AE144" s="14"/>
      <c r="AF144" s="14"/>
      <c r="AG144" s="14"/>
      <c r="AH144" s="14"/>
      <c r="AI144" s="14"/>
      <c r="AJ144" s="14"/>
      <c r="AK144" s="14"/>
      <c r="AL144" s="14"/>
      <c r="AM144" s="14"/>
      <c r="AN144" s="14"/>
      <c r="AO144" s="14"/>
      <c r="AP144" s="14"/>
      <c r="AQ144" s="14"/>
      <c r="AR144" s="14"/>
      <c r="AS144" s="14"/>
      <c r="AT144" s="14"/>
      <c r="AU144" s="14"/>
    </row>
    <row r="145" spans="1:47" x14ac:dyDescent="0.25">
      <c r="A145"/>
      <c r="B145"/>
      <c r="C145" s="906"/>
      <c r="D145" s="52"/>
      <c r="E145" s="37"/>
      <c r="F145" s="8"/>
      <c r="G145" s="8"/>
      <c r="H145" s="8"/>
      <c r="I145" s="29"/>
      <c r="K145" s="3"/>
      <c r="L145" s="4"/>
      <c r="M145" s="4"/>
      <c r="N145" s="4"/>
      <c r="O145" s="14"/>
      <c r="P145" s="4"/>
      <c r="Q145" s="4"/>
      <c r="R145" s="4"/>
      <c r="S145" s="14"/>
      <c r="T145" s="4"/>
      <c r="U145" s="3"/>
      <c r="V145" s="4"/>
      <c r="W145" s="14"/>
      <c r="X145" s="4"/>
      <c r="Y145" s="3"/>
      <c r="Z145" s="4"/>
      <c r="AA145" s="14"/>
      <c r="AB145" s="4"/>
      <c r="AC145" s="14"/>
      <c r="AD145" s="14"/>
      <c r="AE145" s="14"/>
      <c r="AF145" s="14"/>
      <c r="AG145" s="14"/>
      <c r="AH145" s="14"/>
      <c r="AI145" s="14"/>
      <c r="AJ145" s="14"/>
      <c r="AK145" s="14"/>
      <c r="AL145" s="14"/>
      <c r="AM145" s="14"/>
      <c r="AN145" s="14"/>
      <c r="AO145" s="14"/>
      <c r="AP145" s="14"/>
      <c r="AQ145" s="14"/>
      <c r="AR145" s="14"/>
      <c r="AS145" s="14"/>
      <c r="AT145" s="14"/>
      <c r="AU145" s="14"/>
    </row>
    <row r="146" spans="1:47" x14ac:dyDescent="0.25">
      <c r="A146"/>
      <c r="B146"/>
      <c r="K146" s="3"/>
      <c r="L146" s="4"/>
      <c r="M146" s="4"/>
      <c r="N146" s="4"/>
      <c r="O146" s="14"/>
      <c r="P146" s="4"/>
      <c r="Q146" s="4"/>
      <c r="R146" s="4"/>
      <c r="S146" s="14"/>
      <c r="T146" s="4"/>
      <c r="U146" s="3"/>
      <c r="V146" s="4"/>
      <c r="W146" s="14"/>
      <c r="X146" s="4"/>
      <c r="Y146" s="3"/>
      <c r="Z146" s="4"/>
      <c r="AA146" s="14"/>
      <c r="AB146" s="4"/>
      <c r="AC146" s="14"/>
      <c r="AD146" s="14"/>
      <c r="AE146" s="14"/>
      <c r="AF146" s="14"/>
      <c r="AG146" s="14"/>
      <c r="AH146" s="14"/>
      <c r="AI146" s="14"/>
      <c r="AJ146" s="14"/>
      <c r="AK146" s="14"/>
      <c r="AL146" s="14"/>
      <c r="AM146" s="14"/>
      <c r="AN146" s="14"/>
      <c r="AO146" s="14"/>
      <c r="AP146" s="14"/>
      <c r="AQ146" s="14"/>
      <c r="AR146" s="14"/>
      <c r="AS146" s="14"/>
      <c r="AT146" s="14"/>
      <c r="AU146" s="14"/>
    </row>
    <row r="147" spans="1:47" x14ac:dyDescent="0.25">
      <c r="A147"/>
      <c r="B147"/>
      <c r="K147" s="3"/>
      <c r="L147" s="4"/>
      <c r="M147" s="4"/>
      <c r="N147" s="4"/>
      <c r="O147" s="14"/>
      <c r="P147" s="4"/>
      <c r="Q147" s="4"/>
      <c r="R147" s="4"/>
      <c r="S147" s="14"/>
      <c r="T147" s="4"/>
      <c r="U147" s="3"/>
      <c r="V147" s="4"/>
      <c r="W147" s="14"/>
      <c r="X147" s="4"/>
      <c r="Y147" s="3"/>
      <c r="Z147" s="4"/>
      <c r="AA147" s="14"/>
      <c r="AB147" s="4"/>
      <c r="AC147" s="14"/>
      <c r="AD147" s="14"/>
      <c r="AE147" s="14"/>
      <c r="AF147" s="14"/>
      <c r="AG147" s="14"/>
      <c r="AH147" s="14"/>
      <c r="AI147" s="14"/>
      <c r="AJ147" s="14"/>
      <c r="AK147" s="14"/>
      <c r="AL147" s="14"/>
      <c r="AM147" s="14"/>
      <c r="AN147" s="14"/>
      <c r="AO147" s="14"/>
      <c r="AP147" s="14"/>
      <c r="AQ147" s="14"/>
      <c r="AR147" s="14"/>
      <c r="AS147" s="14"/>
      <c r="AT147" s="14"/>
      <c r="AU147" s="14"/>
    </row>
    <row r="148" spans="1:47" x14ac:dyDescent="0.25">
      <c r="A148"/>
      <c r="B148"/>
      <c r="K148" s="3"/>
      <c r="L148" s="4"/>
      <c r="M148" s="4"/>
      <c r="N148" s="4"/>
      <c r="O148" s="14"/>
      <c r="P148" s="4"/>
      <c r="Q148" s="4"/>
      <c r="R148" s="4"/>
      <c r="S148" s="14"/>
      <c r="T148" s="4"/>
      <c r="U148" s="3"/>
      <c r="V148" s="4"/>
      <c r="W148" s="14"/>
      <c r="X148" s="4"/>
      <c r="Y148" s="3"/>
      <c r="Z148" s="4"/>
      <c r="AA148" s="14"/>
      <c r="AB148" s="4"/>
      <c r="AC148" s="14"/>
      <c r="AD148" s="14"/>
      <c r="AE148" s="14"/>
      <c r="AF148" s="14"/>
      <c r="AG148" s="14"/>
      <c r="AH148" s="14"/>
      <c r="AI148" s="14"/>
      <c r="AJ148" s="14"/>
      <c r="AK148" s="14"/>
      <c r="AL148" s="14"/>
      <c r="AM148" s="14"/>
      <c r="AN148" s="14"/>
      <c r="AO148" s="14"/>
      <c r="AP148" s="14"/>
      <c r="AQ148" s="14"/>
      <c r="AR148" s="14"/>
      <c r="AS148" s="14"/>
      <c r="AT148" s="14"/>
      <c r="AU148" s="14"/>
    </row>
    <row r="149" spans="1:47" x14ac:dyDescent="0.25">
      <c r="A149"/>
      <c r="B149"/>
      <c r="C149"/>
      <c r="D149"/>
      <c r="K149" s="3"/>
      <c r="L149" s="4"/>
      <c r="M149" s="4"/>
      <c r="N149" s="4"/>
      <c r="O149" s="14"/>
      <c r="P149" s="4"/>
      <c r="Q149" s="4"/>
      <c r="R149" s="4"/>
      <c r="S149" s="14"/>
      <c r="T149" s="4"/>
      <c r="U149" s="3"/>
      <c r="V149" s="4"/>
      <c r="W149" s="14"/>
      <c r="X149" s="4"/>
      <c r="Y149" s="3"/>
      <c r="Z149" s="4"/>
      <c r="AA149" s="14"/>
      <c r="AB149" s="4"/>
      <c r="AC149" s="14"/>
      <c r="AD149" s="14"/>
      <c r="AE149" s="14"/>
      <c r="AF149" s="14"/>
      <c r="AG149" s="14"/>
      <c r="AH149" s="14"/>
      <c r="AI149" s="14"/>
      <c r="AJ149" s="14"/>
      <c r="AK149" s="14"/>
      <c r="AL149" s="14"/>
      <c r="AM149" s="14"/>
      <c r="AN149" s="14"/>
      <c r="AO149" s="14"/>
      <c r="AP149" s="14"/>
      <c r="AQ149" s="14"/>
      <c r="AR149" s="14"/>
      <c r="AS149" s="14"/>
      <c r="AT149" s="14"/>
      <c r="AU149" s="14"/>
    </row>
    <row r="150" spans="1:47" x14ac:dyDescent="0.25">
      <c r="A150"/>
      <c r="B150"/>
      <c r="C150"/>
      <c r="D150"/>
      <c r="K150" s="3"/>
      <c r="L150" s="4"/>
      <c r="M150" s="4"/>
      <c r="N150" s="4"/>
      <c r="O150" s="14"/>
      <c r="P150" s="4"/>
      <c r="Q150" s="4"/>
      <c r="R150" s="4"/>
      <c r="S150" s="14"/>
      <c r="T150" s="4"/>
      <c r="U150" s="3"/>
      <c r="V150" s="4"/>
      <c r="W150" s="14"/>
      <c r="X150" s="4"/>
      <c r="Y150" s="3"/>
      <c r="Z150" s="4"/>
      <c r="AA150" s="14"/>
      <c r="AB150" s="4"/>
      <c r="AC150" s="14"/>
      <c r="AD150" s="14"/>
      <c r="AE150" s="14"/>
      <c r="AF150" s="14"/>
      <c r="AG150" s="14"/>
      <c r="AH150" s="14"/>
      <c r="AI150" s="14"/>
      <c r="AJ150" s="14"/>
      <c r="AK150" s="14"/>
      <c r="AL150" s="14"/>
      <c r="AM150" s="14"/>
      <c r="AN150" s="14"/>
      <c r="AO150" s="14"/>
      <c r="AP150" s="14"/>
      <c r="AQ150" s="14"/>
      <c r="AR150" s="14"/>
      <c r="AS150" s="14"/>
      <c r="AT150" s="14"/>
      <c r="AU150" s="14"/>
    </row>
    <row r="151" spans="1:47" x14ac:dyDescent="0.25">
      <c r="A151"/>
      <c r="B151"/>
      <c r="C151"/>
      <c r="D151"/>
      <c r="K151" s="3"/>
      <c r="L151" s="4"/>
      <c r="M151" s="4"/>
      <c r="N151" s="4"/>
      <c r="O151" s="14"/>
      <c r="P151" s="4"/>
      <c r="Q151" s="4"/>
      <c r="R151" s="4"/>
      <c r="S151" s="14"/>
      <c r="T151" s="4"/>
      <c r="U151" s="3"/>
      <c r="V151" s="4"/>
      <c r="W151" s="14"/>
      <c r="X151" s="4"/>
      <c r="Y151" s="3"/>
      <c r="Z151" s="4"/>
      <c r="AA151" s="14"/>
      <c r="AB151" s="4"/>
      <c r="AC151" s="14"/>
      <c r="AD151" s="14"/>
      <c r="AE151" s="14"/>
      <c r="AF151" s="14"/>
      <c r="AG151" s="14"/>
      <c r="AH151" s="14"/>
      <c r="AI151" s="14"/>
      <c r="AJ151" s="14"/>
      <c r="AK151" s="14"/>
      <c r="AL151" s="14"/>
      <c r="AM151" s="14"/>
      <c r="AN151" s="14"/>
      <c r="AO151" s="14"/>
      <c r="AP151" s="14"/>
      <c r="AQ151" s="14"/>
      <c r="AR151" s="14"/>
      <c r="AS151" s="14"/>
      <c r="AT151" s="14"/>
      <c r="AU151" s="14"/>
    </row>
    <row r="152" spans="1:47" x14ac:dyDescent="0.25">
      <c r="A152"/>
      <c r="B152"/>
      <c r="C152"/>
      <c r="D152"/>
      <c r="K152" s="3"/>
      <c r="L152" s="4"/>
      <c r="M152" s="4"/>
      <c r="N152" s="4"/>
      <c r="O152" s="14"/>
      <c r="P152" s="4"/>
      <c r="Q152" s="4"/>
      <c r="R152" s="4"/>
      <c r="S152" s="14"/>
      <c r="T152" s="4"/>
      <c r="U152" s="3"/>
      <c r="V152" s="4"/>
      <c r="W152" s="14"/>
      <c r="X152" s="4"/>
      <c r="Y152" s="3"/>
      <c r="Z152" s="4"/>
      <c r="AA152" s="14"/>
      <c r="AB152" s="4"/>
      <c r="AC152" s="14"/>
      <c r="AD152" s="14"/>
      <c r="AE152" s="14"/>
      <c r="AF152" s="14"/>
      <c r="AG152" s="14"/>
      <c r="AH152" s="14"/>
      <c r="AI152" s="14"/>
      <c r="AJ152" s="14"/>
      <c r="AK152" s="14"/>
      <c r="AL152" s="14"/>
      <c r="AM152" s="14"/>
      <c r="AN152" s="14"/>
      <c r="AO152" s="14"/>
      <c r="AP152" s="14"/>
      <c r="AQ152" s="14"/>
      <c r="AR152" s="14"/>
      <c r="AS152" s="14"/>
      <c r="AT152" s="14"/>
      <c r="AU152" s="14"/>
    </row>
    <row r="153" spans="1:47" x14ac:dyDescent="0.25">
      <c r="A153"/>
      <c r="B153"/>
      <c r="C153"/>
      <c r="D153"/>
      <c r="K153" s="3"/>
      <c r="L153" s="4"/>
      <c r="M153" s="4"/>
      <c r="N153" s="4"/>
      <c r="O153" s="14"/>
      <c r="P153" s="4"/>
      <c r="Q153" s="4"/>
      <c r="R153" s="4"/>
      <c r="S153" s="14"/>
      <c r="T153" s="4"/>
      <c r="U153" s="3"/>
      <c r="V153" s="4"/>
      <c r="W153" s="14"/>
      <c r="X153" s="4"/>
      <c r="Y153" s="3"/>
      <c r="Z153" s="4"/>
      <c r="AA153" s="14"/>
      <c r="AB153" s="4"/>
      <c r="AC153" s="14"/>
      <c r="AD153" s="14"/>
      <c r="AE153" s="14"/>
      <c r="AF153" s="14"/>
      <c r="AG153" s="14"/>
      <c r="AH153" s="14"/>
      <c r="AI153" s="14"/>
      <c r="AJ153" s="14"/>
      <c r="AK153" s="14"/>
      <c r="AL153" s="14"/>
      <c r="AM153" s="14"/>
      <c r="AN153" s="14"/>
      <c r="AO153" s="14"/>
      <c r="AP153" s="14"/>
      <c r="AQ153" s="14"/>
      <c r="AR153" s="14"/>
      <c r="AS153" s="14"/>
      <c r="AT153" s="14"/>
      <c r="AU153" s="14"/>
    </row>
    <row r="154" spans="1:47" x14ac:dyDescent="0.25">
      <c r="A154"/>
      <c r="B154"/>
      <c r="C154"/>
      <c r="D154"/>
      <c r="K154" s="3"/>
      <c r="L154" s="4"/>
      <c r="M154" s="4"/>
      <c r="N154" s="4"/>
      <c r="O154" s="14"/>
      <c r="P154" s="4"/>
      <c r="Q154" s="4"/>
      <c r="R154" s="4"/>
      <c r="S154" s="14"/>
      <c r="T154" s="4"/>
      <c r="U154" s="3"/>
      <c r="V154" s="4"/>
      <c r="W154" s="14"/>
      <c r="X154" s="4"/>
      <c r="Y154" s="3"/>
      <c r="Z154" s="4"/>
      <c r="AA154" s="14"/>
      <c r="AB154" s="4"/>
      <c r="AC154" s="14"/>
      <c r="AD154" s="14"/>
      <c r="AE154" s="14"/>
      <c r="AF154" s="14"/>
      <c r="AG154" s="14"/>
      <c r="AH154" s="14"/>
      <c r="AI154" s="14"/>
      <c r="AJ154" s="14"/>
      <c r="AK154" s="14"/>
      <c r="AL154" s="14"/>
      <c r="AM154" s="14"/>
      <c r="AN154" s="14"/>
      <c r="AO154" s="14"/>
      <c r="AP154" s="14"/>
      <c r="AQ154" s="14"/>
      <c r="AR154" s="14"/>
      <c r="AS154" s="14"/>
      <c r="AT154" s="14"/>
      <c r="AU154" s="14"/>
    </row>
    <row r="155" spans="1:47" x14ac:dyDescent="0.25">
      <c r="A155"/>
      <c r="B155"/>
      <c r="C155"/>
      <c r="D155"/>
      <c r="K155" s="3"/>
      <c r="L155" s="4"/>
      <c r="M155" s="4"/>
      <c r="N155" s="4"/>
      <c r="O155" s="14"/>
      <c r="P155" s="4"/>
      <c r="Q155" s="4"/>
      <c r="R155" s="4"/>
      <c r="S155" s="14"/>
      <c r="T155" s="4"/>
      <c r="U155" s="3"/>
      <c r="V155" s="4"/>
      <c r="W155" s="14"/>
      <c r="X155" s="4"/>
      <c r="Y155" s="3"/>
      <c r="Z155" s="4"/>
      <c r="AA155" s="14"/>
      <c r="AB155" s="4"/>
      <c r="AC155" s="14"/>
      <c r="AD155" s="14"/>
      <c r="AE155" s="14"/>
      <c r="AF155" s="14"/>
      <c r="AG155" s="14"/>
      <c r="AH155" s="14"/>
      <c r="AI155" s="14"/>
      <c r="AJ155" s="14"/>
      <c r="AK155" s="14"/>
      <c r="AL155" s="14"/>
      <c r="AM155" s="14"/>
      <c r="AN155" s="14"/>
      <c r="AO155" s="14"/>
      <c r="AP155" s="14"/>
      <c r="AQ155" s="14"/>
      <c r="AR155" s="14"/>
      <c r="AS155" s="14"/>
      <c r="AT155" s="14"/>
      <c r="AU155" s="14"/>
    </row>
    <row r="156" spans="1:47" x14ac:dyDescent="0.25">
      <c r="A156"/>
      <c r="B156"/>
      <c r="C156"/>
      <c r="D156"/>
      <c r="K156" s="3"/>
      <c r="L156" s="4"/>
      <c r="M156" s="4"/>
      <c r="N156" s="4"/>
      <c r="O156" s="14"/>
      <c r="P156" s="4"/>
      <c r="Q156" s="4"/>
      <c r="R156" s="4"/>
      <c r="S156" s="14"/>
      <c r="T156" s="4"/>
      <c r="U156" s="3"/>
      <c r="V156" s="4"/>
      <c r="W156" s="14"/>
      <c r="X156" s="4"/>
      <c r="Y156" s="3"/>
      <c r="Z156" s="4"/>
      <c r="AA156" s="14"/>
      <c r="AB156" s="4"/>
      <c r="AC156" s="14"/>
      <c r="AD156" s="14"/>
      <c r="AE156" s="14"/>
      <c r="AF156" s="14"/>
      <c r="AG156" s="14"/>
      <c r="AH156" s="14"/>
      <c r="AI156" s="14"/>
      <c r="AJ156" s="14"/>
      <c r="AK156" s="14"/>
      <c r="AL156" s="14"/>
      <c r="AM156" s="14"/>
      <c r="AN156" s="14"/>
      <c r="AO156" s="14"/>
      <c r="AP156" s="14"/>
      <c r="AQ156" s="14"/>
      <c r="AR156" s="14"/>
      <c r="AS156" s="14"/>
      <c r="AT156" s="14"/>
      <c r="AU156" s="14"/>
    </row>
    <row r="157" spans="1:47" x14ac:dyDescent="0.25">
      <c r="A157"/>
      <c r="B157"/>
      <c r="C157"/>
      <c r="D157"/>
      <c r="K157" s="3"/>
      <c r="L157" s="4"/>
      <c r="M157" s="4"/>
      <c r="N157" s="4"/>
      <c r="O157" s="14"/>
      <c r="P157" s="4"/>
      <c r="Q157" s="4"/>
      <c r="R157" s="4"/>
      <c r="S157" s="14"/>
      <c r="T157" s="4"/>
      <c r="U157" s="3"/>
      <c r="V157" s="4"/>
      <c r="W157" s="14"/>
      <c r="X157" s="4"/>
      <c r="Y157" s="3"/>
      <c r="Z157" s="4"/>
      <c r="AA157" s="14"/>
      <c r="AB157" s="4"/>
      <c r="AC157" s="14"/>
      <c r="AD157" s="14"/>
      <c r="AE157" s="14"/>
      <c r="AF157" s="14"/>
      <c r="AG157" s="14"/>
      <c r="AH157" s="14"/>
      <c r="AI157" s="14"/>
      <c r="AJ157" s="14"/>
      <c r="AK157" s="14"/>
      <c r="AL157" s="14"/>
      <c r="AM157" s="14"/>
      <c r="AN157" s="14"/>
      <c r="AO157" s="14"/>
      <c r="AP157" s="14"/>
      <c r="AQ157" s="14"/>
      <c r="AR157" s="14"/>
      <c r="AS157" s="14"/>
      <c r="AT157" s="14"/>
      <c r="AU157" s="14"/>
    </row>
    <row r="158" spans="1:47" x14ac:dyDescent="0.25">
      <c r="A158"/>
      <c r="B158"/>
      <c r="C158"/>
      <c r="D158"/>
      <c r="K158" s="3"/>
      <c r="L158" s="4"/>
      <c r="M158" s="4"/>
      <c r="N158" s="4"/>
      <c r="O158" s="14"/>
      <c r="P158" s="4"/>
      <c r="Q158" s="4"/>
      <c r="R158" s="4"/>
      <c r="S158" s="14"/>
      <c r="T158" s="4"/>
      <c r="U158" s="3"/>
      <c r="V158" s="4"/>
      <c r="W158" s="14"/>
      <c r="X158" s="4"/>
      <c r="Y158" s="3"/>
      <c r="Z158" s="4"/>
      <c r="AA158" s="14"/>
      <c r="AB158" s="4"/>
      <c r="AC158" s="14"/>
      <c r="AD158" s="14"/>
      <c r="AE158" s="14"/>
      <c r="AF158" s="14"/>
      <c r="AG158" s="14"/>
      <c r="AH158" s="14"/>
      <c r="AI158" s="14"/>
      <c r="AJ158" s="14"/>
      <c r="AK158" s="14"/>
      <c r="AL158" s="14"/>
      <c r="AM158" s="14"/>
      <c r="AN158" s="14"/>
      <c r="AO158" s="14"/>
      <c r="AP158" s="14"/>
      <c r="AQ158" s="14"/>
      <c r="AR158" s="14"/>
      <c r="AS158" s="14"/>
      <c r="AT158" s="14"/>
      <c r="AU158" s="14"/>
    </row>
    <row r="159" spans="1:47" x14ac:dyDescent="0.25">
      <c r="A159"/>
      <c r="B159"/>
      <c r="C159"/>
      <c r="D159"/>
      <c r="K159" s="3"/>
      <c r="L159" s="4"/>
      <c r="M159" s="4"/>
      <c r="N159" s="4"/>
      <c r="O159" s="14"/>
      <c r="P159" s="4"/>
      <c r="Q159" s="4"/>
      <c r="R159" s="4"/>
      <c r="S159" s="14"/>
      <c r="T159" s="4"/>
      <c r="U159" s="3"/>
      <c r="V159" s="4"/>
      <c r="W159" s="14"/>
      <c r="X159" s="4"/>
      <c r="Y159" s="3"/>
      <c r="Z159" s="4"/>
      <c r="AA159" s="14"/>
      <c r="AB159" s="4"/>
      <c r="AC159" s="14"/>
      <c r="AD159" s="14"/>
      <c r="AE159" s="14"/>
      <c r="AF159" s="14"/>
      <c r="AG159" s="14"/>
      <c r="AH159" s="14"/>
      <c r="AI159" s="14"/>
      <c r="AJ159" s="14"/>
      <c r="AK159" s="14"/>
      <c r="AL159" s="14"/>
      <c r="AM159" s="14"/>
      <c r="AN159" s="14"/>
      <c r="AO159" s="14"/>
      <c r="AP159" s="14"/>
      <c r="AQ159" s="14"/>
      <c r="AR159" s="14"/>
      <c r="AS159" s="14"/>
      <c r="AT159" s="14"/>
      <c r="AU159" s="14"/>
    </row>
    <row r="160" spans="1:47" x14ac:dyDescent="0.25">
      <c r="A160"/>
      <c r="B160"/>
      <c r="C160"/>
      <c r="D160"/>
      <c r="K160" s="3"/>
      <c r="L160" s="4"/>
      <c r="M160" s="4"/>
      <c r="N160" s="4"/>
      <c r="O160" s="14"/>
      <c r="P160" s="4"/>
      <c r="Q160" s="4"/>
      <c r="R160" s="4"/>
      <c r="S160" s="14"/>
      <c r="T160" s="4"/>
      <c r="U160" s="3"/>
      <c r="V160" s="4"/>
      <c r="W160" s="14"/>
      <c r="X160" s="4"/>
      <c r="Y160" s="3"/>
      <c r="Z160" s="4"/>
      <c r="AA160" s="14"/>
      <c r="AB160" s="4"/>
      <c r="AC160" s="14"/>
      <c r="AD160" s="14"/>
      <c r="AE160" s="14"/>
      <c r="AF160" s="14"/>
      <c r="AG160" s="14"/>
      <c r="AH160" s="14"/>
      <c r="AI160" s="14"/>
      <c r="AJ160" s="14"/>
      <c r="AK160" s="14"/>
      <c r="AL160" s="14"/>
      <c r="AM160" s="14"/>
      <c r="AN160" s="14"/>
      <c r="AO160" s="14"/>
      <c r="AP160" s="14"/>
      <c r="AQ160" s="14"/>
      <c r="AR160" s="14"/>
      <c r="AS160" s="14"/>
      <c r="AT160" s="14"/>
      <c r="AU160" s="14"/>
    </row>
    <row r="161" spans="1:47" x14ac:dyDescent="0.25">
      <c r="A161"/>
      <c r="B161"/>
      <c r="C161"/>
      <c r="D161"/>
      <c r="K161" s="3"/>
      <c r="L161" s="4"/>
      <c r="M161" s="4"/>
      <c r="N161" s="4"/>
      <c r="O161" s="14"/>
      <c r="P161" s="4"/>
      <c r="Q161" s="4"/>
      <c r="R161" s="4"/>
      <c r="S161" s="14"/>
      <c r="T161" s="4"/>
      <c r="U161" s="3"/>
      <c r="V161" s="4"/>
      <c r="W161" s="14"/>
      <c r="X161" s="4"/>
      <c r="Y161" s="3"/>
      <c r="Z161" s="4"/>
      <c r="AA161" s="14"/>
      <c r="AB161" s="4"/>
      <c r="AC161" s="14"/>
      <c r="AD161" s="14"/>
      <c r="AE161" s="14"/>
      <c r="AF161" s="14"/>
      <c r="AG161" s="14"/>
      <c r="AH161" s="14"/>
      <c r="AI161" s="14"/>
      <c r="AJ161" s="14"/>
      <c r="AK161" s="14"/>
      <c r="AL161" s="14"/>
      <c r="AM161" s="14"/>
      <c r="AN161" s="14"/>
      <c r="AO161" s="14"/>
      <c r="AP161" s="14"/>
      <c r="AQ161" s="14"/>
      <c r="AR161" s="14"/>
      <c r="AS161" s="14"/>
      <c r="AT161" s="14"/>
      <c r="AU161" s="14"/>
    </row>
    <row r="162" spans="1:47" x14ac:dyDescent="0.25">
      <c r="A162"/>
      <c r="B162"/>
      <c r="C162"/>
      <c r="D162"/>
      <c r="K162" s="3"/>
      <c r="L162" s="4"/>
      <c r="M162" s="4"/>
      <c r="N162" s="4"/>
      <c r="O162" s="14"/>
      <c r="P162" s="4"/>
      <c r="Q162" s="4"/>
      <c r="R162" s="4"/>
      <c r="S162" s="14"/>
      <c r="T162" s="4"/>
      <c r="U162" s="3"/>
      <c r="V162" s="4"/>
      <c r="W162" s="14"/>
      <c r="X162" s="4"/>
      <c r="Y162" s="3"/>
      <c r="Z162" s="4"/>
      <c r="AA162" s="14"/>
      <c r="AB162" s="4"/>
      <c r="AC162" s="14"/>
      <c r="AD162" s="14"/>
      <c r="AE162" s="14"/>
      <c r="AF162" s="14"/>
      <c r="AG162" s="14"/>
      <c r="AH162" s="14"/>
      <c r="AI162" s="14"/>
      <c r="AJ162" s="14"/>
      <c r="AK162" s="14"/>
      <c r="AL162" s="14"/>
      <c r="AM162" s="14"/>
      <c r="AN162" s="14"/>
      <c r="AO162" s="14"/>
      <c r="AP162" s="14"/>
      <c r="AQ162" s="14"/>
      <c r="AR162" s="14"/>
      <c r="AS162" s="14"/>
      <c r="AT162" s="14"/>
      <c r="AU162" s="14"/>
    </row>
    <row r="163" spans="1:47" x14ac:dyDescent="0.25">
      <c r="A163"/>
      <c r="B163"/>
      <c r="C163"/>
      <c r="D163"/>
      <c r="K163" s="3"/>
      <c r="L163" s="4"/>
      <c r="M163" s="4"/>
      <c r="N163" s="4"/>
      <c r="O163" s="14"/>
      <c r="P163" s="4"/>
      <c r="Q163" s="4"/>
      <c r="R163" s="4"/>
      <c r="S163" s="14"/>
      <c r="T163" s="4"/>
      <c r="U163" s="3"/>
      <c r="V163" s="4"/>
      <c r="W163" s="14"/>
      <c r="X163" s="4"/>
      <c r="Y163" s="3"/>
      <c r="Z163" s="4"/>
      <c r="AA163" s="14"/>
      <c r="AB163" s="4"/>
      <c r="AC163" s="14"/>
      <c r="AD163" s="14"/>
      <c r="AE163" s="14"/>
      <c r="AF163" s="14"/>
      <c r="AG163" s="14"/>
      <c r="AH163" s="14"/>
      <c r="AI163" s="14"/>
      <c r="AJ163" s="14"/>
      <c r="AK163" s="14"/>
      <c r="AL163" s="14"/>
      <c r="AM163" s="14"/>
      <c r="AN163" s="14"/>
      <c r="AO163" s="14"/>
      <c r="AP163" s="14"/>
      <c r="AQ163" s="14"/>
      <c r="AR163" s="14"/>
      <c r="AS163" s="14"/>
      <c r="AT163" s="14"/>
      <c r="AU163" s="14"/>
    </row>
    <row r="164" spans="1:47" x14ac:dyDescent="0.25">
      <c r="A164"/>
      <c r="B164"/>
      <c r="C164"/>
      <c r="D164"/>
      <c r="K164" s="3"/>
      <c r="L164" s="4"/>
      <c r="M164" s="4"/>
      <c r="N164" s="4"/>
      <c r="O164" s="14"/>
      <c r="P164" s="4"/>
      <c r="Q164" s="4"/>
      <c r="R164" s="4"/>
      <c r="S164" s="14"/>
      <c r="T164" s="4"/>
      <c r="U164" s="3"/>
      <c r="V164" s="4"/>
      <c r="W164" s="14"/>
      <c r="X164" s="4"/>
      <c r="Y164" s="3"/>
      <c r="Z164" s="4"/>
      <c r="AA164" s="14"/>
      <c r="AB164" s="4"/>
      <c r="AC164" s="14"/>
      <c r="AD164" s="14"/>
      <c r="AE164" s="14"/>
      <c r="AF164" s="14"/>
      <c r="AG164" s="14"/>
      <c r="AH164" s="14"/>
      <c r="AI164" s="14"/>
      <c r="AJ164" s="14"/>
      <c r="AK164" s="14"/>
      <c r="AL164" s="14"/>
      <c r="AM164" s="14"/>
      <c r="AN164" s="14"/>
      <c r="AO164" s="14"/>
      <c r="AP164" s="14"/>
      <c r="AQ164" s="14"/>
      <c r="AR164" s="14"/>
      <c r="AS164" s="14"/>
      <c r="AT164" s="14"/>
      <c r="AU164" s="14"/>
    </row>
    <row r="165" spans="1:47" x14ac:dyDescent="0.25">
      <c r="A165"/>
      <c r="B165"/>
      <c r="C165"/>
      <c r="D165"/>
      <c r="F165"/>
      <c r="G165"/>
      <c r="H165"/>
      <c r="J165"/>
      <c r="K165" s="3"/>
      <c r="L165" s="4"/>
      <c r="M165" s="4"/>
      <c r="N165" s="4"/>
      <c r="O165" s="14"/>
      <c r="P165" s="4"/>
      <c r="Q165" s="4"/>
      <c r="R165" s="4"/>
      <c r="S165" s="14"/>
      <c r="T165" s="4"/>
      <c r="U165" s="3"/>
      <c r="V165" s="4"/>
      <c r="W165" s="14"/>
      <c r="X165" s="4"/>
      <c r="Y165" s="3"/>
      <c r="Z165" s="4"/>
      <c r="AA165" s="14"/>
      <c r="AB165" s="4"/>
      <c r="AC165" s="14"/>
      <c r="AD165" s="14"/>
      <c r="AE165" s="14"/>
      <c r="AF165" s="14"/>
      <c r="AG165" s="14"/>
      <c r="AH165" s="14"/>
      <c r="AI165" s="14"/>
      <c r="AJ165" s="14"/>
      <c r="AK165" s="14"/>
      <c r="AL165" s="14"/>
      <c r="AM165" s="14"/>
      <c r="AN165" s="14"/>
      <c r="AO165" s="14"/>
      <c r="AP165" s="14"/>
      <c r="AQ165" s="14"/>
      <c r="AR165" s="14"/>
      <c r="AS165" s="14"/>
      <c r="AT165" s="14"/>
      <c r="AU165" s="14"/>
    </row>
    <row r="166" spans="1:47" x14ac:dyDescent="0.25">
      <c r="A166"/>
      <c r="B166"/>
      <c r="C166"/>
      <c r="D166"/>
      <c r="F166"/>
      <c r="G166"/>
      <c r="H166"/>
      <c r="J166"/>
      <c r="K166" s="3"/>
      <c r="L166" s="4"/>
      <c r="M166" s="4"/>
      <c r="N166" s="4"/>
      <c r="O166" s="14"/>
      <c r="P166" s="4"/>
      <c r="Q166" s="4"/>
      <c r="R166" s="4"/>
      <c r="S166" s="14"/>
      <c r="T166" s="4"/>
      <c r="U166" s="3"/>
      <c r="V166" s="4"/>
      <c r="W166" s="14"/>
      <c r="X166" s="4"/>
      <c r="Y166" s="3"/>
      <c r="Z166" s="4"/>
      <c r="AA166" s="14"/>
      <c r="AB166" s="4"/>
      <c r="AC166" s="14"/>
      <c r="AD166" s="14"/>
      <c r="AE166" s="14"/>
      <c r="AF166" s="14"/>
      <c r="AG166" s="14"/>
      <c r="AH166" s="14"/>
      <c r="AI166" s="14"/>
      <c r="AJ166" s="14"/>
      <c r="AK166" s="14"/>
      <c r="AL166" s="14"/>
      <c r="AM166" s="14"/>
      <c r="AN166" s="14"/>
      <c r="AO166" s="14"/>
      <c r="AP166" s="14"/>
      <c r="AQ166" s="14"/>
      <c r="AR166" s="14"/>
      <c r="AS166" s="14"/>
      <c r="AT166" s="14"/>
      <c r="AU166" s="14"/>
    </row>
    <row r="167" spans="1:47" x14ac:dyDescent="0.25">
      <c r="A167"/>
      <c r="B167"/>
      <c r="C167"/>
      <c r="D167"/>
      <c r="F167"/>
      <c r="G167"/>
      <c r="H167"/>
      <c r="J167"/>
      <c r="K167" s="3"/>
      <c r="L167" s="4"/>
      <c r="M167" s="4"/>
      <c r="N167" s="4"/>
      <c r="O167" s="14"/>
      <c r="P167" s="4"/>
      <c r="Q167" s="4"/>
      <c r="R167" s="4"/>
      <c r="S167" s="14"/>
      <c r="T167" s="4"/>
      <c r="U167" s="3"/>
      <c r="V167" s="4"/>
      <c r="W167" s="14"/>
      <c r="X167" s="4"/>
      <c r="Y167" s="3"/>
      <c r="Z167" s="4"/>
      <c r="AA167" s="14"/>
      <c r="AB167" s="4"/>
      <c r="AC167" s="14"/>
      <c r="AD167" s="14"/>
      <c r="AE167" s="14"/>
      <c r="AF167" s="14"/>
      <c r="AG167" s="14"/>
      <c r="AH167" s="14"/>
      <c r="AI167" s="14"/>
      <c r="AJ167" s="14"/>
      <c r="AK167" s="14"/>
      <c r="AL167" s="14"/>
      <c r="AM167" s="14"/>
      <c r="AN167" s="14"/>
      <c r="AO167" s="14"/>
      <c r="AP167" s="14"/>
      <c r="AQ167" s="14"/>
      <c r="AR167" s="14"/>
      <c r="AS167" s="14"/>
      <c r="AT167" s="14"/>
      <c r="AU167" s="14"/>
    </row>
    <row r="168" spans="1:47" x14ac:dyDescent="0.25">
      <c r="A168"/>
      <c r="B168"/>
      <c r="C168"/>
      <c r="D168"/>
      <c r="F168"/>
      <c r="G168"/>
      <c r="H168"/>
      <c r="J168"/>
      <c r="K168" s="3"/>
      <c r="L168" s="4"/>
      <c r="M168" s="4"/>
      <c r="N168" s="4"/>
      <c r="O168" s="14"/>
      <c r="P168" s="4"/>
      <c r="Q168" s="4"/>
      <c r="R168" s="4"/>
      <c r="S168" s="14"/>
      <c r="T168" s="4"/>
      <c r="U168" s="3"/>
      <c r="V168" s="4"/>
      <c r="W168" s="14"/>
      <c r="X168" s="4"/>
      <c r="Y168" s="3"/>
      <c r="Z168" s="4"/>
      <c r="AA168" s="14"/>
      <c r="AB168" s="4"/>
      <c r="AC168" s="14"/>
      <c r="AD168" s="14"/>
      <c r="AE168" s="14"/>
      <c r="AF168" s="14"/>
      <c r="AG168" s="14"/>
      <c r="AH168" s="14"/>
      <c r="AI168" s="14"/>
      <c r="AJ168" s="14"/>
      <c r="AK168" s="14"/>
      <c r="AL168" s="14"/>
      <c r="AM168" s="14"/>
      <c r="AN168" s="14"/>
      <c r="AO168" s="14"/>
      <c r="AP168" s="14"/>
      <c r="AQ168" s="14"/>
      <c r="AR168" s="14"/>
      <c r="AS168" s="14"/>
      <c r="AT168" s="14"/>
      <c r="AU168" s="14"/>
    </row>
    <row r="169" spans="1:47" x14ac:dyDescent="0.25">
      <c r="A169"/>
      <c r="B169"/>
      <c r="C169"/>
      <c r="D169"/>
      <c r="F169"/>
      <c r="G169"/>
      <c r="H169"/>
      <c r="J169"/>
      <c r="K169" s="3"/>
      <c r="L169" s="4"/>
      <c r="M169" s="4"/>
      <c r="N169" s="4"/>
      <c r="O169" s="14"/>
      <c r="P169" s="4"/>
      <c r="Q169" s="4"/>
      <c r="R169" s="4"/>
      <c r="S169" s="14"/>
      <c r="T169" s="4"/>
      <c r="U169" s="3"/>
      <c r="V169" s="4"/>
      <c r="W169" s="14"/>
      <c r="X169" s="4"/>
      <c r="Y169" s="3"/>
      <c r="Z169" s="4"/>
      <c r="AA169" s="14"/>
      <c r="AB169" s="4"/>
      <c r="AC169" s="14"/>
      <c r="AD169" s="14"/>
      <c r="AE169" s="14"/>
      <c r="AF169" s="14"/>
      <c r="AG169" s="14"/>
      <c r="AH169" s="14"/>
      <c r="AI169" s="14"/>
      <c r="AJ169" s="14"/>
      <c r="AK169" s="14"/>
      <c r="AL169" s="14"/>
      <c r="AM169" s="14"/>
      <c r="AN169" s="14"/>
      <c r="AO169" s="14"/>
      <c r="AP169" s="14"/>
      <c r="AQ169" s="14"/>
      <c r="AR169" s="14"/>
      <c r="AS169" s="14"/>
      <c r="AT169" s="14"/>
      <c r="AU169" s="14"/>
    </row>
    <row r="170" spans="1:47" x14ac:dyDescent="0.25">
      <c r="A170"/>
      <c r="B170"/>
      <c r="C170"/>
      <c r="D170"/>
      <c r="F170"/>
      <c r="G170"/>
      <c r="H170"/>
      <c r="J170"/>
      <c r="K170" s="3"/>
      <c r="L170" s="4"/>
      <c r="M170" s="4"/>
      <c r="N170" s="4"/>
      <c r="O170" s="14"/>
      <c r="P170" s="4"/>
      <c r="Q170" s="4"/>
      <c r="R170" s="4"/>
      <c r="S170" s="14"/>
      <c r="T170" s="4"/>
      <c r="U170" s="3"/>
      <c r="V170" s="4"/>
      <c r="W170" s="14"/>
      <c r="X170" s="4"/>
      <c r="Y170" s="3"/>
      <c r="Z170" s="4"/>
      <c r="AA170" s="14"/>
      <c r="AB170" s="4"/>
      <c r="AC170" s="14"/>
      <c r="AD170" s="14"/>
      <c r="AE170" s="14"/>
      <c r="AF170" s="14"/>
      <c r="AG170" s="14"/>
      <c r="AH170" s="14"/>
      <c r="AI170" s="14"/>
      <c r="AJ170" s="14"/>
      <c r="AK170" s="14"/>
      <c r="AL170" s="14"/>
      <c r="AM170" s="14"/>
      <c r="AN170" s="14"/>
      <c r="AO170" s="14"/>
      <c r="AP170" s="14"/>
      <c r="AQ170" s="14"/>
      <c r="AR170" s="14"/>
      <c r="AS170" s="14"/>
      <c r="AT170" s="14"/>
      <c r="AU170" s="14"/>
    </row>
    <row r="171" spans="1:47" x14ac:dyDescent="0.25">
      <c r="A171"/>
      <c r="B171"/>
      <c r="C171"/>
      <c r="D171"/>
      <c r="F171"/>
      <c r="G171"/>
      <c r="H171"/>
      <c r="J171"/>
      <c r="K171" s="3"/>
      <c r="L171" s="4"/>
      <c r="M171" s="4"/>
      <c r="N171" s="4"/>
      <c r="O171" s="14"/>
      <c r="P171" s="4"/>
      <c r="Q171" s="4"/>
      <c r="R171" s="4"/>
      <c r="S171" s="14"/>
      <c r="T171" s="4"/>
      <c r="U171" s="3"/>
      <c r="V171" s="4"/>
      <c r="W171" s="14"/>
      <c r="X171" s="4"/>
      <c r="Y171" s="3"/>
      <c r="Z171" s="4"/>
      <c r="AA171" s="14"/>
      <c r="AB171" s="4"/>
      <c r="AC171" s="14"/>
      <c r="AD171" s="14"/>
      <c r="AE171" s="14"/>
      <c r="AF171" s="14"/>
      <c r="AG171" s="14"/>
      <c r="AH171" s="14"/>
      <c r="AI171" s="14"/>
      <c r="AJ171" s="14"/>
      <c r="AK171" s="14"/>
      <c r="AL171" s="14"/>
      <c r="AM171" s="14"/>
      <c r="AN171" s="14"/>
      <c r="AO171" s="14"/>
      <c r="AP171" s="14"/>
      <c r="AQ171" s="14"/>
      <c r="AR171" s="14"/>
      <c r="AS171" s="14"/>
      <c r="AT171" s="14"/>
      <c r="AU171" s="14"/>
    </row>
    <row r="172" spans="1:47" x14ac:dyDescent="0.25">
      <c r="A172"/>
      <c r="B172"/>
      <c r="C172"/>
      <c r="D172"/>
      <c r="F172"/>
      <c r="G172"/>
      <c r="H172"/>
      <c r="J172"/>
      <c r="K172" s="3"/>
      <c r="L172" s="4"/>
      <c r="M172" s="4"/>
      <c r="N172" s="4"/>
      <c r="O172" s="14"/>
      <c r="P172" s="4"/>
      <c r="Q172" s="4"/>
      <c r="R172" s="4"/>
      <c r="S172" s="14"/>
      <c r="T172" s="4"/>
      <c r="U172" s="3"/>
      <c r="V172" s="4"/>
      <c r="W172" s="14"/>
      <c r="X172" s="4"/>
      <c r="Y172" s="3"/>
      <c r="Z172" s="4"/>
      <c r="AA172" s="14"/>
      <c r="AB172" s="4"/>
      <c r="AC172" s="14"/>
      <c r="AD172" s="14"/>
      <c r="AE172" s="14"/>
      <c r="AF172" s="14"/>
      <c r="AG172" s="14"/>
      <c r="AH172" s="14"/>
      <c r="AI172" s="14"/>
      <c r="AJ172" s="14"/>
      <c r="AK172" s="14"/>
      <c r="AL172" s="14"/>
      <c r="AM172" s="14"/>
      <c r="AN172" s="14"/>
      <c r="AO172" s="14"/>
      <c r="AP172" s="14"/>
      <c r="AQ172" s="14"/>
      <c r="AR172" s="14"/>
      <c r="AS172" s="14"/>
      <c r="AT172" s="14"/>
      <c r="AU172" s="14"/>
    </row>
    <row r="173" spans="1:47" x14ac:dyDescent="0.25">
      <c r="A173"/>
      <c r="B173"/>
      <c r="C173"/>
      <c r="D173"/>
      <c r="F173"/>
      <c r="G173"/>
      <c r="H173"/>
      <c r="J173"/>
      <c r="K173" s="3"/>
      <c r="L173" s="4"/>
      <c r="M173" s="4"/>
      <c r="N173" s="4"/>
      <c r="O173" s="14"/>
      <c r="P173" s="4"/>
      <c r="Q173" s="4"/>
      <c r="R173" s="4"/>
      <c r="S173" s="14"/>
      <c r="T173" s="4"/>
      <c r="U173" s="3"/>
      <c r="V173" s="4"/>
      <c r="W173" s="14"/>
      <c r="X173" s="4"/>
      <c r="Y173" s="3"/>
      <c r="Z173" s="4"/>
      <c r="AA173" s="14"/>
      <c r="AB173" s="4"/>
      <c r="AC173" s="14"/>
      <c r="AD173" s="14"/>
      <c r="AE173" s="14"/>
      <c r="AF173" s="14"/>
      <c r="AG173" s="14"/>
      <c r="AH173" s="14"/>
      <c r="AI173" s="14"/>
      <c r="AJ173" s="14"/>
      <c r="AK173" s="14"/>
      <c r="AL173" s="14"/>
      <c r="AM173" s="14"/>
      <c r="AN173" s="14"/>
      <c r="AO173" s="14"/>
      <c r="AP173" s="14"/>
      <c r="AQ173" s="14"/>
      <c r="AR173" s="14"/>
      <c r="AS173" s="14"/>
      <c r="AT173" s="14"/>
      <c r="AU173" s="14"/>
    </row>
    <row r="174" spans="1:47" x14ac:dyDescent="0.25">
      <c r="A174"/>
      <c r="B174"/>
      <c r="C174"/>
      <c r="D174"/>
      <c r="F174"/>
      <c r="G174"/>
      <c r="H174"/>
      <c r="J174"/>
      <c r="K174" s="3"/>
      <c r="L174" s="4"/>
      <c r="M174" s="4"/>
      <c r="N174" s="4"/>
      <c r="O174" s="14"/>
      <c r="P174" s="4"/>
      <c r="Q174" s="4"/>
      <c r="R174" s="4"/>
      <c r="S174" s="14"/>
      <c r="T174" s="4"/>
      <c r="U174" s="3"/>
      <c r="V174" s="4"/>
      <c r="W174" s="14"/>
      <c r="X174" s="4"/>
      <c r="Y174" s="3"/>
      <c r="Z174" s="4"/>
      <c r="AA174" s="14"/>
      <c r="AB174" s="4"/>
      <c r="AC174" s="14"/>
      <c r="AD174" s="14"/>
      <c r="AE174" s="14"/>
      <c r="AF174" s="14"/>
      <c r="AG174" s="14"/>
      <c r="AH174" s="14"/>
      <c r="AI174" s="14"/>
      <c r="AJ174" s="14"/>
      <c r="AK174" s="14"/>
      <c r="AL174" s="14"/>
      <c r="AM174" s="14"/>
      <c r="AN174" s="14"/>
      <c r="AO174" s="14"/>
      <c r="AP174" s="14"/>
      <c r="AQ174" s="14"/>
      <c r="AR174" s="14"/>
      <c r="AS174" s="14"/>
      <c r="AT174" s="14"/>
      <c r="AU174" s="14"/>
    </row>
    <row r="175" spans="1:47" x14ac:dyDescent="0.25">
      <c r="A175"/>
      <c r="B175"/>
      <c r="C175"/>
      <c r="D175"/>
      <c r="F175"/>
      <c r="G175"/>
      <c r="H175"/>
      <c r="J175"/>
      <c r="K175" s="3"/>
      <c r="L175" s="4"/>
      <c r="M175" s="4"/>
      <c r="N175" s="4"/>
      <c r="O175" s="14"/>
      <c r="P175" s="4"/>
      <c r="Q175" s="4"/>
      <c r="R175" s="4"/>
      <c r="S175" s="14"/>
      <c r="T175" s="4"/>
      <c r="U175" s="3"/>
      <c r="V175" s="4"/>
      <c r="W175" s="14"/>
      <c r="X175" s="4"/>
      <c r="Y175" s="3"/>
      <c r="Z175" s="4"/>
      <c r="AA175" s="14"/>
      <c r="AB175" s="4"/>
      <c r="AC175" s="14"/>
      <c r="AD175" s="14"/>
      <c r="AE175" s="14"/>
      <c r="AF175" s="14"/>
      <c r="AG175" s="14"/>
      <c r="AH175" s="14"/>
      <c r="AI175" s="14"/>
      <c r="AJ175" s="14"/>
      <c r="AK175" s="14"/>
      <c r="AL175" s="14"/>
      <c r="AM175" s="14"/>
      <c r="AN175" s="14"/>
      <c r="AO175" s="14"/>
      <c r="AP175" s="14"/>
      <c r="AQ175" s="14"/>
      <c r="AR175" s="14"/>
      <c r="AS175" s="14"/>
      <c r="AT175" s="14"/>
      <c r="AU175" s="14"/>
    </row>
    <row r="176" spans="1:47" x14ac:dyDescent="0.25">
      <c r="A176"/>
      <c r="B176"/>
      <c r="C176"/>
      <c r="D176"/>
      <c r="F176"/>
      <c r="G176"/>
      <c r="H176"/>
      <c r="J176"/>
      <c r="K176" s="3"/>
      <c r="L176" s="4"/>
      <c r="M176" s="4"/>
      <c r="N176" s="4"/>
      <c r="O176" s="14"/>
      <c r="P176" s="4"/>
      <c r="Q176" s="4"/>
      <c r="R176" s="4"/>
      <c r="S176" s="14"/>
      <c r="T176" s="4"/>
      <c r="U176" s="3"/>
      <c r="V176" s="4"/>
      <c r="W176" s="14"/>
      <c r="X176" s="4"/>
      <c r="Y176" s="3"/>
      <c r="Z176" s="4"/>
      <c r="AA176" s="14"/>
      <c r="AB176" s="4"/>
      <c r="AC176" s="14"/>
      <c r="AD176" s="14"/>
      <c r="AE176" s="14"/>
      <c r="AF176" s="14"/>
      <c r="AG176" s="14"/>
      <c r="AH176" s="14"/>
      <c r="AI176" s="14"/>
      <c r="AJ176" s="14"/>
      <c r="AK176" s="14"/>
      <c r="AL176" s="14"/>
      <c r="AM176" s="14"/>
      <c r="AN176" s="14"/>
      <c r="AO176" s="14"/>
      <c r="AP176" s="14"/>
      <c r="AQ176" s="14"/>
      <c r="AR176" s="14"/>
      <c r="AS176" s="14"/>
      <c r="AT176" s="14"/>
      <c r="AU176" s="14"/>
    </row>
    <row r="177" spans="1:47" x14ac:dyDescent="0.25">
      <c r="A177"/>
      <c r="B177"/>
      <c r="C177"/>
      <c r="D177"/>
      <c r="F177"/>
      <c r="G177"/>
      <c r="H177"/>
      <c r="J177"/>
      <c r="K177" s="3"/>
      <c r="L177" s="4"/>
      <c r="M177" s="4"/>
      <c r="N177" s="4"/>
      <c r="O177" s="14"/>
      <c r="P177" s="4"/>
      <c r="Q177" s="4"/>
      <c r="R177" s="4"/>
      <c r="S177" s="14"/>
      <c r="T177" s="4"/>
      <c r="U177" s="3"/>
      <c r="V177" s="4"/>
      <c r="W177" s="14"/>
      <c r="X177" s="4"/>
      <c r="Y177" s="3"/>
      <c r="Z177" s="4"/>
      <c r="AA177" s="14"/>
      <c r="AB177" s="4"/>
      <c r="AC177" s="14"/>
      <c r="AD177" s="14"/>
      <c r="AE177" s="14"/>
      <c r="AF177" s="14"/>
      <c r="AG177" s="14"/>
      <c r="AH177" s="14"/>
      <c r="AI177" s="14"/>
      <c r="AJ177" s="14"/>
      <c r="AK177" s="14"/>
      <c r="AL177" s="14"/>
      <c r="AM177" s="14"/>
      <c r="AN177" s="14"/>
      <c r="AO177" s="14"/>
      <c r="AP177" s="14"/>
      <c r="AQ177" s="14"/>
      <c r="AR177" s="14"/>
      <c r="AS177" s="14"/>
      <c r="AT177" s="14"/>
      <c r="AU177" s="14"/>
    </row>
    <row r="178" spans="1:47" x14ac:dyDescent="0.25">
      <c r="A178"/>
      <c r="B178"/>
      <c r="C178"/>
      <c r="D178"/>
      <c r="F178"/>
      <c r="G178"/>
      <c r="H178"/>
      <c r="J178"/>
      <c r="K178" s="3"/>
      <c r="L178" s="4"/>
      <c r="M178" s="4"/>
      <c r="N178" s="4"/>
      <c r="O178" s="14"/>
      <c r="P178" s="4"/>
      <c r="Q178" s="4"/>
      <c r="R178" s="4"/>
      <c r="S178" s="14"/>
      <c r="T178" s="4"/>
      <c r="U178" s="3"/>
      <c r="V178" s="4"/>
      <c r="W178" s="14"/>
      <c r="X178" s="4"/>
      <c r="Y178" s="3"/>
      <c r="Z178" s="4"/>
      <c r="AA178" s="14"/>
      <c r="AB178" s="4"/>
      <c r="AC178" s="14"/>
      <c r="AD178" s="14"/>
      <c r="AE178" s="14"/>
      <c r="AF178" s="14"/>
      <c r="AG178" s="14"/>
      <c r="AH178" s="14"/>
      <c r="AI178" s="14"/>
      <c r="AJ178" s="14"/>
      <c r="AK178" s="14"/>
      <c r="AL178" s="14"/>
      <c r="AM178" s="14"/>
      <c r="AN178" s="14"/>
      <c r="AO178" s="14"/>
      <c r="AP178" s="14"/>
      <c r="AQ178" s="14"/>
      <c r="AR178" s="14"/>
      <c r="AS178" s="14"/>
      <c r="AT178" s="14"/>
      <c r="AU178" s="14"/>
    </row>
    <row r="179" spans="1:47" x14ac:dyDescent="0.25">
      <c r="A179"/>
      <c r="B179"/>
      <c r="C179"/>
      <c r="D179"/>
      <c r="F179"/>
      <c r="G179"/>
      <c r="H179"/>
      <c r="J179"/>
      <c r="K179" s="3"/>
      <c r="L179" s="4"/>
      <c r="M179" s="4"/>
      <c r="N179" s="4"/>
      <c r="O179" s="14"/>
      <c r="P179" s="4"/>
      <c r="Q179" s="4"/>
      <c r="R179" s="4"/>
      <c r="S179" s="14"/>
      <c r="T179" s="4"/>
      <c r="U179" s="3"/>
      <c r="V179" s="4"/>
      <c r="W179" s="14"/>
      <c r="X179" s="4"/>
      <c r="Y179" s="3"/>
      <c r="Z179" s="4"/>
      <c r="AA179" s="14"/>
      <c r="AB179" s="4"/>
      <c r="AC179" s="14"/>
      <c r="AD179" s="14"/>
      <c r="AE179" s="14"/>
      <c r="AF179" s="14"/>
      <c r="AG179" s="14"/>
      <c r="AH179" s="14"/>
      <c r="AI179" s="14"/>
      <c r="AJ179" s="14"/>
      <c r="AK179" s="14"/>
      <c r="AL179" s="14"/>
      <c r="AM179" s="14"/>
      <c r="AN179" s="14"/>
      <c r="AO179" s="14"/>
      <c r="AP179" s="14"/>
      <c r="AQ179" s="14"/>
      <c r="AR179" s="14"/>
      <c r="AS179" s="14"/>
      <c r="AT179" s="14"/>
      <c r="AU179" s="14"/>
    </row>
    <row r="180" spans="1:47" x14ac:dyDescent="0.25">
      <c r="A180"/>
      <c r="B180"/>
      <c r="C180"/>
      <c r="D180"/>
      <c r="F180"/>
      <c r="G180"/>
      <c r="H180"/>
      <c r="J180"/>
      <c r="K180" s="3"/>
      <c r="L180" s="4"/>
      <c r="M180" s="4"/>
      <c r="N180" s="4"/>
      <c r="O180" s="14"/>
      <c r="P180" s="4"/>
      <c r="Q180" s="4"/>
      <c r="R180" s="4"/>
      <c r="S180" s="14"/>
      <c r="T180" s="4"/>
      <c r="U180" s="3"/>
      <c r="V180" s="4"/>
      <c r="W180" s="14"/>
      <c r="X180" s="4"/>
      <c r="Y180" s="3"/>
      <c r="Z180" s="4"/>
      <c r="AA180" s="14"/>
      <c r="AB180" s="4"/>
      <c r="AC180" s="14"/>
      <c r="AD180" s="14"/>
      <c r="AE180" s="14"/>
      <c r="AF180" s="14"/>
      <c r="AG180" s="14"/>
      <c r="AH180" s="14"/>
      <c r="AI180" s="14"/>
      <c r="AJ180" s="14"/>
      <c r="AK180" s="14"/>
      <c r="AL180" s="14"/>
      <c r="AM180" s="14"/>
      <c r="AN180" s="14"/>
      <c r="AO180" s="14"/>
      <c r="AP180" s="14"/>
      <c r="AQ180" s="14"/>
      <c r="AR180" s="14"/>
      <c r="AS180" s="14"/>
      <c r="AT180" s="14"/>
      <c r="AU180" s="14"/>
    </row>
    <row r="181" spans="1:47" x14ac:dyDescent="0.25">
      <c r="A181"/>
      <c r="B181"/>
      <c r="C181"/>
      <c r="D181"/>
      <c r="F181"/>
      <c r="G181"/>
      <c r="H181"/>
      <c r="J181"/>
      <c r="K181" s="3"/>
      <c r="L181" s="4"/>
      <c r="M181" s="4"/>
      <c r="N181" s="4"/>
      <c r="O181" s="14"/>
      <c r="P181" s="4"/>
      <c r="Q181" s="4"/>
      <c r="R181" s="4"/>
      <c r="S181" s="14"/>
      <c r="T181" s="4"/>
      <c r="U181" s="3"/>
      <c r="V181" s="4"/>
      <c r="W181" s="14"/>
      <c r="X181" s="4"/>
      <c r="Y181" s="3"/>
      <c r="Z181" s="4"/>
      <c r="AA181" s="14"/>
      <c r="AB181" s="4"/>
      <c r="AC181" s="14"/>
      <c r="AD181" s="14"/>
      <c r="AE181" s="14"/>
      <c r="AF181" s="14"/>
      <c r="AG181" s="14"/>
      <c r="AH181" s="14"/>
      <c r="AI181" s="14"/>
      <c r="AJ181" s="14"/>
      <c r="AK181" s="14"/>
      <c r="AL181" s="14"/>
      <c r="AM181" s="14"/>
      <c r="AN181" s="14"/>
      <c r="AO181" s="14"/>
      <c r="AP181" s="14"/>
      <c r="AQ181" s="14"/>
      <c r="AR181" s="14"/>
      <c r="AS181" s="14"/>
      <c r="AT181" s="14"/>
      <c r="AU181" s="14"/>
    </row>
    <row r="182" spans="1:47" x14ac:dyDescent="0.25">
      <c r="A182"/>
      <c r="B182"/>
      <c r="C182"/>
      <c r="D182"/>
      <c r="F182"/>
      <c r="G182"/>
      <c r="H182"/>
      <c r="J182"/>
      <c r="K182" s="3"/>
      <c r="L182" s="4"/>
      <c r="M182" s="4"/>
      <c r="N182" s="4"/>
      <c r="O182" s="14"/>
      <c r="P182" s="4"/>
      <c r="Q182" s="4"/>
      <c r="R182" s="4"/>
      <c r="S182" s="14"/>
      <c r="T182" s="4"/>
      <c r="U182" s="3"/>
      <c r="V182" s="4"/>
      <c r="W182" s="14"/>
      <c r="X182" s="4"/>
      <c r="Y182" s="3"/>
      <c r="Z182" s="4"/>
      <c r="AA182" s="14"/>
      <c r="AB182" s="4"/>
      <c r="AC182" s="14"/>
      <c r="AD182" s="14"/>
      <c r="AE182" s="14"/>
      <c r="AF182" s="14"/>
      <c r="AG182" s="14"/>
      <c r="AH182" s="14"/>
      <c r="AI182" s="14"/>
      <c r="AJ182" s="14"/>
      <c r="AK182" s="14"/>
      <c r="AL182" s="14"/>
      <c r="AM182" s="14"/>
      <c r="AN182" s="14"/>
      <c r="AO182" s="14"/>
      <c r="AP182" s="14"/>
      <c r="AQ182" s="14"/>
      <c r="AR182" s="14"/>
      <c r="AS182" s="14"/>
      <c r="AT182" s="14"/>
      <c r="AU182" s="14"/>
    </row>
    <row r="183" spans="1:47" x14ac:dyDescent="0.25">
      <c r="A183"/>
      <c r="B183"/>
      <c r="C183"/>
      <c r="D183"/>
      <c r="F183"/>
      <c r="G183"/>
      <c r="H183"/>
      <c r="J183"/>
      <c r="K183" s="3"/>
      <c r="L183" s="4"/>
      <c r="M183" s="4"/>
      <c r="N183" s="4"/>
      <c r="O183" s="14"/>
      <c r="P183" s="4"/>
      <c r="Q183" s="4"/>
      <c r="R183" s="4"/>
      <c r="S183" s="14"/>
      <c r="T183" s="4"/>
      <c r="U183" s="3"/>
      <c r="V183" s="4"/>
      <c r="W183" s="14"/>
      <c r="X183" s="4"/>
      <c r="Y183" s="3"/>
      <c r="Z183" s="4"/>
      <c r="AA183" s="14"/>
      <c r="AB183" s="4"/>
      <c r="AC183" s="14"/>
      <c r="AD183" s="14"/>
      <c r="AE183" s="14"/>
      <c r="AF183" s="14"/>
      <c r="AG183" s="14"/>
      <c r="AH183" s="14"/>
      <c r="AI183" s="14"/>
      <c r="AJ183" s="14"/>
      <c r="AK183" s="14"/>
      <c r="AL183" s="14"/>
      <c r="AM183" s="14"/>
      <c r="AN183" s="14"/>
      <c r="AO183" s="14"/>
      <c r="AP183" s="14"/>
      <c r="AQ183" s="14"/>
      <c r="AR183" s="14"/>
      <c r="AS183" s="14"/>
      <c r="AT183" s="14"/>
      <c r="AU183" s="14"/>
    </row>
    <row r="184" spans="1:47" x14ac:dyDescent="0.25">
      <c r="A184"/>
      <c r="B184"/>
      <c r="C184"/>
      <c r="D184"/>
      <c r="F184"/>
      <c r="G184"/>
      <c r="H184"/>
      <c r="J184"/>
      <c r="K184" s="3"/>
      <c r="L184" s="4"/>
      <c r="M184" s="4"/>
      <c r="N184" s="4"/>
      <c r="O184" s="14"/>
      <c r="P184" s="4"/>
      <c r="Q184" s="4"/>
      <c r="R184" s="4"/>
      <c r="S184" s="14"/>
      <c r="T184" s="4"/>
      <c r="U184" s="3"/>
      <c r="V184" s="4"/>
      <c r="W184" s="14"/>
      <c r="X184" s="4"/>
      <c r="Y184" s="3"/>
      <c r="Z184" s="4"/>
      <c r="AA184" s="14"/>
      <c r="AB184" s="4"/>
      <c r="AC184" s="14"/>
      <c r="AD184" s="14"/>
      <c r="AE184" s="14"/>
      <c r="AF184" s="14"/>
      <c r="AG184" s="14"/>
      <c r="AH184" s="14"/>
      <c r="AI184" s="14"/>
      <c r="AJ184" s="14"/>
      <c r="AK184" s="14"/>
      <c r="AL184" s="14"/>
      <c r="AM184" s="14"/>
      <c r="AN184" s="14"/>
      <c r="AO184" s="14"/>
      <c r="AP184" s="14"/>
      <c r="AQ184" s="14"/>
      <c r="AR184" s="14"/>
      <c r="AS184" s="14"/>
      <c r="AT184" s="14"/>
      <c r="AU184" s="14"/>
    </row>
    <row r="185" spans="1:47" x14ac:dyDescent="0.25">
      <c r="A185"/>
      <c r="B185"/>
      <c r="C185"/>
      <c r="D185"/>
      <c r="F185"/>
      <c r="G185"/>
      <c r="H185"/>
      <c r="J185"/>
      <c r="K185" s="3"/>
      <c r="L185" s="4"/>
      <c r="M185" s="4"/>
      <c r="N185" s="4"/>
      <c r="O185" s="14"/>
      <c r="P185" s="4"/>
      <c r="Q185" s="4"/>
      <c r="R185" s="4"/>
      <c r="S185" s="14"/>
      <c r="T185" s="4"/>
      <c r="U185" s="3"/>
      <c r="V185" s="4"/>
      <c r="W185" s="14"/>
      <c r="X185" s="4"/>
      <c r="Y185" s="3"/>
      <c r="Z185" s="4"/>
      <c r="AA185" s="14"/>
      <c r="AB185" s="4"/>
      <c r="AC185" s="14"/>
      <c r="AD185" s="14"/>
      <c r="AE185" s="14"/>
      <c r="AF185" s="14"/>
      <c r="AG185" s="14"/>
      <c r="AH185" s="14"/>
      <c r="AI185" s="14"/>
      <c r="AJ185" s="14"/>
      <c r="AK185" s="14"/>
      <c r="AL185" s="14"/>
      <c r="AM185" s="14"/>
      <c r="AN185" s="14"/>
      <c r="AO185" s="14"/>
      <c r="AP185" s="14"/>
      <c r="AQ185" s="14"/>
      <c r="AR185" s="14"/>
      <c r="AS185" s="14"/>
      <c r="AT185" s="14"/>
      <c r="AU185" s="14"/>
    </row>
    <row r="186" spans="1:47" x14ac:dyDescent="0.25">
      <c r="A186"/>
      <c r="B186"/>
      <c r="C186"/>
      <c r="D186"/>
      <c r="F186"/>
      <c r="G186"/>
      <c r="H186"/>
      <c r="J186"/>
      <c r="K186" s="3"/>
      <c r="L186" s="4"/>
      <c r="M186" s="4"/>
      <c r="N186" s="4"/>
      <c r="O186" s="14"/>
      <c r="P186" s="4"/>
      <c r="Q186" s="4"/>
      <c r="R186" s="4"/>
      <c r="S186" s="14"/>
      <c r="T186" s="4"/>
      <c r="U186" s="3"/>
      <c r="V186" s="4"/>
      <c r="W186" s="14"/>
      <c r="X186" s="4"/>
      <c r="Y186" s="3"/>
      <c r="Z186" s="4"/>
      <c r="AA186" s="14"/>
      <c r="AB186" s="4"/>
      <c r="AC186" s="14"/>
      <c r="AD186" s="14"/>
      <c r="AE186" s="14"/>
      <c r="AF186" s="14"/>
      <c r="AG186" s="14"/>
      <c r="AH186" s="14"/>
      <c r="AI186" s="14"/>
      <c r="AJ186" s="14"/>
      <c r="AK186" s="14"/>
      <c r="AL186" s="14"/>
      <c r="AM186" s="14"/>
      <c r="AN186" s="14"/>
      <c r="AO186" s="14"/>
      <c r="AP186" s="14"/>
      <c r="AQ186" s="14"/>
      <c r="AR186" s="14"/>
      <c r="AS186" s="14"/>
      <c r="AT186" s="14"/>
      <c r="AU186" s="14"/>
    </row>
    <row r="187" spans="1:47" x14ac:dyDescent="0.25">
      <c r="A187"/>
      <c r="B187"/>
      <c r="C187"/>
      <c r="D187"/>
      <c r="F187"/>
      <c r="G187"/>
      <c r="H187"/>
      <c r="J187"/>
      <c r="K187" s="3"/>
      <c r="L187" s="4"/>
      <c r="M187" s="4"/>
      <c r="N187" s="4"/>
      <c r="O187" s="14"/>
      <c r="P187" s="4"/>
      <c r="Q187" s="4"/>
      <c r="R187" s="4"/>
      <c r="S187" s="14"/>
      <c r="T187" s="4"/>
      <c r="U187" s="3"/>
      <c r="V187" s="4"/>
      <c r="W187" s="14"/>
      <c r="X187" s="4"/>
      <c r="Y187" s="3"/>
      <c r="Z187" s="4"/>
      <c r="AA187" s="14"/>
      <c r="AB187" s="4"/>
      <c r="AC187" s="14"/>
      <c r="AD187" s="14"/>
      <c r="AE187" s="14"/>
      <c r="AF187" s="14"/>
      <c r="AG187" s="14"/>
      <c r="AH187" s="14"/>
      <c r="AI187" s="14"/>
      <c r="AJ187" s="14"/>
      <c r="AK187" s="14"/>
      <c r="AL187" s="14"/>
      <c r="AM187" s="14"/>
      <c r="AN187" s="14"/>
      <c r="AO187" s="14"/>
      <c r="AP187" s="14"/>
      <c r="AQ187" s="14"/>
      <c r="AR187" s="14"/>
      <c r="AS187" s="14"/>
      <c r="AT187" s="14"/>
      <c r="AU187" s="14"/>
    </row>
    <row r="188" spans="1:47" x14ac:dyDescent="0.25">
      <c r="A188"/>
      <c r="B188"/>
      <c r="C188"/>
      <c r="D188"/>
      <c r="F188"/>
      <c r="G188"/>
      <c r="H188"/>
      <c r="J188"/>
      <c r="K188" s="3"/>
      <c r="L188" s="4"/>
      <c r="M188" s="4"/>
      <c r="N188" s="4"/>
      <c r="O188" s="14"/>
      <c r="P188" s="4"/>
      <c r="Q188" s="4"/>
      <c r="R188" s="4"/>
      <c r="S188" s="14"/>
      <c r="T188" s="4"/>
      <c r="U188" s="3"/>
      <c r="V188" s="4"/>
      <c r="W188" s="14"/>
      <c r="X188" s="4"/>
      <c r="Y188" s="3"/>
      <c r="Z188" s="4"/>
      <c r="AA188" s="14"/>
      <c r="AB188" s="4"/>
      <c r="AC188" s="14"/>
      <c r="AD188" s="14"/>
      <c r="AE188" s="14"/>
      <c r="AF188" s="14"/>
      <c r="AG188" s="14"/>
      <c r="AH188" s="14"/>
      <c r="AI188" s="14"/>
      <c r="AJ188" s="14"/>
      <c r="AK188" s="14"/>
      <c r="AL188" s="14"/>
      <c r="AM188" s="14"/>
      <c r="AN188" s="14"/>
      <c r="AO188" s="14"/>
      <c r="AP188" s="14"/>
      <c r="AQ188" s="14"/>
      <c r="AR188" s="14"/>
      <c r="AS188" s="14"/>
      <c r="AT188" s="14"/>
      <c r="AU188" s="14"/>
    </row>
    <row r="189" spans="1:47" x14ac:dyDescent="0.25">
      <c r="A189"/>
      <c r="B189"/>
      <c r="C189"/>
      <c r="D189"/>
      <c r="F189"/>
      <c r="G189"/>
      <c r="H189"/>
      <c r="J189"/>
      <c r="K189" s="3"/>
      <c r="L189" s="4"/>
      <c r="M189" s="4"/>
      <c r="N189" s="4"/>
      <c r="O189" s="14"/>
      <c r="P189" s="4"/>
      <c r="Q189" s="4"/>
      <c r="R189" s="4"/>
      <c r="S189" s="14"/>
      <c r="T189" s="4"/>
      <c r="U189" s="3"/>
      <c r="V189" s="4"/>
      <c r="W189" s="14"/>
      <c r="X189" s="4"/>
      <c r="Y189" s="3"/>
      <c r="Z189" s="4"/>
      <c r="AA189" s="14"/>
      <c r="AB189" s="4"/>
      <c r="AC189" s="14"/>
      <c r="AD189" s="14"/>
      <c r="AE189" s="14"/>
      <c r="AF189" s="14"/>
      <c r="AG189" s="14"/>
      <c r="AH189" s="14"/>
      <c r="AI189" s="14"/>
      <c r="AJ189" s="14"/>
      <c r="AK189" s="14"/>
      <c r="AL189" s="14"/>
      <c r="AM189" s="14"/>
      <c r="AN189" s="14"/>
      <c r="AO189" s="14"/>
      <c r="AP189" s="14"/>
      <c r="AQ189" s="14"/>
      <c r="AR189" s="14"/>
      <c r="AS189" s="14"/>
      <c r="AT189" s="14"/>
      <c r="AU189" s="14"/>
    </row>
    <row r="190" spans="1:47" x14ac:dyDescent="0.25">
      <c r="A190"/>
      <c r="B190"/>
      <c r="C190"/>
      <c r="D190"/>
      <c r="F190"/>
      <c r="G190"/>
      <c r="H190"/>
      <c r="J190"/>
      <c r="K190" s="3"/>
      <c r="L190" s="4"/>
      <c r="M190" s="4"/>
      <c r="N190" s="4"/>
      <c r="O190" s="14"/>
      <c r="P190" s="4"/>
      <c r="Q190" s="4"/>
      <c r="R190" s="4"/>
      <c r="S190" s="14"/>
      <c r="T190" s="4"/>
      <c r="U190" s="3"/>
      <c r="V190" s="4"/>
      <c r="W190" s="14"/>
      <c r="X190" s="4"/>
      <c r="Y190" s="3"/>
      <c r="Z190" s="4"/>
      <c r="AA190" s="14"/>
      <c r="AB190" s="4"/>
      <c r="AC190" s="14"/>
      <c r="AD190" s="14"/>
      <c r="AE190" s="14"/>
      <c r="AF190" s="14"/>
      <c r="AG190" s="14"/>
      <c r="AH190" s="14"/>
      <c r="AI190" s="14"/>
      <c r="AJ190" s="14"/>
      <c r="AK190" s="14"/>
      <c r="AL190" s="14"/>
      <c r="AM190" s="14"/>
      <c r="AN190" s="14"/>
      <c r="AO190" s="14"/>
      <c r="AP190" s="14"/>
      <c r="AQ190" s="14"/>
      <c r="AR190" s="14"/>
      <c r="AS190" s="14"/>
      <c r="AT190" s="14"/>
      <c r="AU190" s="14"/>
    </row>
    <row r="191" spans="1:47" x14ac:dyDescent="0.25">
      <c r="A191"/>
      <c r="B191"/>
      <c r="C191"/>
      <c r="D191"/>
      <c r="F191"/>
      <c r="G191"/>
      <c r="H191"/>
      <c r="J191"/>
      <c r="K191" s="3"/>
      <c r="L191" s="4"/>
      <c r="M191" s="4"/>
      <c r="N191" s="4"/>
      <c r="O191" s="14"/>
      <c r="P191" s="4"/>
      <c r="Q191" s="4"/>
      <c r="R191" s="4"/>
      <c r="S191" s="14"/>
      <c r="T191" s="4"/>
      <c r="U191" s="3"/>
      <c r="V191" s="4"/>
      <c r="W191" s="14"/>
      <c r="X191" s="4"/>
      <c r="Y191" s="3"/>
      <c r="Z191" s="4"/>
      <c r="AA191" s="14"/>
      <c r="AB191" s="4"/>
      <c r="AC191" s="14"/>
      <c r="AD191" s="14"/>
      <c r="AE191" s="14"/>
      <c r="AF191" s="14"/>
      <c r="AG191" s="14"/>
      <c r="AH191" s="14"/>
      <c r="AI191" s="14"/>
      <c r="AJ191" s="14"/>
      <c r="AK191" s="14"/>
      <c r="AL191" s="14"/>
      <c r="AM191" s="14"/>
      <c r="AN191" s="14"/>
      <c r="AO191" s="14"/>
      <c r="AP191" s="14"/>
      <c r="AQ191" s="14"/>
      <c r="AR191" s="14"/>
      <c r="AS191" s="14"/>
      <c r="AT191" s="14"/>
      <c r="AU191" s="14"/>
    </row>
    <row r="192" spans="1:47" x14ac:dyDescent="0.25">
      <c r="A192"/>
      <c r="B192"/>
      <c r="C192"/>
      <c r="D192"/>
      <c r="F192"/>
      <c r="G192"/>
      <c r="H192"/>
      <c r="J192"/>
      <c r="K192" s="3"/>
      <c r="L192" s="4"/>
      <c r="M192" s="4"/>
      <c r="N192" s="4"/>
      <c r="O192" s="14"/>
      <c r="P192" s="4"/>
      <c r="Q192" s="4"/>
      <c r="R192" s="4"/>
      <c r="S192" s="14"/>
      <c r="T192" s="4"/>
      <c r="U192" s="3"/>
      <c r="V192" s="4"/>
      <c r="W192" s="14"/>
      <c r="X192" s="4"/>
      <c r="Y192" s="3"/>
      <c r="Z192" s="4"/>
      <c r="AA192" s="14"/>
      <c r="AB192" s="4"/>
      <c r="AC192" s="14"/>
      <c r="AD192" s="14"/>
      <c r="AE192" s="14"/>
      <c r="AF192" s="14"/>
      <c r="AG192" s="14"/>
      <c r="AH192" s="14"/>
      <c r="AI192" s="14"/>
      <c r="AJ192" s="14"/>
      <c r="AK192" s="14"/>
      <c r="AL192" s="14"/>
      <c r="AM192" s="14"/>
      <c r="AN192" s="14"/>
      <c r="AO192" s="14"/>
      <c r="AP192" s="14"/>
      <c r="AQ192" s="14"/>
      <c r="AR192" s="14"/>
      <c r="AS192" s="14"/>
      <c r="AT192" s="14"/>
      <c r="AU192" s="14"/>
    </row>
    <row r="193" spans="1:47" x14ac:dyDescent="0.25">
      <c r="A193"/>
      <c r="B193"/>
      <c r="C193"/>
      <c r="D193"/>
      <c r="F193"/>
      <c r="G193"/>
      <c r="H193"/>
      <c r="J193"/>
      <c r="K193" s="3"/>
      <c r="L193" s="4"/>
      <c r="M193" s="4"/>
      <c r="N193" s="4"/>
      <c r="O193" s="14"/>
      <c r="P193" s="4"/>
      <c r="Q193" s="4"/>
      <c r="R193" s="4"/>
      <c r="S193" s="14"/>
      <c r="T193" s="4"/>
      <c r="U193" s="3"/>
      <c r="V193" s="4"/>
      <c r="W193" s="14"/>
      <c r="X193" s="4"/>
      <c r="Y193" s="3"/>
      <c r="Z193" s="4"/>
      <c r="AA193" s="14"/>
      <c r="AB193" s="4"/>
      <c r="AC193" s="14"/>
      <c r="AD193" s="14"/>
      <c r="AE193" s="14"/>
      <c r="AF193" s="14"/>
      <c r="AG193" s="14"/>
      <c r="AH193" s="14"/>
      <c r="AI193" s="14"/>
      <c r="AJ193" s="14"/>
      <c r="AK193" s="14"/>
      <c r="AL193" s="14"/>
      <c r="AM193" s="14"/>
      <c r="AN193" s="14"/>
      <c r="AO193" s="14"/>
      <c r="AP193" s="14"/>
      <c r="AQ193" s="14"/>
      <c r="AR193" s="14"/>
      <c r="AS193" s="14"/>
      <c r="AT193" s="14"/>
      <c r="AU193" s="14"/>
    </row>
    <row r="194" spans="1:47" x14ac:dyDescent="0.25">
      <c r="A194"/>
      <c r="B194"/>
      <c r="C194"/>
      <c r="D194"/>
      <c r="F194"/>
      <c r="G194"/>
      <c r="H194"/>
      <c r="J194"/>
      <c r="K194" s="3"/>
      <c r="L194" s="4"/>
      <c r="M194" s="4"/>
      <c r="N194" s="4"/>
      <c r="O194" s="14"/>
      <c r="P194" s="4"/>
      <c r="Q194" s="4"/>
      <c r="R194" s="4"/>
      <c r="S194" s="14"/>
      <c r="T194" s="4"/>
      <c r="U194" s="3"/>
      <c r="V194" s="4"/>
      <c r="W194" s="14"/>
      <c r="X194" s="4"/>
      <c r="Y194" s="3"/>
      <c r="Z194" s="4"/>
      <c r="AA194" s="14"/>
      <c r="AB194" s="4"/>
      <c r="AC194" s="14"/>
      <c r="AD194" s="14"/>
      <c r="AE194" s="14"/>
      <c r="AF194" s="14"/>
      <c r="AG194" s="14"/>
      <c r="AH194" s="14"/>
      <c r="AI194" s="14"/>
      <c r="AJ194" s="14"/>
      <c r="AK194" s="14"/>
      <c r="AL194" s="14"/>
      <c r="AM194" s="14"/>
      <c r="AN194" s="14"/>
      <c r="AO194" s="14"/>
      <c r="AP194" s="14"/>
      <c r="AQ194" s="14"/>
      <c r="AR194" s="14"/>
      <c r="AS194" s="14"/>
      <c r="AT194" s="14"/>
      <c r="AU194" s="14"/>
    </row>
    <row r="195" spans="1:47" x14ac:dyDescent="0.25">
      <c r="A195"/>
      <c r="B195"/>
      <c r="C195"/>
      <c r="D195"/>
      <c r="F195"/>
      <c r="G195"/>
      <c r="H195"/>
      <c r="J195"/>
      <c r="K195" s="3"/>
      <c r="L195" s="4"/>
      <c r="M195" s="4"/>
      <c r="N195" s="4"/>
      <c r="O195" s="14"/>
      <c r="P195" s="4"/>
      <c r="Q195" s="4"/>
      <c r="R195" s="4"/>
      <c r="S195" s="14"/>
      <c r="T195" s="4"/>
      <c r="U195" s="3"/>
      <c r="V195" s="4"/>
      <c r="W195" s="14"/>
      <c r="X195" s="4"/>
      <c r="Y195" s="3"/>
      <c r="Z195" s="4"/>
      <c r="AA195" s="14"/>
      <c r="AB195" s="4"/>
      <c r="AC195" s="14"/>
      <c r="AD195" s="14"/>
      <c r="AE195" s="14"/>
      <c r="AF195" s="14"/>
      <c r="AG195" s="14"/>
      <c r="AH195" s="14"/>
      <c r="AI195" s="14"/>
      <c r="AJ195" s="14"/>
      <c r="AK195" s="14"/>
      <c r="AL195" s="14"/>
      <c r="AM195" s="14"/>
      <c r="AN195" s="14"/>
      <c r="AO195" s="14"/>
      <c r="AP195" s="14"/>
      <c r="AQ195" s="14"/>
      <c r="AR195" s="14"/>
      <c r="AS195" s="14"/>
      <c r="AT195" s="14"/>
      <c r="AU195" s="14"/>
    </row>
    <row r="196" spans="1:47" x14ac:dyDescent="0.25">
      <c r="A196"/>
      <c r="B196"/>
      <c r="C196"/>
      <c r="D196"/>
      <c r="F196"/>
      <c r="G196"/>
      <c r="H196"/>
      <c r="J196"/>
      <c r="K196" s="3"/>
      <c r="L196" s="4"/>
      <c r="M196" s="4"/>
      <c r="N196" s="4"/>
      <c r="O196" s="14"/>
      <c r="P196" s="4"/>
      <c r="Q196" s="4"/>
      <c r="R196" s="4"/>
      <c r="S196" s="14"/>
      <c r="T196" s="4"/>
      <c r="U196" s="3"/>
      <c r="V196" s="4"/>
      <c r="W196" s="14"/>
      <c r="X196" s="4"/>
      <c r="Y196" s="3"/>
      <c r="Z196" s="4"/>
      <c r="AA196" s="14"/>
      <c r="AB196" s="4"/>
      <c r="AC196" s="14"/>
      <c r="AD196" s="14"/>
      <c r="AE196" s="14"/>
      <c r="AF196" s="14"/>
      <c r="AG196" s="14"/>
      <c r="AH196" s="14"/>
      <c r="AI196" s="14"/>
      <c r="AJ196" s="14"/>
      <c r="AK196" s="14"/>
      <c r="AL196" s="14"/>
      <c r="AM196" s="14"/>
      <c r="AN196" s="14"/>
      <c r="AO196" s="14"/>
      <c r="AP196" s="14"/>
      <c r="AQ196" s="14"/>
      <c r="AR196" s="14"/>
      <c r="AS196" s="14"/>
      <c r="AT196" s="14"/>
      <c r="AU196" s="14"/>
    </row>
    <row r="197" spans="1:47" x14ac:dyDescent="0.25">
      <c r="A197"/>
      <c r="B197"/>
      <c r="C197"/>
      <c r="D197"/>
      <c r="F197"/>
      <c r="G197"/>
      <c r="H197"/>
      <c r="J197"/>
      <c r="K197" s="3"/>
      <c r="L197" s="4"/>
      <c r="M197" s="4"/>
      <c r="N197" s="4"/>
      <c r="O197" s="14"/>
      <c r="P197" s="4"/>
      <c r="Q197" s="4"/>
      <c r="R197" s="4"/>
      <c r="S197" s="14"/>
      <c r="T197" s="4"/>
      <c r="U197" s="3"/>
      <c r="V197" s="4"/>
      <c r="W197" s="14"/>
      <c r="X197" s="4"/>
      <c r="Y197" s="3"/>
      <c r="Z197" s="4"/>
      <c r="AA197" s="14"/>
      <c r="AB197" s="4"/>
      <c r="AC197" s="14"/>
      <c r="AD197" s="14"/>
      <c r="AE197" s="14"/>
      <c r="AF197" s="14"/>
      <c r="AG197" s="14"/>
      <c r="AH197" s="14"/>
      <c r="AI197" s="14"/>
      <c r="AJ197" s="14"/>
      <c r="AK197" s="14"/>
      <c r="AL197" s="14"/>
      <c r="AM197" s="14"/>
      <c r="AN197" s="14"/>
      <c r="AO197" s="14"/>
      <c r="AP197" s="14"/>
      <c r="AQ197" s="14"/>
      <c r="AR197" s="14"/>
      <c r="AS197" s="14"/>
      <c r="AT197" s="14"/>
      <c r="AU197" s="14"/>
    </row>
    <row r="198" spans="1:47" x14ac:dyDescent="0.25">
      <c r="A198"/>
      <c r="B198"/>
      <c r="C198"/>
      <c r="D198"/>
      <c r="F198"/>
      <c r="G198"/>
      <c r="H198"/>
      <c r="J198"/>
      <c r="K198" s="3"/>
      <c r="L198" s="4"/>
      <c r="M198" s="4"/>
      <c r="N198" s="4"/>
      <c r="O198" s="14"/>
      <c r="P198" s="4"/>
      <c r="Q198" s="4"/>
      <c r="R198" s="4"/>
      <c r="S198" s="14"/>
      <c r="T198" s="4"/>
      <c r="U198" s="3"/>
      <c r="V198" s="4"/>
      <c r="W198" s="14"/>
      <c r="X198" s="4"/>
      <c r="Y198" s="3"/>
      <c r="Z198" s="4"/>
      <c r="AA198" s="14"/>
      <c r="AB198" s="4"/>
      <c r="AC198" s="14"/>
      <c r="AD198" s="14"/>
      <c r="AE198" s="14"/>
      <c r="AF198" s="14"/>
      <c r="AG198" s="14"/>
      <c r="AH198" s="14"/>
      <c r="AI198" s="14"/>
      <c r="AJ198" s="14"/>
      <c r="AK198" s="14"/>
      <c r="AL198" s="14"/>
      <c r="AM198" s="14"/>
      <c r="AN198" s="14"/>
      <c r="AO198" s="14"/>
      <c r="AP198" s="14"/>
      <c r="AQ198" s="14"/>
      <c r="AR198" s="14"/>
      <c r="AS198" s="14"/>
      <c r="AT198" s="14"/>
      <c r="AU198" s="14"/>
    </row>
    <row r="199" spans="1:47" x14ac:dyDescent="0.25">
      <c r="A199"/>
      <c r="B199"/>
      <c r="C199"/>
      <c r="D199"/>
      <c r="F199"/>
      <c r="G199"/>
      <c r="H199"/>
      <c r="J199"/>
      <c r="K199" s="3"/>
      <c r="L199" s="4"/>
      <c r="M199" s="4"/>
      <c r="N199" s="4"/>
      <c r="O199" s="14"/>
      <c r="P199" s="4"/>
      <c r="Q199" s="4"/>
      <c r="R199" s="4"/>
      <c r="S199" s="14"/>
      <c r="T199" s="4"/>
      <c r="U199" s="3"/>
      <c r="V199" s="4"/>
      <c r="W199" s="14"/>
      <c r="X199" s="4"/>
      <c r="Y199" s="3"/>
      <c r="Z199" s="4"/>
      <c r="AA199" s="14"/>
      <c r="AB199" s="4"/>
      <c r="AC199" s="14"/>
      <c r="AD199" s="14"/>
      <c r="AE199" s="14"/>
      <c r="AF199" s="14"/>
      <c r="AG199" s="14"/>
      <c r="AH199" s="14"/>
      <c r="AI199" s="14"/>
      <c r="AJ199" s="14"/>
      <c r="AK199" s="14"/>
      <c r="AL199" s="14"/>
      <c r="AM199" s="14"/>
      <c r="AN199" s="14"/>
      <c r="AO199" s="14"/>
      <c r="AP199" s="14"/>
      <c r="AQ199" s="14"/>
      <c r="AR199" s="14"/>
      <c r="AS199" s="14"/>
      <c r="AT199" s="14"/>
      <c r="AU199" s="14"/>
    </row>
    <row r="200" spans="1:47" x14ac:dyDescent="0.25">
      <c r="A200"/>
      <c r="B200"/>
      <c r="C200"/>
      <c r="D200"/>
      <c r="F200"/>
      <c r="G200"/>
      <c r="H200"/>
      <c r="J200"/>
      <c r="K200" s="3"/>
      <c r="L200" s="4"/>
      <c r="M200" s="4"/>
      <c r="N200" s="4"/>
      <c r="O200" s="14"/>
      <c r="P200" s="4"/>
      <c r="Q200" s="4"/>
      <c r="R200" s="4"/>
      <c r="S200" s="14"/>
      <c r="T200" s="4"/>
      <c r="U200" s="3"/>
      <c r="V200" s="4"/>
      <c r="W200" s="14"/>
      <c r="X200" s="4"/>
      <c r="Y200" s="3"/>
      <c r="Z200" s="4"/>
      <c r="AA200" s="14"/>
      <c r="AB200" s="4"/>
      <c r="AC200" s="14"/>
      <c r="AD200" s="14"/>
      <c r="AE200" s="14"/>
      <c r="AF200" s="14"/>
      <c r="AG200" s="14"/>
      <c r="AH200" s="14"/>
      <c r="AI200" s="14"/>
      <c r="AJ200" s="14"/>
      <c r="AK200" s="14"/>
      <c r="AL200" s="14"/>
      <c r="AM200" s="14"/>
      <c r="AN200" s="14"/>
      <c r="AO200" s="14"/>
      <c r="AP200" s="14"/>
      <c r="AQ200" s="14"/>
      <c r="AR200" s="14"/>
      <c r="AS200" s="14"/>
      <c r="AT200" s="14"/>
      <c r="AU200" s="14"/>
    </row>
    <row r="201" spans="1:47" x14ac:dyDescent="0.25">
      <c r="A201"/>
      <c r="B201"/>
      <c r="C201"/>
      <c r="D201"/>
      <c r="F201"/>
      <c r="G201"/>
      <c r="H201"/>
      <c r="J201"/>
      <c r="K201" s="3"/>
      <c r="L201" s="4"/>
      <c r="M201" s="4"/>
      <c r="N201" s="4"/>
      <c r="O201" s="14"/>
      <c r="P201" s="4"/>
      <c r="Q201" s="4"/>
      <c r="R201" s="4"/>
      <c r="S201" s="14"/>
      <c r="T201" s="4"/>
      <c r="U201" s="3"/>
      <c r="V201" s="4"/>
      <c r="W201" s="14"/>
      <c r="X201" s="4"/>
      <c r="Y201" s="3"/>
      <c r="Z201" s="4"/>
      <c r="AA201" s="14"/>
      <c r="AB201" s="4"/>
      <c r="AC201" s="14"/>
      <c r="AD201" s="14"/>
      <c r="AE201" s="14"/>
      <c r="AF201" s="14"/>
      <c r="AG201" s="14"/>
      <c r="AH201" s="14"/>
      <c r="AI201" s="14"/>
      <c r="AJ201" s="14"/>
      <c r="AK201" s="14"/>
      <c r="AL201" s="14"/>
      <c r="AM201" s="14"/>
      <c r="AN201" s="14"/>
      <c r="AO201" s="14"/>
      <c r="AP201" s="14"/>
      <c r="AQ201" s="14"/>
      <c r="AR201" s="14"/>
      <c r="AS201" s="14"/>
      <c r="AT201" s="14"/>
      <c r="AU201" s="14"/>
    </row>
    <row r="202" spans="1:47" x14ac:dyDescent="0.25">
      <c r="A202"/>
      <c r="B202"/>
      <c r="C202"/>
      <c r="D202"/>
      <c r="F202"/>
      <c r="G202"/>
      <c r="H202"/>
      <c r="J202"/>
      <c r="K202" s="3"/>
      <c r="L202" s="4"/>
      <c r="M202" s="4"/>
      <c r="N202" s="4"/>
      <c r="O202" s="14"/>
      <c r="P202" s="4"/>
      <c r="Q202" s="4"/>
      <c r="R202" s="4"/>
      <c r="S202" s="14"/>
      <c r="T202" s="4"/>
      <c r="U202" s="3"/>
      <c r="V202" s="4"/>
      <c r="W202" s="14"/>
      <c r="X202" s="4"/>
      <c r="Y202" s="3"/>
      <c r="Z202" s="4"/>
      <c r="AA202" s="14"/>
      <c r="AB202" s="4"/>
      <c r="AC202" s="14"/>
      <c r="AD202" s="14"/>
      <c r="AE202" s="14"/>
      <c r="AF202" s="14"/>
      <c r="AG202" s="14"/>
      <c r="AH202" s="14"/>
      <c r="AI202" s="14"/>
      <c r="AJ202" s="14"/>
      <c r="AK202" s="14"/>
      <c r="AL202" s="14"/>
      <c r="AM202" s="14"/>
      <c r="AN202" s="14"/>
      <c r="AO202" s="14"/>
      <c r="AP202" s="14"/>
      <c r="AQ202" s="14"/>
      <c r="AR202" s="14"/>
      <c r="AS202" s="14"/>
      <c r="AT202" s="14"/>
      <c r="AU202" s="14"/>
    </row>
    <row r="203" spans="1:47" x14ac:dyDescent="0.25">
      <c r="A203"/>
      <c r="B203"/>
      <c r="C203"/>
      <c r="D203"/>
      <c r="F203"/>
      <c r="G203"/>
      <c r="H203"/>
      <c r="J203"/>
      <c r="K203" s="3"/>
      <c r="L203" s="4"/>
      <c r="M203" s="4"/>
      <c r="N203" s="4"/>
      <c r="O203" s="14"/>
      <c r="P203" s="4"/>
      <c r="Q203" s="4"/>
      <c r="R203" s="4"/>
      <c r="S203" s="14"/>
      <c r="T203" s="4"/>
      <c r="U203" s="3"/>
      <c r="V203" s="4"/>
      <c r="W203" s="14"/>
      <c r="X203" s="4"/>
      <c r="Y203" s="3"/>
      <c r="Z203" s="4"/>
      <c r="AA203" s="14"/>
      <c r="AB203" s="4"/>
      <c r="AC203" s="14"/>
      <c r="AD203" s="14"/>
      <c r="AE203" s="14"/>
      <c r="AF203" s="14"/>
      <c r="AG203" s="14"/>
      <c r="AH203" s="14"/>
      <c r="AI203" s="14"/>
      <c r="AJ203" s="14"/>
      <c r="AK203" s="14"/>
      <c r="AL203" s="14"/>
      <c r="AM203" s="14"/>
      <c r="AN203" s="14"/>
      <c r="AO203" s="14"/>
      <c r="AP203" s="14"/>
      <c r="AQ203" s="14"/>
      <c r="AR203" s="14"/>
      <c r="AS203" s="14"/>
      <c r="AT203" s="14"/>
      <c r="AU203" s="14"/>
    </row>
    <row r="204" spans="1:47" x14ac:dyDescent="0.25">
      <c r="A204"/>
      <c r="B204"/>
      <c r="C204"/>
      <c r="D204"/>
      <c r="F204"/>
      <c r="G204"/>
      <c r="H204"/>
      <c r="J204"/>
      <c r="K204" s="3"/>
      <c r="L204" s="4"/>
      <c r="M204" s="4"/>
      <c r="N204" s="4"/>
      <c r="O204" s="14"/>
      <c r="P204" s="4"/>
      <c r="Q204" s="4"/>
      <c r="R204" s="4"/>
      <c r="S204" s="14"/>
      <c r="T204" s="4"/>
      <c r="U204" s="3"/>
      <c r="V204" s="4"/>
      <c r="W204" s="14"/>
      <c r="X204" s="4"/>
      <c r="Y204" s="3"/>
      <c r="Z204" s="4"/>
      <c r="AA204" s="14"/>
      <c r="AB204" s="4"/>
      <c r="AC204" s="14"/>
      <c r="AD204" s="14"/>
      <c r="AE204" s="14"/>
      <c r="AF204" s="14"/>
      <c r="AG204" s="14"/>
      <c r="AH204" s="14"/>
      <c r="AI204" s="14"/>
      <c r="AJ204" s="14"/>
      <c r="AK204" s="14"/>
      <c r="AL204" s="14"/>
      <c r="AM204" s="14"/>
      <c r="AN204" s="14"/>
      <c r="AO204" s="14"/>
      <c r="AP204" s="14"/>
      <c r="AQ204" s="14"/>
      <c r="AR204" s="14"/>
      <c r="AS204" s="14"/>
      <c r="AT204" s="14"/>
      <c r="AU204" s="14"/>
    </row>
    <row r="205" spans="1:47" x14ac:dyDescent="0.25">
      <c r="A205"/>
      <c r="B205"/>
      <c r="C205"/>
      <c r="D205"/>
      <c r="F205"/>
      <c r="G205"/>
      <c r="H205"/>
      <c r="J205"/>
      <c r="K205" s="3"/>
      <c r="L205" s="4"/>
      <c r="M205" s="4"/>
      <c r="N205" s="4"/>
      <c r="O205" s="14"/>
      <c r="P205" s="4"/>
      <c r="Q205" s="4"/>
      <c r="R205" s="4"/>
      <c r="S205" s="14"/>
      <c r="T205" s="4"/>
      <c r="U205" s="3"/>
      <c r="V205" s="4"/>
      <c r="W205" s="14"/>
      <c r="X205" s="4"/>
      <c r="Y205" s="3"/>
      <c r="Z205" s="4"/>
      <c r="AA205" s="14"/>
      <c r="AB205" s="4"/>
      <c r="AC205" s="14"/>
      <c r="AD205" s="14"/>
      <c r="AE205" s="14"/>
      <c r="AF205" s="14"/>
      <c r="AG205" s="14"/>
      <c r="AH205" s="14"/>
      <c r="AI205" s="14"/>
      <c r="AJ205" s="14"/>
      <c r="AK205" s="14"/>
      <c r="AL205" s="14"/>
      <c r="AM205" s="14"/>
      <c r="AN205" s="14"/>
      <c r="AO205" s="14"/>
      <c r="AP205" s="14"/>
      <c r="AQ205" s="14"/>
      <c r="AR205" s="14"/>
      <c r="AS205" s="14"/>
      <c r="AT205" s="14"/>
      <c r="AU205" s="14"/>
    </row>
    <row r="206" spans="1:47" x14ac:dyDescent="0.25">
      <c r="A206"/>
      <c r="B206"/>
      <c r="C206"/>
      <c r="D206"/>
      <c r="F206"/>
      <c r="G206"/>
      <c r="H206"/>
      <c r="J206"/>
      <c r="K206" s="3"/>
      <c r="L206" s="4"/>
      <c r="M206" s="4"/>
      <c r="N206" s="4"/>
      <c r="O206" s="14"/>
      <c r="P206" s="4"/>
      <c r="Q206" s="4"/>
      <c r="R206" s="4"/>
      <c r="S206" s="14"/>
      <c r="T206" s="4"/>
      <c r="U206" s="3"/>
      <c r="V206" s="4"/>
      <c r="W206" s="14"/>
      <c r="X206" s="4"/>
      <c r="Y206" s="3"/>
      <c r="Z206" s="4"/>
      <c r="AA206" s="14"/>
      <c r="AB206" s="4"/>
      <c r="AC206" s="14"/>
      <c r="AD206" s="14"/>
      <c r="AE206" s="14"/>
      <c r="AF206" s="14"/>
      <c r="AG206" s="14"/>
      <c r="AH206" s="14"/>
      <c r="AI206" s="14"/>
      <c r="AJ206" s="14"/>
      <c r="AK206" s="14"/>
      <c r="AL206" s="14"/>
      <c r="AM206" s="14"/>
      <c r="AN206" s="14"/>
      <c r="AO206" s="14"/>
      <c r="AP206" s="14"/>
      <c r="AQ206" s="14"/>
      <c r="AR206" s="14"/>
      <c r="AS206" s="14"/>
      <c r="AT206" s="14"/>
      <c r="AU206" s="14"/>
    </row>
    <row r="207" spans="1:47" x14ac:dyDescent="0.25">
      <c r="A207"/>
      <c r="B207"/>
      <c r="C207"/>
      <c r="D207"/>
      <c r="F207"/>
      <c r="G207"/>
      <c r="H207"/>
      <c r="J207"/>
      <c r="K207" s="3"/>
      <c r="L207" s="4"/>
      <c r="M207" s="4"/>
      <c r="N207" s="4"/>
      <c r="O207" s="14"/>
      <c r="P207" s="4"/>
      <c r="Q207" s="4"/>
      <c r="R207" s="4"/>
      <c r="S207" s="14"/>
      <c r="T207" s="4"/>
      <c r="U207" s="3"/>
      <c r="V207" s="4"/>
      <c r="W207" s="14"/>
      <c r="X207" s="4"/>
      <c r="Y207" s="3"/>
      <c r="Z207" s="4"/>
      <c r="AA207" s="14"/>
      <c r="AB207" s="4"/>
      <c r="AC207" s="14"/>
      <c r="AD207" s="14"/>
      <c r="AE207" s="14"/>
      <c r="AF207" s="14"/>
      <c r="AG207" s="14"/>
      <c r="AH207" s="14"/>
      <c r="AI207" s="14"/>
      <c r="AJ207" s="14"/>
      <c r="AK207" s="14"/>
      <c r="AL207" s="14"/>
      <c r="AM207" s="14"/>
      <c r="AN207" s="14"/>
      <c r="AO207" s="14"/>
      <c r="AP207" s="14"/>
      <c r="AQ207" s="14"/>
      <c r="AR207" s="14"/>
      <c r="AS207" s="14"/>
      <c r="AT207" s="14"/>
      <c r="AU207" s="14"/>
    </row>
    <row r="208" spans="1:47" x14ac:dyDescent="0.25">
      <c r="A208"/>
      <c r="B208"/>
      <c r="C208"/>
      <c r="D208"/>
      <c r="F208"/>
      <c r="G208"/>
      <c r="H208"/>
      <c r="J208"/>
      <c r="K208" s="3"/>
      <c r="L208" s="4"/>
      <c r="M208" s="4"/>
      <c r="N208" s="4"/>
      <c r="O208" s="14"/>
      <c r="P208" s="4"/>
      <c r="Q208" s="4"/>
      <c r="R208" s="4"/>
      <c r="S208" s="14"/>
      <c r="T208" s="4"/>
      <c r="U208" s="3"/>
      <c r="V208" s="4"/>
      <c r="W208" s="14"/>
      <c r="X208" s="4"/>
      <c r="Y208" s="3"/>
      <c r="Z208" s="4"/>
      <c r="AA208" s="14"/>
      <c r="AB208" s="4"/>
      <c r="AC208" s="14"/>
      <c r="AD208" s="14"/>
      <c r="AE208" s="14"/>
      <c r="AF208" s="14"/>
      <c r="AG208" s="14"/>
      <c r="AH208" s="14"/>
      <c r="AI208" s="14"/>
      <c r="AJ208" s="14"/>
      <c r="AK208" s="14"/>
      <c r="AL208" s="14"/>
      <c r="AM208" s="14"/>
      <c r="AN208" s="14"/>
      <c r="AO208" s="14"/>
      <c r="AP208" s="14"/>
      <c r="AQ208" s="14"/>
      <c r="AR208" s="14"/>
      <c r="AS208" s="14"/>
      <c r="AT208" s="14"/>
      <c r="AU208" s="14"/>
    </row>
    <row r="209" spans="1:47" x14ac:dyDescent="0.25">
      <c r="A209"/>
      <c r="B209"/>
      <c r="C209"/>
      <c r="D209"/>
      <c r="F209"/>
      <c r="G209"/>
      <c r="H209"/>
      <c r="J209"/>
      <c r="K209" s="3"/>
      <c r="L209" s="4"/>
      <c r="M209" s="4"/>
      <c r="N209" s="4"/>
      <c r="O209" s="14"/>
      <c r="P209" s="4"/>
      <c r="Q209" s="4"/>
      <c r="R209" s="4"/>
      <c r="S209" s="14"/>
      <c r="T209" s="4"/>
      <c r="U209" s="3"/>
      <c r="V209" s="4"/>
      <c r="W209" s="14"/>
      <c r="X209" s="4"/>
      <c r="Y209" s="3"/>
      <c r="Z209" s="4"/>
      <c r="AA209" s="14"/>
      <c r="AB209" s="4"/>
      <c r="AC209" s="14"/>
      <c r="AD209" s="14"/>
      <c r="AE209" s="14"/>
      <c r="AF209" s="14"/>
      <c r="AG209" s="14"/>
      <c r="AH209" s="14"/>
      <c r="AI209" s="14"/>
      <c r="AJ209" s="14"/>
      <c r="AK209" s="14"/>
      <c r="AL209" s="14"/>
      <c r="AM209" s="14"/>
      <c r="AN209" s="14"/>
      <c r="AO209" s="14"/>
      <c r="AP209" s="14"/>
      <c r="AQ209" s="14"/>
      <c r="AR209" s="14"/>
      <c r="AS209" s="14"/>
      <c r="AT209" s="14"/>
      <c r="AU209" s="14"/>
    </row>
    <row r="210" spans="1:47" x14ac:dyDescent="0.25">
      <c r="A210"/>
      <c r="B210"/>
      <c r="C210"/>
      <c r="D210"/>
      <c r="F210"/>
      <c r="G210"/>
      <c r="H210"/>
      <c r="J210"/>
      <c r="K210" s="3"/>
      <c r="L210" s="4"/>
      <c r="M210" s="4"/>
      <c r="N210" s="4"/>
      <c r="O210" s="14"/>
      <c r="P210" s="4"/>
      <c r="Q210" s="4"/>
      <c r="R210" s="4"/>
      <c r="S210" s="14"/>
      <c r="T210" s="4"/>
      <c r="U210" s="3"/>
      <c r="V210" s="4"/>
      <c r="W210" s="14"/>
      <c r="X210" s="4"/>
      <c r="Y210" s="3"/>
      <c r="Z210" s="4"/>
      <c r="AA210" s="14"/>
      <c r="AB210" s="4"/>
      <c r="AC210" s="14"/>
      <c r="AD210" s="14"/>
      <c r="AE210" s="14"/>
      <c r="AF210" s="14"/>
      <c r="AG210" s="14"/>
      <c r="AH210" s="14"/>
      <c r="AI210" s="14"/>
      <c r="AJ210" s="14"/>
      <c r="AK210" s="14"/>
      <c r="AL210" s="14"/>
      <c r="AM210" s="14"/>
      <c r="AN210" s="14"/>
      <c r="AO210" s="14"/>
      <c r="AP210" s="14"/>
      <c r="AQ210" s="14"/>
      <c r="AR210" s="14"/>
      <c r="AS210" s="14"/>
      <c r="AT210" s="14"/>
      <c r="AU210" s="14"/>
    </row>
    <row r="211" spans="1:47" x14ac:dyDescent="0.25">
      <c r="A211"/>
      <c r="B211"/>
      <c r="C211"/>
      <c r="D211"/>
      <c r="F211"/>
      <c r="G211"/>
      <c r="H211"/>
      <c r="J211"/>
      <c r="K211" s="3"/>
      <c r="L211" s="4"/>
      <c r="M211" s="4"/>
      <c r="N211" s="4"/>
      <c r="O211" s="14"/>
      <c r="P211" s="4"/>
      <c r="Q211" s="4"/>
      <c r="R211" s="4"/>
      <c r="S211" s="14"/>
      <c r="T211" s="4"/>
      <c r="U211" s="3"/>
      <c r="V211" s="4"/>
      <c r="W211" s="14"/>
      <c r="X211" s="4"/>
      <c r="Y211" s="3"/>
      <c r="Z211" s="4"/>
      <c r="AA211" s="14"/>
      <c r="AB211" s="4"/>
      <c r="AC211" s="14"/>
      <c r="AD211" s="14"/>
      <c r="AE211" s="14"/>
      <c r="AF211" s="14"/>
      <c r="AG211" s="14"/>
      <c r="AH211" s="14"/>
      <c r="AI211" s="14"/>
      <c r="AJ211" s="14"/>
      <c r="AK211" s="14"/>
      <c r="AL211" s="14"/>
      <c r="AM211" s="14"/>
      <c r="AN211" s="14"/>
      <c r="AO211" s="14"/>
      <c r="AP211" s="14"/>
      <c r="AQ211" s="14"/>
      <c r="AR211" s="14"/>
      <c r="AS211" s="14"/>
      <c r="AT211" s="14"/>
      <c r="AU211" s="14"/>
    </row>
    <row r="212" spans="1:47" x14ac:dyDescent="0.25">
      <c r="A212"/>
      <c r="B212"/>
      <c r="C212"/>
      <c r="D212"/>
      <c r="F212"/>
      <c r="G212"/>
      <c r="H212"/>
      <c r="J212"/>
      <c r="K212" s="3"/>
      <c r="L212" s="4"/>
      <c r="M212" s="4"/>
      <c r="N212" s="4"/>
      <c r="O212" s="14"/>
      <c r="P212" s="4"/>
      <c r="Q212" s="4"/>
      <c r="R212" s="4"/>
      <c r="S212" s="14"/>
      <c r="T212" s="4"/>
      <c r="U212" s="3"/>
      <c r="V212" s="4"/>
      <c r="W212" s="14"/>
      <c r="X212" s="4"/>
      <c r="Y212" s="3"/>
      <c r="Z212" s="4"/>
      <c r="AA212" s="14"/>
      <c r="AB212" s="4"/>
      <c r="AC212" s="14"/>
      <c r="AD212" s="14"/>
      <c r="AE212" s="14"/>
      <c r="AF212" s="14"/>
      <c r="AG212" s="14"/>
      <c r="AH212" s="14"/>
      <c r="AI212" s="14"/>
      <c r="AJ212" s="14"/>
      <c r="AK212" s="14"/>
      <c r="AL212" s="14"/>
      <c r="AM212" s="14"/>
      <c r="AN212" s="14"/>
      <c r="AO212" s="14"/>
      <c r="AP212" s="14"/>
      <c r="AQ212" s="14"/>
      <c r="AR212" s="14"/>
      <c r="AS212" s="14"/>
      <c r="AT212" s="14"/>
      <c r="AU212" s="14"/>
    </row>
    <row r="213" spans="1:47" x14ac:dyDescent="0.25">
      <c r="A213"/>
      <c r="B213"/>
      <c r="C213"/>
      <c r="D213"/>
      <c r="F213"/>
      <c r="G213"/>
      <c r="H213"/>
      <c r="J213"/>
      <c r="K213" s="3"/>
      <c r="L213" s="4"/>
      <c r="M213" s="4"/>
      <c r="N213" s="4"/>
      <c r="O213" s="14"/>
      <c r="P213" s="4"/>
      <c r="Q213" s="4"/>
      <c r="R213" s="4"/>
      <c r="S213" s="14"/>
      <c r="T213" s="4"/>
      <c r="U213" s="3"/>
      <c r="V213" s="4"/>
      <c r="W213" s="14"/>
      <c r="X213" s="4"/>
      <c r="Y213" s="3"/>
      <c r="Z213" s="4"/>
      <c r="AA213" s="14"/>
      <c r="AB213" s="4"/>
      <c r="AC213" s="14"/>
      <c r="AD213" s="14"/>
      <c r="AE213" s="14"/>
      <c r="AF213" s="14"/>
      <c r="AG213" s="14"/>
      <c r="AH213" s="14"/>
      <c r="AI213" s="14"/>
      <c r="AJ213" s="14"/>
      <c r="AK213" s="14"/>
      <c r="AL213" s="14"/>
      <c r="AM213" s="14"/>
      <c r="AN213" s="14"/>
      <c r="AO213" s="14"/>
      <c r="AP213" s="14"/>
      <c r="AQ213" s="14"/>
      <c r="AR213" s="14"/>
      <c r="AS213" s="14"/>
      <c r="AT213" s="14"/>
      <c r="AU213" s="14"/>
    </row>
    <row r="214" spans="1:47" x14ac:dyDescent="0.25">
      <c r="A214"/>
      <c r="B214"/>
      <c r="C214"/>
      <c r="D214"/>
      <c r="F214"/>
      <c r="G214"/>
      <c r="H214"/>
      <c r="J214"/>
      <c r="K214" s="3"/>
      <c r="L214" s="4"/>
      <c r="M214" s="4"/>
      <c r="N214" s="4"/>
      <c r="O214" s="14"/>
      <c r="P214" s="4"/>
      <c r="Q214" s="4"/>
      <c r="R214" s="4"/>
      <c r="S214" s="14"/>
      <c r="T214" s="4"/>
      <c r="U214" s="3"/>
      <c r="V214" s="4"/>
      <c r="W214" s="14"/>
      <c r="X214" s="4"/>
      <c r="Y214" s="3"/>
      <c r="Z214" s="4"/>
      <c r="AA214" s="14"/>
      <c r="AB214" s="4"/>
      <c r="AC214" s="14"/>
      <c r="AD214" s="14"/>
      <c r="AE214" s="14"/>
      <c r="AF214" s="14"/>
      <c r="AG214" s="14"/>
      <c r="AH214" s="14"/>
      <c r="AI214" s="14"/>
      <c r="AJ214" s="14"/>
      <c r="AK214" s="14"/>
      <c r="AL214" s="14"/>
      <c r="AM214" s="14"/>
      <c r="AN214" s="14"/>
      <c r="AO214" s="14"/>
      <c r="AP214" s="14"/>
      <c r="AQ214" s="14"/>
      <c r="AR214" s="14"/>
      <c r="AS214" s="14"/>
      <c r="AT214" s="14"/>
      <c r="AU214" s="14"/>
    </row>
    <row r="215" spans="1:47" x14ac:dyDescent="0.25">
      <c r="A215"/>
      <c r="B215"/>
      <c r="C215"/>
      <c r="D215"/>
      <c r="F215"/>
      <c r="G215"/>
      <c r="H215"/>
      <c r="J215"/>
      <c r="K215" s="3"/>
      <c r="L215" s="4"/>
      <c r="M215" s="4"/>
      <c r="N215" s="4"/>
      <c r="O215" s="14"/>
      <c r="P215" s="4"/>
      <c r="Q215" s="4"/>
      <c r="R215" s="4"/>
      <c r="S215" s="14"/>
      <c r="T215" s="4"/>
      <c r="U215" s="3"/>
      <c r="V215" s="4"/>
      <c r="W215" s="14"/>
      <c r="X215" s="4"/>
      <c r="Y215" s="3"/>
      <c r="Z215" s="4"/>
      <c r="AA215" s="14"/>
      <c r="AB215" s="4"/>
      <c r="AC215" s="14"/>
      <c r="AD215" s="14"/>
      <c r="AE215" s="14"/>
      <c r="AF215" s="14"/>
      <c r="AG215" s="14"/>
      <c r="AH215" s="14"/>
      <c r="AI215" s="14"/>
      <c r="AJ215" s="14"/>
      <c r="AK215" s="14"/>
      <c r="AL215" s="14"/>
      <c r="AM215" s="14"/>
      <c r="AN215" s="14"/>
      <c r="AO215" s="14"/>
      <c r="AP215" s="14"/>
      <c r="AQ215" s="14"/>
      <c r="AR215" s="14"/>
      <c r="AS215" s="14"/>
      <c r="AT215" s="14"/>
      <c r="AU215" s="14"/>
    </row>
    <row r="216" spans="1:47" x14ac:dyDescent="0.25">
      <c r="A216"/>
      <c r="B216"/>
      <c r="C216"/>
      <c r="D216"/>
      <c r="F216"/>
      <c r="G216"/>
      <c r="H216"/>
      <c r="J216"/>
      <c r="K216" s="3"/>
      <c r="L216" s="4"/>
      <c r="M216" s="4"/>
      <c r="N216" s="4"/>
      <c r="O216" s="14"/>
      <c r="P216" s="4"/>
      <c r="Q216" s="4"/>
      <c r="R216" s="4"/>
      <c r="S216" s="14"/>
      <c r="T216" s="4"/>
      <c r="U216" s="3"/>
      <c r="V216" s="4"/>
      <c r="W216" s="14"/>
      <c r="X216" s="4"/>
      <c r="Y216" s="3"/>
      <c r="Z216" s="4"/>
      <c r="AA216" s="14"/>
      <c r="AB216" s="4"/>
      <c r="AC216" s="14"/>
      <c r="AD216" s="14"/>
      <c r="AE216" s="14"/>
      <c r="AF216" s="14"/>
      <c r="AG216" s="14"/>
      <c r="AH216" s="14"/>
      <c r="AI216" s="14"/>
      <c r="AJ216" s="14"/>
      <c r="AK216" s="14"/>
      <c r="AL216" s="14"/>
      <c r="AM216" s="14"/>
      <c r="AN216" s="14"/>
      <c r="AO216" s="14"/>
      <c r="AP216" s="14"/>
      <c r="AQ216" s="14"/>
      <c r="AR216" s="14"/>
      <c r="AS216" s="14"/>
      <c r="AT216" s="14"/>
      <c r="AU216" s="14"/>
    </row>
    <row r="217" spans="1:47" x14ac:dyDescent="0.25">
      <c r="A217"/>
      <c r="B217"/>
      <c r="C217"/>
      <c r="D217"/>
      <c r="F217"/>
      <c r="G217"/>
      <c r="H217"/>
      <c r="J217"/>
      <c r="K217" s="3"/>
      <c r="L217" s="4"/>
      <c r="M217" s="4"/>
      <c r="N217" s="4"/>
      <c r="O217" s="14"/>
      <c r="P217" s="4"/>
      <c r="Q217" s="4"/>
      <c r="R217" s="4"/>
      <c r="S217" s="14"/>
      <c r="T217" s="4"/>
      <c r="U217" s="3"/>
      <c r="V217" s="4"/>
      <c r="W217" s="14"/>
      <c r="X217" s="4"/>
      <c r="Y217" s="3"/>
      <c r="Z217" s="4"/>
      <c r="AA217" s="14"/>
      <c r="AB217" s="4"/>
      <c r="AC217" s="14"/>
      <c r="AD217" s="14"/>
      <c r="AE217" s="14"/>
      <c r="AF217" s="14"/>
      <c r="AG217" s="14"/>
      <c r="AH217" s="14"/>
      <c r="AI217" s="14"/>
      <c r="AJ217" s="14"/>
      <c r="AK217" s="14"/>
      <c r="AL217" s="14"/>
      <c r="AM217" s="14"/>
      <c r="AN217" s="14"/>
      <c r="AO217" s="14"/>
      <c r="AP217" s="14"/>
      <c r="AQ217" s="14"/>
      <c r="AR217" s="14"/>
      <c r="AS217" s="14"/>
      <c r="AT217" s="14"/>
      <c r="AU217" s="14"/>
    </row>
    <row r="218" spans="1:47" x14ac:dyDescent="0.25">
      <c r="A218"/>
      <c r="B218"/>
      <c r="C218"/>
      <c r="D218"/>
      <c r="F218"/>
      <c r="G218"/>
      <c r="H218"/>
      <c r="J218"/>
      <c r="K218" s="3"/>
      <c r="L218" s="4"/>
      <c r="M218" s="4"/>
      <c r="N218" s="4"/>
      <c r="O218" s="14"/>
      <c r="P218" s="4"/>
      <c r="Q218" s="4"/>
      <c r="R218" s="4"/>
      <c r="S218" s="14"/>
      <c r="T218" s="4"/>
      <c r="U218" s="3"/>
      <c r="V218" s="4"/>
      <c r="W218" s="14"/>
      <c r="X218" s="4"/>
      <c r="Y218" s="3"/>
      <c r="Z218" s="4"/>
      <c r="AA218" s="14"/>
      <c r="AB218" s="4"/>
      <c r="AC218" s="14"/>
      <c r="AD218" s="14"/>
      <c r="AE218" s="14"/>
      <c r="AF218" s="14"/>
      <c r="AG218" s="14"/>
      <c r="AH218" s="14"/>
      <c r="AI218" s="14"/>
      <c r="AJ218" s="14"/>
      <c r="AK218" s="14"/>
      <c r="AL218" s="14"/>
      <c r="AM218" s="14"/>
      <c r="AN218" s="14"/>
      <c r="AO218" s="14"/>
      <c r="AP218" s="14"/>
      <c r="AQ218" s="14"/>
      <c r="AR218" s="14"/>
      <c r="AS218" s="14"/>
      <c r="AT218" s="14"/>
      <c r="AU218" s="14"/>
    </row>
    <row r="219" spans="1:47" x14ac:dyDescent="0.25">
      <c r="A219"/>
      <c r="B219"/>
      <c r="C219"/>
      <c r="D219"/>
      <c r="F219"/>
      <c r="G219"/>
      <c r="H219"/>
      <c r="J219"/>
      <c r="K219" s="3"/>
      <c r="L219" s="4"/>
      <c r="M219" s="4"/>
      <c r="N219" s="4"/>
      <c r="O219" s="14"/>
      <c r="P219" s="4"/>
      <c r="Q219" s="4"/>
      <c r="R219" s="4"/>
      <c r="S219" s="14"/>
      <c r="T219" s="4"/>
      <c r="U219" s="3"/>
      <c r="V219" s="4"/>
      <c r="W219" s="14"/>
      <c r="X219" s="4"/>
      <c r="Y219" s="3"/>
      <c r="Z219" s="4"/>
      <c r="AA219" s="14"/>
      <c r="AB219" s="4"/>
      <c r="AC219" s="14"/>
      <c r="AD219" s="14"/>
      <c r="AE219" s="14"/>
      <c r="AF219" s="14"/>
      <c r="AG219" s="14"/>
      <c r="AH219" s="14"/>
      <c r="AI219" s="14"/>
      <c r="AJ219" s="14"/>
      <c r="AK219" s="14"/>
      <c r="AL219" s="14"/>
      <c r="AM219" s="14"/>
      <c r="AN219" s="14"/>
      <c r="AO219" s="14"/>
      <c r="AP219" s="14"/>
      <c r="AQ219" s="14"/>
      <c r="AR219" s="14"/>
      <c r="AS219" s="14"/>
      <c r="AT219" s="14"/>
      <c r="AU219" s="14"/>
    </row>
    <row r="220" spans="1:47" x14ac:dyDescent="0.25">
      <c r="A220"/>
      <c r="B220"/>
      <c r="C220"/>
      <c r="D220"/>
      <c r="F220"/>
      <c r="G220"/>
      <c r="H220"/>
      <c r="J220"/>
      <c r="K220" s="3"/>
      <c r="L220" s="4"/>
      <c r="M220" s="4"/>
      <c r="N220" s="4"/>
      <c r="O220" s="14"/>
      <c r="P220" s="4"/>
      <c r="Q220" s="4"/>
      <c r="R220" s="4"/>
      <c r="S220" s="14"/>
      <c r="T220" s="4"/>
      <c r="U220" s="3"/>
      <c r="V220" s="4"/>
      <c r="W220" s="14"/>
      <c r="X220" s="4"/>
      <c r="Y220" s="3"/>
      <c r="Z220" s="4"/>
      <c r="AA220" s="14"/>
      <c r="AB220" s="4"/>
      <c r="AC220" s="14"/>
      <c r="AD220" s="14"/>
      <c r="AE220" s="14"/>
      <c r="AF220" s="14"/>
      <c r="AG220" s="14"/>
      <c r="AH220" s="14"/>
      <c r="AI220" s="14"/>
      <c r="AJ220" s="14"/>
      <c r="AK220" s="14"/>
      <c r="AL220" s="14"/>
      <c r="AM220" s="14"/>
      <c r="AN220" s="14"/>
      <c r="AO220" s="14"/>
      <c r="AP220" s="14"/>
      <c r="AQ220" s="14"/>
      <c r="AR220" s="14"/>
      <c r="AS220" s="14"/>
      <c r="AT220" s="14"/>
      <c r="AU220" s="14"/>
    </row>
    <row r="221" spans="1:47" x14ac:dyDescent="0.25">
      <c r="A221"/>
      <c r="B221"/>
      <c r="C221"/>
      <c r="D221"/>
      <c r="F221"/>
      <c r="G221"/>
      <c r="H221"/>
      <c r="J221"/>
      <c r="K221" s="3"/>
      <c r="L221" s="4"/>
      <c r="M221" s="4"/>
      <c r="N221" s="4"/>
      <c r="O221" s="14"/>
      <c r="P221" s="4"/>
      <c r="Q221" s="4"/>
      <c r="R221" s="4"/>
      <c r="S221" s="14"/>
      <c r="T221" s="4"/>
      <c r="U221" s="3"/>
      <c r="V221" s="4"/>
      <c r="W221" s="14"/>
      <c r="X221" s="4"/>
      <c r="Y221" s="3"/>
      <c r="Z221" s="4"/>
      <c r="AA221" s="14"/>
      <c r="AB221" s="4"/>
      <c r="AC221" s="14"/>
      <c r="AD221" s="14"/>
      <c r="AE221" s="14"/>
      <c r="AF221" s="14"/>
      <c r="AG221" s="14"/>
      <c r="AH221" s="14"/>
      <c r="AI221" s="14"/>
      <c r="AJ221" s="14"/>
      <c r="AK221" s="14"/>
      <c r="AL221" s="14"/>
      <c r="AM221" s="14"/>
      <c r="AN221" s="14"/>
      <c r="AO221" s="14"/>
      <c r="AP221" s="14"/>
      <c r="AQ221" s="14"/>
      <c r="AR221" s="14"/>
      <c r="AS221" s="14"/>
      <c r="AT221" s="14"/>
      <c r="AU221" s="14"/>
    </row>
    <row r="222" spans="1:47" x14ac:dyDescent="0.25">
      <c r="A222"/>
      <c r="B222"/>
      <c r="C222"/>
      <c r="D222"/>
      <c r="F222"/>
      <c r="G222"/>
      <c r="H222"/>
      <c r="J222"/>
      <c r="K222" s="3"/>
      <c r="L222" s="4"/>
      <c r="M222" s="4"/>
      <c r="N222" s="4"/>
      <c r="O222" s="14"/>
      <c r="P222" s="4"/>
      <c r="Q222" s="4"/>
      <c r="R222" s="4"/>
      <c r="S222" s="14"/>
      <c r="T222" s="4"/>
      <c r="U222" s="3"/>
      <c r="V222" s="4"/>
      <c r="W222" s="14"/>
      <c r="X222" s="4"/>
      <c r="Y222" s="3"/>
      <c r="Z222" s="4"/>
      <c r="AA222" s="14"/>
      <c r="AB222" s="4"/>
      <c r="AC222" s="14"/>
      <c r="AD222" s="14"/>
      <c r="AE222" s="14"/>
      <c r="AF222" s="14"/>
      <c r="AG222" s="14"/>
      <c r="AH222" s="14"/>
      <c r="AI222" s="14"/>
      <c r="AJ222" s="14"/>
      <c r="AK222" s="14"/>
      <c r="AL222" s="14"/>
      <c r="AM222" s="14"/>
      <c r="AN222" s="14"/>
      <c r="AO222" s="14"/>
      <c r="AP222" s="14"/>
      <c r="AQ222" s="14"/>
      <c r="AR222" s="14"/>
      <c r="AS222" s="14"/>
      <c r="AT222" s="14"/>
      <c r="AU222" s="14"/>
    </row>
    <row r="223" spans="1:47" x14ac:dyDescent="0.25">
      <c r="A223"/>
      <c r="B223"/>
      <c r="C223"/>
      <c r="D223"/>
      <c r="F223"/>
      <c r="G223"/>
      <c r="H223"/>
      <c r="J223"/>
      <c r="K223" s="3"/>
      <c r="L223" s="4"/>
      <c r="M223" s="4"/>
      <c r="N223" s="4"/>
      <c r="O223" s="14"/>
      <c r="P223" s="4"/>
      <c r="Q223" s="4"/>
      <c r="R223" s="4"/>
      <c r="S223" s="14"/>
      <c r="T223" s="4"/>
      <c r="U223" s="3"/>
      <c r="V223" s="4"/>
      <c r="W223" s="14"/>
      <c r="X223" s="4"/>
      <c r="Y223" s="3"/>
      <c r="Z223" s="4"/>
      <c r="AA223" s="14"/>
      <c r="AB223" s="4"/>
      <c r="AC223" s="14"/>
      <c r="AD223" s="14"/>
      <c r="AE223" s="14"/>
      <c r="AF223" s="14"/>
      <c r="AG223" s="14"/>
      <c r="AH223" s="14"/>
      <c r="AI223" s="14"/>
      <c r="AJ223" s="14"/>
      <c r="AK223" s="14"/>
      <c r="AL223" s="14"/>
      <c r="AM223" s="14"/>
      <c r="AN223" s="14"/>
      <c r="AO223" s="14"/>
      <c r="AP223" s="14"/>
      <c r="AQ223" s="14"/>
      <c r="AR223" s="14"/>
      <c r="AS223" s="14"/>
      <c r="AT223" s="14"/>
      <c r="AU223" s="14"/>
    </row>
    <row r="224" spans="1:47" x14ac:dyDescent="0.25">
      <c r="A224"/>
      <c r="B224"/>
      <c r="C224"/>
      <c r="D224"/>
      <c r="F224"/>
      <c r="G224"/>
      <c r="H224"/>
      <c r="J224"/>
      <c r="K224" s="3"/>
      <c r="L224" s="4"/>
      <c r="M224" s="4"/>
      <c r="N224" s="4"/>
      <c r="O224" s="14"/>
      <c r="P224" s="4"/>
      <c r="Q224" s="4"/>
      <c r="R224" s="4"/>
      <c r="S224" s="14"/>
      <c r="T224" s="4"/>
      <c r="U224" s="3"/>
      <c r="V224" s="4"/>
      <c r="W224" s="14"/>
      <c r="X224" s="4"/>
      <c r="Y224" s="3"/>
      <c r="Z224" s="4"/>
      <c r="AA224" s="14"/>
      <c r="AB224" s="4"/>
      <c r="AC224" s="14"/>
      <c r="AD224" s="14"/>
      <c r="AE224" s="14"/>
      <c r="AF224" s="14"/>
      <c r="AG224" s="14"/>
      <c r="AH224" s="14"/>
      <c r="AI224" s="14"/>
      <c r="AJ224" s="14"/>
      <c r="AK224" s="14"/>
      <c r="AL224" s="14"/>
      <c r="AM224" s="14"/>
      <c r="AN224" s="14"/>
      <c r="AO224" s="14"/>
      <c r="AP224" s="14"/>
      <c r="AQ224" s="14"/>
      <c r="AR224" s="14"/>
      <c r="AS224" s="14"/>
      <c r="AT224" s="14"/>
      <c r="AU224" s="14"/>
    </row>
    <row r="225" spans="1:47" x14ac:dyDescent="0.25">
      <c r="A225"/>
      <c r="B225"/>
      <c r="C225"/>
      <c r="D225"/>
      <c r="F225"/>
      <c r="G225"/>
      <c r="H225"/>
      <c r="J225"/>
      <c r="K225" s="3"/>
      <c r="L225" s="4"/>
      <c r="M225" s="4"/>
      <c r="N225" s="4"/>
      <c r="O225" s="14"/>
      <c r="P225" s="4"/>
      <c r="Q225" s="4"/>
      <c r="R225" s="4"/>
      <c r="S225" s="14"/>
      <c r="T225" s="4"/>
      <c r="U225" s="3"/>
      <c r="V225" s="4"/>
      <c r="W225" s="14"/>
      <c r="X225" s="4"/>
      <c r="Y225" s="3"/>
      <c r="Z225" s="4"/>
      <c r="AA225" s="14"/>
      <c r="AB225" s="4"/>
      <c r="AC225" s="14"/>
      <c r="AD225" s="14"/>
      <c r="AE225" s="14"/>
      <c r="AF225" s="14"/>
      <c r="AG225" s="14"/>
      <c r="AH225" s="14"/>
      <c r="AI225" s="14"/>
      <c r="AJ225" s="14"/>
      <c r="AK225" s="14"/>
      <c r="AL225" s="14"/>
      <c r="AM225" s="14"/>
      <c r="AN225" s="14"/>
      <c r="AO225" s="14"/>
      <c r="AP225" s="14"/>
      <c r="AQ225" s="14"/>
      <c r="AR225" s="14"/>
      <c r="AS225" s="14"/>
      <c r="AT225" s="14"/>
      <c r="AU225" s="14"/>
    </row>
    <row r="226" spans="1:47" x14ac:dyDescent="0.25">
      <c r="A226"/>
      <c r="B226"/>
      <c r="C226"/>
      <c r="D226"/>
      <c r="F226"/>
      <c r="G226"/>
      <c r="H226"/>
      <c r="J226"/>
      <c r="K226" s="3"/>
      <c r="L226" s="4"/>
      <c r="M226" s="4"/>
      <c r="N226" s="4"/>
      <c r="O226" s="14"/>
      <c r="P226" s="4"/>
      <c r="Q226" s="4"/>
      <c r="R226" s="4"/>
      <c r="S226" s="14"/>
      <c r="T226" s="4"/>
      <c r="U226" s="3"/>
      <c r="V226" s="4"/>
      <c r="W226" s="14"/>
      <c r="X226" s="4"/>
      <c r="Y226" s="3"/>
      <c r="Z226" s="4"/>
      <c r="AA226" s="14"/>
      <c r="AB226" s="4"/>
      <c r="AC226" s="14"/>
      <c r="AD226" s="14"/>
      <c r="AE226" s="14"/>
      <c r="AF226" s="14"/>
      <c r="AG226" s="14"/>
      <c r="AH226" s="14"/>
      <c r="AI226" s="14"/>
      <c r="AJ226" s="14"/>
      <c r="AK226" s="14"/>
      <c r="AL226" s="14"/>
      <c r="AM226" s="14"/>
      <c r="AN226" s="14"/>
      <c r="AO226" s="14"/>
      <c r="AP226" s="14"/>
      <c r="AQ226" s="14"/>
      <c r="AR226" s="14"/>
      <c r="AS226" s="14"/>
      <c r="AT226" s="14"/>
      <c r="AU226" s="14"/>
    </row>
    <row r="227" spans="1:47" x14ac:dyDescent="0.25">
      <c r="A227"/>
      <c r="B227"/>
      <c r="C227"/>
      <c r="D227"/>
      <c r="F227"/>
      <c r="G227"/>
      <c r="H227"/>
      <c r="J227"/>
      <c r="K227" s="3"/>
      <c r="L227" s="4"/>
      <c r="M227" s="4"/>
      <c r="N227" s="4"/>
      <c r="O227" s="14"/>
      <c r="P227" s="4"/>
      <c r="Q227" s="4"/>
      <c r="R227" s="4"/>
      <c r="S227" s="14"/>
      <c r="T227" s="4"/>
      <c r="U227" s="3"/>
      <c r="V227" s="4"/>
      <c r="W227" s="14"/>
      <c r="X227" s="4"/>
      <c r="Y227" s="3"/>
      <c r="Z227" s="4"/>
      <c r="AA227" s="14"/>
      <c r="AB227" s="4"/>
      <c r="AC227" s="14"/>
      <c r="AD227" s="14"/>
      <c r="AE227" s="14"/>
      <c r="AF227" s="14"/>
      <c r="AG227" s="14"/>
      <c r="AH227" s="14"/>
      <c r="AI227" s="14"/>
      <c r="AJ227" s="14"/>
      <c r="AK227" s="14"/>
      <c r="AL227" s="14"/>
      <c r="AM227" s="14"/>
      <c r="AN227" s="14"/>
      <c r="AO227" s="14"/>
      <c r="AP227" s="14"/>
      <c r="AQ227" s="14"/>
      <c r="AR227" s="14"/>
      <c r="AS227" s="14"/>
      <c r="AT227" s="14"/>
      <c r="AU227" s="14"/>
    </row>
    <row r="228" spans="1:47" x14ac:dyDescent="0.25">
      <c r="A228"/>
      <c r="B228"/>
      <c r="C228"/>
      <c r="D228"/>
      <c r="F228"/>
      <c r="G228"/>
      <c r="H228"/>
      <c r="J228"/>
      <c r="K228" s="3"/>
      <c r="L228" s="4"/>
      <c r="M228" s="4"/>
      <c r="N228" s="4"/>
      <c r="O228" s="14"/>
      <c r="P228" s="4"/>
      <c r="Q228" s="4"/>
      <c r="R228" s="4"/>
      <c r="S228" s="14"/>
      <c r="T228" s="4"/>
      <c r="U228" s="3"/>
      <c r="V228" s="4"/>
      <c r="W228" s="14"/>
      <c r="X228" s="4"/>
      <c r="Y228" s="3"/>
      <c r="Z228" s="4"/>
      <c r="AA228" s="14"/>
      <c r="AB228" s="4"/>
      <c r="AC228" s="14"/>
      <c r="AD228" s="14"/>
      <c r="AE228" s="14"/>
      <c r="AF228" s="14"/>
      <c r="AG228" s="14"/>
      <c r="AH228" s="14"/>
      <c r="AI228" s="14"/>
      <c r="AJ228" s="14"/>
      <c r="AK228" s="14"/>
      <c r="AL228" s="14"/>
      <c r="AM228" s="14"/>
      <c r="AN228" s="14"/>
      <c r="AO228" s="14"/>
      <c r="AP228" s="14"/>
      <c r="AQ228" s="14"/>
      <c r="AR228" s="14"/>
      <c r="AS228" s="14"/>
      <c r="AT228" s="14"/>
      <c r="AU228" s="14"/>
    </row>
    <row r="229" spans="1:47" x14ac:dyDescent="0.25">
      <c r="A229"/>
      <c r="B229"/>
      <c r="C229"/>
      <c r="D229"/>
      <c r="F229"/>
      <c r="G229"/>
      <c r="H229"/>
      <c r="J229"/>
      <c r="K229" s="3"/>
      <c r="L229" s="4"/>
      <c r="M229" s="4"/>
      <c r="N229" s="4"/>
      <c r="O229" s="14"/>
      <c r="P229" s="4"/>
      <c r="Q229" s="4"/>
      <c r="R229" s="4"/>
      <c r="S229" s="14"/>
      <c r="T229" s="4"/>
      <c r="U229" s="3"/>
      <c r="V229" s="4"/>
      <c r="W229" s="14"/>
      <c r="X229" s="4"/>
      <c r="Y229" s="3"/>
      <c r="Z229" s="4"/>
      <c r="AA229" s="14"/>
      <c r="AB229" s="4"/>
      <c r="AC229" s="14"/>
      <c r="AD229" s="14"/>
      <c r="AE229" s="14"/>
      <c r="AF229" s="14"/>
      <c r="AG229" s="14"/>
      <c r="AH229" s="14"/>
      <c r="AI229" s="14"/>
      <c r="AJ229" s="14"/>
      <c r="AK229" s="14"/>
      <c r="AL229" s="14"/>
      <c r="AM229" s="14"/>
      <c r="AN229" s="14"/>
      <c r="AO229" s="14"/>
      <c r="AP229" s="14"/>
      <c r="AQ229" s="14"/>
      <c r="AR229" s="14"/>
      <c r="AS229" s="14"/>
      <c r="AT229" s="14"/>
      <c r="AU229" s="14"/>
    </row>
    <row r="230" spans="1:47" x14ac:dyDescent="0.25">
      <c r="A230"/>
      <c r="B230"/>
      <c r="C230"/>
      <c r="D230"/>
      <c r="F230"/>
      <c r="G230"/>
      <c r="H230"/>
      <c r="J230"/>
      <c r="K230" s="3"/>
      <c r="L230" s="4"/>
      <c r="M230" s="4"/>
      <c r="N230" s="4"/>
      <c r="O230" s="14"/>
      <c r="P230" s="4"/>
      <c r="Q230" s="4"/>
      <c r="R230" s="4"/>
      <c r="S230" s="14"/>
      <c r="T230" s="4"/>
      <c r="U230" s="3"/>
      <c r="V230" s="4"/>
      <c r="W230" s="14"/>
      <c r="X230" s="4"/>
      <c r="Y230" s="3"/>
      <c r="Z230" s="4"/>
      <c r="AA230" s="14"/>
      <c r="AB230" s="4"/>
      <c r="AC230" s="14"/>
      <c r="AD230" s="14"/>
      <c r="AE230" s="14"/>
      <c r="AF230" s="14"/>
      <c r="AG230" s="14"/>
      <c r="AH230" s="14"/>
      <c r="AI230" s="14"/>
      <c r="AJ230" s="14"/>
      <c r="AK230" s="14"/>
      <c r="AL230" s="14"/>
      <c r="AM230" s="14"/>
      <c r="AN230" s="14"/>
      <c r="AO230" s="14"/>
      <c r="AP230" s="14"/>
      <c r="AQ230" s="14"/>
      <c r="AR230" s="14"/>
      <c r="AS230" s="14"/>
      <c r="AT230" s="14"/>
      <c r="AU230" s="14"/>
    </row>
    <row r="231" spans="1:47" x14ac:dyDescent="0.25">
      <c r="A231"/>
      <c r="B231"/>
      <c r="C231"/>
      <c r="D231"/>
      <c r="F231"/>
      <c r="G231"/>
      <c r="H231"/>
      <c r="J231"/>
      <c r="K231" s="3"/>
      <c r="L231" s="4"/>
      <c r="M231" s="4"/>
      <c r="N231" s="4"/>
      <c r="O231" s="14"/>
      <c r="P231" s="4"/>
      <c r="Q231" s="4"/>
      <c r="R231" s="4"/>
      <c r="S231" s="14"/>
      <c r="T231" s="4"/>
      <c r="U231" s="3"/>
      <c r="V231" s="4"/>
      <c r="W231" s="14"/>
      <c r="X231" s="4"/>
      <c r="Y231" s="3"/>
      <c r="Z231" s="4"/>
      <c r="AA231" s="14"/>
      <c r="AB231" s="4"/>
      <c r="AC231" s="14"/>
      <c r="AD231" s="14"/>
      <c r="AE231" s="14"/>
      <c r="AF231" s="14"/>
      <c r="AG231" s="14"/>
      <c r="AH231" s="14"/>
      <c r="AI231" s="14"/>
      <c r="AJ231" s="14"/>
      <c r="AK231" s="14"/>
      <c r="AL231" s="14"/>
      <c r="AM231" s="14"/>
      <c r="AN231" s="14"/>
      <c r="AO231" s="14"/>
      <c r="AP231" s="14"/>
      <c r="AQ231" s="14"/>
      <c r="AR231" s="14"/>
      <c r="AS231" s="14"/>
      <c r="AT231" s="14"/>
      <c r="AU231" s="14"/>
    </row>
    <row r="232" spans="1:47" x14ac:dyDescent="0.25">
      <c r="A232"/>
      <c r="B232"/>
      <c r="C232"/>
      <c r="D232"/>
      <c r="F232"/>
      <c r="G232"/>
      <c r="H232"/>
      <c r="J232"/>
      <c r="K232" s="3"/>
      <c r="L232" s="4"/>
      <c r="M232" s="4"/>
      <c r="N232" s="4"/>
      <c r="O232" s="14"/>
      <c r="P232" s="4"/>
      <c r="Q232" s="4"/>
      <c r="R232" s="4"/>
      <c r="S232" s="14"/>
      <c r="T232" s="4"/>
      <c r="U232" s="3"/>
      <c r="V232" s="4"/>
      <c r="W232" s="14"/>
      <c r="X232" s="4"/>
      <c r="Y232" s="3"/>
      <c r="Z232" s="4"/>
      <c r="AA232" s="14"/>
      <c r="AB232" s="4"/>
      <c r="AC232" s="14"/>
      <c r="AD232" s="14"/>
      <c r="AE232" s="14"/>
      <c r="AF232" s="14"/>
      <c r="AG232" s="14"/>
      <c r="AH232" s="14"/>
      <c r="AI232" s="14"/>
      <c r="AJ232" s="14"/>
      <c r="AK232" s="14"/>
      <c r="AL232" s="14"/>
      <c r="AM232" s="14"/>
      <c r="AN232" s="14"/>
      <c r="AO232" s="14"/>
      <c r="AP232" s="14"/>
      <c r="AQ232" s="14"/>
      <c r="AR232" s="14"/>
      <c r="AS232" s="14"/>
      <c r="AT232" s="14"/>
      <c r="AU232" s="14"/>
    </row>
    <row r="233" spans="1:47" x14ac:dyDescent="0.25">
      <c r="A233"/>
      <c r="B233"/>
      <c r="C233"/>
      <c r="D233"/>
      <c r="F233"/>
      <c r="G233"/>
      <c r="H233"/>
      <c r="J233"/>
      <c r="K233" s="3"/>
      <c r="L233" s="4"/>
      <c r="M233" s="4"/>
      <c r="N233" s="4"/>
      <c r="O233" s="14"/>
      <c r="P233" s="4"/>
      <c r="Q233" s="4"/>
      <c r="R233" s="4"/>
      <c r="S233" s="14"/>
      <c r="T233" s="4"/>
      <c r="U233" s="3"/>
      <c r="V233" s="4"/>
      <c r="W233" s="14"/>
      <c r="X233" s="4"/>
      <c r="Y233" s="3"/>
      <c r="Z233" s="4"/>
      <c r="AA233" s="14"/>
      <c r="AB233" s="4"/>
      <c r="AC233" s="14"/>
      <c r="AD233" s="14"/>
      <c r="AE233" s="14"/>
      <c r="AF233" s="14"/>
      <c r="AG233" s="14"/>
      <c r="AH233" s="14"/>
      <c r="AI233" s="14"/>
      <c r="AJ233" s="14"/>
      <c r="AK233" s="14"/>
      <c r="AL233" s="14"/>
      <c r="AM233" s="14"/>
      <c r="AN233" s="14"/>
      <c r="AO233" s="14"/>
      <c r="AP233" s="14"/>
      <c r="AQ233" s="14"/>
      <c r="AR233" s="14"/>
      <c r="AS233" s="14"/>
      <c r="AT233" s="14"/>
      <c r="AU233" s="14"/>
    </row>
    <row r="234" spans="1:47" x14ac:dyDescent="0.25">
      <c r="A234"/>
      <c r="B234"/>
      <c r="C234"/>
      <c r="D234"/>
      <c r="F234"/>
      <c r="G234"/>
      <c r="H234"/>
      <c r="J234"/>
      <c r="K234" s="3"/>
      <c r="L234" s="4"/>
      <c r="M234" s="4"/>
      <c r="N234" s="4"/>
      <c r="O234" s="14"/>
      <c r="P234" s="4"/>
      <c r="Q234" s="4"/>
      <c r="R234" s="4"/>
      <c r="S234" s="14"/>
      <c r="T234" s="4"/>
      <c r="U234" s="3"/>
      <c r="V234" s="4"/>
      <c r="W234" s="14"/>
      <c r="X234" s="4"/>
      <c r="Y234" s="3"/>
      <c r="Z234" s="4"/>
      <c r="AA234" s="14"/>
      <c r="AB234" s="4"/>
      <c r="AC234" s="14"/>
      <c r="AD234" s="14"/>
      <c r="AE234" s="14"/>
      <c r="AF234" s="14"/>
      <c r="AG234" s="14"/>
      <c r="AH234" s="14"/>
      <c r="AI234" s="14"/>
      <c r="AJ234" s="14"/>
      <c r="AK234" s="14"/>
      <c r="AL234" s="14"/>
      <c r="AM234" s="14"/>
      <c r="AN234" s="14"/>
      <c r="AO234" s="14"/>
      <c r="AP234" s="14"/>
      <c r="AQ234" s="14"/>
      <c r="AR234" s="14"/>
      <c r="AS234" s="14"/>
      <c r="AT234" s="14"/>
      <c r="AU234" s="14"/>
    </row>
    <row r="235" spans="1:47" x14ac:dyDescent="0.25">
      <c r="A235"/>
      <c r="B235"/>
      <c r="C235"/>
      <c r="D235"/>
      <c r="F235"/>
      <c r="G235"/>
      <c r="H235"/>
      <c r="J235"/>
      <c r="K235" s="3"/>
      <c r="L235" s="4"/>
      <c r="M235" s="4"/>
      <c r="N235" s="4"/>
      <c r="O235" s="14"/>
      <c r="P235" s="4"/>
      <c r="Q235" s="4"/>
      <c r="R235" s="4"/>
      <c r="S235" s="14"/>
      <c r="T235" s="4"/>
      <c r="U235" s="3"/>
      <c r="V235" s="4"/>
      <c r="W235" s="14"/>
      <c r="X235" s="4"/>
      <c r="Y235" s="3"/>
      <c r="Z235" s="4"/>
      <c r="AA235" s="14"/>
      <c r="AB235" s="4"/>
      <c r="AC235" s="14"/>
      <c r="AD235" s="14"/>
      <c r="AE235" s="14"/>
      <c r="AF235" s="14"/>
      <c r="AG235" s="14"/>
      <c r="AH235" s="14"/>
      <c r="AI235" s="14"/>
      <c r="AJ235" s="14"/>
      <c r="AK235" s="14"/>
      <c r="AL235" s="14"/>
      <c r="AM235" s="14"/>
      <c r="AN235" s="14"/>
      <c r="AO235" s="14"/>
      <c r="AP235" s="14"/>
      <c r="AQ235" s="14"/>
      <c r="AR235" s="14"/>
      <c r="AS235" s="14"/>
      <c r="AT235" s="14"/>
      <c r="AU235" s="14"/>
    </row>
    <row r="236" spans="1:47" x14ac:dyDescent="0.25">
      <c r="A236"/>
      <c r="B236"/>
      <c r="C236"/>
      <c r="D236"/>
      <c r="F236"/>
      <c r="G236"/>
      <c r="H236"/>
      <c r="J236"/>
      <c r="K236" s="3"/>
      <c r="L236" s="4"/>
      <c r="M236" s="4"/>
      <c r="N236" s="4"/>
      <c r="O236" s="14"/>
      <c r="P236" s="4"/>
      <c r="Q236" s="4"/>
      <c r="R236" s="4"/>
      <c r="S236" s="14"/>
      <c r="T236" s="4"/>
      <c r="U236" s="3"/>
      <c r="V236" s="4"/>
      <c r="W236" s="14"/>
      <c r="X236" s="4"/>
      <c r="Y236" s="3"/>
      <c r="Z236" s="4"/>
      <c r="AA236" s="14"/>
      <c r="AB236" s="4"/>
      <c r="AC236" s="14"/>
      <c r="AD236" s="14"/>
      <c r="AE236" s="14"/>
      <c r="AF236" s="14"/>
      <c r="AG236" s="14"/>
      <c r="AH236" s="14"/>
      <c r="AI236" s="14"/>
      <c r="AJ236" s="14"/>
      <c r="AK236" s="14"/>
      <c r="AL236" s="14"/>
      <c r="AM236" s="14"/>
      <c r="AN236" s="14"/>
      <c r="AO236" s="14"/>
      <c r="AP236" s="14"/>
      <c r="AQ236" s="14"/>
      <c r="AR236" s="14"/>
      <c r="AS236" s="14"/>
      <c r="AT236" s="14"/>
      <c r="AU236" s="14"/>
    </row>
    <row r="237" spans="1:47" x14ac:dyDescent="0.25">
      <c r="A237"/>
      <c r="B237"/>
      <c r="C237"/>
      <c r="D237"/>
      <c r="F237"/>
      <c r="G237"/>
      <c r="H237"/>
      <c r="J237"/>
      <c r="K237" s="3"/>
      <c r="L237" s="4"/>
      <c r="M237" s="4"/>
      <c r="N237" s="4"/>
      <c r="O237" s="14"/>
      <c r="P237" s="4"/>
      <c r="Q237" s="4"/>
      <c r="R237" s="4"/>
      <c r="S237" s="14"/>
      <c r="T237" s="4"/>
      <c r="U237" s="3"/>
      <c r="V237" s="4"/>
      <c r="W237" s="14"/>
      <c r="X237" s="4"/>
      <c r="Y237" s="3"/>
      <c r="Z237" s="4"/>
      <c r="AA237" s="14"/>
      <c r="AB237" s="4"/>
      <c r="AC237" s="14"/>
      <c r="AD237" s="14"/>
      <c r="AE237" s="14"/>
      <c r="AF237" s="14"/>
      <c r="AG237" s="14"/>
      <c r="AH237" s="14"/>
      <c r="AI237" s="14"/>
      <c r="AJ237" s="14"/>
      <c r="AK237" s="14"/>
      <c r="AL237" s="14"/>
      <c r="AM237" s="14"/>
      <c r="AN237" s="14"/>
      <c r="AO237" s="14"/>
      <c r="AP237" s="14"/>
      <c r="AQ237" s="14"/>
      <c r="AR237" s="14"/>
      <c r="AS237" s="14"/>
      <c r="AT237" s="14"/>
      <c r="AU237" s="14"/>
    </row>
    <row r="238" spans="1:47" x14ac:dyDescent="0.25">
      <c r="A238"/>
      <c r="B238"/>
      <c r="C238"/>
      <c r="D238"/>
      <c r="F238"/>
      <c r="G238"/>
      <c r="H238"/>
      <c r="J238"/>
      <c r="K238" s="3"/>
      <c r="L238" s="4"/>
      <c r="M238" s="4"/>
      <c r="N238" s="4"/>
      <c r="O238" s="14"/>
      <c r="P238" s="4"/>
      <c r="Q238" s="4"/>
      <c r="R238" s="4"/>
      <c r="S238" s="14"/>
      <c r="T238" s="4"/>
      <c r="U238" s="3"/>
      <c r="V238" s="4"/>
      <c r="W238" s="14"/>
      <c r="X238" s="4"/>
      <c r="Y238" s="3"/>
      <c r="Z238" s="4"/>
      <c r="AA238" s="14"/>
      <c r="AB238" s="4"/>
      <c r="AC238" s="14"/>
      <c r="AD238" s="14"/>
      <c r="AE238" s="14"/>
      <c r="AF238" s="14"/>
      <c r="AG238" s="14"/>
      <c r="AH238" s="14"/>
      <c r="AI238" s="14"/>
      <c r="AJ238" s="14"/>
      <c r="AK238" s="14"/>
      <c r="AL238" s="14"/>
      <c r="AM238" s="14"/>
      <c r="AN238" s="14"/>
      <c r="AO238" s="14"/>
      <c r="AP238" s="14"/>
      <c r="AQ238" s="14"/>
      <c r="AR238" s="14"/>
      <c r="AS238" s="14"/>
      <c r="AT238" s="14"/>
      <c r="AU238" s="14"/>
    </row>
    <row r="239" spans="1:47" x14ac:dyDescent="0.25">
      <c r="A239"/>
      <c r="B239"/>
      <c r="C239"/>
      <c r="D239"/>
      <c r="F239"/>
      <c r="G239"/>
      <c r="H239"/>
      <c r="J239"/>
      <c r="K239" s="3"/>
      <c r="L239" s="4"/>
      <c r="M239" s="4"/>
      <c r="N239" s="4"/>
      <c r="O239" s="14"/>
      <c r="P239" s="4"/>
      <c r="Q239" s="4"/>
      <c r="R239" s="4"/>
      <c r="S239" s="14"/>
      <c r="T239" s="4"/>
      <c r="U239" s="3"/>
      <c r="V239" s="4"/>
      <c r="W239" s="14"/>
      <c r="X239" s="4"/>
      <c r="Y239" s="3"/>
      <c r="Z239" s="4"/>
      <c r="AA239" s="14"/>
      <c r="AB239" s="4"/>
      <c r="AC239" s="14"/>
      <c r="AD239" s="14"/>
      <c r="AE239" s="14"/>
      <c r="AF239" s="14"/>
      <c r="AG239" s="14"/>
      <c r="AH239" s="14"/>
      <c r="AI239" s="14"/>
      <c r="AJ239" s="14"/>
      <c r="AK239" s="14"/>
      <c r="AL239" s="14"/>
      <c r="AM239" s="14"/>
      <c r="AN239" s="14"/>
      <c r="AO239" s="14"/>
      <c r="AP239" s="14"/>
      <c r="AQ239" s="14"/>
      <c r="AR239" s="14"/>
      <c r="AS239" s="14"/>
      <c r="AT239" s="14"/>
      <c r="AU239" s="14"/>
    </row>
    <row r="240" spans="1:47" x14ac:dyDescent="0.25">
      <c r="A240"/>
      <c r="B240"/>
      <c r="C240"/>
      <c r="D240"/>
      <c r="F240"/>
      <c r="G240"/>
      <c r="H240"/>
      <c r="J240"/>
      <c r="K240" s="3"/>
      <c r="L240" s="4"/>
      <c r="M240" s="4"/>
      <c r="N240" s="4"/>
      <c r="O240" s="14"/>
      <c r="P240" s="4"/>
      <c r="Q240" s="4"/>
      <c r="R240" s="4"/>
      <c r="S240" s="14"/>
      <c r="T240" s="4"/>
      <c r="U240" s="3"/>
      <c r="V240" s="4"/>
      <c r="W240" s="14"/>
      <c r="X240" s="4"/>
      <c r="Y240" s="3"/>
      <c r="Z240" s="4"/>
      <c r="AA240" s="14"/>
      <c r="AB240" s="4"/>
      <c r="AC240" s="14"/>
      <c r="AD240" s="14"/>
      <c r="AE240" s="14"/>
      <c r="AF240" s="14"/>
      <c r="AG240" s="14"/>
      <c r="AH240" s="14"/>
      <c r="AI240" s="14"/>
      <c r="AJ240" s="14"/>
      <c r="AK240" s="14"/>
      <c r="AL240" s="14"/>
      <c r="AM240" s="14"/>
      <c r="AN240" s="14"/>
      <c r="AO240" s="14"/>
      <c r="AP240" s="14"/>
      <c r="AQ240" s="14"/>
      <c r="AR240" s="14"/>
      <c r="AS240" s="14"/>
      <c r="AT240" s="14"/>
      <c r="AU240" s="14"/>
    </row>
    <row r="241" spans="1:47" x14ac:dyDescent="0.25">
      <c r="A241"/>
      <c r="B241"/>
      <c r="C241"/>
      <c r="D241"/>
      <c r="F241"/>
      <c r="G241"/>
      <c r="H241"/>
      <c r="J241"/>
      <c r="K241" s="3"/>
      <c r="L241" s="4"/>
      <c r="M241" s="4"/>
      <c r="N241" s="4"/>
      <c r="O241" s="14"/>
      <c r="P241" s="4"/>
      <c r="Q241" s="4"/>
      <c r="R241" s="4"/>
      <c r="S241" s="14"/>
      <c r="T241" s="4"/>
      <c r="U241" s="3"/>
      <c r="V241" s="4"/>
      <c r="W241" s="14"/>
      <c r="X241" s="4"/>
      <c r="Y241" s="3"/>
      <c r="Z241" s="4"/>
      <c r="AA241" s="14"/>
      <c r="AB241" s="4"/>
      <c r="AC241" s="14"/>
      <c r="AD241" s="14"/>
      <c r="AE241" s="14"/>
      <c r="AF241" s="14"/>
      <c r="AG241" s="14"/>
      <c r="AH241" s="14"/>
      <c r="AI241" s="14"/>
      <c r="AJ241" s="14"/>
      <c r="AK241" s="14"/>
      <c r="AL241" s="14"/>
      <c r="AM241" s="14"/>
      <c r="AN241" s="14"/>
      <c r="AO241" s="14"/>
      <c r="AP241" s="14"/>
      <c r="AQ241" s="14"/>
      <c r="AR241" s="14"/>
      <c r="AS241" s="14"/>
      <c r="AT241" s="14"/>
      <c r="AU241" s="14"/>
    </row>
    <row r="242" spans="1:47" x14ac:dyDescent="0.25">
      <c r="A242"/>
      <c r="B242"/>
      <c r="C242"/>
      <c r="D242"/>
      <c r="F242"/>
      <c r="G242"/>
      <c r="H242"/>
      <c r="J242"/>
      <c r="K242" s="3"/>
      <c r="L242" s="4"/>
      <c r="M242" s="4"/>
      <c r="N242" s="4"/>
      <c r="O242" s="14"/>
      <c r="P242" s="4"/>
      <c r="Q242" s="4"/>
      <c r="R242" s="4"/>
      <c r="S242" s="14"/>
      <c r="T242" s="4"/>
      <c r="U242" s="3"/>
      <c r="V242" s="4"/>
      <c r="W242" s="14"/>
      <c r="X242" s="4"/>
      <c r="Y242" s="3"/>
      <c r="Z242" s="4"/>
      <c r="AA242" s="14"/>
      <c r="AB242" s="4"/>
      <c r="AC242" s="14"/>
      <c r="AD242" s="14"/>
      <c r="AE242" s="14"/>
      <c r="AF242" s="14"/>
      <c r="AG242" s="14"/>
      <c r="AH242" s="14"/>
      <c r="AI242" s="14"/>
      <c r="AJ242" s="14"/>
      <c r="AK242" s="14"/>
      <c r="AL242" s="14"/>
      <c r="AM242" s="14"/>
      <c r="AN242" s="14"/>
      <c r="AO242" s="14"/>
      <c r="AP242" s="14"/>
      <c r="AQ242" s="14"/>
      <c r="AR242" s="14"/>
      <c r="AS242" s="14"/>
      <c r="AT242" s="14"/>
      <c r="AU242" s="14"/>
    </row>
    <row r="243" spans="1:47" x14ac:dyDescent="0.25">
      <c r="A243"/>
      <c r="B243"/>
      <c r="C243"/>
      <c r="D243"/>
      <c r="F243"/>
      <c r="G243"/>
      <c r="H243"/>
      <c r="J243"/>
      <c r="K243" s="3"/>
      <c r="L243" s="4"/>
      <c r="M243" s="4"/>
      <c r="N243" s="4"/>
      <c r="O243" s="14"/>
      <c r="P243" s="4"/>
      <c r="Q243" s="4"/>
      <c r="R243" s="4"/>
      <c r="S243" s="14"/>
      <c r="T243" s="4"/>
      <c r="U243" s="3"/>
      <c r="V243" s="4"/>
      <c r="W243" s="14"/>
      <c r="X243" s="4"/>
      <c r="Y243" s="3"/>
      <c r="Z243" s="4"/>
      <c r="AA243" s="14"/>
      <c r="AB243" s="4"/>
      <c r="AC243" s="14"/>
      <c r="AD243" s="14"/>
      <c r="AE243" s="14"/>
      <c r="AF243" s="14"/>
      <c r="AG243" s="14"/>
      <c r="AH243" s="14"/>
      <c r="AI243" s="14"/>
      <c r="AJ243" s="14"/>
      <c r="AK243" s="14"/>
      <c r="AL243" s="14"/>
      <c r="AM243" s="14"/>
      <c r="AN243" s="14"/>
      <c r="AO243" s="14"/>
      <c r="AP243" s="14"/>
      <c r="AQ243" s="14"/>
      <c r="AR243" s="14"/>
      <c r="AS243" s="14"/>
      <c r="AT243" s="14"/>
      <c r="AU243" s="14"/>
    </row>
    <row r="244" spans="1:47" x14ac:dyDescent="0.25">
      <c r="A244"/>
      <c r="B244"/>
      <c r="C244"/>
      <c r="D244"/>
      <c r="F244"/>
      <c r="G244"/>
      <c r="H244"/>
      <c r="J244"/>
      <c r="K244" s="3"/>
      <c r="L244" s="4"/>
      <c r="M244" s="4"/>
      <c r="N244" s="4"/>
      <c r="O244" s="14"/>
      <c r="P244" s="4"/>
      <c r="Q244" s="4"/>
      <c r="R244" s="4"/>
      <c r="S244" s="14"/>
      <c r="T244" s="4"/>
      <c r="U244" s="3"/>
      <c r="V244" s="4"/>
      <c r="W244" s="14"/>
      <c r="X244" s="4"/>
      <c r="Y244" s="3"/>
      <c r="Z244" s="4"/>
      <c r="AA244" s="14"/>
      <c r="AB244" s="4"/>
      <c r="AC244" s="14"/>
      <c r="AD244" s="14"/>
      <c r="AE244" s="14"/>
      <c r="AF244" s="14"/>
      <c r="AG244" s="14"/>
      <c r="AH244" s="14"/>
      <c r="AI244" s="14"/>
      <c r="AJ244" s="14"/>
      <c r="AK244" s="14"/>
      <c r="AL244" s="14"/>
      <c r="AM244" s="14"/>
      <c r="AN244" s="14"/>
      <c r="AO244" s="14"/>
      <c r="AP244" s="14"/>
      <c r="AQ244" s="14"/>
      <c r="AR244" s="14"/>
      <c r="AS244" s="14"/>
      <c r="AT244" s="14"/>
      <c r="AU244" s="14"/>
    </row>
    <row r="245" spans="1:47" x14ac:dyDescent="0.25">
      <c r="A245"/>
      <c r="B245"/>
      <c r="C245"/>
      <c r="D245"/>
      <c r="F245"/>
      <c r="G245"/>
      <c r="H245"/>
      <c r="J245"/>
      <c r="K245" s="3"/>
      <c r="L245" s="4"/>
      <c r="M245" s="4"/>
      <c r="N245" s="4"/>
      <c r="O245" s="14"/>
      <c r="P245" s="4"/>
      <c r="Q245" s="4"/>
      <c r="R245" s="4"/>
      <c r="S245" s="14"/>
      <c r="T245" s="4"/>
      <c r="U245" s="3"/>
      <c r="V245" s="4"/>
      <c r="W245" s="14"/>
      <c r="X245" s="4"/>
      <c r="Y245" s="3"/>
      <c r="Z245" s="4"/>
      <c r="AA245" s="14"/>
      <c r="AB245" s="4"/>
      <c r="AC245" s="14"/>
      <c r="AD245" s="14"/>
      <c r="AE245" s="14"/>
      <c r="AF245" s="14"/>
      <c r="AG245" s="14"/>
      <c r="AH245" s="14"/>
      <c r="AI245" s="14"/>
      <c r="AJ245" s="14"/>
      <c r="AK245" s="14"/>
      <c r="AL245" s="14"/>
      <c r="AM245" s="14"/>
      <c r="AN245" s="14"/>
      <c r="AO245" s="14"/>
      <c r="AP245" s="14"/>
      <c r="AQ245" s="14"/>
      <c r="AR245" s="14"/>
      <c r="AS245" s="14"/>
      <c r="AT245" s="14"/>
      <c r="AU245" s="14"/>
    </row>
    <row r="246" spans="1:47" x14ac:dyDescent="0.25">
      <c r="A246"/>
      <c r="B246"/>
      <c r="C246"/>
      <c r="D246"/>
      <c r="F246"/>
      <c r="G246"/>
      <c r="H246"/>
      <c r="J246"/>
      <c r="K246" s="3"/>
      <c r="L246" s="4"/>
      <c r="M246" s="4"/>
      <c r="N246" s="4"/>
      <c r="O246" s="14"/>
      <c r="P246" s="4"/>
      <c r="Q246" s="4"/>
      <c r="R246" s="4"/>
      <c r="S246" s="14"/>
      <c r="T246" s="4"/>
      <c r="U246" s="3"/>
      <c r="V246" s="4"/>
      <c r="W246" s="14"/>
      <c r="X246" s="4"/>
      <c r="Y246" s="3"/>
      <c r="Z246" s="4"/>
      <c r="AA246" s="14"/>
      <c r="AB246" s="4"/>
      <c r="AC246" s="14"/>
      <c r="AD246" s="14"/>
      <c r="AE246" s="14"/>
      <c r="AF246" s="14"/>
      <c r="AG246" s="14"/>
      <c r="AH246" s="14"/>
      <c r="AI246" s="14"/>
      <c r="AJ246" s="14"/>
      <c r="AK246" s="14"/>
      <c r="AL246" s="14"/>
      <c r="AM246" s="14"/>
      <c r="AN246" s="14"/>
      <c r="AO246" s="14"/>
      <c r="AP246" s="14"/>
      <c r="AQ246" s="14"/>
      <c r="AR246" s="14"/>
      <c r="AS246" s="14"/>
      <c r="AT246" s="14"/>
      <c r="AU246" s="14"/>
    </row>
    <row r="247" spans="1:47" x14ac:dyDescent="0.25">
      <c r="A247"/>
      <c r="B247"/>
      <c r="C247"/>
      <c r="D247"/>
      <c r="F247"/>
      <c r="G247"/>
      <c r="H247"/>
      <c r="J247"/>
      <c r="K247" s="3"/>
      <c r="L247" s="4"/>
      <c r="M247" s="4"/>
      <c r="N247" s="4"/>
      <c r="O247" s="14"/>
      <c r="P247" s="4"/>
      <c r="Q247" s="4"/>
      <c r="R247" s="4"/>
      <c r="S247" s="14"/>
      <c r="T247" s="4"/>
      <c r="U247" s="3"/>
      <c r="V247" s="4"/>
      <c r="W247" s="14"/>
      <c r="X247" s="4"/>
      <c r="Y247" s="3"/>
      <c r="Z247" s="4"/>
      <c r="AA247" s="14"/>
      <c r="AB247" s="4"/>
      <c r="AC247" s="14"/>
      <c r="AD247" s="14"/>
      <c r="AE247" s="14"/>
      <c r="AF247" s="14"/>
      <c r="AG247" s="14"/>
      <c r="AH247" s="14"/>
      <c r="AI247" s="14"/>
      <c r="AJ247" s="14"/>
      <c r="AK247" s="14"/>
      <c r="AL247" s="14"/>
      <c r="AM247" s="14"/>
      <c r="AN247" s="14"/>
      <c r="AO247" s="14"/>
      <c r="AP247" s="14"/>
      <c r="AQ247" s="14"/>
      <c r="AR247" s="14"/>
      <c r="AS247" s="14"/>
      <c r="AT247" s="14"/>
      <c r="AU247" s="14"/>
    </row>
    <row r="248" spans="1:47" x14ac:dyDescent="0.25">
      <c r="A248"/>
      <c r="B248"/>
      <c r="C248"/>
      <c r="D248"/>
      <c r="F248"/>
      <c r="G248"/>
      <c r="H248"/>
      <c r="J248"/>
      <c r="K248" s="3"/>
      <c r="L248" s="4"/>
      <c r="M248" s="4"/>
      <c r="N248" s="4"/>
      <c r="O248" s="14"/>
      <c r="P248" s="4"/>
      <c r="Q248" s="4"/>
      <c r="R248" s="4"/>
      <c r="S248" s="14"/>
      <c r="T248" s="4"/>
      <c r="U248" s="3"/>
      <c r="V248" s="4"/>
      <c r="W248" s="14"/>
      <c r="X248" s="4"/>
      <c r="Y248" s="3"/>
      <c r="Z248" s="4"/>
      <c r="AA248" s="14"/>
      <c r="AB248" s="4"/>
      <c r="AC248" s="14"/>
      <c r="AD248" s="14"/>
      <c r="AE248" s="14"/>
      <c r="AF248" s="14"/>
      <c r="AG248" s="14"/>
      <c r="AH248" s="14"/>
      <c r="AI248" s="14"/>
      <c r="AJ248" s="14"/>
      <c r="AK248" s="14"/>
      <c r="AL248" s="14"/>
      <c r="AM248" s="14"/>
      <c r="AN248" s="14"/>
      <c r="AO248" s="14"/>
      <c r="AP248" s="14"/>
      <c r="AQ248" s="14"/>
      <c r="AR248" s="14"/>
      <c r="AS248" s="14"/>
      <c r="AT248" s="14"/>
      <c r="AU248" s="14"/>
    </row>
    <row r="249" spans="1:47" x14ac:dyDescent="0.25">
      <c r="A249"/>
      <c r="B249"/>
      <c r="C249"/>
      <c r="D249"/>
      <c r="F249"/>
      <c r="G249"/>
      <c r="H249"/>
      <c r="J249"/>
      <c r="K249" s="3"/>
      <c r="L249" s="4"/>
      <c r="M249" s="4"/>
      <c r="N249" s="4"/>
      <c r="O249" s="14"/>
      <c r="P249" s="4"/>
      <c r="Q249" s="4"/>
      <c r="R249" s="4"/>
      <c r="S249" s="14"/>
      <c r="T249" s="4"/>
      <c r="U249" s="3"/>
      <c r="V249" s="4"/>
      <c r="W249" s="14"/>
      <c r="X249" s="4"/>
      <c r="Y249" s="3"/>
      <c r="Z249" s="4"/>
      <c r="AA249" s="14"/>
      <c r="AB249" s="4"/>
      <c r="AC249" s="14"/>
      <c r="AD249" s="14"/>
      <c r="AE249" s="14"/>
      <c r="AF249" s="14"/>
      <c r="AG249" s="14"/>
      <c r="AH249" s="14"/>
      <c r="AI249" s="14"/>
      <c r="AJ249" s="14"/>
      <c r="AK249" s="14"/>
      <c r="AL249" s="14"/>
      <c r="AM249" s="14"/>
      <c r="AN249" s="14"/>
      <c r="AO249" s="14"/>
      <c r="AP249" s="14"/>
      <c r="AQ249" s="14"/>
      <c r="AR249" s="14"/>
      <c r="AS249" s="14"/>
      <c r="AT249" s="14"/>
      <c r="AU249" s="14"/>
    </row>
    <row r="250" spans="1:47" x14ac:dyDescent="0.25">
      <c r="A250"/>
      <c r="B250"/>
      <c r="C250"/>
      <c r="D250"/>
      <c r="F250"/>
      <c r="G250"/>
      <c r="H250"/>
      <c r="J250"/>
      <c r="K250" s="3"/>
      <c r="L250" s="4"/>
      <c r="M250" s="4"/>
      <c r="N250" s="4"/>
      <c r="O250" s="14"/>
      <c r="P250" s="4"/>
      <c r="Q250" s="4"/>
      <c r="R250" s="4"/>
      <c r="S250" s="14"/>
      <c r="T250" s="4"/>
      <c r="U250" s="3"/>
      <c r="V250" s="4"/>
      <c r="W250" s="14"/>
      <c r="X250" s="4"/>
      <c r="Y250" s="3"/>
      <c r="Z250" s="4"/>
      <c r="AA250" s="14"/>
      <c r="AB250" s="4"/>
      <c r="AC250" s="14"/>
      <c r="AD250" s="14"/>
      <c r="AE250" s="14"/>
      <c r="AF250" s="14"/>
      <c r="AG250" s="14"/>
      <c r="AH250" s="14"/>
      <c r="AI250" s="14"/>
      <c r="AJ250" s="14"/>
      <c r="AK250" s="14"/>
      <c r="AL250" s="14"/>
      <c r="AM250" s="14"/>
      <c r="AN250" s="14"/>
      <c r="AO250" s="14"/>
      <c r="AP250" s="14"/>
      <c r="AQ250" s="14"/>
      <c r="AR250" s="14"/>
      <c r="AS250" s="14"/>
      <c r="AT250" s="14"/>
      <c r="AU250" s="14"/>
    </row>
    <row r="251" spans="1:47" x14ac:dyDescent="0.25">
      <c r="A251"/>
      <c r="B251"/>
      <c r="C251"/>
      <c r="D251"/>
      <c r="F251"/>
      <c r="G251"/>
      <c r="H251"/>
      <c r="J251"/>
      <c r="K251" s="3"/>
      <c r="L251" s="4"/>
      <c r="M251" s="4"/>
      <c r="N251" s="4"/>
      <c r="O251" s="14"/>
      <c r="P251" s="4"/>
      <c r="Q251" s="4"/>
      <c r="R251" s="4"/>
      <c r="S251" s="14"/>
      <c r="T251" s="4"/>
      <c r="U251" s="3"/>
      <c r="V251" s="4"/>
      <c r="W251" s="14"/>
      <c r="X251" s="4"/>
      <c r="Y251" s="3"/>
      <c r="Z251" s="4"/>
      <c r="AA251" s="14"/>
      <c r="AB251" s="4"/>
      <c r="AC251" s="14"/>
      <c r="AD251" s="14"/>
      <c r="AE251" s="14"/>
      <c r="AF251" s="14"/>
      <c r="AG251" s="14"/>
      <c r="AH251" s="14"/>
      <c r="AI251" s="14"/>
      <c r="AJ251" s="14"/>
      <c r="AK251" s="14"/>
      <c r="AL251" s="14"/>
      <c r="AM251" s="14"/>
      <c r="AN251" s="14"/>
      <c r="AO251" s="14"/>
      <c r="AP251" s="14"/>
      <c r="AQ251" s="14"/>
      <c r="AR251" s="14"/>
      <c r="AS251" s="14"/>
      <c r="AT251" s="14"/>
      <c r="AU251" s="14"/>
    </row>
    <row r="252" spans="1:47" x14ac:dyDescent="0.25">
      <c r="A252"/>
      <c r="B252"/>
      <c r="C252"/>
      <c r="D252"/>
      <c r="F252"/>
      <c r="G252"/>
      <c r="H252"/>
      <c r="J252"/>
      <c r="K252" s="3"/>
      <c r="L252" s="4"/>
      <c r="M252" s="4"/>
      <c r="N252" s="4"/>
      <c r="O252" s="14"/>
      <c r="P252" s="4"/>
      <c r="Q252" s="4"/>
      <c r="R252" s="4"/>
      <c r="S252" s="14"/>
      <c r="T252" s="4"/>
      <c r="U252" s="3"/>
      <c r="V252" s="4"/>
      <c r="W252" s="14"/>
      <c r="X252" s="4"/>
      <c r="Y252" s="3"/>
      <c r="Z252" s="4"/>
      <c r="AA252" s="14"/>
      <c r="AB252" s="4"/>
      <c r="AC252" s="14"/>
      <c r="AD252" s="14"/>
      <c r="AE252" s="14"/>
      <c r="AF252" s="14"/>
      <c r="AG252" s="14"/>
      <c r="AH252" s="14"/>
      <c r="AI252" s="14"/>
      <c r="AJ252" s="14"/>
      <c r="AK252" s="14"/>
      <c r="AL252" s="14"/>
      <c r="AM252" s="14"/>
      <c r="AN252" s="14"/>
      <c r="AO252" s="14"/>
      <c r="AP252" s="14"/>
      <c r="AQ252" s="14"/>
      <c r="AR252" s="14"/>
      <c r="AS252" s="14"/>
      <c r="AT252" s="14"/>
      <c r="AU252" s="14"/>
    </row>
    <row r="253" spans="1:47" x14ac:dyDescent="0.25">
      <c r="A253"/>
      <c r="B253"/>
      <c r="C253"/>
      <c r="D253"/>
      <c r="F253"/>
      <c r="G253"/>
      <c r="H253"/>
      <c r="J253"/>
      <c r="K253" s="3"/>
      <c r="L253" s="4"/>
      <c r="M253" s="4"/>
      <c r="N253" s="4"/>
      <c r="O253" s="14"/>
      <c r="P253" s="4"/>
      <c r="Q253" s="4"/>
      <c r="R253" s="4"/>
      <c r="S253" s="14"/>
      <c r="T253" s="4"/>
      <c r="U253" s="3"/>
      <c r="V253" s="4"/>
      <c r="W253" s="14"/>
      <c r="X253" s="4"/>
      <c r="Y253" s="3"/>
      <c r="Z253" s="4"/>
      <c r="AA253" s="14"/>
      <c r="AB253" s="4"/>
      <c r="AC253" s="14"/>
      <c r="AD253" s="14"/>
      <c r="AE253" s="14"/>
      <c r="AF253" s="14"/>
      <c r="AG253" s="14"/>
      <c r="AH253" s="14"/>
      <c r="AI253" s="14"/>
      <c r="AJ253" s="14"/>
      <c r="AK253" s="14"/>
      <c r="AL253" s="14"/>
      <c r="AM253" s="14"/>
      <c r="AN253" s="14"/>
      <c r="AO253" s="14"/>
      <c r="AP253" s="14"/>
      <c r="AQ253" s="14"/>
      <c r="AR253" s="14"/>
      <c r="AS253" s="14"/>
      <c r="AT253" s="14"/>
      <c r="AU253" s="14"/>
    </row>
    <row r="254" spans="1:47" x14ac:dyDescent="0.25">
      <c r="A254"/>
      <c r="B254"/>
      <c r="C254"/>
      <c r="D254"/>
      <c r="F254"/>
      <c r="G254"/>
      <c r="H254"/>
      <c r="J254"/>
      <c r="K254" s="3"/>
      <c r="L254" s="4"/>
      <c r="M254" s="4"/>
      <c r="N254" s="4"/>
      <c r="O254" s="14"/>
      <c r="P254" s="4"/>
      <c r="Q254" s="4"/>
      <c r="R254" s="4"/>
      <c r="S254" s="14"/>
      <c r="T254" s="4"/>
      <c r="U254" s="3"/>
      <c r="V254" s="4"/>
      <c r="W254" s="14"/>
      <c r="X254" s="4"/>
      <c r="Y254" s="3"/>
      <c r="Z254" s="4"/>
      <c r="AA254" s="14"/>
      <c r="AB254" s="4"/>
      <c r="AC254" s="14"/>
      <c r="AD254" s="14"/>
      <c r="AE254" s="14"/>
      <c r="AF254" s="14"/>
      <c r="AG254" s="14"/>
      <c r="AH254" s="14"/>
      <c r="AI254" s="14"/>
      <c r="AJ254" s="14"/>
      <c r="AK254" s="14"/>
      <c r="AL254" s="14"/>
      <c r="AM254" s="14"/>
      <c r="AN254" s="14"/>
      <c r="AO254" s="14"/>
      <c r="AP254" s="14"/>
      <c r="AQ254" s="14"/>
      <c r="AR254" s="14"/>
      <c r="AS254" s="14"/>
      <c r="AT254" s="14"/>
      <c r="AU254" s="14"/>
    </row>
    <row r="255" spans="1:47" x14ac:dyDescent="0.25">
      <c r="A255"/>
      <c r="B255"/>
      <c r="C255"/>
      <c r="D255"/>
      <c r="F255"/>
      <c r="G255"/>
      <c r="H255"/>
      <c r="J255"/>
      <c r="K255" s="3"/>
      <c r="L255" s="4"/>
      <c r="M255" s="4"/>
      <c r="N255" s="4"/>
      <c r="O255" s="14"/>
      <c r="P255" s="4"/>
      <c r="Q255" s="4"/>
      <c r="R255" s="4"/>
      <c r="S255" s="14"/>
      <c r="T255" s="4"/>
      <c r="U255" s="3"/>
      <c r="V255" s="4"/>
      <c r="W255" s="14"/>
      <c r="X255" s="4"/>
      <c r="Y255" s="3"/>
      <c r="Z255" s="4"/>
      <c r="AA255" s="14"/>
      <c r="AB255" s="4"/>
      <c r="AC255" s="14"/>
      <c r="AD255" s="14"/>
      <c r="AE255" s="14"/>
      <c r="AF255" s="14"/>
      <c r="AG255" s="14"/>
      <c r="AH255" s="14"/>
      <c r="AI255" s="14"/>
      <c r="AJ255" s="14"/>
      <c r="AK255" s="14"/>
      <c r="AL255" s="14"/>
      <c r="AM255" s="14"/>
      <c r="AN255" s="14"/>
      <c r="AO255" s="14"/>
      <c r="AP255" s="14"/>
      <c r="AQ255" s="14"/>
      <c r="AR255" s="14"/>
      <c r="AS255" s="14"/>
      <c r="AT255" s="14"/>
      <c r="AU255" s="14"/>
    </row>
    <row r="256" spans="1:47" x14ac:dyDescent="0.25">
      <c r="A256"/>
      <c r="B256"/>
      <c r="C256"/>
      <c r="D256"/>
      <c r="F256"/>
      <c r="G256"/>
      <c r="H256"/>
      <c r="J256"/>
      <c r="K256" s="3"/>
      <c r="L256" s="4"/>
      <c r="M256" s="4"/>
      <c r="N256" s="4"/>
      <c r="O256" s="14"/>
      <c r="P256" s="4"/>
      <c r="Q256" s="4"/>
      <c r="R256" s="4"/>
      <c r="S256" s="14"/>
      <c r="T256" s="4"/>
      <c r="U256" s="3"/>
      <c r="V256" s="4"/>
      <c r="W256" s="14"/>
      <c r="X256" s="4"/>
      <c r="Y256" s="3"/>
      <c r="Z256" s="4"/>
      <c r="AA256" s="14"/>
      <c r="AB256" s="4"/>
      <c r="AC256" s="14"/>
      <c r="AD256" s="14"/>
      <c r="AE256" s="14"/>
      <c r="AF256" s="14"/>
      <c r="AG256" s="14"/>
      <c r="AH256" s="14"/>
      <c r="AI256" s="14"/>
      <c r="AJ256" s="14"/>
      <c r="AK256" s="14"/>
      <c r="AL256" s="14"/>
      <c r="AM256" s="14"/>
      <c r="AN256" s="14"/>
      <c r="AO256" s="14"/>
      <c r="AP256" s="14"/>
      <c r="AQ256" s="14"/>
      <c r="AR256" s="14"/>
      <c r="AS256" s="14"/>
      <c r="AT256" s="14"/>
      <c r="AU256" s="14"/>
    </row>
    <row r="257" spans="1:47" x14ac:dyDescent="0.25">
      <c r="A257"/>
      <c r="B257"/>
      <c r="C257"/>
      <c r="D257"/>
      <c r="F257"/>
      <c r="G257"/>
      <c r="H257"/>
      <c r="J257"/>
      <c r="K257" s="3"/>
      <c r="L257" s="4"/>
      <c r="M257" s="4"/>
      <c r="N257" s="4"/>
      <c r="O257" s="14"/>
      <c r="P257" s="4"/>
      <c r="Q257" s="4"/>
      <c r="R257" s="4"/>
      <c r="S257" s="14"/>
      <c r="T257" s="4"/>
      <c r="U257" s="3"/>
      <c r="V257" s="4"/>
      <c r="W257" s="14"/>
      <c r="X257" s="4"/>
      <c r="Y257" s="3"/>
      <c r="Z257" s="4"/>
      <c r="AA257" s="14"/>
      <c r="AB257" s="4"/>
      <c r="AC257" s="14"/>
      <c r="AD257" s="14"/>
      <c r="AE257" s="14"/>
      <c r="AF257" s="14"/>
      <c r="AG257" s="14"/>
      <c r="AH257" s="14"/>
      <c r="AI257" s="14"/>
      <c r="AJ257" s="14"/>
      <c r="AK257" s="14"/>
      <c r="AL257" s="14"/>
      <c r="AM257" s="14"/>
      <c r="AN257" s="14"/>
      <c r="AO257" s="14"/>
      <c r="AP257" s="14"/>
      <c r="AQ257" s="14"/>
      <c r="AR257" s="14"/>
      <c r="AS257" s="14"/>
      <c r="AT257" s="14"/>
      <c r="AU257" s="14"/>
    </row>
    <row r="258" spans="1:47" x14ac:dyDescent="0.25">
      <c r="A258"/>
      <c r="B258"/>
      <c r="C258"/>
      <c r="D258"/>
      <c r="F258"/>
      <c r="G258"/>
      <c r="H258"/>
      <c r="J258"/>
      <c r="K258" s="3"/>
      <c r="L258" s="4"/>
      <c r="M258" s="4"/>
      <c r="N258" s="4"/>
      <c r="O258" s="14"/>
      <c r="P258" s="4"/>
      <c r="Q258" s="4"/>
      <c r="R258" s="4"/>
      <c r="S258" s="14"/>
      <c r="T258" s="4"/>
      <c r="U258" s="3"/>
      <c r="V258" s="4"/>
      <c r="W258" s="14"/>
      <c r="X258" s="4"/>
      <c r="Y258" s="3"/>
      <c r="Z258" s="4"/>
      <c r="AA258" s="14"/>
      <c r="AB258" s="4"/>
      <c r="AC258" s="14"/>
      <c r="AD258" s="14"/>
      <c r="AE258" s="14"/>
      <c r="AF258" s="14"/>
      <c r="AG258" s="14"/>
      <c r="AH258" s="14"/>
      <c r="AI258" s="14"/>
      <c r="AJ258" s="14"/>
      <c r="AK258" s="14"/>
      <c r="AL258" s="14"/>
      <c r="AM258" s="14"/>
      <c r="AN258" s="14"/>
      <c r="AO258" s="14"/>
      <c r="AP258" s="14"/>
      <c r="AQ258" s="14"/>
      <c r="AR258" s="14"/>
      <c r="AS258" s="14"/>
      <c r="AT258" s="14"/>
      <c r="AU258" s="14"/>
    </row>
    <row r="259" spans="1:47" x14ac:dyDescent="0.25">
      <c r="A259"/>
      <c r="B259"/>
      <c r="C259"/>
      <c r="D259"/>
      <c r="F259"/>
      <c r="G259"/>
      <c r="H259"/>
      <c r="J259"/>
      <c r="K259" s="3"/>
      <c r="L259" s="4"/>
      <c r="M259" s="4"/>
      <c r="N259" s="4"/>
      <c r="O259" s="14"/>
      <c r="P259" s="4"/>
      <c r="Q259" s="4"/>
      <c r="R259" s="4"/>
      <c r="S259" s="14"/>
      <c r="T259" s="4"/>
      <c r="U259" s="3"/>
      <c r="V259" s="4"/>
      <c r="W259" s="14"/>
      <c r="X259" s="4"/>
      <c r="Y259" s="3"/>
      <c r="Z259" s="4"/>
      <c r="AA259" s="14"/>
      <c r="AB259" s="4"/>
      <c r="AC259" s="14"/>
      <c r="AD259" s="14"/>
      <c r="AE259" s="14"/>
      <c r="AF259" s="14"/>
      <c r="AG259" s="14"/>
      <c r="AH259" s="14"/>
      <c r="AI259" s="14"/>
      <c r="AJ259" s="14"/>
      <c r="AK259" s="14"/>
      <c r="AL259" s="14"/>
      <c r="AM259" s="14"/>
      <c r="AN259" s="14"/>
      <c r="AO259" s="14"/>
      <c r="AP259" s="14"/>
      <c r="AQ259" s="14"/>
      <c r="AR259" s="14"/>
      <c r="AS259" s="14"/>
      <c r="AT259" s="14"/>
      <c r="AU259" s="14"/>
    </row>
    <row r="260" spans="1:47" x14ac:dyDescent="0.25">
      <c r="A260"/>
      <c r="B260"/>
      <c r="C260"/>
      <c r="D260"/>
      <c r="F260"/>
      <c r="G260"/>
      <c r="H260"/>
      <c r="J260"/>
      <c r="K260" s="3"/>
      <c r="L260" s="4"/>
      <c r="M260" s="4"/>
      <c r="N260" s="4"/>
      <c r="O260" s="14"/>
      <c r="P260" s="4"/>
      <c r="Q260" s="4"/>
      <c r="R260" s="4"/>
      <c r="S260" s="14"/>
      <c r="T260" s="4"/>
      <c r="U260" s="3"/>
      <c r="V260" s="4"/>
      <c r="W260" s="14"/>
      <c r="X260" s="4"/>
      <c r="Y260" s="3"/>
      <c r="Z260" s="4"/>
      <c r="AA260" s="14"/>
      <c r="AB260" s="4"/>
      <c r="AC260" s="14"/>
      <c r="AD260" s="14"/>
      <c r="AE260" s="14"/>
      <c r="AF260" s="14"/>
      <c r="AG260" s="14"/>
      <c r="AH260" s="14"/>
      <c r="AI260" s="14"/>
      <c r="AJ260" s="14"/>
      <c r="AK260" s="14"/>
      <c r="AL260" s="14"/>
      <c r="AM260" s="14"/>
      <c r="AN260" s="14"/>
      <c r="AO260" s="14"/>
      <c r="AP260" s="14"/>
      <c r="AQ260" s="14"/>
      <c r="AR260" s="14"/>
      <c r="AS260" s="14"/>
      <c r="AT260" s="14"/>
      <c r="AU260" s="14"/>
    </row>
    <row r="261" spans="1:47" x14ac:dyDescent="0.25">
      <c r="A261"/>
      <c r="B261"/>
      <c r="C261"/>
      <c r="D261"/>
      <c r="F261"/>
      <c r="G261"/>
      <c r="H261"/>
      <c r="J261"/>
      <c r="K261" s="3"/>
      <c r="L261" s="4"/>
      <c r="M261" s="4"/>
      <c r="N261" s="4"/>
      <c r="O261" s="14"/>
      <c r="P261" s="4"/>
      <c r="Q261" s="4"/>
      <c r="R261" s="4"/>
      <c r="S261" s="14"/>
      <c r="T261" s="4"/>
      <c r="U261" s="3"/>
      <c r="V261" s="4"/>
      <c r="W261" s="14"/>
      <c r="X261" s="4"/>
      <c r="Y261" s="3"/>
      <c r="Z261" s="4"/>
      <c r="AA261" s="14"/>
      <c r="AB261" s="4"/>
      <c r="AC261" s="14"/>
      <c r="AD261" s="14"/>
      <c r="AE261" s="14"/>
      <c r="AF261" s="14"/>
      <c r="AG261" s="14"/>
      <c r="AH261" s="14"/>
      <c r="AI261" s="14"/>
      <c r="AJ261" s="14"/>
      <c r="AK261" s="14"/>
      <c r="AL261" s="14"/>
      <c r="AM261" s="14"/>
      <c r="AN261" s="14"/>
      <c r="AO261" s="14"/>
      <c r="AP261" s="14"/>
      <c r="AQ261" s="14"/>
      <c r="AR261" s="14"/>
      <c r="AS261" s="14"/>
      <c r="AT261" s="14"/>
      <c r="AU261" s="14"/>
    </row>
    <row r="262" spans="1:47" x14ac:dyDescent="0.25">
      <c r="A262"/>
      <c r="B262"/>
      <c r="C262"/>
      <c r="D262"/>
      <c r="F262"/>
      <c r="G262"/>
      <c r="H262"/>
      <c r="J262"/>
      <c r="K262" s="3"/>
      <c r="L262" s="4"/>
      <c r="M262" s="4"/>
      <c r="N262" s="4"/>
      <c r="O262" s="14"/>
      <c r="P262" s="4"/>
      <c r="Q262" s="4"/>
      <c r="R262" s="4"/>
      <c r="S262" s="14"/>
      <c r="T262" s="4"/>
      <c r="U262" s="3"/>
      <c r="V262" s="4"/>
      <c r="W262" s="14"/>
      <c r="X262" s="4"/>
      <c r="Y262" s="3"/>
      <c r="Z262" s="4"/>
      <c r="AA262" s="14"/>
      <c r="AB262" s="4"/>
      <c r="AC262" s="14"/>
      <c r="AD262" s="14"/>
      <c r="AE262" s="14"/>
      <c r="AF262" s="14"/>
      <c r="AG262" s="14"/>
      <c r="AH262" s="14"/>
      <c r="AI262" s="14"/>
      <c r="AJ262" s="14"/>
      <c r="AK262" s="14"/>
      <c r="AL262" s="14"/>
      <c r="AM262" s="14"/>
      <c r="AN262" s="14"/>
      <c r="AO262" s="14"/>
      <c r="AP262" s="14"/>
      <c r="AQ262" s="14"/>
      <c r="AR262" s="14"/>
      <c r="AS262" s="14"/>
      <c r="AT262" s="14"/>
      <c r="AU262" s="14"/>
    </row>
    <row r="263" spans="1:47" x14ac:dyDescent="0.25">
      <c r="A263"/>
      <c r="B263"/>
      <c r="C263"/>
      <c r="D263"/>
      <c r="F263"/>
      <c r="G263"/>
      <c r="H263"/>
      <c r="J263"/>
      <c r="K263" s="3"/>
      <c r="L263" s="4"/>
      <c r="M263" s="4"/>
      <c r="N263" s="4"/>
      <c r="O263" s="14"/>
      <c r="P263" s="4"/>
      <c r="Q263" s="4"/>
      <c r="R263" s="4"/>
      <c r="S263" s="14"/>
      <c r="T263" s="4"/>
      <c r="U263" s="3"/>
      <c r="V263" s="4"/>
      <c r="W263" s="14"/>
      <c r="X263" s="4"/>
      <c r="Y263" s="3"/>
      <c r="Z263" s="4"/>
      <c r="AA263" s="14"/>
      <c r="AB263" s="4"/>
      <c r="AC263" s="14"/>
      <c r="AD263" s="14"/>
      <c r="AE263" s="14"/>
      <c r="AF263" s="14"/>
      <c r="AG263" s="14"/>
      <c r="AH263" s="14"/>
      <c r="AI263" s="14"/>
      <c r="AJ263" s="14"/>
      <c r="AK263" s="14"/>
      <c r="AL263" s="14"/>
      <c r="AM263" s="14"/>
      <c r="AN263" s="14"/>
      <c r="AO263" s="14"/>
      <c r="AP263" s="14"/>
      <c r="AQ263" s="14"/>
      <c r="AR263" s="14"/>
      <c r="AS263" s="14"/>
      <c r="AT263" s="14"/>
      <c r="AU263" s="14"/>
    </row>
    <row r="264" spans="1:47" x14ac:dyDescent="0.25">
      <c r="A264"/>
      <c r="B264"/>
      <c r="C264"/>
      <c r="D264"/>
      <c r="F264"/>
      <c r="G264"/>
      <c r="H264"/>
      <c r="J264"/>
      <c r="K264" s="3"/>
      <c r="L264" s="4"/>
      <c r="M264" s="4"/>
      <c r="N264" s="4"/>
      <c r="O264" s="14"/>
      <c r="P264" s="4"/>
      <c r="Q264" s="4"/>
      <c r="R264" s="4"/>
      <c r="S264" s="14"/>
      <c r="T264" s="4"/>
      <c r="U264" s="3"/>
      <c r="V264" s="4"/>
      <c r="W264" s="14"/>
      <c r="X264" s="4"/>
      <c r="Y264" s="3"/>
      <c r="Z264" s="4"/>
      <c r="AA264" s="14"/>
      <c r="AB264" s="4"/>
      <c r="AC264" s="14"/>
      <c r="AD264" s="14"/>
      <c r="AE264" s="14"/>
      <c r="AF264" s="14"/>
      <c r="AG264" s="14"/>
      <c r="AH264" s="14"/>
      <c r="AI264" s="14"/>
      <c r="AJ264" s="14"/>
      <c r="AK264" s="14"/>
      <c r="AL264" s="14"/>
      <c r="AM264" s="14"/>
      <c r="AN264" s="14"/>
      <c r="AO264" s="14"/>
      <c r="AP264" s="14"/>
      <c r="AQ264" s="14"/>
      <c r="AR264" s="14"/>
      <c r="AS264" s="14"/>
      <c r="AT264" s="14"/>
      <c r="AU264" s="14"/>
    </row>
    <row r="265" spans="1:47" x14ac:dyDescent="0.25">
      <c r="A265"/>
      <c r="B265"/>
      <c r="C265"/>
      <c r="D265"/>
      <c r="F265"/>
      <c r="G265"/>
      <c r="H265"/>
      <c r="J265"/>
      <c r="K265" s="3"/>
      <c r="L265" s="4"/>
      <c r="M265" s="4"/>
      <c r="N265" s="4"/>
      <c r="O265" s="14"/>
      <c r="P265" s="4"/>
      <c r="Q265" s="4"/>
      <c r="R265" s="4"/>
      <c r="S265" s="14"/>
      <c r="T265" s="4"/>
      <c r="U265" s="3"/>
      <c r="V265" s="4"/>
      <c r="W265" s="14"/>
      <c r="X265" s="4"/>
      <c r="Y265" s="3"/>
      <c r="Z265" s="4"/>
      <c r="AA265" s="14"/>
      <c r="AB265" s="4"/>
      <c r="AC265" s="14"/>
      <c r="AD265" s="14"/>
      <c r="AE265" s="14"/>
      <c r="AF265" s="14"/>
      <c r="AG265" s="14"/>
      <c r="AH265" s="14"/>
      <c r="AI265" s="14"/>
      <c r="AJ265" s="14"/>
      <c r="AK265" s="14"/>
      <c r="AL265" s="14"/>
      <c r="AM265" s="14"/>
      <c r="AN265" s="14"/>
      <c r="AO265" s="14"/>
      <c r="AP265" s="14"/>
      <c r="AQ265" s="14"/>
      <c r="AR265" s="14"/>
      <c r="AS265" s="14"/>
      <c r="AT265" s="14"/>
      <c r="AU265" s="14"/>
    </row>
    <row r="266" spans="1:47" x14ac:dyDescent="0.25">
      <c r="A266"/>
      <c r="B266"/>
      <c r="C266"/>
      <c r="D266"/>
      <c r="F266"/>
      <c r="G266"/>
      <c r="H266"/>
      <c r="J266"/>
      <c r="K266" s="3"/>
      <c r="L266" s="4"/>
      <c r="M266" s="4"/>
      <c r="N266" s="4"/>
      <c r="O266" s="14"/>
      <c r="P266" s="4"/>
      <c r="Q266" s="4"/>
      <c r="R266" s="4"/>
      <c r="S266" s="14"/>
      <c r="T266" s="4"/>
      <c r="U266" s="3"/>
      <c r="V266" s="4"/>
      <c r="W266" s="14"/>
      <c r="X266" s="4"/>
      <c r="Y266" s="3"/>
      <c r="Z266" s="4"/>
      <c r="AA266" s="14"/>
      <c r="AB266" s="4"/>
      <c r="AC266" s="14"/>
      <c r="AD266" s="14"/>
      <c r="AE266" s="14"/>
      <c r="AF266" s="14"/>
      <c r="AG266" s="14"/>
      <c r="AH266" s="14"/>
      <c r="AI266" s="14"/>
      <c r="AJ266" s="14"/>
      <c r="AK266" s="14"/>
      <c r="AL266" s="14"/>
      <c r="AM266" s="14"/>
      <c r="AN266" s="14"/>
      <c r="AO266" s="14"/>
      <c r="AP266" s="14"/>
      <c r="AQ266" s="14"/>
      <c r="AR266" s="14"/>
      <c r="AS266" s="14"/>
      <c r="AT266" s="14"/>
      <c r="AU266" s="14"/>
    </row>
    <row r="267" spans="1:47" x14ac:dyDescent="0.25">
      <c r="A267"/>
      <c r="B267"/>
      <c r="C267"/>
      <c r="D267"/>
      <c r="F267"/>
      <c r="G267"/>
      <c r="H267"/>
      <c r="J267"/>
      <c r="K267" s="3"/>
      <c r="L267" s="4"/>
      <c r="M267" s="4"/>
      <c r="N267" s="4"/>
      <c r="O267" s="14"/>
      <c r="P267" s="4"/>
      <c r="Q267" s="4"/>
      <c r="R267" s="4"/>
      <c r="S267" s="14"/>
      <c r="T267" s="4"/>
      <c r="U267" s="3"/>
      <c r="V267" s="4"/>
      <c r="W267" s="14"/>
      <c r="X267" s="4"/>
      <c r="Y267" s="3"/>
      <c r="Z267" s="4"/>
      <c r="AA267" s="14"/>
      <c r="AB267" s="4"/>
      <c r="AC267" s="14"/>
      <c r="AD267" s="14"/>
      <c r="AE267" s="14"/>
      <c r="AF267" s="14"/>
      <c r="AG267" s="14"/>
      <c r="AH267" s="14"/>
      <c r="AI267" s="14"/>
      <c r="AJ267" s="14"/>
      <c r="AK267" s="14"/>
      <c r="AL267" s="14"/>
      <c r="AM267" s="14"/>
      <c r="AN267" s="14"/>
      <c r="AO267" s="14"/>
      <c r="AP267" s="14"/>
      <c r="AQ267" s="14"/>
      <c r="AR267" s="14"/>
      <c r="AS267" s="14"/>
      <c r="AT267" s="14"/>
      <c r="AU267" s="14"/>
    </row>
    <row r="268" spans="1:47" x14ac:dyDescent="0.25">
      <c r="A268"/>
      <c r="B268"/>
      <c r="C268"/>
      <c r="D268"/>
      <c r="F268"/>
      <c r="G268"/>
      <c r="H268"/>
      <c r="J268"/>
      <c r="K268" s="3"/>
      <c r="L268" s="4"/>
      <c r="M268" s="4"/>
      <c r="N268" s="4"/>
      <c r="O268" s="14"/>
      <c r="P268" s="4"/>
      <c r="Q268" s="4"/>
      <c r="R268" s="4"/>
      <c r="S268" s="14"/>
      <c r="T268" s="4"/>
      <c r="U268" s="3"/>
      <c r="V268" s="4"/>
      <c r="W268" s="14"/>
      <c r="X268" s="4"/>
      <c r="Y268" s="3"/>
      <c r="Z268" s="4"/>
      <c r="AA268" s="14"/>
      <c r="AB268" s="4"/>
      <c r="AC268" s="14"/>
      <c r="AD268" s="14"/>
      <c r="AE268" s="14"/>
      <c r="AF268" s="14"/>
      <c r="AG268" s="14"/>
      <c r="AH268" s="14"/>
      <c r="AI268" s="14"/>
      <c r="AJ268" s="14"/>
      <c r="AK268" s="14"/>
      <c r="AL268" s="14"/>
      <c r="AM268" s="14"/>
      <c r="AN268" s="14"/>
      <c r="AO268" s="14"/>
      <c r="AP268" s="14"/>
      <c r="AQ268" s="14"/>
      <c r="AR268" s="14"/>
      <c r="AS268" s="14"/>
      <c r="AT268" s="14"/>
      <c r="AU268" s="14"/>
    </row>
    <row r="269" spans="1:47" x14ac:dyDescent="0.25">
      <c r="A269"/>
      <c r="B269"/>
      <c r="C269"/>
      <c r="D269"/>
      <c r="F269"/>
      <c r="G269"/>
      <c r="H269"/>
      <c r="J269"/>
      <c r="K269" s="3"/>
      <c r="L269" s="4"/>
      <c r="M269" s="4"/>
      <c r="N269" s="4"/>
      <c r="O269" s="14"/>
      <c r="P269" s="4"/>
      <c r="Q269" s="4"/>
      <c r="R269" s="4"/>
      <c r="S269" s="14"/>
      <c r="T269" s="4"/>
      <c r="U269" s="3"/>
      <c r="V269" s="4"/>
      <c r="W269" s="14"/>
      <c r="X269" s="4"/>
      <c r="Y269" s="3"/>
      <c r="Z269" s="4"/>
      <c r="AA269" s="14"/>
      <c r="AB269" s="4"/>
      <c r="AC269" s="14"/>
      <c r="AD269" s="14"/>
      <c r="AE269" s="14"/>
      <c r="AF269" s="14"/>
      <c r="AG269" s="14"/>
      <c r="AH269" s="14"/>
      <c r="AI269" s="14"/>
      <c r="AJ269" s="14"/>
      <c r="AK269" s="14"/>
      <c r="AL269" s="14"/>
      <c r="AM269" s="14"/>
      <c r="AN269" s="14"/>
      <c r="AO269" s="14"/>
      <c r="AP269" s="14"/>
      <c r="AQ269" s="14"/>
      <c r="AR269" s="14"/>
      <c r="AS269" s="14"/>
      <c r="AT269" s="14"/>
      <c r="AU269" s="14"/>
    </row>
    <row r="270" spans="1:47" x14ac:dyDescent="0.25">
      <c r="A270"/>
      <c r="B270"/>
      <c r="C270"/>
      <c r="D270"/>
      <c r="F270"/>
      <c r="G270"/>
      <c r="H270"/>
      <c r="J270"/>
      <c r="K270" s="3"/>
      <c r="L270" s="4"/>
      <c r="M270" s="4"/>
      <c r="N270" s="4"/>
      <c r="O270" s="14"/>
      <c r="P270" s="4"/>
      <c r="Q270" s="4"/>
      <c r="R270" s="4"/>
      <c r="S270" s="14"/>
      <c r="T270" s="4"/>
      <c r="U270" s="3"/>
      <c r="V270" s="4"/>
      <c r="W270" s="14"/>
      <c r="X270" s="4"/>
      <c r="Y270" s="3"/>
      <c r="Z270" s="4"/>
      <c r="AA270" s="14"/>
      <c r="AB270" s="4"/>
      <c r="AC270" s="14"/>
      <c r="AD270" s="14"/>
      <c r="AE270" s="14"/>
      <c r="AF270" s="14"/>
      <c r="AG270" s="14"/>
      <c r="AH270" s="14"/>
      <c r="AI270" s="14"/>
      <c r="AJ270" s="14"/>
      <c r="AK270" s="14"/>
      <c r="AL270" s="14"/>
      <c r="AM270" s="14"/>
      <c r="AN270" s="14"/>
      <c r="AO270" s="14"/>
      <c r="AP270" s="14"/>
      <c r="AQ270" s="14"/>
      <c r="AR270" s="14"/>
      <c r="AS270" s="14"/>
      <c r="AT270" s="14"/>
      <c r="AU270" s="14"/>
    </row>
    <row r="271" spans="1:47" x14ac:dyDescent="0.25">
      <c r="A271"/>
      <c r="B271"/>
      <c r="C271"/>
      <c r="D271"/>
      <c r="F271"/>
      <c r="G271"/>
      <c r="H271"/>
      <c r="J271"/>
      <c r="K271" s="3"/>
      <c r="L271" s="4"/>
      <c r="M271" s="4"/>
      <c r="N271" s="4"/>
      <c r="O271" s="14"/>
      <c r="P271" s="4"/>
      <c r="Q271" s="4"/>
      <c r="R271" s="4"/>
      <c r="S271" s="14"/>
      <c r="T271" s="4"/>
      <c r="U271" s="3"/>
      <c r="V271" s="4"/>
      <c r="W271" s="14"/>
      <c r="X271" s="4"/>
      <c r="Y271" s="3"/>
      <c r="Z271" s="4"/>
      <c r="AA271" s="14"/>
      <c r="AB271" s="4"/>
      <c r="AC271" s="14"/>
      <c r="AD271" s="14"/>
      <c r="AE271" s="14"/>
      <c r="AF271" s="14"/>
      <c r="AG271" s="14"/>
      <c r="AH271" s="14"/>
      <c r="AI271" s="14"/>
      <c r="AJ271" s="14"/>
      <c r="AK271" s="14"/>
      <c r="AL271" s="14"/>
      <c r="AM271" s="14"/>
      <c r="AN271" s="14"/>
      <c r="AO271" s="14"/>
      <c r="AP271" s="14"/>
      <c r="AQ271" s="14"/>
      <c r="AR271" s="14"/>
      <c r="AS271" s="14"/>
      <c r="AT271" s="14"/>
      <c r="AU271" s="14"/>
    </row>
    <row r="272" spans="1:47" x14ac:dyDescent="0.25">
      <c r="A272"/>
      <c r="B272"/>
      <c r="C272"/>
      <c r="D272"/>
      <c r="F272"/>
      <c r="G272"/>
      <c r="H272"/>
      <c r="J272"/>
      <c r="K272" s="3"/>
      <c r="L272" s="4"/>
      <c r="M272" s="4"/>
      <c r="N272" s="4"/>
      <c r="O272" s="14"/>
      <c r="P272" s="4"/>
      <c r="Q272" s="4"/>
      <c r="R272" s="4"/>
      <c r="S272" s="14"/>
      <c r="T272" s="4"/>
      <c r="U272" s="3"/>
      <c r="V272" s="4"/>
      <c r="W272" s="14"/>
      <c r="X272" s="4"/>
      <c r="Y272" s="3"/>
      <c r="Z272" s="4"/>
      <c r="AA272" s="14"/>
      <c r="AB272" s="4"/>
      <c r="AC272" s="14"/>
      <c r="AD272" s="14"/>
      <c r="AE272" s="14"/>
      <c r="AF272" s="14"/>
      <c r="AG272" s="14"/>
      <c r="AH272" s="14"/>
      <c r="AI272" s="14"/>
      <c r="AJ272" s="14"/>
      <c r="AK272" s="14"/>
      <c r="AL272" s="14"/>
      <c r="AM272" s="14"/>
      <c r="AN272" s="14"/>
      <c r="AO272" s="14"/>
      <c r="AP272" s="14"/>
      <c r="AQ272" s="14"/>
      <c r="AR272" s="14"/>
      <c r="AS272" s="14"/>
      <c r="AT272" s="14"/>
      <c r="AU272" s="14"/>
    </row>
    <row r="273" spans="1:47" x14ac:dyDescent="0.25">
      <c r="A273"/>
      <c r="B273"/>
      <c r="C273"/>
      <c r="D273"/>
      <c r="F273"/>
      <c r="G273"/>
      <c r="H273"/>
      <c r="J273"/>
      <c r="K273" s="3"/>
      <c r="L273" s="4"/>
      <c r="M273" s="4"/>
      <c r="N273" s="4"/>
      <c r="O273" s="14"/>
      <c r="P273" s="4"/>
      <c r="Q273" s="4"/>
      <c r="R273" s="4"/>
      <c r="S273" s="14"/>
      <c r="T273" s="4"/>
      <c r="U273" s="3"/>
      <c r="V273" s="4"/>
      <c r="W273" s="14"/>
      <c r="X273" s="4"/>
      <c r="Y273" s="3"/>
      <c r="Z273" s="4"/>
      <c r="AA273" s="14"/>
      <c r="AB273" s="4"/>
      <c r="AC273" s="14"/>
      <c r="AD273" s="14"/>
      <c r="AE273" s="14"/>
      <c r="AF273" s="14"/>
      <c r="AG273" s="14"/>
      <c r="AH273" s="14"/>
      <c r="AI273" s="14"/>
      <c r="AJ273" s="14"/>
      <c r="AK273" s="14"/>
      <c r="AL273" s="14"/>
      <c r="AM273" s="14"/>
      <c r="AN273" s="14"/>
      <c r="AO273" s="14"/>
      <c r="AP273" s="14"/>
      <c r="AQ273" s="14"/>
      <c r="AR273" s="14"/>
      <c r="AS273" s="14"/>
      <c r="AT273" s="14"/>
      <c r="AU273" s="14"/>
    </row>
    <row r="274" spans="1:47" x14ac:dyDescent="0.25">
      <c r="A274"/>
      <c r="B274"/>
      <c r="C274"/>
      <c r="D274"/>
      <c r="F274"/>
      <c r="G274"/>
      <c r="H274"/>
      <c r="J274"/>
      <c r="K274" s="3"/>
      <c r="L274" s="4"/>
      <c r="M274" s="4"/>
      <c r="N274" s="4"/>
      <c r="O274" s="14"/>
      <c r="P274" s="4"/>
      <c r="Q274" s="4"/>
      <c r="R274" s="4"/>
      <c r="S274" s="14"/>
      <c r="T274" s="4"/>
      <c r="U274" s="3"/>
      <c r="V274" s="4"/>
      <c r="W274" s="14"/>
      <c r="X274" s="4"/>
      <c r="Y274" s="3"/>
      <c r="Z274" s="4"/>
      <c r="AA274" s="14"/>
      <c r="AB274" s="4"/>
      <c r="AC274" s="14"/>
      <c r="AD274" s="14"/>
      <c r="AE274" s="14"/>
      <c r="AF274" s="14"/>
      <c r="AG274" s="14"/>
      <c r="AH274" s="14"/>
      <c r="AI274" s="14"/>
      <c r="AJ274" s="14"/>
      <c r="AK274" s="14"/>
      <c r="AL274" s="14"/>
      <c r="AM274" s="14"/>
      <c r="AN274" s="14"/>
      <c r="AO274" s="14"/>
      <c r="AP274" s="14"/>
      <c r="AQ274" s="14"/>
      <c r="AR274" s="14"/>
      <c r="AS274" s="14"/>
      <c r="AT274" s="14"/>
      <c r="AU274" s="14"/>
    </row>
    <row r="275" spans="1:47" x14ac:dyDescent="0.25">
      <c r="A275"/>
      <c r="B275"/>
      <c r="C275"/>
      <c r="D275"/>
      <c r="F275"/>
      <c r="G275"/>
      <c r="H275"/>
      <c r="J275"/>
      <c r="K275" s="3"/>
      <c r="L275" s="4"/>
      <c r="M275" s="4"/>
      <c r="N275" s="4"/>
      <c r="O275" s="14"/>
      <c r="P275" s="4"/>
      <c r="Q275" s="4"/>
      <c r="R275" s="4"/>
      <c r="S275" s="14"/>
      <c r="T275" s="4"/>
      <c r="U275" s="3"/>
      <c r="V275" s="4"/>
      <c r="W275" s="14"/>
      <c r="X275" s="4"/>
      <c r="Y275" s="3"/>
      <c r="Z275" s="4"/>
      <c r="AA275" s="14"/>
      <c r="AB275" s="4"/>
      <c r="AC275" s="14"/>
      <c r="AD275" s="14"/>
      <c r="AE275" s="14"/>
      <c r="AF275" s="14"/>
      <c r="AG275" s="14"/>
      <c r="AH275" s="14"/>
      <c r="AI275" s="14"/>
      <c r="AJ275" s="14"/>
      <c r="AK275" s="14"/>
      <c r="AL275" s="14"/>
      <c r="AM275" s="14"/>
      <c r="AN275" s="14"/>
      <c r="AO275" s="14"/>
      <c r="AP275" s="14"/>
      <c r="AQ275" s="14"/>
      <c r="AR275" s="14"/>
      <c r="AS275" s="14"/>
      <c r="AT275" s="14"/>
      <c r="AU275" s="14"/>
    </row>
    <row r="276" spans="1:47" x14ac:dyDescent="0.25">
      <c r="A276"/>
      <c r="B276"/>
      <c r="C276"/>
      <c r="D276"/>
      <c r="F276"/>
      <c r="G276"/>
      <c r="H276"/>
      <c r="J276"/>
      <c r="K276" s="3"/>
      <c r="L276" s="4"/>
      <c r="M276" s="4"/>
      <c r="N276" s="4"/>
      <c r="O276" s="14"/>
      <c r="P276" s="4"/>
      <c r="Q276" s="4"/>
      <c r="R276" s="4"/>
      <c r="S276" s="14"/>
      <c r="T276" s="4"/>
      <c r="U276" s="3"/>
      <c r="V276" s="4"/>
      <c r="W276" s="14"/>
      <c r="X276" s="4"/>
      <c r="Y276" s="3"/>
      <c r="Z276" s="4"/>
      <c r="AA276" s="14"/>
      <c r="AB276" s="4"/>
      <c r="AC276" s="14"/>
      <c r="AD276" s="14"/>
      <c r="AE276" s="14"/>
      <c r="AF276" s="14"/>
      <c r="AG276" s="14"/>
      <c r="AH276" s="14"/>
      <c r="AI276" s="14"/>
      <c r="AJ276" s="14"/>
      <c r="AK276" s="14"/>
      <c r="AL276" s="14"/>
      <c r="AM276" s="14"/>
      <c r="AN276" s="14"/>
      <c r="AO276" s="14"/>
      <c r="AP276" s="14"/>
      <c r="AQ276" s="14"/>
      <c r="AR276" s="14"/>
      <c r="AS276" s="14"/>
      <c r="AT276" s="14"/>
      <c r="AU276" s="14"/>
    </row>
    <row r="277" spans="1:47" x14ac:dyDescent="0.25">
      <c r="A277"/>
      <c r="B277"/>
      <c r="C277"/>
      <c r="D277"/>
      <c r="F277"/>
      <c r="G277"/>
      <c r="H277"/>
      <c r="J277"/>
      <c r="K277" s="3"/>
      <c r="L277" s="4"/>
      <c r="M277" s="4"/>
      <c r="N277" s="4"/>
      <c r="O277" s="14"/>
      <c r="P277" s="4"/>
      <c r="Q277" s="4"/>
      <c r="R277" s="4"/>
      <c r="S277" s="14"/>
      <c r="T277" s="4"/>
      <c r="U277" s="3"/>
      <c r="V277" s="4"/>
      <c r="W277" s="14"/>
      <c r="X277" s="4"/>
      <c r="Y277" s="3"/>
      <c r="Z277" s="4"/>
      <c r="AA277" s="14"/>
      <c r="AB277" s="4"/>
      <c r="AC277" s="14"/>
      <c r="AD277" s="14"/>
      <c r="AE277" s="14"/>
      <c r="AF277" s="14"/>
      <c r="AG277" s="14"/>
      <c r="AH277" s="14"/>
      <c r="AI277" s="14"/>
      <c r="AJ277" s="14"/>
      <c r="AK277" s="14"/>
      <c r="AL277" s="14"/>
      <c r="AM277" s="14"/>
      <c r="AN277" s="14"/>
      <c r="AO277" s="14"/>
      <c r="AP277" s="14"/>
      <c r="AQ277" s="14"/>
      <c r="AR277" s="14"/>
      <c r="AS277" s="14"/>
      <c r="AT277" s="14"/>
      <c r="AU277" s="14"/>
    </row>
    <row r="278" spans="1:47" x14ac:dyDescent="0.25">
      <c r="A278"/>
      <c r="B278"/>
      <c r="C278"/>
      <c r="D278"/>
      <c r="F278"/>
      <c r="G278"/>
      <c r="H278"/>
      <c r="J278"/>
      <c r="K278" s="3"/>
      <c r="L278" s="4"/>
      <c r="M278" s="4"/>
      <c r="N278" s="4"/>
      <c r="O278" s="14"/>
      <c r="P278" s="4"/>
      <c r="Q278" s="4"/>
      <c r="R278" s="4"/>
      <c r="S278" s="14"/>
      <c r="T278" s="4"/>
      <c r="U278" s="3"/>
      <c r="V278" s="4"/>
      <c r="W278" s="14"/>
      <c r="X278" s="4"/>
      <c r="Y278" s="3"/>
      <c r="Z278" s="4"/>
      <c r="AA278" s="14"/>
      <c r="AB278" s="4"/>
      <c r="AC278" s="14"/>
      <c r="AD278" s="14"/>
      <c r="AE278" s="14"/>
      <c r="AF278" s="14"/>
      <c r="AG278" s="14"/>
      <c r="AH278" s="14"/>
      <c r="AI278" s="14"/>
      <c r="AJ278" s="14"/>
      <c r="AK278" s="14"/>
      <c r="AL278" s="14"/>
      <c r="AM278" s="14"/>
      <c r="AN278" s="14"/>
      <c r="AO278" s="14"/>
      <c r="AP278" s="14"/>
      <c r="AQ278" s="14"/>
      <c r="AR278" s="14"/>
      <c r="AS278" s="14"/>
      <c r="AT278" s="14"/>
      <c r="AU278" s="14"/>
    </row>
    <row r="279" spans="1:47" x14ac:dyDescent="0.25">
      <c r="A279"/>
      <c r="B279"/>
      <c r="C279"/>
      <c r="D279"/>
      <c r="F279"/>
      <c r="G279"/>
      <c r="H279"/>
      <c r="J279"/>
      <c r="K279" s="3"/>
      <c r="L279" s="4"/>
      <c r="M279" s="4"/>
      <c r="N279" s="4"/>
      <c r="O279" s="14"/>
      <c r="P279" s="4"/>
      <c r="Q279" s="4"/>
      <c r="R279" s="4"/>
      <c r="S279" s="14"/>
      <c r="T279" s="4"/>
      <c r="U279" s="3"/>
      <c r="V279" s="4"/>
      <c r="W279" s="14"/>
      <c r="X279" s="4"/>
      <c r="Y279" s="3"/>
      <c r="Z279" s="4"/>
      <c r="AA279" s="14"/>
      <c r="AB279" s="4"/>
      <c r="AC279" s="14"/>
      <c r="AD279" s="14"/>
      <c r="AE279" s="14"/>
      <c r="AF279" s="14"/>
      <c r="AG279" s="14"/>
      <c r="AH279" s="14"/>
      <c r="AI279" s="14"/>
      <c r="AJ279" s="14"/>
      <c r="AK279" s="14"/>
      <c r="AL279" s="14"/>
      <c r="AM279" s="14"/>
      <c r="AN279" s="14"/>
      <c r="AO279" s="14"/>
      <c r="AP279" s="14"/>
      <c r="AQ279" s="14"/>
      <c r="AR279" s="14"/>
      <c r="AS279" s="14"/>
      <c r="AT279" s="14"/>
      <c r="AU279" s="14"/>
    </row>
    <row r="280" spans="1:47" x14ac:dyDescent="0.25">
      <c r="A280"/>
      <c r="B280"/>
      <c r="C280"/>
      <c r="D280"/>
      <c r="F280"/>
      <c r="G280"/>
      <c r="H280"/>
      <c r="J280"/>
      <c r="K280" s="3"/>
      <c r="L280" s="4"/>
      <c r="M280" s="4"/>
      <c r="N280" s="4"/>
      <c r="O280" s="14"/>
      <c r="P280" s="4"/>
      <c r="Q280" s="4"/>
      <c r="R280" s="4"/>
      <c r="S280" s="14"/>
      <c r="T280" s="4"/>
      <c r="U280" s="3"/>
      <c r="V280" s="4"/>
      <c r="W280" s="14"/>
      <c r="X280" s="4"/>
      <c r="Y280" s="3"/>
      <c r="Z280" s="4"/>
      <c r="AA280" s="14"/>
      <c r="AB280" s="4"/>
      <c r="AC280" s="14"/>
      <c r="AD280" s="14"/>
      <c r="AE280" s="14"/>
      <c r="AF280" s="14"/>
      <c r="AG280" s="14"/>
      <c r="AH280" s="14"/>
      <c r="AI280" s="14"/>
      <c r="AJ280" s="14"/>
      <c r="AK280" s="14"/>
      <c r="AL280" s="14"/>
      <c r="AM280" s="14"/>
      <c r="AN280" s="14"/>
      <c r="AO280" s="14"/>
      <c r="AP280" s="14"/>
      <c r="AQ280" s="14"/>
      <c r="AR280" s="14"/>
      <c r="AS280" s="14"/>
      <c r="AT280" s="14"/>
      <c r="AU280" s="14"/>
    </row>
    <row r="281" spans="1:47" x14ac:dyDescent="0.25">
      <c r="A281"/>
      <c r="B281"/>
      <c r="C281"/>
      <c r="D281"/>
      <c r="F281"/>
      <c r="G281"/>
      <c r="H281"/>
      <c r="J281"/>
      <c r="K281" s="3"/>
      <c r="L281" s="4"/>
      <c r="M281" s="4"/>
      <c r="N281" s="4"/>
      <c r="O281" s="14"/>
      <c r="P281" s="4"/>
      <c r="Q281" s="4"/>
      <c r="R281" s="4"/>
      <c r="S281" s="14"/>
      <c r="T281" s="4"/>
      <c r="U281" s="3"/>
      <c r="V281" s="4"/>
      <c r="W281" s="14"/>
      <c r="X281" s="4"/>
      <c r="Y281" s="3"/>
      <c r="Z281" s="4"/>
      <c r="AA281" s="14"/>
      <c r="AB281" s="4"/>
      <c r="AC281" s="14"/>
      <c r="AD281" s="14"/>
      <c r="AE281" s="14"/>
      <c r="AF281" s="14"/>
      <c r="AG281" s="14"/>
      <c r="AH281" s="14"/>
      <c r="AI281" s="14"/>
      <c r="AJ281" s="14"/>
      <c r="AK281" s="14"/>
      <c r="AL281" s="14"/>
      <c r="AM281" s="14"/>
      <c r="AN281" s="14"/>
      <c r="AO281" s="14"/>
      <c r="AP281" s="14"/>
      <c r="AQ281" s="14"/>
      <c r="AR281" s="14"/>
      <c r="AS281" s="14"/>
      <c r="AT281" s="14"/>
      <c r="AU281" s="14"/>
    </row>
    <row r="282" spans="1:47" x14ac:dyDescent="0.25">
      <c r="A282"/>
      <c r="B282"/>
      <c r="C282"/>
      <c r="D282"/>
      <c r="F282"/>
      <c r="G282"/>
      <c r="H282"/>
      <c r="J282"/>
      <c r="K282" s="3"/>
      <c r="L282" s="4"/>
      <c r="M282" s="4"/>
      <c r="N282" s="4"/>
      <c r="O282" s="14"/>
      <c r="P282" s="4"/>
      <c r="Q282" s="4"/>
      <c r="R282" s="4"/>
      <c r="S282" s="14"/>
      <c r="T282" s="4"/>
      <c r="U282" s="3"/>
      <c r="V282" s="4"/>
      <c r="W282" s="14"/>
      <c r="X282" s="4"/>
      <c r="Y282" s="3"/>
      <c r="Z282" s="4"/>
      <c r="AA282" s="14"/>
      <c r="AB282" s="4"/>
      <c r="AC282" s="14"/>
      <c r="AD282" s="14"/>
      <c r="AE282" s="14"/>
      <c r="AF282" s="14"/>
      <c r="AG282" s="14"/>
      <c r="AH282" s="14"/>
      <c r="AI282" s="14"/>
      <c r="AJ282" s="14"/>
      <c r="AK282" s="14"/>
      <c r="AL282" s="14"/>
      <c r="AM282" s="14"/>
      <c r="AN282" s="14"/>
      <c r="AO282" s="14"/>
      <c r="AP282" s="14"/>
      <c r="AQ282" s="14"/>
      <c r="AR282" s="14"/>
      <c r="AS282" s="14"/>
      <c r="AT282" s="14"/>
      <c r="AU282" s="14"/>
    </row>
    <row r="283" spans="1:47" x14ac:dyDescent="0.25">
      <c r="A283"/>
      <c r="B283"/>
      <c r="C283"/>
      <c r="D283"/>
      <c r="F283"/>
      <c r="G283"/>
      <c r="H283"/>
      <c r="J283"/>
      <c r="K283" s="3"/>
      <c r="L283" s="4"/>
      <c r="M283" s="4"/>
      <c r="N283" s="4"/>
      <c r="O283" s="14"/>
      <c r="P283" s="4"/>
      <c r="Q283" s="4"/>
      <c r="R283" s="4"/>
      <c r="S283" s="14"/>
      <c r="T283" s="4"/>
      <c r="U283" s="3"/>
      <c r="V283" s="4"/>
      <c r="W283" s="14"/>
      <c r="X283" s="4"/>
      <c r="Y283" s="3"/>
      <c r="Z283" s="4"/>
      <c r="AA283" s="14"/>
      <c r="AB283" s="4"/>
      <c r="AC283" s="14"/>
      <c r="AD283" s="14"/>
      <c r="AE283" s="14"/>
      <c r="AF283" s="14"/>
      <c r="AG283" s="14"/>
      <c r="AH283" s="14"/>
      <c r="AI283" s="14"/>
      <c r="AJ283" s="14"/>
      <c r="AK283" s="14"/>
      <c r="AL283" s="14"/>
      <c r="AM283" s="14"/>
      <c r="AN283" s="14"/>
      <c r="AO283" s="14"/>
      <c r="AP283" s="14"/>
      <c r="AQ283" s="14"/>
      <c r="AR283" s="14"/>
      <c r="AS283" s="14"/>
      <c r="AT283" s="14"/>
      <c r="AU283" s="14"/>
    </row>
    <row r="284" spans="1:47" x14ac:dyDescent="0.25">
      <c r="A284"/>
      <c r="B284"/>
      <c r="C284"/>
      <c r="D284"/>
      <c r="F284"/>
      <c r="G284"/>
      <c r="H284"/>
      <c r="J284"/>
      <c r="K284" s="3"/>
      <c r="L284" s="4"/>
      <c r="M284" s="4"/>
      <c r="N284" s="4"/>
      <c r="O284" s="14"/>
      <c r="P284" s="4"/>
      <c r="Q284" s="4"/>
      <c r="R284" s="4"/>
      <c r="S284" s="14"/>
      <c r="T284" s="4"/>
      <c r="U284" s="3"/>
      <c r="V284" s="4"/>
      <c r="W284" s="14"/>
      <c r="X284" s="4"/>
      <c r="Y284" s="3"/>
      <c r="Z284" s="4"/>
      <c r="AA284" s="14"/>
      <c r="AB284" s="4"/>
      <c r="AC284" s="14"/>
      <c r="AD284" s="14"/>
      <c r="AE284" s="14"/>
      <c r="AF284" s="14"/>
      <c r="AG284" s="14"/>
      <c r="AH284" s="14"/>
      <c r="AI284" s="14"/>
      <c r="AJ284" s="14"/>
      <c r="AK284" s="14"/>
      <c r="AL284" s="14"/>
      <c r="AM284" s="14"/>
      <c r="AN284" s="14"/>
      <c r="AO284" s="14"/>
      <c r="AP284" s="14"/>
      <c r="AQ284" s="14"/>
      <c r="AR284" s="14"/>
      <c r="AS284" s="14"/>
      <c r="AT284" s="14"/>
      <c r="AU284" s="14"/>
    </row>
    <row r="285" spans="1:47" x14ac:dyDescent="0.25">
      <c r="A285"/>
      <c r="B285"/>
      <c r="C285"/>
      <c r="D285"/>
      <c r="F285"/>
      <c r="G285"/>
      <c r="H285"/>
      <c r="J285"/>
      <c r="K285" s="3"/>
      <c r="L285" s="4"/>
      <c r="M285" s="4"/>
      <c r="N285" s="4"/>
      <c r="O285" s="14"/>
      <c r="P285" s="4"/>
      <c r="Q285" s="4"/>
      <c r="R285" s="4"/>
      <c r="S285" s="14"/>
      <c r="T285" s="4"/>
      <c r="U285" s="3"/>
      <c r="V285" s="4"/>
      <c r="W285" s="14"/>
      <c r="X285" s="4"/>
      <c r="Y285" s="3"/>
      <c r="Z285" s="4"/>
      <c r="AA285" s="14"/>
      <c r="AB285" s="4"/>
      <c r="AC285" s="14"/>
      <c r="AD285" s="14"/>
      <c r="AE285" s="14"/>
      <c r="AF285" s="14"/>
      <c r="AG285" s="14"/>
      <c r="AH285" s="14"/>
      <c r="AI285" s="14"/>
      <c r="AJ285" s="14"/>
      <c r="AK285" s="14"/>
      <c r="AL285" s="14"/>
      <c r="AM285" s="14"/>
      <c r="AN285" s="14"/>
      <c r="AO285" s="14"/>
      <c r="AP285" s="14"/>
      <c r="AQ285" s="14"/>
      <c r="AR285" s="14"/>
      <c r="AS285" s="14"/>
      <c r="AT285" s="14"/>
      <c r="AU285" s="14"/>
    </row>
    <row r="286" spans="1:47" x14ac:dyDescent="0.25">
      <c r="A286"/>
      <c r="B286"/>
      <c r="C286"/>
      <c r="D286"/>
      <c r="F286"/>
      <c r="G286"/>
      <c r="H286"/>
      <c r="J286"/>
      <c r="K286" s="3"/>
      <c r="L286" s="4"/>
      <c r="M286" s="4"/>
      <c r="N286" s="4"/>
      <c r="O286" s="14"/>
      <c r="P286" s="4"/>
      <c r="Q286" s="4"/>
      <c r="R286" s="4"/>
      <c r="S286" s="14"/>
      <c r="T286" s="4"/>
      <c r="U286" s="3"/>
      <c r="V286" s="4"/>
      <c r="W286" s="14"/>
      <c r="X286" s="4"/>
      <c r="Y286" s="3"/>
      <c r="Z286" s="4"/>
      <c r="AA286" s="14"/>
      <c r="AB286" s="4"/>
      <c r="AC286" s="14"/>
      <c r="AD286" s="14"/>
      <c r="AE286" s="14"/>
      <c r="AF286" s="14"/>
      <c r="AG286" s="14"/>
      <c r="AH286" s="14"/>
      <c r="AI286" s="14"/>
      <c r="AJ286" s="14"/>
      <c r="AK286" s="14"/>
      <c r="AL286" s="14"/>
      <c r="AM286" s="14"/>
      <c r="AN286" s="14"/>
      <c r="AO286" s="14"/>
      <c r="AP286" s="14"/>
      <c r="AQ286" s="14"/>
      <c r="AR286" s="14"/>
      <c r="AS286" s="14"/>
      <c r="AT286" s="14"/>
      <c r="AU286" s="14"/>
    </row>
    <row r="287" spans="1:47" x14ac:dyDescent="0.25">
      <c r="A287"/>
      <c r="B287"/>
      <c r="C287"/>
      <c r="D287"/>
      <c r="F287"/>
      <c r="G287"/>
      <c r="H287"/>
      <c r="J287"/>
      <c r="K287" s="3"/>
      <c r="L287" s="4"/>
      <c r="M287" s="4"/>
      <c r="N287" s="4"/>
      <c r="O287" s="14"/>
      <c r="P287" s="4"/>
      <c r="Q287" s="4"/>
      <c r="R287" s="4"/>
      <c r="S287" s="14"/>
      <c r="T287" s="4"/>
      <c r="U287" s="3"/>
      <c r="V287" s="4"/>
      <c r="W287" s="14"/>
      <c r="X287" s="4"/>
      <c r="Y287" s="3"/>
      <c r="Z287" s="4"/>
      <c r="AA287" s="14"/>
      <c r="AB287" s="4"/>
      <c r="AC287" s="14"/>
      <c r="AD287" s="14"/>
      <c r="AE287" s="14"/>
      <c r="AF287" s="14"/>
      <c r="AG287" s="14"/>
      <c r="AH287" s="14"/>
      <c r="AI287" s="14"/>
      <c r="AJ287" s="14"/>
      <c r="AK287" s="14"/>
      <c r="AL287" s="14"/>
      <c r="AM287" s="14"/>
      <c r="AN287" s="14"/>
      <c r="AO287" s="14"/>
      <c r="AP287" s="14"/>
      <c r="AQ287" s="14"/>
      <c r="AR287" s="14"/>
      <c r="AS287" s="14"/>
      <c r="AT287" s="14"/>
      <c r="AU287" s="14"/>
    </row>
    <row r="288" spans="1:47" x14ac:dyDescent="0.25">
      <c r="A288"/>
      <c r="B288"/>
      <c r="C288"/>
      <c r="D288"/>
      <c r="F288"/>
      <c r="G288"/>
      <c r="H288"/>
      <c r="J288"/>
      <c r="K288" s="3"/>
      <c r="L288" s="4"/>
      <c r="M288" s="4"/>
      <c r="N288" s="4"/>
      <c r="O288" s="14"/>
      <c r="P288" s="4"/>
      <c r="Q288" s="4"/>
      <c r="R288" s="4"/>
      <c r="S288" s="14"/>
      <c r="T288" s="4"/>
      <c r="U288" s="3"/>
      <c r="V288" s="4"/>
      <c r="W288" s="14"/>
      <c r="X288" s="4"/>
      <c r="Y288" s="3"/>
      <c r="Z288" s="4"/>
      <c r="AA288" s="14"/>
      <c r="AB288" s="4"/>
      <c r="AC288" s="14"/>
      <c r="AD288" s="14"/>
      <c r="AE288" s="14"/>
      <c r="AF288" s="14"/>
      <c r="AG288" s="14"/>
      <c r="AH288" s="14"/>
      <c r="AI288" s="14"/>
      <c r="AJ288" s="14"/>
      <c r="AK288" s="14"/>
      <c r="AL288" s="14"/>
      <c r="AM288" s="14"/>
      <c r="AN288" s="14"/>
      <c r="AO288" s="14"/>
      <c r="AP288" s="14"/>
      <c r="AQ288" s="14"/>
      <c r="AR288" s="14"/>
      <c r="AS288" s="14"/>
      <c r="AT288" s="14"/>
      <c r="AU288" s="14"/>
    </row>
    <row r="289" spans="1:47" x14ac:dyDescent="0.25">
      <c r="A289"/>
      <c r="B289"/>
      <c r="C289"/>
      <c r="D289"/>
      <c r="F289"/>
      <c r="G289"/>
      <c r="H289"/>
      <c r="J289"/>
      <c r="K289" s="3"/>
      <c r="L289" s="4"/>
      <c r="M289" s="4"/>
      <c r="N289" s="4"/>
      <c r="O289" s="14"/>
      <c r="P289" s="4"/>
      <c r="Q289" s="4"/>
      <c r="R289" s="4"/>
      <c r="S289" s="14"/>
      <c r="T289" s="4"/>
      <c r="U289" s="3"/>
      <c r="V289" s="4"/>
      <c r="W289" s="14"/>
      <c r="X289" s="4"/>
      <c r="Y289" s="3"/>
      <c r="Z289" s="4"/>
      <c r="AA289" s="14"/>
      <c r="AB289" s="4"/>
      <c r="AC289" s="14"/>
      <c r="AD289" s="14"/>
      <c r="AE289" s="14"/>
      <c r="AF289" s="14"/>
      <c r="AG289" s="14"/>
      <c r="AH289" s="14"/>
      <c r="AI289" s="14"/>
      <c r="AJ289" s="14"/>
      <c r="AK289" s="14"/>
      <c r="AL289" s="14"/>
      <c r="AM289" s="14"/>
      <c r="AN289" s="14"/>
      <c r="AO289" s="14"/>
      <c r="AP289" s="14"/>
      <c r="AQ289" s="14"/>
      <c r="AR289" s="14"/>
      <c r="AS289" s="14"/>
      <c r="AT289" s="14"/>
      <c r="AU289" s="14"/>
    </row>
    <row r="290" spans="1:47" x14ac:dyDescent="0.25">
      <c r="A290"/>
      <c r="B290"/>
      <c r="C290"/>
      <c r="D290"/>
      <c r="F290"/>
      <c r="G290"/>
      <c r="H290"/>
      <c r="J290"/>
      <c r="K290" s="3"/>
      <c r="L290" s="4"/>
      <c r="M290" s="4"/>
      <c r="N290" s="4"/>
      <c r="O290" s="14"/>
      <c r="P290" s="4"/>
      <c r="Q290" s="4"/>
      <c r="R290" s="4"/>
      <c r="S290" s="14"/>
      <c r="T290" s="4"/>
      <c r="U290" s="3"/>
      <c r="V290" s="4"/>
      <c r="W290" s="14"/>
      <c r="X290" s="4"/>
      <c r="Y290" s="3"/>
      <c r="Z290" s="4"/>
      <c r="AA290" s="14"/>
      <c r="AB290" s="4"/>
      <c r="AC290" s="14"/>
      <c r="AD290" s="14"/>
      <c r="AE290" s="14"/>
      <c r="AF290" s="14"/>
      <c r="AG290" s="14"/>
      <c r="AH290" s="14"/>
      <c r="AI290" s="14"/>
      <c r="AJ290" s="14"/>
      <c r="AK290" s="14"/>
      <c r="AL290" s="14"/>
      <c r="AM290" s="14"/>
      <c r="AN290" s="14"/>
      <c r="AO290" s="14"/>
      <c r="AP290" s="14"/>
      <c r="AQ290" s="14"/>
      <c r="AR290" s="14"/>
      <c r="AS290" s="14"/>
      <c r="AT290" s="14"/>
      <c r="AU290" s="14"/>
    </row>
    <row r="291" spans="1:47" x14ac:dyDescent="0.25">
      <c r="A291"/>
      <c r="B291"/>
      <c r="C291"/>
      <c r="D291"/>
      <c r="F291"/>
      <c r="G291"/>
      <c r="H291"/>
      <c r="J291"/>
      <c r="K291" s="3"/>
      <c r="L291" s="4"/>
      <c r="M291" s="4"/>
      <c r="N291" s="4"/>
      <c r="O291" s="14"/>
      <c r="P291" s="4"/>
      <c r="Q291" s="4"/>
      <c r="R291" s="4"/>
      <c r="S291" s="14"/>
      <c r="T291" s="4"/>
      <c r="U291" s="3"/>
      <c r="V291" s="4"/>
      <c r="W291" s="14"/>
      <c r="X291" s="4"/>
      <c r="Y291" s="3"/>
      <c r="Z291" s="4"/>
      <c r="AA291" s="14"/>
      <c r="AB291" s="4"/>
      <c r="AC291" s="14"/>
      <c r="AD291" s="14"/>
      <c r="AE291" s="14"/>
      <c r="AF291" s="14"/>
      <c r="AG291" s="14"/>
      <c r="AH291" s="14"/>
      <c r="AI291" s="14"/>
      <c r="AJ291" s="14"/>
      <c r="AK291" s="14"/>
      <c r="AL291" s="14"/>
      <c r="AM291" s="14"/>
      <c r="AN291" s="14"/>
      <c r="AO291" s="14"/>
      <c r="AP291" s="14"/>
      <c r="AQ291" s="14"/>
      <c r="AR291" s="14"/>
      <c r="AS291" s="14"/>
      <c r="AT291" s="14"/>
      <c r="AU291" s="14"/>
    </row>
    <row r="292" spans="1:47" x14ac:dyDescent="0.25">
      <c r="A292"/>
      <c r="B292"/>
      <c r="C292"/>
      <c r="D292"/>
      <c r="F292"/>
      <c r="G292"/>
      <c r="H292"/>
      <c r="J292"/>
      <c r="K292" s="3"/>
      <c r="L292" s="4"/>
      <c r="M292" s="4"/>
      <c r="N292" s="4"/>
      <c r="O292" s="14"/>
      <c r="P292" s="4"/>
      <c r="Q292" s="4"/>
      <c r="R292" s="4"/>
      <c r="S292" s="14"/>
      <c r="T292" s="4"/>
      <c r="U292" s="3"/>
      <c r="V292" s="4"/>
      <c r="W292" s="14"/>
      <c r="X292" s="4"/>
      <c r="Y292" s="3"/>
      <c r="Z292" s="4"/>
      <c r="AA292" s="14"/>
      <c r="AB292" s="4"/>
      <c r="AC292" s="14"/>
      <c r="AD292" s="14"/>
      <c r="AE292" s="14"/>
      <c r="AF292" s="14"/>
      <c r="AG292" s="14"/>
      <c r="AH292" s="14"/>
      <c r="AI292" s="14"/>
      <c r="AJ292" s="14"/>
      <c r="AK292" s="14"/>
      <c r="AL292" s="14"/>
      <c r="AM292" s="14"/>
      <c r="AN292" s="14"/>
      <c r="AO292" s="14"/>
      <c r="AP292" s="14"/>
      <c r="AQ292" s="14"/>
      <c r="AR292" s="14"/>
      <c r="AS292" s="14"/>
      <c r="AT292" s="14"/>
      <c r="AU292" s="14"/>
    </row>
    <row r="293" spans="1:47" x14ac:dyDescent="0.25">
      <c r="A293"/>
      <c r="B293"/>
      <c r="C293"/>
      <c r="D293"/>
      <c r="F293"/>
      <c r="G293"/>
      <c r="H293"/>
      <c r="J293"/>
      <c r="K293" s="3"/>
      <c r="L293" s="4"/>
      <c r="M293" s="4"/>
      <c r="N293" s="4"/>
      <c r="O293" s="14"/>
      <c r="P293" s="4"/>
      <c r="Q293" s="4"/>
      <c r="R293" s="4"/>
      <c r="S293" s="14"/>
      <c r="T293" s="4"/>
      <c r="U293" s="3"/>
      <c r="V293" s="4"/>
      <c r="W293" s="14"/>
      <c r="X293" s="4"/>
      <c r="Y293" s="3"/>
      <c r="Z293" s="4"/>
      <c r="AA293" s="14"/>
      <c r="AB293" s="4"/>
      <c r="AC293" s="14"/>
      <c r="AD293" s="14"/>
      <c r="AE293" s="14"/>
      <c r="AF293" s="14"/>
      <c r="AG293" s="14"/>
      <c r="AH293" s="14"/>
      <c r="AI293" s="14"/>
      <c r="AJ293" s="14"/>
      <c r="AK293" s="14"/>
      <c r="AL293" s="14"/>
      <c r="AM293" s="14"/>
      <c r="AN293" s="14"/>
      <c r="AO293" s="14"/>
      <c r="AP293" s="14"/>
      <c r="AQ293" s="14"/>
      <c r="AR293" s="14"/>
      <c r="AS293" s="14"/>
      <c r="AT293" s="14"/>
      <c r="AU293" s="14"/>
    </row>
    <row r="294" spans="1:47" x14ac:dyDescent="0.25">
      <c r="A294"/>
      <c r="B294"/>
      <c r="C294"/>
      <c r="D294"/>
      <c r="F294"/>
      <c r="G294"/>
      <c r="H294"/>
      <c r="J294"/>
      <c r="K294" s="3"/>
      <c r="L294" s="4"/>
      <c r="M294" s="4"/>
      <c r="N294" s="4"/>
      <c r="O294" s="14"/>
      <c r="P294" s="4"/>
      <c r="Q294" s="4"/>
      <c r="R294" s="4"/>
      <c r="S294" s="14"/>
      <c r="T294" s="4"/>
      <c r="U294" s="3"/>
      <c r="V294" s="4"/>
      <c r="W294" s="14"/>
      <c r="X294" s="4"/>
      <c r="Y294" s="3"/>
      <c r="Z294" s="4"/>
      <c r="AA294" s="14"/>
      <c r="AB294" s="4"/>
      <c r="AC294" s="14"/>
      <c r="AD294" s="14"/>
      <c r="AE294" s="14"/>
      <c r="AF294" s="14"/>
      <c r="AG294" s="14"/>
      <c r="AH294" s="14"/>
      <c r="AI294" s="14"/>
      <c r="AJ294" s="14"/>
      <c r="AK294" s="14"/>
      <c r="AL294" s="14"/>
      <c r="AM294" s="14"/>
      <c r="AN294" s="14"/>
      <c r="AO294" s="14"/>
      <c r="AP294" s="14"/>
      <c r="AQ294" s="14"/>
      <c r="AR294" s="14"/>
      <c r="AS294" s="14"/>
      <c r="AT294" s="14"/>
      <c r="AU294" s="14"/>
    </row>
    <row r="295" spans="1:47" x14ac:dyDescent="0.25">
      <c r="A295"/>
      <c r="B295"/>
      <c r="C295"/>
      <c r="D295"/>
      <c r="F295"/>
      <c r="G295"/>
      <c r="H295"/>
      <c r="J295"/>
      <c r="K295" s="3"/>
      <c r="L295" s="4"/>
      <c r="M295" s="4"/>
      <c r="N295" s="4"/>
      <c r="O295" s="14"/>
      <c r="P295" s="4"/>
      <c r="Q295" s="4"/>
      <c r="R295" s="4"/>
      <c r="S295" s="14"/>
      <c r="T295" s="4"/>
      <c r="U295" s="3"/>
      <c r="V295" s="4"/>
      <c r="W295" s="14"/>
      <c r="X295" s="4"/>
      <c r="Y295" s="3"/>
      <c r="Z295" s="4"/>
      <c r="AA295" s="14"/>
      <c r="AB295" s="4"/>
      <c r="AC295" s="14"/>
      <c r="AD295" s="14"/>
      <c r="AE295" s="14"/>
      <c r="AF295" s="14"/>
      <c r="AG295" s="14"/>
      <c r="AH295" s="14"/>
      <c r="AI295" s="14"/>
      <c r="AJ295" s="14"/>
      <c r="AK295" s="14"/>
      <c r="AL295" s="14"/>
      <c r="AM295" s="14"/>
      <c r="AN295" s="14"/>
      <c r="AO295" s="14"/>
      <c r="AP295" s="14"/>
      <c r="AQ295" s="14"/>
      <c r="AR295" s="14"/>
      <c r="AS295" s="14"/>
      <c r="AT295" s="14"/>
      <c r="AU295" s="14"/>
    </row>
    <row r="296" spans="1:47" x14ac:dyDescent="0.25">
      <c r="A296"/>
      <c r="B296"/>
      <c r="C296"/>
      <c r="D296"/>
      <c r="F296"/>
      <c r="G296"/>
      <c r="H296"/>
      <c r="J296"/>
      <c r="K296" s="3"/>
      <c r="L296" s="4"/>
      <c r="M296" s="4"/>
      <c r="N296" s="4"/>
      <c r="O296" s="14"/>
      <c r="P296" s="4"/>
      <c r="Q296" s="4"/>
      <c r="R296" s="4"/>
      <c r="S296" s="14"/>
      <c r="T296" s="4"/>
      <c r="U296" s="3"/>
      <c r="V296" s="4"/>
      <c r="W296" s="14"/>
      <c r="X296" s="4"/>
      <c r="Y296" s="3"/>
      <c r="Z296" s="4"/>
      <c r="AA296" s="14"/>
      <c r="AB296" s="4"/>
      <c r="AC296" s="14"/>
      <c r="AD296" s="14"/>
      <c r="AE296" s="14"/>
      <c r="AF296" s="14"/>
      <c r="AG296" s="14"/>
      <c r="AH296" s="14"/>
      <c r="AI296" s="14"/>
      <c r="AJ296" s="14"/>
      <c r="AK296" s="14"/>
      <c r="AL296" s="14"/>
      <c r="AM296" s="14"/>
      <c r="AN296" s="14"/>
      <c r="AO296" s="14"/>
      <c r="AP296" s="14"/>
      <c r="AQ296" s="14"/>
      <c r="AR296" s="14"/>
      <c r="AS296" s="14"/>
      <c r="AT296" s="14"/>
      <c r="AU296" s="14"/>
    </row>
    <row r="297" spans="1:47" x14ac:dyDescent="0.25">
      <c r="A297"/>
      <c r="B297"/>
      <c r="C297"/>
      <c r="D297"/>
      <c r="F297"/>
      <c r="G297"/>
      <c r="H297"/>
      <c r="J297"/>
      <c r="K297" s="3"/>
      <c r="L297" s="4"/>
      <c r="M297" s="4"/>
      <c r="N297" s="4"/>
      <c r="O297" s="14"/>
      <c r="P297" s="4"/>
      <c r="Q297" s="4"/>
      <c r="R297" s="4"/>
      <c r="S297" s="14"/>
      <c r="T297" s="4"/>
      <c r="U297" s="3"/>
      <c r="V297" s="4"/>
      <c r="W297" s="14"/>
      <c r="X297" s="4"/>
      <c r="Y297" s="3"/>
      <c r="Z297" s="4"/>
      <c r="AA297" s="14"/>
      <c r="AB297" s="4"/>
      <c r="AC297" s="14"/>
      <c r="AD297" s="14"/>
      <c r="AE297" s="14"/>
      <c r="AF297" s="14"/>
      <c r="AG297" s="14"/>
      <c r="AH297" s="14"/>
      <c r="AI297" s="14"/>
      <c r="AJ297" s="14"/>
      <c r="AK297" s="14"/>
      <c r="AL297" s="14"/>
      <c r="AM297" s="14"/>
      <c r="AN297" s="14"/>
      <c r="AO297" s="14"/>
      <c r="AP297" s="14"/>
      <c r="AQ297" s="14"/>
      <c r="AR297" s="14"/>
      <c r="AS297" s="14"/>
      <c r="AT297" s="14"/>
      <c r="AU297" s="14"/>
    </row>
    <row r="298" spans="1:47" x14ac:dyDescent="0.25">
      <c r="A298"/>
      <c r="B298"/>
      <c r="C298"/>
      <c r="D298"/>
      <c r="F298"/>
      <c r="G298"/>
      <c r="H298"/>
      <c r="J298"/>
      <c r="K298" s="3"/>
      <c r="L298" s="4"/>
      <c r="M298" s="4"/>
      <c r="N298" s="4"/>
      <c r="O298" s="14"/>
      <c r="P298" s="4"/>
      <c r="Q298" s="4"/>
      <c r="R298" s="4"/>
      <c r="S298" s="14"/>
      <c r="T298" s="4"/>
      <c r="U298" s="3"/>
      <c r="V298" s="4"/>
      <c r="W298" s="14"/>
      <c r="X298" s="4"/>
      <c r="Y298" s="3"/>
      <c r="Z298" s="4"/>
      <c r="AA298" s="14"/>
      <c r="AB298" s="4"/>
      <c r="AC298" s="14"/>
      <c r="AD298" s="14"/>
      <c r="AE298" s="14"/>
      <c r="AF298" s="14"/>
      <c r="AG298" s="14"/>
      <c r="AH298" s="14"/>
      <c r="AI298" s="14"/>
      <c r="AJ298" s="14"/>
      <c r="AK298" s="14"/>
      <c r="AL298" s="14"/>
      <c r="AM298" s="14"/>
      <c r="AN298" s="14"/>
      <c r="AO298" s="14"/>
      <c r="AP298" s="14"/>
      <c r="AQ298" s="14"/>
      <c r="AR298" s="14"/>
      <c r="AS298" s="14"/>
      <c r="AT298" s="14"/>
      <c r="AU298" s="14"/>
    </row>
    <row r="299" spans="1:47" x14ac:dyDescent="0.25">
      <c r="A299"/>
      <c r="B299"/>
      <c r="C299"/>
      <c r="D299"/>
      <c r="F299"/>
      <c r="G299"/>
      <c r="H299"/>
      <c r="J299"/>
      <c r="K299" s="3"/>
      <c r="L299" s="4"/>
      <c r="M299" s="4"/>
      <c r="N299" s="4"/>
      <c r="O299" s="14"/>
      <c r="P299" s="4"/>
      <c r="Q299" s="4"/>
      <c r="R299" s="4"/>
      <c r="S299" s="14"/>
      <c r="T299" s="4"/>
      <c r="U299" s="3"/>
      <c r="V299" s="4"/>
      <c r="W299" s="14"/>
      <c r="X299" s="4"/>
      <c r="Y299" s="3"/>
      <c r="Z299" s="4"/>
      <c r="AA299" s="14"/>
      <c r="AB299" s="4"/>
      <c r="AC299" s="14"/>
      <c r="AD299" s="14"/>
      <c r="AE299" s="14"/>
      <c r="AF299" s="14"/>
      <c r="AG299" s="14"/>
      <c r="AH299" s="14"/>
      <c r="AI299" s="14"/>
      <c r="AJ299" s="14"/>
      <c r="AK299" s="14"/>
      <c r="AL299" s="14"/>
      <c r="AM299" s="14"/>
      <c r="AN299" s="14"/>
      <c r="AO299" s="14"/>
      <c r="AP299" s="14"/>
      <c r="AQ299" s="14"/>
      <c r="AR299" s="14"/>
      <c r="AS299" s="14"/>
      <c r="AT299" s="14"/>
      <c r="AU299" s="14"/>
    </row>
    <row r="300" spans="1:47" x14ac:dyDescent="0.25">
      <c r="A300"/>
      <c r="B300"/>
      <c r="C300"/>
      <c r="D300"/>
      <c r="F300"/>
      <c r="G300"/>
      <c r="H300"/>
      <c r="J300"/>
      <c r="K300" s="3"/>
      <c r="L300" s="4"/>
      <c r="M300" s="4"/>
      <c r="N300" s="4"/>
      <c r="O300" s="14"/>
      <c r="P300" s="4"/>
      <c r="Q300" s="4"/>
      <c r="R300" s="4"/>
      <c r="S300" s="14"/>
      <c r="T300" s="4"/>
      <c r="U300" s="3"/>
      <c r="V300" s="4"/>
      <c r="W300" s="14"/>
      <c r="X300" s="4"/>
      <c r="Y300" s="3"/>
      <c r="Z300" s="4"/>
      <c r="AA300" s="14"/>
      <c r="AB300" s="4"/>
      <c r="AC300" s="14"/>
      <c r="AD300" s="14"/>
      <c r="AE300" s="14"/>
      <c r="AF300" s="14"/>
      <c r="AG300" s="14"/>
      <c r="AH300" s="14"/>
      <c r="AI300" s="14"/>
      <c r="AJ300" s="14"/>
      <c r="AK300" s="14"/>
      <c r="AL300" s="14"/>
      <c r="AM300" s="14"/>
      <c r="AN300" s="14"/>
      <c r="AO300" s="14"/>
      <c r="AP300" s="14"/>
      <c r="AQ300" s="14"/>
      <c r="AR300" s="14"/>
      <c r="AS300" s="14"/>
      <c r="AT300" s="14"/>
      <c r="AU300" s="14"/>
    </row>
    <row r="301" spans="1:47" x14ac:dyDescent="0.25">
      <c r="A301"/>
      <c r="B301"/>
      <c r="C301"/>
      <c r="D301"/>
      <c r="F301"/>
      <c r="G301"/>
      <c r="H301"/>
      <c r="J301"/>
      <c r="K301" s="3"/>
      <c r="L301" s="4"/>
      <c r="M301" s="4"/>
      <c r="N301" s="4"/>
      <c r="O301" s="14"/>
      <c r="P301" s="4"/>
      <c r="Q301" s="4"/>
      <c r="R301" s="4"/>
      <c r="S301" s="14"/>
      <c r="T301" s="4"/>
      <c r="U301" s="3"/>
      <c r="V301" s="4"/>
      <c r="W301" s="14"/>
      <c r="X301" s="4"/>
      <c r="Y301" s="3"/>
      <c r="Z301" s="4"/>
      <c r="AA301" s="14"/>
      <c r="AB301" s="4"/>
      <c r="AC301" s="14"/>
      <c r="AD301" s="14"/>
      <c r="AE301" s="14"/>
      <c r="AF301" s="14"/>
      <c r="AG301" s="14"/>
      <c r="AH301" s="14"/>
      <c r="AI301" s="14"/>
      <c r="AJ301" s="14"/>
      <c r="AK301" s="14"/>
      <c r="AL301" s="14"/>
      <c r="AM301" s="14"/>
      <c r="AN301" s="14"/>
      <c r="AO301" s="14"/>
      <c r="AP301" s="14"/>
      <c r="AQ301" s="14"/>
      <c r="AR301" s="14"/>
      <c r="AS301" s="14"/>
      <c r="AT301" s="14"/>
      <c r="AU301" s="14"/>
    </row>
    <row r="302" spans="1:47" x14ac:dyDescent="0.25">
      <c r="A302"/>
      <c r="B302"/>
      <c r="C302"/>
      <c r="D302"/>
      <c r="F302"/>
      <c r="G302"/>
      <c r="H302"/>
      <c r="J302"/>
      <c r="K302" s="3"/>
      <c r="L302" s="4"/>
      <c r="M302" s="4"/>
      <c r="N302" s="4"/>
      <c r="O302" s="14"/>
      <c r="P302" s="4"/>
      <c r="Q302" s="4"/>
      <c r="R302" s="4"/>
      <c r="S302" s="14"/>
      <c r="T302" s="4"/>
      <c r="U302" s="3"/>
      <c r="V302" s="4"/>
      <c r="W302" s="14"/>
      <c r="X302" s="4"/>
      <c r="Y302" s="3"/>
      <c r="Z302" s="4"/>
      <c r="AA302" s="14"/>
      <c r="AB302" s="4"/>
      <c r="AC302" s="14"/>
      <c r="AD302" s="14"/>
      <c r="AE302" s="14"/>
      <c r="AF302" s="14"/>
      <c r="AG302" s="14"/>
      <c r="AH302" s="14"/>
      <c r="AI302" s="14"/>
      <c r="AJ302" s="14"/>
      <c r="AK302" s="14"/>
      <c r="AL302" s="14"/>
      <c r="AM302" s="14"/>
      <c r="AN302" s="14"/>
      <c r="AO302" s="14"/>
      <c r="AP302" s="14"/>
      <c r="AQ302" s="14"/>
      <c r="AR302" s="14"/>
      <c r="AS302" s="14"/>
      <c r="AT302" s="14"/>
      <c r="AU302" s="14"/>
    </row>
    <row r="303" spans="1:47" x14ac:dyDescent="0.25">
      <c r="A303"/>
      <c r="B303"/>
      <c r="C303"/>
      <c r="D303"/>
      <c r="F303"/>
      <c r="G303"/>
      <c r="H303"/>
      <c r="J303"/>
      <c r="K303" s="3"/>
      <c r="L303" s="4"/>
      <c r="M303" s="4"/>
      <c r="N303" s="4"/>
      <c r="O303" s="14"/>
      <c r="P303" s="4"/>
      <c r="Q303" s="4"/>
      <c r="R303" s="4"/>
      <c r="S303" s="14"/>
      <c r="T303" s="4"/>
      <c r="U303" s="3"/>
      <c r="V303" s="4"/>
      <c r="W303" s="14"/>
      <c r="X303" s="4"/>
      <c r="Y303" s="3"/>
      <c r="Z303" s="4"/>
      <c r="AA303" s="14"/>
      <c r="AB303" s="4"/>
      <c r="AC303" s="14"/>
      <c r="AD303" s="14"/>
      <c r="AE303" s="14"/>
      <c r="AF303" s="14"/>
      <c r="AG303" s="14"/>
      <c r="AH303" s="14"/>
      <c r="AI303" s="14"/>
      <c r="AJ303" s="14"/>
      <c r="AK303" s="14"/>
      <c r="AL303" s="14"/>
      <c r="AM303" s="14"/>
      <c r="AN303" s="14"/>
      <c r="AO303" s="14"/>
      <c r="AP303" s="14"/>
      <c r="AQ303" s="14"/>
      <c r="AR303" s="14"/>
      <c r="AS303" s="14"/>
      <c r="AT303" s="14"/>
      <c r="AU303" s="14"/>
    </row>
    <row r="304" spans="1:47" x14ac:dyDescent="0.25">
      <c r="A304"/>
      <c r="B304"/>
      <c r="C304"/>
      <c r="D304"/>
      <c r="F304"/>
      <c r="G304"/>
      <c r="H304"/>
      <c r="J304"/>
      <c r="K304" s="3"/>
      <c r="L304" s="4"/>
      <c r="M304" s="4"/>
      <c r="N304" s="4"/>
      <c r="O304" s="14"/>
      <c r="P304" s="4"/>
      <c r="Q304" s="4"/>
      <c r="R304" s="4"/>
      <c r="S304" s="14"/>
      <c r="T304" s="4"/>
      <c r="U304" s="3"/>
      <c r="V304" s="4"/>
      <c r="W304" s="14"/>
      <c r="X304" s="4"/>
      <c r="Y304" s="3"/>
      <c r="Z304" s="4"/>
      <c r="AA304" s="14"/>
      <c r="AB304" s="4"/>
      <c r="AC304" s="14"/>
      <c r="AD304" s="14"/>
      <c r="AE304" s="14"/>
      <c r="AF304" s="14"/>
      <c r="AG304" s="14"/>
      <c r="AH304" s="14"/>
      <c r="AI304" s="14"/>
      <c r="AJ304" s="14"/>
      <c r="AK304" s="14"/>
      <c r="AL304" s="14"/>
      <c r="AM304" s="14"/>
      <c r="AN304" s="14"/>
      <c r="AO304" s="14"/>
      <c r="AP304" s="14"/>
      <c r="AQ304" s="14"/>
      <c r="AR304" s="14"/>
      <c r="AS304" s="14"/>
      <c r="AT304" s="14"/>
      <c r="AU304" s="14"/>
    </row>
    <row r="305" spans="1:47" x14ac:dyDescent="0.25">
      <c r="A305"/>
      <c r="B305"/>
      <c r="C305"/>
      <c r="D305"/>
      <c r="F305"/>
      <c r="G305"/>
      <c r="H305"/>
      <c r="J305"/>
      <c r="K305" s="3"/>
      <c r="L305" s="4"/>
      <c r="M305" s="4"/>
      <c r="N305" s="4"/>
      <c r="O305" s="14"/>
      <c r="P305" s="4"/>
      <c r="Q305" s="4"/>
      <c r="R305" s="4"/>
      <c r="S305" s="14"/>
      <c r="T305" s="4"/>
      <c r="U305" s="3"/>
      <c r="V305" s="4"/>
      <c r="W305" s="14"/>
      <c r="X305" s="4"/>
      <c r="Y305" s="3"/>
      <c r="Z305" s="4"/>
      <c r="AA305" s="14"/>
      <c r="AB305" s="4"/>
      <c r="AC305" s="14"/>
      <c r="AD305" s="14"/>
      <c r="AE305" s="14"/>
      <c r="AF305" s="14"/>
      <c r="AG305" s="14"/>
      <c r="AH305" s="14"/>
      <c r="AI305" s="14"/>
      <c r="AJ305" s="14"/>
      <c r="AK305" s="14"/>
      <c r="AL305" s="14"/>
      <c r="AM305" s="14"/>
      <c r="AN305" s="14"/>
      <c r="AO305" s="14"/>
      <c r="AP305" s="14"/>
      <c r="AQ305" s="14"/>
      <c r="AR305" s="14"/>
      <c r="AS305" s="14"/>
      <c r="AT305" s="14"/>
      <c r="AU305" s="14"/>
    </row>
    <row r="306" spans="1:47" x14ac:dyDescent="0.25">
      <c r="A306"/>
      <c r="B306"/>
      <c r="C306"/>
      <c r="D306"/>
      <c r="F306"/>
      <c r="G306"/>
      <c r="H306"/>
      <c r="J306"/>
      <c r="K306" s="3"/>
      <c r="L306" s="4"/>
      <c r="M306" s="4"/>
      <c r="N306" s="4"/>
      <c r="O306" s="14"/>
      <c r="P306" s="4"/>
      <c r="Q306" s="4"/>
      <c r="R306" s="4"/>
      <c r="S306" s="14"/>
      <c r="T306" s="4"/>
      <c r="U306" s="3"/>
      <c r="V306" s="4"/>
      <c r="W306" s="14"/>
      <c r="X306" s="4"/>
      <c r="Y306" s="3"/>
      <c r="Z306" s="4"/>
      <c r="AA306" s="14"/>
      <c r="AB306" s="4"/>
      <c r="AC306" s="14"/>
      <c r="AD306" s="14"/>
      <c r="AE306" s="14"/>
      <c r="AF306" s="14"/>
      <c r="AG306" s="14"/>
      <c r="AH306" s="14"/>
      <c r="AI306" s="14"/>
      <c r="AJ306" s="14"/>
      <c r="AK306" s="14"/>
      <c r="AL306" s="14"/>
      <c r="AM306" s="14"/>
      <c r="AN306" s="14"/>
      <c r="AO306" s="14"/>
      <c r="AP306" s="14"/>
      <c r="AQ306" s="14"/>
      <c r="AR306" s="14"/>
      <c r="AS306" s="14"/>
      <c r="AT306" s="14"/>
      <c r="AU306" s="14"/>
    </row>
    <row r="307" spans="1:47" x14ac:dyDescent="0.25">
      <c r="A307"/>
      <c r="B307"/>
      <c r="C307"/>
      <c r="D307"/>
      <c r="F307"/>
      <c r="G307"/>
      <c r="H307"/>
      <c r="J307"/>
      <c r="K307" s="3"/>
      <c r="L307" s="4"/>
      <c r="M307" s="4"/>
      <c r="N307" s="4"/>
      <c r="O307" s="14"/>
      <c r="P307" s="4"/>
      <c r="Q307" s="4"/>
      <c r="R307" s="4"/>
      <c r="S307" s="14"/>
      <c r="T307" s="4"/>
      <c r="U307" s="3"/>
      <c r="V307" s="4"/>
      <c r="W307" s="14"/>
      <c r="X307" s="4"/>
      <c r="Y307" s="3"/>
      <c r="Z307" s="4"/>
      <c r="AA307" s="14"/>
      <c r="AB307" s="4"/>
      <c r="AC307" s="14"/>
      <c r="AD307" s="14"/>
      <c r="AE307" s="14"/>
      <c r="AF307" s="14"/>
      <c r="AG307" s="14"/>
      <c r="AH307" s="14"/>
      <c r="AI307" s="14"/>
      <c r="AJ307" s="14"/>
      <c r="AK307" s="14"/>
      <c r="AL307" s="14"/>
      <c r="AM307" s="14"/>
      <c r="AN307" s="14"/>
      <c r="AO307" s="14"/>
      <c r="AP307" s="14"/>
      <c r="AQ307" s="14"/>
      <c r="AR307" s="14"/>
      <c r="AS307" s="14"/>
      <c r="AT307" s="14"/>
      <c r="AU307" s="14"/>
    </row>
    <row r="308" spans="1:47" x14ac:dyDescent="0.25">
      <c r="A308"/>
      <c r="B308"/>
      <c r="C308"/>
      <c r="D308"/>
      <c r="F308"/>
      <c r="G308"/>
      <c r="H308"/>
      <c r="J308"/>
      <c r="K308" s="3"/>
      <c r="L308" s="4"/>
      <c r="M308" s="4"/>
      <c r="N308" s="4"/>
      <c r="O308" s="14"/>
      <c r="P308" s="4"/>
      <c r="Q308" s="4"/>
      <c r="R308" s="4"/>
      <c r="S308" s="14"/>
      <c r="T308" s="4"/>
      <c r="U308" s="3"/>
      <c r="V308" s="4"/>
      <c r="W308" s="14"/>
      <c r="X308" s="4"/>
      <c r="Y308" s="3"/>
      <c r="Z308" s="4"/>
      <c r="AA308" s="14"/>
      <c r="AB308" s="4"/>
      <c r="AC308" s="14"/>
      <c r="AD308" s="14"/>
      <c r="AE308" s="14"/>
      <c r="AF308" s="14"/>
      <c r="AG308" s="14"/>
      <c r="AH308" s="14"/>
      <c r="AI308" s="14"/>
      <c r="AJ308" s="14"/>
      <c r="AK308" s="14"/>
      <c r="AL308" s="14"/>
      <c r="AM308" s="14"/>
      <c r="AN308" s="14"/>
      <c r="AO308" s="14"/>
      <c r="AP308" s="14"/>
      <c r="AQ308" s="14"/>
      <c r="AR308" s="14"/>
      <c r="AS308" s="14"/>
      <c r="AT308" s="14"/>
      <c r="AU308" s="14"/>
    </row>
    <row r="309" spans="1:47" x14ac:dyDescent="0.25">
      <c r="A309"/>
      <c r="B309"/>
      <c r="C309"/>
      <c r="D309"/>
      <c r="F309"/>
      <c r="G309"/>
      <c r="H309"/>
      <c r="J309"/>
      <c r="K309" s="3"/>
      <c r="L309" s="4"/>
      <c r="M309" s="4"/>
      <c r="N309" s="4"/>
      <c r="O309" s="14"/>
      <c r="P309" s="4"/>
      <c r="Q309" s="4"/>
      <c r="R309" s="4"/>
      <c r="S309" s="14"/>
      <c r="T309" s="4"/>
      <c r="U309" s="3"/>
      <c r="V309" s="4"/>
      <c r="W309" s="14"/>
      <c r="X309" s="4"/>
      <c r="Y309" s="3"/>
      <c r="Z309" s="4"/>
      <c r="AA309" s="14"/>
      <c r="AB309" s="4"/>
      <c r="AC309" s="14"/>
      <c r="AD309" s="14"/>
      <c r="AE309" s="14"/>
      <c r="AF309" s="14"/>
      <c r="AG309" s="14"/>
      <c r="AH309" s="14"/>
      <c r="AI309" s="14"/>
      <c r="AJ309" s="14"/>
      <c r="AK309" s="14"/>
      <c r="AL309" s="14"/>
      <c r="AM309" s="14"/>
      <c r="AN309" s="14"/>
      <c r="AO309" s="14"/>
      <c r="AP309" s="14"/>
      <c r="AQ309" s="14"/>
      <c r="AR309" s="14"/>
      <c r="AS309" s="14"/>
      <c r="AT309" s="14"/>
      <c r="AU309" s="14"/>
    </row>
    <row r="310" spans="1:47" x14ac:dyDescent="0.25">
      <c r="A310"/>
      <c r="B310"/>
      <c r="C310"/>
      <c r="D310"/>
      <c r="F310"/>
      <c r="G310"/>
      <c r="H310"/>
      <c r="J310"/>
      <c r="K310" s="3"/>
      <c r="L310" s="4"/>
      <c r="M310" s="4"/>
      <c r="N310" s="4"/>
      <c r="O310" s="14"/>
      <c r="P310" s="4"/>
      <c r="Q310" s="4"/>
      <c r="R310" s="4"/>
      <c r="S310" s="14"/>
      <c r="T310" s="4"/>
      <c r="U310" s="3"/>
      <c r="V310" s="4"/>
      <c r="W310" s="14"/>
      <c r="X310" s="4"/>
      <c r="Y310" s="3"/>
      <c r="Z310" s="4"/>
      <c r="AA310" s="14"/>
      <c r="AB310" s="4"/>
      <c r="AC310" s="14"/>
      <c r="AD310" s="14"/>
      <c r="AE310" s="14"/>
      <c r="AF310" s="14"/>
      <c r="AG310" s="14"/>
      <c r="AH310" s="14"/>
      <c r="AI310" s="14"/>
      <c r="AJ310" s="14"/>
      <c r="AK310" s="14"/>
      <c r="AL310" s="14"/>
      <c r="AM310" s="14"/>
      <c r="AN310" s="14"/>
      <c r="AO310" s="14"/>
      <c r="AP310" s="14"/>
      <c r="AQ310" s="14"/>
      <c r="AR310" s="14"/>
      <c r="AS310" s="14"/>
      <c r="AT310" s="14"/>
      <c r="AU310" s="14"/>
    </row>
    <row r="311" spans="1:47" x14ac:dyDescent="0.25">
      <c r="A311"/>
      <c r="B311"/>
      <c r="C311"/>
      <c r="D311"/>
      <c r="F311"/>
      <c r="G311"/>
      <c r="H311"/>
      <c r="J311"/>
      <c r="K311" s="3"/>
      <c r="L311" s="4"/>
      <c r="M311" s="4"/>
      <c r="N311" s="4"/>
      <c r="O311" s="14"/>
      <c r="P311" s="4"/>
      <c r="Q311" s="4"/>
      <c r="R311" s="4"/>
      <c r="S311" s="14"/>
      <c r="T311" s="4"/>
      <c r="U311" s="3"/>
      <c r="V311" s="4"/>
      <c r="W311" s="14"/>
      <c r="X311" s="4"/>
      <c r="Y311" s="3"/>
      <c r="Z311" s="4"/>
      <c r="AA311" s="14"/>
      <c r="AB311" s="4"/>
      <c r="AC311" s="14"/>
      <c r="AD311" s="14"/>
      <c r="AE311" s="14"/>
      <c r="AF311" s="14"/>
      <c r="AG311" s="14"/>
      <c r="AH311" s="14"/>
      <c r="AI311" s="14"/>
      <c r="AJ311" s="14"/>
      <c r="AK311" s="14"/>
      <c r="AL311" s="14"/>
      <c r="AM311" s="14"/>
      <c r="AN311" s="14"/>
      <c r="AO311" s="14"/>
      <c r="AP311" s="14"/>
      <c r="AQ311" s="14"/>
      <c r="AR311" s="14"/>
      <c r="AS311" s="14"/>
      <c r="AT311" s="14"/>
      <c r="AU311" s="14"/>
    </row>
    <row r="312" spans="1:47" x14ac:dyDescent="0.25">
      <c r="A312"/>
      <c r="B312"/>
      <c r="C312"/>
      <c r="D312"/>
      <c r="F312"/>
      <c r="G312"/>
      <c r="H312"/>
      <c r="J312"/>
      <c r="K312" s="3"/>
      <c r="L312" s="4"/>
      <c r="M312" s="4"/>
      <c r="N312" s="4"/>
      <c r="O312" s="14"/>
      <c r="P312" s="4"/>
      <c r="Q312" s="4"/>
      <c r="R312" s="4"/>
      <c r="S312" s="14"/>
      <c r="T312" s="4"/>
      <c r="U312" s="3"/>
      <c r="V312" s="4"/>
      <c r="W312" s="14"/>
      <c r="X312" s="4"/>
      <c r="Y312" s="3"/>
      <c r="Z312" s="4"/>
      <c r="AA312" s="14"/>
      <c r="AB312" s="4"/>
      <c r="AC312" s="14"/>
      <c r="AD312" s="14"/>
      <c r="AE312" s="14"/>
      <c r="AF312" s="14"/>
      <c r="AG312" s="14"/>
      <c r="AH312" s="14"/>
      <c r="AI312" s="14"/>
      <c r="AJ312" s="14"/>
      <c r="AK312" s="14"/>
      <c r="AL312" s="14"/>
      <c r="AM312" s="14"/>
      <c r="AN312" s="14"/>
      <c r="AO312" s="14"/>
      <c r="AP312" s="14"/>
      <c r="AQ312" s="14"/>
      <c r="AR312" s="14"/>
      <c r="AS312" s="14"/>
      <c r="AT312" s="14"/>
      <c r="AU312" s="14"/>
    </row>
    <row r="313" spans="1:47" x14ac:dyDescent="0.25">
      <c r="A313"/>
      <c r="B313"/>
      <c r="C313"/>
      <c r="D313"/>
      <c r="F313"/>
      <c r="G313"/>
      <c r="H313"/>
      <c r="J313"/>
      <c r="K313" s="3"/>
      <c r="L313" s="4"/>
      <c r="M313" s="4"/>
      <c r="N313" s="4"/>
      <c r="O313" s="14"/>
      <c r="P313" s="4"/>
      <c r="Q313" s="4"/>
      <c r="R313" s="4"/>
      <c r="S313" s="14"/>
      <c r="T313" s="4"/>
      <c r="U313" s="3"/>
      <c r="V313" s="4"/>
      <c r="W313" s="14"/>
      <c r="X313" s="4"/>
      <c r="Y313" s="3"/>
      <c r="Z313" s="4"/>
      <c r="AA313" s="14"/>
      <c r="AB313" s="4"/>
      <c r="AC313" s="14"/>
      <c r="AD313" s="14"/>
      <c r="AE313" s="14"/>
      <c r="AF313" s="14"/>
      <c r="AG313" s="14"/>
      <c r="AH313" s="14"/>
      <c r="AI313" s="14"/>
      <c r="AJ313" s="14"/>
      <c r="AK313" s="14"/>
      <c r="AL313" s="14"/>
      <c r="AM313" s="14"/>
      <c r="AN313" s="14"/>
      <c r="AO313" s="14"/>
      <c r="AP313" s="14"/>
      <c r="AQ313" s="14"/>
      <c r="AR313" s="14"/>
      <c r="AS313" s="14"/>
      <c r="AT313" s="14"/>
      <c r="AU313" s="14"/>
    </row>
    <row r="314" spans="1:47" x14ac:dyDescent="0.25">
      <c r="A314"/>
      <c r="B314"/>
      <c r="C314"/>
      <c r="D314"/>
      <c r="F314"/>
      <c r="G314"/>
      <c r="H314"/>
      <c r="J314"/>
      <c r="K314" s="3"/>
      <c r="L314" s="4"/>
      <c r="M314" s="4"/>
      <c r="N314" s="4"/>
      <c r="O314" s="14"/>
      <c r="P314" s="4"/>
      <c r="Q314" s="4"/>
      <c r="R314" s="4"/>
      <c r="S314" s="14"/>
      <c r="T314" s="4"/>
      <c r="U314" s="3"/>
      <c r="V314" s="4"/>
      <c r="W314" s="14"/>
      <c r="X314" s="4"/>
      <c r="Y314" s="3"/>
      <c r="Z314" s="4"/>
      <c r="AA314" s="14"/>
      <c r="AB314" s="4"/>
      <c r="AC314" s="14"/>
      <c r="AD314" s="14"/>
      <c r="AE314" s="14"/>
      <c r="AF314" s="14"/>
      <c r="AG314" s="14"/>
      <c r="AH314" s="14"/>
      <c r="AI314" s="14"/>
      <c r="AJ314" s="14"/>
      <c r="AK314" s="14"/>
      <c r="AL314" s="14"/>
      <c r="AM314" s="14"/>
      <c r="AN314" s="14"/>
      <c r="AO314" s="14"/>
      <c r="AP314" s="14"/>
      <c r="AQ314" s="14"/>
      <c r="AR314" s="14"/>
      <c r="AS314" s="14"/>
      <c r="AT314" s="14"/>
      <c r="AU314" s="14"/>
    </row>
    <row r="315" spans="1:47" x14ac:dyDescent="0.25">
      <c r="A315"/>
      <c r="B315"/>
      <c r="C315"/>
      <c r="D315"/>
      <c r="F315"/>
      <c r="G315"/>
      <c r="H315"/>
      <c r="J315"/>
      <c r="K315" s="3"/>
      <c r="L315" s="4"/>
      <c r="M315" s="4"/>
      <c r="N315" s="4"/>
      <c r="O315" s="14"/>
      <c r="P315" s="4"/>
      <c r="Q315" s="4"/>
      <c r="R315" s="4"/>
      <c r="S315" s="14"/>
      <c r="T315" s="4"/>
      <c r="U315" s="3"/>
      <c r="V315" s="4"/>
      <c r="W315" s="14"/>
      <c r="X315" s="4"/>
      <c r="Y315" s="3"/>
      <c r="Z315" s="4"/>
      <c r="AA315" s="14"/>
      <c r="AB315" s="4"/>
      <c r="AC315" s="14"/>
      <c r="AD315" s="14"/>
      <c r="AE315" s="14"/>
      <c r="AF315" s="14"/>
      <c r="AG315" s="14"/>
      <c r="AH315" s="14"/>
      <c r="AI315" s="14"/>
      <c r="AJ315" s="14"/>
      <c r="AK315" s="14"/>
      <c r="AL315" s="14"/>
      <c r="AM315" s="14"/>
      <c r="AN315" s="14"/>
      <c r="AO315" s="14"/>
      <c r="AP315" s="14"/>
      <c r="AQ315" s="14"/>
      <c r="AR315" s="14"/>
      <c r="AS315" s="14"/>
      <c r="AT315" s="14"/>
      <c r="AU315" s="14"/>
    </row>
    <row r="316" spans="1:47" x14ac:dyDescent="0.25">
      <c r="A316"/>
      <c r="B316"/>
      <c r="C316"/>
      <c r="D316"/>
      <c r="F316"/>
      <c r="G316"/>
      <c r="H316"/>
      <c r="J316"/>
      <c r="K316" s="3"/>
      <c r="L316" s="4"/>
      <c r="M316" s="4"/>
      <c r="N316" s="4"/>
      <c r="O316" s="14"/>
      <c r="P316" s="4"/>
      <c r="Q316" s="4"/>
      <c r="R316" s="4"/>
      <c r="S316" s="14"/>
      <c r="T316" s="4"/>
      <c r="U316" s="3"/>
      <c r="V316" s="4"/>
      <c r="W316" s="14"/>
      <c r="X316" s="4"/>
      <c r="Y316" s="3"/>
      <c r="Z316" s="4"/>
      <c r="AA316" s="14"/>
      <c r="AB316" s="4"/>
      <c r="AC316" s="14"/>
      <c r="AD316" s="14"/>
      <c r="AE316" s="14"/>
      <c r="AF316" s="14"/>
      <c r="AG316" s="14"/>
      <c r="AH316" s="14"/>
      <c r="AI316" s="14"/>
      <c r="AJ316" s="14"/>
      <c r="AK316" s="14"/>
      <c r="AL316" s="14"/>
      <c r="AM316" s="14"/>
      <c r="AN316" s="14"/>
      <c r="AO316" s="14"/>
      <c r="AP316" s="14"/>
      <c r="AQ316" s="14"/>
      <c r="AR316" s="14"/>
      <c r="AS316" s="14"/>
      <c r="AT316" s="14"/>
      <c r="AU316" s="14"/>
    </row>
    <row r="317" spans="1:47" x14ac:dyDescent="0.25">
      <c r="A317"/>
      <c r="B317"/>
      <c r="C317"/>
      <c r="D317"/>
      <c r="F317"/>
      <c r="G317"/>
      <c r="H317"/>
      <c r="J317"/>
      <c r="K317" s="3"/>
      <c r="L317" s="4"/>
      <c r="M317" s="4"/>
      <c r="N317" s="4"/>
      <c r="O317" s="14"/>
      <c r="P317" s="4"/>
      <c r="Q317" s="4"/>
      <c r="R317" s="4"/>
      <c r="S317" s="14"/>
      <c r="T317" s="4"/>
      <c r="U317" s="3"/>
      <c r="V317" s="4"/>
      <c r="W317" s="14"/>
      <c r="X317" s="4"/>
      <c r="Y317" s="3"/>
      <c r="Z317" s="4"/>
      <c r="AA317" s="14"/>
      <c r="AB317" s="4"/>
      <c r="AC317" s="14"/>
      <c r="AD317" s="14"/>
      <c r="AE317" s="14"/>
      <c r="AF317" s="14"/>
      <c r="AG317" s="14"/>
      <c r="AH317" s="14"/>
      <c r="AI317" s="14"/>
      <c r="AJ317" s="14"/>
      <c r="AK317" s="14"/>
      <c r="AL317" s="14"/>
      <c r="AM317" s="14"/>
      <c r="AN317" s="14"/>
      <c r="AO317" s="14"/>
      <c r="AP317" s="14"/>
      <c r="AQ317" s="14"/>
      <c r="AR317" s="14"/>
      <c r="AS317" s="14"/>
      <c r="AT317" s="14"/>
      <c r="AU317" s="14"/>
    </row>
    <row r="318" spans="1:47" x14ac:dyDescent="0.25">
      <c r="A318"/>
      <c r="B318"/>
      <c r="C318"/>
      <c r="D318"/>
      <c r="F318"/>
      <c r="G318"/>
      <c r="H318"/>
      <c r="J318"/>
      <c r="K318" s="3"/>
      <c r="L318" s="4"/>
      <c r="M318" s="4"/>
      <c r="N318" s="4"/>
      <c r="O318" s="14"/>
      <c r="P318" s="4"/>
      <c r="Q318" s="4"/>
      <c r="R318" s="4"/>
      <c r="S318" s="14"/>
      <c r="T318" s="4"/>
      <c r="U318" s="3"/>
      <c r="V318" s="4"/>
      <c r="W318" s="14"/>
      <c r="X318" s="4"/>
      <c r="Y318" s="3"/>
      <c r="Z318" s="4"/>
      <c r="AA318" s="14"/>
      <c r="AB318" s="4"/>
      <c r="AC318" s="14"/>
      <c r="AD318" s="14"/>
      <c r="AE318" s="14"/>
      <c r="AF318" s="14"/>
      <c r="AG318" s="14"/>
      <c r="AH318" s="14"/>
      <c r="AI318" s="14"/>
      <c r="AJ318" s="14"/>
      <c r="AK318" s="14"/>
      <c r="AL318" s="14"/>
      <c r="AM318" s="14"/>
      <c r="AN318" s="14"/>
      <c r="AO318" s="14"/>
      <c r="AP318" s="14"/>
      <c r="AQ318" s="14"/>
      <c r="AR318" s="14"/>
      <c r="AS318" s="14"/>
      <c r="AT318" s="14"/>
      <c r="AU318" s="14"/>
    </row>
    <row r="319" spans="1:47" x14ac:dyDescent="0.25">
      <c r="A319"/>
      <c r="B319"/>
      <c r="C319"/>
      <c r="D319"/>
      <c r="F319"/>
      <c r="G319"/>
      <c r="H319"/>
      <c r="J319"/>
      <c r="K319" s="3"/>
      <c r="L319" s="4"/>
      <c r="M319" s="4"/>
      <c r="N319" s="4"/>
      <c r="O319" s="14"/>
      <c r="P319" s="4"/>
      <c r="Q319" s="4"/>
      <c r="R319" s="4"/>
      <c r="S319" s="14"/>
      <c r="T319" s="4"/>
      <c r="U319" s="3"/>
      <c r="V319" s="4"/>
      <c r="W319" s="14"/>
      <c r="X319" s="4"/>
      <c r="Y319" s="3"/>
      <c r="Z319" s="4"/>
      <c r="AA319" s="14"/>
      <c r="AB319" s="4"/>
      <c r="AC319" s="14"/>
      <c r="AD319" s="14"/>
      <c r="AE319" s="14"/>
      <c r="AF319" s="14"/>
      <c r="AG319" s="14"/>
      <c r="AH319" s="14"/>
      <c r="AI319" s="14"/>
      <c r="AJ319" s="14"/>
      <c r="AK319" s="14"/>
      <c r="AL319" s="14"/>
      <c r="AM319" s="14"/>
      <c r="AN319" s="14"/>
      <c r="AO319" s="14"/>
      <c r="AP319" s="14"/>
      <c r="AQ319" s="14"/>
      <c r="AR319" s="14"/>
      <c r="AS319" s="14"/>
      <c r="AT319" s="14"/>
      <c r="AU319" s="14"/>
    </row>
    <row r="320" spans="1:47" x14ac:dyDescent="0.25">
      <c r="A320"/>
      <c r="B320"/>
      <c r="C320"/>
      <c r="D320"/>
      <c r="F320"/>
      <c r="G320"/>
      <c r="H320"/>
      <c r="J320"/>
      <c r="K320" s="3"/>
      <c r="L320" s="4"/>
      <c r="M320" s="4"/>
      <c r="N320" s="4"/>
      <c r="O320" s="14"/>
      <c r="P320" s="4"/>
      <c r="Q320" s="4"/>
      <c r="R320" s="4"/>
      <c r="S320" s="14"/>
      <c r="T320" s="4"/>
      <c r="U320" s="3"/>
      <c r="V320" s="4"/>
      <c r="W320" s="14"/>
      <c r="X320" s="4"/>
      <c r="Y320" s="3"/>
      <c r="Z320" s="4"/>
      <c r="AA320" s="14"/>
      <c r="AB320" s="4"/>
      <c r="AC320" s="14"/>
      <c r="AD320" s="14"/>
      <c r="AE320" s="14"/>
      <c r="AF320" s="14"/>
      <c r="AG320" s="14"/>
      <c r="AH320" s="14"/>
      <c r="AI320" s="14"/>
      <c r="AJ320" s="14"/>
      <c r="AK320" s="14"/>
      <c r="AL320" s="14"/>
      <c r="AM320" s="14"/>
      <c r="AN320" s="14"/>
      <c r="AO320" s="14"/>
      <c r="AP320" s="14"/>
      <c r="AQ320" s="14"/>
      <c r="AR320" s="14"/>
      <c r="AS320" s="14"/>
      <c r="AT320" s="14"/>
      <c r="AU320" s="14"/>
    </row>
    <row r="321" spans="1:47" x14ac:dyDescent="0.25">
      <c r="A321"/>
      <c r="B321"/>
      <c r="C321"/>
      <c r="D321"/>
      <c r="F321"/>
      <c r="G321"/>
      <c r="H321"/>
      <c r="J321"/>
      <c r="K321" s="3"/>
      <c r="L321" s="4"/>
      <c r="M321" s="4"/>
      <c r="N321" s="4"/>
      <c r="O321" s="14"/>
      <c r="P321" s="4"/>
      <c r="Q321" s="4"/>
      <c r="R321" s="4"/>
      <c r="S321" s="14"/>
      <c r="T321" s="4"/>
      <c r="U321" s="3"/>
      <c r="V321" s="4"/>
      <c r="W321" s="14"/>
      <c r="X321" s="4"/>
      <c r="Y321" s="3"/>
      <c r="Z321" s="4"/>
      <c r="AA321" s="14"/>
      <c r="AB321" s="4"/>
      <c r="AC321" s="14"/>
      <c r="AD321" s="14"/>
      <c r="AE321" s="14"/>
      <c r="AF321" s="14"/>
      <c r="AG321" s="14"/>
      <c r="AH321" s="14"/>
      <c r="AI321" s="14"/>
      <c r="AJ321" s="14"/>
      <c r="AK321" s="14"/>
      <c r="AL321" s="14"/>
      <c r="AM321" s="14"/>
      <c r="AN321" s="14"/>
      <c r="AO321" s="14"/>
      <c r="AP321" s="14"/>
      <c r="AQ321" s="14"/>
      <c r="AR321" s="14"/>
      <c r="AS321" s="14"/>
      <c r="AT321" s="14"/>
      <c r="AU321" s="14"/>
    </row>
    <row r="322" spans="1:47" x14ac:dyDescent="0.25">
      <c r="A322"/>
      <c r="B322"/>
      <c r="C322"/>
      <c r="D322"/>
      <c r="F322"/>
      <c r="G322"/>
      <c r="H322"/>
      <c r="J322"/>
      <c r="K322" s="3"/>
      <c r="L322" s="4"/>
      <c r="M322" s="4"/>
      <c r="N322" s="4"/>
      <c r="O322" s="14"/>
      <c r="P322" s="4"/>
      <c r="Q322" s="4"/>
      <c r="R322" s="4"/>
      <c r="S322" s="14"/>
      <c r="T322" s="4"/>
      <c r="U322" s="3"/>
      <c r="V322" s="4"/>
      <c r="W322" s="14"/>
      <c r="X322" s="4"/>
      <c r="Y322" s="3"/>
      <c r="Z322" s="4"/>
      <c r="AA322" s="14"/>
      <c r="AB322" s="4"/>
      <c r="AC322" s="14"/>
      <c r="AD322" s="14"/>
      <c r="AE322" s="14"/>
      <c r="AF322" s="14"/>
      <c r="AG322" s="14"/>
      <c r="AH322" s="14"/>
      <c r="AI322" s="14"/>
      <c r="AJ322" s="14"/>
      <c r="AK322" s="14"/>
      <c r="AL322" s="14"/>
      <c r="AM322" s="14"/>
      <c r="AN322" s="14"/>
      <c r="AO322" s="14"/>
      <c r="AP322" s="14"/>
      <c r="AQ322" s="14"/>
      <c r="AR322" s="14"/>
      <c r="AS322" s="14"/>
      <c r="AT322" s="14"/>
      <c r="AU322" s="14"/>
    </row>
    <row r="323" spans="1:47" x14ac:dyDescent="0.25">
      <c r="A323"/>
      <c r="B323"/>
      <c r="C323"/>
      <c r="D323"/>
      <c r="F323"/>
      <c r="G323"/>
      <c r="H323"/>
      <c r="J323"/>
      <c r="K323" s="3"/>
      <c r="L323" s="4"/>
      <c r="M323" s="4"/>
      <c r="N323" s="4"/>
      <c r="O323" s="14"/>
      <c r="P323" s="4"/>
      <c r="Q323" s="4"/>
      <c r="R323" s="4"/>
      <c r="S323" s="14"/>
      <c r="T323" s="4"/>
      <c r="U323" s="3"/>
      <c r="V323" s="4"/>
      <c r="W323" s="14"/>
      <c r="X323" s="4"/>
      <c r="Y323" s="3"/>
      <c r="Z323" s="4"/>
      <c r="AA323" s="14"/>
      <c r="AB323" s="4"/>
      <c r="AC323" s="14"/>
      <c r="AD323" s="14"/>
      <c r="AE323" s="14"/>
      <c r="AF323" s="14"/>
      <c r="AG323" s="14"/>
      <c r="AH323" s="14"/>
      <c r="AI323" s="14"/>
      <c r="AJ323" s="14"/>
      <c r="AK323" s="14"/>
      <c r="AL323" s="14"/>
      <c r="AM323" s="14"/>
      <c r="AN323" s="14"/>
      <c r="AO323" s="14"/>
      <c r="AP323" s="14"/>
      <c r="AQ323" s="14"/>
      <c r="AR323" s="14"/>
      <c r="AS323" s="14"/>
      <c r="AT323" s="14"/>
      <c r="AU323" s="14"/>
    </row>
    <row r="324" spans="1:47" x14ac:dyDescent="0.25">
      <c r="A324"/>
      <c r="B324"/>
      <c r="C324"/>
      <c r="D324"/>
      <c r="F324"/>
      <c r="G324"/>
      <c r="H324"/>
      <c r="J324"/>
      <c r="K324" s="3"/>
      <c r="L324" s="4"/>
      <c r="M324" s="4"/>
      <c r="N324" s="4"/>
      <c r="O324" s="14"/>
      <c r="P324" s="4"/>
      <c r="Q324" s="4"/>
      <c r="R324" s="4"/>
      <c r="S324" s="14"/>
      <c r="T324" s="4"/>
      <c r="U324" s="3"/>
      <c r="V324" s="4"/>
      <c r="W324" s="14"/>
      <c r="X324" s="4"/>
      <c r="Y324" s="3"/>
      <c r="Z324" s="4"/>
      <c r="AA324" s="14"/>
      <c r="AB324" s="4"/>
      <c r="AC324" s="14"/>
      <c r="AD324" s="14"/>
      <c r="AE324" s="14"/>
      <c r="AF324" s="14"/>
      <c r="AG324" s="14"/>
      <c r="AH324" s="14"/>
      <c r="AI324" s="14"/>
      <c r="AJ324" s="14"/>
      <c r="AK324" s="14"/>
      <c r="AL324" s="14"/>
      <c r="AM324" s="14"/>
      <c r="AN324" s="14"/>
      <c r="AO324" s="14"/>
      <c r="AP324" s="14"/>
      <c r="AQ324" s="14"/>
      <c r="AR324" s="14"/>
      <c r="AS324" s="14"/>
      <c r="AT324" s="14"/>
      <c r="AU324" s="14"/>
    </row>
    <row r="325" spans="1:47" x14ac:dyDescent="0.25">
      <c r="A325"/>
      <c r="B325"/>
      <c r="C325"/>
      <c r="D325"/>
      <c r="F325"/>
      <c r="G325"/>
      <c r="H325"/>
      <c r="J325"/>
      <c r="K325" s="3"/>
      <c r="L325" s="4"/>
      <c r="M325" s="4"/>
      <c r="N325" s="4"/>
      <c r="O325" s="14"/>
      <c r="P325" s="4"/>
      <c r="Q325" s="4"/>
      <c r="R325" s="4"/>
      <c r="S325" s="14"/>
      <c r="T325" s="4"/>
      <c r="U325" s="3"/>
      <c r="V325" s="4"/>
      <c r="W325" s="14"/>
      <c r="X325" s="4"/>
      <c r="Y325" s="3"/>
      <c r="Z325" s="4"/>
      <c r="AA325" s="14"/>
      <c r="AB325" s="4"/>
      <c r="AC325" s="14"/>
      <c r="AD325" s="14"/>
      <c r="AE325" s="14"/>
      <c r="AF325" s="14"/>
      <c r="AG325" s="14"/>
      <c r="AH325" s="14"/>
      <c r="AI325" s="14"/>
      <c r="AJ325" s="14"/>
      <c r="AK325" s="14"/>
      <c r="AL325" s="14"/>
      <c r="AM325" s="14"/>
      <c r="AN325" s="14"/>
      <c r="AO325" s="14"/>
      <c r="AP325" s="14"/>
      <c r="AQ325" s="14"/>
      <c r="AR325" s="14"/>
      <c r="AS325" s="14"/>
      <c r="AT325" s="14"/>
      <c r="AU325" s="14"/>
    </row>
    <row r="326" spans="1:47" x14ac:dyDescent="0.25">
      <c r="A326"/>
      <c r="B326"/>
      <c r="C326"/>
      <c r="D326"/>
      <c r="F326"/>
      <c r="G326"/>
      <c r="H326"/>
      <c r="J326"/>
      <c r="K326" s="3"/>
      <c r="L326" s="4"/>
      <c r="M326" s="4"/>
      <c r="N326" s="4"/>
      <c r="O326" s="14"/>
      <c r="P326" s="4"/>
      <c r="Q326" s="4"/>
      <c r="R326" s="4"/>
      <c r="S326" s="14"/>
      <c r="T326" s="4"/>
      <c r="U326" s="3"/>
      <c r="V326" s="4"/>
      <c r="W326" s="14"/>
      <c r="X326" s="4"/>
      <c r="Y326" s="3"/>
      <c r="Z326" s="4"/>
      <c r="AA326" s="14"/>
      <c r="AB326" s="4"/>
      <c r="AC326" s="14"/>
      <c r="AD326" s="14"/>
      <c r="AE326" s="14"/>
      <c r="AF326" s="14"/>
      <c r="AG326" s="14"/>
      <c r="AH326" s="14"/>
      <c r="AI326" s="14"/>
      <c r="AJ326" s="14"/>
      <c r="AK326" s="14"/>
      <c r="AL326" s="14"/>
      <c r="AM326" s="14"/>
      <c r="AN326" s="14"/>
      <c r="AO326" s="14"/>
      <c r="AP326" s="14"/>
      <c r="AQ326" s="14"/>
      <c r="AR326" s="14"/>
      <c r="AS326" s="14"/>
      <c r="AT326" s="14"/>
      <c r="AU326" s="14"/>
    </row>
    <row r="327" spans="1:47" x14ac:dyDescent="0.25">
      <c r="A327"/>
      <c r="B327"/>
      <c r="C327"/>
      <c r="D327"/>
      <c r="F327"/>
      <c r="G327"/>
      <c r="H327"/>
      <c r="J327"/>
      <c r="K327" s="3"/>
      <c r="L327" s="4"/>
      <c r="M327" s="4"/>
      <c r="N327" s="4"/>
      <c r="O327" s="14"/>
      <c r="P327" s="4"/>
      <c r="Q327" s="4"/>
      <c r="R327" s="4"/>
      <c r="S327" s="14"/>
      <c r="T327" s="4"/>
      <c r="U327" s="3"/>
      <c r="V327" s="4"/>
      <c r="W327" s="14"/>
      <c r="X327" s="4"/>
      <c r="Y327" s="3"/>
      <c r="Z327" s="4"/>
      <c r="AA327" s="14"/>
      <c r="AB327" s="4"/>
      <c r="AC327" s="14"/>
      <c r="AD327" s="14"/>
      <c r="AE327" s="14"/>
      <c r="AF327" s="14"/>
      <c r="AG327" s="14"/>
      <c r="AH327" s="14"/>
      <c r="AI327" s="14"/>
      <c r="AJ327" s="14"/>
      <c r="AK327" s="14"/>
      <c r="AL327" s="14"/>
      <c r="AM327" s="14"/>
      <c r="AN327" s="14"/>
      <c r="AO327" s="14"/>
      <c r="AP327" s="14"/>
      <c r="AQ327" s="14"/>
      <c r="AR327" s="14"/>
      <c r="AS327" s="14"/>
      <c r="AT327" s="14"/>
      <c r="AU327" s="14"/>
    </row>
    <row r="328" spans="1:47" x14ac:dyDescent="0.25">
      <c r="A328"/>
      <c r="B328"/>
      <c r="C328"/>
      <c r="D328"/>
      <c r="F328"/>
      <c r="G328"/>
      <c r="H328"/>
      <c r="J328"/>
      <c r="K328" s="3"/>
      <c r="L328" s="4"/>
      <c r="M328" s="4"/>
      <c r="N328" s="4"/>
      <c r="O328" s="14"/>
      <c r="P328" s="4"/>
      <c r="Q328" s="4"/>
      <c r="R328" s="4"/>
      <c r="S328" s="14"/>
      <c r="T328" s="4"/>
      <c r="U328" s="3"/>
      <c r="V328" s="4"/>
      <c r="W328" s="14"/>
      <c r="X328" s="4"/>
      <c r="Y328" s="3"/>
      <c r="Z328" s="4"/>
      <c r="AA328" s="14"/>
      <c r="AB328" s="4"/>
      <c r="AC328" s="14"/>
      <c r="AD328" s="14"/>
      <c r="AE328" s="14"/>
      <c r="AF328" s="14"/>
      <c r="AG328" s="14"/>
      <c r="AH328" s="14"/>
      <c r="AI328" s="14"/>
      <c r="AJ328" s="14"/>
      <c r="AK328" s="14"/>
      <c r="AL328" s="14"/>
      <c r="AM328" s="14"/>
      <c r="AN328" s="14"/>
      <c r="AO328" s="14"/>
      <c r="AP328" s="14"/>
      <c r="AQ328" s="14"/>
      <c r="AR328" s="14"/>
      <c r="AS328" s="14"/>
      <c r="AT328" s="14"/>
      <c r="AU328" s="14"/>
    </row>
    <row r="329" spans="1:47" x14ac:dyDescent="0.25">
      <c r="A329"/>
      <c r="B329"/>
      <c r="C329"/>
      <c r="D329"/>
      <c r="F329"/>
      <c r="G329"/>
      <c r="H329"/>
      <c r="J329"/>
      <c r="K329" s="3"/>
      <c r="L329" s="4"/>
      <c r="M329" s="4"/>
      <c r="N329" s="4"/>
      <c r="O329" s="14"/>
      <c r="P329" s="4"/>
      <c r="Q329" s="4"/>
      <c r="R329" s="4"/>
      <c r="S329" s="14"/>
      <c r="T329" s="4"/>
      <c r="U329" s="3"/>
      <c r="V329" s="4"/>
      <c r="W329" s="14"/>
      <c r="X329" s="4"/>
      <c r="Y329" s="3"/>
      <c r="Z329" s="4"/>
      <c r="AA329" s="14"/>
      <c r="AB329" s="4"/>
      <c r="AC329" s="14"/>
      <c r="AD329" s="14"/>
      <c r="AE329" s="14"/>
      <c r="AF329" s="14"/>
      <c r="AG329" s="14"/>
      <c r="AH329" s="14"/>
      <c r="AI329" s="14"/>
      <c r="AJ329" s="14"/>
      <c r="AK329" s="14"/>
      <c r="AL329" s="14"/>
      <c r="AM329" s="14"/>
      <c r="AN329" s="14"/>
      <c r="AO329" s="14"/>
      <c r="AP329" s="14"/>
      <c r="AQ329" s="14"/>
      <c r="AR329" s="14"/>
      <c r="AS329" s="14"/>
      <c r="AT329" s="14"/>
      <c r="AU329" s="14"/>
    </row>
    <row r="330" spans="1:47" x14ac:dyDescent="0.25">
      <c r="A330"/>
      <c r="B330"/>
      <c r="C330"/>
      <c r="D330"/>
      <c r="F330"/>
      <c r="G330"/>
      <c r="H330"/>
      <c r="J330"/>
      <c r="K330" s="3"/>
      <c r="L330" s="4"/>
      <c r="M330" s="4"/>
      <c r="N330" s="4"/>
      <c r="O330" s="14"/>
      <c r="P330" s="4"/>
      <c r="Q330" s="4"/>
      <c r="R330" s="4"/>
      <c r="S330" s="14"/>
      <c r="T330" s="4"/>
      <c r="U330" s="3"/>
      <c r="V330" s="4"/>
      <c r="W330" s="14"/>
      <c r="X330" s="4"/>
      <c r="Y330" s="3"/>
      <c r="Z330" s="4"/>
      <c r="AA330" s="14"/>
      <c r="AB330" s="4"/>
      <c r="AC330" s="14"/>
      <c r="AD330" s="14"/>
      <c r="AE330" s="14"/>
      <c r="AF330" s="14"/>
      <c r="AG330" s="14"/>
      <c r="AH330" s="14"/>
      <c r="AI330" s="14"/>
      <c r="AJ330" s="14"/>
      <c r="AK330" s="14"/>
      <c r="AL330" s="14"/>
      <c r="AM330" s="14"/>
      <c r="AN330" s="14"/>
      <c r="AO330" s="14"/>
      <c r="AP330" s="14"/>
      <c r="AQ330" s="14"/>
      <c r="AR330" s="14"/>
      <c r="AS330" s="14"/>
      <c r="AT330" s="14"/>
      <c r="AU330" s="14"/>
    </row>
    <row r="331" spans="1:47" x14ac:dyDescent="0.25">
      <c r="A331"/>
      <c r="B331"/>
      <c r="C331"/>
      <c r="D331"/>
      <c r="F331"/>
      <c r="G331"/>
      <c r="H331"/>
      <c r="J331"/>
      <c r="K331" s="3"/>
      <c r="L331" s="4"/>
      <c r="M331" s="4"/>
      <c r="N331" s="4"/>
      <c r="O331" s="14"/>
      <c r="P331" s="4"/>
      <c r="Q331" s="4"/>
      <c r="R331" s="4"/>
      <c r="S331" s="14"/>
      <c r="T331" s="4"/>
      <c r="U331" s="3"/>
      <c r="V331" s="4"/>
      <c r="W331" s="14"/>
      <c r="X331" s="4"/>
      <c r="Y331" s="3"/>
      <c r="Z331" s="4"/>
      <c r="AA331" s="14"/>
      <c r="AB331" s="4"/>
      <c r="AC331" s="14"/>
      <c r="AD331" s="14"/>
      <c r="AE331" s="14"/>
      <c r="AF331" s="14"/>
      <c r="AG331" s="14"/>
      <c r="AH331" s="14"/>
      <c r="AI331" s="14"/>
      <c r="AJ331" s="14"/>
      <c r="AK331" s="14"/>
      <c r="AL331" s="14"/>
      <c r="AM331" s="14"/>
      <c r="AN331" s="14"/>
      <c r="AO331" s="14"/>
      <c r="AP331" s="14"/>
      <c r="AQ331" s="14"/>
      <c r="AR331" s="14"/>
      <c r="AS331" s="14"/>
      <c r="AT331" s="14"/>
      <c r="AU331" s="14"/>
    </row>
    <row r="332" spans="1:47" x14ac:dyDescent="0.25">
      <c r="A332"/>
      <c r="B332"/>
      <c r="C332"/>
      <c r="D332"/>
      <c r="F332"/>
      <c r="G332"/>
      <c r="H332"/>
      <c r="J332"/>
      <c r="K332" s="3"/>
      <c r="L332" s="4"/>
      <c r="M332" s="4"/>
      <c r="N332" s="4"/>
      <c r="O332" s="14"/>
      <c r="P332" s="4"/>
      <c r="Q332" s="4"/>
      <c r="R332" s="4"/>
      <c r="S332" s="14"/>
      <c r="T332" s="4"/>
      <c r="U332" s="3"/>
      <c r="V332" s="4"/>
      <c r="W332" s="14"/>
      <c r="X332" s="4"/>
      <c r="Y332" s="3"/>
      <c r="Z332" s="4"/>
      <c r="AA332" s="14"/>
      <c r="AB332" s="4"/>
      <c r="AC332" s="14"/>
      <c r="AD332" s="14"/>
      <c r="AE332" s="14"/>
      <c r="AF332" s="14"/>
      <c r="AG332" s="14"/>
      <c r="AH332" s="14"/>
      <c r="AI332" s="14"/>
      <c r="AJ332" s="14"/>
      <c r="AK332" s="14"/>
      <c r="AL332" s="14"/>
      <c r="AM332" s="14"/>
      <c r="AN332" s="14"/>
      <c r="AO332" s="14"/>
      <c r="AP332" s="14"/>
      <c r="AQ332" s="14"/>
      <c r="AR332" s="14"/>
      <c r="AS332" s="14"/>
      <c r="AT332" s="14"/>
      <c r="AU332" s="14"/>
    </row>
    <row r="333" spans="1:47" x14ac:dyDescent="0.25">
      <c r="A333"/>
      <c r="B333"/>
      <c r="C333"/>
      <c r="D333"/>
      <c r="F333"/>
      <c r="G333"/>
      <c r="H333"/>
      <c r="J333"/>
      <c r="K333" s="3"/>
      <c r="L333" s="4"/>
      <c r="M333" s="4"/>
      <c r="N333" s="4"/>
      <c r="O333" s="14"/>
      <c r="P333" s="4"/>
      <c r="Q333" s="4"/>
      <c r="R333" s="4"/>
      <c r="S333" s="14"/>
      <c r="T333" s="4"/>
      <c r="U333" s="3"/>
      <c r="V333" s="4"/>
      <c r="W333" s="14"/>
      <c r="X333" s="4"/>
      <c r="Y333" s="3"/>
      <c r="Z333" s="4"/>
      <c r="AA333" s="14"/>
      <c r="AB333" s="4"/>
      <c r="AC333" s="14"/>
      <c r="AD333" s="14"/>
      <c r="AE333" s="14"/>
      <c r="AF333" s="14"/>
      <c r="AG333" s="14"/>
      <c r="AH333" s="14"/>
      <c r="AI333" s="14"/>
      <c r="AJ333" s="14"/>
      <c r="AK333" s="14"/>
      <c r="AL333" s="14"/>
      <c r="AM333" s="14"/>
      <c r="AN333" s="14"/>
      <c r="AO333" s="14"/>
      <c r="AP333" s="14"/>
      <c r="AQ333" s="14"/>
      <c r="AR333" s="14"/>
      <c r="AS333" s="14"/>
      <c r="AT333" s="14"/>
      <c r="AU333" s="14"/>
    </row>
    <row r="334" spans="1:47" x14ac:dyDescent="0.25">
      <c r="A334"/>
      <c r="B334"/>
      <c r="C334"/>
      <c r="D334"/>
      <c r="F334"/>
      <c r="G334"/>
      <c r="H334"/>
      <c r="J334"/>
      <c r="K334" s="3"/>
      <c r="L334" s="4"/>
      <c r="M334" s="4"/>
      <c r="N334" s="4"/>
      <c r="O334" s="14"/>
      <c r="P334" s="4"/>
      <c r="Q334" s="4"/>
      <c r="R334" s="4"/>
      <c r="S334" s="14"/>
      <c r="T334" s="4"/>
      <c r="U334" s="3"/>
      <c r="V334" s="4"/>
      <c r="W334" s="14"/>
      <c r="X334" s="4"/>
      <c r="Y334" s="3"/>
      <c r="Z334" s="4"/>
      <c r="AA334" s="14"/>
      <c r="AB334" s="4"/>
      <c r="AC334" s="14"/>
      <c r="AD334" s="14"/>
      <c r="AE334" s="14"/>
      <c r="AF334" s="14"/>
      <c r="AG334" s="14"/>
      <c r="AH334" s="14"/>
      <c r="AI334" s="14"/>
      <c r="AJ334" s="14"/>
      <c r="AK334" s="14"/>
      <c r="AL334" s="14"/>
      <c r="AM334" s="14"/>
      <c r="AN334" s="14"/>
      <c r="AO334" s="14"/>
      <c r="AP334" s="14"/>
      <c r="AQ334" s="14"/>
      <c r="AR334" s="14"/>
      <c r="AS334" s="14"/>
      <c r="AT334" s="14"/>
      <c r="AU334" s="14"/>
    </row>
    <row r="335" spans="1:47" x14ac:dyDescent="0.25">
      <c r="A335"/>
      <c r="B335"/>
      <c r="C335"/>
      <c r="D335"/>
      <c r="F335"/>
      <c r="G335"/>
      <c r="H335"/>
      <c r="J335"/>
      <c r="K335" s="3"/>
      <c r="L335" s="4"/>
      <c r="M335" s="4"/>
      <c r="N335" s="4"/>
      <c r="O335" s="14"/>
      <c r="P335" s="4"/>
      <c r="Q335" s="4"/>
      <c r="R335" s="4"/>
      <c r="S335" s="14"/>
      <c r="T335" s="4"/>
      <c r="U335" s="3"/>
      <c r="V335" s="4"/>
      <c r="W335" s="14"/>
      <c r="X335" s="4"/>
      <c r="Y335" s="3"/>
      <c r="Z335" s="4"/>
      <c r="AA335" s="14"/>
      <c r="AB335" s="4"/>
      <c r="AC335" s="14"/>
      <c r="AD335" s="14"/>
      <c r="AE335" s="14"/>
      <c r="AF335" s="14"/>
      <c r="AG335" s="14"/>
      <c r="AH335" s="14"/>
      <c r="AI335" s="14"/>
      <c r="AJ335" s="14"/>
      <c r="AK335" s="14"/>
      <c r="AL335" s="14"/>
      <c r="AM335" s="14"/>
      <c r="AN335" s="14"/>
      <c r="AO335" s="14"/>
      <c r="AP335" s="14"/>
      <c r="AQ335" s="14"/>
      <c r="AR335" s="14"/>
      <c r="AS335" s="14"/>
      <c r="AT335" s="14"/>
      <c r="AU335" s="14"/>
    </row>
    <row r="336" spans="1:47" x14ac:dyDescent="0.25">
      <c r="A336"/>
      <c r="B336"/>
      <c r="C336"/>
      <c r="D336"/>
      <c r="F336"/>
      <c r="G336"/>
      <c r="H336"/>
      <c r="J336"/>
      <c r="K336" s="3"/>
      <c r="L336" s="4"/>
      <c r="M336" s="4"/>
      <c r="N336" s="4"/>
      <c r="O336" s="14"/>
      <c r="P336" s="4"/>
      <c r="Q336" s="4"/>
      <c r="R336" s="4"/>
      <c r="S336" s="14"/>
      <c r="T336" s="4"/>
      <c r="U336" s="3"/>
      <c r="V336" s="4"/>
      <c r="W336" s="14"/>
      <c r="X336" s="4"/>
      <c r="Y336" s="3"/>
      <c r="Z336" s="4"/>
      <c r="AA336" s="14"/>
      <c r="AB336" s="4"/>
      <c r="AC336" s="14"/>
      <c r="AD336" s="14"/>
      <c r="AE336" s="14"/>
      <c r="AF336" s="14"/>
      <c r="AG336" s="14"/>
      <c r="AH336" s="14"/>
      <c r="AI336" s="14"/>
      <c r="AJ336" s="14"/>
      <c r="AK336" s="14"/>
      <c r="AL336" s="14"/>
      <c r="AM336" s="14"/>
      <c r="AN336" s="14"/>
      <c r="AO336" s="14"/>
      <c r="AP336" s="14"/>
      <c r="AQ336" s="14"/>
      <c r="AR336" s="14"/>
      <c r="AS336" s="14"/>
      <c r="AT336" s="14"/>
      <c r="AU336" s="14"/>
    </row>
    <row r="337" spans="1:47" x14ac:dyDescent="0.25">
      <c r="A337"/>
      <c r="B337"/>
      <c r="C337"/>
      <c r="D337"/>
      <c r="F337"/>
      <c r="G337"/>
      <c r="H337"/>
      <c r="J337"/>
      <c r="K337" s="3"/>
      <c r="L337" s="4"/>
      <c r="M337" s="4"/>
      <c r="N337" s="4"/>
      <c r="O337" s="14"/>
      <c r="P337" s="4"/>
      <c r="Q337" s="4"/>
      <c r="R337" s="4"/>
      <c r="S337" s="14"/>
      <c r="T337" s="4"/>
      <c r="U337" s="3"/>
      <c r="V337" s="4"/>
      <c r="W337" s="14"/>
      <c r="X337" s="4"/>
      <c r="Y337" s="3"/>
      <c r="Z337" s="4"/>
      <c r="AA337" s="14"/>
      <c r="AB337" s="4"/>
      <c r="AC337" s="14"/>
      <c r="AD337" s="14"/>
      <c r="AE337" s="14"/>
      <c r="AF337" s="14"/>
      <c r="AG337" s="14"/>
      <c r="AH337" s="14"/>
      <c r="AI337" s="14"/>
      <c r="AJ337" s="14"/>
      <c r="AK337" s="14"/>
      <c r="AL337" s="14"/>
      <c r="AM337" s="14"/>
      <c r="AN337" s="14"/>
      <c r="AO337" s="14"/>
      <c r="AP337" s="14"/>
      <c r="AQ337" s="14"/>
      <c r="AR337" s="14"/>
      <c r="AS337" s="14"/>
      <c r="AT337" s="14"/>
      <c r="AU337" s="14"/>
    </row>
    <row r="338" spans="1:47" x14ac:dyDescent="0.25">
      <c r="A338"/>
      <c r="B338"/>
      <c r="C338"/>
      <c r="D338"/>
      <c r="F338"/>
      <c r="G338"/>
      <c r="H338"/>
      <c r="J338"/>
      <c r="K338" s="3"/>
      <c r="L338" s="4"/>
      <c r="M338" s="4"/>
      <c r="N338" s="4"/>
      <c r="O338" s="14"/>
      <c r="P338" s="4"/>
      <c r="Q338" s="4"/>
      <c r="R338" s="4"/>
      <c r="S338" s="14"/>
      <c r="T338" s="4"/>
      <c r="U338" s="3"/>
      <c r="V338" s="4"/>
      <c r="W338" s="14"/>
      <c r="X338" s="4"/>
      <c r="Y338" s="3"/>
      <c r="Z338" s="4"/>
      <c r="AA338" s="14"/>
      <c r="AB338" s="4"/>
      <c r="AC338" s="14"/>
      <c r="AD338" s="14"/>
      <c r="AE338" s="14"/>
      <c r="AF338" s="14"/>
      <c r="AG338" s="14"/>
      <c r="AH338" s="14"/>
      <c r="AI338" s="14"/>
      <c r="AJ338" s="14"/>
      <c r="AK338" s="14"/>
      <c r="AL338" s="14"/>
      <c r="AM338" s="14"/>
      <c r="AN338" s="14"/>
      <c r="AO338" s="14"/>
      <c r="AP338" s="14"/>
      <c r="AQ338" s="14"/>
      <c r="AR338" s="14"/>
      <c r="AS338" s="14"/>
      <c r="AT338" s="14"/>
      <c r="AU338" s="14"/>
    </row>
    <row r="339" spans="1:47" x14ac:dyDescent="0.25">
      <c r="A339"/>
      <c r="B339"/>
      <c r="C339"/>
      <c r="D339"/>
      <c r="F339"/>
      <c r="G339"/>
      <c r="H339"/>
      <c r="J339"/>
      <c r="K339" s="3"/>
      <c r="L339" s="4"/>
      <c r="M339" s="4"/>
      <c r="N339" s="4"/>
      <c r="O339" s="14"/>
      <c r="P339" s="4"/>
      <c r="Q339" s="4"/>
      <c r="R339" s="4"/>
      <c r="S339" s="14"/>
      <c r="T339" s="4"/>
      <c r="U339" s="3"/>
      <c r="V339" s="4"/>
      <c r="W339" s="14"/>
      <c r="X339" s="4"/>
      <c r="Y339" s="3"/>
      <c r="Z339" s="4"/>
      <c r="AA339" s="14"/>
      <c r="AB339" s="4"/>
      <c r="AC339" s="14"/>
      <c r="AD339" s="14"/>
      <c r="AE339" s="14"/>
      <c r="AF339" s="14"/>
      <c r="AG339" s="14"/>
      <c r="AH339" s="14"/>
      <c r="AI339" s="14"/>
      <c r="AJ339" s="14"/>
      <c r="AK339" s="14"/>
      <c r="AL339" s="14"/>
      <c r="AM339" s="14"/>
      <c r="AN339" s="14"/>
      <c r="AO339" s="14"/>
      <c r="AP339" s="14"/>
      <c r="AQ339" s="14"/>
      <c r="AR339" s="14"/>
      <c r="AS339" s="14"/>
      <c r="AT339" s="14"/>
      <c r="AU339" s="14"/>
    </row>
    <row r="340" spans="1:47" x14ac:dyDescent="0.25">
      <c r="A340"/>
      <c r="B340"/>
      <c r="C340"/>
      <c r="D340"/>
      <c r="F340"/>
      <c r="G340"/>
      <c r="H340"/>
      <c r="J340"/>
      <c r="K340" s="3"/>
      <c r="L340" s="4"/>
      <c r="M340" s="4"/>
      <c r="N340" s="4"/>
      <c r="O340" s="14"/>
      <c r="P340" s="4"/>
      <c r="Q340" s="4"/>
      <c r="R340" s="4"/>
      <c r="S340" s="14"/>
      <c r="T340" s="4"/>
      <c r="U340" s="3"/>
      <c r="V340" s="4"/>
      <c r="W340" s="14"/>
      <c r="X340" s="4"/>
      <c r="Y340" s="3"/>
      <c r="Z340" s="4"/>
      <c r="AA340" s="14"/>
      <c r="AB340" s="4"/>
      <c r="AC340" s="14"/>
      <c r="AD340" s="14"/>
      <c r="AE340" s="14"/>
      <c r="AF340" s="14"/>
      <c r="AG340" s="14"/>
      <c r="AH340" s="14"/>
      <c r="AI340" s="14"/>
      <c r="AJ340" s="14"/>
      <c r="AK340" s="14"/>
      <c r="AL340" s="14"/>
      <c r="AM340" s="14"/>
      <c r="AN340" s="14"/>
      <c r="AO340" s="14"/>
      <c r="AP340" s="14"/>
      <c r="AQ340" s="14"/>
      <c r="AR340" s="14"/>
      <c r="AS340" s="14"/>
      <c r="AT340" s="14"/>
      <c r="AU340" s="14"/>
    </row>
    <row r="341" spans="1:47" x14ac:dyDescent="0.25">
      <c r="A341"/>
      <c r="B341"/>
      <c r="C341"/>
      <c r="D341"/>
      <c r="F341"/>
      <c r="G341"/>
      <c r="H341"/>
      <c r="J341"/>
      <c r="K341" s="3"/>
      <c r="L341" s="4"/>
      <c r="M341" s="4"/>
      <c r="N341" s="4"/>
      <c r="O341" s="14"/>
      <c r="P341" s="4"/>
      <c r="Q341" s="4"/>
      <c r="R341" s="4"/>
      <c r="S341" s="14"/>
      <c r="T341" s="4"/>
      <c r="U341" s="3"/>
      <c r="V341" s="4"/>
      <c r="W341" s="14"/>
      <c r="X341" s="4"/>
      <c r="Y341" s="3"/>
      <c r="Z341" s="4"/>
      <c r="AA341" s="14"/>
      <c r="AB341" s="4"/>
      <c r="AC341" s="14"/>
      <c r="AD341" s="14"/>
      <c r="AE341" s="14"/>
      <c r="AF341" s="14"/>
      <c r="AG341" s="14"/>
      <c r="AH341" s="14"/>
      <c r="AI341" s="14"/>
      <c r="AJ341" s="14"/>
      <c r="AK341" s="14"/>
      <c r="AL341" s="14"/>
      <c r="AM341" s="14"/>
      <c r="AN341" s="14"/>
      <c r="AO341" s="14"/>
      <c r="AP341" s="14"/>
      <c r="AQ341" s="14"/>
      <c r="AR341" s="14"/>
      <c r="AS341" s="14"/>
      <c r="AT341" s="14"/>
      <c r="AU341" s="14"/>
    </row>
    <row r="342" spans="1:47" x14ac:dyDescent="0.25">
      <c r="A342"/>
      <c r="B342"/>
      <c r="C342"/>
      <c r="D342"/>
      <c r="F342"/>
      <c r="G342"/>
      <c r="H342"/>
      <c r="J342"/>
      <c r="K342" s="3"/>
      <c r="L342" s="4"/>
      <c r="M342" s="4"/>
      <c r="N342" s="4"/>
      <c r="O342" s="14"/>
      <c r="P342" s="4"/>
      <c r="Q342" s="4"/>
      <c r="R342" s="4"/>
      <c r="S342" s="14"/>
      <c r="T342" s="4"/>
      <c r="U342" s="3"/>
      <c r="V342" s="4"/>
      <c r="W342" s="14"/>
      <c r="X342" s="4"/>
      <c r="Y342" s="3"/>
      <c r="Z342" s="4"/>
      <c r="AA342" s="14"/>
      <c r="AB342" s="4"/>
      <c r="AC342" s="14"/>
      <c r="AD342" s="14"/>
      <c r="AE342" s="14"/>
      <c r="AF342" s="14"/>
      <c r="AG342" s="14"/>
      <c r="AH342" s="14"/>
      <c r="AI342" s="14"/>
      <c r="AJ342" s="14"/>
      <c r="AK342" s="14"/>
      <c r="AL342" s="14"/>
      <c r="AM342" s="14"/>
      <c r="AN342" s="14"/>
      <c r="AO342" s="14"/>
      <c r="AP342" s="14"/>
      <c r="AQ342" s="14"/>
      <c r="AR342" s="14"/>
      <c r="AS342" s="14"/>
      <c r="AT342" s="14"/>
      <c r="AU342" s="14"/>
    </row>
    <row r="343" spans="1:47" x14ac:dyDescent="0.25">
      <c r="A343"/>
      <c r="B343"/>
      <c r="C343"/>
      <c r="D343"/>
      <c r="F343"/>
      <c r="G343"/>
      <c r="H343"/>
      <c r="J343"/>
      <c r="K343" s="3"/>
      <c r="L343" s="4"/>
      <c r="M343" s="4"/>
      <c r="N343" s="4"/>
      <c r="O343" s="14"/>
      <c r="P343" s="4"/>
      <c r="Q343" s="4"/>
      <c r="R343" s="4"/>
      <c r="S343" s="14"/>
      <c r="T343" s="4"/>
      <c r="U343" s="3"/>
      <c r="V343" s="4"/>
      <c r="W343" s="14"/>
      <c r="X343" s="4"/>
      <c r="Y343" s="3"/>
      <c r="Z343" s="4"/>
      <c r="AA343" s="14"/>
      <c r="AB343" s="4"/>
      <c r="AC343" s="14"/>
      <c r="AD343" s="14"/>
      <c r="AE343" s="14"/>
      <c r="AF343" s="14"/>
      <c r="AG343" s="14"/>
      <c r="AH343" s="14"/>
      <c r="AI343" s="14"/>
      <c r="AJ343" s="14"/>
      <c r="AK343" s="14"/>
      <c r="AL343" s="14"/>
      <c r="AM343" s="14"/>
      <c r="AN343" s="14"/>
      <c r="AO343" s="14"/>
      <c r="AP343" s="14"/>
      <c r="AQ343" s="14"/>
      <c r="AR343" s="14"/>
      <c r="AS343" s="14"/>
      <c r="AT343" s="14"/>
      <c r="AU343" s="14"/>
    </row>
    <row r="344" spans="1:47" x14ac:dyDescent="0.25">
      <c r="A344"/>
      <c r="B344"/>
      <c r="C344"/>
      <c r="D344"/>
      <c r="F344"/>
      <c r="G344"/>
      <c r="H344"/>
      <c r="J344"/>
      <c r="K344" s="3"/>
      <c r="L344" s="4"/>
      <c r="M344" s="4"/>
      <c r="N344" s="4"/>
      <c r="O344" s="14"/>
      <c r="P344" s="4"/>
      <c r="Q344" s="4"/>
      <c r="R344" s="4"/>
      <c r="S344" s="14"/>
      <c r="T344" s="4"/>
      <c r="U344" s="3"/>
      <c r="V344" s="4"/>
      <c r="W344" s="14"/>
      <c r="X344" s="4"/>
      <c r="Y344" s="3"/>
      <c r="Z344" s="4"/>
      <c r="AA344" s="14"/>
      <c r="AB344" s="4"/>
      <c r="AC344" s="14"/>
      <c r="AD344" s="14"/>
      <c r="AE344" s="14"/>
      <c r="AF344" s="14"/>
      <c r="AG344" s="14"/>
      <c r="AH344" s="14"/>
      <c r="AI344" s="14"/>
      <c r="AJ344" s="14"/>
      <c r="AK344" s="14"/>
      <c r="AL344" s="14"/>
      <c r="AM344" s="14"/>
      <c r="AN344" s="14"/>
      <c r="AO344" s="14"/>
      <c r="AP344" s="14"/>
      <c r="AQ344" s="14"/>
      <c r="AR344" s="14"/>
      <c r="AS344" s="14"/>
      <c r="AT344" s="14"/>
      <c r="AU344" s="14"/>
    </row>
    <row r="345" spans="1:47" x14ac:dyDescent="0.25">
      <c r="A345"/>
      <c r="B345"/>
      <c r="C345"/>
      <c r="D345"/>
      <c r="F345"/>
      <c r="G345"/>
      <c r="H345"/>
      <c r="J345"/>
      <c r="K345" s="3"/>
      <c r="L345" s="4"/>
      <c r="M345" s="4"/>
      <c r="N345" s="4"/>
      <c r="O345" s="14"/>
      <c r="P345" s="4"/>
      <c r="Q345" s="4"/>
      <c r="R345" s="4"/>
      <c r="S345" s="14"/>
      <c r="T345" s="4"/>
      <c r="U345" s="3"/>
      <c r="V345" s="4"/>
      <c r="W345" s="14"/>
      <c r="X345" s="4"/>
      <c r="Y345" s="3"/>
      <c r="Z345" s="4"/>
      <c r="AA345" s="14"/>
      <c r="AB345" s="4"/>
      <c r="AC345" s="14"/>
      <c r="AD345" s="14"/>
      <c r="AE345" s="14"/>
      <c r="AF345" s="14"/>
      <c r="AG345" s="14"/>
      <c r="AH345" s="14"/>
      <c r="AI345" s="14"/>
      <c r="AJ345" s="14"/>
      <c r="AK345" s="14"/>
      <c r="AL345" s="14"/>
      <c r="AM345" s="14"/>
      <c r="AN345" s="14"/>
      <c r="AO345" s="14"/>
      <c r="AP345" s="14"/>
      <c r="AQ345" s="14"/>
      <c r="AR345" s="14"/>
      <c r="AS345" s="14"/>
      <c r="AT345" s="14"/>
      <c r="AU345" s="14"/>
    </row>
    <row r="346" spans="1:47" x14ac:dyDescent="0.25">
      <c r="A346"/>
      <c r="B346"/>
      <c r="C346"/>
      <c r="D346"/>
      <c r="F346"/>
      <c r="G346"/>
      <c r="H346"/>
      <c r="J346"/>
      <c r="K346" s="3"/>
      <c r="L346" s="4"/>
      <c r="M346" s="4"/>
      <c r="N346" s="4"/>
      <c r="O346" s="14"/>
      <c r="P346" s="4"/>
      <c r="Q346" s="4"/>
      <c r="R346" s="4"/>
      <c r="S346" s="14"/>
      <c r="T346" s="4"/>
      <c r="U346" s="3"/>
      <c r="V346" s="4"/>
      <c r="W346" s="14"/>
      <c r="X346" s="4"/>
      <c r="Y346" s="3"/>
      <c r="Z346" s="4"/>
      <c r="AA346" s="14"/>
      <c r="AB346" s="4"/>
      <c r="AC346" s="14"/>
      <c r="AD346" s="14"/>
      <c r="AE346" s="14"/>
      <c r="AF346" s="14"/>
      <c r="AG346" s="14"/>
      <c r="AH346" s="14"/>
      <c r="AI346" s="14"/>
      <c r="AJ346" s="14"/>
      <c r="AK346" s="14"/>
      <c r="AL346" s="14"/>
      <c r="AM346" s="14"/>
      <c r="AN346" s="14"/>
      <c r="AO346" s="14"/>
      <c r="AP346" s="14"/>
      <c r="AQ346" s="14"/>
      <c r="AR346" s="14"/>
      <c r="AS346" s="14"/>
      <c r="AT346" s="14"/>
      <c r="AU346" s="14"/>
    </row>
    <row r="347" spans="1:47" x14ac:dyDescent="0.25">
      <c r="A347"/>
      <c r="B347"/>
      <c r="C347"/>
      <c r="D347"/>
      <c r="F347"/>
      <c r="G347"/>
      <c r="H347"/>
      <c r="J347"/>
      <c r="K347" s="3"/>
      <c r="L347" s="4"/>
      <c r="M347" s="4"/>
      <c r="N347" s="4"/>
      <c r="O347" s="14"/>
      <c r="P347" s="4"/>
      <c r="Q347" s="4"/>
      <c r="R347" s="4"/>
      <c r="S347" s="14"/>
      <c r="T347" s="4"/>
      <c r="U347" s="3"/>
      <c r="V347" s="4"/>
      <c r="W347" s="14"/>
      <c r="X347" s="4"/>
      <c r="Y347" s="3"/>
      <c r="Z347" s="4"/>
      <c r="AA347" s="14"/>
      <c r="AB347" s="4"/>
      <c r="AC347" s="14"/>
      <c r="AD347" s="14"/>
      <c r="AE347" s="14"/>
      <c r="AF347" s="14"/>
      <c r="AG347" s="14"/>
      <c r="AH347" s="14"/>
      <c r="AI347" s="14"/>
      <c r="AJ347" s="14"/>
      <c r="AK347" s="14"/>
      <c r="AL347" s="14"/>
      <c r="AM347" s="14"/>
      <c r="AN347" s="14"/>
      <c r="AO347" s="14"/>
      <c r="AP347" s="14"/>
      <c r="AQ347" s="14"/>
      <c r="AR347" s="14"/>
      <c r="AS347" s="14"/>
      <c r="AT347" s="14"/>
      <c r="AU347" s="14"/>
    </row>
    <row r="348" spans="1:47" x14ac:dyDescent="0.25">
      <c r="A348"/>
      <c r="B348"/>
      <c r="C348"/>
      <c r="D348"/>
      <c r="F348"/>
      <c r="G348"/>
      <c r="H348"/>
      <c r="J348"/>
      <c r="K348" s="3"/>
      <c r="L348" s="4"/>
      <c r="M348" s="4"/>
      <c r="N348" s="4"/>
      <c r="O348" s="14"/>
      <c r="P348" s="4"/>
      <c r="Q348" s="4"/>
      <c r="R348" s="4"/>
      <c r="S348" s="14"/>
      <c r="T348" s="4"/>
      <c r="U348" s="3"/>
      <c r="V348" s="4"/>
      <c r="W348" s="14"/>
      <c r="X348" s="4"/>
      <c r="Y348" s="3"/>
      <c r="Z348" s="4"/>
      <c r="AA348" s="14"/>
      <c r="AB348" s="4"/>
      <c r="AC348" s="14"/>
      <c r="AD348" s="14"/>
      <c r="AE348" s="14"/>
      <c r="AF348" s="14"/>
      <c r="AG348" s="14"/>
      <c r="AH348" s="14"/>
      <c r="AI348" s="14"/>
      <c r="AJ348" s="14"/>
      <c r="AK348" s="14"/>
      <c r="AL348" s="14"/>
      <c r="AM348" s="14"/>
      <c r="AN348" s="14"/>
      <c r="AO348" s="14"/>
      <c r="AP348" s="14"/>
      <c r="AQ348" s="14"/>
      <c r="AR348" s="14"/>
      <c r="AS348" s="14"/>
      <c r="AT348" s="14"/>
      <c r="AU348" s="14"/>
    </row>
    <row r="349" spans="1:47" x14ac:dyDescent="0.25">
      <c r="A349"/>
      <c r="B349"/>
      <c r="C349"/>
      <c r="D349"/>
      <c r="F349"/>
      <c r="G349"/>
      <c r="H349"/>
      <c r="J349"/>
      <c r="K349" s="3"/>
      <c r="L349" s="4"/>
      <c r="M349" s="4"/>
      <c r="N349" s="4"/>
      <c r="O349" s="14"/>
      <c r="P349" s="4"/>
      <c r="Q349" s="4"/>
      <c r="R349" s="4"/>
      <c r="S349" s="14"/>
      <c r="T349" s="4"/>
      <c r="U349" s="3"/>
      <c r="V349" s="4"/>
      <c r="W349" s="14"/>
      <c r="X349" s="4"/>
      <c r="Y349" s="3"/>
      <c r="Z349" s="4"/>
      <c r="AA349" s="14"/>
      <c r="AB349" s="4"/>
      <c r="AC349" s="14"/>
      <c r="AD349" s="14"/>
      <c r="AE349" s="14"/>
      <c r="AF349" s="14"/>
      <c r="AG349" s="14"/>
      <c r="AH349" s="14"/>
      <c r="AI349" s="14"/>
      <c r="AJ349" s="14"/>
      <c r="AK349" s="14"/>
      <c r="AL349" s="14"/>
      <c r="AM349" s="14"/>
      <c r="AN349" s="14"/>
      <c r="AO349" s="14"/>
      <c r="AP349" s="14"/>
      <c r="AQ349" s="14"/>
      <c r="AR349" s="14"/>
      <c r="AS349" s="14"/>
      <c r="AT349" s="14"/>
      <c r="AU349" s="14"/>
    </row>
    <row r="350" spans="1:47" x14ac:dyDescent="0.25">
      <c r="A350"/>
      <c r="B350"/>
      <c r="C350"/>
      <c r="D350"/>
      <c r="F350"/>
      <c r="G350"/>
      <c r="H350"/>
      <c r="J350"/>
      <c r="K350" s="3"/>
      <c r="L350" s="4"/>
      <c r="M350" s="4"/>
      <c r="N350" s="4"/>
      <c r="O350" s="14"/>
      <c r="P350" s="4"/>
      <c r="Q350" s="4"/>
      <c r="R350" s="4"/>
      <c r="S350" s="14"/>
      <c r="T350" s="4"/>
      <c r="U350" s="3"/>
      <c r="V350" s="4"/>
      <c r="W350" s="14"/>
      <c r="X350" s="4"/>
      <c r="Y350" s="3"/>
      <c r="Z350" s="4"/>
      <c r="AA350" s="14"/>
      <c r="AB350" s="4"/>
      <c r="AC350" s="14"/>
      <c r="AD350" s="14"/>
      <c r="AE350" s="14"/>
      <c r="AF350" s="14"/>
      <c r="AG350" s="14"/>
      <c r="AH350" s="14"/>
      <c r="AI350" s="14"/>
      <c r="AJ350" s="14"/>
      <c r="AK350" s="14"/>
      <c r="AL350" s="14"/>
      <c r="AM350" s="14"/>
      <c r="AN350" s="14"/>
      <c r="AO350" s="14"/>
      <c r="AP350" s="14"/>
      <c r="AQ350" s="14"/>
      <c r="AR350" s="14"/>
      <c r="AS350" s="14"/>
      <c r="AT350" s="14"/>
      <c r="AU350" s="14"/>
    </row>
    <row r="351" spans="1:47" x14ac:dyDescent="0.25">
      <c r="A351"/>
      <c r="B351"/>
      <c r="C351"/>
      <c r="D351"/>
      <c r="F351"/>
      <c r="G351"/>
      <c r="H351"/>
      <c r="J351"/>
      <c r="K351" s="3"/>
      <c r="L351" s="4"/>
      <c r="M351" s="4"/>
      <c r="N351" s="4"/>
      <c r="O351" s="14"/>
      <c r="P351" s="4"/>
      <c r="Q351" s="4"/>
      <c r="R351" s="4"/>
      <c r="S351" s="14"/>
      <c r="T351" s="4"/>
      <c r="U351" s="3"/>
      <c r="V351" s="4"/>
      <c r="W351" s="14"/>
      <c r="X351" s="4"/>
      <c r="Y351" s="3"/>
      <c r="Z351" s="4"/>
      <c r="AA351" s="14"/>
      <c r="AB351" s="4"/>
      <c r="AC351" s="14"/>
      <c r="AD351" s="14"/>
      <c r="AE351" s="14"/>
      <c r="AF351" s="14"/>
      <c r="AG351" s="14"/>
      <c r="AH351" s="14"/>
      <c r="AI351" s="14"/>
      <c r="AJ351" s="14"/>
      <c r="AK351" s="14"/>
      <c r="AL351" s="14"/>
      <c r="AM351" s="14"/>
      <c r="AN351" s="14"/>
      <c r="AO351" s="14"/>
      <c r="AP351" s="14"/>
      <c r="AQ351" s="14"/>
      <c r="AR351" s="14"/>
      <c r="AS351" s="14"/>
      <c r="AT351" s="14"/>
      <c r="AU351" s="14"/>
    </row>
    <row r="352" spans="1:47" x14ac:dyDescent="0.25">
      <c r="A352"/>
      <c r="B352"/>
      <c r="C352"/>
      <c r="D352"/>
      <c r="F352"/>
      <c r="G352"/>
      <c r="H352"/>
      <c r="J352"/>
      <c r="K352" s="3"/>
      <c r="L352" s="4"/>
      <c r="M352" s="4"/>
      <c r="N352" s="4"/>
      <c r="O352" s="14"/>
      <c r="P352" s="4"/>
      <c r="Q352" s="4"/>
      <c r="R352" s="4"/>
      <c r="S352" s="14"/>
      <c r="T352" s="4"/>
      <c r="U352" s="3"/>
      <c r="V352" s="4"/>
      <c r="W352" s="14"/>
      <c r="X352" s="4"/>
      <c r="Y352" s="3"/>
      <c r="Z352" s="4"/>
      <c r="AA352" s="14"/>
      <c r="AB352" s="4"/>
      <c r="AC352" s="14"/>
      <c r="AD352" s="14"/>
      <c r="AE352" s="14"/>
      <c r="AF352" s="14"/>
      <c r="AG352" s="14"/>
      <c r="AH352" s="14"/>
      <c r="AI352" s="14"/>
      <c r="AJ352" s="14"/>
      <c r="AK352" s="14"/>
      <c r="AL352" s="14"/>
      <c r="AM352" s="14"/>
      <c r="AN352" s="14"/>
      <c r="AO352" s="14"/>
      <c r="AP352" s="14"/>
      <c r="AQ352" s="14"/>
      <c r="AR352" s="14"/>
      <c r="AS352" s="14"/>
      <c r="AT352" s="14"/>
      <c r="AU352" s="14"/>
    </row>
    <row r="353" spans="1:47" x14ac:dyDescent="0.25">
      <c r="A353"/>
      <c r="B353"/>
      <c r="C353"/>
      <c r="D353"/>
      <c r="F353"/>
      <c r="G353"/>
      <c r="H353"/>
      <c r="J353"/>
      <c r="K353" s="3"/>
      <c r="L353" s="4"/>
      <c r="M353" s="4"/>
      <c r="N353" s="4"/>
      <c r="O353" s="14"/>
      <c r="P353" s="4"/>
      <c r="Q353" s="4"/>
      <c r="R353" s="4"/>
      <c r="S353" s="14"/>
      <c r="T353" s="4"/>
      <c r="U353" s="3"/>
      <c r="V353" s="4"/>
      <c r="W353" s="14"/>
      <c r="X353" s="4"/>
      <c r="Y353" s="3"/>
      <c r="Z353" s="4"/>
      <c r="AA353" s="14"/>
      <c r="AB353" s="4"/>
      <c r="AC353" s="14"/>
      <c r="AD353" s="14"/>
      <c r="AE353" s="14"/>
      <c r="AF353" s="14"/>
      <c r="AG353" s="14"/>
      <c r="AH353" s="14"/>
      <c r="AI353" s="14"/>
      <c r="AJ353" s="14"/>
      <c r="AK353" s="14"/>
      <c r="AL353" s="14"/>
      <c r="AM353" s="14"/>
      <c r="AN353" s="14"/>
      <c r="AO353" s="14"/>
      <c r="AP353" s="14"/>
      <c r="AQ353" s="14"/>
      <c r="AR353" s="14"/>
      <c r="AS353" s="14"/>
      <c r="AT353" s="14"/>
      <c r="AU353" s="14"/>
    </row>
    <row r="354" spans="1:47" x14ac:dyDescent="0.25">
      <c r="A354"/>
      <c r="B354"/>
      <c r="C354"/>
      <c r="D354"/>
      <c r="F354"/>
      <c r="G354"/>
      <c r="H354"/>
      <c r="J354"/>
      <c r="K354" s="3"/>
      <c r="L354" s="4"/>
      <c r="M354" s="4"/>
      <c r="N354" s="4"/>
      <c r="O354" s="14"/>
      <c r="P354" s="4"/>
      <c r="Q354" s="4"/>
      <c r="R354" s="4"/>
      <c r="S354" s="14"/>
      <c r="T354" s="4"/>
      <c r="U354" s="3"/>
      <c r="V354" s="4"/>
      <c r="W354" s="14"/>
      <c r="X354" s="4"/>
      <c r="Y354" s="3"/>
      <c r="Z354" s="4"/>
      <c r="AA354" s="14"/>
      <c r="AB354" s="4"/>
      <c r="AC354" s="14"/>
      <c r="AD354" s="14"/>
      <c r="AE354" s="14"/>
      <c r="AF354" s="14"/>
      <c r="AG354" s="14"/>
      <c r="AH354" s="14"/>
      <c r="AI354" s="14"/>
      <c r="AJ354" s="14"/>
      <c r="AK354" s="14"/>
      <c r="AL354" s="14"/>
      <c r="AM354" s="14"/>
      <c r="AN354" s="14"/>
      <c r="AO354" s="14"/>
      <c r="AP354" s="14"/>
      <c r="AQ354" s="14"/>
      <c r="AR354" s="14"/>
      <c r="AS354" s="14"/>
      <c r="AT354" s="14"/>
      <c r="AU354" s="14"/>
    </row>
    <row r="355" spans="1:47" x14ac:dyDescent="0.25">
      <c r="A355"/>
      <c r="B355"/>
      <c r="C355"/>
      <c r="D355"/>
      <c r="F355"/>
      <c r="G355"/>
      <c r="H355"/>
      <c r="J355"/>
      <c r="K355" s="3"/>
      <c r="L355" s="4"/>
      <c r="M355" s="4"/>
      <c r="N355" s="4"/>
      <c r="O355" s="14"/>
      <c r="P355" s="4"/>
      <c r="Q355" s="4"/>
      <c r="R355" s="4"/>
      <c r="S355" s="14"/>
      <c r="T355" s="4"/>
      <c r="U355" s="3"/>
      <c r="V355" s="4"/>
      <c r="W355" s="14"/>
      <c r="X355" s="4"/>
      <c r="Y355" s="3"/>
      <c r="Z355" s="4"/>
      <c r="AA355" s="14"/>
      <c r="AB355" s="4"/>
      <c r="AC355" s="14"/>
      <c r="AD355" s="14"/>
      <c r="AE355" s="14"/>
      <c r="AF355" s="14"/>
      <c r="AG355" s="14"/>
      <c r="AH355" s="14"/>
      <c r="AI355" s="14"/>
      <c r="AJ355" s="14"/>
      <c r="AK355" s="14"/>
      <c r="AL355" s="14"/>
      <c r="AM355" s="14"/>
      <c r="AN355" s="14"/>
      <c r="AO355" s="14"/>
      <c r="AP355" s="14"/>
      <c r="AQ355" s="14"/>
      <c r="AR355" s="14"/>
      <c r="AS355" s="14"/>
      <c r="AT355" s="14"/>
      <c r="AU355" s="14"/>
    </row>
    <row r="356" spans="1:47" x14ac:dyDescent="0.25">
      <c r="A356"/>
      <c r="B356"/>
      <c r="C356"/>
      <c r="D356"/>
      <c r="F356"/>
      <c r="G356"/>
      <c r="H356"/>
      <c r="J356"/>
      <c r="K356" s="3"/>
      <c r="L356" s="4"/>
      <c r="M356" s="4"/>
      <c r="N356" s="4"/>
      <c r="O356" s="14"/>
      <c r="P356" s="4"/>
      <c r="Q356" s="4"/>
      <c r="R356" s="4"/>
      <c r="S356" s="14"/>
      <c r="T356" s="4"/>
      <c r="U356" s="3"/>
      <c r="V356" s="4"/>
      <c r="W356" s="14"/>
      <c r="X356" s="4"/>
      <c r="Y356" s="3"/>
      <c r="Z356" s="4"/>
      <c r="AA356" s="14"/>
      <c r="AB356" s="4"/>
      <c r="AC356" s="14"/>
      <c r="AD356" s="14"/>
      <c r="AE356" s="14"/>
      <c r="AF356" s="14"/>
      <c r="AG356" s="14"/>
      <c r="AH356" s="14"/>
      <c r="AI356" s="14"/>
      <c r="AJ356" s="14"/>
      <c r="AK356" s="14"/>
      <c r="AL356" s="14"/>
      <c r="AM356" s="14"/>
      <c r="AN356" s="14"/>
      <c r="AO356" s="14"/>
      <c r="AP356" s="14"/>
      <c r="AQ356" s="14"/>
      <c r="AR356" s="14"/>
      <c r="AS356" s="14"/>
      <c r="AT356" s="14"/>
      <c r="AU356" s="14"/>
    </row>
    <row r="357" spans="1:47" x14ac:dyDescent="0.25">
      <c r="A357"/>
      <c r="B357"/>
      <c r="C357"/>
      <c r="D357"/>
      <c r="F357"/>
      <c r="G357"/>
      <c r="H357"/>
      <c r="J357"/>
      <c r="K357" s="3"/>
      <c r="L357" s="4"/>
      <c r="M357" s="4"/>
      <c r="N357" s="4"/>
      <c r="O357" s="14"/>
      <c r="P357" s="4"/>
      <c r="Q357" s="4"/>
      <c r="R357" s="4"/>
      <c r="S357" s="14"/>
      <c r="T357" s="4"/>
      <c r="U357" s="3"/>
      <c r="V357" s="4"/>
      <c r="W357" s="14"/>
      <c r="X357" s="4"/>
      <c r="Y357" s="3"/>
      <c r="Z357" s="4"/>
      <c r="AA357" s="14"/>
      <c r="AB357" s="4"/>
      <c r="AC357" s="14"/>
      <c r="AD357" s="14"/>
      <c r="AE357" s="14"/>
      <c r="AF357" s="14"/>
      <c r="AG357" s="14"/>
      <c r="AH357" s="14"/>
      <c r="AI357" s="14"/>
      <c r="AJ357" s="14"/>
      <c r="AK357" s="14"/>
      <c r="AL357" s="14"/>
      <c r="AM357" s="14"/>
      <c r="AN357" s="14"/>
      <c r="AO357" s="14"/>
      <c r="AP357" s="14"/>
      <c r="AQ357" s="14"/>
      <c r="AR357" s="14"/>
      <c r="AS357" s="14"/>
      <c r="AT357" s="14"/>
      <c r="AU357" s="14"/>
    </row>
    <row r="358" spans="1:47" x14ac:dyDescent="0.25">
      <c r="A358"/>
      <c r="B358"/>
      <c r="C358"/>
      <c r="D358"/>
      <c r="F358"/>
      <c r="G358"/>
      <c r="H358"/>
      <c r="J358"/>
      <c r="K358" s="3"/>
      <c r="L358" s="4"/>
      <c r="M358" s="4"/>
      <c r="N358" s="4"/>
      <c r="O358" s="14"/>
      <c r="P358" s="4"/>
      <c r="Q358" s="4"/>
      <c r="R358" s="4"/>
      <c r="S358" s="14"/>
      <c r="T358" s="4"/>
      <c r="U358" s="3"/>
      <c r="V358" s="4"/>
      <c r="W358" s="14"/>
      <c r="X358" s="4"/>
      <c r="Y358" s="3"/>
      <c r="Z358" s="4"/>
      <c r="AA358" s="14"/>
      <c r="AB358" s="4"/>
      <c r="AC358" s="14"/>
      <c r="AD358" s="14"/>
      <c r="AE358" s="14"/>
      <c r="AF358" s="14"/>
      <c r="AG358" s="14"/>
      <c r="AH358" s="14"/>
      <c r="AI358" s="14"/>
      <c r="AJ358" s="14"/>
      <c r="AK358" s="14"/>
      <c r="AL358" s="14"/>
      <c r="AM358" s="14"/>
      <c r="AN358" s="14"/>
      <c r="AO358" s="14"/>
      <c r="AP358" s="14"/>
      <c r="AQ358" s="14"/>
      <c r="AR358" s="14"/>
      <c r="AS358" s="14"/>
      <c r="AT358" s="14"/>
      <c r="AU358" s="14"/>
    </row>
    <row r="359" spans="1:47" x14ac:dyDescent="0.25">
      <c r="A359"/>
      <c r="B359"/>
      <c r="C359"/>
      <c r="D359"/>
      <c r="F359"/>
      <c r="G359"/>
      <c r="H359"/>
      <c r="J359"/>
      <c r="K359" s="3"/>
      <c r="L359" s="4"/>
      <c r="M359" s="4"/>
      <c r="N359" s="4"/>
      <c r="O359" s="14"/>
      <c r="P359" s="4"/>
      <c r="Q359" s="4"/>
      <c r="R359" s="4"/>
      <c r="S359" s="14"/>
      <c r="T359" s="4"/>
      <c r="U359" s="3"/>
      <c r="V359" s="4"/>
      <c r="W359" s="14"/>
      <c r="X359" s="4"/>
      <c r="Y359" s="3"/>
      <c r="Z359" s="4"/>
      <c r="AA359" s="14"/>
      <c r="AB359" s="4"/>
      <c r="AC359" s="14"/>
      <c r="AD359" s="14"/>
      <c r="AE359" s="14"/>
      <c r="AF359" s="14"/>
      <c r="AG359" s="14"/>
      <c r="AH359" s="14"/>
      <c r="AI359" s="14"/>
      <c r="AJ359" s="14"/>
      <c r="AK359" s="14"/>
      <c r="AL359" s="14"/>
      <c r="AM359" s="14"/>
      <c r="AN359" s="14"/>
      <c r="AO359" s="14"/>
      <c r="AP359" s="14"/>
      <c r="AQ359" s="14"/>
      <c r="AR359" s="14"/>
      <c r="AS359" s="14"/>
      <c r="AT359" s="14"/>
      <c r="AU359" s="14"/>
    </row>
    <row r="360" spans="1:47" x14ac:dyDescent="0.25">
      <c r="A360"/>
      <c r="B360"/>
      <c r="C360"/>
      <c r="D360"/>
      <c r="F360"/>
      <c r="G360"/>
      <c r="H360"/>
      <c r="J360"/>
      <c r="K360" s="3"/>
      <c r="L360" s="4"/>
      <c r="M360" s="4"/>
      <c r="N360" s="4"/>
      <c r="O360" s="14"/>
      <c r="P360" s="4"/>
      <c r="Q360" s="4"/>
      <c r="R360" s="4"/>
      <c r="S360" s="14"/>
      <c r="T360" s="4"/>
      <c r="U360" s="3"/>
      <c r="V360" s="4"/>
      <c r="W360" s="14"/>
      <c r="X360" s="4"/>
      <c r="Y360" s="3"/>
      <c r="Z360" s="4"/>
      <c r="AA360" s="14"/>
      <c r="AB360" s="4"/>
      <c r="AC360" s="14"/>
      <c r="AD360" s="14"/>
      <c r="AE360" s="14"/>
      <c r="AF360" s="14"/>
      <c r="AG360" s="14"/>
      <c r="AH360" s="14"/>
      <c r="AI360" s="14"/>
      <c r="AJ360" s="14"/>
      <c r="AK360" s="14"/>
      <c r="AL360" s="14"/>
      <c r="AM360" s="14"/>
      <c r="AN360" s="14"/>
      <c r="AO360" s="14"/>
      <c r="AP360" s="14"/>
      <c r="AQ360" s="14"/>
      <c r="AR360" s="14"/>
      <c r="AS360" s="14"/>
      <c r="AT360" s="14"/>
      <c r="AU360" s="14"/>
    </row>
    <row r="361" spans="1:47" x14ac:dyDescent="0.25">
      <c r="A361"/>
      <c r="B361"/>
      <c r="C361"/>
      <c r="D361"/>
      <c r="F361"/>
      <c r="G361"/>
      <c r="H361"/>
      <c r="J361"/>
      <c r="K361" s="3"/>
      <c r="L361" s="4"/>
      <c r="M361" s="4"/>
      <c r="N361" s="4"/>
      <c r="O361" s="14"/>
      <c r="P361" s="4"/>
      <c r="Q361" s="4"/>
      <c r="R361" s="4"/>
      <c r="S361" s="14"/>
      <c r="T361" s="4"/>
      <c r="U361" s="3"/>
      <c r="V361" s="4"/>
      <c r="W361" s="14"/>
      <c r="X361" s="4"/>
      <c r="Y361" s="3"/>
      <c r="Z361" s="4"/>
      <c r="AA361" s="14"/>
      <c r="AB361" s="4"/>
      <c r="AC361" s="14"/>
      <c r="AD361" s="14"/>
      <c r="AE361" s="14"/>
      <c r="AF361" s="14"/>
      <c r="AG361" s="14"/>
      <c r="AH361" s="14"/>
      <c r="AI361" s="14"/>
      <c r="AJ361" s="14"/>
      <c r="AK361" s="14"/>
      <c r="AL361" s="14"/>
      <c r="AM361" s="14"/>
      <c r="AN361" s="14"/>
      <c r="AO361" s="14"/>
      <c r="AP361" s="14"/>
      <c r="AQ361" s="14"/>
      <c r="AR361" s="14"/>
      <c r="AS361" s="14"/>
      <c r="AT361" s="14"/>
      <c r="AU361" s="14"/>
    </row>
    <row r="362" spans="1:47" x14ac:dyDescent="0.25">
      <c r="A362"/>
      <c r="B362"/>
      <c r="C362"/>
      <c r="D362"/>
      <c r="F362"/>
      <c r="G362"/>
      <c r="H362"/>
      <c r="J362"/>
      <c r="K362" s="3"/>
      <c r="L362" s="4"/>
      <c r="M362" s="4"/>
      <c r="N362" s="4"/>
      <c r="O362" s="14"/>
      <c r="P362" s="4"/>
      <c r="Q362" s="4"/>
      <c r="R362" s="4"/>
      <c r="S362" s="14"/>
      <c r="T362" s="4"/>
      <c r="U362" s="3"/>
      <c r="V362" s="4"/>
      <c r="W362" s="14"/>
      <c r="X362" s="4"/>
      <c r="Y362" s="3"/>
      <c r="Z362" s="4"/>
      <c r="AA362" s="14"/>
      <c r="AB362" s="4"/>
      <c r="AC362" s="14"/>
      <c r="AD362" s="14"/>
      <c r="AE362" s="14"/>
      <c r="AF362" s="14"/>
      <c r="AG362" s="14"/>
      <c r="AH362" s="14"/>
      <c r="AI362" s="14"/>
      <c r="AJ362" s="14"/>
      <c r="AK362" s="14"/>
      <c r="AL362" s="14"/>
      <c r="AM362" s="14"/>
      <c r="AN362" s="14"/>
      <c r="AO362" s="14"/>
      <c r="AP362" s="14"/>
      <c r="AQ362" s="14"/>
      <c r="AR362" s="14"/>
      <c r="AS362" s="14"/>
      <c r="AT362" s="14"/>
      <c r="AU362" s="14"/>
    </row>
    <row r="363" spans="1:47" x14ac:dyDescent="0.25">
      <c r="A363"/>
      <c r="B363"/>
      <c r="C363"/>
      <c r="D363"/>
      <c r="F363"/>
      <c r="G363"/>
      <c r="H363"/>
      <c r="J363"/>
      <c r="K363" s="3"/>
      <c r="L363" s="4"/>
      <c r="M363" s="4"/>
      <c r="N363" s="4"/>
      <c r="O363" s="14"/>
      <c r="P363" s="4"/>
      <c r="Q363" s="4"/>
      <c r="R363" s="4"/>
      <c r="S363" s="14"/>
      <c r="T363" s="4"/>
      <c r="U363" s="3"/>
      <c r="V363" s="4"/>
      <c r="W363" s="14"/>
      <c r="X363" s="4"/>
      <c r="Y363" s="3"/>
      <c r="Z363" s="4"/>
      <c r="AA363" s="14"/>
      <c r="AB363" s="4"/>
      <c r="AC363" s="14"/>
      <c r="AD363" s="14"/>
      <c r="AE363" s="14"/>
      <c r="AF363" s="14"/>
      <c r="AG363" s="14"/>
      <c r="AH363" s="14"/>
      <c r="AI363" s="14"/>
      <c r="AJ363" s="14"/>
      <c r="AK363" s="14"/>
      <c r="AL363" s="14"/>
      <c r="AM363" s="14"/>
      <c r="AN363" s="14"/>
      <c r="AO363" s="14"/>
      <c r="AP363" s="14"/>
      <c r="AQ363" s="14"/>
      <c r="AR363" s="14"/>
      <c r="AS363" s="14"/>
      <c r="AT363" s="14"/>
      <c r="AU363" s="14"/>
    </row>
    <row r="364" spans="1:47" x14ac:dyDescent="0.25">
      <c r="A364"/>
      <c r="B364"/>
      <c r="C364"/>
      <c r="D364"/>
      <c r="F364"/>
      <c r="G364"/>
      <c r="H364"/>
      <c r="J364"/>
      <c r="K364" s="3"/>
      <c r="L364" s="4"/>
      <c r="M364" s="4"/>
      <c r="N364" s="4"/>
      <c r="O364" s="14"/>
      <c r="P364" s="4"/>
      <c r="Q364" s="4"/>
      <c r="R364" s="4"/>
      <c r="S364" s="14"/>
      <c r="T364" s="4"/>
      <c r="U364" s="3"/>
      <c r="V364" s="4"/>
      <c r="W364" s="14"/>
      <c r="X364" s="4"/>
      <c r="Y364" s="3"/>
      <c r="Z364" s="4"/>
      <c r="AA364" s="14"/>
      <c r="AB364" s="4"/>
      <c r="AC364" s="14"/>
      <c r="AD364" s="14"/>
      <c r="AE364" s="14"/>
      <c r="AF364" s="14"/>
      <c r="AG364" s="14"/>
      <c r="AH364" s="14"/>
      <c r="AI364" s="14"/>
      <c r="AJ364" s="14"/>
      <c r="AK364" s="14"/>
      <c r="AL364" s="14"/>
      <c r="AM364" s="14"/>
      <c r="AN364" s="14"/>
      <c r="AO364" s="14"/>
      <c r="AP364" s="14"/>
      <c r="AQ364" s="14"/>
      <c r="AR364" s="14"/>
      <c r="AS364" s="14"/>
      <c r="AT364" s="14"/>
      <c r="AU364" s="14"/>
    </row>
    <row r="365" spans="1:47" x14ac:dyDescent="0.25">
      <c r="A365"/>
      <c r="B365"/>
      <c r="C365"/>
      <c r="D365"/>
      <c r="F365"/>
      <c r="G365"/>
      <c r="H365"/>
      <c r="J365"/>
      <c r="K365" s="3"/>
      <c r="L365" s="4"/>
      <c r="M365" s="4"/>
      <c r="N365" s="4"/>
      <c r="O365" s="14"/>
      <c r="P365" s="4"/>
      <c r="Q365" s="4"/>
      <c r="R365" s="4"/>
      <c r="S365" s="14"/>
      <c r="T365" s="4"/>
      <c r="U365" s="3"/>
      <c r="V365" s="4"/>
      <c r="W365" s="14"/>
      <c r="X365" s="4"/>
      <c r="Y365" s="3"/>
      <c r="Z365" s="4"/>
      <c r="AA365" s="14"/>
      <c r="AB365" s="4"/>
      <c r="AC365" s="14"/>
      <c r="AD365" s="14"/>
      <c r="AE365" s="14"/>
      <c r="AF365" s="14"/>
      <c r="AG365" s="14"/>
      <c r="AH365" s="14"/>
      <c r="AI365" s="14"/>
      <c r="AJ365" s="14"/>
      <c r="AK365" s="14"/>
      <c r="AL365" s="14"/>
      <c r="AM365" s="14"/>
      <c r="AN365" s="14"/>
      <c r="AO365" s="14"/>
      <c r="AP365" s="14"/>
      <c r="AQ365" s="14"/>
      <c r="AR365" s="14"/>
      <c r="AS365" s="14"/>
      <c r="AT365" s="14"/>
      <c r="AU365" s="14"/>
    </row>
    <row r="366" spans="1:47" x14ac:dyDescent="0.25">
      <c r="A366"/>
      <c r="B366"/>
      <c r="C366"/>
      <c r="D366"/>
      <c r="F366"/>
      <c r="G366"/>
      <c r="H366"/>
      <c r="J366"/>
      <c r="K366" s="3"/>
      <c r="L366" s="4"/>
      <c r="M366" s="4"/>
      <c r="N366" s="4"/>
      <c r="O366" s="14"/>
      <c r="P366" s="4"/>
      <c r="Q366" s="4"/>
      <c r="R366" s="4"/>
      <c r="S366" s="14"/>
      <c r="T366" s="4"/>
      <c r="U366" s="3"/>
      <c r="V366" s="4"/>
      <c r="W366" s="14"/>
      <c r="X366" s="4"/>
      <c r="Y366" s="3"/>
      <c r="Z366" s="4"/>
      <c r="AA366" s="14"/>
      <c r="AB366" s="4"/>
      <c r="AC366" s="14"/>
      <c r="AD366" s="14"/>
      <c r="AE366" s="14"/>
      <c r="AF366" s="14"/>
      <c r="AG366" s="14"/>
      <c r="AH366" s="14"/>
      <c r="AI366" s="14"/>
      <c r="AJ366" s="14"/>
      <c r="AK366" s="14"/>
      <c r="AL366" s="14"/>
      <c r="AM366" s="14"/>
      <c r="AN366" s="14"/>
      <c r="AO366" s="14"/>
      <c r="AP366" s="14"/>
      <c r="AQ366" s="14"/>
      <c r="AR366" s="14"/>
      <c r="AS366" s="14"/>
      <c r="AT366" s="14"/>
      <c r="AU366" s="14"/>
    </row>
    <row r="367" spans="1:47" x14ac:dyDescent="0.25">
      <c r="A367"/>
      <c r="B367"/>
      <c r="C367"/>
      <c r="D367"/>
      <c r="F367"/>
      <c r="G367"/>
      <c r="H367"/>
      <c r="J367"/>
      <c r="K367" s="3"/>
      <c r="L367" s="4"/>
      <c r="M367" s="4"/>
      <c r="N367" s="4"/>
      <c r="O367" s="14"/>
      <c r="P367" s="4"/>
      <c r="Q367" s="4"/>
      <c r="R367" s="4"/>
      <c r="S367" s="14"/>
      <c r="T367" s="4"/>
      <c r="U367" s="3"/>
      <c r="V367" s="4"/>
      <c r="W367" s="14"/>
      <c r="X367" s="4"/>
      <c r="Y367" s="3"/>
      <c r="Z367" s="4"/>
      <c r="AA367" s="14"/>
      <c r="AB367" s="4"/>
      <c r="AC367" s="14"/>
      <c r="AD367" s="14"/>
      <c r="AE367" s="14"/>
      <c r="AF367" s="14"/>
      <c r="AG367" s="14"/>
      <c r="AH367" s="14"/>
      <c r="AI367" s="14"/>
      <c r="AJ367" s="14"/>
      <c r="AK367" s="14"/>
      <c r="AL367" s="14"/>
      <c r="AM367" s="14"/>
      <c r="AN367" s="14"/>
      <c r="AO367" s="14"/>
      <c r="AP367" s="14"/>
      <c r="AQ367" s="14"/>
      <c r="AR367" s="14"/>
      <c r="AS367" s="14"/>
      <c r="AT367" s="14"/>
      <c r="AU367" s="14"/>
    </row>
    <row r="368" spans="1:47" x14ac:dyDescent="0.25">
      <c r="A368"/>
      <c r="B368"/>
      <c r="C368"/>
      <c r="D368"/>
      <c r="F368"/>
      <c r="G368"/>
      <c r="H368"/>
      <c r="J368"/>
      <c r="K368" s="3"/>
      <c r="L368" s="4"/>
      <c r="M368" s="4"/>
      <c r="N368" s="4"/>
      <c r="O368" s="14"/>
      <c r="P368" s="4"/>
      <c r="Q368" s="4"/>
      <c r="R368" s="4"/>
      <c r="S368" s="14"/>
      <c r="T368" s="4"/>
      <c r="U368" s="3"/>
      <c r="V368" s="4"/>
      <c r="W368" s="14"/>
      <c r="X368" s="4"/>
      <c r="Y368" s="3"/>
      <c r="Z368" s="4"/>
      <c r="AA368" s="14"/>
      <c r="AB368" s="4"/>
      <c r="AC368" s="14"/>
      <c r="AD368" s="14"/>
      <c r="AE368" s="14"/>
      <c r="AF368" s="14"/>
      <c r="AG368" s="14"/>
      <c r="AH368" s="14"/>
      <c r="AI368" s="14"/>
      <c r="AJ368" s="14"/>
      <c r="AK368" s="14"/>
      <c r="AL368" s="14"/>
      <c r="AM368" s="14"/>
      <c r="AN368" s="14"/>
      <c r="AO368" s="14"/>
      <c r="AP368" s="14"/>
      <c r="AQ368" s="14"/>
      <c r="AR368" s="14"/>
      <c r="AS368" s="14"/>
      <c r="AT368" s="14"/>
      <c r="AU368" s="14"/>
    </row>
    <row r="369" spans="1:47" x14ac:dyDescent="0.25">
      <c r="A369"/>
      <c r="B369"/>
      <c r="C369"/>
      <c r="D369"/>
      <c r="F369"/>
      <c r="G369"/>
      <c r="H369"/>
      <c r="J369"/>
      <c r="K369" s="3"/>
      <c r="L369" s="4"/>
      <c r="M369" s="4"/>
      <c r="N369" s="4"/>
      <c r="O369" s="14"/>
      <c r="P369" s="4"/>
      <c r="Q369" s="4"/>
      <c r="R369" s="4"/>
      <c r="S369" s="14"/>
      <c r="T369" s="4"/>
      <c r="U369" s="3"/>
      <c r="V369" s="4"/>
      <c r="W369" s="14"/>
      <c r="X369" s="4"/>
      <c r="Y369" s="3"/>
      <c r="Z369" s="4"/>
      <c r="AA369" s="14"/>
      <c r="AB369" s="4"/>
      <c r="AC369" s="14"/>
      <c r="AD369" s="14"/>
      <c r="AE369" s="14"/>
      <c r="AF369" s="14"/>
      <c r="AG369" s="14"/>
      <c r="AH369" s="14"/>
      <c r="AI369" s="14"/>
      <c r="AJ369" s="14"/>
      <c r="AK369" s="14"/>
      <c r="AL369" s="14"/>
      <c r="AM369" s="14"/>
      <c r="AN369" s="14"/>
      <c r="AO369" s="14"/>
      <c r="AP369" s="14"/>
      <c r="AQ369" s="14"/>
      <c r="AR369" s="14"/>
      <c r="AS369" s="14"/>
      <c r="AT369" s="14"/>
      <c r="AU369" s="14"/>
    </row>
    <row r="370" spans="1:47" x14ac:dyDescent="0.25">
      <c r="A370"/>
      <c r="B370"/>
      <c r="C370"/>
      <c r="D370"/>
      <c r="F370"/>
      <c r="G370"/>
      <c r="H370"/>
      <c r="J370"/>
      <c r="K370" s="3"/>
      <c r="L370" s="4"/>
      <c r="M370" s="4"/>
      <c r="N370" s="4"/>
      <c r="O370" s="14"/>
      <c r="P370" s="4"/>
      <c r="Q370" s="4"/>
      <c r="R370" s="4"/>
      <c r="S370" s="14"/>
      <c r="T370" s="4"/>
      <c r="U370" s="3"/>
      <c r="V370" s="4"/>
      <c r="W370" s="14"/>
      <c r="X370" s="4"/>
      <c r="Y370" s="3"/>
      <c r="Z370" s="4"/>
      <c r="AA370" s="14"/>
      <c r="AB370" s="4"/>
      <c r="AC370" s="14"/>
      <c r="AD370" s="14"/>
      <c r="AE370" s="14"/>
      <c r="AF370" s="14"/>
      <c r="AG370" s="14"/>
      <c r="AH370" s="14"/>
      <c r="AI370" s="14"/>
      <c r="AJ370" s="14"/>
      <c r="AK370" s="14"/>
      <c r="AL370" s="14"/>
      <c r="AM370" s="14"/>
      <c r="AN370" s="14"/>
      <c r="AO370" s="14"/>
      <c r="AP370" s="14"/>
      <c r="AQ370" s="14"/>
      <c r="AR370" s="14"/>
      <c r="AS370" s="14"/>
      <c r="AT370" s="14"/>
      <c r="AU370" s="14"/>
    </row>
  </sheetData>
  <mergeCells count="16">
    <mergeCell ref="D1:I1"/>
    <mergeCell ref="K1:Q1"/>
    <mergeCell ref="S1:Y1"/>
    <mergeCell ref="H2:H41"/>
    <mergeCell ref="S9:Y9"/>
    <mergeCell ref="K14:R14"/>
    <mergeCell ref="K23:Q23"/>
    <mergeCell ref="S24:Y24"/>
    <mergeCell ref="S30:Y30"/>
    <mergeCell ref="S35:Y35"/>
    <mergeCell ref="D129:I129"/>
    <mergeCell ref="S42:Y42"/>
    <mergeCell ref="S47:Y47"/>
    <mergeCell ref="K50:R50"/>
    <mergeCell ref="S55:Y55"/>
    <mergeCell ref="H125:H127"/>
  </mergeCells>
  <hyperlinks>
    <hyperlink ref="I28" location="'Code Raison et FORCAGE RPO'!P2" display="Motif de l'appel au centre d'autorisation" xr:uid="{00000000-0004-0000-0500-000000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3"/>
  <dimension ref="A1:AU360"/>
  <sheetViews>
    <sheetView zoomScale="75" zoomScaleNormal="75" workbookViewId="0">
      <selection activeCell="H86" sqref="H86"/>
    </sheetView>
  </sheetViews>
  <sheetFormatPr baseColWidth="10" defaultColWidth="11.42578125" defaultRowHeight="15" x14ac:dyDescent="0.25"/>
  <cols>
    <col min="1" max="1" width="4.85546875" style="172" customWidth="1"/>
    <col min="2" max="2" width="74.140625" style="284" bestFit="1" customWidth="1"/>
    <col min="3" max="3" width="17.42578125" style="48" customWidth="1"/>
    <col min="4" max="4" width="6" style="1" customWidth="1"/>
    <col min="5" max="5" width="40.28515625" customWidth="1"/>
    <col min="6" max="6" width="4.7109375" style="2" bestFit="1" customWidth="1"/>
    <col min="7" max="7" width="23.7109375" style="2" customWidth="1"/>
    <col min="8" max="8" width="22.85546875" style="2" bestFit="1" customWidth="1"/>
    <col min="9" max="9" width="93.5703125" customWidth="1"/>
    <col min="10" max="10" width="31" style="100" customWidth="1"/>
    <col min="11" max="11" width="71.5703125" style="48" bestFit="1" customWidth="1"/>
    <col min="12" max="12" width="3.7109375" style="2" bestFit="1" customWidth="1"/>
    <col min="13" max="13" width="3.7109375" style="2" customWidth="1"/>
    <col min="14" max="14" width="11.7109375" style="2" customWidth="1"/>
    <col min="15" max="15" width="29.7109375" bestFit="1" customWidth="1"/>
    <col min="16" max="16" width="3.7109375" style="2" bestFit="1" customWidth="1"/>
    <col min="17" max="17" width="3.7109375" style="2" customWidth="1"/>
    <col min="18" max="18" width="16" style="2" bestFit="1" customWidth="1"/>
    <col min="19" max="19" width="40.28515625" bestFit="1" customWidth="1"/>
    <col min="20" max="20" width="7" style="2" customWidth="1"/>
    <col min="21" max="21" width="40.85546875" style="48" bestFit="1" customWidth="1"/>
    <col min="22" max="22" width="15.140625" style="2" customWidth="1"/>
    <col min="23" max="23" width="34" bestFit="1" customWidth="1"/>
    <col min="24" max="24" width="3.5703125" style="2" bestFit="1" customWidth="1"/>
    <col min="25" max="25" width="37.85546875" style="48" bestFit="1" customWidth="1"/>
    <col min="26" max="26" width="27.7109375" style="2" bestFit="1" customWidth="1"/>
    <col min="27" max="27" width="44" bestFit="1" customWidth="1"/>
    <col min="28" max="28" width="11.42578125" style="2"/>
  </cols>
  <sheetData>
    <row r="1" spans="1:47" x14ac:dyDescent="0.25">
      <c r="A1" s="170" t="s">
        <v>641</v>
      </c>
      <c r="B1" s="1073"/>
      <c r="C1" s="174" t="s">
        <v>1880</v>
      </c>
      <c r="D1" s="3692" t="s">
        <v>7125</v>
      </c>
      <c r="E1" s="3692"/>
      <c r="F1" s="3692"/>
      <c r="G1" s="3692"/>
      <c r="H1" s="3692"/>
      <c r="I1" s="3693"/>
      <c r="J1" s="238" t="s">
        <v>1204</v>
      </c>
      <c r="K1" s="3709" t="s">
        <v>8773</v>
      </c>
      <c r="L1" s="3710"/>
      <c r="M1" s="3710"/>
      <c r="N1" s="3710"/>
      <c r="O1" s="3710"/>
      <c r="P1" s="3710"/>
      <c r="Q1" s="3711"/>
      <c r="R1" s="489" t="s">
        <v>8778</v>
      </c>
      <c r="S1" s="3686" t="s">
        <v>438</v>
      </c>
      <c r="T1" s="3687"/>
      <c r="U1" s="3687"/>
      <c r="V1" s="3687"/>
      <c r="W1" s="3687"/>
      <c r="X1" s="3687"/>
      <c r="Y1" s="3687"/>
      <c r="Z1" s="952"/>
      <c r="AA1" s="14"/>
      <c r="AB1" s="4"/>
      <c r="AC1" s="14"/>
      <c r="AD1" s="14"/>
      <c r="AE1" s="14"/>
      <c r="AF1" s="14"/>
      <c r="AG1" s="14"/>
      <c r="AH1" s="14"/>
      <c r="AI1" s="14"/>
      <c r="AJ1" s="14"/>
      <c r="AK1" s="14"/>
      <c r="AL1" s="14"/>
      <c r="AM1" s="14"/>
      <c r="AN1" s="14"/>
      <c r="AO1" s="14"/>
      <c r="AP1" s="14"/>
      <c r="AQ1" s="14"/>
      <c r="AR1" s="14"/>
      <c r="AS1" s="14"/>
      <c r="AT1" s="14"/>
      <c r="AU1" s="14"/>
    </row>
    <row r="2" spans="1:47" x14ac:dyDescent="0.25">
      <c r="A2" s="172" t="s">
        <v>1083</v>
      </c>
      <c r="C2" s="177" t="s">
        <v>6938</v>
      </c>
      <c r="D2" s="168">
        <v>0</v>
      </c>
      <c r="E2" s="80" t="s">
        <v>227</v>
      </c>
      <c r="F2" s="81">
        <v>2</v>
      </c>
      <c r="G2" s="81" t="s">
        <v>446</v>
      </c>
      <c r="H2" s="3700" t="s">
        <v>9201</v>
      </c>
      <c r="I2" s="171" t="s">
        <v>439</v>
      </c>
      <c r="J2" s="100" t="s">
        <v>196</v>
      </c>
      <c r="K2" s="178" t="s">
        <v>447</v>
      </c>
      <c r="L2" s="1107" t="s">
        <v>96</v>
      </c>
      <c r="M2" s="184"/>
      <c r="N2" s="286" t="s">
        <v>6940</v>
      </c>
      <c r="O2" s="179" t="s">
        <v>457</v>
      </c>
      <c r="P2" s="184" t="s">
        <v>566</v>
      </c>
      <c r="Q2" s="184"/>
      <c r="R2" s="509" t="s">
        <v>6939</v>
      </c>
      <c r="S2" s="124" t="s">
        <v>479</v>
      </c>
      <c r="T2" s="184" t="s">
        <v>564</v>
      </c>
      <c r="U2" s="179"/>
      <c r="V2" s="159"/>
      <c r="W2" s="125" t="s">
        <v>548</v>
      </c>
      <c r="X2" s="184" t="s">
        <v>116</v>
      </c>
      <c r="Y2" s="179"/>
      <c r="Z2" s="632"/>
      <c r="AA2" s="14"/>
      <c r="AB2" s="4"/>
      <c r="AC2" s="14"/>
      <c r="AD2" s="14"/>
      <c r="AE2" s="14"/>
      <c r="AF2" s="14"/>
      <c r="AG2" s="14"/>
      <c r="AH2" s="14"/>
      <c r="AI2" s="14"/>
      <c r="AJ2" s="14"/>
      <c r="AK2" s="14"/>
      <c r="AL2" s="14"/>
      <c r="AM2" s="14"/>
      <c r="AN2" s="14"/>
      <c r="AO2" s="14"/>
      <c r="AP2" s="14"/>
      <c r="AQ2" s="14"/>
      <c r="AR2" s="14"/>
      <c r="AS2" s="14"/>
      <c r="AT2" s="14"/>
      <c r="AU2" s="14"/>
    </row>
    <row r="3" spans="1:47" x14ac:dyDescent="0.25">
      <c r="C3" s="177"/>
      <c r="D3" s="1">
        <f t="shared" ref="D3:D66" si="0">F2+D2</f>
        <v>2</v>
      </c>
      <c r="E3" s="50"/>
      <c r="F3" s="33">
        <v>2</v>
      </c>
      <c r="G3" s="33" t="s">
        <v>442</v>
      </c>
      <c r="H3" s="3701"/>
      <c r="I3" s="190" t="s">
        <v>436</v>
      </c>
      <c r="J3" s="100" t="s">
        <v>96</v>
      </c>
      <c r="K3" s="180" t="s">
        <v>448</v>
      </c>
      <c r="L3" s="1108" t="s">
        <v>187</v>
      </c>
      <c r="M3" s="4"/>
      <c r="N3" s="285" t="s">
        <v>6941</v>
      </c>
      <c r="O3" s="3" t="s">
        <v>458</v>
      </c>
      <c r="P3" s="4" t="s">
        <v>567</v>
      </c>
      <c r="Q3" s="4"/>
      <c r="S3" s="79" t="s">
        <v>543</v>
      </c>
      <c r="T3" s="4" t="s">
        <v>96</v>
      </c>
      <c r="U3" s="3"/>
      <c r="W3" s="14" t="s">
        <v>549</v>
      </c>
      <c r="X3" s="4" t="s">
        <v>118</v>
      </c>
      <c r="Y3" s="3"/>
      <c r="Z3" s="7"/>
      <c r="AA3" s="14"/>
      <c r="AB3" s="4"/>
      <c r="AC3" s="14"/>
      <c r="AD3" s="14"/>
      <c r="AE3" s="14"/>
      <c r="AF3" s="14"/>
      <c r="AG3" s="14"/>
      <c r="AH3" s="14"/>
      <c r="AI3" s="14"/>
      <c r="AJ3" s="14"/>
      <c r="AK3" s="14"/>
      <c r="AL3" s="14"/>
      <c r="AM3" s="14"/>
      <c r="AN3" s="14"/>
      <c r="AR3" s="14"/>
      <c r="AS3" s="14"/>
      <c r="AT3" s="14"/>
      <c r="AU3" s="14"/>
    </row>
    <row r="4" spans="1:47" x14ac:dyDescent="0.25">
      <c r="C4" s="177" t="s">
        <v>3001</v>
      </c>
      <c r="D4" s="1">
        <f t="shared" si="0"/>
        <v>4</v>
      </c>
      <c r="E4" s="50"/>
      <c r="F4" s="33">
        <v>2</v>
      </c>
      <c r="G4" s="33" t="s">
        <v>435</v>
      </c>
      <c r="H4" s="3701"/>
      <c r="I4" s="189" t="s">
        <v>437</v>
      </c>
      <c r="J4" s="100" t="s">
        <v>1142</v>
      </c>
      <c r="K4" s="180" t="s">
        <v>449</v>
      </c>
      <c r="L4" s="1108" t="s">
        <v>97</v>
      </c>
      <c r="M4" s="4"/>
      <c r="N4" s="285" t="s">
        <v>6942</v>
      </c>
      <c r="O4" s="3" t="s">
        <v>459</v>
      </c>
      <c r="P4" s="4" t="s">
        <v>568</v>
      </c>
      <c r="Q4" s="4"/>
      <c r="R4" s="4"/>
      <c r="S4" s="79" t="s">
        <v>544</v>
      </c>
      <c r="T4" s="4" t="s">
        <v>583</v>
      </c>
      <c r="U4" s="3"/>
      <c r="W4" s="14" t="s">
        <v>550</v>
      </c>
      <c r="X4" s="4" t="s">
        <v>584</v>
      </c>
      <c r="Y4" s="3"/>
      <c r="Z4" s="7"/>
      <c r="AA4" s="14"/>
      <c r="AB4" s="4"/>
      <c r="AC4" s="14"/>
      <c r="AD4" s="14"/>
      <c r="AE4" s="14"/>
      <c r="AF4" s="14"/>
      <c r="AG4" s="14"/>
      <c r="AH4" s="14"/>
      <c r="AI4" s="14"/>
      <c r="AJ4" s="14"/>
      <c r="AK4" s="14"/>
      <c r="AL4" s="14"/>
      <c r="AM4" s="14"/>
      <c r="AN4" s="14"/>
      <c r="AR4" s="14"/>
      <c r="AS4" s="14"/>
      <c r="AT4" s="14"/>
      <c r="AU4" s="14"/>
    </row>
    <row r="5" spans="1:47" x14ac:dyDescent="0.25">
      <c r="C5" s="82"/>
      <c r="D5" s="1">
        <f t="shared" si="0"/>
        <v>6</v>
      </c>
      <c r="E5" s="50"/>
      <c r="F5" s="33">
        <v>2</v>
      </c>
      <c r="G5" s="33" t="s">
        <v>443</v>
      </c>
      <c r="H5" s="3701"/>
      <c r="I5" s="261" t="s">
        <v>438</v>
      </c>
      <c r="J5" s="100" t="s">
        <v>96</v>
      </c>
      <c r="K5" s="180" t="s">
        <v>450</v>
      </c>
      <c r="L5" s="1108" t="s">
        <v>112</v>
      </c>
      <c r="M5" s="4"/>
      <c r="N5" s="285" t="s">
        <v>1138</v>
      </c>
      <c r="O5" s="3" t="s">
        <v>460</v>
      </c>
      <c r="P5" s="4" t="s">
        <v>569</v>
      </c>
      <c r="Q5" s="4"/>
      <c r="R5" s="4"/>
      <c r="S5" s="79" t="s">
        <v>545</v>
      </c>
      <c r="T5" s="4" t="s">
        <v>418</v>
      </c>
      <c r="U5" s="3"/>
      <c r="W5" s="14" t="s">
        <v>551</v>
      </c>
      <c r="X5" s="4" t="s">
        <v>119</v>
      </c>
      <c r="Y5" s="3"/>
      <c r="Z5" s="7"/>
      <c r="AA5" s="14"/>
      <c r="AB5" s="4"/>
      <c r="AC5" s="14"/>
      <c r="AD5" s="14"/>
      <c r="AE5" s="14"/>
      <c r="AF5" s="14"/>
      <c r="AG5" s="14"/>
      <c r="AH5" s="14"/>
      <c r="AI5" s="14"/>
      <c r="AJ5" s="14"/>
      <c r="AK5" s="14"/>
      <c r="AL5" s="14"/>
      <c r="AM5" s="14"/>
      <c r="AN5" s="14"/>
      <c r="AR5" s="14"/>
      <c r="AS5" s="14"/>
      <c r="AT5" s="14"/>
      <c r="AU5" s="14"/>
    </row>
    <row r="6" spans="1:47" x14ac:dyDescent="0.25">
      <c r="C6" s="82"/>
      <c r="D6" s="1">
        <f t="shared" si="0"/>
        <v>8</v>
      </c>
      <c r="E6" s="50"/>
      <c r="F6" s="33">
        <v>2</v>
      </c>
      <c r="G6" s="33" t="s">
        <v>444</v>
      </c>
      <c r="H6" s="3701"/>
      <c r="I6" s="167" t="s">
        <v>440</v>
      </c>
      <c r="J6" s="102" t="s">
        <v>425</v>
      </c>
      <c r="K6" s="180" t="s">
        <v>451</v>
      </c>
      <c r="L6" s="1108" t="s">
        <v>196</v>
      </c>
      <c r="M6" s="4"/>
      <c r="N6" s="285" t="s">
        <v>564</v>
      </c>
      <c r="O6" s="3" t="s">
        <v>461</v>
      </c>
      <c r="P6" s="4" t="s">
        <v>570</v>
      </c>
      <c r="Q6" s="4"/>
      <c r="R6" s="4"/>
      <c r="S6" s="79" t="s">
        <v>546</v>
      </c>
      <c r="T6" s="4" t="s">
        <v>420</v>
      </c>
      <c r="U6" s="3"/>
      <c r="W6" s="14" t="s">
        <v>552</v>
      </c>
      <c r="X6" s="4" t="s">
        <v>585</v>
      </c>
      <c r="Y6" s="3"/>
      <c r="Z6" s="7"/>
      <c r="AA6" s="14"/>
      <c r="AB6" s="4"/>
      <c r="AC6" s="14"/>
      <c r="AD6" s="14"/>
      <c r="AE6" s="14"/>
      <c r="AF6" s="14"/>
      <c r="AG6" s="14"/>
      <c r="AH6" s="14"/>
      <c r="AI6" s="14"/>
      <c r="AJ6" s="14"/>
      <c r="AK6" s="14"/>
      <c r="AL6" s="14"/>
      <c r="AM6" s="14"/>
      <c r="AN6" s="14"/>
      <c r="AR6" s="14"/>
      <c r="AS6" s="14"/>
      <c r="AT6" s="14"/>
      <c r="AU6" s="14"/>
    </row>
    <row r="7" spans="1:47" x14ac:dyDescent="0.25">
      <c r="C7" s="82"/>
      <c r="D7" s="1">
        <f t="shared" si="0"/>
        <v>10</v>
      </c>
      <c r="E7" s="50"/>
      <c r="F7" s="33">
        <v>2</v>
      </c>
      <c r="G7" s="33" t="s">
        <v>445</v>
      </c>
      <c r="H7" s="3701"/>
      <c r="I7" s="192" t="s">
        <v>441</v>
      </c>
      <c r="J7" s="100" t="s">
        <v>583</v>
      </c>
      <c r="K7" s="180" t="s">
        <v>1884</v>
      </c>
      <c r="L7" s="1108" t="s">
        <v>114</v>
      </c>
      <c r="M7" s="4"/>
      <c r="N7" s="285" t="s">
        <v>564</v>
      </c>
      <c r="O7" s="3" t="s">
        <v>462</v>
      </c>
      <c r="P7" s="4" t="s">
        <v>571</v>
      </c>
      <c r="Q7" s="4"/>
      <c r="R7" s="4"/>
      <c r="S7" s="79" t="s">
        <v>547</v>
      </c>
      <c r="T7" s="4" t="s">
        <v>422</v>
      </c>
      <c r="U7" s="3"/>
      <c r="W7" s="14" t="s">
        <v>553</v>
      </c>
      <c r="X7" s="4" t="s">
        <v>586</v>
      </c>
      <c r="Y7" s="3"/>
      <c r="Z7" s="7"/>
      <c r="AA7" s="14"/>
      <c r="AB7" s="4"/>
      <c r="AC7" s="14"/>
      <c r="AD7" s="14"/>
      <c r="AE7" s="14"/>
      <c r="AF7" s="14"/>
      <c r="AG7" s="14"/>
      <c r="AH7" s="14"/>
      <c r="AI7" s="14"/>
      <c r="AJ7" s="14"/>
      <c r="AK7" s="14"/>
      <c r="AL7" s="14"/>
      <c r="AM7" s="14"/>
      <c r="AN7" s="14"/>
      <c r="AR7" s="14"/>
      <c r="AS7" s="14"/>
      <c r="AT7" s="14"/>
      <c r="AU7" s="14"/>
    </row>
    <row r="8" spans="1:47" x14ac:dyDescent="0.25">
      <c r="C8" s="82"/>
      <c r="D8" s="1">
        <f t="shared" si="0"/>
        <v>12</v>
      </c>
      <c r="E8" s="50" t="s">
        <v>300</v>
      </c>
      <c r="F8" s="33">
        <v>6</v>
      </c>
      <c r="G8" s="33"/>
      <c r="H8" s="3701"/>
      <c r="I8" s="192" t="s">
        <v>365</v>
      </c>
      <c r="J8" s="100" t="s">
        <v>1143</v>
      </c>
      <c r="K8" s="180" t="s">
        <v>452</v>
      </c>
      <c r="L8" s="4" t="s">
        <v>111</v>
      </c>
      <c r="M8" s="4"/>
      <c r="N8" s="4"/>
      <c r="O8" s="3" t="s">
        <v>463</v>
      </c>
      <c r="P8" s="4" t="s">
        <v>572</v>
      </c>
      <c r="Q8" s="4"/>
      <c r="R8" s="4"/>
      <c r="S8" s="70"/>
      <c r="T8" s="8"/>
      <c r="U8" s="635"/>
      <c r="V8" s="8"/>
      <c r="W8" s="37"/>
      <c r="X8" s="8"/>
      <c r="Y8" s="635"/>
      <c r="Z8" s="302"/>
      <c r="AA8" s="14"/>
      <c r="AB8" s="4"/>
      <c r="AC8" s="14"/>
      <c r="AD8" s="14"/>
      <c r="AE8" s="14"/>
      <c r="AF8" s="14"/>
      <c r="AG8" s="14"/>
      <c r="AH8" s="14"/>
      <c r="AI8" s="14"/>
      <c r="AJ8" s="14"/>
      <c r="AK8" s="14"/>
      <c r="AL8" s="14"/>
      <c r="AM8" s="14"/>
      <c r="AN8" s="14"/>
      <c r="AR8" s="14"/>
      <c r="AS8" s="14"/>
      <c r="AT8" s="14"/>
      <c r="AU8" s="14"/>
    </row>
    <row r="9" spans="1:47" x14ac:dyDescent="0.25">
      <c r="B9" s="1071" t="s">
        <v>905</v>
      </c>
      <c r="C9" s="177" t="s">
        <v>3003</v>
      </c>
      <c r="D9" s="1">
        <f t="shared" si="0"/>
        <v>18</v>
      </c>
      <c r="E9" s="50" t="s">
        <v>301</v>
      </c>
      <c r="F9" s="33">
        <v>3</v>
      </c>
      <c r="G9" s="33"/>
      <c r="H9" s="3701"/>
      <c r="I9" s="192" t="s">
        <v>366</v>
      </c>
      <c r="J9" s="100" t="s">
        <v>98</v>
      </c>
      <c r="K9" s="180" t="s">
        <v>453</v>
      </c>
      <c r="L9" s="4" t="s">
        <v>562</v>
      </c>
      <c r="M9" s="4"/>
      <c r="N9" s="4"/>
      <c r="O9" s="3" t="s">
        <v>464</v>
      </c>
      <c r="P9" s="4" t="s">
        <v>573</v>
      </c>
      <c r="Q9" s="4"/>
      <c r="R9" s="10"/>
      <c r="S9" s="3689" t="s">
        <v>9083</v>
      </c>
      <c r="T9" s="3690"/>
      <c r="U9" s="3690"/>
      <c r="V9" s="3690"/>
      <c r="W9" s="3690"/>
      <c r="X9" s="3690"/>
      <c r="Y9" s="3691"/>
      <c r="Z9" s="633" t="s">
        <v>9089</v>
      </c>
      <c r="AA9" s="14"/>
      <c r="AB9" s="4"/>
      <c r="AC9" s="14"/>
      <c r="AD9" s="14"/>
      <c r="AE9" s="14"/>
      <c r="AF9" s="14"/>
      <c r="AG9" s="14"/>
      <c r="AH9" s="14"/>
      <c r="AI9" s="14"/>
      <c r="AJ9" s="14"/>
      <c r="AK9" s="14"/>
      <c r="AL9" s="14"/>
      <c r="AM9" s="14"/>
      <c r="AN9" s="14"/>
      <c r="AR9" s="14"/>
      <c r="AS9" s="14"/>
      <c r="AT9" s="14"/>
      <c r="AU9" s="14"/>
    </row>
    <row r="10" spans="1:47" x14ac:dyDescent="0.25">
      <c r="C10" s="82"/>
      <c r="D10" s="1">
        <f t="shared" si="0"/>
        <v>21</v>
      </c>
      <c r="E10" s="50" t="s">
        <v>302</v>
      </c>
      <c r="F10" s="33">
        <v>2</v>
      </c>
      <c r="G10" s="33"/>
      <c r="H10" s="3701"/>
      <c r="I10" s="167" t="s">
        <v>367</v>
      </c>
      <c r="J10" s="100" t="s">
        <v>1144</v>
      </c>
      <c r="K10" s="180" t="s">
        <v>454</v>
      </c>
      <c r="L10" s="4" t="s">
        <v>563</v>
      </c>
      <c r="M10" s="4"/>
      <c r="N10" s="4"/>
      <c r="O10" s="3" t="s">
        <v>465</v>
      </c>
      <c r="P10" s="4" t="s">
        <v>574</v>
      </c>
      <c r="Q10" s="4"/>
      <c r="R10" s="4"/>
      <c r="S10" s="187" t="s">
        <v>1614</v>
      </c>
      <c r="T10" s="159">
        <v>0</v>
      </c>
      <c r="U10" s="188"/>
      <c r="V10" s="636">
        <v>22</v>
      </c>
      <c r="W10" s="188" t="s">
        <v>1626</v>
      </c>
      <c r="X10" s="159">
        <v>44</v>
      </c>
      <c r="Y10" s="680" t="s">
        <v>9081</v>
      </c>
      <c r="Z10" s="638">
        <v>22</v>
      </c>
      <c r="AA10" s="14" t="s">
        <v>9085</v>
      </c>
      <c r="AB10" s="4" t="s">
        <v>418</v>
      </c>
      <c r="AC10" s="14"/>
      <c r="AD10" s="14"/>
      <c r="AE10" s="14"/>
      <c r="AF10" s="14"/>
      <c r="AG10" s="14"/>
      <c r="AH10" s="14"/>
      <c r="AI10" s="14"/>
      <c r="AJ10" s="14"/>
      <c r="AK10" s="14"/>
      <c r="AL10" s="14"/>
      <c r="AM10" s="14"/>
      <c r="AN10" s="14"/>
      <c r="AR10" s="14"/>
      <c r="AS10" s="14"/>
      <c r="AT10" s="14"/>
      <c r="AU10" s="14"/>
    </row>
    <row r="11" spans="1:47" x14ac:dyDescent="0.25">
      <c r="B11" s="284" t="s">
        <v>847</v>
      </c>
      <c r="C11" s="1076" t="s">
        <v>6929</v>
      </c>
      <c r="D11" s="1">
        <f t="shared" si="0"/>
        <v>23</v>
      </c>
      <c r="E11" s="50" t="s">
        <v>230</v>
      </c>
      <c r="F11" s="33">
        <v>6</v>
      </c>
      <c r="G11" s="33"/>
      <c r="H11" s="3701"/>
      <c r="I11" s="167" t="s">
        <v>6925</v>
      </c>
      <c r="J11" s="100" t="s">
        <v>1145</v>
      </c>
      <c r="K11" s="180" t="s">
        <v>455</v>
      </c>
      <c r="L11" s="4" t="s">
        <v>564</v>
      </c>
      <c r="M11" s="4"/>
      <c r="N11" s="4"/>
      <c r="O11" s="3" t="s">
        <v>466</v>
      </c>
      <c r="P11" s="4" t="s">
        <v>188</v>
      </c>
      <c r="Q11" s="4"/>
      <c r="R11" s="4"/>
      <c r="S11" s="181" t="s">
        <v>1615</v>
      </c>
      <c r="T11" s="2">
        <v>10</v>
      </c>
      <c r="U11" s="682" t="s">
        <v>11239</v>
      </c>
      <c r="V11" s="637">
        <v>22</v>
      </c>
      <c r="W11" s="48" t="s">
        <v>1627</v>
      </c>
      <c r="X11" s="2">
        <v>45</v>
      </c>
      <c r="Y11" s="679" t="s">
        <v>11451</v>
      </c>
      <c r="Z11" s="638">
        <v>22</v>
      </c>
      <c r="AA11" s="14" t="s">
        <v>419</v>
      </c>
      <c r="AB11" s="4" t="s">
        <v>420</v>
      </c>
      <c r="AC11" s="14"/>
      <c r="AD11" s="14"/>
      <c r="AE11" s="14"/>
      <c r="AF11" s="14"/>
      <c r="AG11" s="14"/>
      <c r="AH11" s="14"/>
      <c r="AI11" s="14"/>
      <c r="AJ11" s="14"/>
      <c r="AK11" s="14"/>
      <c r="AL11" s="14"/>
      <c r="AM11" s="14"/>
      <c r="AN11" s="14"/>
      <c r="AR11" s="14"/>
      <c r="AS11" s="14"/>
      <c r="AT11" s="14"/>
      <c r="AU11" s="14"/>
    </row>
    <row r="12" spans="1:47" x14ac:dyDescent="0.25">
      <c r="B12" s="1071" t="s">
        <v>906</v>
      </c>
      <c r="C12" s="455" t="s">
        <v>9918</v>
      </c>
      <c r="D12" s="1">
        <f t="shared" si="0"/>
        <v>29</v>
      </c>
      <c r="E12" s="50" t="s">
        <v>303</v>
      </c>
      <c r="F12" s="33">
        <v>8</v>
      </c>
      <c r="G12" s="33"/>
      <c r="H12" s="3701"/>
      <c r="I12" s="192" t="s">
        <v>9919</v>
      </c>
      <c r="J12" s="100" t="s">
        <v>1146</v>
      </c>
      <c r="K12" s="180" t="s">
        <v>456</v>
      </c>
      <c r="L12" s="4" t="s">
        <v>565</v>
      </c>
      <c r="M12" s="4"/>
      <c r="N12" s="4"/>
      <c r="O12" s="14"/>
      <c r="P12" s="4"/>
      <c r="Q12" s="4"/>
      <c r="R12" s="4"/>
      <c r="S12" s="181" t="s">
        <v>1616</v>
      </c>
      <c r="T12" s="2">
        <v>11</v>
      </c>
      <c r="V12" s="637">
        <v>22</v>
      </c>
      <c r="W12" s="48" t="s">
        <v>1628</v>
      </c>
      <c r="X12" s="2">
        <v>46</v>
      </c>
      <c r="Y12" s="681" t="s">
        <v>11455</v>
      </c>
      <c r="Z12" s="638">
        <v>22</v>
      </c>
      <c r="AA12" s="14" t="s">
        <v>9086</v>
      </c>
      <c r="AB12" s="4" t="s">
        <v>422</v>
      </c>
      <c r="AC12" s="14"/>
      <c r="AD12" s="14"/>
      <c r="AE12" s="14"/>
      <c r="AF12" s="14"/>
      <c r="AG12" s="14"/>
      <c r="AH12" s="14"/>
      <c r="AI12" s="14"/>
      <c r="AJ12" s="14"/>
      <c r="AK12" s="14"/>
      <c r="AL12" s="14"/>
      <c r="AM12" s="14"/>
      <c r="AN12" s="14"/>
      <c r="AR12" s="14"/>
      <c r="AS12" s="14"/>
      <c r="AT12" s="14"/>
      <c r="AU12" s="14"/>
    </row>
    <row r="13" spans="1:47" x14ac:dyDescent="0.25">
      <c r="C13" s="82"/>
      <c r="D13" s="1">
        <f t="shared" si="0"/>
        <v>37</v>
      </c>
      <c r="E13" s="50" t="s">
        <v>304</v>
      </c>
      <c r="F13" s="33">
        <v>3</v>
      </c>
      <c r="G13" s="33"/>
      <c r="H13" s="3701"/>
      <c r="I13" s="167" t="s">
        <v>369</v>
      </c>
      <c r="J13" s="100" t="s">
        <v>1147</v>
      </c>
      <c r="K13" s="186"/>
      <c r="L13" s="8"/>
      <c r="M13" s="8"/>
      <c r="N13" s="15"/>
      <c r="O13" s="183"/>
      <c r="P13" s="15"/>
      <c r="Q13" s="15"/>
      <c r="R13" s="15"/>
      <c r="S13" s="181" t="s">
        <v>1617</v>
      </c>
      <c r="T13" s="2">
        <v>20</v>
      </c>
      <c r="U13" s="678" t="s">
        <v>11240</v>
      </c>
      <c r="V13" s="637">
        <v>22</v>
      </c>
      <c r="W13" s="48" t="s">
        <v>1629</v>
      </c>
      <c r="X13" s="2">
        <v>47</v>
      </c>
      <c r="Y13" s="681" t="s">
        <v>11452</v>
      </c>
      <c r="Z13" s="638">
        <v>22</v>
      </c>
      <c r="AA13" s="14" t="s">
        <v>9087</v>
      </c>
      <c r="AB13" s="4" t="s">
        <v>116</v>
      </c>
      <c r="AC13" s="14"/>
      <c r="AD13" s="14"/>
      <c r="AE13" s="14"/>
      <c r="AF13" s="14"/>
      <c r="AG13" s="14"/>
      <c r="AH13" s="14"/>
      <c r="AI13" s="14"/>
      <c r="AJ13" s="14"/>
      <c r="AK13" s="14"/>
      <c r="AL13" s="14"/>
      <c r="AM13" s="14"/>
      <c r="AN13" s="14"/>
      <c r="AR13" s="14"/>
      <c r="AS13" s="14"/>
      <c r="AT13" s="14"/>
      <c r="AU13" s="14"/>
    </row>
    <row r="14" spans="1:47" x14ac:dyDescent="0.25">
      <c r="C14" s="177" t="s">
        <v>3002</v>
      </c>
      <c r="D14" s="1">
        <f t="shared" si="0"/>
        <v>40</v>
      </c>
      <c r="E14" s="50" t="s">
        <v>305</v>
      </c>
      <c r="F14" s="33">
        <v>6</v>
      </c>
      <c r="G14" s="33"/>
      <c r="H14" s="3701"/>
      <c r="I14" s="167" t="s">
        <v>371</v>
      </c>
      <c r="J14" s="100" t="s">
        <v>1148</v>
      </c>
      <c r="K14" s="3694" t="s">
        <v>436</v>
      </c>
      <c r="L14" s="3695"/>
      <c r="M14" s="3695"/>
      <c r="N14" s="3695"/>
      <c r="O14" s="3695"/>
      <c r="P14" s="3695"/>
      <c r="Q14" s="3695"/>
      <c r="R14" s="3696"/>
      <c r="S14" s="181" t="s">
        <v>1618</v>
      </c>
      <c r="T14" s="2">
        <v>21</v>
      </c>
      <c r="U14" s="678" t="s">
        <v>11241</v>
      </c>
      <c r="V14" s="637">
        <v>22</v>
      </c>
      <c r="W14" s="48" t="s">
        <v>1630</v>
      </c>
      <c r="X14" s="2">
        <v>48</v>
      </c>
      <c r="Y14" s="681" t="s">
        <v>9081</v>
      </c>
      <c r="Z14" s="638">
        <v>22</v>
      </c>
      <c r="AA14" s="14" t="s">
        <v>424</v>
      </c>
      <c r="AB14" s="2">
        <v>25</v>
      </c>
      <c r="AR14" s="14"/>
      <c r="AS14" s="14"/>
      <c r="AT14" s="14"/>
      <c r="AU14" s="14"/>
    </row>
    <row r="15" spans="1:47" x14ac:dyDescent="0.25">
      <c r="C15" s="82"/>
      <c r="D15" s="1">
        <f t="shared" si="0"/>
        <v>46</v>
      </c>
      <c r="E15" s="50" t="s">
        <v>231</v>
      </c>
      <c r="F15" s="33">
        <v>6</v>
      </c>
      <c r="G15" s="33"/>
      <c r="H15" s="3701"/>
      <c r="I15" s="167" t="s">
        <v>370</v>
      </c>
      <c r="J15" s="100" t="s">
        <v>1149</v>
      </c>
      <c r="K15" s="178" t="s">
        <v>467</v>
      </c>
      <c r="L15" s="184" t="s">
        <v>96</v>
      </c>
      <c r="M15" s="184"/>
      <c r="N15" s="184"/>
      <c r="O15" s="179" t="s">
        <v>474</v>
      </c>
      <c r="P15" s="184" t="s">
        <v>196</v>
      </c>
      <c r="Q15" s="184"/>
      <c r="R15" s="184"/>
      <c r="S15" s="181" t="s">
        <v>1619</v>
      </c>
      <c r="T15" s="2">
        <v>22</v>
      </c>
      <c r="U15" s="678" t="s">
        <v>11242</v>
      </c>
      <c r="V15" s="637">
        <v>22</v>
      </c>
      <c r="W15" s="48" t="s">
        <v>1631</v>
      </c>
      <c r="X15" s="2">
        <v>49</v>
      </c>
      <c r="Y15" s="679" t="s">
        <v>9080</v>
      </c>
      <c r="Z15" s="638">
        <v>23</v>
      </c>
      <c r="AA15" s="14" t="s">
        <v>9088</v>
      </c>
      <c r="AB15" s="4" t="s">
        <v>117</v>
      </c>
      <c r="AC15" s="14"/>
      <c r="AD15" s="14"/>
      <c r="AE15" s="14"/>
      <c r="AF15" s="14"/>
      <c r="AG15" s="14"/>
      <c r="AH15" s="14"/>
      <c r="AI15" s="14"/>
      <c r="AJ15" s="14"/>
      <c r="AK15" s="14"/>
      <c r="AL15" s="14"/>
      <c r="AM15" s="14"/>
      <c r="AN15" s="14"/>
      <c r="AO15" s="14"/>
      <c r="AP15" s="14"/>
      <c r="AQ15" s="14"/>
      <c r="AR15" s="14"/>
      <c r="AS15" s="14"/>
      <c r="AT15" s="14"/>
      <c r="AU15" s="14"/>
    </row>
    <row r="16" spans="1:47" x14ac:dyDescent="0.25">
      <c r="B16" s="284" t="s">
        <v>843</v>
      </c>
      <c r="C16" s="1075" t="s">
        <v>3000</v>
      </c>
      <c r="D16" s="1">
        <f t="shared" si="0"/>
        <v>52</v>
      </c>
      <c r="E16" s="448" t="s">
        <v>226</v>
      </c>
      <c r="F16" s="33">
        <v>20</v>
      </c>
      <c r="G16" s="33"/>
      <c r="H16" s="3701"/>
      <c r="I16" s="167" t="s">
        <v>372</v>
      </c>
      <c r="J16" s="100" t="s">
        <v>1151</v>
      </c>
      <c r="K16" s="180" t="s">
        <v>468</v>
      </c>
      <c r="L16" s="4" t="s">
        <v>575</v>
      </c>
      <c r="M16" s="4"/>
      <c r="N16" s="4"/>
      <c r="O16" s="3" t="s">
        <v>475</v>
      </c>
      <c r="P16" s="4" t="s">
        <v>579</v>
      </c>
      <c r="Q16" s="4"/>
      <c r="R16" s="4"/>
      <c r="S16" s="181" t="s">
        <v>9431</v>
      </c>
      <c r="T16" s="2">
        <v>24</v>
      </c>
      <c r="U16" s="678" t="s">
        <v>9079</v>
      </c>
      <c r="V16" s="637">
        <v>22</v>
      </c>
      <c r="W16" s="48" t="s">
        <v>1632</v>
      </c>
      <c r="X16" s="2">
        <v>50</v>
      </c>
      <c r="Y16" s="679" t="s">
        <v>9080</v>
      </c>
      <c r="Z16" s="638">
        <v>23</v>
      </c>
      <c r="AA16" s="14"/>
      <c r="AB16" s="4"/>
      <c r="AC16" s="14"/>
      <c r="AD16" s="14"/>
      <c r="AE16" s="14"/>
      <c r="AF16" s="14"/>
      <c r="AG16" s="14"/>
      <c r="AH16" s="14"/>
      <c r="AI16" s="14"/>
      <c r="AJ16" s="14"/>
      <c r="AK16" s="14"/>
      <c r="AL16" s="14"/>
      <c r="AM16" s="14"/>
      <c r="AN16" s="14"/>
      <c r="AO16" s="14"/>
      <c r="AP16" s="14"/>
      <c r="AQ16" s="14"/>
      <c r="AR16" s="14"/>
      <c r="AS16" s="14"/>
      <c r="AT16" s="14"/>
      <c r="AU16" s="14"/>
    </row>
    <row r="17" spans="1:47" x14ac:dyDescent="0.25">
      <c r="C17" s="177" t="s">
        <v>9115</v>
      </c>
      <c r="D17" s="1">
        <f t="shared" si="0"/>
        <v>72</v>
      </c>
      <c r="E17" s="448" t="s">
        <v>232</v>
      </c>
      <c r="F17" s="33">
        <v>40</v>
      </c>
      <c r="G17" s="33"/>
      <c r="H17" s="3701"/>
      <c r="I17" s="167" t="s">
        <v>9110</v>
      </c>
      <c r="J17" s="100" t="s">
        <v>1150</v>
      </c>
      <c r="K17" s="180" t="s">
        <v>469</v>
      </c>
      <c r="L17" s="4" t="s">
        <v>576</v>
      </c>
      <c r="M17" s="4"/>
      <c r="N17" s="4"/>
      <c r="O17" s="3" t="s">
        <v>476</v>
      </c>
      <c r="P17" s="4" t="s">
        <v>580</v>
      </c>
      <c r="Q17" s="4"/>
      <c r="R17" s="4"/>
      <c r="S17" s="181" t="s">
        <v>1620</v>
      </c>
      <c r="T17" s="2">
        <v>30</v>
      </c>
      <c r="V17" s="637">
        <v>22</v>
      </c>
      <c r="W17" s="48" t="s">
        <v>1633</v>
      </c>
      <c r="X17" s="2">
        <v>51</v>
      </c>
      <c r="Y17" s="679" t="s">
        <v>9080</v>
      </c>
      <c r="Z17" s="638">
        <v>23</v>
      </c>
      <c r="AA17" s="14"/>
      <c r="AB17" s="4"/>
      <c r="AC17" s="14"/>
      <c r="AD17" s="14"/>
      <c r="AE17" s="14"/>
      <c r="AF17" s="14"/>
      <c r="AG17" s="14"/>
      <c r="AH17" s="14"/>
      <c r="AI17" s="14"/>
      <c r="AJ17" s="14"/>
      <c r="AK17" s="14"/>
      <c r="AL17" s="14"/>
      <c r="AM17" s="14"/>
      <c r="AN17" s="14"/>
      <c r="AO17" s="14"/>
      <c r="AP17" s="14"/>
      <c r="AQ17" s="14"/>
      <c r="AR17" s="14"/>
      <c r="AS17" s="14"/>
      <c r="AT17" s="14"/>
      <c r="AU17" s="14"/>
    </row>
    <row r="18" spans="1:47" x14ac:dyDescent="0.25">
      <c r="C18" s="176" t="s">
        <v>6933</v>
      </c>
      <c r="D18" s="1">
        <f t="shared" si="0"/>
        <v>112</v>
      </c>
      <c r="E18" s="50" t="s">
        <v>225</v>
      </c>
      <c r="F18" s="33">
        <v>1</v>
      </c>
      <c r="G18" s="33"/>
      <c r="H18" s="3701"/>
      <c r="I18" s="191" t="s">
        <v>9937</v>
      </c>
      <c r="J18" s="100" t="s">
        <v>1152</v>
      </c>
      <c r="K18" s="180" t="s">
        <v>470</v>
      </c>
      <c r="L18" s="4" t="s">
        <v>577</v>
      </c>
      <c r="M18" s="4"/>
      <c r="N18" s="4"/>
      <c r="O18" s="3" t="s">
        <v>477</v>
      </c>
      <c r="P18" s="4" t="s">
        <v>581</v>
      </c>
      <c r="Q18" s="4"/>
      <c r="R18" s="4"/>
      <c r="S18" s="181" t="s">
        <v>1621</v>
      </c>
      <c r="T18" s="2">
        <v>34</v>
      </c>
      <c r="V18" s="637">
        <v>22</v>
      </c>
      <c r="W18" s="48" t="s">
        <v>1634</v>
      </c>
      <c r="X18" s="2">
        <v>52</v>
      </c>
      <c r="Y18" s="679" t="s">
        <v>9081</v>
      </c>
      <c r="Z18" s="638">
        <v>22</v>
      </c>
      <c r="AA18" s="14"/>
      <c r="AB18" s="4"/>
      <c r="AC18" s="14"/>
      <c r="AD18" s="14"/>
      <c r="AE18" s="14"/>
      <c r="AF18" s="14"/>
      <c r="AG18" s="14"/>
      <c r="AH18" s="14"/>
      <c r="AI18" s="14"/>
      <c r="AJ18" s="14"/>
      <c r="AK18" s="14"/>
      <c r="AL18" s="14"/>
      <c r="AM18" s="14"/>
      <c r="AN18" s="14"/>
      <c r="AO18" s="14"/>
      <c r="AP18" s="14"/>
      <c r="AQ18" s="14"/>
      <c r="AR18" s="14"/>
      <c r="AS18" s="14"/>
      <c r="AT18" s="14"/>
      <c r="AU18" s="14"/>
    </row>
    <row r="19" spans="1:47" x14ac:dyDescent="0.25">
      <c r="C19" s="177" t="s">
        <v>6939</v>
      </c>
      <c r="D19" s="1">
        <f t="shared" si="0"/>
        <v>113</v>
      </c>
      <c r="E19" s="50" t="s">
        <v>306</v>
      </c>
      <c r="F19" s="33">
        <v>2</v>
      </c>
      <c r="G19" s="33"/>
      <c r="H19" s="3701"/>
      <c r="I19" s="167" t="s">
        <v>373</v>
      </c>
      <c r="J19" s="100" t="s">
        <v>564</v>
      </c>
      <c r="K19" s="180" t="s">
        <v>471</v>
      </c>
      <c r="L19" s="4" t="s">
        <v>578</v>
      </c>
      <c r="M19" s="4"/>
      <c r="N19" s="4"/>
      <c r="O19" s="3" t="s">
        <v>478</v>
      </c>
      <c r="P19" s="4" t="s">
        <v>582</v>
      </c>
      <c r="Q19" s="4"/>
      <c r="R19" s="4"/>
      <c r="S19" s="181" t="s">
        <v>1622</v>
      </c>
      <c r="T19" s="2">
        <v>40</v>
      </c>
      <c r="V19" s="637">
        <v>22</v>
      </c>
      <c r="W19" s="48" t="s">
        <v>1635</v>
      </c>
      <c r="X19" s="2">
        <v>57</v>
      </c>
      <c r="Z19" s="638">
        <v>22</v>
      </c>
      <c r="AA19" s="14"/>
      <c r="AB19" s="4"/>
      <c r="AC19" s="14"/>
      <c r="AD19" s="14"/>
      <c r="AE19" s="14"/>
      <c r="AF19" s="14"/>
      <c r="AG19" s="14"/>
      <c r="AH19" s="14"/>
      <c r="AI19" s="14"/>
      <c r="AJ19" s="14"/>
      <c r="AK19" s="14"/>
      <c r="AL19" s="14"/>
      <c r="AM19" s="14"/>
      <c r="AN19" s="14"/>
      <c r="AO19" s="14"/>
      <c r="AP19" s="14"/>
      <c r="AQ19" s="14"/>
      <c r="AR19" s="14"/>
      <c r="AS19" s="14"/>
      <c r="AT19" s="14"/>
      <c r="AU19" s="14"/>
    </row>
    <row r="20" spans="1:47" x14ac:dyDescent="0.25">
      <c r="C20" s="176" t="s">
        <v>1223</v>
      </c>
      <c r="D20" s="1">
        <f t="shared" si="0"/>
        <v>115</v>
      </c>
      <c r="E20" s="50" t="s">
        <v>310</v>
      </c>
      <c r="F20" s="33">
        <v>6</v>
      </c>
      <c r="G20" s="33"/>
      <c r="H20" s="3701"/>
      <c r="I20" s="261" t="s">
        <v>2999</v>
      </c>
      <c r="J20" s="100" t="s">
        <v>1153</v>
      </c>
      <c r="K20" s="180" t="s">
        <v>472</v>
      </c>
      <c r="L20" s="4" t="s">
        <v>187</v>
      </c>
      <c r="M20" s="4"/>
      <c r="N20" s="4"/>
      <c r="O20" s="3" t="s">
        <v>477</v>
      </c>
      <c r="P20" s="4" t="s">
        <v>581</v>
      </c>
      <c r="Q20" s="4"/>
      <c r="R20" s="285" t="s">
        <v>575</v>
      </c>
      <c r="S20" s="181" t="s">
        <v>1623</v>
      </c>
      <c r="T20" s="2">
        <v>41</v>
      </c>
      <c r="U20" s="679" t="s">
        <v>11454</v>
      </c>
      <c r="V20" s="637">
        <v>22</v>
      </c>
      <c r="W20" s="48" t="s">
        <v>1636</v>
      </c>
      <c r="X20" s="2">
        <v>60</v>
      </c>
      <c r="Y20" s="48" t="s">
        <v>9082</v>
      </c>
      <c r="Z20" s="638">
        <v>21</v>
      </c>
      <c r="AA20" s="14"/>
      <c r="AB20" s="4"/>
      <c r="AC20" s="14"/>
      <c r="AD20" s="14"/>
      <c r="AE20" s="14"/>
      <c r="AF20" s="14"/>
      <c r="AG20" s="14"/>
      <c r="AH20" s="14"/>
      <c r="AI20" s="14"/>
      <c r="AJ20" s="14"/>
      <c r="AK20" s="14"/>
      <c r="AL20" s="14"/>
      <c r="AM20" s="14"/>
      <c r="AN20" s="14"/>
      <c r="AO20" s="14"/>
      <c r="AP20" s="14"/>
      <c r="AQ20" s="14"/>
      <c r="AR20" s="14"/>
      <c r="AS20" s="14"/>
      <c r="AT20" s="14"/>
      <c r="AU20" s="14"/>
    </row>
    <row r="21" spans="1:47" x14ac:dyDescent="0.25">
      <c r="A21" s="172" t="s">
        <v>642</v>
      </c>
      <c r="B21" s="1118" t="s">
        <v>9956</v>
      </c>
      <c r="C21" s="1117" t="s">
        <v>9954</v>
      </c>
      <c r="D21" s="1">
        <f t="shared" si="0"/>
        <v>121</v>
      </c>
      <c r="E21" s="390" t="s">
        <v>228</v>
      </c>
      <c r="F21" s="33">
        <v>12</v>
      </c>
      <c r="G21" s="33"/>
      <c r="H21" s="3701"/>
      <c r="I21" s="167" t="s">
        <v>374</v>
      </c>
      <c r="J21" s="100" t="s">
        <v>1154</v>
      </c>
      <c r="K21" s="180" t="s">
        <v>473</v>
      </c>
      <c r="L21" s="4" t="s">
        <v>113</v>
      </c>
      <c r="M21" s="4"/>
      <c r="N21" s="4"/>
      <c r="O21" s="3" t="s">
        <v>478</v>
      </c>
      <c r="P21" s="4" t="s">
        <v>582</v>
      </c>
      <c r="Q21" s="4"/>
      <c r="R21" s="4"/>
      <c r="S21" s="181" t="s">
        <v>1624</v>
      </c>
      <c r="T21" s="2">
        <v>42</v>
      </c>
      <c r="U21" s="679" t="s">
        <v>11453</v>
      </c>
      <c r="V21" s="637">
        <v>22</v>
      </c>
      <c r="W21" s="48" t="s">
        <v>1637</v>
      </c>
      <c r="X21" s="2">
        <v>61</v>
      </c>
      <c r="Y21" s="48" t="s">
        <v>9076</v>
      </c>
      <c r="Z21" s="638">
        <v>22</v>
      </c>
      <c r="AA21" s="14"/>
      <c r="AB21" s="4"/>
      <c r="AC21" s="14"/>
      <c r="AD21" s="14"/>
      <c r="AE21" s="14"/>
      <c r="AF21" s="14"/>
      <c r="AG21" s="14"/>
      <c r="AH21" s="14"/>
      <c r="AI21" s="14"/>
      <c r="AJ21" s="14"/>
      <c r="AK21" s="14"/>
      <c r="AL21" s="14"/>
      <c r="AM21" s="14"/>
      <c r="AN21" s="14"/>
      <c r="AO21" s="14"/>
      <c r="AP21" s="14"/>
      <c r="AQ21" s="14"/>
      <c r="AR21" s="14"/>
      <c r="AS21" s="14"/>
      <c r="AT21" s="14"/>
      <c r="AU21" s="14"/>
    </row>
    <row r="22" spans="1:47" x14ac:dyDescent="0.25">
      <c r="B22" s="1118" t="s">
        <v>9957</v>
      </c>
      <c r="C22" s="455" t="s">
        <v>11480</v>
      </c>
      <c r="D22" s="1">
        <f t="shared" si="0"/>
        <v>133</v>
      </c>
      <c r="E22" s="390" t="s">
        <v>311</v>
      </c>
      <c r="F22" s="33">
        <v>12</v>
      </c>
      <c r="G22" s="33"/>
      <c r="H22" s="3701"/>
      <c r="I22" s="167" t="s">
        <v>375</v>
      </c>
      <c r="J22" s="100" t="s">
        <v>1155</v>
      </c>
      <c r="K22" s="186"/>
      <c r="L22" s="8"/>
      <c r="M22" s="8"/>
      <c r="N22" s="15"/>
      <c r="O22" s="183"/>
      <c r="P22" s="15"/>
      <c r="Q22" s="15"/>
      <c r="R22" s="15"/>
      <c r="S22" s="181" t="s">
        <v>1625</v>
      </c>
      <c r="T22" s="2">
        <v>43</v>
      </c>
      <c r="U22" s="679" t="s">
        <v>11450</v>
      </c>
      <c r="V22" s="637">
        <v>22</v>
      </c>
      <c r="W22" s="48" t="s">
        <v>1638</v>
      </c>
      <c r="X22" s="2">
        <v>80</v>
      </c>
      <c r="Y22" s="48" t="s">
        <v>11238</v>
      </c>
      <c r="Z22" s="638">
        <v>22</v>
      </c>
      <c r="AA22" s="14"/>
      <c r="AB22" s="4"/>
      <c r="AC22" s="14"/>
      <c r="AD22" s="14"/>
      <c r="AE22" s="14"/>
      <c r="AF22" s="14"/>
      <c r="AG22" s="14"/>
      <c r="AH22" s="14"/>
      <c r="AI22" s="14"/>
      <c r="AJ22" s="14"/>
      <c r="AK22" s="14"/>
      <c r="AL22" s="14"/>
      <c r="AM22" s="14"/>
      <c r="AN22" s="14"/>
      <c r="AO22" s="14"/>
      <c r="AP22" s="14"/>
      <c r="AQ22" s="14"/>
      <c r="AR22" s="14"/>
      <c r="AS22" s="14"/>
      <c r="AT22" s="14"/>
      <c r="AU22" s="14"/>
    </row>
    <row r="23" spans="1:47" x14ac:dyDescent="0.25">
      <c r="C23" s="82"/>
      <c r="D23" s="1">
        <f t="shared" si="0"/>
        <v>145</v>
      </c>
      <c r="E23" s="50" t="s">
        <v>312</v>
      </c>
      <c r="F23" s="33">
        <v>12</v>
      </c>
      <c r="G23" s="33"/>
      <c r="H23" s="3701"/>
      <c r="I23" s="167" t="s">
        <v>376</v>
      </c>
      <c r="J23" s="100" t="s">
        <v>1156</v>
      </c>
      <c r="K23" s="3706" t="s">
        <v>437</v>
      </c>
      <c r="L23" s="3707"/>
      <c r="M23" s="3707"/>
      <c r="N23" s="3707"/>
      <c r="O23" s="3707"/>
      <c r="P23" s="3707"/>
      <c r="Q23" s="3708"/>
      <c r="R23" s="991"/>
      <c r="S23" s="70"/>
      <c r="T23" s="8"/>
      <c r="U23" s="635"/>
      <c r="V23" s="8"/>
      <c r="W23" s="183"/>
      <c r="X23" s="8"/>
      <c r="Y23" s="635"/>
      <c r="Z23" s="7"/>
      <c r="AA23" s="14"/>
      <c r="AB23" s="4"/>
      <c r="AC23" s="14"/>
      <c r="AD23" s="14"/>
      <c r="AE23" s="14"/>
      <c r="AF23" s="14"/>
      <c r="AG23" s="14"/>
      <c r="AH23" s="14"/>
      <c r="AI23" s="14"/>
      <c r="AJ23" s="14"/>
      <c r="AK23" s="14"/>
      <c r="AL23" s="14"/>
      <c r="AM23" s="14"/>
      <c r="AN23" s="14"/>
      <c r="AO23" s="14"/>
      <c r="AP23" s="14"/>
      <c r="AQ23" s="14"/>
      <c r="AR23" s="14"/>
      <c r="AS23" s="14"/>
      <c r="AT23" s="14"/>
      <c r="AU23" s="14"/>
    </row>
    <row r="24" spans="1:47" x14ac:dyDescent="0.25">
      <c r="A24" s="172" t="s">
        <v>532</v>
      </c>
      <c r="B24" s="284" t="s">
        <v>870</v>
      </c>
      <c r="C24" s="176" t="s">
        <v>6932</v>
      </c>
      <c r="D24" s="1">
        <f t="shared" si="0"/>
        <v>157</v>
      </c>
      <c r="E24" s="50" t="s">
        <v>313</v>
      </c>
      <c r="F24" s="33">
        <v>3</v>
      </c>
      <c r="G24" s="33"/>
      <c r="H24" s="3701"/>
      <c r="I24" s="167" t="s">
        <v>378</v>
      </c>
      <c r="J24" s="100" t="s">
        <v>1157</v>
      </c>
      <c r="K24" s="178" t="s">
        <v>479</v>
      </c>
      <c r="L24" s="184" t="s">
        <v>564</v>
      </c>
      <c r="M24" s="184"/>
      <c r="N24" s="184"/>
      <c r="O24" s="179" t="s">
        <v>510</v>
      </c>
      <c r="P24" s="184">
        <v>91</v>
      </c>
      <c r="Q24" s="184"/>
      <c r="R24" s="126"/>
      <c r="S24" s="3678" t="s">
        <v>441</v>
      </c>
      <c r="T24" s="3679"/>
      <c r="U24" s="3679"/>
      <c r="V24" s="3679"/>
      <c r="W24" s="3679"/>
      <c r="X24" s="3679"/>
      <c r="Y24" s="3679"/>
      <c r="Z24" s="958"/>
      <c r="AA24" s="14"/>
      <c r="AB24" s="4"/>
      <c r="AC24" s="14"/>
      <c r="AD24" s="14"/>
      <c r="AE24" s="14"/>
      <c r="AF24" s="14"/>
      <c r="AG24" s="14"/>
      <c r="AH24" s="14"/>
      <c r="AI24" s="14"/>
      <c r="AJ24" s="14"/>
      <c r="AK24" s="14"/>
      <c r="AL24" s="14"/>
      <c r="AM24" s="14"/>
      <c r="AN24" s="14"/>
      <c r="AO24" s="14"/>
      <c r="AP24" s="14"/>
      <c r="AQ24" s="14"/>
      <c r="AR24" s="14"/>
      <c r="AS24" s="14"/>
      <c r="AT24" s="14"/>
      <c r="AU24" s="14"/>
    </row>
    <row r="25" spans="1:47" x14ac:dyDescent="0.25">
      <c r="C25" s="82"/>
      <c r="D25" s="1">
        <f t="shared" si="0"/>
        <v>160</v>
      </c>
      <c r="E25" s="50" t="s">
        <v>314</v>
      </c>
      <c r="F25" s="33">
        <v>12</v>
      </c>
      <c r="G25" s="33"/>
      <c r="H25" s="3701"/>
      <c r="I25" s="167" t="s">
        <v>377</v>
      </c>
      <c r="J25" s="100" t="s">
        <v>1155</v>
      </c>
      <c r="K25" s="180" t="s">
        <v>480</v>
      </c>
      <c r="L25" s="4">
        <v>10</v>
      </c>
      <c r="M25" s="4"/>
      <c r="N25" s="4"/>
      <c r="O25" s="3" t="s">
        <v>511</v>
      </c>
      <c r="P25" s="4">
        <v>92</v>
      </c>
      <c r="Q25" s="4"/>
      <c r="R25" s="4"/>
      <c r="S25" s="124" t="s">
        <v>554</v>
      </c>
      <c r="T25" s="184">
        <v>10</v>
      </c>
      <c r="U25" s="179"/>
      <c r="V25" s="159"/>
      <c r="W25" s="125" t="s">
        <v>558</v>
      </c>
      <c r="X25" s="184">
        <v>50</v>
      </c>
      <c r="Y25" s="179"/>
      <c r="Z25" s="632"/>
      <c r="AA25" s="14"/>
      <c r="AB25" s="4"/>
      <c r="AC25" s="14"/>
      <c r="AD25" s="14"/>
      <c r="AE25" s="14"/>
      <c r="AF25" s="14"/>
      <c r="AG25" s="14"/>
      <c r="AH25" s="14"/>
      <c r="AI25" s="14"/>
      <c r="AJ25" s="14"/>
      <c r="AK25" s="14"/>
      <c r="AL25" s="14"/>
      <c r="AM25" s="14"/>
      <c r="AN25" s="14"/>
      <c r="AO25" s="14"/>
      <c r="AP25" s="14"/>
      <c r="AQ25" s="14"/>
      <c r="AR25" s="14"/>
      <c r="AS25" s="14"/>
      <c r="AT25" s="14"/>
      <c r="AU25" s="14"/>
    </row>
    <row r="26" spans="1:47" x14ac:dyDescent="0.25">
      <c r="C26" s="82"/>
      <c r="D26" s="1">
        <f t="shared" si="0"/>
        <v>172</v>
      </c>
      <c r="E26" s="50" t="s">
        <v>315</v>
      </c>
      <c r="F26" s="33">
        <v>3</v>
      </c>
      <c r="G26" s="33"/>
      <c r="H26" s="3701"/>
      <c r="I26" s="167" t="s">
        <v>378</v>
      </c>
      <c r="J26" s="100" t="s">
        <v>1158</v>
      </c>
      <c r="K26" s="180" t="s">
        <v>481</v>
      </c>
      <c r="L26" s="4">
        <v>11</v>
      </c>
      <c r="M26" s="4"/>
      <c r="N26" s="4"/>
      <c r="O26" s="3" t="s">
        <v>512</v>
      </c>
      <c r="P26" s="4">
        <v>93</v>
      </c>
      <c r="Q26" s="4"/>
      <c r="R26" s="4"/>
      <c r="S26" s="79" t="s">
        <v>555</v>
      </c>
      <c r="T26" s="4">
        <v>20</v>
      </c>
      <c r="U26" s="3"/>
      <c r="W26" s="14" t="s">
        <v>559</v>
      </c>
      <c r="X26" s="4">
        <v>70</v>
      </c>
      <c r="Y26" s="3"/>
      <c r="Z26" s="10"/>
      <c r="AA26" s="14"/>
      <c r="AB26" s="4"/>
      <c r="AC26" s="14"/>
      <c r="AD26" s="14"/>
      <c r="AE26" s="14"/>
      <c r="AF26" s="14"/>
      <c r="AG26" s="14"/>
      <c r="AH26" s="14"/>
      <c r="AI26" s="14"/>
      <c r="AJ26" s="14"/>
      <c r="AK26" s="14"/>
      <c r="AL26" s="14"/>
      <c r="AM26" s="14"/>
      <c r="AN26" s="14"/>
      <c r="AO26" s="14"/>
      <c r="AP26" s="14"/>
      <c r="AQ26" s="14"/>
      <c r="AR26" s="14"/>
      <c r="AS26" s="14"/>
      <c r="AT26" s="14"/>
      <c r="AU26" s="14"/>
    </row>
    <row r="27" spans="1:47" x14ac:dyDescent="0.25">
      <c r="C27" s="455" t="s">
        <v>9432</v>
      </c>
      <c r="D27" s="1">
        <f t="shared" si="0"/>
        <v>175</v>
      </c>
      <c r="E27" s="50" t="s">
        <v>316</v>
      </c>
      <c r="F27" s="33">
        <v>1</v>
      </c>
      <c r="G27" s="33"/>
      <c r="H27" s="3701"/>
      <c r="I27" s="167" t="s">
        <v>379</v>
      </c>
      <c r="J27" s="100" t="s">
        <v>1159</v>
      </c>
      <c r="K27" s="180" t="s">
        <v>482</v>
      </c>
      <c r="L27" s="4">
        <v>20</v>
      </c>
      <c r="M27" s="4"/>
      <c r="N27" s="4"/>
      <c r="O27" s="3" t="s">
        <v>513</v>
      </c>
      <c r="P27" s="4" t="s">
        <v>45</v>
      </c>
      <c r="Q27" s="4"/>
      <c r="R27" s="4"/>
      <c r="S27" s="79" t="s">
        <v>556</v>
      </c>
      <c r="T27" s="4">
        <v>30</v>
      </c>
      <c r="U27" s="3"/>
      <c r="W27" s="14" t="s">
        <v>560</v>
      </c>
      <c r="X27" s="4">
        <v>90</v>
      </c>
      <c r="Y27" s="3"/>
      <c r="Z27" s="10"/>
      <c r="AA27" s="14"/>
      <c r="AB27" s="4"/>
      <c r="AC27" s="14"/>
      <c r="AD27" s="14"/>
      <c r="AE27" s="14"/>
      <c r="AF27" s="14"/>
      <c r="AG27" s="14"/>
      <c r="AH27" s="14"/>
      <c r="AI27" s="14"/>
      <c r="AJ27" s="14"/>
      <c r="AK27" s="14"/>
      <c r="AL27" s="14"/>
      <c r="AM27" s="14"/>
      <c r="AN27" s="14"/>
      <c r="AO27" s="14"/>
      <c r="AP27" s="14"/>
      <c r="AQ27" s="14"/>
      <c r="AR27" s="14"/>
      <c r="AS27" s="14"/>
      <c r="AT27" s="14"/>
      <c r="AU27" s="14"/>
    </row>
    <row r="28" spans="1:47" x14ac:dyDescent="0.25">
      <c r="C28" s="177" t="s">
        <v>6931</v>
      </c>
      <c r="D28" s="1">
        <f t="shared" si="0"/>
        <v>176</v>
      </c>
      <c r="E28" s="49" t="s">
        <v>234</v>
      </c>
      <c r="F28" s="33">
        <v>100</v>
      </c>
      <c r="G28" s="33"/>
      <c r="H28" s="3701"/>
      <c r="I28" s="675" t="s">
        <v>380</v>
      </c>
      <c r="J28" s="100" t="s">
        <v>1160</v>
      </c>
      <c r="K28" s="180" t="s">
        <v>483</v>
      </c>
      <c r="L28" s="4">
        <v>21</v>
      </c>
      <c r="M28" s="4"/>
      <c r="N28" s="4"/>
      <c r="O28" s="3" t="s">
        <v>514</v>
      </c>
      <c r="P28" s="4" t="s">
        <v>515</v>
      </c>
      <c r="Q28" s="4"/>
      <c r="R28" s="4"/>
      <c r="S28" s="79" t="s">
        <v>557</v>
      </c>
      <c r="T28" s="4">
        <v>40</v>
      </c>
      <c r="U28" s="3"/>
      <c r="W28" s="14" t="s">
        <v>561</v>
      </c>
      <c r="X28" s="4" t="s">
        <v>536</v>
      </c>
      <c r="Y28" s="3"/>
      <c r="Z28" s="10"/>
      <c r="AA28" s="14"/>
      <c r="AB28" s="4"/>
      <c r="AC28" s="14"/>
      <c r="AD28" s="14"/>
      <c r="AE28" s="14"/>
      <c r="AF28" s="14"/>
      <c r="AG28" s="14"/>
      <c r="AH28" s="14"/>
      <c r="AI28" s="14"/>
      <c r="AJ28" s="14"/>
      <c r="AK28" s="14"/>
      <c r="AL28" s="14"/>
      <c r="AM28" s="14"/>
      <c r="AN28" s="14"/>
      <c r="AO28" s="14"/>
      <c r="AP28" s="14"/>
      <c r="AQ28" s="14"/>
      <c r="AR28" s="14"/>
      <c r="AS28" s="14"/>
      <c r="AT28" s="14"/>
      <c r="AU28" s="14"/>
    </row>
    <row r="29" spans="1:47" x14ac:dyDescent="0.25">
      <c r="B29" s="284" t="s">
        <v>863</v>
      </c>
      <c r="C29" s="177" t="s">
        <v>1805</v>
      </c>
      <c r="D29" s="1">
        <f t="shared" si="0"/>
        <v>276</v>
      </c>
      <c r="E29" s="50" t="s">
        <v>233</v>
      </c>
      <c r="F29" s="33">
        <v>12</v>
      </c>
      <c r="G29" s="33"/>
      <c r="H29" s="3701"/>
      <c r="I29" s="167" t="s">
        <v>382</v>
      </c>
      <c r="J29" s="100" t="s">
        <v>1161</v>
      </c>
      <c r="K29" s="180" t="s">
        <v>484</v>
      </c>
      <c r="L29" s="4">
        <v>30</v>
      </c>
      <c r="M29" s="4"/>
      <c r="N29" s="4"/>
      <c r="O29" s="3" t="s">
        <v>516</v>
      </c>
      <c r="P29" s="4" t="s">
        <v>517</v>
      </c>
      <c r="Q29" s="4"/>
      <c r="R29" s="4"/>
      <c r="S29" s="70"/>
      <c r="T29" s="8"/>
      <c r="U29" s="635"/>
      <c r="V29" s="8"/>
      <c r="W29" s="37"/>
      <c r="X29" s="8"/>
      <c r="Y29" s="635"/>
      <c r="Z29" s="12"/>
      <c r="AA29" s="14"/>
      <c r="AB29" s="4"/>
      <c r="AC29" s="14"/>
      <c r="AD29" s="14"/>
      <c r="AE29" s="14"/>
      <c r="AF29" s="14"/>
      <c r="AG29" s="14"/>
      <c r="AH29" s="14"/>
      <c r="AI29" s="14"/>
      <c r="AJ29" s="14"/>
      <c r="AK29" s="14"/>
      <c r="AL29" s="14"/>
      <c r="AM29" s="14"/>
      <c r="AN29" s="14"/>
      <c r="AO29" s="14"/>
      <c r="AP29" s="14"/>
      <c r="AQ29" s="14"/>
      <c r="AR29" s="14"/>
      <c r="AS29" s="14"/>
      <c r="AT29" s="14"/>
      <c r="AU29" s="14"/>
    </row>
    <row r="30" spans="1:47" x14ac:dyDescent="0.25">
      <c r="B30" s="284" t="s">
        <v>12739</v>
      </c>
      <c r="C30" s="177" t="s">
        <v>3016</v>
      </c>
      <c r="D30" s="1">
        <f t="shared" si="0"/>
        <v>288</v>
      </c>
      <c r="E30" s="49" t="s">
        <v>317</v>
      </c>
      <c r="F30" s="33">
        <v>4</v>
      </c>
      <c r="G30" s="33"/>
      <c r="H30" s="3701"/>
      <c r="I30" s="167" t="s">
        <v>381</v>
      </c>
      <c r="J30" s="100" t="s">
        <v>1162</v>
      </c>
      <c r="K30" s="180" t="s">
        <v>485</v>
      </c>
      <c r="L30" s="4" t="s">
        <v>486</v>
      </c>
      <c r="M30" s="4"/>
      <c r="N30" s="4"/>
      <c r="O30" s="3" t="s">
        <v>518</v>
      </c>
      <c r="P30" s="4">
        <v>82</v>
      </c>
      <c r="Q30" s="4"/>
      <c r="R30" s="10"/>
      <c r="S30" s="3709" t="s">
        <v>587</v>
      </c>
      <c r="T30" s="3710"/>
      <c r="U30" s="3710"/>
      <c r="V30" s="3710"/>
      <c r="W30" s="3710"/>
      <c r="X30" s="3710"/>
      <c r="Y30" s="3710"/>
      <c r="Z30" s="957"/>
      <c r="AA30" s="14"/>
      <c r="AB30" s="4"/>
      <c r="AC30" s="14"/>
      <c r="AD30" s="14"/>
      <c r="AE30" s="14"/>
      <c r="AF30" s="14"/>
      <c r="AG30" s="14"/>
      <c r="AH30" s="14"/>
      <c r="AI30" s="14"/>
      <c r="AJ30" s="14"/>
      <c r="AK30" s="14"/>
      <c r="AL30" s="14"/>
      <c r="AM30" s="14"/>
      <c r="AN30" s="14"/>
      <c r="AO30" s="14"/>
      <c r="AP30" s="14"/>
      <c r="AQ30" s="14"/>
      <c r="AR30" s="14"/>
      <c r="AS30" s="14"/>
      <c r="AT30" s="14"/>
      <c r="AU30" s="14"/>
    </row>
    <row r="31" spans="1:47" x14ac:dyDescent="0.25">
      <c r="C31" s="82"/>
      <c r="D31" s="1">
        <f t="shared" si="0"/>
        <v>292</v>
      </c>
      <c r="E31" s="50" t="s">
        <v>318</v>
      </c>
      <c r="F31" s="33">
        <v>25</v>
      </c>
      <c r="G31" s="33"/>
      <c r="H31" s="3701"/>
      <c r="I31" s="167" t="s">
        <v>383</v>
      </c>
      <c r="J31" s="100" t="s">
        <v>1164</v>
      </c>
      <c r="K31" s="180" t="s">
        <v>487</v>
      </c>
      <c r="L31" s="4" t="s">
        <v>488</v>
      </c>
      <c r="M31" s="4"/>
      <c r="N31" s="4"/>
      <c r="O31" s="3" t="s">
        <v>519</v>
      </c>
      <c r="P31" s="4">
        <v>83</v>
      </c>
      <c r="Q31" s="4"/>
      <c r="R31" s="4"/>
      <c r="S31" s="178" t="s">
        <v>417</v>
      </c>
      <c r="T31" s="184" t="s">
        <v>418</v>
      </c>
      <c r="U31" s="179"/>
      <c r="V31" s="184"/>
      <c r="W31" s="179" t="s">
        <v>423</v>
      </c>
      <c r="X31" s="184" t="s">
        <v>116</v>
      </c>
      <c r="Y31" s="179"/>
      <c r="Z31" s="126"/>
      <c r="AA31" s="14"/>
      <c r="AB31" s="4"/>
      <c r="AC31" s="14"/>
      <c r="AD31" s="14"/>
      <c r="AE31" s="14"/>
      <c r="AF31" s="14"/>
      <c r="AG31" s="14"/>
      <c r="AH31" s="14"/>
      <c r="AI31" s="14"/>
      <c r="AJ31" s="14"/>
      <c r="AK31" s="14"/>
      <c r="AL31" s="14"/>
      <c r="AM31" s="14"/>
      <c r="AN31" s="14"/>
      <c r="AO31" s="14"/>
      <c r="AP31" s="14"/>
      <c r="AQ31" s="14"/>
      <c r="AR31" s="14"/>
      <c r="AS31" s="14"/>
      <c r="AT31" s="14"/>
      <c r="AU31" s="14"/>
    </row>
    <row r="32" spans="1:47" x14ac:dyDescent="0.25">
      <c r="C32" s="1076" t="s">
        <v>1807</v>
      </c>
      <c r="D32" s="1">
        <f t="shared" si="0"/>
        <v>317</v>
      </c>
      <c r="E32" s="50" t="s">
        <v>319</v>
      </c>
      <c r="F32" s="33">
        <v>12</v>
      </c>
      <c r="G32" s="33"/>
      <c r="H32" s="3701"/>
      <c r="I32" s="1109" t="s">
        <v>9950</v>
      </c>
      <c r="J32" s="100" t="s">
        <v>1163</v>
      </c>
      <c r="K32" s="180" t="s">
        <v>489</v>
      </c>
      <c r="L32" s="4">
        <v>40</v>
      </c>
      <c r="M32" s="4"/>
      <c r="N32" s="4"/>
      <c r="O32" s="3" t="s">
        <v>520</v>
      </c>
      <c r="P32" s="4">
        <v>84</v>
      </c>
      <c r="Q32" s="4"/>
      <c r="R32" s="4"/>
      <c r="S32" s="180" t="s">
        <v>419</v>
      </c>
      <c r="T32" s="4" t="s">
        <v>420</v>
      </c>
      <c r="U32" s="3"/>
      <c r="V32" s="4"/>
      <c r="W32" s="3" t="s">
        <v>424</v>
      </c>
      <c r="X32" s="4" t="s">
        <v>425</v>
      </c>
      <c r="Y32" s="3"/>
      <c r="Z32" s="10"/>
      <c r="AA32" s="14"/>
      <c r="AB32" s="4"/>
      <c r="AC32" s="14"/>
      <c r="AD32" s="14"/>
      <c r="AE32" s="14"/>
      <c r="AF32" s="14"/>
      <c r="AG32" s="14"/>
      <c r="AH32" s="14"/>
      <c r="AI32" s="14"/>
      <c r="AJ32" s="14"/>
      <c r="AK32" s="14"/>
      <c r="AL32" s="14"/>
      <c r="AM32" s="14"/>
      <c r="AN32" s="14"/>
      <c r="AO32" s="14"/>
      <c r="AP32" s="14"/>
      <c r="AQ32" s="14"/>
      <c r="AR32" s="14"/>
      <c r="AS32" s="14"/>
      <c r="AT32" s="14"/>
      <c r="AU32" s="14"/>
    </row>
    <row r="33" spans="2:47" customFormat="1" x14ac:dyDescent="0.25">
      <c r="B33" s="284"/>
      <c r="C33" s="82"/>
      <c r="D33" s="1">
        <f t="shared" si="0"/>
        <v>329</v>
      </c>
      <c r="E33" s="50" t="s">
        <v>320</v>
      </c>
      <c r="F33" s="33">
        <v>12</v>
      </c>
      <c r="G33" s="33"/>
      <c r="H33" s="3701"/>
      <c r="I33" s="167"/>
      <c r="J33" s="100" t="s">
        <v>1165</v>
      </c>
      <c r="K33" s="180" t="s">
        <v>490</v>
      </c>
      <c r="L33" s="4">
        <v>50</v>
      </c>
      <c r="M33" s="4"/>
      <c r="N33" s="4"/>
      <c r="O33" s="3" t="s">
        <v>521</v>
      </c>
      <c r="P33" s="4">
        <v>85</v>
      </c>
      <c r="Q33" s="4"/>
      <c r="R33" s="4"/>
      <c r="S33" s="180" t="s">
        <v>421</v>
      </c>
      <c r="T33" s="4" t="s">
        <v>422</v>
      </c>
      <c r="U33" s="3"/>
      <c r="V33" s="4"/>
      <c r="W33" s="3" t="s">
        <v>426</v>
      </c>
      <c r="X33" s="4" t="s">
        <v>117</v>
      </c>
      <c r="Y33" s="3"/>
      <c r="Z33" s="7"/>
      <c r="AA33" s="14"/>
      <c r="AB33" s="4"/>
      <c r="AC33" s="14"/>
      <c r="AD33" s="14"/>
      <c r="AE33" s="14"/>
      <c r="AF33" s="14"/>
      <c r="AG33" s="14"/>
      <c r="AH33" s="14"/>
      <c r="AI33" s="14"/>
      <c r="AJ33" s="14"/>
      <c r="AK33" s="14"/>
      <c r="AL33" s="14"/>
      <c r="AM33" s="14"/>
      <c r="AN33" s="14"/>
      <c r="AO33" s="14"/>
      <c r="AP33" s="14"/>
      <c r="AQ33" s="14"/>
      <c r="AR33" s="14"/>
      <c r="AS33" s="14"/>
      <c r="AT33" s="14"/>
      <c r="AU33" s="14"/>
    </row>
    <row r="34" spans="2:47" customFormat="1" x14ac:dyDescent="0.25">
      <c r="B34" s="284"/>
      <c r="C34" s="177" t="s">
        <v>8714</v>
      </c>
      <c r="D34" s="1">
        <f t="shared" si="0"/>
        <v>341</v>
      </c>
      <c r="E34" s="448" t="s">
        <v>321</v>
      </c>
      <c r="F34" s="33">
        <v>20</v>
      </c>
      <c r="G34" s="33"/>
      <c r="H34" s="3701"/>
      <c r="I34" s="167" t="s">
        <v>9189</v>
      </c>
      <c r="J34" s="100" t="s">
        <v>1166</v>
      </c>
      <c r="K34" s="180" t="s">
        <v>491</v>
      </c>
      <c r="L34" s="4" t="s">
        <v>492</v>
      </c>
      <c r="M34" s="4"/>
      <c r="N34" s="4"/>
      <c r="O34" s="3" t="s">
        <v>522</v>
      </c>
      <c r="P34" s="4">
        <v>86</v>
      </c>
      <c r="Q34" s="4"/>
      <c r="R34" s="4"/>
      <c r="S34" s="70"/>
      <c r="T34" s="8"/>
      <c r="U34" s="635"/>
      <c r="V34" s="8"/>
      <c r="W34" s="37"/>
      <c r="X34" s="8"/>
      <c r="Y34" s="635"/>
      <c r="Z34" s="302"/>
      <c r="AA34" s="14"/>
      <c r="AB34" s="4"/>
      <c r="AC34" s="14"/>
      <c r="AD34" s="14"/>
      <c r="AE34" s="14"/>
      <c r="AF34" s="14"/>
      <c r="AG34" s="14"/>
      <c r="AH34" s="14"/>
      <c r="AI34" s="14"/>
      <c r="AJ34" s="14"/>
      <c r="AK34" s="14"/>
      <c r="AL34" s="14"/>
      <c r="AM34" s="14"/>
      <c r="AN34" s="14"/>
      <c r="AO34" s="14"/>
      <c r="AP34" s="14"/>
      <c r="AQ34" s="14"/>
      <c r="AR34" s="14"/>
      <c r="AS34" s="14"/>
      <c r="AT34" s="14"/>
      <c r="AU34" s="14"/>
    </row>
    <row r="35" spans="2:47" customFormat="1" x14ac:dyDescent="0.25">
      <c r="B35" s="284"/>
      <c r="C35" s="82"/>
      <c r="D35" s="1">
        <f t="shared" si="0"/>
        <v>361</v>
      </c>
      <c r="E35" s="50" t="s">
        <v>322</v>
      </c>
      <c r="F35" s="33">
        <v>20</v>
      </c>
      <c r="G35" s="33"/>
      <c r="H35" s="3701"/>
      <c r="I35" s="167" t="s">
        <v>384</v>
      </c>
      <c r="J35" s="100" t="s">
        <v>1167</v>
      </c>
      <c r="K35" s="180" t="s">
        <v>493</v>
      </c>
      <c r="L35" s="4" t="s">
        <v>494</v>
      </c>
      <c r="M35" s="4"/>
      <c r="N35" s="4"/>
      <c r="O35" s="3" t="s">
        <v>523</v>
      </c>
      <c r="P35" s="4">
        <v>87</v>
      </c>
      <c r="Q35" s="4"/>
      <c r="R35" s="10"/>
      <c r="S35" s="3686" t="s">
        <v>2998</v>
      </c>
      <c r="T35" s="3687"/>
      <c r="U35" s="3687"/>
      <c r="V35" s="3687"/>
      <c r="W35" s="3687"/>
      <c r="X35" s="3687"/>
      <c r="Y35" s="3688"/>
      <c r="Z35" s="435" t="s">
        <v>1223</v>
      </c>
      <c r="AA35" s="14"/>
      <c r="AB35" s="4"/>
      <c r="AC35" s="14"/>
      <c r="AD35" s="14"/>
      <c r="AE35" s="14"/>
      <c r="AF35" s="14"/>
      <c r="AG35" s="14"/>
      <c r="AH35" s="14"/>
      <c r="AI35" s="14"/>
      <c r="AJ35" s="14"/>
      <c r="AK35" s="14"/>
      <c r="AL35" s="14"/>
      <c r="AM35" s="14"/>
      <c r="AN35" s="14"/>
      <c r="AO35" s="14"/>
      <c r="AP35" s="14"/>
      <c r="AQ35" s="14"/>
      <c r="AR35" s="14"/>
      <c r="AS35" s="14"/>
      <c r="AT35" s="14"/>
      <c r="AU35" s="14"/>
    </row>
    <row r="36" spans="2:47" customFormat="1" x14ac:dyDescent="0.25">
      <c r="B36" s="284"/>
      <c r="C36" s="82"/>
      <c r="D36" s="1">
        <f t="shared" si="0"/>
        <v>381</v>
      </c>
      <c r="E36" s="50" t="s">
        <v>323</v>
      </c>
      <c r="F36" s="33">
        <v>6</v>
      </c>
      <c r="G36" s="33"/>
      <c r="H36" s="3701"/>
      <c r="I36" s="167" t="s">
        <v>386</v>
      </c>
      <c r="J36" s="100" t="s">
        <v>1148</v>
      </c>
      <c r="K36" s="180" t="s">
        <v>495</v>
      </c>
      <c r="L36" s="4" t="s">
        <v>496</v>
      </c>
      <c r="M36" s="4"/>
      <c r="N36" s="4"/>
      <c r="O36" s="3" t="s">
        <v>524</v>
      </c>
      <c r="P36" s="4">
        <v>88</v>
      </c>
      <c r="Q36" s="4"/>
      <c r="R36" s="4"/>
      <c r="S36" s="124" t="s">
        <v>6937</v>
      </c>
      <c r="T36" s="184" t="s">
        <v>1171</v>
      </c>
      <c r="U36" s="179"/>
      <c r="V36" s="286" t="s">
        <v>564</v>
      </c>
      <c r="W36" s="125" t="s">
        <v>1214</v>
      </c>
      <c r="X36" s="184" t="s">
        <v>1208</v>
      </c>
      <c r="Y36" s="179"/>
      <c r="Z36" s="639" t="s">
        <v>113</v>
      </c>
      <c r="AA36" s="14"/>
      <c r="AB36" s="4"/>
      <c r="AC36" s="14"/>
      <c r="AD36" s="14"/>
      <c r="AE36" s="14"/>
      <c r="AF36" s="14"/>
      <c r="AG36" s="14"/>
      <c r="AH36" s="14"/>
      <c r="AI36" s="14"/>
      <c r="AJ36" s="14"/>
      <c r="AK36" s="14"/>
      <c r="AL36" s="14"/>
      <c r="AM36" s="14"/>
      <c r="AN36" s="14"/>
      <c r="AO36" s="14"/>
      <c r="AP36" s="14"/>
      <c r="AQ36" s="14"/>
      <c r="AR36" s="14"/>
      <c r="AS36" s="14"/>
      <c r="AT36" s="14"/>
      <c r="AU36" s="14"/>
    </row>
    <row r="37" spans="2:47" customFormat="1" x14ac:dyDescent="0.25">
      <c r="B37" s="284"/>
      <c r="C37" s="82"/>
      <c r="D37" s="1">
        <f t="shared" si="0"/>
        <v>387</v>
      </c>
      <c r="E37" s="50" t="s">
        <v>324</v>
      </c>
      <c r="F37" s="33">
        <v>6</v>
      </c>
      <c r="G37" s="33"/>
      <c r="H37" s="3701"/>
      <c r="I37" s="167" t="s">
        <v>385</v>
      </c>
      <c r="J37" s="100" t="s">
        <v>1149</v>
      </c>
      <c r="K37" s="180" t="s">
        <v>497</v>
      </c>
      <c r="L37" s="4">
        <v>52</v>
      </c>
      <c r="M37" s="4"/>
      <c r="N37" s="4"/>
      <c r="O37" s="3" t="s">
        <v>525</v>
      </c>
      <c r="P37" s="4">
        <v>89</v>
      </c>
      <c r="Q37" s="4"/>
      <c r="R37" s="4"/>
      <c r="S37" s="79" t="s">
        <v>1213</v>
      </c>
      <c r="T37" s="4" t="s">
        <v>819</v>
      </c>
      <c r="U37" s="3"/>
      <c r="V37" s="285" t="s">
        <v>564</v>
      </c>
      <c r="W37" s="14" t="s">
        <v>1215</v>
      </c>
      <c r="X37" s="4" t="s">
        <v>1209</v>
      </c>
      <c r="Y37" s="3"/>
      <c r="Z37" s="640" t="s">
        <v>96</v>
      </c>
      <c r="AA37" s="14"/>
      <c r="AB37" s="4"/>
      <c r="AC37" s="14"/>
      <c r="AD37" s="14"/>
      <c r="AE37" s="14"/>
      <c r="AF37" s="14"/>
      <c r="AG37" s="14"/>
      <c r="AH37" s="14"/>
      <c r="AI37" s="14"/>
      <c r="AJ37" s="14"/>
      <c r="AK37" s="14"/>
      <c r="AL37" s="14"/>
      <c r="AM37" s="14"/>
      <c r="AN37" s="14"/>
      <c r="AO37" s="14"/>
      <c r="AP37" s="14"/>
      <c r="AQ37" s="14"/>
      <c r="AR37" s="14"/>
      <c r="AS37" s="14"/>
      <c r="AT37" s="14"/>
      <c r="AU37" s="14"/>
    </row>
    <row r="38" spans="2:47" customFormat="1" x14ac:dyDescent="0.25">
      <c r="B38" s="284"/>
      <c r="C38" s="82"/>
      <c r="D38" s="1">
        <f t="shared" si="0"/>
        <v>393</v>
      </c>
      <c r="E38" s="50" t="s">
        <v>307</v>
      </c>
      <c r="F38" s="33">
        <v>6</v>
      </c>
      <c r="G38" s="33"/>
      <c r="H38" s="3701"/>
      <c r="I38" s="167" t="s">
        <v>6926</v>
      </c>
      <c r="J38" s="100" t="s">
        <v>1168</v>
      </c>
      <c r="K38" s="180" t="s">
        <v>498</v>
      </c>
      <c r="L38" s="4">
        <v>53</v>
      </c>
      <c r="M38" s="4"/>
      <c r="N38" s="4"/>
      <c r="O38" s="3" t="s">
        <v>526</v>
      </c>
      <c r="P38" s="4" t="s">
        <v>527</v>
      </c>
      <c r="Q38" s="4"/>
      <c r="R38" s="4"/>
      <c r="S38" s="79" t="s">
        <v>6934</v>
      </c>
      <c r="T38" s="4" t="s">
        <v>1152</v>
      </c>
      <c r="U38" s="3"/>
      <c r="V38" s="285" t="s">
        <v>187</v>
      </c>
      <c r="W38" s="14" t="s">
        <v>1216</v>
      </c>
      <c r="X38" s="4" t="s">
        <v>1210</v>
      </c>
      <c r="Y38" s="3"/>
      <c r="Z38" s="640" t="s">
        <v>1220</v>
      </c>
      <c r="AA38" s="14"/>
      <c r="AB38" s="4"/>
      <c r="AC38" s="14"/>
      <c r="AD38" s="14"/>
      <c r="AE38" s="14"/>
      <c r="AF38" s="14"/>
      <c r="AG38" s="14"/>
      <c r="AH38" s="14"/>
      <c r="AI38" s="14"/>
      <c r="AJ38" s="14"/>
      <c r="AK38" s="14"/>
      <c r="AL38" s="14"/>
      <c r="AM38" s="14"/>
      <c r="AN38" s="14"/>
      <c r="AO38" s="14"/>
      <c r="AP38" s="14"/>
      <c r="AQ38" s="14"/>
      <c r="AR38" s="14"/>
      <c r="AS38" s="14"/>
      <c r="AT38" s="14"/>
      <c r="AU38" s="14"/>
    </row>
    <row r="39" spans="2:47" customFormat="1" x14ac:dyDescent="0.25">
      <c r="B39" s="284"/>
      <c r="C39" s="82"/>
      <c r="D39" s="1">
        <f t="shared" si="0"/>
        <v>399</v>
      </c>
      <c r="E39" s="50" t="s">
        <v>309</v>
      </c>
      <c r="F39" s="33">
        <v>6</v>
      </c>
      <c r="G39" s="33"/>
      <c r="H39" s="3701"/>
      <c r="I39" s="167" t="s">
        <v>1609</v>
      </c>
      <c r="J39" s="100" t="s">
        <v>1148</v>
      </c>
      <c r="K39" s="180" t="s">
        <v>499</v>
      </c>
      <c r="L39" s="4">
        <v>54</v>
      </c>
      <c r="M39" s="4"/>
      <c r="N39" s="4"/>
      <c r="O39" s="3" t="s">
        <v>526</v>
      </c>
      <c r="P39" s="4">
        <v>81</v>
      </c>
      <c r="Q39" s="4"/>
      <c r="R39" s="4"/>
      <c r="S39" s="79" t="s">
        <v>6935</v>
      </c>
      <c r="T39" s="4" t="s">
        <v>1207</v>
      </c>
      <c r="U39" s="3"/>
      <c r="V39" s="285" t="s">
        <v>114</v>
      </c>
      <c r="W39" s="14" t="s">
        <v>1217</v>
      </c>
      <c r="X39" s="4" t="s">
        <v>1211</v>
      </c>
      <c r="Y39" s="3"/>
      <c r="Z39" s="640" t="s">
        <v>564</v>
      </c>
      <c r="AA39" s="14"/>
      <c r="AB39" s="4"/>
      <c r="AC39" s="14"/>
      <c r="AD39" s="14"/>
      <c r="AE39" s="14"/>
      <c r="AF39" s="14"/>
      <c r="AG39" s="14"/>
      <c r="AH39" s="14"/>
      <c r="AI39" s="14"/>
      <c r="AJ39" s="14"/>
      <c r="AK39" s="14"/>
      <c r="AL39" s="14"/>
      <c r="AM39" s="14"/>
      <c r="AN39" s="14"/>
      <c r="AO39" s="14"/>
      <c r="AP39" s="14"/>
      <c r="AQ39" s="14"/>
      <c r="AR39" s="14"/>
      <c r="AS39" s="14"/>
      <c r="AT39" s="14"/>
      <c r="AU39" s="14"/>
    </row>
    <row r="40" spans="2:47" customFormat="1" x14ac:dyDescent="0.25">
      <c r="B40" s="284"/>
      <c r="C40" s="82"/>
      <c r="D40" s="1">
        <f t="shared" si="0"/>
        <v>405</v>
      </c>
      <c r="E40" s="50" t="s">
        <v>308</v>
      </c>
      <c r="F40" s="33">
        <v>6</v>
      </c>
      <c r="G40" s="33"/>
      <c r="H40" s="3701"/>
      <c r="I40" s="167" t="s">
        <v>1610</v>
      </c>
      <c r="J40" s="100" t="s">
        <v>1172</v>
      </c>
      <c r="K40" s="180" t="s">
        <v>500</v>
      </c>
      <c r="L40" s="4">
        <v>60</v>
      </c>
      <c r="M40" s="4"/>
      <c r="N40" s="4"/>
      <c r="O40" s="3" t="s">
        <v>528</v>
      </c>
      <c r="P40" s="4">
        <v>80</v>
      </c>
      <c r="Q40" s="4"/>
      <c r="R40" s="4"/>
      <c r="S40" s="79" t="s">
        <v>6936</v>
      </c>
      <c r="T40" s="4" t="s">
        <v>1159</v>
      </c>
      <c r="U40" s="3"/>
      <c r="V40" s="285" t="s">
        <v>1219</v>
      </c>
      <c r="W40" s="14" t="s">
        <v>1218</v>
      </c>
      <c r="X40" s="4" t="s">
        <v>1212</v>
      </c>
      <c r="Y40" s="3"/>
      <c r="Z40" s="640" t="s">
        <v>564</v>
      </c>
      <c r="AA40" s="14"/>
      <c r="AB40" s="4"/>
      <c r="AC40" s="14"/>
      <c r="AD40" s="14"/>
      <c r="AE40" s="14"/>
      <c r="AF40" s="14"/>
      <c r="AG40" s="14"/>
      <c r="AH40" s="14"/>
      <c r="AI40" s="14"/>
      <c r="AJ40" s="14"/>
      <c r="AK40" s="14"/>
      <c r="AL40" s="14"/>
      <c r="AM40" s="14"/>
      <c r="AN40" s="14"/>
      <c r="AO40" s="14"/>
      <c r="AP40" s="14"/>
      <c r="AQ40" s="14"/>
      <c r="AR40" s="14"/>
      <c r="AS40" s="14"/>
      <c r="AT40" s="14"/>
      <c r="AU40" s="14"/>
    </row>
    <row r="41" spans="2:47" customFormat="1" x14ac:dyDescent="0.25">
      <c r="B41" s="284" t="s">
        <v>844</v>
      </c>
      <c r="C41" s="1076" t="s">
        <v>6939</v>
      </c>
      <c r="D41" s="1">
        <f t="shared" si="0"/>
        <v>411</v>
      </c>
      <c r="E41" s="788" t="s">
        <v>325</v>
      </c>
      <c r="F41" s="786">
        <v>1</v>
      </c>
      <c r="G41" s="789">
        <f>SUM(F2:F41)</f>
        <v>412</v>
      </c>
      <c r="H41" s="3702"/>
      <c r="I41" s="782" t="s">
        <v>9204</v>
      </c>
      <c r="J41" s="100" t="s">
        <v>1171</v>
      </c>
      <c r="K41" s="180" t="s">
        <v>501</v>
      </c>
      <c r="L41" s="4">
        <v>63</v>
      </c>
      <c r="M41" s="4"/>
      <c r="N41" s="4"/>
      <c r="O41" s="3" t="s">
        <v>529</v>
      </c>
      <c r="P41" s="4">
        <v>90</v>
      </c>
      <c r="Q41" s="4"/>
      <c r="R41" s="4"/>
      <c r="S41" s="70"/>
      <c r="T41" s="8"/>
      <c r="U41" s="635"/>
      <c r="V41" s="15"/>
      <c r="W41" s="183"/>
      <c r="X41" s="15"/>
      <c r="Y41" s="599"/>
      <c r="Z41" s="12"/>
      <c r="AA41" s="14"/>
      <c r="AB41" s="4"/>
      <c r="AC41" s="14"/>
      <c r="AD41" s="14"/>
      <c r="AE41" s="14"/>
      <c r="AF41" s="14"/>
      <c r="AG41" s="14"/>
      <c r="AH41" s="14"/>
      <c r="AI41" s="14"/>
      <c r="AJ41" s="14"/>
      <c r="AK41" s="14"/>
      <c r="AL41" s="14"/>
      <c r="AM41" s="14"/>
      <c r="AN41" s="14"/>
      <c r="AO41" s="14"/>
      <c r="AP41" s="14"/>
      <c r="AQ41" s="14"/>
      <c r="AR41" s="14"/>
      <c r="AS41" s="14"/>
      <c r="AT41" s="14"/>
      <c r="AU41" s="14"/>
    </row>
    <row r="42" spans="2:47" customFormat="1" x14ac:dyDescent="0.25">
      <c r="B42" s="284"/>
      <c r="C42" s="111"/>
      <c r="D42" s="1">
        <f t="shared" si="0"/>
        <v>412</v>
      </c>
      <c r="E42" s="49" t="s">
        <v>326</v>
      </c>
      <c r="F42" s="33">
        <v>3</v>
      </c>
      <c r="G42" s="688" t="s">
        <v>415</v>
      </c>
      <c r="H42" s="2718"/>
      <c r="I42" s="195" t="s">
        <v>387</v>
      </c>
      <c r="J42" s="100" t="s">
        <v>1158</v>
      </c>
      <c r="K42" s="180" t="s">
        <v>502</v>
      </c>
      <c r="L42" s="4">
        <v>65</v>
      </c>
      <c r="M42" s="4"/>
      <c r="N42" s="4"/>
      <c r="O42" s="3" t="s">
        <v>530</v>
      </c>
      <c r="P42" s="4">
        <v>99</v>
      </c>
      <c r="Q42" s="4"/>
      <c r="R42" s="10"/>
      <c r="S42" s="3697" t="s">
        <v>9936</v>
      </c>
      <c r="T42" s="3698"/>
      <c r="U42" s="3698"/>
      <c r="V42" s="3698"/>
      <c r="W42" s="3698"/>
      <c r="X42" s="3698"/>
      <c r="Y42" s="3699"/>
      <c r="Z42" s="634" t="s">
        <v>8779</v>
      </c>
      <c r="AA42" s="14"/>
      <c r="AB42" s="4"/>
      <c r="AC42" s="14"/>
      <c r="AD42" s="14"/>
      <c r="AE42" s="14"/>
      <c r="AF42" s="14"/>
      <c r="AG42" s="14"/>
      <c r="AH42" s="14"/>
      <c r="AI42" s="14"/>
      <c r="AJ42" s="14"/>
      <c r="AK42" s="14"/>
      <c r="AL42" s="14"/>
      <c r="AM42" s="14"/>
      <c r="AN42" s="14"/>
      <c r="AO42" s="14"/>
      <c r="AP42" s="14"/>
      <c r="AQ42" s="14"/>
      <c r="AR42" s="14"/>
      <c r="AS42" s="14"/>
      <c r="AT42" s="14"/>
      <c r="AU42" s="14"/>
    </row>
    <row r="43" spans="2:47" customFormat="1" x14ac:dyDescent="0.25">
      <c r="B43" s="284" t="s">
        <v>854</v>
      </c>
      <c r="C43" s="1075" t="s">
        <v>1224</v>
      </c>
      <c r="D43" s="1">
        <f t="shared" si="0"/>
        <v>415</v>
      </c>
      <c r="E43" s="448" t="s">
        <v>327</v>
      </c>
      <c r="F43" s="33">
        <v>2</v>
      </c>
      <c r="G43" s="687"/>
      <c r="H43" s="2717"/>
      <c r="I43" s="195" t="s">
        <v>388</v>
      </c>
      <c r="J43" s="100" t="s">
        <v>564</v>
      </c>
      <c r="K43" s="180" t="s">
        <v>503</v>
      </c>
      <c r="L43" s="4">
        <v>66</v>
      </c>
      <c r="M43" s="4"/>
      <c r="N43" s="4"/>
      <c r="O43" s="3" t="s">
        <v>531</v>
      </c>
      <c r="P43" s="4" t="s">
        <v>532</v>
      </c>
      <c r="Q43" s="4"/>
      <c r="R43" s="4"/>
      <c r="S43" s="83" t="s">
        <v>429</v>
      </c>
      <c r="T43" s="159">
        <v>1</v>
      </c>
      <c r="U43" s="188"/>
      <c r="V43" s="159"/>
      <c r="W43" s="84" t="s">
        <v>434</v>
      </c>
      <c r="X43" s="159">
        <v>4</v>
      </c>
      <c r="Y43" s="188"/>
      <c r="Z43" s="632"/>
      <c r="AA43" s="14"/>
      <c r="AB43" s="4"/>
      <c r="AC43" s="14"/>
      <c r="AD43" s="14"/>
      <c r="AE43" s="14"/>
      <c r="AF43" s="14"/>
      <c r="AG43" s="14"/>
      <c r="AH43" s="14"/>
      <c r="AI43" s="14"/>
      <c r="AJ43" s="14"/>
      <c r="AK43" s="14"/>
      <c r="AL43" s="14"/>
      <c r="AM43" s="14"/>
      <c r="AN43" s="14"/>
      <c r="AO43" s="14"/>
      <c r="AP43" s="14"/>
      <c r="AQ43" s="14"/>
      <c r="AR43" s="14"/>
      <c r="AS43" s="14"/>
      <c r="AT43" s="14"/>
      <c r="AU43" s="14"/>
    </row>
    <row r="44" spans="2:47" customFormat="1" x14ac:dyDescent="0.25">
      <c r="B44" s="1071" t="s">
        <v>1023</v>
      </c>
      <c r="C44" s="595" t="s">
        <v>8712</v>
      </c>
      <c r="D44" s="1">
        <f t="shared" si="0"/>
        <v>417</v>
      </c>
      <c r="E44" s="448" t="s">
        <v>328</v>
      </c>
      <c r="F44" s="33">
        <v>6</v>
      </c>
      <c r="G44" s="687"/>
      <c r="H44" s="2717"/>
      <c r="I44" s="195" t="s">
        <v>389</v>
      </c>
      <c r="J44" s="100" t="s">
        <v>1170</v>
      </c>
      <c r="K44" s="180" t="s">
        <v>504</v>
      </c>
      <c r="L44" s="4">
        <v>69</v>
      </c>
      <c r="M44" s="4"/>
      <c r="N44" s="4"/>
      <c r="O44" s="3" t="s">
        <v>533</v>
      </c>
      <c r="P44" s="4" t="s">
        <v>534</v>
      </c>
      <c r="Q44" s="4"/>
      <c r="R44" s="4"/>
      <c r="S44" s="86" t="s">
        <v>432</v>
      </c>
      <c r="T44" s="2">
        <v>2</v>
      </c>
      <c r="U44" s="48"/>
      <c r="V44" s="637">
        <v>2</v>
      </c>
      <c r="W44" t="s">
        <v>8780</v>
      </c>
      <c r="X44" s="2">
        <v>5</v>
      </c>
      <c r="Y44" s="48"/>
      <c r="Z44" s="638">
        <v>2</v>
      </c>
      <c r="AA44" s="14"/>
      <c r="AB44" s="4"/>
      <c r="AC44" s="14"/>
      <c r="AD44" s="14"/>
      <c r="AE44" s="14"/>
      <c r="AF44" s="14"/>
      <c r="AG44" s="14"/>
      <c r="AH44" s="14"/>
      <c r="AI44" s="14"/>
      <c r="AJ44" s="14"/>
      <c r="AK44" s="14"/>
      <c r="AL44" s="14"/>
      <c r="AM44" s="14"/>
      <c r="AN44" s="14"/>
      <c r="AO44" s="14"/>
      <c r="AP44" s="14"/>
      <c r="AQ44" s="14"/>
      <c r="AR44" s="14"/>
      <c r="AS44" s="14"/>
      <c r="AT44" s="14"/>
      <c r="AU44" s="14"/>
    </row>
    <row r="45" spans="2:47" customFormat="1" x14ac:dyDescent="0.25">
      <c r="B45" s="1071" t="s">
        <v>1004</v>
      </c>
      <c r="C45" s="177" t="s">
        <v>8711</v>
      </c>
      <c r="D45" s="1">
        <f t="shared" si="0"/>
        <v>423</v>
      </c>
      <c r="E45" s="282" t="s">
        <v>329</v>
      </c>
      <c r="F45" s="33">
        <v>6</v>
      </c>
      <c r="G45" s="687"/>
      <c r="H45" s="2717"/>
      <c r="I45" s="195" t="s">
        <v>390</v>
      </c>
      <c r="J45" s="100" t="s">
        <v>1169</v>
      </c>
      <c r="K45" s="180" t="s">
        <v>505</v>
      </c>
      <c r="L45" s="4">
        <v>79</v>
      </c>
      <c r="M45" s="4"/>
      <c r="N45" s="4"/>
      <c r="O45" s="3" t="s">
        <v>535</v>
      </c>
      <c r="P45" s="4" t="s">
        <v>536</v>
      </c>
      <c r="Q45" s="4"/>
      <c r="R45" s="4"/>
      <c r="S45" s="86" t="s">
        <v>433</v>
      </c>
      <c r="T45" s="2">
        <v>3</v>
      </c>
      <c r="U45" s="48"/>
      <c r="V45" s="2"/>
      <c r="W45" t="s">
        <v>8781</v>
      </c>
      <c r="X45" s="2">
        <v>6</v>
      </c>
      <c r="Y45" s="48"/>
      <c r="Z45" s="640" t="s">
        <v>1207</v>
      </c>
      <c r="AA45" s="14"/>
      <c r="AB45" s="4"/>
      <c r="AC45" s="14"/>
      <c r="AD45" s="14"/>
      <c r="AE45" s="14"/>
      <c r="AF45" s="14"/>
      <c r="AG45" s="14"/>
      <c r="AH45" s="14"/>
      <c r="AI45" s="14"/>
      <c r="AJ45" s="14"/>
      <c r="AK45" s="14"/>
      <c r="AL45" s="14"/>
      <c r="AM45" s="14"/>
      <c r="AN45" s="14"/>
      <c r="AO45" s="14"/>
      <c r="AP45" s="14"/>
      <c r="AQ45" s="14"/>
      <c r="AR45" s="14"/>
      <c r="AS45" s="14"/>
      <c r="AT45" s="14"/>
      <c r="AU45" s="14"/>
    </row>
    <row r="46" spans="2:47" customFormat="1" x14ac:dyDescent="0.25">
      <c r="B46" s="1071" t="s">
        <v>1005</v>
      </c>
      <c r="C46" s="177" t="s">
        <v>8713</v>
      </c>
      <c r="D46" s="1">
        <f t="shared" si="0"/>
        <v>429</v>
      </c>
      <c r="E46" s="448" t="s">
        <v>330</v>
      </c>
      <c r="F46" s="33">
        <v>32</v>
      </c>
      <c r="G46" s="687"/>
      <c r="H46" s="2717"/>
      <c r="I46" s="195" t="s">
        <v>391</v>
      </c>
      <c r="J46" s="103" t="s">
        <v>1173</v>
      </c>
      <c r="K46" s="180" t="s">
        <v>506</v>
      </c>
      <c r="L46" s="4">
        <v>70</v>
      </c>
      <c r="M46" s="4"/>
      <c r="N46" s="4"/>
      <c r="O46" s="3" t="s">
        <v>537</v>
      </c>
      <c r="P46" s="4" t="s">
        <v>538</v>
      </c>
      <c r="Q46" s="4"/>
      <c r="R46" s="4"/>
      <c r="S46" s="70"/>
      <c r="T46" s="8"/>
      <c r="U46" s="635"/>
      <c r="V46" s="8"/>
      <c r="W46" s="183"/>
      <c r="X46" s="15"/>
      <c r="Y46" s="599"/>
      <c r="Z46" s="10"/>
      <c r="AA46" s="14"/>
      <c r="AB46" s="4"/>
      <c r="AC46" s="14"/>
      <c r="AD46" s="14"/>
      <c r="AE46" s="14"/>
      <c r="AF46" s="14"/>
      <c r="AG46" s="14"/>
      <c r="AH46" s="14"/>
      <c r="AI46" s="14"/>
      <c r="AJ46" s="14"/>
      <c r="AK46" s="14"/>
      <c r="AL46" s="14"/>
      <c r="AM46" s="14"/>
      <c r="AN46" s="14"/>
      <c r="AO46" s="14"/>
      <c r="AP46" s="14"/>
      <c r="AQ46" s="14"/>
      <c r="AR46" s="14"/>
      <c r="AS46" s="14"/>
      <c r="AT46" s="14"/>
      <c r="AU46" s="14"/>
    </row>
    <row r="47" spans="2:47" customFormat="1" x14ac:dyDescent="0.25">
      <c r="B47" s="1071"/>
      <c r="C47" s="82"/>
      <c r="D47" s="1">
        <f t="shared" si="0"/>
        <v>461</v>
      </c>
      <c r="E47" s="282" t="s">
        <v>331</v>
      </c>
      <c r="F47" s="33">
        <v>4</v>
      </c>
      <c r="G47" s="687"/>
      <c r="H47" s="2717"/>
      <c r="I47" s="195" t="s">
        <v>392</v>
      </c>
      <c r="J47" s="103" t="s">
        <v>1174</v>
      </c>
      <c r="K47" s="180" t="s">
        <v>507</v>
      </c>
      <c r="L47" s="4">
        <v>80</v>
      </c>
      <c r="M47" s="4"/>
      <c r="N47" s="4"/>
      <c r="O47" s="3" t="s">
        <v>539</v>
      </c>
      <c r="P47" s="4" t="s">
        <v>540</v>
      </c>
      <c r="Q47" s="4"/>
      <c r="R47" s="10"/>
      <c r="S47" s="3697" t="s">
        <v>3029</v>
      </c>
      <c r="T47" s="3698"/>
      <c r="U47" s="3698"/>
      <c r="V47" s="3698"/>
      <c r="W47" s="3698"/>
      <c r="X47" s="3698"/>
      <c r="Y47" s="3698"/>
      <c r="Z47" s="956"/>
      <c r="AA47" s="14"/>
      <c r="AB47" s="4"/>
      <c r="AC47" s="14"/>
      <c r="AD47" s="14"/>
      <c r="AE47" s="14"/>
      <c r="AF47" s="14"/>
      <c r="AG47" s="14"/>
      <c r="AH47" s="14"/>
      <c r="AI47" s="14"/>
      <c r="AJ47" s="14"/>
      <c r="AK47" s="14"/>
      <c r="AL47" s="14"/>
      <c r="AM47" s="14"/>
      <c r="AN47" s="14"/>
      <c r="AO47" s="14"/>
      <c r="AP47" s="14"/>
      <c r="AQ47" s="14"/>
      <c r="AR47" s="14"/>
      <c r="AS47" s="14"/>
      <c r="AT47" s="14"/>
      <c r="AU47" s="14"/>
    </row>
    <row r="48" spans="2:47" customFormat="1" x14ac:dyDescent="0.25">
      <c r="B48" s="1071" t="s">
        <v>1011</v>
      </c>
      <c r="C48" s="177" t="s">
        <v>1881</v>
      </c>
      <c r="D48" s="1">
        <f t="shared" si="0"/>
        <v>465</v>
      </c>
      <c r="E48" s="282" t="s">
        <v>332</v>
      </c>
      <c r="F48" s="33">
        <v>4</v>
      </c>
      <c r="G48" s="687"/>
      <c r="H48" s="2717"/>
      <c r="I48" s="195" t="s">
        <v>393</v>
      </c>
      <c r="J48" s="103" t="s">
        <v>140</v>
      </c>
      <c r="K48" s="180" t="s">
        <v>508</v>
      </c>
      <c r="L48" s="4">
        <v>81</v>
      </c>
      <c r="M48" s="4"/>
      <c r="N48" s="4"/>
      <c r="O48" s="3" t="s">
        <v>541</v>
      </c>
      <c r="P48" s="4" t="s">
        <v>542</v>
      </c>
      <c r="Q48" s="4"/>
      <c r="R48" s="4"/>
      <c r="S48" s="83" t="s">
        <v>3018</v>
      </c>
      <c r="T48" s="159">
        <v>0</v>
      </c>
      <c r="U48" s="188" t="s">
        <v>9067</v>
      </c>
      <c r="V48" s="159"/>
      <c r="W48" s="84" t="s">
        <v>3024</v>
      </c>
      <c r="X48" s="159">
        <v>6</v>
      </c>
      <c r="Y48" s="188" t="s">
        <v>9070</v>
      </c>
      <c r="Z48" s="632"/>
      <c r="AA48" s="14"/>
      <c r="AB48" s="4"/>
      <c r="AC48" s="14"/>
      <c r="AD48" s="14"/>
      <c r="AE48" s="14"/>
      <c r="AF48" s="14"/>
      <c r="AG48" s="14"/>
      <c r="AH48" s="14"/>
      <c r="AI48" s="14"/>
      <c r="AJ48" s="14"/>
      <c r="AK48" s="14"/>
      <c r="AL48" s="14"/>
      <c r="AM48" s="14"/>
      <c r="AN48" s="14"/>
      <c r="AO48" s="14"/>
      <c r="AP48" s="14"/>
      <c r="AQ48" s="14"/>
      <c r="AR48" s="14"/>
      <c r="AS48" s="14"/>
      <c r="AT48" s="14"/>
      <c r="AU48" s="14"/>
    </row>
    <row r="49" spans="2:47" customFormat="1" x14ac:dyDescent="0.25">
      <c r="B49" s="1071"/>
      <c r="C49" s="1068" t="s">
        <v>9916</v>
      </c>
      <c r="D49" s="1">
        <f t="shared" si="0"/>
        <v>469</v>
      </c>
      <c r="E49" s="282" t="s">
        <v>333</v>
      </c>
      <c r="F49" s="33">
        <v>4</v>
      </c>
      <c r="G49" s="687"/>
      <c r="H49" s="2717"/>
      <c r="I49" s="195" t="s">
        <v>394</v>
      </c>
      <c r="J49" s="103" t="s">
        <v>1175</v>
      </c>
      <c r="K49" s="182" t="s">
        <v>509</v>
      </c>
      <c r="L49" s="15">
        <v>90</v>
      </c>
      <c r="M49" s="15"/>
      <c r="N49" s="15"/>
      <c r="O49" s="183"/>
      <c r="P49" s="15"/>
      <c r="Q49" s="15"/>
      <c r="R49" s="15"/>
      <c r="S49" s="86" t="s">
        <v>3019</v>
      </c>
      <c r="T49" s="4" t="s">
        <v>819</v>
      </c>
      <c r="U49" s="3"/>
      <c r="V49" s="4"/>
      <c r="W49" t="s">
        <v>3025</v>
      </c>
      <c r="X49" s="4" t="s">
        <v>1210</v>
      </c>
      <c r="Y49" s="3"/>
      <c r="Z49" s="10"/>
      <c r="AA49" s="14"/>
      <c r="AB49" s="4"/>
      <c r="AC49" s="14"/>
      <c r="AD49" s="14"/>
      <c r="AE49" s="14"/>
      <c r="AF49" s="14"/>
      <c r="AG49" s="14"/>
      <c r="AH49" s="14"/>
      <c r="AI49" s="14"/>
      <c r="AJ49" s="14"/>
      <c r="AK49" s="14"/>
      <c r="AL49" s="14"/>
      <c r="AM49" s="14"/>
      <c r="AN49" s="14"/>
      <c r="AO49" s="14"/>
      <c r="AP49" s="14"/>
      <c r="AQ49" s="14"/>
      <c r="AR49" s="14"/>
      <c r="AS49" s="14"/>
      <c r="AT49" s="14"/>
      <c r="AU49" s="14"/>
    </row>
    <row r="50" spans="2:47" customFormat="1" x14ac:dyDescent="0.25">
      <c r="B50" s="1071" t="s">
        <v>9875</v>
      </c>
      <c r="C50" s="595" t="s">
        <v>8715</v>
      </c>
      <c r="D50" s="1">
        <f t="shared" si="0"/>
        <v>473</v>
      </c>
      <c r="E50" s="448" t="s">
        <v>334</v>
      </c>
      <c r="F50" s="33">
        <v>2</v>
      </c>
      <c r="G50" s="687"/>
      <c r="H50" s="2717"/>
      <c r="I50" s="195" t="s">
        <v>9193</v>
      </c>
      <c r="J50" s="100" t="s">
        <v>1142</v>
      </c>
      <c r="K50" s="3712" t="s">
        <v>9437</v>
      </c>
      <c r="L50" s="3713"/>
      <c r="M50" s="3713"/>
      <c r="N50" s="3713"/>
      <c r="O50" s="3713"/>
      <c r="P50" s="3713"/>
      <c r="Q50" s="3713"/>
      <c r="R50" s="3714"/>
      <c r="S50" s="86" t="s">
        <v>3023</v>
      </c>
      <c r="T50" s="4" t="s">
        <v>1152</v>
      </c>
      <c r="U50" s="3" t="s">
        <v>9068</v>
      </c>
      <c r="V50" s="4"/>
      <c r="W50" t="s">
        <v>3026</v>
      </c>
      <c r="X50" s="4" t="s">
        <v>1211</v>
      </c>
      <c r="Y50" s="3" t="s">
        <v>9069</v>
      </c>
      <c r="Z50" s="10"/>
      <c r="AA50" s="14"/>
      <c r="AB50" s="4"/>
      <c r="AC50" s="14"/>
      <c r="AD50" s="14"/>
      <c r="AE50" s="14"/>
      <c r="AF50" s="14"/>
      <c r="AG50" s="14"/>
      <c r="AH50" s="14"/>
      <c r="AI50" s="14"/>
      <c r="AJ50" s="14"/>
      <c r="AK50" s="14"/>
      <c r="AL50" s="14"/>
      <c r="AM50" s="14"/>
      <c r="AN50" s="14"/>
      <c r="AO50" s="14"/>
      <c r="AP50" s="14"/>
      <c r="AQ50" s="14"/>
      <c r="AR50" s="14"/>
      <c r="AS50" s="14"/>
      <c r="AT50" s="14"/>
      <c r="AU50" s="14"/>
    </row>
    <row r="51" spans="2:47" customFormat="1" x14ac:dyDescent="0.25">
      <c r="B51" s="1071" t="s">
        <v>9875</v>
      </c>
      <c r="C51" s="595" t="s">
        <v>8715</v>
      </c>
      <c r="D51" s="1">
        <f t="shared" si="0"/>
        <v>475</v>
      </c>
      <c r="E51" s="448" t="s">
        <v>335</v>
      </c>
      <c r="F51" s="33">
        <v>2</v>
      </c>
      <c r="G51" s="687"/>
      <c r="H51" s="2717"/>
      <c r="I51" s="195" t="s">
        <v>9194</v>
      </c>
      <c r="J51" s="100" t="s">
        <v>1176</v>
      </c>
      <c r="K51" s="83" t="s">
        <v>9433</v>
      </c>
      <c r="L51" s="159">
        <v>1</v>
      </c>
      <c r="M51" s="159"/>
      <c r="N51" s="159"/>
      <c r="O51" s="84"/>
      <c r="P51" s="159"/>
      <c r="Q51" s="159"/>
      <c r="R51" s="632"/>
      <c r="S51" t="s">
        <v>3022</v>
      </c>
      <c r="T51" s="2">
        <v>3</v>
      </c>
      <c r="U51" s="48"/>
      <c r="V51" s="2"/>
      <c r="W51" t="s">
        <v>3027</v>
      </c>
      <c r="X51" s="2">
        <v>9</v>
      </c>
      <c r="Y51" s="3"/>
      <c r="Z51" s="10"/>
      <c r="AA51" s="14"/>
      <c r="AB51" s="4"/>
      <c r="AC51" s="14"/>
      <c r="AD51" s="14"/>
      <c r="AE51" s="14"/>
      <c r="AF51" s="14"/>
      <c r="AG51" s="14"/>
      <c r="AH51" s="14"/>
      <c r="AI51" s="14"/>
      <c r="AJ51" s="14"/>
      <c r="AK51" s="14"/>
      <c r="AL51" s="14"/>
      <c r="AM51" s="14"/>
      <c r="AN51" s="14"/>
      <c r="AO51" s="14"/>
      <c r="AP51" s="14"/>
      <c r="AQ51" s="14"/>
      <c r="AR51" s="14"/>
      <c r="AS51" s="14"/>
      <c r="AT51" s="14"/>
      <c r="AU51" s="14"/>
    </row>
    <row r="52" spans="2:47" customFormat="1" x14ac:dyDescent="0.25">
      <c r="B52" s="1071" t="s">
        <v>1006</v>
      </c>
      <c r="C52" s="177" t="s">
        <v>8710</v>
      </c>
      <c r="D52" s="1">
        <f t="shared" si="0"/>
        <v>477</v>
      </c>
      <c r="E52" s="448" t="s">
        <v>336</v>
      </c>
      <c r="F52" s="33">
        <v>64</v>
      </c>
      <c r="G52" s="687"/>
      <c r="H52" s="2717"/>
      <c r="I52" s="195" t="s">
        <v>395</v>
      </c>
      <c r="J52" s="100" t="s">
        <v>1177</v>
      </c>
      <c r="K52" s="86" t="s">
        <v>9435</v>
      </c>
      <c r="L52" s="2">
        <v>2</v>
      </c>
      <c r="M52" s="2"/>
      <c r="N52" s="2"/>
      <c r="P52" s="2"/>
      <c r="Q52" s="2"/>
      <c r="R52" s="7"/>
      <c r="S52" t="s">
        <v>3021</v>
      </c>
      <c r="T52" s="2">
        <v>4</v>
      </c>
      <c r="U52" s="48" t="s">
        <v>9071</v>
      </c>
      <c r="V52" s="2"/>
      <c r="W52" t="s">
        <v>3028</v>
      </c>
      <c r="X52" s="2">
        <v>10</v>
      </c>
      <c r="Y52" s="3" t="s">
        <v>8889</v>
      </c>
      <c r="Z52" s="10"/>
      <c r="AA52" s="14"/>
      <c r="AB52" s="4"/>
      <c r="AC52" s="14"/>
      <c r="AD52" s="14"/>
      <c r="AE52" s="14"/>
      <c r="AF52" s="14"/>
      <c r="AG52" s="14"/>
      <c r="AH52" s="14"/>
      <c r="AI52" s="14"/>
      <c r="AJ52" s="14"/>
      <c r="AK52" s="14"/>
      <c r="AL52" s="14"/>
      <c r="AM52" s="14"/>
      <c r="AN52" s="14"/>
      <c r="AO52" s="14"/>
      <c r="AP52" s="14"/>
      <c r="AQ52" s="14"/>
      <c r="AR52" s="14"/>
      <c r="AS52" s="14"/>
      <c r="AT52" s="14"/>
      <c r="AU52" s="14"/>
    </row>
    <row r="53" spans="2:47" customFormat="1" x14ac:dyDescent="0.25">
      <c r="B53" s="1071" t="s">
        <v>1002</v>
      </c>
      <c r="C53" s="177" t="s">
        <v>6930</v>
      </c>
      <c r="D53" s="1">
        <f t="shared" si="0"/>
        <v>541</v>
      </c>
      <c r="E53" s="119" t="s">
        <v>337</v>
      </c>
      <c r="F53" s="33">
        <v>10</v>
      </c>
      <c r="G53" s="687"/>
      <c r="H53" s="2717"/>
      <c r="I53" s="195" t="s">
        <v>396</v>
      </c>
      <c r="J53" s="103" t="s">
        <v>1178</v>
      </c>
      <c r="K53" s="86" t="s">
        <v>9436</v>
      </c>
      <c r="L53" s="2">
        <v>3</v>
      </c>
      <c r="N53" s="2"/>
      <c r="P53" s="2"/>
      <c r="Q53" s="2"/>
      <c r="R53" s="7"/>
      <c r="S53" t="s">
        <v>3020</v>
      </c>
      <c r="T53" s="2">
        <v>5</v>
      </c>
      <c r="U53" s="48" t="s">
        <v>9070</v>
      </c>
      <c r="V53" s="2"/>
      <c r="X53" s="2"/>
      <c r="Y53" s="3"/>
      <c r="Z53" s="10"/>
      <c r="AA53" s="14"/>
      <c r="AB53" s="4"/>
      <c r="AC53" s="14"/>
      <c r="AD53" s="14"/>
      <c r="AE53" s="14"/>
      <c r="AF53" s="14"/>
      <c r="AG53" s="14"/>
      <c r="AH53" s="14"/>
      <c r="AI53" s="14"/>
      <c r="AJ53" s="14"/>
      <c r="AK53" s="14"/>
      <c r="AL53" s="14"/>
      <c r="AM53" s="14"/>
      <c r="AN53" s="14"/>
      <c r="AO53" s="14"/>
      <c r="AP53" s="14"/>
      <c r="AQ53" s="14"/>
      <c r="AR53" s="14"/>
      <c r="AS53" s="14"/>
      <c r="AT53" s="14"/>
      <c r="AU53" s="14"/>
    </row>
    <row r="54" spans="2:47" customFormat="1" x14ac:dyDescent="0.25">
      <c r="B54" s="1071"/>
      <c r="C54" s="82"/>
      <c r="D54" s="1">
        <f t="shared" si="0"/>
        <v>551</v>
      </c>
      <c r="E54" s="448" t="s">
        <v>338</v>
      </c>
      <c r="F54" s="33">
        <v>8</v>
      </c>
      <c r="G54" s="687"/>
      <c r="H54" s="2717"/>
      <c r="I54" s="195" t="s">
        <v>9902</v>
      </c>
      <c r="J54" s="100" t="s">
        <v>1179</v>
      </c>
      <c r="K54" s="70" t="s">
        <v>9434</v>
      </c>
      <c r="L54" s="15" t="s">
        <v>1159</v>
      </c>
      <c r="M54" s="37"/>
      <c r="N54" s="8"/>
      <c r="O54" s="37"/>
      <c r="P54" s="8"/>
      <c r="Q54" s="8"/>
      <c r="R54" s="302"/>
      <c r="S54" s="37"/>
      <c r="T54" s="8"/>
      <c r="U54" s="635"/>
      <c r="V54" s="8"/>
      <c r="W54" s="37"/>
      <c r="X54" s="8"/>
      <c r="Y54" s="599"/>
      <c r="Z54" s="12"/>
      <c r="AA54" s="14"/>
      <c r="AB54" s="4"/>
      <c r="AC54" s="14"/>
      <c r="AD54" s="14"/>
      <c r="AE54" s="14"/>
      <c r="AF54" s="14"/>
      <c r="AG54" s="14"/>
      <c r="AH54" s="14"/>
      <c r="AI54" s="14"/>
      <c r="AJ54" s="14"/>
      <c r="AK54" s="14"/>
      <c r="AL54" s="14"/>
      <c r="AM54" s="14"/>
      <c r="AN54" s="14"/>
      <c r="AO54" s="14"/>
      <c r="AP54" s="14"/>
      <c r="AQ54" s="14"/>
      <c r="AR54" s="14"/>
      <c r="AS54" s="14"/>
      <c r="AT54" s="14"/>
      <c r="AU54" s="14"/>
    </row>
    <row r="55" spans="2:47" customFormat="1" x14ac:dyDescent="0.25">
      <c r="B55" s="50" t="s">
        <v>949</v>
      </c>
      <c r="C55" s="449" t="s">
        <v>8720</v>
      </c>
      <c r="D55" s="1">
        <f t="shared" si="0"/>
        <v>559</v>
      </c>
      <c r="E55" s="450" t="s">
        <v>339</v>
      </c>
      <c r="F55" s="33">
        <v>10</v>
      </c>
      <c r="G55" s="687"/>
      <c r="H55" s="2717"/>
      <c r="I55" s="195" t="s">
        <v>397</v>
      </c>
      <c r="J55" s="103" t="s">
        <v>1180</v>
      </c>
      <c r="K55" s="48" t="s">
        <v>9925</v>
      </c>
      <c r="N55" s="2"/>
      <c r="P55" s="2"/>
      <c r="Q55" s="2"/>
      <c r="R55" s="2"/>
      <c r="S55" s="3715" t="s">
        <v>9280</v>
      </c>
      <c r="T55" s="3716"/>
      <c r="U55" s="3716"/>
      <c r="V55" s="3716"/>
      <c r="W55" s="3716"/>
      <c r="X55" s="3716"/>
      <c r="Y55" s="3717"/>
      <c r="Z55" s="953" t="s">
        <v>9845</v>
      </c>
      <c r="AA55" s="14"/>
      <c r="AB55" s="4"/>
      <c r="AC55" s="14"/>
      <c r="AD55" s="14"/>
      <c r="AE55" s="14"/>
      <c r="AF55" s="14"/>
      <c r="AG55" s="14"/>
      <c r="AH55" s="14"/>
      <c r="AI55" s="14"/>
      <c r="AJ55" s="14"/>
      <c r="AK55" s="14"/>
      <c r="AL55" s="14"/>
      <c r="AM55" s="14"/>
      <c r="AN55" s="14"/>
      <c r="AO55" s="14"/>
      <c r="AP55" s="14"/>
      <c r="AQ55" s="14"/>
      <c r="AR55" s="14"/>
      <c r="AS55" s="14"/>
      <c r="AT55" s="14"/>
      <c r="AU55" s="14"/>
    </row>
    <row r="56" spans="2:47" customFormat="1" x14ac:dyDescent="0.25">
      <c r="B56" s="50" t="s">
        <v>949</v>
      </c>
      <c r="C56" s="449" t="s">
        <v>8720</v>
      </c>
      <c r="D56" s="1">
        <f t="shared" si="0"/>
        <v>569</v>
      </c>
      <c r="E56" s="450" t="s">
        <v>340</v>
      </c>
      <c r="F56" s="33">
        <v>10</v>
      </c>
      <c r="G56" s="687"/>
      <c r="H56" s="2717"/>
      <c r="I56" s="195" t="s">
        <v>398</v>
      </c>
      <c r="J56" s="103" t="s">
        <v>1181</v>
      </c>
      <c r="K56" s="48" t="s">
        <v>9926</v>
      </c>
      <c r="N56" s="2"/>
      <c r="P56" s="2"/>
      <c r="Q56" s="2"/>
      <c r="R56" s="2"/>
      <c r="S56" s="83" t="s">
        <v>9823</v>
      </c>
      <c r="T56" s="184" t="s">
        <v>1171</v>
      </c>
      <c r="U56" s="179" t="s">
        <v>9846</v>
      </c>
      <c r="V56" s="184"/>
      <c r="W56" s="188" t="s">
        <v>9283</v>
      </c>
      <c r="X56" s="184" t="s">
        <v>116</v>
      </c>
      <c r="Y56" s="179" t="s">
        <v>9859</v>
      </c>
      <c r="Z56" s="954" t="s">
        <v>116</v>
      </c>
      <c r="AA56" s="14"/>
      <c r="AB56" s="4"/>
      <c r="AC56" s="14"/>
      <c r="AD56" s="14"/>
      <c r="AE56" s="14"/>
      <c r="AF56" s="14"/>
      <c r="AG56" s="14"/>
      <c r="AH56" s="14"/>
      <c r="AI56" s="14"/>
      <c r="AJ56" s="14"/>
      <c r="AK56" s="14"/>
      <c r="AL56" s="14"/>
      <c r="AM56" s="14"/>
      <c r="AN56" s="14"/>
      <c r="AO56" s="14"/>
      <c r="AP56" s="14"/>
      <c r="AQ56" s="14"/>
      <c r="AR56" s="14"/>
      <c r="AS56" s="14"/>
      <c r="AT56" s="14"/>
      <c r="AU56" s="14"/>
    </row>
    <row r="57" spans="2:47" customFormat="1" x14ac:dyDescent="0.25">
      <c r="B57" s="50" t="s">
        <v>949</v>
      </c>
      <c r="C57" s="449" t="s">
        <v>8720</v>
      </c>
      <c r="D57" s="1">
        <f t="shared" si="0"/>
        <v>579</v>
      </c>
      <c r="E57" s="450" t="s">
        <v>341</v>
      </c>
      <c r="F57" s="33">
        <v>10</v>
      </c>
      <c r="G57" s="687"/>
      <c r="H57" s="2717"/>
      <c r="I57" s="195" t="s">
        <v>399</v>
      </c>
      <c r="J57" s="103" t="s">
        <v>1182</v>
      </c>
      <c r="K57" s="48" t="s">
        <v>9927</v>
      </c>
      <c r="L57" s="2"/>
      <c r="M57" s="2"/>
      <c r="N57" s="2"/>
      <c r="P57" s="2"/>
      <c r="Q57" s="2"/>
      <c r="R57" s="2"/>
      <c r="S57" s="181" t="s">
        <v>9824</v>
      </c>
      <c r="T57" s="4" t="s">
        <v>115</v>
      </c>
      <c r="U57" s="3" t="s">
        <v>9847</v>
      </c>
      <c r="V57" s="6" t="s">
        <v>115</v>
      </c>
      <c r="W57" s="48" t="s">
        <v>9282</v>
      </c>
      <c r="X57" s="4" t="s">
        <v>425</v>
      </c>
      <c r="Y57" s="3" t="s">
        <v>9860</v>
      </c>
      <c r="Z57" s="955" t="s">
        <v>425</v>
      </c>
      <c r="AA57" s="14"/>
      <c r="AB57" s="4"/>
      <c r="AC57" s="14"/>
      <c r="AD57" s="14"/>
      <c r="AE57" s="14"/>
      <c r="AF57" s="14"/>
      <c r="AG57" s="14"/>
      <c r="AH57" s="14"/>
      <c r="AI57" s="14"/>
      <c r="AJ57" s="14"/>
      <c r="AK57" s="14"/>
      <c r="AL57" s="14"/>
      <c r="AM57" s="14"/>
      <c r="AN57" s="14"/>
      <c r="AO57" s="14"/>
      <c r="AP57" s="14"/>
      <c r="AQ57" s="14"/>
      <c r="AR57" s="14"/>
      <c r="AS57" s="14"/>
      <c r="AT57" s="14"/>
      <c r="AU57" s="14"/>
    </row>
    <row r="58" spans="2:47" customFormat="1" x14ac:dyDescent="0.25">
      <c r="B58" s="50" t="s">
        <v>1026</v>
      </c>
      <c r="C58" s="451" t="s">
        <v>8717</v>
      </c>
      <c r="D58" s="1">
        <f t="shared" si="0"/>
        <v>589</v>
      </c>
      <c r="E58" s="448" t="s">
        <v>342</v>
      </c>
      <c r="F58" s="33">
        <v>10</v>
      </c>
      <c r="G58" s="687"/>
      <c r="H58" s="2717"/>
      <c r="I58" s="195" t="s">
        <v>400</v>
      </c>
      <c r="J58" s="103" t="s">
        <v>1183</v>
      </c>
      <c r="K58" s="48" t="s">
        <v>9928</v>
      </c>
      <c r="L58" s="2"/>
      <c r="M58" s="2"/>
      <c r="N58" s="2"/>
      <c r="P58" s="2"/>
      <c r="Q58" s="2"/>
      <c r="R58" s="2"/>
      <c r="S58" s="181" t="s">
        <v>9825</v>
      </c>
      <c r="T58" s="4" t="s">
        <v>575</v>
      </c>
      <c r="U58" s="3" t="s">
        <v>9848</v>
      </c>
      <c r="V58" s="6" t="s">
        <v>575</v>
      </c>
      <c r="W58" s="48" t="s">
        <v>9287</v>
      </c>
      <c r="X58" s="4" t="s">
        <v>117</v>
      </c>
      <c r="Y58" s="3" t="s">
        <v>9861</v>
      </c>
      <c r="Z58" s="955" t="s">
        <v>117</v>
      </c>
      <c r="AA58" s="14"/>
      <c r="AB58" s="4"/>
      <c r="AC58" s="14"/>
      <c r="AD58" s="14"/>
      <c r="AE58" s="14"/>
      <c r="AF58" s="14"/>
      <c r="AG58" s="14"/>
      <c r="AH58" s="14"/>
      <c r="AI58" s="14"/>
      <c r="AJ58" s="14"/>
      <c r="AK58" s="14"/>
      <c r="AL58" s="14"/>
      <c r="AM58" s="14"/>
      <c r="AN58" s="14"/>
      <c r="AO58" s="14"/>
      <c r="AP58" s="14"/>
      <c r="AQ58" s="14"/>
      <c r="AR58" s="14"/>
      <c r="AS58" s="14"/>
      <c r="AT58" s="14"/>
      <c r="AU58" s="14"/>
    </row>
    <row r="59" spans="2:47" customFormat="1" x14ac:dyDescent="0.25">
      <c r="B59" s="50" t="s">
        <v>1027</v>
      </c>
      <c r="C59" s="451" t="s">
        <v>8718</v>
      </c>
      <c r="D59" s="1">
        <f t="shared" si="0"/>
        <v>599</v>
      </c>
      <c r="E59" s="448" t="s">
        <v>343</v>
      </c>
      <c r="F59" s="33">
        <v>10</v>
      </c>
      <c r="G59" s="687"/>
      <c r="H59" s="2717"/>
      <c r="I59" s="195" t="s">
        <v>401</v>
      </c>
      <c r="J59" s="103" t="s">
        <v>1183</v>
      </c>
      <c r="K59" s="48" t="s">
        <v>9929</v>
      </c>
      <c r="L59" s="2"/>
      <c r="M59" s="2"/>
      <c r="N59" s="2"/>
      <c r="P59" s="2"/>
      <c r="Q59" s="2"/>
      <c r="R59" s="2"/>
      <c r="S59" s="181" t="s">
        <v>9826</v>
      </c>
      <c r="T59" s="4" t="s">
        <v>579</v>
      </c>
      <c r="U59" s="3" t="s">
        <v>9849</v>
      </c>
      <c r="V59" s="4"/>
      <c r="W59" s="48" t="s">
        <v>9286</v>
      </c>
      <c r="X59" s="4" t="s">
        <v>754</v>
      </c>
      <c r="Y59" s="3" t="s">
        <v>9862</v>
      </c>
      <c r="Z59" s="955" t="s">
        <v>754</v>
      </c>
      <c r="AA59" s="14"/>
      <c r="AB59" s="4"/>
      <c r="AC59" s="14"/>
      <c r="AD59" s="14"/>
      <c r="AE59" s="14"/>
      <c r="AF59" s="14"/>
      <c r="AG59" s="14"/>
      <c r="AH59" s="14"/>
      <c r="AI59" s="14"/>
      <c r="AJ59" s="14"/>
      <c r="AK59" s="14"/>
      <c r="AL59" s="14"/>
      <c r="AM59" s="14"/>
      <c r="AN59" s="14"/>
      <c r="AO59" s="14"/>
      <c r="AP59" s="14"/>
      <c r="AQ59" s="14"/>
      <c r="AR59" s="14"/>
      <c r="AS59" s="14"/>
      <c r="AT59" s="14"/>
      <c r="AU59" s="14"/>
    </row>
    <row r="60" spans="2:47" customFormat="1" x14ac:dyDescent="0.25">
      <c r="B60" s="50" t="s">
        <v>1025</v>
      </c>
      <c r="C60" s="451" t="s">
        <v>8719</v>
      </c>
      <c r="D60" s="1">
        <f t="shared" si="0"/>
        <v>609</v>
      </c>
      <c r="E60" s="448" t="s">
        <v>344</v>
      </c>
      <c r="F60" s="33">
        <v>10</v>
      </c>
      <c r="G60" s="687"/>
      <c r="H60" s="2717"/>
      <c r="I60" s="195" t="s">
        <v>402</v>
      </c>
      <c r="J60" s="103" t="s">
        <v>1183</v>
      </c>
      <c r="K60" s="48" t="s">
        <v>9930</v>
      </c>
      <c r="L60" s="2"/>
      <c r="M60" s="2"/>
      <c r="N60" s="2"/>
      <c r="P60" s="2"/>
      <c r="Q60" s="2"/>
      <c r="R60" s="2"/>
      <c r="S60" s="181" t="s">
        <v>9827</v>
      </c>
      <c r="T60" s="4" t="s">
        <v>576</v>
      </c>
      <c r="U60" s="3" t="s">
        <v>9850</v>
      </c>
      <c r="V60" s="4"/>
      <c r="W60" s="48" t="s">
        <v>9834</v>
      </c>
      <c r="X60" s="4" t="s">
        <v>9213</v>
      </c>
      <c r="Y60" s="3" t="s">
        <v>9863</v>
      </c>
      <c r="Z60" s="10"/>
      <c r="AA60" s="14"/>
      <c r="AB60" s="4"/>
      <c r="AC60" s="14"/>
      <c r="AD60" s="14"/>
      <c r="AE60" s="14"/>
      <c r="AF60" s="14"/>
      <c r="AG60" s="14"/>
      <c r="AH60" s="14"/>
      <c r="AI60" s="14"/>
      <c r="AJ60" s="14"/>
      <c r="AK60" s="14"/>
      <c r="AL60" s="14"/>
      <c r="AM60" s="14"/>
      <c r="AN60" s="14"/>
      <c r="AO60" s="14"/>
      <c r="AP60" s="14"/>
      <c r="AQ60" s="14"/>
      <c r="AR60" s="14"/>
      <c r="AS60" s="14"/>
      <c r="AT60" s="14"/>
      <c r="AU60" s="14"/>
    </row>
    <row r="61" spans="2:47" customFormat="1" x14ac:dyDescent="0.25">
      <c r="B61" s="284"/>
      <c r="C61" s="82"/>
      <c r="D61" s="1">
        <f t="shared" si="0"/>
        <v>619</v>
      </c>
      <c r="E61" s="49" t="s">
        <v>345</v>
      </c>
      <c r="F61" s="33">
        <v>2</v>
      </c>
      <c r="G61" s="687"/>
      <c r="H61" s="2717"/>
      <c r="I61" s="195" t="s">
        <v>403</v>
      </c>
      <c r="J61" s="100" t="s">
        <v>1184</v>
      </c>
      <c r="K61" s="48"/>
      <c r="L61" s="2"/>
      <c r="M61" s="2"/>
      <c r="N61" s="2"/>
      <c r="P61" s="2"/>
      <c r="Q61" s="2"/>
      <c r="R61" s="2"/>
      <c r="S61" s="181" t="s">
        <v>9828</v>
      </c>
      <c r="T61" s="4" t="s">
        <v>577</v>
      </c>
      <c r="U61" s="3" t="s">
        <v>9851</v>
      </c>
      <c r="V61" s="4"/>
      <c r="W61" s="48" t="s">
        <v>9835</v>
      </c>
      <c r="X61" s="4" t="s">
        <v>9215</v>
      </c>
      <c r="Y61" s="3" t="s">
        <v>9864</v>
      </c>
      <c r="Z61" s="10"/>
      <c r="AA61" s="14"/>
      <c r="AB61" s="4"/>
      <c r="AC61" s="14"/>
      <c r="AD61" s="14"/>
      <c r="AE61" s="14"/>
      <c r="AF61" s="14"/>
      <c r="AG61" s="14"/>
      <c r="AH61" s="14"/>
      <c r="AI61" s="14"/>
      <c r="AJ61" s="14"/>
      <c r="AK61" s="14"/>
      <c r="AL61" s="14"/>
      <c r="AM61" s="14"/>
      <c r="AN61" s="14"/>
      <c r="AO61" s="14"/>
      <c r="AP61" s="14"/>
      <c r="AQ61" s="14"/>
      <c r="AR61" s="14"/>
      <c r="AS61" s="14"/>
      <c r="AT61" s="14"/>
      <c r="AU61" s="14"/>
    </row>
    <row r="62" spans="2:47" customFormat="1" x14ac:dyDescent="0.25">
      <c r="B62" s="50" t="s">
        <v>1009</v>
      </c>
      <c r="C62" s="177" t="s">
        <v>9195</v>
      </c>
      <c r="D62" s="1">
        <f t="shared" si="0"/>
        <v>621</v>
      </c>
      <c r="E62" s="49" t="s">
        <v>346</v>
      </c>
      <c r="F62" s="33">
        <v>6</v>
      </c>
      <c r="G62" s="687"/>
      <c r="H62" s="2717"/>
      <c r="I62" s="195" t="s">
        <v>404</v>
      </c>
      <c r="J62" s="100" t="s">
        <v>1187</v>
      </c>
      <c r="K62" s="48"/>
      <c r="L62" s="2"/>
      <c r="M62" s="2"/>
      <c r="N62" s="2"/>
      <c r="P62" s="2"/>
      <c r="Q62" s="2"/>
      <c r="R62" s="2"/>
      <c r="S62" s="181" t="s">
        <v>9829</v>
      </c>
      <c r="T62" s="4" t="s">
        <v>580</v>
      </c>
      <c r="U62" s="3" t="s">
        <v>9852</v>
      </c>
      <c r="V62" s="4"/>
      <c r="W62" s="48" t="s">
        <v>9836</v>
      </c>
      <c r="X62" s="4" t="s">
        <v>118</v>
      </c>
      <c r="Y62" s="3" t="s">
        <v>9865</v>
      </c>
      <c r="Z62" s="10"/>
      <c r="AA62" s="14"/>
      <c r="AB62" s="4"/>
      <c r="AC62" s="14"/>
      <c r="AD62" s="14"/>
      <c r="AE62" s="14"/>
      <c r="AF62" s="14"/>
      <c r="AG62" s="14"/>
      <c r="AH62" s="14"/>
      <c r="AI62" s="14"/>
      <c r="AJ62" s="14"/>
      <c r="AK62" s="14"/>
      <c r="AL62" s="14"/>
      <c r="AM62" s="14"/>
      <c r="AN62" s="14"/>
      <c r="AO62" s="14"/>
      <c r="AP62" s="14"/>
      <c r="AQ62" s="14"/>
      <c r="AR62" s="14"/>
      <c r="AS62" s="14"/>
      <c r="AT62" s="14"/>
      <c r="AU62" s="14"/>
    </row>
    <row r="63" spans="2:47" customFormat="1" x14ac:dyDescent="0.25">
      <c r="B63" s="50" t="s">
        <v>1008</v>
      </c>
      <c r="C63" s="177" t="s">
        <v>9921</v>
      </c>
      <c r="D63" s="1">
        <f t="shared" si="0"/>
        <v>627</v>
      </c>
      <c r="E63" s="49" t="s">
        <v>347</v>
      </c>
      <c r="F63" s="33">
        <v>6</v>
      </c>
      <c r="G63" s="687"/>
      <c r="H63" s="2717"/>
      <c r="I63" s="195" t="s">
        <v>407</v>
      </c>
      <c r="J63" s="100" t="s">
        <v>1186</v>
      </c>
      <c r="K63" s="48"/>
      <c r="L63" s="2"/>
      <c r="M63" s="2"/>
      <c r="N63" s="2"/>
      <c r="P63" s="2"/>
      <c r="Q63" s="2"/>
      <c r="R63" s="2"/>
      <c r="S63" s="181" t="s">
        <v>9830</v>
      </c>
      <c r="T63" s="4" t="s">
        <v>9209</v>
      </c>
      <c r="U63" s="3" t="s">
        <v>9853</v>
      </c>
      <c r="V63" s="4"/>
      <c r="W63" s="48" t="s">
        <v>9837</v>
      </c>
      <c r="X63" s="4" t="s">
        <v>584</v>
      </c>
      <c r="Y63" s="3" t="s">
        <v>9866</v>
      </c>
      <c r="Z63" s="955" t="s">
        <v>584</v>
      </c>
      <c r="AA63" s="14"/>
      <c r="AB63" s="4"/>
      <c r="AC63" s="14"/>
      <c r="AD63" s="14"/>
      <c r="AE63" s="14"/>
      <c r="AF63" s="14"/>
      <c r="AG63" s="14"/>
      <c r="AH63" s="14"/>
      <c r="AI63" s="14"/>
      <c r="AJ63" s="14"/>
      <c r="AK63" s="14"/>
      <c r="AL63" s="14"/>
      <c r="AM63" s="14"/>
      <c r="AN63" s="14"/>
      <c r="AO63" s="14"/>
      <c r="AP63" s="14"/>
      <c r="AQ63" s="14"/>
      <c r="AR63" s="14"/>
      <c r="AS63" s="14"/>
      <c r="AT63" s="14"/>
      <c r="AU63" s="14"/>
    </row>
    <row r="64" spans="2:47" customFormat="1" x14ac:dyDescent="0.25">
      <c r="B64" s="1071"/>
      <c r="C64" s="82"/>
      <c r="D64" s="1">
        <f t="shared" si="0"/>
        <v>633</v>
      </c>
      <c r="E64" s="49" t="s">
        <v>348</v>
      </c>
      <c r="F64" s="33">
        <v>50</v>
      </c>
      <c r="G64" s="687"/>
      <c r="H64" s="2717"/>
      <c r="I64" s="195" t="s">
        <v>405</v>
      </c>
      <c r="J64" s="100" t="s">
        <v>1185</v>
      </c>
      <c r="K64" s="48"/>
      <c r="L64" s="2"/>
      <c r="M64" s="2"/>
      <c r="N64" s="2"/>
      <c r="P64" s="2"/>
      <c r="Q64" s="2"/>
      <c r="R64" s="2"/>
      <c r="S64" s="181" t="s">
        <v>9831</v>
      </c>
      <c r="T64" s="4" t="s">
        <v>9210</v>
      </c>
      <c r="U64" s="3" t="s">
        <v>9854</v>
      </c>
      <c r="V64" s="4"/>
      <c r="W64" s="48" t="s">
        <v>9281</v>
      </c>
      <c r="X64" s="4" t="s">
        <v>119</v>
      </c>
      <c r="Y64" s="3" t="s">
        <v>9867</v>
      </c>
      <c r="Z64" s="955" t="s">
        <v>119</v>
      </c>
      <c r="AA64" s="14"/>
      <c r="AB64" s="4"/>
      <c r="AC64" s="14"/>
      <c r="AD64" s="14"/>
      <c r="AE64" s="14"/>
      <c r="AF64" s="14"/>
      <c r="AG64" s="14"/>
      <c r="AH64" s="14"/>
      <c r="AI64" s="14"/>
      <c r="AJ64" s="14"/>
      <c r="AK64" s="14"/>
      <c r="AL64" s="14"/>
      <c r="AM64" s="14"/>
      <c r="AN64" s="14"/>
      <c r="AO64" s="14"/>
      <c r="AP64" s="14"/>
      <c r="AQ64" s="14"/>
      <c r="AR64" s="14"/>
      <c r="AS64" s="14"/>
      <c r="AT64" s="14"/>
      <c r="AU64" s="14"/>
    </row>
    <row r="65" spans="2:47" x14ac:dyDescent="0.25">
      <c r="B65" s="1071"/>
      <c r="C65" s="82"/>
      <c r="D65" s="1">
        <f t="shared" si="0"/>
        <v>683</v>
      </c>
      <c r="E65" s="49" t="s">
        <v>349</v>
      </c>
      <c r="F65" s="33">
        <v>2</v>
      </c>
      <c r="G65" s="687"/>
      <c r="H65" s="2717"/>
      <c r="I65" s="195" t="s">
        <v>406</v>
      </c>
      <c r="J65" s="100" t="s">
        <v>564</v>
      </c>
      <c r="N65" s="4"/>
      <c r="S65" s="181" t="s">
        <v>9832</v>
      </c>
      <c r="T65" s="4" t="s">
        <v>2990</v>
      </c>
      <c r="U65" s="3" t="s">
        <v>9855</v>
      </c>
      <c r="V65" s="4"/>
      <c r="W65" t="s">
        <v>9838</v>
      </c>
      <c r="X65" s="4" t="s">
        <v>585</v>
      </c>
      <c r="Y65" s="3" t="s">
        <v>9868</v>
      </c>
      <c r="Z65" s="955" t="s">
        <v>585</v>
      </c>
      <c r="AA65" s="14"/>
      <c r="AB65" s="4"/>
      <c r="AC65" s="14"/>
      <c r="AD65" s="14"/>
      <c r="AE65" s="14"/>
      <c r="AF65" s="14"/>
      <c r="AG65" s="14"/>
      <c r="AH65" s="14"/>
      <c r="AI65" s="14"/>
      <c r="AJ65" s="14"/>
      <c r="AK65" s="14"/>
      <c r="AL65" s="14"/>
      <c r="AM65" s="14"/>
      <c r="AN65" s="14"/>
      <c r="AO65" s="14"/>
      <c r="AP65" s="14"/>
      <c r="AQ65" s="14"/>
      <c r="AR65" s="14"/>
      <c r="AS65" s="14"/>
      <c r="AT65" s="14"/>
      <c r="AU65" s="14"/>
    </row>
    <row r="66" spans="2:47" x14ac:dyDescent="0.25">
      <c r="B66" s="1071"/>
      <c r="C66" s="82"/>
      <c r="D66" s="1">
        <f t="shared" si="0"/>
        <v>685</v>
      </c>
      <c r="E66" s="49" t="s">
        <v>350</v>
      </c>
      <c r="F66" s="33">
        <v>2</v>
      </c>
      <c r="G66" s="687"/>
      <c r="H66" s="2717"/>
      <c r="I66" s="195" t="s">
        <v>408</v>
      </c>
      <c r="J66" s="100" t="s">
        <v>564</v>
      </c>
      <c r="N66" s="4"/>
      <c r="S66" s="181" t="s">
        <v>9833</v>
      </c>
      <c r="T66" s="4" t="s">
        <v>583</v>
      </c>
      <c r="U66" s="3" t="s">
        <v>9856</v>
      </c>
      <c r="V66" s="4"/>
      <c r="W66" s="48" t="s">
        <v>9839</v>
      </c>
      <c r="X66" s="4" t="s">
        <v>586</v>
      </c>
      <c r="Y66" s="3" t="s">
        <v>9869</v>
      </c>
      <c r="Z66" s="10"/>
      <c r="AA66" s="14"/>
      <c r="AB66" s="4"/>
      <c r="AC66" s="14"/>
      <c r="AD66" s="14"/>
      <c r="AE66" s="14"/>
      <c r="AF66" s="14"/>
      <c r="AG66" s="14"/>
      <c r="AH66" s="14"/>
      <c r="AI66" s="14"/>
      <c r="AJ66" s="14"/>
      <c r="AK66" s="14"/>
      <c r="AL66" s="14"/>
      <c r="AM66" s="14"/>
      <c r="AN66" s="14"/>
      <c r="AO66" s="14"/>
      <c r="AP66" s="14"/>
      <c r="AQ66" s="14"/>
      <c r="AR66" s="14"/>
      <c r="AS66" s="14"/>
      <c r="AT66" s="14"/>
      <c r="AU66" s="14"/>
    </row>
    <row r="67" spans="2:47" x14ac:dyDescent="0.25">
      <c r="B67" s="1071"/>
      <c r="C67" s="451" t="s">
        <v>9917</v>
      </c>
      <c r="D67" s="1">
        <f t="shared" ref="D67:D89" si="1">F66+D66</f>
        <v>687</v>
      </c>
      <c r="E67" s="49" t="s">
        <v>351</v>
      </c>
      <c r="F67" s="33">
        <v>100</v>
      </c>
      <c r="G67" s="688" t="s">
        <v>431</v>
      </c>
      <c r="H67" s="2717"/>
      <c r="I67" s="195" t="s">
        <v>409</v>
      </c>
      <c r="J67" s="100" t="s">
        <v>1188</v>
      </c>
      <c r="N67" s="4"/>
      <c r="S67" s="181" t="s">
        <v>9285</v>
      </c>
      <c r="T67" s="4" t="s">
        <v>420</v>
      </c>
      <c r="U67" s="3" t="s">
        <v>9857</v>
      </c>
      <c r="V67" s="6" t="s">
        <v>420</v>
      </c>
      <c r="W67" s="48" t="s">
        <v>9840</v>
      </c>
      <c r="X67" s="4" t="s">
        <v>9841</v>
      </c>
      <c r="Y67" s="3" t="s">
        <v>9870</v>
      </c>
      <c r="Z67" s="10"/>
      <c r="AA67" s="14"/>
      <c r="AB67" s="4"/>
      <c r="AC67" s="14"/>
      <c r="AD67" s="14"/>
      <c r="AE67" s="14"/>
      <c r="AF67" s="14"/>
      <c r="AG67" s="14"/>
      <c r="AH67" s="14"/>
      <c r="AI67" s="14"/>
      <c r="AJ67" s="14"/>
      <c r="AK67" s="14"/>
      <c r="AL67" s="14"/>
      <c r="AM67" s="14"/>
      <c r="AN67" s="14"/>
      <c r="AO67" s="14"/>
      <c r="AP67" s="14"/>
      <c r="AQ67" s="14"/>
      <c r="AR67" s="14"/>
      <c r="AS67" s="14"/>
      <c r="AT67" s="14"/>
      <c r="AU67" s="14"/>
    </row>
    <row r="68" spans="2:47" x14ac:dyDescent="0.25">
      <c r="B68" s="1071"/>
      <c r="C68" s="451" t="s">
        <v>9873</v>
      </c>
      <c r="D68" s="1">
        <f t="shared" si="1"/>
        <v>787</v>
      </c>
      <c r="E68" s="49" t="s">
        <v>353</v>
      </c>
      <c r="F68" s="33">
        <v>2</v>
      </c>
      <c r="G68" s="687"/>
      <c r="H68" s="2717"/>
      <c r="I68" s="189" t="s">
        <v>9280</v>
      </c>
      <c r="J68" s="100" t="s">
        <v>575</v>
      </c>
      <c r="N68" s="4"/>
      <c r="S68" s="181" t="s">
        <v>9284</v>
      </c>
      <c r="T68" s="4" t="s">
        <v>422</v>
      </c>
      <c r="U68" s="3" t="s">
        <v>9858</v>
      </c>
      <c r="V68" s="6" t="s">
        <v>422</v>
      </c>
      <c r="W68" s="48" t="s">
        <v>9842</v>
      </c>
      <c r="X68" s="4" t="s">
        <v>9843</v>
      </c>
      <c r="Y68" s="3" t="s">
        <v>9871</v>
      </c>
      <c r="Z68" s="10"/>
      <c r="AA68" s="14"/>
      <c r="AB68" s="4"/>
      <c r="AC68" s="14"/>
      <c r="AD68" s="14"/>
      <c r="AE68" s="14"/>
      <c r="AF68" s="14"/>
      <c r="AG68" s="14"/>
      <c r="AH68" s="14"/>
      <c r="AI68" s="14"/>
      <c r="AJ68" s="14"/>
      <c r="AK68" s="14"/>
      <c r="AL68" s="14"/>
      <c r="AM68" s="14"/>
      <c r="AN68" s="14"/>
      <c r="AO68" s="14"/>
      <c r="AP68" s="14"/>
      <c r="AQ68" s="14"/>
      <c r="AR68" s="14"/>
      <c r="AS68" s="14"/>
      <c r="AT68" s="14"/>
      <c r="AU68" s="14"/>
    </row>
    <row r="69" spans="2:47" x14ac:dyDescent="0.25">
      <c r="B69" s="1105" t="s">
        <v>9958</v>
      </c>
      <c r="C69" s="1076" t="s">
        <v>9959</v>
      </c>
      <c r="D69" s="1">
        <f t="shared" si="1"/>
        <v>789</v>
      </c>
      <c r="E69" s="390" t="s">
        <v>229</v>
      </c>
      <c r="F69" s="33">
        <v>12</v>
      </c>
      <c r="G69" s="687"/>
      <c r="H69" s="2717"/>
      <c r="I69" s="1097" t="s">
        <v>9955</v>
      </c>
      <c r="J69" s="100" t="s">
        <v>1154</v>
      </c>
      <c r="N69" s="4"/>
      <c r="O69" s="14"/>
      <c r="P69" s="4"/>
      <c r="Q69" s="4"/>
      <c r="R69" s="4"/>
      <c r="S69" s="70"/>
      <c r="T69" s="8"/>
      <c r="U69" s="635"/>
      <c r="V69" s="15"/>
      <c r="W69" s="635" t="s">
        <v>9844</v>
      </c>
      <c r="X69" s="15" t="s">
        <v>1134</v>
      </c>
      <c r="Y69" s="599" t="s">
        <v>9872</v>
      </c>
      <c r="Z69" s="12"/>
      <c r="AA69" s="14"/>
      <c r="AB69" s="4"/>
      <c r="AC69" s="14"/>
      <c r="AD69" s="14"/>
      <c r="AE69" s="14"/>
      <c r="AF69" s="14"/>
      <c r="AG69" s="14"/>
      <c r="AH69" s="14"/>
      <c r="AI69" s="14"/>
      <c r="AJ69" s="14"/>
      <c r="AK69" s="14"/>
      <c r="AL69" s="14"/>
      <c r="AM69" s="14"/>
      <c r="AN69" s="14"/>
      <c r="AO69" s="14"/>
      <c r="AP69" s="14"/>
      <c r="AQ69" s="14"/>
      <c r="AR69" s="14"/>
      <c r="AS69" s="14"/>
      <c r="AT69" s="14"/>
      <c r="AU69" s="14"/>
    </row>
    <row r="70" spans="2:47" x14ac:dyDescent="0.25">
      <c r="B70" s="1071" t="s">
        <v>987</v>
      </c>
      <c r="C70" s="175" t="s">
        <v>1882</v>
      </c>
      <c r="D70" s="1">
        <f t="shared" si="1"/>
        <v>801</v>
      </c>
      <c r="E70" s="49" t="s">
        <v>354</v>
      </c>
      <c r="F70" s="33">
        <v>12</v>
      </c>
      <c r="G70" s="687"/>
      <c r="H70" s="2717"/>
      <c r="I70" s="195" t="s">
        <v>410</v>
      </c>
      <c r="J70" s="100" t="s">
        <v>1189</v>
      </c>
      <c r="N70" s="4"/>
      <c r="O70" s="14"/>
      <c r="P70" s="4"/>
      <c r="Q70" s="4"/>
      <c r="R70" s="4"/>
      <c r="V70" s="4"/>
      <c r="W70" s="14"/>
      <c r="X70" s="4"/>
      <c r="Y70" s="3"/>
      <c r="Z70" s="4"/>
      <c r="AA70" s="14"/>
      <c r="AB70" s="4"/>
      <c r="AC70" s="14"/>
      <c r="AD70" s="14"/>
      <c r="AE70" s="14"/>
      <c r="AF70" s="14"/>
      <c r="AG70" s="14"/>
      <c r="AH70" s="14"/>
      <c r="AI70" s="14"/>
      <c r="AJ70" s="14"/>
      <c r="AK70" s="14"/>
      <c r="AL70" s="14"/>
      <c r="AM70" s="14"/>
      <c r="AN70" s="14"/>
      <c r="AO70" s="14"/>
      <c r="AP70" s="14"/>
      <c r="AQ70" s="14"/>
      <c r="AR70" s="14"/>
      <c r="AS70" s="14"/>
      <c r="AT70" s="14"/>
      <c r="AU70" s="14"/>
    </row>
    <row r="71" spans="2:47" x14ac:dyDescent="0.25">
      <c r="B71" s="1071" t="s">
        <v>901</v>
      </c>
      <c r="C71" s="177" t="s">
        <v>9874</v>
      </c>
      <c r="D71" s="1">
        <f t="shared" si="1"/>
        <v>813</v>
      </c>
      <c r="E71" s="49" t="s">
        <v>355</v>
      </c>
      <c r="F71" s="33">
        <v>96</v>
      </c>
      <c r="G71" s="687"/>
      <c r="H71" s="2717"/>
      <c r="I71" s="195" t="s">
        <v>411</v>
      </c>
      <c r="J71" s="100" t="s">
        <v>1190</v>
      </c>
      <c r="N71" s="4"/>
      <c r="O71" s="14"/>
      <c r="P71" s="4"/>
      <c r="Q71" s="4"/>
      <c r="R71" s="4"/>
      <c r="V71" s="4"/>
      <c r="W71" s="14"/>
      <c r="X71" s="4"/>
      <c r="Y71" s="3"/>
      <c r="Z71" s="4"/>
      <c r="AA71" s="14"/>
      <c r="AB71" s="4"/>
      <c r="AC71" s="14"/>
      <c r="AD71" s="14"/>
      <c r="AE71" s="14"/>
      <c r="AF71" s="14"/>
      <c r="AG71" s="14"/>
      <c r="AH71" s="14"/>
      <c r="AI71" s="14"/>
      <c r="AJ71" s="14"/>
      <c r="AK71" s="14"/>
      <c r="AL71" s="14"/>
      <c r="AM71" s="14"/>
      <c r="AN71" s="14"/>
      <c r="AO71" s="14"/>
      <c r="AP71" s="14"/>
      <c r="AQ71" s="14"/>
      <c r="AR71" s="14"/>
      <c r="AS71" s="14"/>
      <c r="AT71" s="14"/>
      <c r="AU71" s="14"/>
    </row>
    <row r="72" spans="2:47" x14ac:dyDescent="0.25">
      <c r="C72" s="82"/>
      <c r="D72" s="1">
        <f t="shared" si="1"/>
        <v>909</v>
      </c>
      <c r="E72" s="49" t="s">
        <v>357</v>
      </c>
      <c r="F72" s="33">
        <v>4</v>
      </c>
      <c r="G72" s="687"/>
      <c r="H72" s="2717"/>
      <c r="I72" s="195" t="s">
        <v>412</v>
      </c>
      <c r="J72" s="100" t="s">
        <v>1191</v>
      </c>
      <c r="N72" s="4"/>
      <c r="O72" s="14"/>
      <c r="P72" s="4"/>
      <c r="Q72" s="4"/>
      <c r="R72" s="4"/>
      <c r="V72" s="4"/>
      <c r="W72" s="14"/>
      <c r="X72" s="4"/>
      <c r="Y72" s="3"/>
      <c r="Z72" s="4"/>
      <c r="AA72" s="14"/>
      <c r="AB72" s="4"/>
      <c r="AC72" s="14"/>
      <c r="AD72" s="14"/>
      <c r="AE72" s="14"/>
      <c r="AF72" s="14"/>
      <c r="AG72" s="14"/>
      <c r="AH72" s="14"/>
      <c r="AI72" s="14"/>
      <c r="AJ72" s="14"/>
      <c r="AK72" s="14"/>
      <c r="AL72" s="14"/>
      <c r="AM72" s="14"/>
      <c r="AN72" s="14"/>
      <c r="AO72" s="14"/>
      <c r="AP72" s="14"/>
      <c r="AQ72" s="14"/>
      <c r="AR72" s="14"/>
      <c r="AS72" s="14"/>
      <c r="AT72" s="14"/>
      <c r="AU72" s="14"/>
    </row>
    <row r="73" spans="2:47" x14ac:dyDescent="0.25">
      <c r="C73" s="82"/>
      <c r="D73" s="1">
        <f t="shared" si="1"/>
        <v>913</v>
      </c>
      <c r="E73" s="49" t="s">
        <v>356</v>
      </c>
      <c r="F73" s="33">
        <v>3</v>
      </c>
      <c r="G73" s="687"/>
      <c r="H73" s="2717"/>
      <c r="I73" s="195"/>
      <c r="J73" s="100" t="s">
        <v>643</v>
      </c>
      <c r="N73" s="4"/>
      <c r="O73" s="14"/>
      <c r="P73" s="4"/>
      <c r="Q73" s="4"/>
      <c r="R73" s="4"/>
      <c r="V73" s="4"/>
      <c r="W73" s="14"/>
      <c r="X73" s="4"/>
      <c r="Y73" s="3"/>
      <c r="Z73" s="4"/>
      <c r="AA73" s="14"/>
      <c r="AB73" s="4"/>
      <c r="AC73" s="14"/>
      <c r="AD73" s="14"/>
      <c r="AE73" s="14"/>
      <c r="AF73" s="14"/>
      <c r="AG73" s="14"/>
      <c r="AH73" s="14"/>
      <c r="AI73" s="14"/>
      <c r="AJ73" s="14"/>
      <c r="AK73" s="14"/>
      <c r="AL73" s="14"/>
      <c r="AM73" s="14"/>
      <c r="AN73" s="14"/>
      <c r="AO73" s="14"/>
      <c r="AP73" s="14"/>
      <c r="AQ73" s="14"/>
      <c r="AR73" s="14"/>
      <c r="AS73" s="14"/>
      <c r="AT73" s="14"/>
      <c r="AU73" s="14"/>
    </row>
    <row r="74" spans="2:47" x14ac:dyDescent="0.25">
      <c r="C74" s="82"/>
      <c r="D74" s="1">
        <f t="shared" si="1"/>
        <v>916</v>
      </c>
      <c r="E74" s="49" t="s">
        <v>352</v>
      </c>
      <c r="F74" s="33">
        <v>16</v>
      </c>
      <c r="G74" s="687"/>
      <c r="H74" s="2717"/>
      <c r="I74" s="195" t="s">
        <v>413</v>
      </c>
      <c r="J74" s="100" t="s">
        <v>1192</v>
      </c>
      <c r="N74" s="4"/>
      <c r="O74" s="14"/>
      <c r="P74" s="4"/>
      <c r="Q74" s="4"/>
      <c r="R74" s="4"/>
      <c r="V74" s="4"/>
      <c r="W74" s="14"/>
      <c r="X74" s="4"/>
      <c r="Y74" s="3"/>
      <c r="Z74" s="4"/>
      <c r="AA74" s="14"/>
      <c r="AB74" s="4"/>
      <c r="AC74" s="14"/>
      <c r="AD74" s="14"/>
      <c r="AE74" s="14"/>
      <c r="AF74" s="14"/>
      <c r="AG74" s="14"/>
      <c r="AH74" s="14"/>
      <c r="AI74" s="14"/>
      <c r="AJ74" s="14"/>
      <c r="AK74" s="14"/>
      <c r="AL74" s="14"/>
      <c r="AM74" s="14"/>
      <c r="AN74" s="14"/>
      <c r="AO74" s="14"/>
      <c r="AP74" s="14"/>
      <c r="AQ74" s="14"/>
      <c r="AR74" s="14"/>
      <c r="AS74" s="14"/>
      <c r="AT74" s="14"/>
      <c r="AU74" s="14"/>
    </row>
    <row r="75" spans="2:47" x14ac:dyDescent="0.25">
      <c r="C75" s="82"/>
      <c r="D75" s="1">
        <f t="shared" si="1"/>
        <v>932</v>
      </c>
      <c r="E75" s="49" t="s">
        <v>414</v>
      </c>
      <c r="F75" s="33">
        <v>40</v>
      </c>
      <c r="G75" s="689">
        <f>SUM(F42:F75)</f>
        <v>560</v>
      </c>
      <c r="H75" s="2717"/>
      <c r="I75" s="195" t="s">
        <v>430</v>
      </c>
      <c r="J75" s="100" t="s">
        <v>1193</v>
      </c>
      <c r="N75" s="4"/>
      <c r="O75" s="14"/>
      <c r="P75" s="4"/>
      <c r="Q75" s="4"/>
      <c r="R75" s="4"/>
      <c r="V75" s="4"/>
      <c r="W75" s="14"/>
      <c r="X75" s="4"/>
      <c r="Y75" s="3"/>
      <c r="Z75" s="4"/>
      <c r="AA75" s="14"/>
      <c r="AB75" s="4"/>
      <c r="AC75" s="14"/>
      <c r="AD75" s="14"/>
      <c r="AE75" s="14"/>
      <c r="AF75" s="14"/>
      <c r="AG75" s="14"/>
      <c r="AH75" s="14"/>
      <c r="AI75" s="14"/>
      <c r="AJ75" s="14"/>
      <c r="AK75" s="14"/>
      <c r="AL75" s="14"/>
      <c r="AM75" s="14"/>
      <c r="AN75" s="14"/>
      <c r="AO75" s="14"/>
      <c r="AP75" s="14"/>
      <c r="AQ75" s="14"/>
      <c r="AR75" s="14"/>
      <c r="AS75" s="14"/>
      <c r="AT75" s="14"/>
      <c r="AU75" s="14"/>
    </row>
    <row r="76" spans="2:47" x14ac:dyDescent="0.25">
      <c r="C76" s="82"/>
      <c r="D76" s="1">
        <f t="shared" si="1"/>
        <v>972</v>
      </c>
      <c r="E76" s="2713" t="s">
        <v>16549</v>
      </c>
      <c r="F76" s="33">
        <v>6</v>
      </c>
      <c r="G76" s="2716" t="s">
        <v>1915</v>
      </c>
      <c r="H76" s="2715"/>
      <c r="I76" s="2714">
        <v>575</v>
      </c>
      <c r="N76" s="4"/>
      <c r="O76" s="14"/>
      <c r="P76" s="4"/>
      <c r="Q76" s="4"/>
      <c r="R76" s="4"/>
      <c r="V76" s="4"/>
      <c r="W76" s="14"/>
      <c r="X76" s="4"/>
      <c r="Y76" s="3"/>
      <c r="Z76" s="4"/>
      <c r="AA76" s="14"/>
      <c r="AB76" s="4"/>
      <c r="AC76" s="14"/>
      <c r="AD76" s="14"/>
      <c r="AE76" s="14"/>
      <c r="AF76" s="14"/>
      <c r="AG76" s="14"/>
      <c r="AH76" s="14"/>
      <c r="AI76" s="14"/>
      <c r="AJ76" s="14"/>
      <c r="AK76" s="14"/>
      <c r="AL76" s="14"/>
      <c r="AM76" s="14"/>
      <c r="AN76" s="14"/>
      <c r="AO76" s="14"/>
      <c r="AP76" s="14"/>
      <c r="AQ76" s="14"/>
      <c r="AR76" s="14"/>
      <c r="AS76" s="14"/>
      <c r="AT76" s="14"/>
      <c r="AU76" s="14"/>
    </row>
    <row r="77" spans="2:47" x14ac:dyDescent="0.25">
      <c r="C77" s="82"/>
      <c r="D77" s="1">
        <f t="shared" si="1"/>
        <v>978</v>
      </c>
      <c r="E77" s="2713" t="s">
        <v>16550</v>
      </c>
      <c r="F77" s="33">
        <v>10</v>
      </c>
      <c r="G77" s="197"/>
      <c r="H77" s="2712"/>
      <c r="I77" s="774"/>
      <c r="J77" s="100" t="s">
        <v>1194</v>
      </c>
      <c r="K77"/>
      <c r="N77" s="4"/>
      <c r="O77" s="14"/>
      <c r="P77" s="4"/>
      <c r="Q77" s="4"/>
      <c r="R77" s="4"/>
      <c r="T77"/>
      <c r="U77"/>
      <c r="V77" s="14"/>
      <c r="W77" s="14"/>
      <c r="X77" s="4"/>
      <c r="Y77" s="3"/>
      <c r="Z77" s="4"/>
      <c r="AA77" s="14"/>
      <c r="AB77" s="4"/>
      <c r="AC77" s="14"/>
      <c r="AD77" s="14"/>
      <c r="AE77" s="14"/>
      <c r="AF77" s="14"/>
      <c r="AG77" s="14"/>
      <c r="AH77" s="14"/>
      <c r="AI77" s="14"/>
      <c r="AJ77" s="14"/>
      <c r="AK77" s="14"/>
      <c r="AL77" s="14"/>
      <c r="AM77" s="14"/>
      <c r="AN77" s="14"/>
      <c r="AO77" s="14"/>
      <c r="AP77" s="14"/>
      <c r="AQ77" s="14"/>
      <c r="AR77" s="14"/>
      <c r="AS77" s="14"/>
      <c r="AT77" s="14"/>
      <c r="AU77" s="14"/>
    </row>
    <row r="78" spans="2:47" x14ac:dyDescent="0.25">
      <c r="C78" s="82"/>
      <c r="D78" s="1">
        <f t="shared" si="1"/>
        <v>988</v>
      </c>
      <c r="E78" s="2713" t="s">
        <v>16551</v>
      </c>
      <c r="F78" s="33">
        <v>6</v>
      </c>
      <c r="G78" s="104"/>
      <c r="H78" s="2712"/>
      <c r="I78" s="775"/>
      <c r="J78" s="100" t="s">
        <v>1171</v>
      </c>
      <c r="K78"/>
      <c r="N78" s="4"/>
      <c r="O78" s="14"/>
      <c r="P78" s="4"/>
      <c r="Q78" s="4"/>
      <c r="R78" s="4"/>
      <c r="T78"/>
      <c r="U78"/>
      <c r="V78" s="14"/>
      <c r="W78" s="14"/>
      <c r="X78" s="4"/>
      <c r="Y78" s="3"/>
      <c r="Z78" s="4"/>
      <c r="AA78" s="14"/>
      <c r="AB78" s="4"/>
      <c r="AC78" s="14"/>
      <c r="AD78" s="14"/>
      <c r="AE78" s="14"/>
      <c r="AF78" s="14"/>
      <c r="AG78" s="14"/>
      <c r="AH78" s="14"/>
      <c r="AI78" s="14"/>
      <c r="AJ78" s="14"/>
      <c r="AK78" s="14"/>
      <c r="AL78" s="14"/>
      <c r="AM78" s="14"/>
      <c r="AN78" s="14"/>
      <c r="AO78" s="14"/>
      <c r="AP78" s="14"/>
      <c r="AQ78" s="14"/>
      <c r="AR78" s="14"/>
      <c r="AS78" s="14"/>
      <c r="AT78" s="14"/>
      <c r="AU78" s="14"/>
    </row>
    <row r="79" spans="2:47" x14ac:dyDescent="0.25">
      <c r="C79" s="82"/>
      <c r="D79" s="1">
        <f t="shared" si="1"/>
        <v>994</v>
      </c>
      <c r="E79" s="2713" t="s">
        <v>16552</v>
      </c>
      <c r="F79" s="33">
        <v>32</v>
      </c>
      <c r="G79" s="104"/>
      <c r="H79" s="2712"/>
      <c r="I79" s="774"/>
      <c r="J79" s="100" t="s">
        <v>1195</v>
      </c>
      <c r="K79"/>
      <c r="N79" s="4"/>
      <c r="O79" s="14"/>
      <c r="P79" s="4"/>
      <c r="Q79" s="4"/>
      <c r="R79" s="4"/>
      <c r="T79"/>
      <c r="U79"/>
      <c r="V79" s="14"/>
      <c r="W79" s="14"/>
      <c r="X79" s="4"/>
      <c r="Y79" s="3"/>
      <c r="Z79" s="4"/>
      <c r="AA79" s="14"/>
      <c r="AB79" s="4"/>
      <c r="AC79" s="14"/>
      <c r="AD79" s="14"/>
      <c r="AE79" s="14"/>
      <c r="AF79" s="14"/>
      <c r="AG79" s="14"/>
      <c r="AH79" s="14"/>
      <c r="AI79" s="14"/>
      <c r="AJ79" s="14"/>
      <c r="AK79" s="14"/>
      <c r="AL79" s="14"/>
      <c r="AM79" s="14"/>
      <c r="AN79" s="14"/>
      <c r="AO79" s="14"/>
      <c r="AP79" s="14"/>
      <c r="AQ79" s="14"/>
      <c r="AR79" s="14"/>
      <c r="AS79" s="14"/>
      <c r="AT79" s="14"/>
      <c r="AU79" s="14"/>
    </row>
    <row r="80" spans="2:47" x14ac:dyDescent="0.25">
      <c r="C80" s="82"/>
      <c r="D80" s="1">
        <f t="shared" si="1"/>
        <v>1026</v>
      </c>
      <c r="E80" s="2713" t="s">
        <v>16553</v>
      </c>
      <c r="F80" s="33">
        <v>3</v>
      </c>
      <c r="G80" s="197"/>
      <c r="H80" s="2712"/>
      <c r="I80" s="774"/>
      <c r="K80"/>
      <c r="N80" s="4"/>
      <c r="O80" s="14"/>
      <c r="P80" s="4"/>
      <c r="Q80" s="4"/>
      <c r="R80" s="4"/>
      <c r="T80"/>
      <c r="U80"/>
      <c r="V80" s="14"/>
      <c r="W80" s="14"/>
      <c r="X80" s="4"/>
      <c r="Y80" s="3"/>
      <c r="Z80" s="4"/>
      <c r="AA80" s="14"/>
      <c r="AB80" s="4"/>
      <c r="AC80" s="14"/>
      <c r="AD80" s="14"/>
      <c r="AE80" s="14"/>
      <c r="AF80" s="14"/>
      <c r="AG80" s="14"/>
      <c r="AH80" s="14"/>
      <c r="AI80" s="14"/>
      <c r="AJ80" s="14"/>
      <c r="AK80" s="14"/>
      <c r="AL80" s="14"/>
      <c r="AM80" s="14"/>
      <c r="AN80" s="14"/>
      <c r="AO80" s="14"/>
      <c r="AP80" s="14"/>
      <c r="AQ80" s="14"/>
      <c r="AR80" s="14"/>
      <c r="AS80" s="14"/>
      <c r="AT80" s="14"/>
      <c r="AU80" s="14"/>
    </row>
    <row r="81" spans="2:47" x14ac:dyDescent="0.25">
      <c r="C81" s="59"/>
      <c r="D81" s="1">
        <f t="shared" si="1"/>
        <v>1029</v>
      </c>
      <c r="E81" s="2713" t="s">
        <v>18938</v>
      </c>
      <c r="F81" s="33">
        <v>1</v>
      </c>
      <c r="G81" s="197"/>
      <c r="H81" s="2712"/>
      <c r="I81" s="774"/>
      <c r="K81"/>
      <c r="N81" s="4"/>
      <c r="O81" s="14"/>
      <c r="P81" s="4"/>
      <c r="Q81" s="4"/>
      <c r="R81" s="4"/>
      <c r="T81"/>
      <c r="U81"/>
      <c r="V81" s="14"/>
      <c r="W81" s="14"/>
      <c r="X81" s="4"/>
      <c r="Y81" s="3"/>
      <c r="Z81" s="4"/>
      <c r="AA81" s="14"/>
      <c r="AB81" s="4"/>
      <c r="AC81" s="14"/>
      <c r="AD81" s="14"/>
      <c r="AE81" s="14"/>
      <c r="AF81" s="14"/>
      <c r="AG81" s="14"/>
      <c r="AH81" s="14"/>
      <c r="AI81" s="14"/>
      <c r="AJ81" s="14"/>
      <c r="AK81" s="14"/>
      <c r="AL81" s="14"/>
      <c r="AM81" s="14"/>
      <c r="AN81" s="14"/>
      <c r="AO81" s="14"/>
      <c r="AP81" s="14"/>
      <c r="AQ81" s="14"/>
      <c r="AR81" s="14"/>
      <c r="AS81" s="14"/>
      <c r="AT81" s="14"/>
      <c r="AU81" s="14"/>
    </row>
    <row r="82" spans="2:47" x14ac:dyDescent="0.25">
      <c r="C82" s="59"/>
      <c r="D82" s="1">
        <f t="shared" si="1"/>
        <v>1030</v>
      </c>
      <c r="E82" s="2713" t="s">
        <v>18937</v>
      </c>
      <c r="F82" s="33">
        <v>2</v>
      </c>
      <c r="G82" s="197"/>
      <c r="H82" s="2712"/>
      <c r="I82" s="774"/>
      <c r="K82"/>
      <c r="N82" s="4"/>
      <c r="O82" s="14"/>
      <c r="P82" s="4"/>
      <c r="Q82" s="4"/>
      <c r="R82" s="4"/>
      <c r="T82"/>
      <c r="U82"/>
      <c r="V82" s="14"/>
      <c r="W82" s="14"/>
      <c r="X82" s="4"/>
      <c r="Y82" s="3"/>
      <c r="Z82" s="4"/>
      <c r="AA82" s="14"/>
      <c r="AB82" s="4"/>
      <c r="AC82" s="14"/>
      <c r="AD82" s="14"/>
      <c r="AE82" s="14"/>
      <c r="AF82" s="14"/>
      <c r="AG82" s="14"/>
      <c r="AH82" s="14"/>
      <c r="AI82" s="14"/>
      <c r="AJ82" s="14"/>
      <c r="AK82" s="14"/>
      <c r="AL82" s="14"/>
      <c r="AM82" s="14"/>
      <c r="AN82" s="14"/>
      <c r="AO82" s="14"/>
      <c r="AP82" s="14"/>
      <c r="AQ82" s="14"/>
      <c r="AR82" s="14"/>
      <c r="AS82" s="14"/>
      <c r="AT82" s="14"/>
      <c r="AU82" s="14"/>
    </row>
    <row r="83" spans="2:47" x14ac:dyDescent="0.25">
      <c r="C83" s="59"/>
      <c r="D83" s="1">
        <f t="shared" si="1"/>
        <v>1032</v>
      </c>
      <c r="E83" s="2713" t="s">
        <v>16554</v>
      </c>
      <c r="F83" s="33">
        <v>2</v>
      </c>
      <c r="G83" s="197"/>
      <c r="H83" s="2712"/>
      <c r="I83" s="774"/>
      <c r="K83"/>
      <c r="N83" s="4"/>
      <c r="O83" s="14"/>
      <c r="P83" s="4"/>
      <c r="Q83" s="4"/>
      <c r="R83" s="4"/>
      <c r="T83"/>
      <c r="U83"/>
      <c r="V83" s="14"/>
      <c r="W83" s="14"/>
      <c r="X83" s="4"/>
      <c r="Y83" s="3"/>
      <c r="Z83" s="4"/>
      <c r="AA83" s="14"/>
      <c r="AB83" s="4"/>
      <c r="AC83" s="14"/>
      <c r="AD83" s="14"/>
      <c r="AE83" s="14"/>
      <c r="AF83" s="14"/>
      <c r="AG83" s="14"/>
      <c r="AH83" s="14"/>
      <c r="AI83" s="14"/>
      <c r="AJ83" s="14"/>
      <c r="AK83" s="14"/>
      <c r="AL83" s="14"/>
      <c r="AM83" s="14"/>
      <c r="AN83" s="14"/>
      <c r="AO83" s="14"/>
      <c r="AP83" s="14"/>
      <c r="AQ83" s="14"/>
      <c r="AR83" s="14"/>
      <c r="AS83" s="14"/>
      <c r="AT83" s="14"/>
      <c r="AU83" s="14"/>
    </row>
    <row r="84" spans="2:47" x14ac:dyDescent="0.25">
      <c r="C84" s="59"/>
      <c r="D84" s="1">
        <f t="shared" si="1"/>
        <v>1034</v>
      </c>
      <c r="E84" s="2708" t="s">
        <v>16555</v>
      </c>
      <c r="F84" s="33">
        <v>4</v>
      </c>
      <c r="G84" s="197"/>
      <c r="H84" s="2712"/>
      <c r="I84" s="774"/>
      <c r="K84"/>
      <c r="N84" s="4"/>
      <c r="O84" s="14"/>
      <c r="P84" s="4"/>
      <c r="Q84" s="4"/>
      <c r="R84" s="4"/>
      <c r="T84"/>
      <c r="U84"/>
      <c r="V84" s="14"/>
      <c r="W84" s="14"/>
      <c r="X84" s="4"/>
      <c r="Y84" s="3"/>
      <c r="Z84" s="4"/>
      <c r="AA84" s="14"/>
      <c r="AB84" s="4"/>
      <c r="AC84" s="14"/>
      <c r="AD84" s="14"/>
      <c r="AE84" s="14"/>
      <c r="AF84" s="14"/>
      <c r="AG84" s="14"/>
      <c r="AH84" s="14"/>
      <c r="AI84" s="14"/>
      <c r="AJ84" s="14"/>
      <c r="AK84" s="14"/>
      <c r="AL84" s="14"/>
      <c r="AM84" s="14"/>
      <c r="AN84" s="14"/>
      <c r="AO84" s="14"/>
      <c r="AP84" s="14"/>
      <c r="AQ84" s="14"/>
      <c r="AR84" s="14"/>
      <c r="AS84" s="14"/>
      <c r="AT84" s="14"/>
      <c r="AU84" s="14"/>
    </row>
    <row r="85" spans="2:47" x14ac:dyDescent="0.25">
      <c r="C85" s="82"/>
      <c r="D85" s="1">
        <f t="shared" si="1"/>
        <v>1038</v>
      </c>
      <c r="E85" s="2708" t="s">
        <v>16556</v>
      </c>
      <c r="F85" s="33">
        <v>3</v>
      </c>
      <c r="G85" s="197"/>
      <c r="H85" s="2712"/>
      <c r="I85" s="774"/>
      <c r="K85"/>
      <c r="N85" s="4"/>
      <c r="O85" s="14"/>
      <c r="P85" s="4"/>
      <c r="Q85" s="4"/>
      <c r="R85" s="4"/>
      <c r="T85"/>
      <c r="U85"/>
      <c r="V85" s="14"/>
      <c r="W85" s="14"/>
      <c r="X85" s="4"/>
      <c r="Y85" s="3"/>
      <c r="Z85" s="4"/>
      <c r="AA85" s="14"/>
      <c r="AB85" s="4"/>
      <c r="AC85" s="14"/>
      <c r="AD85" s="14"/>
      <c r="AE85" s="14"/>
      <c r="AF85" s="14"/>
      <c r="AG85" s="14"/>
      <c r="AH85" s="14"/>
      <c r="AI85" s="14"/>
      <c r="AJ85" s="14"/>
      <c r="AK85" s="14"/>
      <c r="AL85" s="14"/>
      <c r="AM85" s="14"/>
      <c r="AN85" s="14"/>
      <c r="AO85" s="14"/>
      <c r="AP85" s="14"/>
      <c r="AQ85" s="14"/>
      <c r="AR85" s="14"/>
      <c r="AS85" s="14"/>
      <c r="AT85" s="14"/>
      <c r="AU85" s="14"/>
    </row>
    <row r="86" spans="2:47" x14ac:dyDescent="0.25">
      <c r="C86" s="82"/>
      <c r="D86" s="1">
        <f t="shared" si="1"/>
        <v>1041</v>
      </c>
      <c r="E86" s="2708" t="s">
        <v>16557</v>
      </c>
      <c r="F86" s="33">
        <v>6</v>
      </c>
      <c r="G86" s="197"/>
      <c r="H86" s="2712"/>
      <c r="I86" s="774"/>
      <c r="N86" s="4"/>
      <c r="O86" s="14"/>
      <c r="P86" s="4"/>
      <c r="Q86" s="4"/>
      <c r="R86" s="4"/>
      <c r="T86"/>
      <c r="U86"/>
      <c r="V86" s="14"/>
      <c r="W86" s="14"/>
      <c r="X86" s="4"/>
      <c r="Y86" s="3"/>
      <c r="Z86" s="4"/>
      <c r="AA86" s="14"/>
      <c r="AB86" s="4"/>
      <c r="AC86" s="14"/>
      <c r="AD86" s="14"/>
      <c r="AE86" s="14"/>
      <c r="AF86" s="14"/>
      <c r="AG86" s="14"/>
      <c r="AH86" s="14"/>
      <c r="AI86" s="14"/>
      <c r="AJ86" s="14"/>
      <c r="AK86" s="14"/>
      <c r="AL86" s="14"/>
      <c r="AM86" s="14"/>
      <c r="AN86" s="14"/>
      <c r="AO86" s="14"/>
      <c r="AP86" s="14"/>
      <c r="AQ86" s="14"/>
      <c r="AR86" s="14"/>
      <c r="AS86" s="14"/>
      <c r="AT86" s="14"/>
      <c r="AU86" s="14"/>
    </row>
    <row r="87" spans="2:47" x14ac:dyDescent="0.25">
      <c r="C87" s="82"/>
      <c r="D87" s="1">
        <f t="shared" si="1"/>
        <v>1047</v>
      </c>
      <c r="E87" s="2708" t="s">
        <v>19535</v>
      </c>
      <c r="F87" s="33">
        <v>1</v>
      </c>
      <c r="G87" s="197"/>
      <c r="H87" s="2712"/>
      <c r="I87" s="774"/>
      <c r="N87" s="4"/>
      <c r="O87" s="14"/>
      <c r="P87" s="4"/>
      <c r="Q87" s="4"/>
      <c r="R87" s="4"/>
      <c r="T87"/>
      <c r="U87"/>
      <c r="V87" s="14"/>
      <c r="W87" s="14"/>
      <c r="X87" s="4"/>
      <c r="Y87" s="3"/>
      <c r="Z87" s="4"/>
      <c r="AA87" s="14"/>
      <c r="AB87" s="4"/>
      <c r="AC87" s="14"/>
      <c r="AD87" s="14"/>
      <c r="AE87" s="14"/>
      <c r="AF87" s="14"/>
      <c r="AG87" s="14"/>
      <c r="AH87" s="14"/>
      <c r="AI87" s="14"/>
      <c r="AJ87" s="14"/>
      <c r="AK87" s="14"/>
      <c r="AL87" s="14"/>
      <c r="AM87" s="14"/>
      <c r="AN87" s="14"/>
      <c r="AO87" s="14"/>
      <c r="AP87" s="14"/>
      <c r="AQ87" s="14"/>
      <c r="AR87" s="14"/>
      <c r="AS87" s="14"/>
      <c r="AT87" s="14"/>
      <c r="AU87" s="14"/>
    </row>
    <row r="88" spans="2:47" x14ac:dyDescent="0.25">
      <c r="C88" s="82"/>
      <c r="D88" s="1">
        <f t="shared" si="1"/>
        <v>1048</v>
      </c>
      <c r="E88" s="2708" t="s">
        <v>19536</v>
      </c>
      <c r="F88" s="33">
        <v>1</v>
      </c>
      <c r="G88" s="197"/>
      <c r="H88" s="2712"/>
      <c r="I88" s="774"/>
      <c r="N88" s="4"/>
      <c r="O88" s="14"/>
      <c r="P88" s="4"/>
      <c r="Q88" s="4"/>
      <c r="R88" s="4"/>
      <c r="T88"/>
      <c r="U88"/>
      <c r="V88" s="14"/>
      <c r="W88" s="14"/>
      <c r="X88" s="4"/>
      <c r="Y88" s="3"/>
      <c r="Z88" s="4"/>
      <c r="AA88" s="14"/>
      <c r="AB88" s="4"/>
      <c r="AC88" s="14"/>
      <c r="AD88" s="14"/>
      <c r="AE88" s="14"/>
      <c r="AF88" s="14"/>
      <c r="AG88" s="14"/>
      <c r="AH88" s="14"/>
      <c r="AI88" s="14"/>
      <c r="AJ88" s="14"/>
      <c r="AK88" s="14"/>
      <c r="AL88" s="14"/>
      <c r="AM88" s="14"/>
      <c r="AN88" s="14"/>
      <c r="AO88" s="14"/>
      <c r="AP88" s="14"/>
      <c r="AQ88" s="14"/>
      <c r="AR88" s="14"/>
      <c r="AS88" s="14"/>
      <c r="AT88" s="14"/>
      <c r="AU88" s="14"/>
    </row>
    <row r="89" spans="2:47" x14ac:dyDescent="0.25">
      <c r="C89" s="82"/>
      <c r="D89" s="1">
        <f t="shared" si="1"/>
        <v>1049</v>
      </c>
      <c r="E89" s="2708" t="s">
        <v>19598</v>
      </c>
      <c r="F89" s="33">
        <v>8</v>
      </c>
      <c r="G89" s="2710"/>
      <c r="H89" s="2712"/>
      <c r="I89" s="774"/>
      <c r="N89" s="4" t="s">
        <v>1144</v>
      </c>
      <c r="O89" s="14"/>
      <c r="P89" s="4"/>
      <c r="Q89" s="4"/>
      <c r="R89" s="4"/>
      <c r="T89"/>
      <c r="U89"/>
      <c r="V89" s="14"/>
      <c r="W89" s="14"/>
      <c r="X89" s="4"/>
      <c r="Y89" s="3"/>
      <c r="Z89" s="4"/>
      <c r="AA89" s="14"/>
      <c r="AB89" s="4"/>
      <c r="AC89" s="14"/>
      <c r="AD89" s="14"/>
      <c r="AE89" s="14"/>
      <c r="AF89" s="14"/>
      <c r="AG89" s="14"/>
      <c r="AH89" s="14"/>
      <c r="AI89" s="14"/>
      <c r="AJ89" s="14"/>
      <c r="AK89" s="14"/>
      <c r="AL89" s="14"/>
      <c r="AM89" s="14"/>
      <c r="AN89" s="14"/>
      <c r="AO89" s="14"/>
      <c r="AP89" s="14"/>
      <c r="AQ89" s="14"/>
      <c r="AR89" s="14"/>
      <c r="AS89" s="14"/>
      <c r="AT89" s="14"/>
      <c r="AU89" s="14"/>
    </row>
    <row r="90" spans="2:47" x14ac:dyDescent="0.25">
      <c r="C90" s="82"/>
      <c r="D90" s="1">
        <f t="shared" ref="D90:D91" si="2">F89+D89</f>
        <v>1057</v>
      </c>
      <c r="E90" s="2708" t="s">
        <v>18916</v>
      </c>
      <c r="F90" s="33">
        <v>50</v>
      </c>
      <c r="G90" s="197"/>
      <c r="H90" s="2712"/>
      <c r="I90" s="774"/>
      <c r="N90" s="4"/>
      <c r="O90" s="14"/>
      <c r="P90" s="4"/>
      <c r="Q90" s="4"/>
      <c r="R90" s="4"/>
      <c r="T90"/>
      <c r="U90"/>
      <c r="V90" s="14"/>
      <c r="W90" s="14"/>
      <c r="X90" s="4"/>
      <c r="Y90" s="3"/>
      <c r="Z90" s="4"/>
      <c r="AA90" s="14"/>
      <c r="AB90" s="4"/>
      <c r="AC90" s="14"/>
      <c r="AD90" s="14"/>
      <c r="AE90" s="14"/>
      <c r="AF90" s="14"/>
      <c r="AG90" s="14"/>
      <c r="AH90" s="14"/>
      <c r="AI90" s="14"/>
      <c r="AJ90" s="14"/>
      <c r="AK90" s="14"/>
      <c r="AL90" s="14"/>
      <c r="AM90" s="14"/>
      <c r="AN90" s="14"/>
      <c r="AO90" s="14"/>
      <c r="AP90" s="14"/>
      <c r="AQ90" s="14"/>
      <c r="AR90" s="14"/>
      <c r="AS90" s="14"/>
      <c r="AT90" s="14"/>
      <c r="AU90" s="14"/>
    </row>
    <row r="91" spans="2:47" x14ac:dyDescent="0.25">
      <c r="C91" s="82"/>
      <c r="D91" s="1">
        <f t="shared" si="2"/>
        <v>1107</v>
      </c>
      <c r="E91" s="2708" t="s">
        <v>16558</v>
      </c>
      <c r="F91" s="33"/>
      <c r="G91" s="197">
        <f>SUM(F76:F104)</f>
        <v>135</v>
      </c>
      <c r="H91" s="2712"/>
      <c r="I91" s="774"/>
      <c r="N91" s="4"/>
      <c r="O91" s="14"/>
      <c r="P91" s="4"/>
      <c r="Q91" s="4"/>
      <c r="R91" s="4"/>
      <c r="T91"/>
      <c r="U91"/>
      <c r="V91" s="14"/>
      <c r="W91" s="14"/>
      <c r="X91" s="4"/>
      <c r="Y91" s="3"/>
      <c r="Z91" s="4"/>
      <c r="AA91" s="14"/>
      <c r="AB91" s="4"/>
      <c r="AC91" s="14"/>
      <c r="AD91" s="14"/>
      <c r="AE91" s="14"/>
      <c r="AF91" s="14"/>
      <c r="AG91" s="14"/>
      <c r="AH91" s="14"/>
      <c r="AI91" s="14"/>
      <c r="AJ91" s="14"/>
      <c r="AK91" s="14"/>
      <c r="AL91" s="14"/>
      <c r="AM91" s="14"/>
      <c r="AN91" s="14"/>
      <c r="AO91" s="14"/>
      <c r="AP91" s="14"/>
      <c r="AQ91" s="14"/>
      <c r="AR91" s="14"/>
      <c r="AS91" s="14"/>
      <c r="AT91" s="14"/>
      <c r="AU91" s="14"/>
    </row>
    <row r="92" spans="2:47" x14ac:dyDescent="0.25">
      <c r="C92" s="82"/>
      <c r="E92" s="2713"/>
      <c r="F92" s="33"/>
      <c r="G92" s="2710"/>
      <c r="H92" s="2712"/>
      <c r="I92" s="774"/>
      <c r="N92" s="4"/>
      <c r="O92" s="14"/>
      <c r="P92" s="4"/>
      <c r="Q92" s="4"/>
      <c r="R92" s="4"/>
      <c r="T92"/>
      <c r="U92"/>
      <c r="V92" s="14"/>
      <c r="W92" s="14"/>
      <c r="X92" s="4"/>
      <c r="Y92" s="3"/>
      <c r="Z92" s="4"/>
      <c r="AA92" s="14"/>
      <c r="AB92" s="4"/>
      <c r="AC92" s="14"/>
      <c r="AD92" s="14"/>
      <c r="AE92" s="14"/>
      <c r="AF92" s="14"/>
      <c r="AG92" s="14"/>
      <c r="AH92" s="14"/>
      <c r="AI92" s="14"/>
      <c r="AJ92" s="14"/>
      <c r="AK92" s="14"/>
      <c r="AL92" s="14"/>
      <c r="AM92" s="14"/>
      <c r="AN92" s="14"/>
      <c r="AO92" s="14"/>
      <c r="AP92" s="14"/>
      <c r="AQ92" s="14"/>
      <c r="AR92" s="14"/>
      <c r="AS92" s="14"/>
      <c r="AT92" s="14"/>
      <c r="AU92" s="14"/>
    </row>
    <row r="93" spans="2:47" x14ac:dyDescent="0.25">
      <c r="C93" s="82"/>
      <c r="E93" s="2713"/>
      <c r="F93" s="33"/>
      <c r="G93" s="197"/>
      <c r="H93" s="2712"/>
      <c r="I93" s="774"/>
      <c r="N93" s="4"/>
      <c r="O93" s="14"/>
      <c r="P93" s="4"/>
      <c r="Q93" s="4"/>
      <c r="R93" s="4"/>
      <c r="T93"/>
      <c r="U93"/>
      <c r="V93" s="14"/>
      <c r="W93" s="14"/>
      <c r="X93" s="4"/>
      <c r="Y93" s="3"/>
      <c r="Z93" s="4"/>
      <c r="AA93" s="14"/>
      <c r="AB93" s="4"/>
      <c r="AC93" s="14"/>
      <c r="AD93" s="14"/>
      <c r="AE93" s="14"/>
      <c r="AF93" s="14"/>
      <c r="AG93" s="14"/>
      <c r="AH93" s="14"/>
      <c r="AI93" s="14"/>
      <c r="AJ93" s="14"/>
      <c r="AK93" s="14"/>
      <c r="AL93" s="14"/>
      <c r="AM93" s="14"/>
      <c r="AN93" s="14"/>
      <c r="AO93" s="14"/>
      <c r="AP93" s="14"/>
      <c r="AQ93" s="14"/>
      <c r="AR93" s="14"/>
      <c r="AS93" s="14"/>
      <c r="AT93" s="14"/>
      <c r="AU93" s="14"/>
    </row>
    <row r="94" spans="2:47" x14ac:dyDescent="0.25">
      <c r="B94" s="3066" t="s">
        <v>19669</v>
      </c>
      <c r="C94" s="82"/>
      <c r="E94" s="2713"/>
      <c r="F94" s="33"/>
      <c r="G94" s="2710"/>
      <c r="H94" s="2712"/>
      <c r="I94" s="774"/>
      <c r="N94" s="4"/>
      <c r="O94" s="14"/>
      <c r="P94" s="4"/>
      <c r="Q94" s="4"/>
      <c r="R94" s="4"/>
      <c r="T94"/>
      <c r="U94"/>
      <c r="V94" s="14"/>
      <c r="W94" s="14"/>
      <c r="X94" s="4"/>
      <c r="Y94" s="3"/>
      <c r="Z94" s="4"/>
      <c r="AA94" s="14"/>
      <c r="AB94" s="4"/>
      <c r="AC94" s="14"/>
      <c r="AD94" s="14"/>
      <c r="AE94" s="14"/>
      <c r="AF94" s="14"/>
      <c r="AG94" s="14"/>
      <c r="AH94" s="14"/>
      <c r="AI94" s="14"/>
      <c r="AJ94" s="14"/>
      <c r="AK94" s="14"/>
      <c r="AL94" s="14"/>
      <c r="AM94" s="14"/>
      <c r="AN94" s="14"/>
      <c r="AO94" s="14"/>
      <c r="AP94" s="14"/>
      <c r="AQ94" s="14"/>
      <c r="AR94" s="14"/>
      <c r="AS94" s="14"/>
      <c r="AT94" s="14"/>
      <c r="AU94" s="14"/>
    </row>
    <row r="95" spans="2:47" x14ac:dyDescent="0.25">
      <c r="B95" s="3067" t="s">
        <v>19660</v>
      </c>
      <c r="C95" s="82"/>
      <c r="E95" s="2713"/>
      <c r="F95" s="33"/>
      <c r="G95" s="197"/>
      <c r="H95" s="2712"/>
      <c r="I95" s="774"/>
      <c r="N95" s="4"/>
      <c r="O95" s="14"/>
      <c r="P95" s="4"/>
      <c r="Q95" s="4"/>
      <c r="R95" s="4"/>
      <c r="T95"/>
      <c r="U95"/>
      <c r="V95" s="14"/>
      <c r="W95" s="14"/>
      <c r="X95" s="4"/>
      <c r="Y95" s="3"/>
      <c r="Z95" s="4"/>
      <c r="AA95" s="14"/>
      <c r="AB95" s="4"/>
      <c r="AC95" s="14"/>
      <c r="AD95" s="14"/>
      <c r="AE95" s="14"/>
      <c r="AF95" s="14"/>
      <c r="AG95" s="14"/>
      <c r="AH95" s="14"/>
      <c r="AI95" s="14"/>
      <c r="AJ95" s="14"/>
      <c r="AK95" s="14"/>
      <c r="AL95" s="14"/>
      <c r="AM95" s="14"/>
      <c r="AN95" s="14"/>
      <c r="AO95" s="14"/>
      <c r="AP95" s="14"/>
      <c r="AQ95" s="14"/>
      <c r="AR95" s="14"/>
      <c r="AS95" s="14"/>
      <c r="AT95" s="14"/>
      <c r="AU95" s="14"/>
    </row>
    <row r="96" spans="2:47" x14ac:dyDescent="0.25">
      <c r="B96" s="3067" t="s">
        <v>19661</v>
      </c>
      <c r="C96" s="82"/>
      <c r="E96" s="2713"/>
      <c r="F96" s="33"/>
      <c r="G96" s="2710"/>
      <c r="H96" s="2712"/>
      <c r="I96" s="774"/>
      <c r="N96" s="4"/>
      <c r="O96" s="14"/>
      <c r="P96" s="4"/>
      <c r="Q96" s="4"/>
      <c r="R96" s="4"/>
      <c r="T96"/>
      <c r="U96"/>
      <c r="V96" s="14"/>
      <c r="W96" s="14"/>
      <c r="X96" s="4"/>
      <c r="Y96" s="3"/>
      <c r="Z96" s="4"/>
      <c r="AA96" s="14"/>
      <c r="AB96" s="4"/>
      <c r="AC96" s="14"/>
      <c r="AD96" s="14"/>
      <c r="AE96" s="14"/>
      <c r="AF96" s="14"/>
      <c r="AG96" s="14"/>
      <c r="AH96" s="14"/>
      <c r="AI96" s="14"/>
      <c r="AJ96" s="14"/>
      <c r="AK96" s="14"/>
      <c r="AL96" s="14"/>
      <c r="AM96" s="14"/>
      <c r="AN96" s="14"/>
      <c r="AO96" s="14"/>
      <c r="AP96" s="14"/>
      <c r="AQ96" s="14"/>
      <c r="AR96" s="14"/>
      <c r="AS96" s="14"/>
      <c r="AT96" s="14"/>
      <c r="AU96" s="14"/>
    </row>
    <row r="97" spans="1:47" x14ac:dyDescent="0.25">
      <c r="B97" s="3067" t="s">
        <v>19662</v>
      </c>
      <c r="C97" s="82"/>
      <c r="E97" s="2713"/>
      <c r="F97" s="33"/>
      <c r="G97" s="197"/>
      <c r="H97" s="2712"/>
      <c r="I97" s="774"/>
      <c r="N97" s="4"/>
      <c r="O97" s="14"/>
      <c r="P97" s="4"/>
      <c r="Q97" s="4"/>
      <c r="R97" s="4"/>
      <c r="T97"/>
      <c r="U97"/>
      <c r="V97" s="14"/>
      <c r="W97" s="14"/>
      <c r="X97" s="4"/>
      <c r="Y97" s="3"/>
      <c r="Z97" s="4"/>
      <c r="AA97" s="14"/>
      <c r="AB97" s="4"/>
      <c r="AC97" s="14"/>
      <c r="AD97" s="14"/>
      <c r="AE97" s="14"/>
      <c r="AF97" s="14"/>
      <c r="AG97" s="14"/>
      <c r="AH97" s="14"/>
      <c r="AI97" s="14"/>
      <c r="AJ97" s="14"/>
      <c r="AK97" s="14"/>
      <c r="AL97" s="14"/>
      <c r="AM97" s="14"/>
      <c r="AN97" s="14"/>
      <c r="AO97" s="14"/>
      <c r="AP97" s="14"/>
      <c r="AQ97" s="14"/>
      <c r="AR97" s="14"/>
      <c r="AS97" s="14"/>
      <c r="AT97" s="14"/>
      <c r="AU97" s="14"/>
    </row>
    <row r="98" spans="1:47" x14ac:dyDescent="0.25">
      <c r="B98" s="3067" t="s">
        <v>19663</v>
      </c>
      <c r="C98" s="82"/>
      <c r="E98" s="2713"/>
      <c r="F98" s="33"/>
      <c r="G98" s="197"/>
      <c r="H98" s="2712"/>
      <c r="I98" s="774"/>
      <c r="N98" s="4"/>
      <c r="O98" s="14"/>
      <c r="P98" s="4"/>
      <c r="Q98" s="4"/>
      <c r="R98" s="4"/>
      <c r="T98"/>
      <c r="U98"/>
      <c r="V98" s="14"/>
      <c r="W98" s="14"/>
      <c r="X98" s="4"/>
      <c r="Y98" s="3"/>
      <c r="Z98" s="4"/>
      <c r="AA98" s="14"/>
      <c r="AB98" s="4"/>
      <c r="AC98" s="14"/>
      <c r="AD98" s="14"/>
      <c r="AE98" s="14"/>
      <c r="AF98" s="14"/>
      <c r="AG98" s="14"/>
      <c r="AH98" s="14"/>
      <c r="AI98" s="14"/>
      <c r="AJ98" s="14"/>
      <c r="AK98" s="14"/>
      <c r="AL98" s="14"/>
      <c r="AM98" s="14"/>
      <c r="AN98" s="14"/>
      <c r="AO98" s="14"/>
      <c r="AP98" s="14"/>
      <c r="AQ98" s="14"/>
      <c r="AR98" s="14"/>
      <c r="AS98" s="14"/>
      <c r="AT98" s="14"/>
      <c r="AU98" s="14"/>
    </row>
    <row r="99" spans="1:47" x14ac:dyDescent="0.25">
      <c r="B99" s="3067" t="s">
        <v>19664</v>
      </c>
      <c r="C99" s="82"/>
      <c r="E99" s="2713"/>
      <c r="F99" s="33"/>
      <c r="G99" s="2710"/>
      <c r="H99" s="2712"/>
      <c r="I99" s="774"/>
      <c r="N99" s="4"/>
      <c r="O99" s="14"/>
      <c r="P99" s="4"/>
      <c r="Q99" s="4"/>
      <c r="R99" s="4"/>
      <c r="T99"/>
      <c r="U99"/>
      <c r="V99" s="14"/>
      <c r="W99" s="14"/>
      <c r="X99" s="4"/>
      <c r="Y99" s="3"/>
      <c r="Z99" s="4"/>
      <c r="AA99" s="14"/>
      <c r="AB99" s="4"/>
      <c r="AC99" s="14"/>
      <c r="AD99" s="14"/>
      <c r="AE99" s="14"/>
      <c r="AF99" s="14"/>
      <c r="AG99" s="14"/>
      <c r="AH99" s="14"/>
      <c r="AI99" s="14"/>
      <c r="AJ99" s="14"/>
      <c r="AK99" s="14"/>
      <c r="AL99" s="14"/>
      <c r="AM99" s="14"/>
      <c r="AN99" s="14"/>
      <c r="AO99" s="14"/>
      <c r="AP99" s="14"/>
      <c r="AQ99" s="14"/>
      <c r="AR99" s="14"/>
      <c r="AS99" s="14"/>
      <c r="AT99" s="14"/>
      <c r="AU99" s="14"/>
    </row>
    <row r="100" spans="1:47" x14ac:dyDescent="0.25">
      <c r="A100" s="173"/>
      <c r="B100" s="3067" t="s">
        <v>19665</v>
      </c>
      <c r="C100" s="82"/>
      <c r="E100" s="2713"/>
      <c r="F100" s="33"/>
      <c r="G100" s="783"/>
      <c r="H100" s="2712"/>
      <c r="I100" s="2711"/>
      <c r="J100" s="101"/>
      <c r="N100" s="4"/>
      <c r="O100" s="14"/>
      <c r="P100" s="4"/>
      <c r="Q100" s="4"/>
      <c r="R100" s="4"/>
      <c r="V100" s="4"/>
      <c r="W100" s="14"/>
      <c r="X100" s="4"/>
      <c r="Y100" s="3"/>
      <c r="Z100" s="4"/>
      <c r="AA100" s="14"/>
      <c r="AB100" s="4"/>
      <c r="AC100" s="14"/>
      <c r="AD100" s="14"/>
      <c r="AE100" s="14"/>
      <c r="AF100" s="14"/>
      <c r="AG100" s="14"/>
      <c r="AH100" s="14"/>
      <c r="AI100" s="14"/>
      <c r="AJ100" s="14"/>
      <c r="AK100" s="14"/>
      <c r="AL100" s="14"/>
      <c r="AM100" s="14"/>
      <c r="AN100" s="14"/>
      <c r="AO100" s="14"/>
      <c r="AP100" s="14"/>
      <c r="AQ100" s="14"/>
      <c r="AR100" s="14"/>
      <c r="AS100" s="14"/>
      <c r="AT100" s="14"/>
      <c r="AU100" s="14"/>
    </row>
    <row r="101" spans="1:47" x14ac:dyDescent="0.25">
      <c r="A101" s="173"/>
      <c r="B101" s="3067" t="s">
        <v>19666</v>
      </c>
      <c r="C101" s="82"/>
      <c r="E101" s="2713"/>
      <c r="F101" s="33"/>
      <c r="G101" s="2710"/>
      <c r="H101" s="2712"/>
      <c r="I101" s="2711"/>
      <c r="N101" s="4"/>
      <c r="O101" s="14"/>
      <c r="P101" s="4"/>
      <c r="Q101" s="4"/>
      <c r="R101" s="4"/>
      <c r="X101" s="4"/>
      <c r="Y101" s="3"/>
      <c r="Z101" s="4"/>
      <c r="AA101" s="14"/>
      <c r="AB101" s="4"/>
      <c r="AC101" s="14"/>
      <c r="AD101" s="14"/>
      <c r="AE101" s="14"/>
      <c r="AF101" s="14"/>
      <c r="AG101" s="14"/>
      <c r="AH101" s="14"/>
      <c r="AI101" s="14"/>
      <c r="AJ101" s="14"/>
      <c r="AK101" s="14"/>
      <c r="AL101" s="14"/>
      <c r="AM101" s="14"/>
      <c r="AN101" s="14"/>
      <c r="AO101" s="14"/>
      <c r="AP101" s="14"/>
      <c r="AQ101" s="14"/>
      <c r="AR101" s="14"/>
      <c r="AS101" s="14"/>
      <c r="AT101" s="14"/>
      <c r="AU101" s="14"/>
    </row>
    <row r="102" spans="1:47" x14ac:dyDescent="0.25">
      <c r="A102" s="173"/>
      <c r="B102" s="3067" t="s">
        <v>19667</v>
      </c>
      <c r="C102" s="82"/>
      <c r="E102" s="2713"/>
      <c r="F102" s="33"/>
      <c r="G102" s="2710"/>
      <c r="H102" s="2712"/>
      <c r="I102" s="2711"/>
      <c r="N102" s="4"/>
      <c r="O102" s="14"/>
      <c r="P102" s="4"/>
      <c r="Q102" s="4"/>
      <c r="R102" s="4"/>
      <c r="X102" s="4"/>
      <c r="Y102" s="3"/>
      <c r="Z102" s="4"/>
      <c r="AA102" s="14"/>
      <c r="AB102" s="4"/>
      <c r="AC102" s="14"/>
      <c r="AD102" s="14"/>
      <c r="AE102" s="14"/>
      <c r="AF102" s="14"/>
      <c r="AG102" s="14"/>
      <c r="AH102" s="14"/>
      <c r="AI102" s="14"/>
      <c r="AJ102" s="14"/>
      <c r="AK102" s="14"/>
      <c r="AL102" s="14"/>
      <c r="AM102" s="14"/>
      <c r="AN102" s="14"/>
      <c r="AO102" s="14"/>
      <c r="AP102" s="14"/>
      <c r="AQ102" s="14"/>
      <c r="AR102" s="14"/>
      <c r="AS102" s="14"/>
      <c r="AT102" s="14"/>
      <c r="AU102" s="14"/>
    </row>
    <row r="103" spans="1:47" x14ac:dyDescent="0.25">
      <c r="A103" s="173"/>
      <c r="B103" s="3068" t="s">
        <v>19668</v>
      </c>
      <c r="C103" s="82"/>
      <c r="E103" s="2713"/>
      <c r="F103" s="33"/>
      <c r="G103" s="2710"/>
      <c r="H103" s="2712"/>
      <c r="I103" s="2711"/>
      <c r="N103" s="4"/>
      <c r="O103" s="14"/>
      <c r="P103" s="4"/>
      <c r="Q103" s="4"/>
      <c r="R103" s="4"/>
      <c r="X103" s="4"/>
      <c r="Y103" s="3"/>
      <c r="Z103" s="4"/>
      <c r="AA103" s="14"/>
      <c r="AB103" s="4"/>
      <c r="AC103" s="14"/>
      <c r="AD103" s="14"/>
      <c r="AE103" s="14"/>
      <c r="AF103" s="14"/>
      <c r="AG103" s="14"/>
      <c r="AH103" s="14"/>
      <c r="AI103" s="14"/>
      <c r="AJ103" s="14"/>
      <c r="AK103" s="14"/>
      <c r="AL103" s="14"/>
      <c r="AM103" s="14"/>
      <c r="AN103" s="14"/>
      <c r="AO103" s="14"/>
      <c r="AP103" s="14"/>
      <c r="AQ103" s="14"/>
      <c r="AR103" s="14"/>
      <c r="AS103" s="14"/>
      <c r="AT103" s="14"/>
      <c r="AU103" s="14"/>
    </row>
    <row r="104" spans="1:47" x14ac:dyDescent="0.25">
      <c r="A104" s="173"/>
      <c r="B104" s="3066" t="s">
        <v>19677</v>
      </c>
      <c r="C104" s="82"/>
      <c r="E104" s="2713"/>
      <c r="F104" s="33"/>
      <c r="G104" s="2710"/>
      <c r="H104" s="2712"/>
      <c r="I104" s="2711"/>
      <c r="N104" s="4"/>
      <c r="O104" s="14"/>
      <c r="P104" s="4"/>
      <c r="Q104" s="4"/>
      <c r="R104" s="4"/>
      <c r="X104" s="4"/>
      <c r="Y104" s="3"/>
      <c r="Z104" s="4"/>
      <c r="AA104" s="14"/>
      <c r="AB104" s="4"/>
      <c r="AC104" s="14"/>
      <c r="AD104" s="14"/>
      <c r="AE104" s="14"/>
      <c r="AF104" s="14"/>
      <c r="AG104" s="14"/>
      <c r="AH104" s="14"/>
      <c r="AI104" s="14"/>
      <c r="AJ104" s="14"/>
      <c r="AK104" s="14"/>
      <c r="AL104" s="14"/>
      <c r="AM104" s="14"/>
      <c r="AN104" s="14"/>
      <c r="AO104" s="14"/>
      <c r="AP104" s="14"/>
      <c r="AQ104" s="14"/>
      <c r="AR104" s="14"/>
      <c r="AS104" s="14"/>
      <c r="AT104" s="14"/>
      <c r="AU104" s="14"/>
    </row>
    <row r="105" spans="1:47" x14ac:dyDescent="0.25">
      <c r="A105" s="173"/>
      <c r="B105" s="3069" t="s">
        <v>19670</v>
      </c>
      <c r="C105" s="82"/>
      <c r="E105" s="2713"/>
      <c r="F105" s="33"/>
      <c r="G105" s="2710"/>
      <c r="H105" s="2712"/>
      <c r="I105" s="2711"/>
      <c r="N105" s="4"/>
      <c r="O105" s="14"/>
      <c r="P105" s="4"/>
      <c r="Q105" s="4"/>
      <c r="R105" s="4"/>
      <c r="X105" s="4"/>
      <c r="Y105" s="3"/>
      <c r="Z105" s="4"/>
      <c r="AA105" s="14"/>
      <c r="AB105" s="4"/>
      <c r="AC105" s="14"/>
      <c r="AD105" s="14"/>
      <c r="AE105" s="14"/>
      <c r="AF105" s="14"/>
      <c r="AG105" s="14"/>
      <c r="AH105" s="14"/>
      <c r="AI105" s="14"/>
      <c r="AJ105" s="14"/>
      <c r="AK105" s="14"/>
      <c r="AL105" s="14"/>
      <c r="AM105" s="14"/>
      <c r="AN105" s="14"/>
      <c r="AO105" s="14"/>
      <c r="AP105" s="14"/>
      <c r="AQ105" s="14"/>
      <c r="AR105" s="14"/>
      <c r="AS105" s="14"/>
      <c r="AT105" s="14"/>
      <c r="AU105" s="14"/>
    </row>
    <row r="106" spans="1:47" x14ac:dyDescent="0.25">
      <c r="A106" s="173"/>
      <c r="B106" s="3067" t="s">
        <v>19671</v>
      </c>
      <c r="C106" s="82"/>
      <c r="E106" s="2713"/>
      <c r="F106" s="33"/>
      <c r="G106" s="2710"/>
      <c r="H106" s="2712"/>
      <c r="I106" s="2711"/>
      <c r="N106" s="4"/>
      <c r="O106" s="14"/>
      <c r="P106" s="4"/>
      <c r="Q106" s="4"/>
      <c r="R106" s="4"/>
      <c r="X106" s="4"/>
      <c r="Y106" s="3"/>
      <c r="Z106" s="4"/>
      <c r="AA106" s="14"/>
      <c r="AB106" s="4"/>
      <c r="AC106" s="14"/>
      <c r="AD106" s="14"/>
      <c r="AE106" s="14"/>
      <c r="AF106" s="14"/>
      <c r="AG106" s="14"/>
      <c r="AH106" s="14"/>
      <c r="AI106" s="14"/>
      <c r="AJ106" s="14"/>
      <c r="AK106" s="14"/>
      <c r="AL106" s="14"/>
      <c r="AM106" s="14"/>
      <c r="AN106" s="14"/>
      <c r="AO106" s="14"/>
      <c r="AP106" s="14"/>
      <c r="AQ106" s="14"/>
      <c r="AR106" s="14"/>
      <c r="AS106" s="14"/>
      <c r="AT106" s="14"/>
      <c r="AU106" s="14"/>
    </row>
    <row r="107" spans="1:47" x14ac:dyDescent="0.25">
      <c r="A107" s="173"/>
      <c r="B107" s="3067" t="s">
        <v>19663</v>
      </c>
      <c r="C107" s="82"/>
      <c r="E107" s="2713"/>
      <c r="F107" s="33"/>
      <c r="G107" s="2710"/>
      <c r="H107" s="2712"/>
      <c r="I107" s="2711"/>
      <c r="N107" s="4"/>
      <c r="O107" s="14"/>
      <c r="P107" s="4"/>
      <c r="Q107" s="4"/>
      <c r="R107" s="4"/>
      <c r="X107" s="4"/>
      <c r="Y107" s="3"/>
      <c r="Z107" s="4"/>
      <c r="AA107" s="14"/>
      <c r="AB107" s="4"/>
      <c r="AC107" s="14"/>
      <c r="AD107" s="14"/>
      <c r="AE107" s="14"/>
      <c r="AF107" s="14"/>
      <c r="AG107" s="14"/>
      <c r="AH107" s="14"/>
      <c r="AI107" s="14"/>
      <c r="AJ107" s="14"/>
      <c r="AK107" s="14"/>
      <c r="AL107" s="14"/>
      <c r="AM107" s="14"/>
      <c r="AN107" s="14"/>
      <c r="AO107" s="14"/>
      <c r="AP107" s="14"/>
      <c r="AQ107" s="14"/>
      <c r="AR107" s="14"/>
      <c r="AS107" s="14"/>
      <c r="AT107" s="14"/>
      <c r="AU107" s="14"/>
    </row>
    <row r="108" spans="1:47" x14ac:dyDescent="0.25">
      <c r="B108" s="3067" t="s">
        <v>19672</v>
      </c>
      <c r="C108" s="82"/>
      <c r="E108" s="2713"/>
      <c r="F108" s="33"/>
      <c r="G108" s="2710"/>
      <c r="H108" s="2712"/>
      <c r="I108" s="2711"/>
      <c r="N108" s="4"/>
      <c r="O108" s="14"/>
      <c r="P108" s="4"/>
      <c r="Q108" s="4"/>
      <c r="R108" s="4"/>
      <c r="X108" s="4"/>
      <c r="Y108" s="3"/>
      <c r="Z108" s="4"/>
      <c r="AA108" s="14"/>
      <c r="AB108" s="4"/>
      <c r="AC108" s="14"/>
      <c r="AD108" s="14"/>
      <c r="AE108" s="14"/>
      <c r="AF108" s="14"/>
      <c r="AG108" s="14"/>
      <c r="AH108" s="14"/>
      <c r="AI108" s="14"/>
      <c r="AJ108" s="14"/>
      <c r="AK108" s="14"/>
      <c r="AL108" s="14"/>
      <c r="AM108" s="14"/>
      <c r="AN108" s="14"/>
      <c r="AO108" s="14"/>
      <c r="AP108" s="14"/>
      <c r="AQ108" s="14"/>
      <c r="AR108" s="14"/>
      <c r="AS108" s="14"/>
      <c r="AT108" s="14"/>
      <c r="AU108" s="14"/>
    </row>
    <row r="109" spans="1:47" x14ac:dyDescent="0.25">
      <c r="B109" s="3067" t="s">
        <v>19673</v>
      </c>
      <c r="C109" s="82"/>
      <c r="E109" s="2713"/>
      <c r="F109" s="33"/>
      <c r="G109" s="2710"/>
      <c r="H109" s="2712"/>
      <c r="I109" s="2711"/>
      <c r="N109" s="4"/>
      <c r="O109" s="14"/>
      <c r="P109" s="4"/>
      <c r="Q109" s="4"/>
      <c r="R109" s="4"/>
      <c r="X109" s="4"/>
      <c r="Y109" s="3"/>
      <c r="Z109" s="4"/>
      <c r="AA109" s="14"/>
      <c r="AB109" s="4"/>
      <c r="AC109" s="14"/>
      <c r="AD109" s="14"/>
      <c r="AE109" s="14"/>
      <c r="AF109" s="14"/>
      <c r="AG109" s="14"/>
      <c r="AH109" s="14"/>
      <c r="AI109" s="14"/>
      <c r="AJ109" s="14"/>
      <c r="AK109" s="14"/>
      <c r="AL109" s="14"/>
      <c r="AM109" s="14"/>
      <c r="AN109" s="14"/>
      <c r="AO109" s="14"/>
      <c r="AP109" s="14"/>
      <c r="AQ109" s="14"/>
      <c r="AR109" s="14"/>
      <c r="AS109" s="14"/>
      <c r="AT109" s="14"/>
      <c r="AU109" s="14"/>
    </row>
    <row r="110" spans="1:47" x14ac:dyDescent="0.25">
      <c r="B110" s="3067" t="s">
        <v>19674</v>
      </c>
      <c r="C110" s="82"/>
      <c r="E110" s="2713"/>
      <c r="F110" s="33"/>
      <c r="G110" s="2710"/>
      <c r="H110" s="2712"/>
      <c r="I110" s="2711"/>
      <c r="N110" s="4"/>
      <c r="O110" s="14"/>
      <c r="P110" s="4"/>
      <c r="Q110" s="4"/>
      <c r="R110" s="4"/>
      <c r="X110" s="4"/>
      <c r="Y110" s="3"/>
      <c r="Z110" s="4"/>
      <c r="AA110" s="14"/>
      <c r="AB110" s="4"/>
      <c r="AC110" s="14"/>
      <c r="AD110" s="14"/>
      <c r="AE110" s="14"/>
      <c r="AF110" s="14"/>
      <c r="AG110" s="14"/>
      <c r="AH110" s="14"/>
      <c r="AI110" s="14"/>
      <c r="AJ110" s="14"/>
      <c r="AK110" s="14"/>
      <c r="AL110" s="14"/>
      <c r="AM110" s="14"/>
      <c r="AN110" s="14"/>
      <c r="AO110" s="14"/>
      <c r="AP110" s="14"/>
      <c r="AQ110" s="14"/>
      <c r="AR110" s="14"/>
      <c r="AS110" s="14"/>
      <c r="AT110" s="14"/>
      <c r="AU110" s="14"/>
    </row>
    <row r="111" spans="1:47" x14ac:dyDescent="0.25">
      <c r="B111" s="3067" t="s">
        <v>19675</v>
      </c>
      <c r="C111" s="82"/>
      <c r="E111" s="2708"/>
      <c r="F111" s="33"/>
      <c r="G111" s="197"/>
      <c r="H111" s="2712"/>
      <c r="I111" s="2711"/>
      <c r="N111" s="4"/>
      <c r="O111" s="14"/>
      <c r="P111" s="4"/>
      <c r="Q111" s="4"/>
      <c r="R111" s="4"/>
      <c r="V111"/>
      <c r="X111" s="4"/>
      <c r="Y111" s="3"/>
      <c r="Z111" s="4"/>
      <c r="AA111" s="14"/>
      <c r="AB111" s="4"/>
      <c r="AC111" s="14"/>
      <c r="AD111" s="14"/>
      <c r="AE111" s="14"/>
      <c r="AF111" s="14"/>
      <c r="AG111" s="14"/>
      <c r="AH111" s="14"/>
      <c r="AI111" s="14"/>
      <c r="AJ111" s="14"/>
      <c r="AK111" s="14"/>
      <c r="AL111" s="14"/>
      <c r="AM111" s="14"/>
      <c r="AN111" s="14"/>
      <c r="AO111" s="14"/>
      <c r="AP111" s="14"/>
      <c r="AQ111" s="14"/>
      <c r="AR111" s="14"/>
      <c r="AS111" s="14"/>
      <c r="AT111" s="14"/>
      <c r="AU111" s="14"/>
    </row>
    <row r="112" spans="1:47" x14ac:dyDescent="0.25">
      <c r="B112" s="3068" t="s">
        <v>19676</v>
      </c>
      <c r="C112" s="82"/>
      <c r="E112" s="2708"/>
      <c r="F112" s="33"/>
      <c r="G112" s="197"/>
      <c r="H112" s="2712"/>
      <c r="I112" s="2711"/>
      <c r="N112" s="4"/>
      <c r="O112" s="14"/>
      <c r="P112" s="4"/>
      <c r="Q112" s="4"/>
      <c r="R112" s="4"/>
      <c r="V112"/>
      <c r="X112" s="4"/>
      <c r="Y112" s="3"/>
      <c r="Z112" s="4"/>
      <c r="AA112" s="14"/>
      <c r="AB112" s="4"/>
      <c r="AC112" s="14"/>
      <c r="AD112" s="14"/>
      <c r="AE112" s="14"/>
      <c r="AF112" s="14"/>
      <c r="AG112" s="14"/>
      <c r="AH112" s="14"/>
      <c r="AI112" s="14"/>
      <c r="AJ112" s="14"/>
      <c r="AK112" s="14"/>
      <c r="AL112" s="14"/>
      <c r="AM112" s="14"/>
      <c r="AN112" s="14"/>
      <c r="AO112" s="14"/>
      <c r="AP112" s="14"/>
      <c r="AQ112" s="14"/>
      <c r="AR112" s="14"/>
      <c r="AS112" s="14"/>
      <c r="AT112" s="14"/>
      <c r="AU112" s="14"/>
    </row>
    <row r="113" spans="1:47" x14ac:dyDescent="0.25">
      <c r="C113" s="82"/>
      <c r="E113" s="2708"/>
      <c r="F113" s="33"/>
      <c r="G113" s="104"/>
      <c r="H113" s="2712"/>
      <c r="I113" s="2711"/>
      <c r="N113" s="4"/>
      <c r="O113" s="14"/>
      <c r="P113" s="4"/>
      <c r="Q113" s="4"/>
      <c r="R113" s="4"/>
      <c r="V113"/>
      <c r="X113" s="4"/>
      <c r="Y113" s="3"/>
      <c r="Z113" s="4"/>
      <c r="AA113" s="14"/>
      <c r="AB113" s="4"/>
      <c r="AC113" s="14"/>
      <c r="AD113" s="14"/>
      <c r="AE113" s="14"/>
      <c r="AF113" s="14"/>
      <c r="AG113" s="14"/>
      <c r="AH113" s="14"/>
      <c r="AI113" s="14"/>
      <c r="AJ113" s="14"/>
      <c r="AK113" s="14"/>
      <c r="AL113" s="14"/>
      <c r="AM113" s="14"/>
      <c r="AN113" s="14"/>
      <c r="AO113" s="14"/>
      <c r="AP113" s="14"/>
      <c r="AQ113" s="14"/>
      <c r="AR113" s="14"/>
      <c r="AS113" s="14"/>
      <c r="AT113" s="14"/>
      <c r="AU113" s="14"/>
    </row>
    <row r="114" spans="1:47" x14ac:dyDescent="0.25">
      <c r="C114" s="82"/>
      <c r="E114" s="2708"/>
      <c r="F114" s="33"/>
      <c r="G114" s="2707">
        <f>SUM(F106:F114)</f>
        <v>0</v>
      </c>
      <c r="H114" s="2706">
        <f>G114+G91</f>
        <v>135</v>
      </c>
      <c r="I114" s="2705"/>
      <c r="P114" s="4"/>
      <c r="Q114" s="4"/>
      <c r="R114" s="4"/>
      <c r="X114" s="4"/>
      <c r="Y114" s="3"/>
      <c r="Z114" s="4"/>
      <c r="AA114" s="14"/>
      <c r="AB114" s="4"/>
      <c r="AC114" s="14"/>
      <c r="AD114" s="14"/>
      <c r="AE114" s="14"/>
      <c r="AF114" s="14"/>
      <c r="AG114" s="14"/>
      <c r="AH114" s="14"/>
      <c r="AI114" s="14"/>
      <c r="AJ114" s="14"/>
      <c r="AK114" s="14"/>
      <c r="AL114" s="14"/>
      <c r="AM114" s="14"/>
      <c r="AN114" s="14"/>
      <c r="AO114" s="14"/>
      <c r="AP114" s="14"/>
      <c r="AQ114" s="14"/>
      <c r="AR114" s="14"/>
      <c r="AS114" s="14"/>
      <c r="AT114" s="14"/>
      <c r="AU114" s="14"/>
    </row>
    <row r="115" spans="1:47" x14ac:dyDescent="0.25">
      <c r="C115" s="82"/>
      <c r="D115" s="1">
        <v>1547</v>
      </c>
      <c r="E115" s="185" t="s">
        <v>358</v>
      </c>
      <c r="F115" s="33">
        <v>32</v>
      </c>
      <c r="G115" s="185"/>
      <c r="H115" s="3680" t="s">
        <v>9200</v>
      </c>
      <c r="I115" s="773"/>
      <c r="P115" s="4"/>
      <c r="Q115" s="4"/>
      <c r="R115" s="4"/>
      <c r="X115" s="4"/>
      <c r="Y115" s="3"/>
      <c r="Z115" s="4"/>
      <c r="AA115" s="14"/>
      <c r="AB115" s="4"/>
      <c r="AC115" s="14"/>
      <c r="AD115" s="14"/>
      <c r="AE115" s="14"/>
      <c r="AF115" s="14"/>
      <c r="AG115" s="14"/>
      <c r="AH115" s="14"/>
      <c r="AI115" s="14"/>
      <c r="AJ115" s="14"/>
      <c r="AK115" s="14"/>
      <c r="AL115" s="14"/>
      <c r="AM115" s="14"/>
      <c r="AN115" s="14"/>
      <c r="AO115" s="14"/>
      <c r="AP115" s="14"/>
      <c r="AQ115" s="14"/>
      <c r="AR115" s="14"/>
      <c r="AS115" s="14"/>
      <c r="AT115" s="14"/>
      <c r="AU115" s="14"/>
    </row>
    <row r="116" spans="1:47" x14ac:dyDescent="0.25">
      <c r="C116" s="82"/>
      <c r="D116" s="1">
        <f>D115+F115</f>
        <v>1579</v>
      </c>
      <c r="E116" s="185" t="s">
        <v>359</v>
      </c>
      <c r="F116" s="33">
        <v>32</v>
      </c>
      <c r="G116" s="185"/>
      <c r="H116" s="3681"/>
      <c r="I116" s="773"/>
      <c r="P116" s="4"/>
      <c r="Q116" s="4"/>
      <c r="R116" s="4"/>
      <c r="X116" s="4"/>
      <c r="Y116" s="3"/>
      <c r="Z116" s="4"/>
      <c r="AA116" s="14"/>
      <c r="AB116" s="4"/>
      <c r="AC116" s="14"/>
      <c r="AD116" s="14"/>
      <c r="AE116" s="14"/>
      <c r="AF116" s="14"/>
      <c r="AG116" s="14"/>
      <c r="AH116" s="14"/>
      <c r="AI116" s="14"/>
      <c r="AJ116" s="14"/>
      <c r="AK116" s="14"/>
      <c r="AL116" s="14"/>
      <c r="AM116" s="14"/>
      <c r="AN116" s="14"/>
      <c r="AO116" s="14"/>
      <c r="AP116" s="14"/>
      <c r="AQ116" s="14"/>
      <c r="AR116" s="14"/>
      <c r="AS116" s="14"/>
      <c r="AT116" s="14"/>
      <c r="AU116" s="14"/>
    </row>
    <row r="117" spans="1:47" x14ac:dyDescent="0.25">
      <c r="C117" s="82"/>
      <c r="D117" s="1">
        <f>D116+F116</f>
        <v>1611</v>
      </c>
      <c r="E117" s="185" t="s">
        <v>360</v>
      </c>
      <c r="F117" s="33">
        <v>1</v>
      </c>
      <c r="G117" s="772">
        <f>SUM(F115:F117)</f>
        <v>65</v>
      </c>
      <c r="H117" s="3682"/>
      <c r="I117" s="773"/>
      <c r="P117" s="4"/>
      <c r="Q117" s="4"/>
      <c r="R117" s="4"/>
      <c r="S117" t="s">
        <v>13524</v>
      </c>
      <c r="X117" s="4"/>
      <c r="Y117" s="3"/>
      <c r="Z117" s="4"/>
      <c r="AA117" s="14"/>
      <c r="AB117" s="4"/>
      <c r="AC117" s="14"/>
      <c r="AD117" s="14"/>
      <c r="AE117" s="14"/>
      <c r="AF117" s="14"/>
      <c r="AG117" s="14"/>
      <c r="AH117" s="14"/>
      <c r="AI117" s="14"/>
      <c r="AJ117" s="14"/>
      <c r="AK117" s="14"/>
      <c r="AL117" s="14"/>
      <c r="AM117" s="14"/>
      <c r="AN117" s="14"/>
      <c r="AO117" s="14"/>
      <c r="AP117" s="14"/>
      <c r="AQ117" s="14"/>
      <c r="AR117" s="14"/>
      <c r="AS117" s="14"/>
      <c r="AT117" s="14"/>
      <c r="AU117" s="14"/>
    </row>
    <row r="118" spans="1:47" x14ac:dyDescent="0.25">
      <c r="C118" s="906"/>
      <c r="D118" s="52"/>
      <c r="E118" s="37"/>
      <c r="F118" s="196"/>
      <c r="G118" s="876">
        <f>SUM(G2:G117)</f>
        <v>1172</v>
      </c>
      <c r="H118" s="876"/>
      <c r="I118" s="29"/>
      <c r="J118" s="100" t="s">
        <v>1203</v>
      </c>
      <c r="P118" s="4"/>
      <c r="Q118" s="4"/>
      <c r="R118" s="4"/>
      <c r="X118" s="4"/>
      <c r="Y118" s="3"/>
      <c r="Z118" s="4"/>
      <c r="AA118" s="14"/>
      <c r="AB118" s="4"/>
      <c r="AC118" s="14"/>
      <c r="AD118" s="14"/>
      <c r="AE118" s="14"/>
      <c r="AF118" s="14"/>
      <c r="AG118" s="14"/>
      <c r="AH118" s="14"/>
      <c r="AI118" s="14"/>
      <c r="AJ118" s="14"/>
      <c r="AK118" s="14"/>
      <c r="AL118" s="14"/>
      <c r="AM118" s="14"/>
      <c r="AN118" s="14"/>
      <c r="AO118" s="14"/>
      <c r="AP118" s="14"/>
      <c r="AQ118" s="14"/>
      <c r="AR118" s="14"/>
      <c r="AS118" s="14"/>
      <c r="AT118" s="14"/>
      <c r="AU118" s="14"/>
    </row>
    <row r="119" spans="1:47" x14ac:dyDescent="0.25">
      <c r="D119" s="3683" t="s">
        <v>7126</v>
      </c>
      <c r="E119" s="3684"/>
      <c r="F119" s="3684"/>
      <c r="G119" s="3684"/>
      <c r="H119" s="3684"/>
      <c r="I119" s="3685"/>
      <c r="P119" s="4"/>
      <c r="Q119" s="4"/>
      <c r="R119" s="4"/>
      <c r="T119" s="4"/>
      <c r="U119" s="3"/>
      <c r="V119" s="4"/>
      <c r="W119" s="14"/>
      <c r="X119" s="4"/>
      <c r="Y119" s="3"/>
      <c r="Z119" s="4"/>
      <c r="AA119" s="14"/>
      <c r="AB119" s="4"/>
      <c r="AC119" s="14"/>
      <c r="AD119" s="14"/>
      <c r="AE119" s="14"/>
      <c r="AF119" s="14"/>
      <c r="AG119" s="14"/>
      <c r="AH119" s="14"/>
      <c r="AI119" s="14"/>
      <c r="AJ119" s="14"/>
      <c r="AK119" s="14"/>
      <c r="AL119" s="14"/>
      <c r="AM119" s="14"/>
      <c r="AN119" s="14"/>
      <c r="AO119" s="14"/>
      <c r="AP119" s="14"/>
      <c r="AQ119" s="14"/>
      <c r="AR119" s="14"/>
      <c r="AS119" s="14"/>
      <c r="AT119" s="14"/>
      <c r="AU119" s="14"/>
    </row>
    <row r="120" spans="1:47" x14ac:dyDescent="0.25">
      <c r="C120" s="1074"/>
      <c r="D120" s="168">
        <v>0</v>
      </c>
      <c r="E120" s="84" t="s">
        <v>1833</v>
      </c>
      <c r="F120" s="159">
        <v>1</v>
      </c>
      <c r="G120" s="125"/>
      <c r="H120" s="125"/>
      <c r="I120" s="169" t="s">
        <v>1818</v>
      </c>
      <c r="N120" s="4"/>
      <c r="O120" s="14"/>
      <c r="P120" s="4"/>
      <c r="Q120" s="4"/>
      <c r="R120" s="4"/>
      <c r="S120" s="14"/>
      <c r="T120" s="4"/>
      <c r="U120" s="3"/>
      <c r="V120" s="4"/>
      <c r="W120" s="14"/>
      <c r="X120" s="4"/>
      <c r="Y120" s="3"/>
      <c r="Z120" s="4"/>
      <c r="AA120" s="14"/>
      <c r="AB120" s="4"/>
      <c r="AC120" s="14"/>
      <c r="AD120" s="14"/>
      <c r="AE120" s="14"/>
      <c r="AF120" s="14"/>
      <c r="AG120" s="14"/>
      <c r="AH120" s="14"/>
      <c r="AI120" s="14"/>
      <c r="AJ120" s="14"/>
      <c r="AK120" s="14"/>
      <c r="AL120" s="14"/>
      <c r="AM120" s="14"/>
      <c r="AN120" s="14"/>
      <c r="AO120" s="14"/>
      <c r="AP120" s="14"/>
      <c r="AQ120" s="14"/>
      <c r="AR120" s="14"/>
      <c r="AS120" s="14"/>
      <c r="AT120" s="14"/>
      <c r="AU120" s="14"/>
    </row>
    <row r="121" spans="1:47" x14ac:dyDescent="0.25">
      <c r="C121" s="82"/>
      <c r="D121" s="1">
        <f t="shared" ref="D121:D134" si="3">D120+F120</f>
        <v>1</v>
      </c>
      <c r="E121" t="s">
        <v>1819</v>
      </c>
      <c r="F121" s="2">
        <v>2</v>
      </c>
      <c r="G121" s="14"/>
      <c r="H121" s="14"/>
      <c r="I121" s="137" t="s">
        <v>1834</v>
      </c>
      <c r="N121" s="4"/>
      <c r="O121" s="14"/>
      <c r="P121" s="4"/>
      <c r="Q121" s="4"/>
      <c r="R121" s="4"/>
      <c r="S121" s="14"/>
      <c r="T121" s="4"/>
      <c r="U121" s="3"/>
      <c r="V121" s="4"/>
      <c r="W121" s="14"/>
      <c r="X121" s="4"/>
      <c r="Y121" s="3"/>
      <c r="Z121" s="4"/>
      <c r="AA121" s="14"/>
      <c r="AB121" s="4"/>
      <c r="AC121" s="14"/>
      <c r="AD121" s="14"/>
      <c r="AE121" s="14"/>
      <c r="AF121" s="14"/>
      <c r="AG121" s="14"/>
      <c r="AH121" s="14"/>
      <c r="AI121" s="14"/>
      <c r="AJ121" s="14"/>
      <c r="AK121" s="14"/>
      <c r="AL121" s="14"/>
      <c r="AM121" s="14"/>
      <c r="AN121" s="14"/>
      <c r="AO121" s="14"/>
      <c r="AP121" s="14"/>
      <c r="AQ121" s="14"/>
      <c r="AR121" s="14"/>
      <c r="AS121" s="14"/>
      <c r="AT121" s="14"/>
      <c r="AU121" s="14"/>
    </row>
    <row r="122" spans="1:47" x14ac:dyDescent="0.25">
      <c r="C122" s="82"/>
      <c r="D122" s="1">
        <f t="shared" si="3"/>
        <v>3</v>
      </c>
      <c r="E122" t="s">
        <v>1820</v>
      </c>
      <c r="F122" s="2">
        <v>2</v>
      </c>
      <c r="G122" s="14"/>
      <c r="H122" s="14"/>
      <c r="I122" s="137" t="s">
        <v>1835</v>
      </c>
      <c r="N122" s="4"/>
      <c r="O122" s="14"/>
      <c r="P122" s="4"/>
      <c r="Q122" s="4"/>
      <c r="R122" s="4"/>
      <c r="S122" s="14"/>
      <c r="T122" s="4"/>
      <c r="U122" s="3"/>
      <c r="V122" s="4"/>
      <c r="W122" s="14"/>
      <c r="X122" s="4"/>
      <c r="Y122" s="3"/>
      <c r="Z122" s="4"/>
      <c r="AA122" s="14"/>
      <c r="AB122" s="4"/>
      <c r="AC122" s="14"/>
      <c r="AD122" s="14"/>
      <c r="AE122" s="14"/>
      <c r="AF122" s="14"/>
      <c r="AG122" s="14"/>
      <c r="AH122" s="14"/>
      <c r="AI122" s="14"/>
      <c r="AJ122" s="14"/>
      <c r="AK122" s="14"/>
      <c r="AL122" s="14"/>
      <c r="AM122" s="14"/>
      <c r="AN122" s="14"/>
      <c r="AO122" s="14"/>
      <c r="AP122" s="14"/>
      <c r="AQ122" s="14"/>
      <c r="AR122" s="14"/>
      <c r="AS122" s="14"/>
      <c r="AT122" s="14"/>
      <c r="AU122" s="14"/>
    </row>
    <row r="123" spans="1:47" x14ac:dyDescent="0.25">
      <c r="A123"/>
      <c r="B123"/>
      <c r="C123" s="82"/>
      <c r="D123" s="1">
        <f t="shared" si="3"/>
        <v>5</v>
      </c>
      <c r="E123" t="s">
        <v>1821</v>
      </c>
      <c r="F123" s="2">
        <v>2</v>
      </c>
      <c r="G123" s="14"/>
      <c r="H123" s="14"/>
      <c r="I123" s="137" t="s">
        <v>1836</v>
      </c>
      <c r="N123" s="4"/>
      <c r="O123" s="14"/>
      <c r="P123" s="4"/>
      <c r="Q123" s="4"/>
      <c r="R123" s="4"/>
      <c r="S123" s="14"/>
      <c r="T123" s="4"/>
      <c r="U123" s="3"/>
      <c r="V123" s="4"/>
      <c r="W123" s="14"/>
      <c r="X123" s="4"/>
      <c r="Y123" s="3"/>
      <c r="Z123" s="4"/>
      <c r="AA123" s="14"/>
      <c r="AB123" s="4"/>
      <c r="AC123" s="14"/>
      <c r="AD123" s="14"/>
      <c r="AE123" s="14"/>
      <c r="AF123" s="14"/>
      <c r="AG123" s="14"/>
      <c r="AH123" s="14"/>
      <c r="AI123" s="14"/>
      <c r="AJ123" s="14"/>
      <c r="AK123" s="14"/>
      <c r="AL123" s="14"/>
      <c r="AM123" s="14"/>
      <c r="AN123" s="14"/>
      <c r="AO123" s="14"/>
      <c r="AP123" s="14"/>
      <c r="AQ123" s="14"/>
      <c r="AR123" s="14"/>
      <c r="AS123" s="14"/>
      <c r="AT123" s="14"/>
      <c r="AU123" s="14"/>
    </row>
    <row r="124" spans="1:47" x14ac:dyDescent="0.25">
      <c r="A124"/>
      <c r="B124"/>
      <c r="C124" s="82"/>
      <c r="D124" s="1">
        <f t="shared" si="3"/>
        <v>7</v>
      </c>
      <c r="E124" t="s">
        <v>1822</v>
      </c>
      <c r="F124" s="2">
        <v>2</v>
      </c>
      <c r="G124" s="14"/>
      <c r="H124" s="14"/>
      <c r="I124" s="137" t="s">
        <v>1837</v>
      </c>
      <c r="N124" s="4"/>
      <c r="O124" s="14"/>
      <c r="P124" s="4"/>
      <c r="Q124" s="4"/>
      <c r="R124" s="4"/>
      <c r="S124" s="14"/>
      <c r="T124" s="4"/>
      <c r="U124" s="3"/>
      <c r="V124" s="4"/>
      <c r="W124" s="14"/>
      <c r="X124" s="4"/>
      <c r="Y124" s="3"/>
      <c r="Z124" s="4"/>
      <c r="AA124" s="14"/>
      <c r="AB124" s="4"/>
      <c r="AC124" s="14"/>
      <c r="AD124" s="14"/>
      <c r="AE124" s="14"/>
      <c r="AF124" s="14"/>
      <c r="AG124" s="14"/>
      <c r="AH124" s="14"/>
      <c r="AI124" s="14"/>
      <c r="AJ124" s="14"/>
      <c r="AK124" s="14"/>
      <c r="AL124" s="14"/>
      <c r="AM124" s="14"/>
      <c r="AN124" s="14"/>
      <c r="AO124" s="14"/>
      <c r="AP124" s="14"/>
      <c r="AQ124" s="14"/>
      <c r="AR124" s="14"/>
      <c r="AS124" s="14"/>
      <c r="AT124" s="14"/>
      <c r="AU124" s="14"/>
    </row>
    <row r="125" spans="1:47" x14ac:dyDescent="0.25">
      <c r="A125"/>
      <c r="B125"/>
      <c r="C125" s="82"/>
      <c r="D125" s="1">
        <f t="shared" si="3"/>
        <v>9</v>
      </c>
      <c r="E125" t="s">
        <v>1823</v>
      </c>
      <c r="F125" s="2">
        <v>3</v>
      </c>
      <c r="G125" s="14"/>
      <c r="H125" s="14"/>
      <c r="I125" s="137" t="s">
        <v>1838</v>
      </c>
      <c r="N125" s="4"/>
      <c r="O125" s="14"/>
      <c r="P125" s="4"/>
      <c r="Q125" s="4"/>
      <c r="R125" s="4"/>
      <c r="S125" s="14"/>
      <c r="T125" s="4"/>
      <c r="U125" s="3"/>
      <c r="V125" s="4"/>
      <c r="W125" s="14"/>
      <c r="X125" s="4"/>
      <c r="Y125" s="3"/>
      <c r="Z125" s="4"/>
      <c r="AA125" s="14"/>
      <c r="AB125" s="4"/>
      <c r="AC125" s="14"/>
      <c r="AD125" s="14"/>
      <c r="AE125" s="14"/>
      <c r="AF125" s="14"/>
      <c r="AG125" s="14"/>
      <c r="AH125" s="14"/>
      <c r="AI125" s="14"/>
      <c r="AJ125" s="14"/>
      <c r="AK125" s="14"/>
      <c r="AL125" s="14"/>
      <c r="AM125" s="14"/>
      <c r="AN125" s="14"/>
      <c r="AO125" s="14"/>
      <c r="AP125" s="14"/>
      <c r="AQ125" s="14"/>
      <c r="AR125" s="14"/>
      <c r="AS125" s="14"/>
      <c r="AT125" s="14"/>
      <c r="AU125" s="14"/>
    </row>
    <row r="126" spans="1:47" x14ac:dyDescent="0.25">
      <c r="A126"/>
      <c r="B126"/>
      <c r="C126" s="82"/>
      <c r="D126" s="1">
        <f t="shared" si="3"/>
        <v>12</v>
      </c>
      <c r="E126" t="s">
        <v>1824</v>
      </c>
      <c r="F126" s="2">
        <v>1</v>
      </c>
      <c r="G126" s="14"/>
      <c r="H126" s="14"/>
      <c r="I126" s="137" t="s">
        <v>1839</v>
      </c>
      <c r="N126" s="4"/>
      <c r="O126" s="14"/>
      <c r="P126" s="4"/>
      <c r="Q126" s="4"/>
      <c r="R126" s="4"/>
      <c r="S126" s="14"/>
      <c r="T126" s="4"/>
      <c r="U126" s="3"/>
      <c r="V126" s="4"/>
      <c r="W126" s="14"/>
      <c r="X126" s="4"/>
      <c r="Y126" s="3"/>
      <c r="Z126" s="4"/>
      <c r="AA126" s="14"/>
      <c r="AB126" s="4"/>
      <c r="AC126" s="14"/>
      <c r="AD126" s="14"/>
      <c r="AE126" s="14"/>
      <c r="AF126" s="14"/>
      <c r="AG126" s="14"/>
      <c r="AH126" s="14"/>
      <c r="AI126" s="14"/>
      <c r="AJ126" s="14"/>
      <c r="AK126" s="14"/>
      <c r="AL126" s="14"/>
      <c r="AM126" s="14"/>
      <c r="AN126" s="14"/>
      <c r="AO126" s="14"/>
      <c r="AP126" s="14"/>
      <c r="AQ126" s="14"/>
      <c r="AR126" s="14"/>
      <c r="AS126" s="14"/>
      <c r="AT126" s="14"/>
      <c r="AU126" s="14"/>
    </row>
    <row r="127" spans="1:47" x14ac:dyDescent="0.25">
      <c r="A127"/>
      <c r="B127"/>
      <c r="C127" s="82"/>
      <c r="D127" s="1">
        <f t="shared" si="3"/>
        <v>13</v>
      </c>
      <c r="E127" t="s">
        <v>1825</v>
      </c>
      <c r="F127" s="2">
        <v>3</v>
      </c>
      <c r="G127" s="14"/>
      <c r="H127" s="14"/>
      <c r="I127" s="137" t="s">
        <v>1840</v>
      </c>
      <c r="N127" s="4"/>
      <c r="O127" s="14"/>
      <c r="P127" s="4"/>
      <c r="Q127" s="4"/>
      <c r="R127" s="4"/>
      <c r="S127" s="14"/>
      <c r="T127" s="4"/>
      <c r="U127" s="3"/>
      <c r="V127" s="4"/>
      <c r="W127" s="14"/>
      <c r="X127" s="4"/>
      <c r="Y127" s="3"/>
      <c r="Z127" s="4"/>
      <c r="AA127" s="14"/>
      <c r="AB127" s="4"/>
      <c r="AC127" s="14"/>
      <c r="AD127" s="14"/>
      <c r="AE127" s="14"/>
      <c r="AF127" s="14"/>
      <c r="AG127" s="14"/>
      <c r="AH127" s="14"/>
      <c r="AI127" s="14"/>
      <c r="AJ127" s="14"/>
      <c r="AK127" s="14"/>
      <c r="AL127" s="14"/>
      <c r="AM127" s="14"/>
      <c r="AN127" s="14"/>
      <c r="AO127" s="14"/>
      <c r="AP127" s="14"/>
      <c r="AQ127" s="14"/>
      <c r="AR127" s="14"/>
      <c r="AS127" s="14"/>
      <c r="AT127" s="14"/>
      <c r="AU127" s="14"/>
    </row>
    <row r="128" spans="1:47" x14ac:dyDescent="0.25">
      <c r="A128"/>
      <c r="B128"/>
      <c r="C128" s="82"/>
      <c r="D128" s="1">
        <f t="shared" si="3"/>
        <v>16</v>
      </c>
      <c r="E128" t="s">
        <v>1826</v>
      </c>
      <c r="F128" s="2">
        <v>1</v>
      </c>
      <c r="G128" s="14"/>
      <c r="H128" s="14"/>
      <c r="I128" s="754" t="s">
        <v>3259</v>
      </c>
      <c r="N128" s="4"/>
      <c r="O128" s="14"/>
      <c r="P128" s="4"/>
      <c r="Q128" s="4"/>
      <c r="R128" s="4"/>
      <c r="S128" s="14"/>
      <c r="T128" s="4"/>
      <c r="U128" s="3"/>
      <c r="V128" s="4"/>
      <c r="W128" s="14"/>
      <c r="X128" s="4"/>
      <c r="Y128" s="3"/>
      <c r="Z128" s="4"/>
      <c r="AA128" s="14"/>
      <c r="AB128" s="4"/>
      <c r="AC128" s="14"/>
      <c r="AD128" s="14"/>
      <c r="AE128" s="14"/>
      <c r="AF128" s="14"/>
      <c r="AG128" s="14"/>
      <c r="AH128" s="14"/>
      <c r="AI128" s="14"/>
      <c r="AJ128" s="14"/>
      <c r="AK128" s="14"/>
      <c r="AL128" s="14"/>
      <c r="AM128" s="14"/>
      <c r="AN128" s="14"/>
      <c r="AO128" s="14"/>
      <c r="AP128" s="14"/>
      <c r="AQ128" s="14"/>
      <c r="AR128" s="14"/>
      <c r="AS128" s="14"/>
      <c r="AT128" s="14"/>
      <c r="AU128" s="14"/>
    </row>
    <row r="129" spans="1:47" x14ac:dyDescent="0.25">
      <c r="A129"/>
      <c r="B129"/>
      <c r="C129" s="82"/>
      <c r="D129" s="1">
        <f t="shared" si="3"/>
        <v>17</v>
      </c>
      <c r="E129" t="s">
        <v>1827</v>
      </c>
      <c r="F129" s="2">
        <v>1</v>
      </c>
      <c r="G129" s="14"/>
      <c r="H129" s="14"/>
      <c r="I129" s="268" t="s">
        <v>1841</v>
      </c>
      <c r="K129" s="3"/>
      <c r="L129" s="4"/>
      <c r="M129" s="4"/>
      <c r="N129" s="4"/>
      <c r="O129" s="14"/>
      <c r="P129" s="4"/>
      <c r="Q129" s="4"/>
      <c r="R129" s="4"/>
      <c r="S129" s="14"/>
      <c r="T129" s="4"/>
      <c r="U129" s="3"/>
      <c r="V129" s="4"/>
      <c r="W129" s="14"/>
      <c r="X129" s="4"/>
      <c r="Y129" s="3"/>
      <c r="Z129" s="4"/>
      <c r="AA129" s="14"/>
      <c r="AB129" s="4"/>
      <c r="AC129" s="14"/>
      <c r="AD129" s="14"/>
      <c r="AE129" s="14"/>
      <c r="AF129" s="14"/>
      <c r="AG129" s="14"/>
      <c r="AH129" s="14"/>
      <c r="AI129" s="14"/>
      <c r="AJ129" s="14"/>
      <c r="AK129" s="14"/>
      <c r="AL129" s="14"/>
      <c r="AM129" s="14"/>
      <c r="AN129" s="14"/>
      <c r="AO129" s="14"/>
      <c r="AP129" s="14"/>
      <c r="AQ129" s="14"/>
      <c r="AR129" s="14"/>
      <c r="AS129" s="14"/>
      <c r="AT129" s="14"/>
      <c r="AU129" s="14"/>
    </row>
    <row r="130" spans="1:47" x14ac:dyDescent="0.25">
      <c r="A130"/>
      <c r="B130"/>
      <c r="C130" s="82"/>
      <c r="D130" s="1">
        <f t="shared" si="3"/>
        <v>18</v>
      </c>
      <c r="E130" t="s">
        <v>1828</v>
      </c>
      <c r="F130" s="2">
        <v>1</v>
      </c>
      <c r="G130" s="14"/>
      <c r="H130" s="14"/>
      <c r="I130" s="269" t="s">
        <v>1842</v>
      </c>
      <c r="K130" s="3"/>
      <c r="L130" s="4"/>
      <c r="M130" s="4"/>
      <c r="N130" s="4"/>
      <c r="O130" s="14"/>
      <c r="P130" s="4"/>
      <c r="Q130" s="4"/>
      <c r="R130" s="4"/>
      <c r="S130" s="14"/>
      <c r="T130" s="4"/>
      <c r="U130" s="3"/>
      <c r="V130" s="4"/>
      <c r="W130" s="14"/>
      <c r="X130" s="4"/>
      <c r="Y130" s="3"/>
      <c r="Z130" s="4"/>
      <c r="AA130" s="14"/>
      <c r="AB130" s="4"/>
      <c r="AC130" s="14"/>
      <c r="AD130" s="14"/>
      <c r="AE130" s="14"/>
      <c r="AF130" s="14"/>
      <c r="AG130" s="14"/>
      <c r="AH130" s="14"/>
      <c r="AI130" s="14"/>
      <c r="AJ130" s="14"/>
      <c r="AK130" s="14"/>
      <c r="AL130" s="14"/>
      <c r="AM130" s="14"/>
      <c r="AN130" s="14"/>
      <c r="AO130" s="14"/>
      <c r="AP130" s="14"/>
      <c r="AQ130" s="14"/>
      <c r="AR130" s="14"/>
      <c r="AS130" s="14"/>
      <c r="AT130" s="14"/>
      <c r="AU130" s="14"/>
    </row>
    <row r="131" spans="1:47" x14ac:dyDescent="0.25">
      <c r="A131"/>
      <c r="B131"/>
      <c r="C131" s="82"/>
      <c r="D131" s="1">
        <f t="shared" si="3"/>
        <v>19</v>
      </c>
      <c r="E131" s="14" t="s">
        <v>1829</v>
      </c>
      <c r="F131" s="4" t="s">
        <v>819</v>
      </c>
      <c r="G131" s="14"/>
      <c r="H131" s="14"/>
      <c r="I131" s="137" t="s">
        <v>1843</v>
      </c>
      <c r="K131" s="3"/>
      <c r="L131" s="4"/>
      <c r="M131" s="4"/>
      <c r="N131" s="4"/>
      <c r="O131" s="14"/>
      <c r="P131" s="4"/>
      <c r="Q131" s="4"/>
      <c r="R131" s="4"/>
      <c r="S131" s="14"/>
      <c r="T131" s="4"/>
      <c r="U131" s="3"/>
      <c r="V131" s="4"/>
      <c r="W131" s="14"/>
      <c r="X131" s="4"/>
      <c r="Y131" s="3"/>
      <c r="Z131" s="4"/>
      <c r="AA131" s="14"/>
      <c r="AB131" s="4"/>
      <c r="AC131" s="14"/>
      <c r="AD131" s="14"/>
      <c r="AE131" s="14"/>
      <c r="AF131" s="14"/>
      <c r="AG131" s="14"/>
      <c r="AH131" s="14"/>
      <c r="AI131" s="14"/>
      <c r="AJ131" s="14"/>
      <c r="AK131" s="14"/>
      <c r="AL131" s="14"/>
      <c r="AM131" s="14"/>
      <c r="AN131" s="14"/>
      <c r="AO131" s="14"/>
      <c r="AP131" s="14"/>
      <c r="AQ131" s="14"/>
      <c r="AR131" s="14"/>
      <c r="AS131" s="14"/>
      <c r="AT131" s="14"/>
      <c r="AU131" s="14"/>
    </row>
    <row r="132" spans="1:47" x14ac:dyDescent="0.25">
      <c r="A132"/>
      <c r="B132"/>
      <c r="C132" s="82"/>
      <c r="D132" s="1">
        <f t="shared" si="3"/>
        <v>20</v>
      </c>
      <c r="E132" s="14" t="s">
        <v>1830</v>
      </c>
      <c r="F132" s="4" t="s">
        <v>819</v>
      </c>
      <c r="G132" s="14"/>
      <c r="H132" s="14"/>
      <c r="I132" s="137" t="s">
        <v>1844</v>
      </c>
      <c r="K132" s="3"/>
      <c r="L132" s="4"/>
      <c r="M132" s="4"/>
      <c r="N132" s="4"/>
      <c r="O132" s="14"/>
      <c r="P132" s="4"/>
      <c r="Q132" s="4"/>
      <c r="R132" s="4"/>
      <c r="S132" s="14"/>
      <c r="T132" s="4"/>
      <c r="U132" s="3"/>
      <c r="V132" s="4"/>
      <c r="W132" s="14"/>
      <c r="X132" s="4"/>
      <c r="Y132" s="3"/>
      <c r="Z132" s="4"/>
      <c r="AA132" s="14"/>
      <c r="AB132" s="4"/>
      <c r="AC132" s="14"/>
      <c r="AD132" s="14"/>
      <c r="AE132" s="14"/>
      <c r="AF132" s="14"/>
      <c r="AG132" s="14"/>
      <c r="AH132" s="14"/>
      <c r="AI132" s="14"/>
      <c r="AJ132" s="14"/>
      <c r="AK132" s="14"/>
      <c r="AL132" s="14"/>
      <c r="AM132" s="14"/>
      <c r="AN132" s="14"/>
      <c r="AO132" s="14"/>
      <c r="AP132" s="14"/>
      <c r="AQ132" s="14"/>
      <c r="AR132" s="14"/>
      <c r="AS132" s="14"/>
      <c r="AT132" s="14"/>
      <c r="AU132" s="14"/>
    </row>
    <row r="133" spans="1:47" x14ac:dyDescent="0.25">
      <c r="A133"/>
      <c r="B133"/>
      <c r="C133" s="82"/>
      <c r="D133" s="1">
        <f t="shared" si="3"/>
        <v>21</v>
      </c>
      <c r="E133" s="14" t="s">
        <v>1831</v>
      </c>
      <c r="F133" s="4" t="s">
        <v>819</v>
      </c>
      <c r="G133" s="385">
        <f>SUM(F120:F133)</f>
        <v>19</v>
      </c>
      <c r="H133" s="385"/>
      <c r="I133" s="137" t="s">
        <v>1845</v>
      </c>
      <c r="K133" s="3"/>
      <c r="L133" s="4"/>
      <c r="M133" s="4"/>
      <c r="N133" s="4"/>
      <c r="O133" s="14"/>
      <c r="P133" s="4"/>
      <c r="Q133" s="4"/>
      <c r="R133" s="4"/>
      <c r="S133" s="14"/>
      <c r="T133" s="4"/>
      <c r="U133" s="3"/>
      <c r="V133" s="4"/>
      <c r="W133" s="14"/>
      <c r="X133" s="4"/>
      <c r="Y133" s="3"/>
      <c r="Z133" s="4"/>
      <c r="AA133" s="14"/>
      <c r="AB133" s="4"/>
      <c r="AC133" s="14"/>
      <c r="AD133" s="14"/>
      <c r="AE133" s="14"/>
      <c r="AF133" s="14"/>
      <c r="AG133" s="14"/>
      <c r="AH133" s="14"/>
      <c r="AI133" s="14"/>
      <c r="AJ133" s="14"/>
      <c r="AK133" s="14"/>
      <c r="AL133" s="14"/>
      <c r="AM133" s="14"/>
      <c r="AN133" s="14"/>
      <c r="AO133" s="14"/>
      <c r="AP133" s="14"/>
      <c r="AQ133" s="14"/>
      <c r="AR133" s="14"/>
      <c r="AS133" s="14"/>
      <c r="AT133" s="14"/>
      <c r="AU133" s="14"/>
    </row>
    <row r="134" spans="1:47" x14ac:dyDescent="0.25">
      <c r="A134"/>
      <c r="B134"/>
      <c r="C134" s="82"/>
      <c r="D134" s="1">
        <f t="shared" si="3"/>
        <v>22</v>
      </c>
      <c r="E134" s="14" t="s">
        <v>1832</v>
      </c>
      <c r="F134" s="4"/>
      <c r="G134"/>
      <c r="H134"/>
      <c r="I134" s="137"/>
      <c r="K134" s="3"/>
      <c r="L134" s="4"/>
      <c r="M134" s="4"/>
      <c r="N134" s="4"/>
      <c r="O134" s="14"/>
      <c r="P134" s="4"/>
      <c r="Q134" s="4"/>
      <c r="R134" s="4"/>
      <c r="S134" s="14"/>
      <c r="T134" s="4"/>
      <c r="U134" s="3"/>
      <c r="V134" s="4"/>
      <c r="W134" s="14"/>
      <c r="X134" s="4"/>
      <c r="Y134" s="3"/>
      <c r="Z134" s="4"/>
      <c r="AA134" s="14"/>
      <c r="AB134" s="4"/>
      <c r="AC134" s="14"/>
      <c r="AD134" s="14"/>
      <c r="AE134" s="14"/>
      <c r="AF134" s="14"/>
      <c r="AG134" s="14"/>
      <c r="AH134" s="14"/>
      <c r="AI134" s="14"/>
      <c r="AJ134" s="14"/>
      <c r="AK134" s="14"/>
      <c r="AL134" s="14"/>
      <c r="AM134" s="14"/>
      <c r="AN134" s="14"/>
      <c r="AO134" s="14"/>
      <c r="AP134" s="14"/>
      <c r="AQ134" s="14"/>
      <c r="AR134" s="14"/>
      <c r="AS134" s="14"/>
      <c r="AT134" s="14"/>
      <c r="AU134" s="14"/>
    </row>
    <row r="135" spans="1:47" x14ac:dyDescent="0.25">
      <c r="A135"/>
      <c r="B135"/>
      <c r="C135" s="906"/>
      <c r="D135" s="52"/>
      <c r="E135" s="37"/>
      <c r="F135" s="8"/>
      <c r="G135" s="8"/>
      <c r="H135" s="8"/>
      <c r="I135" s="29"/>
      <c r="K135" s="3"/>
      <c r="L135" s="4"/>
      <c r="M135" s="4"/>
      <c r="N135" s="4"/>
      <c r="O135" s="14"/>
      <c r="P135" s="4"/>
      <c r="Q135" s="4"/>
      <c r="R135" s="4"/>
      <c r="S135" s="14"/>
      <c r="T135" s="4"/>
      <c r="U135" s="3"/>
      <c r="V135" s="4"/>
      <c r="W135" s="14"/>
      <c r="X135" s="4"/>
      <c r="Y135" s="3"/>
      <c r="Z135" s="4"/>
      <c r="AA135" s="14"/>
      <c r="AB135" s="4"/>
      <c r="AC135" s="14"/>
      <c r="AD135" s="14"/>
      <c r="AE135" s="14"/>
      <c r="AF135" s="14"/>
      <c r="AG135" s="14"/>
      <c r="AH135" s="14"/>
      <c r="AI135" s="14"/>
      <c r="AJ135" s="14"/>
      <c r="AK135" s="14"/>
      <c r="AL135" s="14"/>
      <c r="AM135" s="14"/>
      <c r="AN135" s="14"/>
      <c r="AO135" s="14"/>
      <c r="AP135" s="14"/>
      <c r="AQ135" s="14"/>
      <c r="AR135" s="14"/>
      <c r="AS135" s="14"/>
      <c r="AT135" s="14"/>
      <c r="AU135" s="14"/>
    </row>
    <row r="136" spans="1:47" x14ac:dyDescent="0.25">
      <c r="A136"/>
      <c r="B136"/>
      <c r="K136" s="3"/>
      <c r="L136" s="4"/>
      <c r="M136" s="4"/>
      <c r="N136" s="4"/>
      <c r="O136" s="14"/>
      <c r="P136" s="4"/>
      <c r="Q136" s="4"/>
      <c r="R136" s="4"/>
      <c r="S136" s="14"/>
      <c r="T136" s="4"/>
      <c r="U136" s="3"/>
      <c r="V136" s="4"/>
      <c r="W136" s="14"/>
      <c r="X136" s="4"/>
      <c r="Y136" s="3"/>
      <c r="Z136" s="4"/>
      <c r="AA136" s="14"/>
      <c r="AB136" s="4"/>
      <c r="AC136" s="14"/>
      <c r="AD136" s="14"/>
      <c r="AE136" s="14"/>
      <c r="AF136" s="14"/>
      <c r="AG136" s="14"/>
      <c r="AH136" s="14"/>
      <c r="AI136" s="14"/>
      <c r="AJ136" s="14"/>
      <c r="AK136" s="14"/>
      <c r="AL136" s="14"/>
      <c r="AM136" s="14"/>
      <c r="AN136" s="14"/>
      <c r="AO136" s="14"/>
      <c r="AP136" s="14"/>
      <c r="AQ136" s="14"/>
      <c r="AR136" s="14"/>
      <c r="AS136" s="14"/>
      <c r="AT136" s="14"/>
      <c r="AU136" s="14"/>
    </row>
    <row r="137" spans="1:47" x14ac:dyDescent="0.25">
      <c r="A137"/>
      <c r="B137"/>
      <c r="K137" s="3"/>
      <c r="L137" s="4"/>
      <c r="M137" s="4"/>
      <c r="N137" s="4"/>
      <c r="O137" s="14"/>
      <c r="P137" s="4"/>
      <c r="Q137" s="4"/>
      <c r="R137" s="4"/>
      <c r="S137" s="14"/>
      <c r="T137" s="4"/>
      <c r="U137" s="3"/>
      <c r="V137" s="4"/>
      <c r="W137" s="14"/>
      <c r="X137" s="4"/>
      <c r="Y137" s="3"/>
      <c r="Z137" s="4"/>
      <c r="AA137" s="14"/>
      <c r="AB137" s="4"/>
      <c r="AC137" s="14"/>
      <c r="AD137" s="14"/>
      <c r="AE137" s="14"/>
      <c r="AF137" s="14"/>
      <c r="AG137" s="14"/>
      <c r="AH137" s="14"/>
      <c r="AI137" s="14"/>
      <c r="AJ137" s="14"/>
      <c r="AK137" s="14"/>
      <c r="AL137" s="14"/>
      <c r="AM137" s="14"/>
      <c r="AN137" s="14"/>
      <c r="AO137" s="14"/>
      <c r="AP137" s="14"/>
      <c r="AQ137" s="14"/>
      <c r="AR137" s="14"/>
      <c r="AS137" s="14"/>
      <c r="AT137" s="14"/>
      <c r="AU137" s="14"/>
    </row>
    <row r="138" spans="1:47" x14ac:dyDescent="0.25">
      <c r="A138"/>
      <c r="B138"/>
      <c r="K138" s="3"/>
      <c r="L138" s="4"/>
      <c r="M138" s="4"/>
      <c r="N138" s="4"/>
      <c r="O138" s="14"/>
      <c r="P138" s="4"/>
      <c r="Q138" s="4"/>
      <c r="R138" s="4"/>
      <c r="S138" s="14"/>
      <c r="T138" s="4"/>
      <c r="U138" s="3"/>
      <c r="V138" s="4"/>
      <c r="W138" s="14"/>
      <c r="X138" s="4"/>
      <c r="Y138" s="3"/>
      <c r="Z138" s="4"/>
      <c r="AA138" s="14"/>
      <c r="AB138" s="4"/>
      <c r="AC138" s="14"/>
      <c r="AD138" s="14"/>
      <c r="AE138" s="14"/>
      <c r="AF138" s="14"/>
      <c r="AG138" s="14"/>
      <c r="AH138" s="14"/>
      <c r="AI138" s="14"/>
      <c r="AJ138" s="14"/>
      <c r="AK138" s="14"/>
      <c r="AL138" s="14"/>
      <c r="AM138" s="14"/>
      <c r="AN138" s="14"/>
      <c r="AO138" s="14"/>
      <c r="AP138" s="14"/>
      <c r="AQ138" s="14"/>
      <c r="AR138" s="14"/>
      <c r="AS138" s="14"/>
      <c r="AT138" s="14"/>
      <c r="AU138" s="14"/>
    </row>
    <row r="139" spans="1:47" x14ac:dyDescent="0.25">
      <c r="A139"/>
      <c r="B139"/>
      <c r="C139"/>
      <c r="D139"/>
      <c r="K139" s="3"/>
      <c r="L139" s="4"/>
      <c r="M139" s="4"/>
      <c r="N139" s="4"/>
      <c r="O139" s="14"/>
      <c r="P139" s="4"/>
      <c r="Q139" s="4"/>
      <c r="R139" s="4"/>
      <c r="S139" s="14"/>
      <c r="T139" s="4"/>
      <c r="U139" s="3"/>
      <c r="V139" s="4"/>
      <c r="W139" s="14"/>
      <c r="X139" s="4"/>
      <c r="Y139" s="3"/>
      <c r="Z139" s="4"/>
      <c r="AA139" s="14"/>
      <c r="AB139" s="4"/>
      <c r="AC139" s="14"/>
      <c r="AD139" s="14"/>
      <c r="AE139" s="14"/>
      <c r="AF139" s="14"/>
      <c r="AG139" s="14"/>
      <c r="AH139" s="14"/>
      <c r="AI139" s="14"/>
      <c r="AJ139" s="14"/>
      <c r="AK139" s="14"/>
      <c r="AL139" s="14"/>
      <c r="AM139" s="14"/>
      <c r="AN139" s="14"/>
      <c r="AO139" s="14"/>
      <c r="AP139" s="14"/>
      <c r="AQ139" s="14"/>
      <c r="AR139" s="14"/>
      <c r="AS139" s="14"/>
      <c r="AT139" s="14"/>
      <c r="AU139" s="14"/>
    </row>
    <row r="140" spans="1:47" x14ac:dyDescent="0.25">
      <c r="A140"/>
      <c r="B140"/>
      <c r="C140"/>
      <c r="D140"/>
      <c r="K140" s="3"/>
      <c r="L140" s="4"/>
      <c r="M140" s="4"/>
      <c r="N140" s="4"/>
      <c r="O140" s="14"/>
      <c r="P140" s="4"/>
      <c r="Q140" s="4"/>
      <c r="R140" s="4"/>
      <c r="S140" s="14"/>
      <c r="T140" s="4"/>
      <c r="U140" s="3"/>
      <c r="V140" s="4"/>
      <c r="W140" s="14"/>
      <c r="X140" s="4"/>
      <c r="Y140" s="3"/>
      <c r="Z140" s="4"/>
      <c r="AA140" s="14"/>
      <c r="AB140" s="4"/>
      <c r="AC140" s="14"/>
      <c r="AD140" s="14"/>
      <c r="AE140" s="14"/>
      <c r="AF140" s="14"/>
      <c r="AG140" s="14"/>
      <c r="AH140" s="14"/>
      <c r="AI140" s="14"/>
      <c r="AJ140" s="14"/>
      <c r="AK140" s="14"/>
      <c r="AL140" s="14"/>
      <c r="AM140" s="14"/>
      <c r="AN140" s="14"/>
      <c r="AO140" s="14"/>
      <c r="AP140" s="14"/>
      <c r="AQ140" s="14"/>
      <c r="AR140" s="14"/>
      <c r="AS140" s="14"/>
      <c r="AT140" s="14"/>
      <c r="AU140" s="14"/>
    </row>
    <row r="141" spans="1:47" x14ac:dyDescent="0.25">
      <c r="A141"/>
      <c r="B141"/>
      <c r="C141"/>
      <c r="D141"/>
      <c r="K141" s="3"/>
      <c r="L141" s="4"/>
      <c r="M141" s="4"/>
      <c r="N141" s="4"/>
      <c r="O141" s="14"/>
      <c r="P141" s="4"/>
      <c r="Q141" s="4"/>
      <c r="R141" s="4"/>
      <c r="S141" s="14"/>
      <c r="T141" s="4"/>
      <c r="U141" s="3"/>
      <c r="V141" s="4"/>
      <c r="W141" s="14"/>
      <c r="X141" s="4"/>
      <c r="Y141" s="3"/>
      <c r="Z141" s="4"/>
      <c r="AA141" s="14"/>
      <c r="AB141" s="4"/>
      <c r="AC141" s="14"/>
      <c r="AD141" s="14"/>
      <c r="AE141" s="14"/>
      <c r="AF141" s="14"/>
      <c r="AG141" s="14"/>
      <c r="AH141" s="14"/>
      <c r="AI141" s="14"/>
      <c r="AJ141" s="14"/>
      <c r="AK141" s="14"/>
      <c r="AL141" s="14"/>
      <c r="AM141" s="14"/>
      <c r="AN141" s="14"/>
      <c r="AO141" s="14"/>
      <c r="AP141" s="14"/>
      <c r="AQ141" s="14"/>
      <c r="AR141" s="14"/>
      <c r="AS141" s="14"/>
      <c r="AT141" s="14"/>
      <c r="AU141" s="14"/>
    </row>
    <row r="142" spans="1:47" x14ac:dyDescent="0.25">
      <c r="A142"/>
      <c r="B142"/>
      <c r="C142"/>
      <c r="D142"/>
      <c r="K142" s="3"/>
      <c r="L142" s="4"/>
      <c r="M142" s="4"/>
      <c r="N142" s="4"/>
      <c r="O142" s="14"/>
      <c r="P142" s="4"/>
      <c r="Q142" s="4"/>
      <c r="R142" s="4"/>
      <c r="S142" s="14"/>
      <c r="T142" s="4"/>
      <c r="U142" s="3"/>
      <c r="V142" s="4"/>
      <c r="W142" s="14"/>
      <c r="X142" s="4"/>
      <c r="Y142" s="3"/>
      <c r="Z142" s="4"/>
      <c r="AA142" s="14"/>
      <c r="AB142" s="4"/>
      <c r="AC142" s="14"/>
      <c r="AD142" s="14"/>
      <c r="AE142" s="14"/>
      <c r="AF142" s="14"/>
      <c r="AG142" s="14"/>
      <c r="AH142" s="14"/>
      <c r="AI142" s="14"/>
      <c r="AJ142" s="14"/>
      <c r="AK142" s="14"/>
      <c r="AL142" s="14"/>
      <c r="AM142" s="14"/>
      <c r="AN142" s="14"/>
      <c r="AO142" s="14"/>
      <c r="AP142" s="14"/>
      <c r="AQ142" s="14"/>
      <c r="AR142" s="14"/>
      <c r="AS142" s="14"/>
      <c r="AT142" s="14"/>
      <c r="AU142" s="14"/>
    </row>
    <row r="143" spans="1:47" x14ac:dyDescent="0.25">
      <c r="A143"/>
      <c r="B143"/>
      <c r="C143"/>
      <c r="D143"/>
      <c r="K143" s="3"/>
      <c r="L143" s="4"/>
      <c r="M143" s="4"/>
      <c r="N143" s="4"/>
      <c r="O143" s="14"/>
      <c r="P143" s="4"/>
      <c r="Q143" s="4"/>
      <c r="R143" s="4"/>
      <c r="S143" s="14"/>
      <c r="T143" s="4"/>
      <c r="U143" s="3"/>
      <c r="V143" s="4"/>
      <c r="W143" s="14"/>
      <c r="X143" s="4"/>
      <c r="Y143" s="3"/>
      <c r="Z143" s="4"/>
      <c r="AA143" s="14"/>
      <c r="AB143" s="4"/>
      <c r="AC143" s="14"/>
      <c r="AD143" s="14"/>
      <c r="AE143" s="14"/>
      <c r="AF143" s="14"/>
      <c r="AG143" s="14"/>
      <c r="AH143" s="14"/>
      <c r="AI143" s="14"/>
      <c r="AJ143" s="14"/>
      <c r="AK143" s="14"/>
      <c r="AL143" s="14"/>
      <c r="AM143" s="14"/>
      <c r="AN143" s="14"/>
      <c r="AO143" s="14"/>
      <c r="AP143" s="14"/>
      <c r="AQ143" s="14"/>
      <c r="AR143" s="14"/>
      <c r="AS143" s="14"/>
      <c r="AT143" s="14"/>
      <c r="AU143" s="14"/>
    </row>
    <row r="144" spans="1:47" x14ac:dyDescent="0.25">
      <c r="A144"/>
      <c r="B144"/>
      <c r="C144"/>
      <c r="D144"/>
      <c r="K144" s="3"/>
      <c r="L144" s="4"/>
      <c r="M144" s="4"/>
      <c r="N144" s="4"/>
      <c r="O144" s="14"/>
      <c r="P144" s="4"/>
      <c r="Q144" s="4"/>
      <c r="R144" s="4"/>
      <c r="S144" s="14"/>
      <c r="T144" s="4"/>
      <c r="U144" s="3"/>
      <c r="V144" s="4"/>
      <c r="W144" s="14"/>
      <c r="X144" s="4"/>
      <c r="Y144" s="3"/>
      <c r="Z144" s="4"/>
      <c r="AA144" s="14"/>
      <c r="AB144" s="4"/>
      <c r="AC144" s="14"/>
      <c r="AD144" s="14"/>
      <c r="AE144" s="14"/>
      <c r="AF144" s="14"/>
      <c r="AG144" s="14"/>
      <c r="AH144" s="14"/>
      <c r="AI144" s="14"/>
      <c r="AJ144" s="14"/>
      <c r="AK144" s="14"/>
      <c r="AL144" s="14"/>
      <c r="AM144" s="14"/>
      <c r="AN144" s="14"/>
      <c r="AO144" s="14"/>
      <c r="AP144" s="14"/>
      <c r="AQ144" s="14"/>
      <c r="AR144" s="14"/>
      <c r="AS144" s="14"/>
      <c r="AT144" s="14"/>
      <c r="AU144" s="14"/>
    </row>
    <row r="145" spans="1:47" x14ac:dyDescent="0.25">
      <c r="A145"/>
      <c r="B145"/>
      <c r="C145"/>
      <c r="D145"/>
      <c r="K145" s="3"/>
      <c r="L145" s="4"/>
      <c r="M145" s="4"/>
      <c r="N145" s="4"/>
      <c r="O145" s="14"/>
      <c r="P145" s="4"/>
      <c r="Q145" s="4"/>
      <c r="R145" s="4"/>
      <c r="S145" s="14"/>
      <c r="T145" s="4"/>
      <c r="U145" s="3"/>
      <c r="V145" s="4"/>
      <c r="W145" s="14"/>
      <c r="X145" s="4"/>
      <c r="Y145" s="3"/>
      <c r="Z145" s="4"/>
      <c r="AA145" s="14"/>
      <c r="AB145" s="4"/>
      <c r="AC145" s="14"/>
      <c r="AD145" s="14"/>
      <c r="AE145" s="14"/>
      <c r="AF145" s="14"/>
      <c r="AG145" s="14"/>
      <c r="AH145" s="14"/>
      <c r="AI145" s="14"/>
      <c r="AJ145" s="14"/>
      <c r="AK145" s="14"/>
      <c r="AL145" s="14"/>
      <c r="AM145" s="14"/>
      <c r="AN145" s="14"/>
      <c r="AO145" s="14"/>
      <c r="AP145" s="14"/>
      <c r="AQ145" s="14"/>
      <c r="AR145" s="14"/>
      <c r="AS145" s="14"/>
      <c r="AT145" s="14"/>
      <c r="AU145" s="14"/>
    </row>
    <row r="146" spans="1:47" x14ac:dyDescent="0.25">
      <c r="A146"/>
      <c r="B146"/>
      <c r="C146"/>
      <c r="D146"/>
      <c r="K146" s="3"/>
      <c r="L146" s="4"/>
      <c r="M146" s="4"/>
      <c r="N146" s="4"/>
      <c r="O146" s="14"/>
      <c r="P146" s="4"/>
      <c r="Q146" s="4"/>
      <c r="R146" s="4"/>
      <c r="S146" s="14"/>
      <c r="T146" s="4"/>
      <c r="U146" s="3"/>
      <c r="V146" s="4"/>
      <c r="W146" s="14"/>
      <c r="X146" s="4"/>
      <c r="Y146" s="3"/>
      <c r="Z146" s="4"/>
      <c r="AA146" s="14"/>
      <c r="AB146" s="4"/>
      <c r="AC146" s="14"/>
      <c r="AD146" s="14"/>
      <c r="AE146" s="14"/>
      <c r="AF146" s="14"/>
      <c r="AG146" s="14"/>
      <c r="AH146" s="14"/>
      <c r="AI146" s="14"/>
      <c r="AJ146" s="14"/>
      <c r="AK146" s="14"/>
      <c r="AL146" s="14"/>
      <c r="AM146" s="14"/>
      <c r="AN146" s="14"/>
      <c r="AO146" s="14"/>
      <c r="AP146" s="14"/>
      <c r="AQ146" s="14"/>
      <c r="AR146" s="14"/>
      <c r="AS146" s="14"/>
      <c r="AT146" s="14"/>
      <c r="AU146" s="14"/>
    </row>
    <row r="147" spans="1:47" x14ac:dyDescent="0.25">
      <c r="A147"/>
      <c r="B147"/>
      <c r="C147"/>
      <c r="D147"/>
      <c r="K147" s="3"/>
      <c r="L147" s="4"/>
      <c r="M147" s="4"/>
      <c r="N147" s="4"/>
      <c r="O147" s="14"/>
      <c r="P147" s="4"/>
      <c r="Q147" s="4"/>
      <c r="R147" s="4"/>
      <c r="S147" s="14"/>
      <c r="T147" s="4"/>
      <c r="U147" s="3"/>
      <c r="V147" s="4"/>
      <c r="W147" s="14"/>
      <c r="X147" s="4"/>
      <c r="Y147" s="3"/>
      <c r="Z147" s="4"/>
      <c r="AA147" s="14"/>
      <c r="AB147" s="4"/>
      <c r="AC147" s="14"/>
      <c r="AD147" s="14"/>
      <c r="AE147" s="14"/>
      <c r="AF147" s="14"/>
      <c r="AG147" s="14"/>
      <c r="AH147" s="14"/>
      <c r="AI147" s="14"/>
      <c r="AJ147" s="14"/>
      <c r="AK147" s="14"/>
      <c r="AL147" s="14"/>
      <c r="AM147" s="14"/>
      <c r="AN147" s="14"/>
      <c r="AO147" s="14"/>
      <c r="AP147" s="14"/>
      <c r="AQ147" s="14"/>
      <c r="AR147" s="14"/>
      <c r="AS147" s="14"/>
      <c r="AT147" s="14"/>
      <c r="AU147" s="14"/>
    </row>
    <row r="148" spans="1:47" x14ac:dyDescent="0.25">
      <c r="A148"/>
      <c r="B148"/>
      <c r="C148"/>
      <c r="D148"/>
      <c r="K148" s="3"/>
      <c r="L148" s="4"/>
      <c r="M148" s="4"/>
      <c r="N148" s="4"/>
      <c r="O148" s="14"/>
      <c r="P148" s="4"/>
      <c r="Q148" s="4"/>
      <c r="R148" s="4"/>
      <c r="S148" s="14"/>
      <c r="T148" s="4"/>
      <c r="U148" s="3"/>
      <c r="V148" s="4"/>
      <c r="W148" s="14"/>
      <c r="X148" s="4"/>
      <c r="Y148" s="3"/>
      <c r="Z148" s="4"/>
      <c r="AA148" s="14"/>
      <c r="AB148" s="4"/>
      <c r="AC148" s="14"/>
      <c r="AD148" s="14"/>
      <c r="AE148" s="14"/>
      <c r="AF148" s="14"/>
      <c r="AG148" s="14"/>
      <c r="AH148" s="14"/>
      <c r="AI148" s="14"/>
      <c r="AJ148" s="14"/>
      <c r="AK148" s="14"/>
      <c r="AL148" s="14"/>
      <c r="AM148" s="14"/>
      <c r="AN148" s="14"/>
      <c r="AO148" s="14"/>
      <c r="AP148" s="14"/>
      <c r="AQ148" s="14"/>
      <c r="AR148" s="14"/>
      <c r="AS148" s="14"/>
      <c r="AT148" s="14"/>
      <c r="AU148" s="14"/>
    </row>
    <row r="149" spans="1:47" ht="15.75" thickBot="1" x14ac:dyDescent="0.3">
      <c r="A149"/>
      <c r="B149"/>
      <c r="C149"/>
      <c r="D149"/>
      <c r="K149" s="3"/>
      <c r="L149" s="4"/>
      <c r="M149" s="4"/>
      <c r="N149" s="4"/>
      <c r="O149" s="14"/>
      <c r="P149" s="4"/>
      <c r="Q149" s="4"/>
      <c r="R149" s="4"/>
      <c r="S149" s="14"/>
      <c r="T149" s="4"/>
      <c r="U149" s="3"/>
      <c r="V149" s="4"/>
      <c r="W149" s="14"/>
      <c r="X149" s="4"/>
      <c r="Y149" s="3"/>
      <c r="Z149" s="4"/>
      <c r="AA149" s="14"/>
      <c r="AB149" s="4"/>
      <c r="AC149" s="14"/>
      <c r="AD149" s="14"/>
      <c r="AE149" s="14"/>
      <c r="AF149" s="14"/>
      <c r="AG149" s="14"/>
      <c r="AH149" s="14"/>
      <c r="AI149" s="14"/>
      <c r="AJ149" s="14"/>
      <c r="AK149" s="14"/>
      <c r="AL149" s="14"/>
      <c r="AM149" s="14"/>
      <c r="AN149" s="14"/>
      <c r="AO149" s="14"/>
      <c r="AP149" s="14"/>
      <c r="AQ149" s="14"/>
      <c r="AR149" s="14"/>
      <c r="AS149" s="14"/>
      <c r="AT149" s="14"/>
      <c r="AU149" s="14"/>
    </row>
    <row r="150" spans="1:47" x14ac:dyDescent="0.25">
      <c r="A150"/>
      <c r="B150"/>
      <c r="C150"/>
      <c r="D150"/>
      <c r="H150" s="2919"/>
      <c r="I150" s="2920"/>
      <c r="J150" s="2920"/>
      <c r="K150" s="2920"/>
      <c r="L150" s="2896"/>
      <c r="M150"/>
      <c r="N150" s="4"/>
      <c r="O150" s="14"/>
      <c r="P150" s="4"/>
      <c r="Q150" s="4"/>
      <c r="R150" s="4"/>
      <c r="S150" s="14"/>
      <c r="T150" s="4"/>
      <c r="U150" s="3"/>
      <c r="V150" s="4"/>
      <c r="W150" s="14"/>
      <c r="X150" s="4"/>
      <c r="Y150" s="3"/>
      <c r="Z150" s="4"/>
      <c r="AA150" s="14"/>
      <c r="AB150" s="4"/>
      <c r="AC150" s="14"/>
      <c r="AD150" s="14"/>
      <c r="AE150" s="14"/>
      <c r="AF150" s="14"/>
      <c r="AG150" s="14"/>
      <c r="AH150" s="14"/>
      <c r="AI150" s="14"/>
      <c r="AJ150" s="14"/>
      <c r="AK150" s="14"/>
      <c r="AL150" s="14"/>
      <c r="AM150" s="14"/>
      <c r="AN150" s="14"/>
      <c r="AO150" s="14"/>
      <c r="AP150" s="14"/>
      <c r="AQ150" s="14"/>
      <c r="AR150" s="14"/>
      <c r="AS150" s="14"/>
      <c r="AT150" s="14"/>
      <c r="AU150" s="14"/>
    </row>
    <row r="151" spans="1:47" ht="127.5" x14ac:dyDescent="0.25">
      <c r="A151"/>
      <c r="B151"/>
      <c r="C151"/>
      <c r="D151"/>
      <c r="H151" s="2894" t="s">
        <v>18329</v>
      </c>
      <c r="I151" s="2897" t="s">
        <v>18818</v>
      </c>
      <c r="J151" s="2897" t="s">
        <v>18819</v>
      </c>
      <c r="K151" s="2897" t="s">
        <v>18820</v>
      </c>
      <c r="L151" s="2897" t="s">
        <v>18905</v>
      </c>
      <c r="M151"/>
      <c r="N151" s="4"/>
      <c r="O151" s="14"/>
      <c r="P151" s="4"/>
      <c r="Q151" s="4"/>
      <c r="R151" s="4"/>
      <c r="S151" s="14"/>
      <c r="T151" s="4"/>
      <c r="U151" s="3"/>
      <c r="V151" s="4"/>
      <c r="W151" s="14"/>
      <c r="X151" s="4"/>
      <c r="Y151" s="3"/>
      <c r="Z151" s="4"/>
      <c r="AA151" s="14"/>
      <c r="AB151" s="4"/>
      <c r="AC151" s="14"/>
      <c r="AD151" s="14"/>
      <c r="AE151" s="14"/>
      <c r="AF151" s="14"/>
      <c r="AG151" s="14"/>
      <c r="AH151" s="14"/>
      <c r="AI151" s="14"/>
      <c r="AJ151" s="14"/>
      <c r="AK151" s="14"/>
      <c r="AL151" s="14"/>
      <c r="AM151" s="14"/>
      <c r="AN151" s="14"/>
      <c r="AO151" s="14"/>
      <c r="AP151" s="14"/>
      <c r="AQ151" s="14"/>
      <c r="AR151" s="14"/>
      <c r="AS151" s="14"/>
      <c r="AT151" s="14"/>
      <c r="AU151" s="14"/>
    </row>
    <row r="152" spans="1:47" ht="15.75" thickBot="1" x14ac:dyDescent="0.3">
      <c r="A152"/>
      <c r="B152"/>
      <c r="C152"/>
      <c r="D152"/>
      <c r="H152" s="2895"/>
      <c r="I152" s="2243"/>
      <c r="J152" s="2898"/>
      <c r="K152" s="2898"/>
      <c r="L152" s="2898"/>
      <c r="M152"/>
      <c r="N152" s="4"/>
      <c r="O152" s="14"/>
      <c r="P152" s="4"/>
      <c r="Q152" s="4"/>
      <c r="R152" s="4"/>
      <c r="S152" s="14"/>
      <c r="T152" s="4"/>
      <c r="U152" s="3"/>
      <c r="V152" s="4"/>
      <c r="W152" s="14"/>
      <c r="X152" s="4"/>
      <c r="Y152" s="3"/>
      <c r="Z152" s="4"/>
      <c r="AA152" s="14"/>
      <c r="AB152" s="4"/>
      <c r="AC152" s="14"/>
      <c r="AD152" s="14"/>
      <c r="AE152" s="14"/>
      <c r="AF152" s="14"/>
      <c r="AG152" s="14"/>
      <c r="AH152" s="14"/>
      <c r="AI152" s="14"/>
      <c r="AJ152" s="14"/>
      <c r="AK152" s="14"/>
      <c r="AL152" s="14"/>
      <c r="AM152" s="14"/>
      <c r="AN152" s="14"/>
      <c r="AO152" s="14"/>
      <c r="AP152" s="14"/>
      <c r="AQ152" s="14"/>
      <c r="AR152" s="14"/>
      <c r="AS152" s="14"/>
      <c r="AT152" s="14"/>
      <c r="AU152" s="14"/>
    </row>
    <row r="153" spans="1:47" ht="15.75" thickBot="1" x14ac:dyDescent="0.3">
      <c r="A153"/>
      <c r="B153"/>
      <c r="C153"/>
      <c r="D153"/>
      <c r="H153" s="2899"/>
      <c r="I153" s="2921"/>
      <c r="J153" s="2921"/>
      <c r="K153" s="2921"/>
      <c r="L153" s="2921"/>
      <c r="M153"/>
      <c r="N153" s="4"/>
      <c r="O153" s="14"/>
      <c r="P153" s="4"/>
      <c r="Q153" s="4"/>
      <c r="R153" s="4"/>
      <c r="S153" s="14"/>
      <c r="T153" s="4"/>
      <c r="U153" s="3"/>
      <c r="V153" s="4"/>
      <c r="W153" s="14"/>
      <c r="X153" s="4"/>
      <c r="Y153" s="3"/>
      <c r="Z153" s="4"/>
      <c r="AA153" s="14"/>
      <c r="AB153" s="4"/>
      <c r="AC153" s="14"/>
      <c r="AD153" s="14"/>
      <c r="AE153" s="14"/>
      <c r="AF153" s="14"/>
      <c r="AG153" s="14"/>
      <c r="AH153" s="14"/>
      <c r="AI153" s="14"/>
      <c r="AJ153" s="14"/>
      <c r="AK153" s="14"/>
      <c r="AL153" s="14"/>
      <c r="AM153" s="14"/>
      <c r="AN153" s="14"/>
      <c r="AO153" s="14"/>
      <c r="AP153" s="14"/>
      <c r="AQ153" s="14"/>
      <c r="AR153" s="14"/>
      <c r="AS153" s="14"/>
      <c r="AT153" s="14"/>
      <c r="AU153" s="14"/>
    </row>
    <row r="154" spans="1:47" ht="15.75" thickBot="1" x14ac:dyDescent="0.3">
      <c r="A154"/>
      <c r="B154"/>
      <c r="C154"/>
      <c r="D154"/>
      <c r="H154" s="2902"/>
      <c r="I154" s="2898">
        <v>246</v>
      </c>
      <c r="J154" s="2898">
        <v>246</v>
      </c>
      <c r="K154" s="2898">
        <v>246</v>
      </c>
      <c r="L154" s="2898">
        <v>146</v>
      </c>
      <c r="M154"/>
      <c r="N154" s="4"/>
      <c r="O154" s="14"/>
      <c r="P154" s="4"/>
      <c r="Q154" s="4"/>
      <c r="R154" s="4"/>
      <c r="S154" s="14"/>
      <c r="T154" s="4"/>
      <c r="U154" s="3"/>
      <c r="V154" s="4"/>
      <c r="W154" s="14"/>
      <c r="X154" s="4"/>
      <c r="Y154" s="3"/>
      <c r="Z154" s="4"/>
      <c r="AA154" s="14"/>
      <c r="AB154" s="4"/>
      <c r="AC154" s="14"/>
      <c r="AD154" s="14"/>
      <c r="AE154" s="14"/>
      <c r="AF154" s="14"/>
      <c r="AG154" s="14"/>
      <c r="AH154" s="14"/>
      <c r="AI154" s="14"/>
      <c r="AJ154" s="14"/>
      <c r="AK154" s="14"/>
      <c r="AL154" s="14"/>
      <c r="AM154" s="14"/>
      <c r="AN154" s="14"/>
      <c r="AO154" s="14"/>
      <c r="AP154" s="14"/>
      <c r="AQ154" s="14"/>
      <c r="AR154" s="14"/>
      <c r="AS154" s="14"/>
      <c r="AT154" s="14"/>
      <c r="AU154" s="14"/>
    </row>
    <row r="155" spans="1:47" ht="15.75" thickBot="1" x14ac:dyDescent="0.3">
      <c r="A155"/>
      <c r="B155"/>
      <c r="C155"/>
      <c r="D155"/>
      <c r="F155"/>
      <c r="G155"/>
      <c r="H155" s="2899"/>
      <c r="I155" s="2921"/>
      <c r="J155" s="2921"/>
      <c r="K155" s="2921"/>
      <c r="L155" s="2921"/>
      <c r="M155"/>
      <c r="N155" s="4"/>
      <c r="O155" s="14"/>
      <c r="P155" s="4"/>
      <c r="Q155" s="4"/>
      <c r="R155" s="4"/>
      <c r="S155" s="14"/>
      <c r="T155" s="4"/>
      <c r="U155" s="3"/>
      <c r="V155" s="4"/>
      <c r="W155" s="14"/>
      <c r="X155" s="4"/>
      <c r="Y155" s="3"/>
      <c r="Z155" s="4"/>
      <c r="AA155" s="14"/>
      <c r="AB155" s="4"/>
      <c r="AC155" s="14"/>
      <c r="AD155" s="14"/>
      <c r="AE155" s="14"/>
      <c r="AF155" s="14"/>
      <c r="AG155" s="14"/>
      <c r="AH155" s="14"/>
      <c r="AI155" s="14"/>
      <c r="AJ155" s="14"/>
      <c r="AK155" s="14"/>
      <c r="AL155" s="14"/>
      <c r="AM155" s="14"/>
      <c r="AN155" s="14"/>
      <c r="AO155" s="14"/>
      <c r="AP155" s="14"/>
      <c r="AQ155" s="14"/>
      <c r="AR155" s="14"/>
      <c r="AS155" s="14"/>
      <c r="AT155" s="14"/>
      <c r="AU155" s="14"/>
    </row>
    <row r="156" spans="1:47" ht="15.75" thickBot="1" x14ac:dyDescent="0.3">
      <c r="A156"/>
      <c r="B156"/>
      <c r="C156"/>
      <c r="D156"/>
      <c r="F156"/>
      <c r="G156"/>
      <c r="H156" s="2922"/>
      <c r="J156"/>
      <c r="K156"/>
      <c r="L156"/>
      <c r="M156"/>
      <c r="N156" s="4"/>
      <c r="O156" s="14"/>
      <c r="P156" s="4"/>
      <c r="Q156" s="4"/>
      <c r="R156" s="4"/>
      <c r="S156" s="14"/>
      <c r="T156" s="4"/>
      <c r="U156" s="3"/>
      <c r="V156" s="4"/>
      <c r="W156" s="14"/>
      <c r="X156" s="4"/>
      <c r="Y156" s="3"/>
      <c r="Z156" s="4"/>
      <c r="AA156" s="14"/>
      <c r="AB156" s="4"/>
      <c r="AC156" s="14"/>
      <c r="AD156" s="14"/>
      <c r="AE156" s="14"/>
      <c r="AF156" s="14"/>
      <c r="AG156" s="14"/>
      <c r="AH156" s="14"/>
      <c r="AI156" s="14"/>
      <c r="AJ156" s="14"/>
      <c r="AK156" s="14"/>
      <c r="AL156" s="14"/>
      <c r="AM156" s="14"/>
      <c r="AN156" s="14"/>
      <c r="AO156" s="14"/>
      <c r="AP156" s="14"/>
      <c r="AQ156" s="14"/>
      <c r="AR156" s="14"/>
      <c r="AS156" s="14"/>
      <c r="AT156" s="14"/>
      <c r="AU156" s="14"/>
    </row>
    <row r="157" spans="1:47" x14ac:dyDescent="0.25">
      <c r="A157"/>
      <c r="B157" s="2893"/>
      <c r="C157" s="2896"/>
      <c r="D157" s="2896"/>
      <c r="E157" s="2896"/>
      <c r="F157" s="2896"/>
      <c r="G157" s="2896"/>
      <c r="H157" s="2893"/>
      <c r="I157" s="2896"/>
      <c r="J157" s="2896"/>
      <c r="K157" s="2896"/>
      <c r="L157" s="2896"/>
      <c r="M157" s="2896"/>
      <c r="N157" s="4"/>
      <c r="O157" s="14"/>
      <c r="P157" s="4"/>
      <c r="Q157" s="4"/>
      <c r="R157" s="4"/>
      <c r="S157" s="14"/>
      <c r="T157" s="4"/>
      <c r="U157" s="3"/>
      <c r="V157" s="4"/>
      <c r="W157" s="14"/>
      <c r="X157" s="4"/>
      <c r="Y157" s="3"/>
      <c r="Z157" s="4"/>
      <c r="AA157" s="14"/>
      <c r="AB157" s="4"/>
      <c r="AC157" s="14"/>
      <c r="AD157" s="14"/>
      <c r="AE157" s="14"/>
      <c r="AF157" s="14"/>
      <c r="AG157" s="14"/>
      <c r="AH157" s="14"/>
      <c r="AI157" s="14"/>
      <c r="AJ157" s="14"/>
      <c r="AK157" s="14"/>
      <c r="AL157" s="14"/>
      <c r="AM157" s="14"/>
      <c r="AN157" s="14"/>
      <c r="AO157" s="14"/>
      <c r="AP157" s="14"/>
      <c r="AQ157" s="14"/>
      <c r="AR157" s="14"/>
      <c r="AS157" s="14"/>
      <c r="AT157" s="14"/>
      <c r="AU157" s="14"/>
    </row>
    <row r="158" spans="1:47" ht="102" x14ac:dyDescent="0.25">
      <c r="A158"/>
      <c r="B158" s="2894" t="s">
        <v>655</v>
      </c>
      <c r="C158" s="2897" t="s">
        <v>18565</v>
      </c>
      <c r="D158" s="2897" t="s">
        <v>18818</v>
      </c>
      <c r="E158" s="2897" t="s">
        <v>18819</v>
      </c>
      <c r="F158" s="2897" t="s">
        <v>18820</v>
      </c>
      <c r="G158" s="2897" t="s">
        <v>3182</v>
      </c>
      <c r="H158" s="2894" t="s">
        <v>655</v>
      </c>
      <c r="I158" s="2897" t="s">
        <v>18565</v>
      </c>
      <c r="J158" s="2897" t="s">
        <v>18818</v>
      </c>
      <c r="K158" s="2897" t="s">
        <v>18819</v>
      </c>
      <c r="L158" s="2897" t="s">
        <v>18820</v>
      </c>
      <c r="M158" s="2897" t="s">
        <v>3182</v>
      </c>
      <c r="N158" s="4"/>
      <c r="O158" s="14"/>
      <c r="P158" s="4"/>
      <c r="Q158" s="4"/>
      <c r="R158" s="4"/>
      <c r="S158" s="14"/>
      <c r="T158" s="4"/>
      <c r="U158" s="3"/>
      <c r="V158" s="4"/>
      <c r="W158" s="14"/>
      <c r="X158" s="4"/>
      <c r="Y158" s="3"/>
      <c r="Z158" s="4"/>
      <c r="AA158" s="14"/>
      <c r="AB158" s="4"/>
      <c r="AC158" s="14"/>
      <c r="AD158" s="14"/>
      <c r="AE158" s="14"/>
      <c r="AF158" s="14"/>
      <c r="AG158" s="14"/>
      <c r="AH158" s="14"/>
      <c r="AI158" s="14"/>
      <c r="AJ158" s="14"/>
      <c r="AK158" s="14"/>
      <c r="AL158" s="14"/>
      <c r="AM158" s="14"/>
      <c r="AN158" s="14"/>
      <c r="AO158" s="14"/>
      <c r="AP158" s="14"/>
      <c r="AQ158" s="14"/>
      <c r="AR158" s="14"/>
      <c r="AS158" s="14"/>
      <c r="AT158" s="14"/>
      <c r="AU158" s="14"/>
    </row>
    <row r="159" spans="1:47" ht="77.25" thickBot="1" x14ac:dyDescent="0.3">
      <c r="A159"/>
      <c r="B159" s="2895"/>
      <c r="C159" s="2243"/>
      <c r="D159" s="2243"/>
      <c r="E159" s="2898"/>
      <c r="F159" s="2898"/>
      <c r="G159" s="2898" t="s">
        <v>18821</v>
      </c>
      <c r="H159" s="2895"/>
      <c r="I159" s="2243"/>
      <c r="J159" s="2243"/>
      <c r="K159" s="2898"/>
      <c r="L159" s="2898"/>
      <c r="M159" s="2898" t="s">
        <v>18821</v>
      </c>
      <c r="N159" s="4"/>
      <c r="O159" s="14"/>
      <c r="P159" s="4"/>
      <c r="Q159" s="4"/>
      <c r="R159" s="4"/>
      <c r="S159" s="14"/>
      <c r="T159" s="4"/>
      <c r="U159" s="3"/>
      <c r="V159" s="4"/>
      <c r="W159" s="14"/>
      <c r="X159" s="4"/>
      <c r="Y159" s="3"/>
      <c r="Z159" s="4"/>
      <c r="AA159" s="14"/>
      <c r="AB159" s="4"/>
      <c r="AC159" s="14"/>
      <c r="AD159" s="14"/>
      <c r="AE159" s="14"/>
      <c r="AF159" s="14"/>
      <c r="AG159" s="14"/>
      <c r="AH159" s="14"/>
      <c r="AI159" s="14"/>
      <c r="AJ159" s="14"/>
      <c r="AK159" s="14"/>
      <c r="AL159" s="14"/>
      <c r="AM159" s="14"/>
      <c r="AN159" s="14"/>
      <c r="AO159" s="14"/>
      <c r="AP159" s="14"/>
      <c r="AQ159" s="14"/>
      <c r="AR159" s="14"/>
      <c r="AS159" s="14"/>
      <c r="AT159" s="14"/>
      <c r="AU159" s="14"/>
    </row>
    <row r="160" spans="1:47" ht="15.75" thickBot="1" x14ac:dyDescent="0.3">
      <c r="A160"/>
      <c r="B160" s="2899"/>
      <c r="C160" s="2900"/>
      <c r="D160" s="2901"/>
      <c r="E160" s="2901"/>
      <c r="F160" s="2901"/>
      <c r="G160" s="2901"/>
      <c r="H160" s="2899"/>
      <c r="I160" s="2900"/>
      <c r="J160" s="2901"/>
      <c r="K160" s="2901"/>
      <c r="L160" s="2901"/>
      <c r="M160" s="2901"/>
      <c r="N160" s="4"/>
      <c r="O160" s="14"/>
      <c r="P160" s="4"/>
      <c r="Q160" s="4"/>
      <c r="R160" s="4"/>
      <c r="S160" s="14"/>
      <c r="T160" s="4"/>
      <c r="U160" s="3"/>
      <c r="V160" s="4"/>
      <c r="W160" s="14"/>
      <c r="X160" s="4"/>
      <c r="Y160" s="3"/>
      <c r="Z160" s="4"/>
      <c r="AA160" s="14"/>
      <c r="AB160" s="4"/>
      <c r="AC160" s="14"/>
      <c r="AD160" s="14"/>
      <c r="AE160" s="14"/>
      <c r="AF160" s="14"/>
      <c r="AG160" s="14"/>
      <c r="AH160" s="14"/>
      <c r="AI160" s="14"/>
      <c r="AJ160" s="14"/>
      <c r="AK160" s="14"/>
      <c r="AL160" s="14"/>
      <c r="AM160" s="14"/>
      <c r="AN160" s="14"/>
      <c r="AO160" s="14"/>
      <c r="AP160" s="14"/>
      <c r="AQ160" s="14"/>
      <c r="AR160" s="14"/>
      <c r="AS160" s="14"/>
      <c r="AT160" s="14"/>
      <c r="AU160" s="14"/>
    </row>
    <row r="161" spans="1:47" ht="15.75" thickBot="1" x14ac:dyDescent="0.3">
      <c r="A161"/>
      <c r="B161" s="2902">
        <v>2</v>
      </c>
      <c r="C161" s="2903" t="s">
        <v>1546</v>
      </c>
      <c r="D161" s="2904" t="s">
        <v>8</v>
      </c>
      <c r="E161" s="2904" t="s">
        <v>8</v>
      </c>
      <c r="F161" s="2904" t="s">
        <v>8</v>
      </c>
      <c r="G161" s="2904" t="s">
        <v>8</v>
      </c>
      <c r="H161" s="2902">
        <v>2</v>
      </c>
      <c r="I161" s="2903" t="s">
        <v>1546</v>
      </c>
      <c r="J161" s="2904" t="s">
        <v>8</v>
      </c>
      <c r="K161" s="2904" t="s">
        <v>8</v>
      </c>
      <c r="L161" s="2904" t="s">
        <v>8</v>
      </c>
      <c r="M161" s="2904" t="s">
        <v>8</v>
      </c>
      <c r="N161" s="4"/>
      <c r="O161" s="14"/>
      <c r="P161" s="4"/>
      <c r="Q161" s="4"/>
      <c r="R161" s="4"/>
      <c r="S161" s="14"/>
      <c r="T161" s="4"/>
      <c r="U161" s="3"/>
      <c r="V161" s="4"/>
      <c r="W161" s="14"/>
      <c r="X161" s="4"/>
      <c r="Y161" s="3"/>
      <c r="Z161" s="4"/>
      <c r="AA161" s="14"/>
      <c r="AB161" s="4"/>
      <c r="AC161" s="14"/>
      <c r="AD161" s="14"/>
      <c r="AE161" s="14"/>
      <c r="AF161" s="14"/>
      <c r="AG161" s="14"/>
      <c r="AH161" s="14"/>
      <c r="AI161" s="14"/>
      <c r="AJ161" s="14"/>
      <c r="AK161" s="14"/>
      <c r="AL161" s="14"/>
      <c r="AM161" s="14"/>
      <c r="AN161" s="14"/>
      <c r="AO161" s="14"/>
      <c r="AP161" s="14"/>
      <c r="AQ161" s="14"/>
      <c r="AR161" s="14"/>
      <c r="AS161" s="14"/>
      <c r="AT161" s="14"/>
      <c r="AU161" s="14"/>
    </row>
    <row r="162" spans="1:47" ht="15.75" thickBot="1" x14ac:dyDescent="0.3">
      <c r="A162"/>
      <c r="B162" s="2899"/>
      <c r="C162" s="2900"/>
      <c r="D162" s="2901"/>
      <c r="E162" s="2901"/>
      <c r="F162" s="2901"/>
      <c r="G162" s="2901"/>
      <c r="H162" s="2899"/>
      <c r="I162" s="2900"/>
      <c r="J162" s="2901"/>
      <c r="K162" s="2901"/>
      <c r="L162" s="2901"/>
      <c r="M162" s="2901"/>
      <c r="N162" s="4"/>
      <c r="O162" s="14"/>
      <c r="P162" s="4"/>
      <c r="Q162" s="4"/>
      <c r="R162" s="4"/>
      <c r="S162" s="14"/>
      <c r="T162" s="4"/>
      <c r="U162" s="3"/>
      <c r="V162" s="4"/>
      <c r="W162" s="14"/>
      <c r="X162" s="4"/>
      <c r="Y162" s="3"/>
      <c r="Z162" s="4"/>
      <c r="AA162" s="14"/>
      <c r="AB162" s="4"/>
      <c r="AC162" s="14"/>
      <c r="AD162" s="14"/>
      <c r="AE162" s="14"/>
      <c r="AF162" s="14"/>
      <c r="AG162" s="14"/>
      <c r="AH162" s="14"/>
      <c r="AI162" s="14"/>
      <c r="AJ162" s="14"/>
      <c r="AK162" s="14"/>
      <c r="AL162" s="14"/>
      <c r="AM162" s="14"/>
      <c r="AN162" s="14"/>
      <c r="AO162" s="14"/>
      <c r="AP162" s="14"/>
      <c r="AQ162" s="14"/>
      <c r="AR162" s="14"/>
      <c r="AS162" s="14"/>
      <c r="AT162" s="14"/>
      <c r="AU162" s="14"/>
    </row>
    <row r="163" spans="1:47" ht="51.75" thickBot="1" x14ac:dyDescent="0.3">
      <c r="A163"/>
      <c r="B163" s="2902">
        <v>3</v>
      </c>
      <c r="C163" s="2903" t="s">
        <v>18822</v>
      </c>
      <c r="D163" s="2904" t="s">
        <v>18823</v>
      </c>
      <c r="E163" s="2904" t="s">
        <v>18824</v>
      </c>
      <c r="F163" s="2904" t="s">
        <v>18824</v>
      </c>
      <c r="G163" s="2904" t="s">
        <v>18825</v>
      </c>
      <c r="H163" s="2902">
        <v>3</v>
      </c>
      <c r="I163" s="2903" t="s">
        <v>18822</v>
      </c>
      <c r="J163" s="2904" t="s">
        <v>18823</v>
      </c>
      <c r="K163" s="2904" t="s">
        <v>18824</v>
      </c>
      <c r="L163" s="2904" t="s">
        <v>18824</v>
      </c>
      <c r="M163" s="2904" t="s">
        <v>18825</v>
      </c>
      <c r="N163" s="4"/>
      <c r="O163" s="14"/>
      <c r="P163" s="4"/>
      <c r="Q163" s="4"/>
      <c r="R163" s="4"/>
      <c r="S163" s="14"/>
      <c r="T163" s="4"/>
      <c r="U163" s="3"/>
      <c r="V163" s="4"/>
      <c r="W163" s="14"/>
      <c r="X163" s="4"/>
      <c r="Y163" s="3"/>
      <c r="Z163" s="4"/>
      <c r="AA163" s="14"/>
      <c r="AB163" s="4"/>
      <c r="AC163" s="14"/>
      <c r="AD163" s="14"/>
      <c r="AE163" s="14"/>
      <c r="AF163" s="14"/>
      <c r="AG163" s="14"/>
      <c r="AH163" s="14"/>
      <c r="AI163" s="14"/>
      <c r="AJ163" s="14"/>
      <c r="AK163" s="14"/>
      <c r="AL163" s="14"/>
      <c r="AM163" s="14"/>
      <c r="AN163" s="14"/>
      <c r="AO163" s="14"/>
      <c r="AP163" s="14"/>
      <c r="AQ163" s="14"/>
      <c r="AR163" s="14"/>
      <c r="AS163" s="14"/>
      <c r="AT163" s="14"/>
      <c r="AU163" s="14"/>
    </row>
    <row r="164" spans="1:47" ht="15.75" thickBot="1" x14ac:dyDescent="0.3">
      <c r="A164"/>
      <c r="B164" s="2899"/>
      <c r="C164" s="2900"/>
      <c r="D164" s="2901"/>
      <c r="E164" s="2901"/>
      <c r="F164" s="2901"/>
      <c r="G164" s="2901"/>
      <c r="H164" s="2899"/>
      <c r="I164" s="2900"/>
      <c r="J164" s="2901"/>
      <c r="K164" s="2901"/>
      <c r="L164" s="2901"/>
      <c r="M164" s="2901"/>
      <c r="N164" s="4"/>
      <c r="O164" s="14"/>
      <c r="P164" s="4"/>
      <c r="Q164" s="4"/>
      <c r="R164" s="4"/>
      <c r="S164" s="14"/>
      <c r="T164" s="4"/>
      <c r="U164" s="3"/>
      <c r="V164" s="4"/>
      <c r="W164" s="14"/>
      <c r="X164" s="4"/>
      <c r="Y164" s="3"/>
      <c r="Z164" s="4"/>
      <c r="AA164" s="14"/>
      <c r="AB164" s="4"/>
      <c r="AC164" s="14"/>
      <c r="AD164" s="14"/>
      <c r="AE164" s="14"/>
      <c r="AF164" s="14"/>
      <c r="AG164" s="14"/>
      <c r="AH164" s="14"/>
      <c r="AI164" s="14"/>
      <c r="AJ164" s="14"/>
      <c r="AK164" s="14"/>
      <c r="AL164" s="14"/>
      <c r="AM164" s="14"/>
      <c r="AN164" s="14"/>
      <c r="AO164" s="14"/>
      <c r="AP164" s="14"/>
      <c r="AQ164" s="14"/>
      <c r="AR164" s="14"/>
      <c r="AS164" s="14"/>
      <c r="AT164" s="14"/>
      <c r="AU164" s="14"/>
    </row>
    <row r="165" spans="1:47" ht="15.75" thickBot="1" x14ac:dyDescent="0.3">
      <c r="A165"/>
      <c r="B165" s="2902">
        <v>4</v>
      </c>
      <c r="C165" s="2903" t="s">
        <v>18826</v>
      </c>
      <c r="D165" s="2904" t="s">
        <v>18827</v>
      </c>
      <c r="E165" s="2904" t="s">
        <v>18827</v>
      </c>
      <c r="F165" s="2904" t="s">
        <v>8</v>
      </c>
      <c r="G165" s="2904" t="s">
        <v>8</v>
      </c>
      <c r="H165" s="2902">
        <v>4</v>
      </c>
      <c r="I165" s="2903" t="s">
        <v>18826</v>
      </c>
      <c r="J165" s="2904" t="s">
        <v>18827</v>
      </c>
      <c r="K165" s="2904" t="s">
        <v>18827</v>
      </c>
      <c r="L165" s="2904" t="s">
        <v>8</v>
      </c>
      <c r="M165" s="2904" t="s">
        <v>8</v>
      </c>
      <c r="N165" s="4"/>
      <c r="O165" s="14"/>
      <c r="P165" s="4"/>
      <c r="Q165" s="4"/>
      <c r="R165" s="4"/>
      <c r="S165" s="14"/>
      <c r="T165" s="4"/>
      <c r="U165" s="3"/>
      <c r="V165" s="4"/>
      <c r="W165" s="14"/>
      <c r="X165" s="4"/>
      <c r="Y165" s="3"/>
      <c r="Z165" s="4"/>
      <c r="AA165" s="14"/>
      <c r="AB165" s="4"/>
      <c r="AC165" s="14"/>
      <c r="AD165" s="14"/>
      <c r="AE165" s="14"/>
      <c r="AF165" s="14"/>
      <c r="AG165" s="14"/>
      <c r="AH165" s="14"/>
      <c r="AI165" s="14"/>
      <c r="AJ165" s="14"/>
      <c r="AK165" s="14"/>
      <c r="AL165" s="14"/>
      <c r="AM165" s="14"/>
      <c r="AN165" s="14"/>
      <c r="AO165" s="14"/>
      <c r="AP165" s="14"/>
      <c r="AQ165" s="14"/>
      <c r="AR165" s="14"/>
      <c r="AS165" s="14"/>
      <c r="AT165" s="14"/>
      <c r="AU165" s="14"/>
    </row>
    <row r="166" spans="1:47" ht="15.75" thickBot="1" x14ac:dyDescent="0.3">
      <c r="A166"/>
      <c r="B166" s="2899"/>
      <c r="C166" s="2900"/>
      <c r="D166" s="2901"/>
      <c r="E166" s="2901"/>
      <c r="F166" s="2901"/>
      <c r="G166" s="2901"/>
      <c r="H166" s="2899"/>
      <c r="I166" s="2900"/>
      <c r="J166" s="2901"/>
      <c r="K166" s="2901"/>
      <c r="L166" s="2901"/>
      <c r="M166" s="2901"/>
      <c r="N166" s="4"/>
      <c r="O166" s="14"/>
      <c r="P166" s="4"/>
      <c r="Q166" s="4"/>
      <c r="R166" s="4"/>
      <c r="S166" s="14"/>
      <c r="T166" s="4"/>
      <c r="U166" s="3"/>
      <c r="V166" s="4"/>
      <c r="W166" s="14"/>
      <c r="X166" s="4"/>
      <c r="Y166" s="3"/>
      <c r="Z166" s="4"/>
      <c r="AA166" s="14"/>
      <c r="AB166" s="4"/>
      <c r="AC166" s="14"/>
      <c r="AD166" s="14"/>
      <c r="AE166" s="14"/>
      <c r="AF166" s="14"/>
      <c r="AG166" s="14"/>
      <c r="AH166" s="14"/>
      <c r="AI166" s="14"/>
      <c r="AJ166" s="14"/>
      <c r="AK166" s="14"/>
      <c r="AL166" s="14"/>
      <c r="AM166" s="14"/>
      <c r="AN166" s="14"/>
      <c r="AO166" s="14"/>
      <c r="AP166" s="14"/>
      <c r="AQ166" s="14"/>
      <c r="AR166" s="14"/>
      <c r="AS166" s="14"/>
      <c r="AT166" s="14"/>
      <c r="AU166" s="14"/>
    </row>
    <row r="167" spans="1:47" ht="15.75" thickBot="1" x14ac:dyDescent="0.3">
      <c r="A167"/>
      <c r="B167" s="2902">
        <v>11</v>
      </c>
      <c r="C167" s="2903" t="s">
        <v>18828</v>
      </c>
      <c r="D167" s="2904" t="s">
        <v>18827</v>
      </c>
      <c r="E167" s="2904" t="s">
        <v>18827</v>
      </c>
      <c r="F167" s="2904" t="s">
        <v>8</v>
      </c>
      <c r="G167" s="2904" t="s">
        <v>8</v>
      </c>
      <c r="H167" s="2902">
        <v>11</v>
      </c>
      <c r="I167" s="2903" t="s">
        <v>18828</v>
      </c>
      <c r="J167" s="2904" t="s">
        <v>18827</v>
      </c>
      <c r="K167" s="2904" t="s">
        <v>18827</v>
      </c>
      <c r="L167" s="2904" t="s">
        <v>8</v>
      </c>
      <c r="M167" s="2904" t="s">
        <v>8</v>
      </c>
      <c r="N167" s="4"/>
      <c r="O167" s="14"/>
      <c r="P167" s="4"/>
      <c r="Q167" s="4"/>
      <c r="R167" s="4"/>
      <c r="S167" s="14"/>
      <c r="T167" s="4"/>
      <c r="U167" s="3"/>
      <c r="V167" s="4"/>
      <c r="W167" s="14"/>
      <c r="X167" s="4"/>
      <c r="Y167" s="3"/>
      <c r="Z167" s="4"/>
      <c r="AA167" s="14"/>
      <c r="AB167" s="4"/>
      <c r="AC167" s="14"/>
      <c r="AD167" s="14"/>
      <c r="AE167" s="14"/>
      <c r="AF167" s="14"/>
      <c r="AG167" s="14"/>
      <c r="AH167" s="14"/>
      <c r="AI167" s="14"/>
      <c r="AJ167" s="14"/>
      <c r="AK167" s="14"/>
      <c r="AL167" s="14"/>
      <c r="AM167" s="14"/>
      <c r="AN167" s="14"/>
      <c r="AO167" s="14"/>
      <c r="AP167" s="14"/>
      <c r="AQ167" s="14"/>
      <c r="AR167" s="14"/>
      <c r="AS167" s="14"/>
      <c r="AT167" s="14"/>
      <c r="AU167" s="14"/>
    </row>
    <row r="168" spans="1:47" ht="15.75" thickBot="1" x14ac:dyDescent="0.3">
      <c r="A168"/>
      <c r="B168" s="2899"/>
      <c r="C168" s="2900"/>
      <c r="D168" s="2901"/>
      <c r="E168" s="2901"/>
      <c r="F168" s="2901"/>
      <c r="G168" s="2901"/>
      <c r="H168" s="2899"/>
      <c r="I168" s="2900"/>
      <c r="J168" s="2901"/>
      <c r="K168" s="2901"/>
      <c r="L168" s="2901"/>
      <c r="M168" s="2901"/>
      <c r="N168" s="4"/>
      <c r="O168" s="14"/>
      <c r="P168" s="4"/>
      <c r="Q168" s="4"/>
      <c r="R168" s="4"/>
      <c r="S168" s="14"/>
      <c r="T168" s="4"/>
      <c r="U168" s="3"/>
      <c r="V168" s="4"/>
      <c r="W168" s="14"/>
      <c r="X168" s="4"/>
      <c r="Y168" s="3"/>
      <c r="Z168" s="4"/>
      <c r="AA168" s="14"/>
      <c r="AB168" s="4"/>
      <c r="AC168" s="14"/>
      <c r="AD168" s="14"/>
      <c r="AE168" s="14"/>
      <c r="AF168" s="14"/>
      <c r="AG168" s="14"/>
      <c r="AH168" s="14"/>
      <c r="AI168" s="14"/>
      <c r="AJ168" s="14"/>
      <c r="AK168" s="14"/>
      <c r="AL168" s="14"/>
      <c r="AM168" s="14"/>
      <c r="AN168" s="14"/>
      <c r="AO168" s="14"/>
      <c r="AP168" s="14"/>
      <c r="AQ168" s="14"/>
      <c r="AR168" s="14"/>
      <c r="AS168" s="14"/>
      <c r="AT168" s="14"/>
      <c r="AU168" s="14"/>
    </row>
    <row r="169" spans="1:47" ht="15.75" thickBot="1" x14ac:dyDescent="0.3">
      <c r="A169"/>
      <c r="B169" s="2902">
        <v>12</v>
      </c>
      <c r="C169" s="2903" t="s">
        <v>18829</v>
      </c>
      <c r="D169" s="2904" t="s">
        <v>18827</v>
      </c>
      <c r="E169" s="2904" t="s">
        <v>18827</v>
      </c>
      <c r="F169" s="2904" t="s">
        <v>8</v>
      </c>
      <c r="G169" s="2904" t="s">
        <v>8</v>
      </c>
      <c r="H169" s="2902">
        <v>12</v>
      </c>
      <c r="I169" s="2903" t="s">
        <v>18829</v>
      </c>
      <c r="J169" s="2904" t="s">
        <v>18827</v>
      </c>
      <c r="K169" s="2904" t="s">
        <v>18827</v>
      </c>
      <c r="L169" s="2904" t="s">
        <v>8</v>
      </c>
      <c r="M169" s="2904" t="s">
        <v>8</v>
      </c>
      <c r="N169" s="4"/>
      <c r="O169" s="14"/>
      <c r="P169" s="4"/>
      <c r="Q169" s="4"/>
      <c r="R169" s="4"/>
      <c r="S169" s="14"/>
      <c r="T169" s="4"/>
      <c r="U169" s="3"/>
      <c r="V169" s="4"/>
      <c r="W169" s="14"/>
      <c r="X169" s="4"/>
      <c r="Y169" s="3"/>
      <c r="Z169" s="4"/>
      <c r="AA169" s="14"/>
      <c r="AB169" s="4"/>
      <c r="AC169" s="14"/>
      <c r="AD169" s="14"/>
      <c r="AE169" s="14"/>
      <c r="AF169" s="14"/>
      <c r="AG169" s="14"/>
      <c r="AH169" s="14"/>
      <c r="AI169" s="14"/>
      <c r="AJ169" s="14"/>
      <c r="AK169" s="14"/>
      <c r="AL169" s="14"/>
      <c r="AM169" s="14"/>
      <c r="AN169" s="14"/>
      <c r="AO169" s="14"/>
      <c r="AP169" s="14"/>
      <c r="AQ169" s="14"/>
      <c r="AR169" s="14"/>
      <c r="AS169" s="14"/>
      <c r="AT169" s="14"/>
      <c r="AU169" s="14"/>
    </row>
    <row r="170" spans="1:47" ht="15.75" thickBot="1" x14ac:dyDescent="0.3">
      <c r="A170"/>
      <c r="B170" s="2899"/>
      <c r="C170" s="2900"/>
      <c r="D170" s="2901"/>
      <c r="E170" s="2901"/>
      <c r="F170" s="2901"/>
      <c r="G170" s="2901"/>
      <c r="H170" s="2899"/>
      <c r="I170" s="2900"/>
      <c r="J170" s="2901"/>
      <c r="K170" s="2901"/>
      <c r="L170" s="2901"/>
      <c r="M170" s="2901"/>
      <c r="N170" s="4"/>
      <c r="O170" s="14"/>
      <c r="P170" s="4"/>
      <c r="Q170" s="4"/>
      <c r="R170" s="4"/>
      <c r="S170" s="14"/>
      <c r="T170" s="4"/>
      <c r="U170" s="3"/>
      <c r="V170" s="4"/>
      <c r="W170" s="14"/>
      <c r="X170" s="4"/>
      <c r="Y170" s="3"/>
      <c r="Z170" s="4"/>
      <c r="AA170" s="14"/>
      <c r="AB170" s="4"/>
      <c r="AC170" s="14"/>
      <c r="AD170" s="14"/>
      <c r="AE170" s="14"/>
      <c r="AF170" s="14"/>
      <c r="AG170" s="14"/>
      <c r="AH170" s="14"/>
      <c r="AI170" s="14"/>
      <c r="AJ170" s="14"/>
      <c r="AK170" s="14"/>
      <c r="AL170" s="14"/>
      <c r="AM170" s="14"/>
      <c r="AN170" s="14"/>
      <c r="AO170" s="14"/>
      <c r="AP170" s="14"/>
      <c r="AQ170" s="14"/>
      <c r="AR170" s="14"/>
      <c r="AS170" s="14"/>
      <c r="AT170" s="14"/>
      <c r="AU170" s="14"/>
    </row>
    <row r="171" spans="1:47" ht="15.75" thickBot="1" x14ac:dyDescent="0.3">
      <c r="A171"/>
      <c r="B171" s="2902">
        <v>13</v>
      </c>
      <c r="C171" s="2903" t="s">
        <v>18830</v>
      </c>
      <c r="D171" s="2904" t="s">
        <v>18827</v>
      </c>
      <c r="E171" s="2904" t="s">
        <v>18827</v>
      </c>
      <c r="F171" s="2904" t="s">
        <v>8</v>
      </c>
      <c r="G171" s="2904" t="s">
        <v>8</v>
      </c>
      <c r="H171" s="2902">
        <v>13</v>
      </c>
      <c r="I171" s="2903" t="s">
        <v>18830</v>
      </c>
      <c r="J171" s="2904" t="s">
        <v>18827</v>
      </c>
      <c r="K171" s="2904" t="s">
        <v>18827</v>
      </c>
      <c r="L171" s="2904" t="s">
        <v>8</v>
      </c>
      <c r="M171" s="2904" t="s">
        <v>8</v>
      </c>
      <c r="N171" s="4"/>
      <c r="O171" s="14"/>
      <c r="P171" s="4"/>
      <c r="Q171" s="4"/>
      <c r="R171" s="4"/>
      <c r="S171" s="14"/>
      <c r="T171" s="4"/>
      <c r="U171" s="3"/>
      <c r="V171" s="4"/>
      <c r="W171" s="14"/>
      <c r="X171" s="4"/>
      <c r="Y171" s="3"/>
      <c r="Z171" s="4"/>
      <c r="AA171" s="14"/>
      <c r="AB171" s="4"/>
      <c r="AC171" s="14"/>
      <c r="AD171" s="14"/>
      <c r="AE171" s="14"/>
      <c r="AF171" s="14"/>
      <c r="AG171" s="14"/>
      <c r="AH171" s="14"/>
      <c r="AI171" s="14"/>
      <c r="AJ171" s="14"/>
      <c r="AK171" s="14"/>
      <c r="AL171" s="14"/>
      <c r="AM171" s="14"/>
      <c r="AN171" s="14"/>
      <c r="AO171" s="14"/>
      <c r="AP171" s="14"/>
      <c r="AQ171" s="14"/>
      <c r="AR171" s="14"/>
      <c r="AS171" s="14"/>
      <c r="AT171" s="14"/>
      <c r="AU171" s="14"/>
    </row>
    <row r="172" spans="1:47" ht="15.75" thickBot="1" x14ac:dyDescent="0.3">
      <c r="A172"/>
      <c r="B172" s="2899"/>
      <c r="C172" s="2900"/>
      <c r="D172" s="2901"/>
      <c r="E172" s="2901"/>
      <c r="F172" s="2901"/>
      <c r="G172" s="2901"/>
      <c r="H172" s="2899"/>
      <c r="I172" s="2900"/>
      <c r="J172" s="2901"/>
      <c r="K172" s="2901"/>
      <c r="L172" s="2901"/>
      <c r="M172" s="2901"/>
      <c r="N172" s="4"/>
      <c r="O172" s="14"/>
      <c r="P172" s="4"/>
      <c r="Q172" s="4"/>
      <c r="R172" s="4"/>
      <c r="S172" s="14"/>
      <c r="T172" s="4"/>
      <c r="U172" s="3"/>
      <c r="V172" s="4"/>
      <c r="W172" s="14"/>
      <c r="X172" s="4"/>
      <c r="Y172" s="3"/>
      <c r="Z172" s="4"/>
      <c r="AA172" s="14"/>
      <c r="AB172" s="4"/>
      <c r="AC172" s="14"/>
      <c r="AD172" s="14"/>
      <c r="AE172" s="14"/>
      <c r="AF172" s="14"/>
      <c r="AG172" s="14"/>
      <c r="AH172" s="14"/>
      <c r="AI172" s="14"/>
      <c r="AJ172" s="14"/>
      <c r="AK172" s="14"/>
      <c r="AL172" s="14"/>
      <c r="AM172" s="14"/>
      <c r="AN172" s="14"/>
      <c r="AO172" s="14"/>
      <c r="AP172" s="14"/>
      <c r="AQ172" s="14"/>
      <c r="AR172" s="14"/>
      <c r="AS172" s="14"/>
      <c r="AT172" s="14"/>
      <c r="AU172" s="14"/>
    </row>
    <row r="173" spans="1:47" x14ac:dyDescent="0.25">
      <c r="A173"/>
      <c r="B173" s="3718">
        <v>14</v>
      </c>
      <c r="C173" s="3720" t="s">
        <v>18831</v>
      </c>
      <c r="D173" s="2905" t="s">
        <v>8</v>
      </c>
      <c r="E173" s="2905" t="s">
        <v>8</v>
      </c>
      <c r="F173" s="2907" t="s">
        <v>8</v>
      </c>
      <c r="G173" s="2907" t="s">
        <v>8</v>
      </c>
      <c r="H173" s="3718">
        <v>22</v>
      </c>
      <c r="I173" s="3720" t="s">
        <v>18835</v>
      </c>
      <c r="J173" s="2905" t="s">
        <v>18836</v>
      </c>
      <c r="K173" s="2905" t="s">
        <v>18827</v>
      </c>
      <c r="L173" s="2907" t="s">
        <v>18827</v>
      </c>
      <c r="M173" s="2907" t="s">
        <v>8</v>
      </c>
      <c r="N173" s="4"/>
      <c r="O173" s="14"/>
      <c r="P173" s="4"/>
      <c r="Q173" s="4"/>
      <c r="R173" s="4"/>
      <c r="S173" s="14"/>
      <c r="T173" s="4"/>
      <c r="U173" s="3"/>
      <c r="V173" s="4"/>
      <c r="W173" s="14"/>
      <c r="X173" s="4"/>
      <c r="Y173" s="3"/>
      <c r="Z173" s="4"/>
      <c r="AA173" s="14"/>
      <c r="AB173" s="4"/>
      <c r="AC173" s="14"/>
      <c r="AD173" s="14"/>
      <c r="AE173" s="14"/>
      <c r="AF173" s="14"/>
      <c r="AG173" s="14"/>
      <c r="AH173" s="14"/>
      <c r="AI173" s="14"/>
      <c r="AJ173" s="14"/>
      <c r="AK173" s="14"/>
      <c r="AL173" s="14"/>
      <c r="AM173" s="14"/>
      <c r="AN173" s="14"/>
      <c r="AO173" s="14"/>
      <c r="AP173" s="14"/>
      <c r="AQ173" s="14"/>
      <c r="AR173" s="14"/>
      <c r="AS173" s="14"/>
      <c r="AT173" s="14"/>
      <c r="AU173" s="14"/>
    </row>
    <row r="174" spans="1:47" ht="120.75" thickBot="1" x14ac:dyDescent="0.3">
      <c r="A174"/>
      <c r="B174" s="3719"/>
      <c r="C174" s="3721"/>
      <c r="D174" s="2906" t="s">
        <v>18832</v>
      </c>
      <c r="E174" s="2906" t="s">
        <v>18833</v>
      </c>
      <c r="F174" s="2906" t="s">
        <v>18833</v>
      </c>
      <c r="G174" s="2904" t="s">
        <v>18834</v>
      </c>
      <c r="H174" s="3726"/>
      <c r="I174" s="3727"/>
      <c r="J174" s="2905" t="s">
        <v>18906</v>
      </c>
      <c r="K174" s="2905" t="s">
        <v>18908</v>
      </c>
      <c r="L174" s="2907" t="s">
        <v>18911</v>
      </c>
      <c r="M174" s="2908" t="s">
        <v>18840</v>
      </c>
      <c r="N174" s="4"/>
      <c r="O174" s="14"/>
      <c r="P174" s="4"/>
      <c r="Q174" s="4"/>
      <c r="R174" s="4"/>
      <c r="S174" s="14"/>
      <c r="T174" s="4"/>
      <c r="U174" s="3"/>
      <c r="V174" s="4"/>
      <c r="W174" s="14"/>
      <c r="X174" s="4"/>
      <c r="Y174" s="3"/>
      <c r="Z174" s="4"/>
      <c r="AA174" s="14"/>
      <c r="AB174" s="4"/>
      <c r="AC174" s="14"/>
      <c r="AD174" s="14"/>
      <c r="AE174" s="14"/>
      <c r="AF174" s="14"/>
      <c r="AG174" s="14"/>
      <c r="AH174" s="14"/>
      <c r="AI174" s="14"/>
      <c r="AJ174" s="14"/>
      <c r="AK174" s="14"/>
      <c r="AL174" s="14"/>
      <c r="AM174" s="14"/>
      <c r="AN174" s="14"/>
      <c r="AO174" s="14"/>
      <c r="AP174" s="14"/>
      <c r="AQ174" s="14"/>
      <c r="AR174" s="14"/>
      <c r="AS174" s="14"/>
      <c r="AT174" s="14"/>
      <c r="AU174" s="14"/>
    </row>
    <row r="175" spans="1:47" ht="78.75" x14ac:dyDescent="0.25">
      <c r="A175"/>
      <c r="B175" s="3718">
        <v>22</v>
      </c>
      <c r="C175" s="3720" t="s">
        <v>18835</v>
      </c>
      <c r="D175" s="2905" t="s">
        <v>18836</v>
      </c>
      <c r="E175" s="2905" t="s">
        <v>18827</v>
      </c>
      <c r="F175" s="2907" t="s">
        <v>18827</v>
      </c>
      <c r="G175" s="2907" t="s">
        <v>8</v>
      </c>
      <c r="H175" s="3726"/>
      <c r="I175" s="3727"/>
      <c r="J175" s="2905" t="s">
        <v>18907</v>
      </c>
      <c r="K175" s="2905" t="s">
        <v>18909</v>
      </c>
      <c r="L175" s="2239"/>
      <c r="M175" s="2909" t="s">
        <v>18912</v>
      </c>
      <c r="N175" s="4"/>
      <c r="O175" s="14"/>
      <c r="P175" s="4"/>
      <c r="Q175" s="4"/>
      <c r="R175" s="4"/>
      <c r="S175" s="14"/>
      <c r="T175" s="4"/>
      <c r="U175" s="3"/>
      <c r="V175" s="4"/>
      <c r="W175" s="14"/>
      <c r="X175" s="4"/>
      <c r="Y175" s="3"/>
      <c r="Z175" s="4"/>
      <c r="AA175" s="14"/>
      <c r="AB175" s="4"/>
      <c r="AC175" s="14"/>
      <c r="AD175" s="14"/>
      <c r="AE175" s="14"/>
      <c r="AF175" s="14"/>
      <c r="AG175" s="14"/>
      <c r="AH175" s="14"/>
      <c r="AI175" s="14"/>
      <c r="AJ175" s="14"/>
      <c r="AK175" s="14"/>
      <c r="AL175" s="14"/>
      <c r="AM175" s="14"/>
      <c r="AN175" s="14"/>
      <c r="AO175" s="14"/>
      <c r="AP175" s="14"/>
      <c r="AQ175" s="14"/>
      <c r="AR175" s="14"/>
      <c r="AS175" s="14"/>
      <c r="AT175" s="14"/>
      <c r="AU175" s="14"/>
    </row>
    <row r="176" spans="1:47" ht="48.75" thickBot="1" x14ac:dyDescent="0.3">
      <c r="A176"/>
      <c r="B176" s="3726"/>
      <c r="C176" s="3727"/>
      <c r="D176" s="2905" t="s">
        <v>18837</v>
      </c>
      <c r="E176" s="2905" t="s">
        <v>18837</v>
      </c>
      <c r="F176" s="2907" t="s">
        <v>18839</v>
      </c>
      <c r="G176" s="2908" t="s">
        <v>18840</v>
      </c>
      <c r="H176" s="3719"/>
      <c r="I176" s="3721"/>
      <c r="J176" s="2243"/>
      <c r="K176" s="2906" t="s">
        <v>18910</v>
      </c>
      <c r="L176" s="2243"/>
      <c r="M176" s="2923">
        <v>902</v>
      </c>
      <c r="N176" s="4"/>
      <c r="O176" s="14"/>
      <c r="P176" s="4"/>
      <c r="Q176" s="4"/>
      <c r="R176" s="4"/>
      <c r="S176" s="14"/>
      <c r="T176" s="4"/>
      <c r="U176" s="3"/>
      <c r="V176" s="4"/>
      <c r="W176" s="14"/>
      <c r="X176" s="4"/>
      <c r="Y176" s="3"/>
      <c r="Z176" s="4"/>
      <c r="AA176" s="14"/>
      <c r="AB176" s="4"/>
      <c r="AC176" s="14"/>
      <c r="AD176" s="14"/>
      <c r="AE176" s="14"/>
      <c r="AF176" s="14"/>
      <c r="AG176" s="14"/>
      <c r="AH176" s="14"/>
      <c r="AI176" s="14"/>
      <c r="AJ176" s="14"/>
      <c r="AK176" s="14"/>
      <c r="AL176" s="14"/>
      <c r="AM176" s="14"/>
      <c r="AN176" s="14"/>
      <c r="AO176" s="14"/>
      <c r="AP176" s="14"/>
      <c r="AQ176" s="14"/>
      <c r="AR176" s="14"/>
      <c r="AS176" s="14"/>
      <c r="AT176" s="14"/>
      <c r="AU176" s="14"/>
    </row>
    <row r="177" spans="1:47" ht="24.75" thickBot="1" x14ac:dyDescent="0.3">
      <c r="A177"/>
      <c r="B177" s="3726"/>
      <c r="C177" s="3727"/>
      <c r="D177" s="2905" t="s">
        <v>18838</v>
      </c>
      <c r="E177" s="2905" t="s">
        <v>18838</v>
      </c>
      <c r="F177" s="2239"/>
      <c r="G177" s="2909" t="s">
        <v>18838</v>
      </c>
      <c r="H177" s="2899"/>
      <c r="I177" s="2900"/>
      <c r="J177" s="2901"/>
      <c r="K177" s="2901"/>
      <c r="L177" s="2901"/>
      <c r="M177" s="2901"/>
      <c r="N177" s="4"/>
      <c r="O177" s="14"/>
      <c r="P177" s="4"/>
      <c r="Q177" s="4"/>
      <c r="R177" s="4"/>
      <c r="S177" s="14"/>
      <c r="T177" s="4"/>
      <c r="U177" s="3"/>
      <c r="V177" s="4"/>
      <c r="W177" s="14"/>
      <c r="X177" s="4"/>
      <c r="Y177" s="3"/>
      <c r="Z177" s="4"/>
      <c r="AA177" s="14"/>
      <c r="AB177" s="4"/>
      <c r="AC177" s="14"/>
      <c r="AD177" s="14"/>
      <c r="AE177" s="14"/>
      <c r="AF177" s="14"/>
      <c r="AG177" s="14"/>
      <c r="AH177" s="14"/>
      <c r="AI177" s="14"/>
      <c r="AJ177" s="14"/>
      <c r="AK177" s="14"/>
      <c r="AL177" s="14"/>
      <c r="AM177" s="14"/>
      <c r="AN177" s="14"/>
      <c r="AO177" s="14"/>
      <c r="AP177" s="14"/>
      <c r="AQ177" s="14"/>
      <c r="AR177" s="14"/>
      <c r="AS177" s="14"/>
      <c r="AT177" s="14"/>
      <c r="AU177" s="14"/>
    </row>
    <row r="178" spans="1:47" ht="156.75" thickBot="1" x14ac:dyDescent="0.3">
      <c r="A178"/>
      <c r="B178" s="3726"/>
      <c r="C178" s="3727"/>
      <c r="D178" s="2905"/>
      <c r="E178" s="2905"/>
      <c r="F178" s="2239"/>
      <c r="G178" s="2239"/>
      <c r="H178" s="2902">
        <v>23</v>
      </c>
      <c r="I178" s="2903" t="s">
        <v>18841</v>
      </c>
      <c r="J178" s="2906" t="s">
        <v>18843</v>
      </c>
      <c r="K178" s="2906" t="s">
        <v>18843</v>
      </c>
      <c r="L178" s="2906" t="s">
        <v>18843</v>
      </c>
      <c r="M178" s="2906" t="s">
        <v>18843</v>
      </c>
      <c r="N178" s="4"/>
      <c r="O178" s="14"/>
      <c r="P178" s="4"/>
      <c r="Q178" s="4"/>
      <c r="R178" s="4"/>
      <c r="S178" s="14"/>
      <c r="T178" s="4"/>
      <c r="U178" s="3"/>
      <c r="V178" s="4"/>
      <c r="W178" s="14"/>
      <c r="X178" s="4"/>
      <c r="Y178" s="3"/>
      <c r="Z178" s="4"/>
      <c r="AA178" s="14"/>
      <c r="AB178" s="4"/>
      <c r="AC178" s="14"/>
      <c r="AD178" s="14"/>
      <c r="AE178" s="14"/>
      <c r="AF178" s="14"/>
      <c r="AG178" s="14"/>
      <c r="AH178" s="14"/>
      <c r="AI178" s="14"/>
      <c r="AJ178" s="14"/>
      <c r="AK178" s="14"/>
      <c r="AL178" s="14"/>
      <c r="AM178" s="14"/>
      <c r="AN178" s="14"/>
      <c r="AO178" s="14"/>
      <c r="AP178" s="14"/>
      <c r="AQ178" s="14"/>
      <c r="AR178" s="14"/>
      <c r="AS178" s="14"/>
      <c r="AT178" s="14"/>
      <c r="AU178" s="14"/>
    </row>
    <row r="179" spans="1:47" ht="15.75" thickBot="1" x14ac:dyDescent="0.3">
      <c r="A179"/>
      <c r="B179" s="3719"/>
      <c r="C179" s="3721"/>
      <c r="D179" s="2906"/>
      <c r="E179" s="2243"/>
      <c r="F179" s="2243"/>
      <c r="G179" s="2243"/>
      <c r="H179" s="2899"/>
      <c r="I179" s="2900"/>
      <c r="J179" s="2901"/>
      <c r="K179" s="2901"/>
      <c r="L179" s="2901"/>
      <c r="M179" s="2901"/>
      <c r="N179" s="4"/>
      <c r="O179" s="14"/>
      <c r="P179" s="4"/>
      <c r="Q179" s="4"/>
      <c r="R179" s="4"/>
      <c r="S179" s="14"/>
      <c r="T179" s="4"/>
      <c r="U179" s="3"/>
      <c r="V179" s="4"/>
      <c r="W179" s="14"/>
      <c r="X179" s="4"/>
      <c r="Y179" s="3"/>
      <c r="Z179" s="4"/>
      <c r="AA179" s="14"/>
      <c r="AB179" s="4"/>
      <c r="AC179" s="14"/>
      <c r="AD179" s="14"/>
      <c r="AE179" s="14"/>
      <c r="AF179" s="14"/>
      <c r="AG179" s="14"/>
      <c r="AH179" s="14"/>
      <c r="AI179" s="14"/>
      <c r="AJ179" s="14"/>
      <c r="AK179" s="14"/>
      <c r="AL179" s="14"/>
      <c r="AM179" s="14"/>
      <c r="AN179" s="14"/>
      <c r="AO179" s="14"/>
      <c r="AP179" s="14"/>
      <c r="AQ179" s="14"/>
      <c r="AR179" s="14"/>
      <c r="AS179" s="14"/>
      <c r="AT179" s="14"/>
      <c r="AU179" s="14"/>
    </row>
    <row r="180" spans="1:47" ht="15.75" thickBot="1" x14ac:dyDescent="0.3">
      <c r="A180"/>
      <c r="B180" s="2899"/>
      <c r="C180" s="2900"/>
      <c r="D180" s="2901"/>
      <c r="E180" s="2901"/>
      <c r="F180" s="2901"/>
      <c r="G180" s="2901"/>
      <c r="H180" s="2902">
        <v>26</v>
      </c>
      <c r="I180" s="2903" t="s">
        <v>18845</v>
      </c>
      <c r="J180" s="2904" t="s">
        <v>18827</v>
      </c>
      <c r="K180" s="2904" t="s">
        <v>18827</v>
      </c>
      <c r="L180" s="2904" t="s">
        <v>8</v>
      </c>
      <c r="M180" s="2904" t="s">
        <v>8</v>
      </c>
      <c r="N180" s="4"/>
      <c r="O180" s="14"/>
      <c r="P180" s="4"/>
      <c r="Q180" s="4"/>
      <c r="R180" s="4"/>
      <c r="S180" s="14"/>
      <c r="T180" s="4"/>
      <c r="U180" s="3"/>
      <c r="V180" s="4"/>
      <c r="W180" s="14"/>
      <c r="X180" s="4"/>
      <c r="Y180" s="3"/>
      <c r="Z180" s="4"/>
      <c r="AA180" s="14"/>
      <c r="AB180" s="4"/>
      <c r="AC180" s="14"/>
      <c r="AD180" s="14"/>
      <c r="AE180" s="14"/>
      <c r="AF180" s="14"/>
      <c r="AG180" s="14"/>
      <c r="AH180" s="14"/>
      <c r="AI180" s="14"/>
      <c r="AJ180" s="14"/>
      <c r="AK180" s="14"/>
      <c r="AL180" s="14"/>
      <c r="AM180" s="14"/>
      <c r="AN180" s="14"/>
      <c r="AO180" s="14"/>
      <c r="AP180" s="14"/>
      <c r="AQ180" s="14"/>
      <c r="AR180" s="14"/>
      <c r="AS180" s="14"/>
      <c r="AT180" s="14"/>
      <c r="AU180" s="14"/>
    </row>
    <row r="181" spans="1:47" ht="120.75" thickBot="1" x14ac:dyDescent="0.3">
      <c r="A181"/>
      <c r="B181" s="2902">
        <v>23</v>
      </c>
      <c r="C181" s="2903" t="s">
        <v>18841</v>
      </c>
      <c r="D181" s="2906" t="s">
        <v>18842</v>
      </c>
      <c r="E181" s="2906" t="s">
        <v>18843</v>
      </c>
      <c r="F181" s="2906" t="s">
        <v>18843</v>
      </c>
      <c r="G181" s="2906" t="s">
        <v>18843</v>
      </c>
      <c r="H181" s="2899"/>
      <c r="I181" s="2900"/>
      <c r="J181" s="2901"/>
      <c r="K181" s="2901"/>
      <c r="L181" s="2901"/>
      <c r="M181" s="2901"/>
      <c r="N181" s="4"/>
      <c r="O181" s="14"/>
      <c r="P181" s="4"/>
      <c r="Q181" s="4"/>
      <c r="R181" s="4"/>
      <c r="S181" s="14"/>
      <c r="T181" s="4"/>
      <c r="U181" s="3"/>
      <c r="V181" s="4"/>
      <c r="W181" s="14"/>
      <c r="X181" s="4"/>
      <c r="Y181" s="3"/>
      <c r="Z181" s="4"/>
      <c r="AA181" s="14"/>
      <c r="AB181" s="4"/>
      <c r="AC181" s="14"/>
      <c r="AD181" s="14"/>
      <c r="AE181" s="14"/>
      <c r="AF181" s="14"/>
      <c r="AG181" s="14"/>
      <c r="AH181" s="14"/>
      <c r="AI181" s="14"/>
      <c r="AJ181" s="14"/>
      <c r="AK181" s="14"/>
      <c r="AL181" s="14"/>
      <c r="AM181" s="14"/>
      <c r="AN181" s="14"/>
      <c r="AO181" s="14"/>
      <c r="AP181" s="14"/>
      <c r="AQ181" s="14"/>
      <c r="AR181" s="14"/>
      <c r="AS181" s="14"/>
      <c r="AT181" s="14"/>
      <c r="AU181" s="14"/>
    </row>
    <row r="182" spans="1:47" ht="84.75" thickBot="1" x14ac:dyDescent="0.3">
      <c r="A182"/>
      <c r="B182" s="2899"/>
      <c r="C182" s="2900"/>
      <c r="D182" s="2910" t="s">
        <v>18844</v>
      </c>
      <c r="E182" s="2901"/>
      <c r="F182" s="2901"/>
      <c r="G182" s="2901"/>
      <c r="H182" s="2902">
        <v>35</v>
      </c>
      <c r="I182" s="2903" t="s">
        <v>18846</v>
      </c>
      <c r="J182" s="2904" t="s">
        <v>18827</v>
      </c>
      <c r="K182" s="2904" t="s">
        <v>18827</v>
      </c>
      <c r="L182" s="2904" t="s">
        <v>8</v>
      </c>
      <c r="M182" s="2904" t="s">
        <v>8</v>
      </c>
      <c r="N182" s="4"/>
      <c r="O182" s="14"/>
      <c r="P182" s="4"/>
      <c r="Q182" s="4"/>
      <c r="R182" s="4"/>
      <c r="S182" s="14"/>
      <c r="T182" s="4"/>
      <c r="U182" s="3"/>
      <c r="V182" s="4"/>
      <c r="W182" s="14"/>
      <c r="X182" s="4"/>
      <c r="Y182" s="3"/>
      <c r="Z182" s="4"/>
      <c r="AA182" s="14"/>
      <c r="AB182" s="4"/>
      <c r="AC182" s="14"/>
      <c r="AD182" s="14"/>
      <c r="AE182" s="14"/>
      <c r="AF182" s="14"/>
      <c r="AG182" s="14"/>
      <c r="AH182" s="14"/>
      <c r="AI182" s="14"/>
      <c r="AJ182" s="14"/>
      <c r="AK182" s="14"/>
      <c r="AL182" s="14"/>
      <c r="AM182" s="14"/>
      <c r="AN182" s="14"/>
      <c r="AO182" s="14"/>
      <c r="AP182" s="14"/>
      <c r="AQ182" s="14"/>
      <c r="AR182" s="14"/>
      <c r="AS182" s="14"/>
      <c r="AT182" s="14"/>
      <c r="AU182" s="14"/>
    </row>
    <row r="183" spans="1:47" ht="15.75" thickBot="1" x14ac:dyDescent="0.3">
      <c r="A183"/>
      <c r="B183" s="2902">
        <v>26</v>
      </c>
      <c r="C183" s="2903" t="s">
        <v>18845</v>
      </c>
      <c r="D183" s="2904" t="s">
        <v>18827</v>
      </c>
      <c r="E183" s="2904" t="s">
        <v>18827</v>
      </c>
      <c r="F183" s="2904" t="s">
        <v>8</v>
      </c>
      <c r="G183" s="2904" t="s">
        <v>8</v>
      </c>
      <c r="H183" s="2899"/>
      <c r="I183" s="2900"/>
      <c r="J183" s="2901"/>
      <c r="K183" s="2901"/>
      <c r="L183" s="2901"/>
      <c r="M183" s="2901"/>
      <c r="N183" s="4"/>
      <c r="O183" s="14"/>
      <c r="P183" s="4"/>
      <c r="Q183" s="4"/>
      <c r="R183" s="4"/>
      <c r="S183" s="14"/>
      <c r="T183" s="4"/>
      <c r="U183" s="3"/>
      <c r="V183" s="4"/>
      <c r="W183" s="14"/>
      <c r="X183" s="4"/>
      <c r="Y183" s="3"/>
      <c r="Z183" s="4"/>
      <c r="AA183" s="14"/>
      <c r="AB183" s="4"/>
      <c r="AC183" s="14"/>
      <c r="AD183" s="14"/>
      <c r="AE183" s="14"/>
      <c r="AF183" s="14"/>
      <c r="AG183" s="14"/>
      <c r="AH183" s="14"/>
      <c r="AI183" s="14"/>
      <c r="AJ183" s="14"/>
      <c r="AK183" s="14"/>
      <c r="AL183" s="14"/>
      <c r="AM183" s="14"/>
      <c r="AN183" s="14"/>
      <c r="AO183" s="14"/>
      <c r="AP183" s="14"/>
      <c r="AQ183" s="14"/>
      <c r="AR183" s="14"/>
      <c r="AS183" s="14"/>
      <c r="AT183" s="14"/>
      <c r="AU183" s="14"/>
    </row>
    <row r="184" spans="1:47" ht="77.25" thickBot="1" x14ac:dyDescent="0.3">
      <c r="A184"/>
      <c r="B184" s="2899"/>
      <c r="C184" s="2900"/>
      <c r="D184" s="2901"/>
      <c r="E184" s="2901"/>
      <c r="F184" s="2901"/>
      <c r="G184" s="2901"/>
      <c r="H184" s="2902">
        <v>38</v>
      </c>
      <c r="I184" s="2903" t="s">
        <v>18847</v>
      </c>
      <c r="J184" s="2904" t="s">
        <v>18827</v>
      </c>
      <c r="K184" s="2904" t="s">
        <v>18827</v>
      </c>
      <c r="L184" s="2904" t="s">
        <v>8</v>
      </c>
      <c r="M184" s="2904" t="s">
        <v>18848</v>
      </c>
      <c r="N184" s="4"/>
      <c r="O184" s="14"/>
      <c r="P184" s="4"/>
      <c r="Q184" s="4"/>
      <c r="R184" s="4"/>
      <c r="S184" s="14"/>
      <c r="T184" s="4"/>
      <c r="U184" s="3"/>
      <c r="V184" s="4"/>
      <c r="W184" s="14"/>
      <c r="X184" s="4"/>
      <c r="Y184" s="3"/>
      <c r="Z184" s="4"/>
      <c r="AA184" s="14"/>
      <c r="AB184" s="4"/>
      <c r="AC184" s="14"/>
      <c r="AD184" s="14"/>
      <c r="AE184" s="14"/>
      <c r="AF184" s="14"/>
      <c r="AG184" s="14"/>
      <c r="AH184" s="14"/>
      <c r="AI184" s="14"/>
      <c r="AJ184" s="14"/>
      <c r="AK184" s="14"/>
      <c r="AL184" s="14"/>
      <c r="AM184" s="14"/>
      <c r="AN184" s="14"/>
      <c r="AO184" s="14"/>
      <c r="AP184" s="14"/>
      <c r="AQ184" s="14"/>
      <c r="AR184" s="14"/>
      <c r="AS184" s="14"/>
      <c r="AT184" s="14"/>
      <c r="AU184" s="14"/>
    </row>
    <row r="185" spans="1:47" ht="39" thickBot="1" x14ac:dyDescent="0.3">
      <c r="A185"/>
      <c r="B185" s="2902">
        <v>35</v>
      </c>
      <c r="C185" s="2903" t="s">
        <v>18846</v>
      </c>
      <c r="D185" s="2904" t="s">
        <v>18827</v>
      </c>
      <c r="E185" s="2904" t="s">
        <v>18827</v>
      </c>
      <c r="F185" s="2904" t="s">
        <v>8</v>
      </c>
      <c r="G185" s="2904" t="s">
        <v>8</v>
      </c>
      <c r="H185" s="2899"/>
      <c r="I185" s="2900"/>
      <c r="J185" s="2901"/>
      <c r="K185" s="2901"/>
      <c r="L185" s="2901"/>
      <c r="M185" s="2901"/>
      <c r="N185" s="4"/>
      <c r="O185" s="14"/>
      <c r="P185" s="4"/>
      <c r="Q185" s="4"/>
      <c r="R185" s="4"/>
      <c r="S185" s="14"/>
      <c r="T185" s="4"/>
      <c r="U185" s="3"/>
      <c r="V185" s="4"/>
      <c r="W185" s="14"/>
      <c r="X185" s="4"/>
      <c r="Y185" s="3"/>
      <c r="Z185" s="4"/>
      <c r="AA185" s="14"/>
      <c r="AB185" s="4"/>
      <c r="AC185" s="14"/>
      <c r="AD185" s="14"/>
      <c r="AE185" s="14"/>
      <c r="AF185" s="14"/>
      <c r="AG185" s="14"/>
      <c r="AH185" s="14"/>
      <c r="AI185" s="14"/>
      <c r="AJ185" s="14"/>
      <c r="AK185" s="14"/>
      <c r="AL185" s="14"/>
      <c r="AM185" s="14"/>
      <c r="AN185" s="14"/>
      <c r="AO185" s="14"/>
      <c r="AP185" s="14"/>
      <c r="AQ185" s="14"/>
      <c r="AR185" s="14"/>
      <c r="AS185" s="14"/>
      <c r="AT185" s="14"/>
      <c r="AU185" s="14"/>
    </row>
    <row r="186" spans="1:47" ht="15.75" thickBot="1" x14ac:dyDescent="0.3">
      <c r="A186"/>
      <c r="B186" s="2899"/>
      <c r="C186" s="2900"/>
      <c r="D186" s="2901"/>
      <c r="E186" s="2901"/>
      <c r="F186" s="2901"/>
      <c r="G186" s="2901"/>
      <c r="H186" s="2902">
        <v>39</v>
      </c>
      <c r="I186" s="2903" t="s">
        <v>18849</v>
      </c>
      <c r="J186" s="2904" t="s">
        <v>18827</v>
      </c>
      <c r="K186" s="2904" t="s">
        <v>18827</v>
      </c>
      <c r="L186" s="2904" t="s">
        <v>8</v>
      </c>
      <c r="M186" s="2904" t="s">
        <v>8</v>
      </c>
      <c r="N186" s="4"/>
      <c r="O186" s="14"/>
      <c r="P186" s="4"/>
      <c r="Q186" s="4"/>
      <c r="R186" s="4"/>
      <c r="S186" s="14"/>
      <c r="T186" s="4"/>
      <c r="U186" s="3"/>
      <c r="V186" s="4"/>
      <c r="W186" s="14"/>
      <c r="X186" s="4"/>
      <c r="Y186" s="3"/>
      <c r="Z186" s="4"/>
      <c r="AA186" s="14"/>
      <c r="AB186" s="4"/>
      <c r="AC186" s="14"/>
      <c r="AD186" s="14"/>
      <c r="AE186" s="14"/>
      <c r="AF186" s="14"/>
      <c r="AG186" s="14"/>
      <c r="AH186" s="14"/>
      <c r="AI186" s="14"/>
      <c r="AJ186" s="14"/>
      <c r="AK186" s="14"/>
      <c r="AL186" s="14"/>
      <c r="AM186" s="14"/>
      <c r="AN186" s="14"/>
      <c r="AO186" s="14"/>
      <c r="AP186" s="14"/>
      <c r="AQ186" s="14"/>
      <c r="AR186" s="14"/>
      <c r="AS186" s="14"/>
      <c r="AT186" s="14"/>
      <c r="AU186" s="14"/>
    </row>
    <row r="187" spans="1:47" ht="15.75" thickBot="1" x14ac:dyDescent="0.3">
      <c r="A187"/>
      <c r="B187" s="2902">
        <v>38</v>
      </c>
      <c r="C187" s="2903" t="s">
        <v>18847</v>
      </c>
      <c r="D187" s="2904" t="s">
        <v>18827</v>
      </c>
      <c r="E187" s="2904" t="s">
        <v>18827</v>
      </c>
      <c r="F187" s="2904" t="s">
        <v>8</v>
      </c>
      <c r="G187" s="2904" t="s">
        <v>18848</v>
      </c>
      <c r="H187" s="2899"/>
      <c r="I187" s="2900"/>
      <c r="J187" s="2901"/>
      <c r="K187" s="2901"/>
      <c r="L187" s="2901"/>
      <c r="M187" s="2901"/>
      <c r="N187" s="4"/>
      <c r="O187" s="14"/>
      <c r="P187" s="4"/>
      <c r="Q187" s="4"/>
      <c r="R187" s="4"/>
      <c r="S187" s="14"/>
      <c r="T187" s="4"/>
      <c r="U187" s="3"/>
      <c r="V187" s="4"/>
      <c r="W187" s="14"/>
      <c r="X187" s="4"/>
      <c r="Y187" s="3"/>
      <c r="Z187" s="4"/>
      <c r="AA187" s="14"/>
      <c r="AB187" s="4"/>
      <c r="AC187" s="14"/>
      <c r="AD187" s="14"/>
      <c r="AE187" s="14"/>
      <c r="AF187" s="14"/>
      <c r="AG187" s="14"/>
      <c r="AH187" s="14"/>
      <c r="AI187" s="14"/>
      <c r="AJ187" s="14"/>
      <c r="AK187" s="14"/>
      <c r="AL187" s="14"/>
      <c r="AM187" s="14"/>
      <c r="AN187" s="14"/>
      <c r="AO187" s="14"/>
      <c r="AP187" s="14"/>
      <c r="AQ187" s="14"/>
      <c r="AR187" s="14"/>
      <c r="AS187" s="14"/>
      <c r="AT187" s="14"/>
      <c r="AU187" s="14"/>
    </row>
    <row r="188" spans="1:47" ht="156.75" thickBot="1" x14ac:dyDescent="0.3">
      <c r="A188"/>
      <c r="B188" s="2899"/>
      <c r="C188" s="2900"/>
      <c r="D188" s="2901"/>
      <c r="E188" s="2901"/>
      <c r="F188" s="2901"/>
      <c r="G188" s="2901"/>
      <c r="H188" s="2902">
        <v>44</v>
      </c>
      <c r="I188" s="2903" t="s">
        <v>18852</v>
      </c>
      <c r="J188" s="2914" t="s">
        <v>18853</v>
      </c>
      <c r="K188" s="2914" t="s">
        <v>18853</v>
      </c>
      <c r="L188" s="2914" t="s">
        <v>18853</v>
      </c>
      <c r="M188" s="2914" t="s">
        <v>18854</v>
      </c>
      <c r="N188" s="4"/>
      <c r="O188" s="14"/>
      <c r="P188" s="4"/>
      <c r="Q188" s="4"/>
      <c r="R188" s="4"/>
      <c r="S188" s="14"/>
      <c r="T188" s="4"/>
      <c r="U188" s="3"/>
      <c r="V188" s="4"/>
      <c r="W188" s="14"/>
      <c r="X188" s="4"/>
      <c r="Y188" s="3"/>
      <c r="Z188" s="4"/>
      <c r="AA188" s="14"/>
      <c r="AB188" s="4"/>
      <c r="AC188" s="14"/>
      <c r="AD188" s="14"/>
      <c r="AE188" s="14"/>
      <c r="AF188" s="14"/>
      <c r="AG188" s="14"/>
      <c r="AH188" s="14"/>
      <c r="AI188" s="14"/>
      <c r="AJ188" s="14"/>
      <c r="AK188" s="14"/>
      <c r="AL188" s="14"/>
      <c r="AM188" s="14"/>
      <c r="AN188" s="14"/>
      <c r="AO188" s="14"/>
      <c r="AP188" s="14"/>
      <c r="AQ188" s="14"/>
      <c r="AR188" s="14"/>
      <c r="AS188" s="14"/>
      <c r="AT188" s="14"/>
      <c r="AU188" s="14"/>
    </row>
    <row r="189" spans="1:47" ht="15.75" thickBot="1" x14ac:dyDescent="0.3">
      <c r="A189"/>
      <c r="B189" s="3718">
        <v>39</v>
      </c>
      <c r="C189" s="3720" t="s">
        <v>18849</v>
      </c>
      <c r="D189" s="2907" t="s">
        <v>18827</v>
      </c>
      <c r="E189" s="3718"/>
      <c r="F189" s="3718"/>
      <c r="G189" s="2907" t="s">
        <v>8</v>
      </c>
      <c r="H189" s="2899"/>
      <c r="I189" s="2900"/>
      <c r="J189" s="2901"/>
      <c r="K189" s="2901"/>
      <c r="L189" s="2901"/>
      <c r="M189" s="2901"/>
      <c r="N189" s="4"/>
      <c r="O189" s="14"/>
      <c r="P189" s="4"/>
      <c r="Q189" s="4"/>
      <c r="R189" s="4"/>
      <c r="S189" s="14"/>
      <c r="T189" s="4"/>
      <c r="U189" s="3"/>
      <c r="V189" s="4"/>
      <c r="W189" s="14"/>
      <c r="X189" s="4"/>
      <c r="Y189" s="3"/>
      <c r="Z189" s="4"/>
      <c r="AA189" s="14"/>
      <c r="AB189" s="4"/>
      <c r="AC189" s="14"/>
      <c r="AD189" s="14"/>
      <c r="AE189" s="14"/>
      <c r="AF189" s="14"/>
      <c r="AG189" s="14"/>
      <c r="AH189" s="14"/>
      <c r="AI189" s="14"/>
      <c r="AJ189" s="14"/>
      <c r="AK189" s="14"/>
      <c r="AL189" s="14"/>
      <c r="AM189" s="14"/>
      <c r="AN189" s="14"/>
      <c r="AO189" s="14"/>
      <c r="AP189" s="14"/>
      <c r="AQ189" s="14"/>
      <c r="AR189" s="14"/>
      <c r="AS189" s="14"/>
      <c r="AT189" s="14"/>
      <c r="AU189" s="14"/>
    </row>
    <row r="190" spans="1:47" ht="90" thickBot="1" x14ac:dyDescent="0.3">
      <c r="A190"/>
      <c r="B190" s="3719"/>
      <c r="C190" s="3721"/>
      <c r="D190" s="2904" t="s">
        <v>18850</v>
      </c>
      <c r="E190" s="3719"/>
      <c r="F190" s="3719"/>
      <c r="G190" s="2904" t="s">
        <v>18851</v>
      </c>
      <c r="H190" s="2902" t="s">
        <v>18858</v>
      </c>
      <c r="I190" s="2903" t="s">
        <v>18859</v>
      </c>
      <c r="J190" s="2904" t="s">
        <v>18827</v>
      </c>
      <c r="K190" s="2904" t="s">
        <v>18827</v>
      </c>
      <c r="L190" s="2904" t="s">
        <v>8</v>
      </c>
      <c r="M190" s="2904" t="s">
        <v>18860</v>
      </c>
      <c r="N190" s="4"/>
      <c r="O190" s="14"/>
      <c r="P190" s="4"/>
      <c r="Q190" s="4"/>
      <c r="R190" s="4"/>
      <c r="S190" s="14"/>
      <c r="T190" s="4"/>
      <c r="U190" s="3"/>
      <c r="V190" s="4"/>
      <c r="W190" s="14"/>
      <c r="X190" s="4"/>
      <c r="Y190" s="3"/>
      <c r="Z190" s="4"/>
      <c r="AA190" s="14"/>
      <c r="AB190" s="4"/>
      <c r="AC190" s="14"/>
      <c r="AD190" s="14"/>
      <c r="AE190" s="14"/>
      <c r="AF190" s="14"/>
      <c r="AG190" s="14"/>
      <c r="AH190" s="14"/>
      <c r="AI190" s="14"/>
      <c r="AJ190" s="14"/>
      <c r="AK190" s="14"/>
      <c r="AL190" s="14"/>
      <c r="AM190" s="14"/>
      <c r="AN190" s="14"/>
      <c r="AO190" s="14"/>
      <c r="AP190" s="14"/>
      <c r="AQ190" s="14"/>
      <c r="AR190" s="14"/>
      <c r="AS190" s="14"/>
      <c r="AT190" s="14"/>
      <c r="AU190" s="14"/>
    </row>
    <row r="191" spans="1:47" ht="15.75" thickBot="1" x14ac:dyDescent="0.3">
      <c r="A191"/>
      <c r="B191" s="2899"/>
      <c r="C191" s="2900"/>
      <c r="D191" s="2901"/>
      <c r="E191" s="2901"/>
      <c r="F191" s="2901"/>
      <c r="G191" s="2901"/>
      <c r="H191" s="2899"/>
      <c r="I191" s="2900"/>
      <c r="J191" s="2901"/>
      <c r="K191" s="2901"/>
      <c r="L191" s="2901"/>
      <c r="M191" s="2901"/>
      <c r="N191" s="4"/>
      <c r="O191" s="14"/>
      <c r="P191" s="4"/>
      <c r="Q191" s="4"/>
      <c r="R191" s="4"/>
      <c r="S191" s="14"/>
      <c r="T191" s="4"/>
      <c r="U191" s="3"/>
      <c r="V191" s="4"/>
      <c r="W191" s="14"/>
      <c r="X191" s="4"/>
      <c r="Y191" s="3"/>
      <c r="Z191" s="4"/>
      <c r="AA191" s="14"/>
      <c r="AB191" s="4"/>
      <c r="AC191" s="14"/>
      <c r="AD191" s="14"/>
      <c r="AE191" s="14"/>
      <c r="AF191" s="14"/>
      <c r="AG191" s="14"/>
      <c r="AH191" s="14"/>
      <c r="AI191" s="14"/>
      <c r="AJ191" s="14"/>
      <c r="AK191" s="14"/>
      <c r="AL191" s="14"/>
      <c r="AM191" s="14"/>
      <c r="AN191" s="14"/>
      <c r="AO191" s="14"/>
      <c r="AP191" s="14"/>
      <c r="AQ191" s="14"/>
      <c r="AR191" s="14"/>
      <c r="AS191" s="14"/>
      <c r="AT191" s="14"/>
      <c r="AU191" s="14"/>
    </row>
    <row r="192" spans="1:47" ht="15.75" thickBot="1" x14ac:dyDescent="0.3">
      <c r="A192"/>
      <c r="B192" s="3722">
        <v>40</v>
      </c>
      <c r="C192" s="3724" t="s">
        <v>864</v>
      </c>
      <c r="D192" s="2911" t="s">
        <v>8</v>
      </c>
      <c r="E192" s="2911" t="s">
        <v>8</v>
      </c>
      <c r="F192" s="2913" t="s">
        <v>8</v>
      </c>
      <c r="G192" s="3722"/>
      <c r="H192" s="2902" t="s">
        <v>18861</v>
      </c>
      <c r="I192" s="2903" t="s">
        <v>18862</v>
      </c>
      <c r="J192" s="2904" t="s">
        <v>18827</v>
      </c>
      <c r="K192" s="2904" t="s">
        <v>18827</v>
      </c>
      <c r="L192" s="2904" t="s">
        <v>8</v>
      </c>
      <c r="M192" s="2904" t="s">
        <v>8</v>
      </c>
      <c r="N192" s="4"/>
      <c r="O192" s="14"/>
      <c r="P192" s="4"/>
      <c r="Q192" s="4"/>
      <c r="R192" s="4"/>
      <c r="S192" s="14"/>
      <c r="T192" s="4"/>
      <c r="U192" s="3"/>
      <c r="V192" s="4"/>
      <c r="W192" s="14"/>
      <c r="X192" s="4"/>
      <c r="Y192" s="3"/>
      <c r="Z192" s="4"/>
      <c r="AA192" s="14"/>
      <c r="AB192" s="4"/>
      <c r="AC192" s="14"/>
      <c r="AD192" s="14"/>
      <c r="AE192" s="14"/>
      <c r="AF192" s="14"/>
      <c r="AG192" s="14"/>
      <c r="AH192" s="14"/>
      <c r="AI192" s="14"/>
      <c r="AJ192" s="14"/>
      <c r="AK192" s="14"/>
      <c r="AL192" s="14"/>
      <c r="AM192" s="14"/>
      <c r="AN192" s="14"/>
      <c r="AO192" s="14"/>
      <c r="AP192" s="14"/>
      <c r="AQ192" s="14"/>
      <c r="AR192" s="14"/>
      <c r="AS192" s="14"/>
      <c r="AT192" s="14"/>
      <c r="AU192" s="14"/>
    </row>
    <row r="193" spans="1:47" ht="120.75" thickBot="1" x14ac:dyDescent="0.3">
      <c r="A193"/>
      <c r="B193" s="3723"/>
      <c r="C193" s="3725"/>
      <c r="D193" s="2912" t="s">
        <v>18832</v>
      </c>
      <c r="E193" s="2912" t="s">
        <v>18833</v>
      </c>
      <c r="F193" s="2912" t="s">
        <v>18833</v>
      </c>
      <c r="G193" s="3723"/>
      <c r="H193" s="2899"/>
      <c r="I193" s="2900"/>
      <c r="J193" s="2901"/>
      <c r="K193" s="2901"/>
      <c r="L193" s="2901"/>
      <c r="M193" s="2901"/>
      <c r="N193" s="4"/>
      <c r="O193" s="14"/>
      <c r="P193" s="4"/>
      <c r="Q193" s="4"/>
      <c r="R193" s="4"/>
      <c r="S193" s="14"/>
      <c r="T193" s="4"/>
      <c r="U193" s="3"/>
      <c r="V193" s="4"/>
      <c r="W193" s="14"/>
      <c r="X193" s="4"/>
      <c r="Y193" s="3"/>
      <c r="Z193" s="4"/>
      <c r="AA193" s="14"/>
      <c r="AB193" s="4"/>
      <c r="AC193" s="14"/>
      <c r="AD193" s="14"/>
      <c r="AE193" s="14"/>
      <c r="AF193" s="14"/>
      <c r="AG193" s="14"/>
      <c r="AH193" s="14"/>
      <c r="AI193" s="14"/>
      <c r="AJ193" s="14"/>
      <c r="AK193" s="14"/>
      <c r="AL193" s="14"/>
      <c r="AM193" s="14"/>
      <c r="AN193" s="14"/>
      <c r="AO193" s="14"/>
      <c r="AP193" s="14"/>
      <c r="AQ193" s="14"/>
      <c r="AR193" s="14"/>
      <c r="AS193" s="14"/>
      <c r="AT193" s="14"/>
      <c r="AU193" s="14"/>
    </row>
    <row r="194" spans="1:47" ht="15.75" thickBot="1" x14ac:dyDescent="0.3">
      <c r="A194"/>
      <c r="B194" s="2899"/>
      <c r="C194" s="2900"/>
      <c r="D194" s="2901"/>
      <c r="E194" s="2901"/>
      <c r="F194" s="2901"/>
      <c r="G194" s="2901"/>
      <c r="H194" s="2902" t="s">
        <v>18863</v>
      </c>
      <c r="I194" s="2903" t="s">
        <v>18864</v>
      </c>
      <c r="J194" s="2904" t="s">
        <v>8</v>
      </c>
      <c r="K194" s="2904" t="s">
        <v>8</v>
      </c>
      <c r="L194" s="2904" t="s">
        <v>8</v>
      </c>
      <c r="M194" s="2904" t="s">
        <v>8</v>
      </c>
      <c r="N194" s="4"/>
      <c r="O194" s="14"/>
      <c r="P194" s="4"/>
      <c r="Q194" s="4"/>
      <c r="R194" s="4"/>
      <c r="S194" s="14"/>
      <c r="T194" s="4"/>
      <c r="U194" s="3"/>
      <c r="V194" s="4"/>
      <c r="W194" s="14"/>
      <c r="X194" s="4"/>
      <c r="Y194" s="3"/>
      <c r="Z194" s="4"/>
      <c r="AA194" s="14"/>
      <c r="AB194" s="4"/>
      <c r="AC194" s="14"/>
      <c r="AD194" s="14"/>
      <c r="AE194" s="14"/>
      <c r="AF194" s="14"/>
      <c r="AG194" s="14"/>
      <c r="AH194" s="14"/>
      <c r="AI194" s="14"/>
      <c r="AJ194" s="14"/>
      <c r="AK194" s="14"/>
      <c r="AL194" s="14"/>
      <c r="AM194" s="14"/>
      <c r="AN194" s="14"/>
      <c r="AO194" s="14"/>
      <c r="AP194" s="14"/>
      <c r="AQ194" s="14"/>
      <c r="AR194" s="14"/>
      <c r="AS194" s="14"/>
      <c r="AT194" s="14"/>
      <c r="AU194" s="14"/>
    </row>
    <row r="195" spans="1:47" ht="108.75" thickBot="1" x14ac:dyDescent="0.3">
      <c r="A195"/>
      <c r="B195" s="2902">
        <v>44</v>
      </c>
      <c r="C195" s="2903" t="s">
        <v>18852</v>
      </c>
      <c r="D195" s="2914" t="s">
        <v>18853</v>
      </c>
      <c r="E195" s="2914" t="s">
        <v>18853</v>
      </c>
      <c r="F195" s="2914" t="s">
        <v>18853</v>
      </c>
      <c r="G195" s="2914" t="s">
        <v>18854</v>
      </c>
      <c r="H195" s="2899"/>
      <c r="I195" s="2900"/>
      <c r="J195" s="2901"/>
      <c r="K195" s="2901"/>
      <c r="L195" s="2901"/>
      <c r="M195" s="2901"/>
      <c r="N195" s="4"/>
      <c r="O195" s="14"/>
      <c r="P195" s="4"/>
      <c r="Q195" s="4"/>
      <c r="R195" s="4"/>
      <c r="S195" s="14"/>
      <c r="T195" s="4"/>
      <c r="U195" s="3"/>
      <c r="V195" s="4"/>
      <c r="W195" s="14"/>
      <c r="X195" s="4"/>
      <c r="Y195" s="3"/>
      <c r="Z195" s="4"/>
      <c r="AA195" s="14"/>
      <c r="AB195" s="4"/>
      <c r="AC195" s="14"/>
      <c r="AD195" s="14"/>
      <c r="AE195" s="14"/>
      <c r="AF195" s="14"/>
      <c r="AG195" s="14"/>
      <c r="AH195" s="14"/>
      <c r="AI195" s="14"/>
      <c r="AJ195" s="14"/>
      <c r="AK195" s="14"/>
      <c r="AL195" s="14"/>
      <c r="AM195" s="14"/>
      <c r="AN195" s="14"/>
      <c r="AO195" s="14"/>
      <c r="AP195" s="14"/>
      <c r="AQ195" s="14"/>
      <c r="AR195" s="14"/>
      <c r="AS195" s="14"/>
      <c r="AT195" s="14"/>
      <c r="AU195" s="14"/>
    </row>
    <row r="196" spans="1:47" ht="15.75" thickBot="1" x14ac:dyDescent="0.3">
      <c r="A196"/>
      <c r="B196" s="2899"/>
      <c r="C196" s="2900"/>
      <c r="D196" s="2901"/>
      <c r="E196" s="2901"/>
      <c r="F196" s="2901"/>
      <c r="G196" s="2901"/>
      <c r="H196" s="2902" t="s">
        <v>18865</v>
      </c>
      <c r="I196" s="2903" t="s">
        <v>18866</v>
      </c>
      <c r="J196" s="2904" t="s">
        <v>8</v>
      </c>
      <c r="K196" s="2904" t="s">
        <v>8</v>
      </c>
      <c r="L196" s="2904" t="s">
        <v>8</v>
      </c>
      <c r="M196" s="2904" t="s">
        <v>8</v>
      </c>
      <c r="N196" s="4"/>
      <c r="O196" s="14"/>
      <c r="P196" s="4"/>
      <c r="Q196" s="4"/>
      <c r="R196" s="4"/>
      <c r="S196" s="14"/>
      <c r="T196" s="4"/>
      <c r="U196" s="3"/>
      <c r="V196" s="4"/>
      <c r="W196" s="14"/>
      <c r="X196" s="4"/>
      <c r="Y196" s="3"/>
      <c r="Z196" s="4"/>
      <c r="AA196" s="14"/>
      <c r="AB196" s="4"/>
      <c r="AC196" s="14"/>
      <c r="AD196" s="14"/>
      <c r="AE196" s="14"/>
      <c r="AF196" s="14"/>
      <c r="AG196" s="14"/>
      <c r="AH196" s="14"/>
      <c r="AI196" s="14"/>
      <c r="AJ196" s="14"/>
      <c r="AK196" s="14"/>
      <c r="AL196" s="14"/>
      <c r="AM196" s="14"/>
      <c r="AN196" s="14"/>
      <c r="AO196" s="14"/>
      <c r="AP196" s="14"/>
      <c r="AQ196" s="14"/>
      <c r="AR196" s="14"/>
      <c r="AS196" s="14"/>
      <c r="AT196" s="14"/>
      <c r="AU196" s="14"/>
    </row>
    <row r="197" spans="1:47" ht="15.75" thickBot="1" x14ac:dyDescent="0.3">
      <c r="A197"/>
      <c r="B197" s="3718" t="s">
        <v>18855</v>
      </c>
      <c r="C197" s="3720" t="s">
        <v>18856</v>
      </c>
      <c r="D197" s="2907" t="s">
        <v>8</v>
      </c>
      <c r="E197" s="2907" t="s">
        <v>8</v>
      </c>
      <c r="F197" s="2907" t="s">
        <v>8</v>
      </c>
      <c r="G197" s="2907" t="s">
        <v>8</v>
      </c>
      <c r="H197" s="2899"/>
      <c r="I197" s="2900"/>
      <c r="J197" s="2901"/>
      <c r="K197" s="2901"/>
      <c r="L197" s="2901"/>
      <c r="M197" s="2901"/>
      <c r="N197" s="4"/>
      <c r="O197" s="14"/>
      <c r="P197" s="4"/>
      <c r="Q197" s="4"/>
      <c r="R197" s="4"/>
      <c r="S197" s="14"/>
      <c r="T197" s="4"/>
      <c r="U197" s="3"/>
      <c r="V197" s="4"/>
      <c r="W197" s="14"/>
      <c r="X197" s="4"/>
      <c r="Y197" s="3"/>
      <c r="Z197" s="4"/>
      <c r="AA197" s="14"/>
      <c r="AB197" s="4"/>
      <c r="AC197" s="14"/>
      <c r="AD197" s="14"/>
      <c r="AE197" s="14"/>
      <c r="AF197" s="14"/>
      <c r="AG197" s="14"/>
      <c r="AH197" s="14"/>
      <c r="AI197" s="14"/>
      <c r="AJ197" s="14"/>
      <c r="AK197" s="14"/>
      <c r="AL197" s="14"/>
      <c r="AM197" s="14"/>
      <c r="AN197" s="14"/>
      <c r="AO197" s="14"/>
      <c r="AP197" s="14"/>
      <c r="AQ197" s="14"/>
      <c r="AR197" s="14"/>
      <c r="AS197" s="14"/>
      <c r="AT197" s="14"/>
      <c r="AU197" s="14"/>
    </row>
    <row r="198" spans="1:47" ht="128.25" thickBot="1" x14ac:dyDescent="0.3">
      <c r="A198"/>
      <c r="B198" s="3719"/>
      <c r="C198" s="3721"/>
      <c r="D198" s="2904" t="s">
        <v>18857</v>
      </c>
      <c r="E198" s="2904" t="s">
        <v>18857</v>
      </c>
      <c r="F198" s="2904" t="s">
        <v>18857</v>
      </c>
      <c r="G198" s="2904" t="s">
        <v>18857</v>
      </c>
      <c r="H198" s="2902">
        <v>55</v>
      </c>
      <c r="I198" s="2903" t="s">
        <v>18870</v>
      </c>
      <c r="J198" s="2904" t="s">
        <v>8</v>
      </c>
      <c r="K198" s="2904" t="s">
        <v>18871</v>
      </c>
      <c r="L198" s="2904" t="s">
        <v>18871</v>
      </c>
      <c r="M198" s="2904" t="s">
        <v>18871</v>
      </c>
      <c r="N198" s="4"/>
      <c r="O198" s="14"/>
      <c r="P198" s="4"/>
      <c r="Q198" s="4"/>
      <c r="R198" s="4"/>
      <c r="S198" s="14"/>
      <c r="T198" s="4"/>
      <c r="U198" s="3"/>
      <c r="V198" s="4"/>
      <c r="W198" s="14"/>
      <c r="X198" s="4"/>
      <c r="Y198" s="3"/>
      <c r="Z198" s="4"/>
      <c r="AA198" s="14"/>
      <c r="AB198" s="4"/>
      <c r="AC198" s="14"/>
      <c r="AD198" s="14"/>
      <c r="AE198" s="14"/>
      <c r="AF198" s="14"/>
      <c r="AG198" s="14"/>
      <c r="AH198" s="14"/>
      <c r="AI198" s="14"/>
      <c r="AJ198" s="14"/>
      <c r="AK198" s="14"/>
      <c r="AL198" s="14"/>
      <c r="AM198" s="14"/>
      <c r="AN198" s="14"/>
      <c r="AO198" s="14"/>
      <c r="AP198" s="14"/>
      <c r="AQ198" s="14"/>
      <c r="AR198" s="14"/>
      <c r="AS198" s="14"/>
      <c r="AT198" s="14"/>
      <c r="AU198" s="14"/>
    </row>
    <row r="199" spans="1:47" ht="15.75" thickBot="1" x14ac:dyDescent="0.3">
      <c r="A199"/>
      <c r="B199" s="2915"/>
      <c r="C199" s="2916"/>
      <c r="D199" s="2917"/>
      <c r="E199" s="2917"/>
      <c r="F199" s="2917"/>
      <c r="G199" s="2917"/>
      <c r="H199" s="2902" t="s">
        <v>18873</v>
      </c>
      <c r="I199" s="2914" t="s">
        <v>1382</v>
      </c>
      <c r="J199" s="2904" t="s">
        <v>8</v>
      </c>
      <c r="K199" s="2904" t="s">
        <v>1847</v>
      </c>
      <c r="L199" s="2904" t="s">
        <v>1847</v>
      </c>
      <c r="M199" s="2904" t="s">
        <v>1847</v>
      </c>
      <c r="N199" s="4"/>
      <c r="O199" s="14"/>
      <c r="P199" s="4"/>
      <c r="Q199" s="4"/>
      <c r="R199" s="4"/>
      <c r="S199" s="14"/>
      <c r="T199" s="4"/>
      <c r="U199" s="3"/>
      <c r="V199" s="4"/>
      <c r="W199" s="14"/>
      <c r="X199" s="4"/>
      <c r="Y199" s="3"/>
      <c r="Z199" s="4"/>
      <c r="AA199" s="14"/>
      <c r="AB199" s="4"/>
      <c r="AC199" s="14"/>
      <c r="AD199" s="14"/>
      <c r="AE199" s="14"/>
      <c r="AF199" s="14"/>
      <c r="AG199" s="14"/>
      <c r="AH199" s="14"/>
      <c r="AI199" s="14"/>
      <c r="AJ199" s="14"/>
      <c r="AK199" s="14"/>
      <c r="AL199" s="14"/>
      <c r="AM199" s="14"/>
      <c r="AN199" s="14"/>
      <c r="AO199" s="14"/>
      <c r="AP199" s="14"/>
      <c r="AQ199" s="14"/>
      <c r="AR199" s="14"/>
      <c r="AS199" s="14"/>
      <c r="AT199" s="14"/>
      <c r="AU199" s="14"/>
    </row>
    <row r="200" spans="1:47" ht="15.75" thickBot="1" x14ac:dyDescent="0.3">
      <c r="A200"/>
      <c r="B200" s="2902" t="s">
        <v>18858</v>
      </c>
      <c r="C200" s="2903" t="s">
        <v>18859</v>
      </c>
      <c r="D200" s="2904" t="s">
        <v>18827</v>
      </c>
      <c r="E200" s="2904" t="s">
        <v>18827</v>
      </c>
      <c r="F200" s="2904" t="s">
        <v>8</v>
      </c>
      <c r="G200" s="2904" t="s">
        <v>18860</v>
      </c>
      <c r="H200" s="2902" t="s">
        <v>18874</v>
      </c>
      <c r="I200" s="2903" t="s">
        <v>1457</v>
      </c>
      <c r="J200" s="2904" t="s">
        <v>8</v>
      </c>
      <c r="K200" s="2904" t="s">
        <v>1847</v>
      </c>
      <c r="L200" s="2904" t="s">
        <v>1847</v>
      </c>
      <c r="M200" s="2904" t="s">
        <v>1847</v>
      </c>
      <c r="N200" s="4"/>
      <c r="O200" s="14"/>
      <c r="P200" s="4"/>
      <c r="Q200" s="4"/>
      <c r="R200" s="4"/>
      <c r="S200" s="14"/>
      <c r="T200" s="4"/>
      <c r="U200" s="3"/>
      <c r="V200" s="4"/>
      <c r="W200" s="14"/>
      <c r="X200" s="4"/>
      <c r="Y200" s="3"/>
      <c r="Z200" s="4"/>
      <c r="AA200" s="14"/>
      <c r="AB200" s="4"/>
      <c r="AC200" s="14"/>
      <c r="AD200" s="14"/>
      <c r="AE200" s="14"/>
      <c r="AF200" s="14"/>
      <c r="AG200" s="14"/>
      <c r="AH200" s="14"/>
      <c r="AI200" s="14"/>
      <c r="AJ200" s="14"/>
      <c r="AK200" s="14"/>
      <c r="AL200" s="14"/>
      <c r="AM200" s="14"/>
      <c r="AN200" s="14"/>
      <c r="AO200" s="14"/>
      <c r="AP200" s="14"/>
      <c r="AQ200" s="14"/>
      <c r="AR200" s="14"/>
      <c r="AS200" s="14"/>
      <c r="AT200" s="14"/>
      <c r="AU200" s="14"/>
    </row>
    <row r="201" spans="1:47" ht="15.75" thickBot="1" x14ac:dyDescent="0.3">
      <c r="A201"/>
      <c r="B201" s="2899"/>
      <c r="C201" s="2900"/>
      <c r="D201" s="2901"/>
      <c r="E201" s="2901"/>
      <c r="F201" s="2901"/>
      <c r="G201" s="2901"/>
      <c r="H201" s="2902" t="s">
        <v>18872</v>
      </c>
      <c r="I201" s="2903" t="s">
        <v>8742</v>
      </c>
      <c r="J201" s="2904" t="s">
        <v>8</v>
      </c>
      <c r="K201" s="2904" t="s">
        <v>1847</v>
      </c>
      <c r="L201" s="2904" t="s">
        <v>1847</v>
      </c>
      <c r="M201" s="2904" t="s">
        <v>1847</v>
      </c>
      <c r="N201" s="4"/>
      <c r="O201" s="14"/>
      <c r="P201" s="4"/>
      <c r="Q201" s="4"/>
      <c r="R201" s="4"/>
      <c r="S201" s="14"/>
      <c r="T201" s="4"/>
      <c r="U201" s="3"/>
      <c r="V201" s="4"/>
      <c r="W201" s="14"/>
      <c r="X201" s="4"/>
      <c r="Y201" s="3"/>
      <c r="Z201" s="4"/>
      <c r="AA201" s="14"/>
      <c r="AB201" s="4"/>
      <c r="AC201" s="14"/>
      <c r="AD201" s="14"/>
      <c r="AE201" s="14"/>
      <c r="AF201" s="14"/>
      <c r="AG201" s="14"/>
      <c r="AH201" s="14"/>
      <c r="AI201" s="14"/>
      <c r="AJ201" s="14"/>
      <c r="AK201" s="14"/>
      <c r="AL201" s="14"/>
      <c r="AM201" s="14"/>
      <c r="AN201" s="14"/>
      <c r="AO201" s="14"/>
      <c r="AP201" s="14"/>
      <c r="AQ201" s="14"/>
      <c r="AR201" s="14"/>
      <c r="AS201" s="14"/>
      <c r="AT201" s="14"/>
      <c r="AU201" s="14"/>
    </row>
    <row r="202" spans="1:47" ht="15.75" thickBot="1" x14ac:dyDescent="0.3">
      <c r="A202"/>
      <c r="B202" s="2902" t="s">
        <v>18861</v>
      </c>
      <c r="C202" s="2903" t="s">
        <v>18862</v>
      </c>
      <c r="D202" s="2904" t="s">
        <v>18827</v>
      </c>
      <c r="E202" s="2904" t="s">
        <v>1847</v>
      </c>
      <c r="F202" s="2904" t="s">
        <v>1847</v>
      </c>
      <c r="G202" s="2904" t="s">
        <v>8</v>
      </c>
      <c r="H202" s="2902" t="s">
        <v>18875</v>
      </c>
      <c r="I202" s="2903" t="s">
        <v>393</v>
      </c>
      <c r="J202" s="2904" t="s">
        <v>8</v>
      </c>
      <c r="K202" s="2904" t="s">
        <v>1847</v>
      </c>
      <c r="L202" s="2904" t="s">
        <v>1847</v>
      </c>
      <c r="M202" s="2904" t="s">
        <v>1847</v>
      </c>
      <c r="N202" s="4"/>
      <c r="O202" s="14"/>
      <c r="P202" s="4"/>
      <c r="Q202" s="4"/>
      <c r="R202" s="4"/>
      <c r="S202" s="14"/>
      <c r="T202" s="4"/>
      <c r="U202" s="3"/>
      <c r="V202" s="4"/>
      <c r="W202" s="14"/>
      <c r="X202" s="4"/>
      <c r="Y202" s="3"/>
      <c r="Z202" s="4"/>
      <c r="AA202" s="14"/>
      <c r="AB202" s="4"/>
      <c r="AC202" s="14"/>
      <c r="AD202" s="14"/>
      <c r="AE202" s="14"/>
      <c r="AF202" s="14"/>
      <c r="AG202" s="14"/>
      <c r="AH202" s="14"/>
      <c r="AI202" s="14"/>
      <c r="AJ202" s="14"/>
      <c r="AK202" s="14"/>
      <c r="AL202" s="14"/>
      <c r="AM202" s="14"/>
      <c r="AN202" s="14"/>
      <c r="AO202" s="14"/>
      <c r="AP202" s="14"/>
      <c r="AQ202" s="14"/>
      <c r="AR202" s="14"/>
      <c r="AS202" s="14"/>
      <c r="AT202" s="14"/>
      <c r="AU202" s="14"/>
    </row>
    <row r="203" spans="1:47" ht="15.75" thickBot="1" x14ac:dyDescent="0.3">
      <c r="A203"/>
      <c r="B203" s="2899"/>
      <c r="C203" s="2900"/>
      <c r="D203" s="2901"/>
      <c r="E203" s="2901"/>
      <c r="F203" s="2901"/>
      <c r="G203" s="2901"/>
      <c r="H203" s="2902" t="s">
        <v>18913</v>
      </c>
      <c r="I203" s="2903" t="s">
        <v>10026</v>
      </c>
      <c r="J203" s="2904" t="s">
        <v>8</v>
      </c>
      <c r="K203" s="2904" t="s">
        <v>1847</v>
      </c>
      <c r="L203" s="2904" t="s">
        <v>1847</v>
      </c>
      <c r="M203" s="2904" t="s">
        <v>1847</v>
      </c>
      <c r="N203" s="4"/>
      <c r="O203" s="14"/>
      <c r="P203" s="4"/>
      <c r="Q203" s="4"/>
      <c r="R203" s="4"/>
      <c r="S203" s="14"/>
      <c r="T203" s="4"/>
      <c r="U203" s="3"/>
      <c r="V203" s="4"/>
      <c r="W203" s="14"/>
      <c r="X203" s="4"/>
      <c r="Y203" s="3"/>
      <c r="Z203" s="4"/>
      <c r="AA203" s="14"/>
      <c r="AB203" s="4"/>
      <c r="AC203" s="14"/>
      <c r="AD203" s="14"/>
      <c r="AE203" s="14"/>
      <c r="AF203" s="14"/>
      <c r="AG203" s="14"/>
      <c r="AH203" s="14"/>
      <c r="AI203" s="14"/>
      <c r="AJ203" s="14"/>
      <c r="AK203" s="14"/>
      <c r="AL203" s="14"/>
      <c r="AM203" s="14"/>
      <c r="AN203" s="14"/>
      <c r="AO203" s="14"/>
      <c r="AP203" s="14"/>
      <c r="AQ203" s="14"/>
      <c r="AR203" s="14"/>
      <c r="AS203" s="14"/>
      <c r="AT203" s="14"/>
      <c r="AU203" s="14"/>
    </row>
    <row r="204" spans="1:47" ht="15.75" thickBot="1" x14ac:dyDescent="0.3">
      <c r="A204"/>
      <c r="B204" s="2902" t="s">
        <v>18863</v>
      </c>
      <c r="C204" s="2903" t="s">
        <v>18864</v>
      </c>
      <c r="D204" s="2904" t="s">
        <v>8</v>
      </c>
      <c r="E204" s="2904" t="s">
        <v>8</v>
      </c>
      <c r="F204" s="2904" t="s">
        <v>8</v>
      </c>
      <c r="G204" s="2904" t="s">
        <v>8</v>
      </c>
      <c r="H204" s="2902" t="s">
        <v>18876</v>
      </c>
      <c r="I204" s="2903" t="s">
        <v>392</v>
      </c>
      <c r="J204" s="2904" t="s">
        <v>8</v>
      </c>
      <c r="K204" s="2904" t="s">
        <v>1847</v>
      </c>
      <c r="L204" s="2904" t="s">
        <v>1847</v>
      </c>
      <c r="M204" s="2904" t="s">
        <v>1847</v>
      </c>
      <c r="N204" s="4"/>
      <c r="O204" s="14"/>
      <c r="P204" s="4"/>
      <c r="Q204" s="4"/>
      <c r="R204" s="4"/>
      <c r="S204" s="14"/>
      <c r="T204" s="4"/>
      <c r="U204" s="3"/>
      <c r="V204" s="4"/>
      <c r="W204" s="14"/>
      <c r="X204" s="4"/>
      <c r="Y204" s="3"/>
      <c r="Z204" s="4"/>
      <c r="AA204" s="14"/>
      <c r="AB204" s="4"/>
      <c r="AC204" s="14"/>
      <c r="AD204" s="14"/>
      <c r="AE204" s="14"/>
      <c r="AF204" s="14"/>
      <c r="AG204" s="14"/>
      <c r="AH204" s="14"/>
      <c r="AI204" s="14"/>
      <c r="AJ204" s="14"/>
      <c r="AK204" s="14"/>
      <c r="AL204" s="14"/>
      <c r="AM204" s="14"/>
      <c r="AN204" s="14"/>
      <c r="AO204" s="14"/>
      <c r="AP204" s="14"/>
      <c r="AQ204" s="14"/>
      <c r="AR204" s="14"/>
      <c r="AS204" s="14"/>
      <c r="AT204" s="14"/>
      <c r="AU204" s="14"/>
    </row>
    <row r="205" spans="1:47" ht="15.75" thickBot="1" x14ac:dyDescent="0.3">
      <c r="A205"/>
      <c r="B205" s="2899"/>
      <c r="C205" s="2900"/>
      <c r="D205" s="2901"/>
      <c r="E205" s="2901"/>
      <c r="F205" s="2901"/>
      <c r="G205" s="2901"/>
      <c r="H205" s="2918" t="s">
        <v>18877</v>
      </c>
      <c r="I205" s="2903" t="s">
        <v>405</v>
      </c>
      <c r="J205" s="2904" t="s">
        <v>8</v>
      </c>
      <c r="K205" s="2904" t="s">
        <v>1847</v>
      </c>
      <c r="L205" s="2904" t="s">
        <v>1847</v>
      </c>
      <c r="M205" s="2904" t="s">
        <v>1847</v>
      </c>
      <c r="N205" s="4"/>
      <c r="O205" s="14"/>
      <c r="P205" s="4"/>
      <c r="Q205" s="4"/>
      <c r="R205" s="4"/>
      <c r="S205" s="14"/>
      <c r="T205" s="4"/>
      <c r="U205" s="3"/>
      <c r="V205" s="4"/>
      <c r="W205" s="14"/>
      <c r="X205" s="4"/>
      <c r="Y205" s="3"/>
      <c r="Z205" s="4"/>
      <c r="AA205" s="14"/>
      <c r="AB205" s="4"/>
      <c r="AC205" s="14"/>
      <c r="AD205" s="14"/>
      <c r="AE205" s="14"/>
      <c r="AF205" s="14"/>
      <c r="AG205" s="14"/>
      <c r="AH205" s="14"/>
      <c r="AI205" s="14"/>
      <c r="AJ205" s="14"/>
      <c r="AK205" s="14"/>
      <c r="AL205" s="14"/>
      <c r="AM205" s="14"/>
      <c r="AN205" s="14"/>
      <c r="AO205" s="14"/>
      <c r="AP205" s="14"/>
      <c r="AQ205" s="14"/>
      <c r="AR205" s="14"/>
      <c r="AS205" s="14"/>
      <c r="AT205" s="14"/>
      <c r="AU205" s="14"/>
    </row>
    <row r="206" spans="1:47" ht="15.75" thickBot="1" x14ac:dyDescent="0.3">
      <c r="A206"/>
      <c r="B206" s="2902" t="s">
        <v>18865</v>
      </c>
      <c r="C206" s="2903" t="s">
        <v>18866</v>
      </c>
      <c r="D206" s="2904" t="s">
        <v>8</v>
      </c>
      <c r="E206" s="2904" t="s">
        <v>8</v>
      </c>
      <c r="F206" s="2904" t="s">
        <v>8</v>
      </c>
      <c r="G206" s="2904" t="s">
        <v>8</v>
      </c>
      <c r="H206" s="2902" t="s">
        <v>18878</v>
      </c>
      <c r="I206" s="2903" t="s">
        <v>10015</v>
      </c>
      <c r="J206" s="2904" t="s">
        <v>8</v>
      </c>
      <c r="K206" s="2904" t="s">
        <v>1847</v>
      </c>
      <c r="L206" s="2904" t="s">
        <v>1847</v>
      </c>
      <c r="M206" s="2904" t="s">
        <v>1847</v>
      </c>
      <c r="N206" s="4"/>
      <c r="O206" s="14"/>
      <c r="P206" s="4"/>
      <c r="Q206" s="4"/>
      <c r="R206" s="4"/>
      <c r="S206" s="14"/>
      <c r="T206" s="4"/>
      <c r="U206" s="3"/>
      <c r="V206" s="4"/>
      <c r="W206" s="14"/>
      <c r="X206" s="4"/>
      <c r="Y206" s="3"/>
      <c r="Z206" s="4"/>
      <c r="AA206" s="14"/>
      <c r="AB206" s="4"/>
      <c r="AC206" s="14"/>
      <c r="AD206" s="14"/>
      <c r="AE206" s="14"/>
      <c r="AF206" s="14"/>
      <c r="AG206" s="14"/>
      <c r="AH206" s="14"/>
      <c r="AI206" s="14"/>
      <c r="AJ206" s="14"/>
      <c r="AK206" s="14"/>
      <c r="AL206" s="14"/>
      <c r="AM206" s="14"/>
      <c r="AN206" s="14"/>
      <c r="AO206" s="14"/>
      <c r="AP206" s="14"/>
      <c r="AQ206" s="14"/>
      <c r="AR206" s="14"/>
      <c r="AS206" s="14"/>
      <c r="AT206" s="14"/>
      <c r="AU206" s="14"/>
    </row>
    <row r="207" spans="1:47" ht="15.75" thickBot="1" x14ac:dyDescent="0.3">
      <c r="A207"/>
      <c r="B207" s="3718" t="s">
        <v>18867</v>
      </c>
      <c r="C207" s="3720" t="s">
        <v>18868</v>
      </c>
      <c r="D207" s="2907" t="s">
        <v>8</v>
      </c>
      <c r="E207" s="2907" t="s">
        <v>8</v>
      </c>
      <c r="F207" s="2907" t="s">
        <v>8</v>
      </c>
      <c r="G207" s="2907" t="s">
        <v>8</v>
      </c>
      <c r="H207" s="2902" t="s">
        <v>18879</v>
      </c>
      <c r="I207" s="2903" t="s">
        <v>10017</v>
      </c>
      <c r="J207" s="2904" t="s">
        <v>8</v>
      </c>
      <c r="K207" s="2904" t="s">
        <v>1847</v>
      </c>
      <c r="L207" s="2904" t="s">
        <v>1847</v>
      </c>
      <c r="M207" s="2904" t="s">
        <v>1847</v>
      </c>
      <c r="N207" s="4"/>
      <c r="O207" s="14"/>
      <c r="P207" s="4"/>
      <c r="Q207" s="4"/>
      <c r="R207" s="4"/>
      <c r="S207" s="14"/>
      <c r="T207" s="4"/>
      <c r="U207" s="3"/>
      <c r="V207" s="4"/>
      <c r="W207" s="14"/>
      <c r="X207" s="4"/>
      <c r="Y207" s="3"/>
      <c r="Z207" s="4"/>
      <c r="AA207" s="14"/>
      <c r="AB207" s="4"/>
      <c r="AC207" s="14"/>
      <c r="AD207" s="14"/>
      <c r="AE207" s="14"/>
      <c r="AF207" s="14"/>
      <c r="AG207" s="14"/>
      <c r="AH207" s="14"/>
      <c r="AI207" s="14"/>
      <c r="AJ207" s="14"/>
      <c r="AK207" s="14"/>
      <c r="AL207" s="14"/>
      <c r="AM207" s="14"/>
      <c r="AN207" s="14"/>
      <c r="AO207" s="14"/>
      <c r="AP207" s="14"/>
      <c r="AQ207" s="14"/>
      <c r="AR207" s="14"/>
      <c r="AS207" s="14"/>
      <c r="AT207" s="14"/>
      <c r="AU207" s="14"/>
    </row>
    <row r="208" spans="1:47" ht="153.75" thickBot="1" x14ac:dyDescent="0.3">
      <c r="A208"/>
      <c r="B208" s="3719"/>
      <c r="C208" s="3721"/>
      <c r="D208" s="2904" t="s">
        <v>18869</v>
      </c>
      <c r="E208" s="2904" t="s">
        <v>18869</v>
      </c>
      <c r="F208" s="2904" t="s">
        <v>18869</v>
      </c>
      <c r="G208" s="2904" t="s">
        <v>18869</v>
      </c>
      <c r="H208" s="2902" t="s">
        <v>18880</v>
      </c>
      <c r="I208" s="2903" t="s">
        <v>1389</v>
      </c>
      <c r="J208" s="2904" t="s">
        <v>8</v>
      </c>
      <c r="K208" s="2904" t="s">
        <v>8</v>
      </c>
      <c r="L208" s="2904" t="s">
        <v>1847</v>
      </c>
      <c r="M208" s="2904" t="s">
        <v>1847</v>
      </c>
      <c r="N208" s="4"/>
      <c r="O208" s="14"/>
      <c r="P208" s="4"/>
      <c r="Q208" s="4"/>
      <c r="R208" s="4"/>
      <c r="S208" s="14"/>
      <c r="T208" s="4"/>
      <c r="U208" s="3"/>
      <c r="V208" s="4"/>
      <c r="W208" s="14"/>
      <c r="X208" s="4"/>
      <c r="Y208" s="3"/>
      <c r="Z208" s="4"/>
      <c r="AA208" s="14"/>
      <c r="AB208" s="4"/>
      <c r="AC208" s="14"/>
      <c r="AD208" s="14"/>
      <c r="AE208" s="14"/>
      <c r="AF208" s="14"/>
      <c r="AG208" s="14"/>
      <c r="AH208" s="14"/>
      <c r="AI208" s="14"/>
      <c r="AJ208" s="14"/>
      <c r="AK208" s="14"/>
      <c r="AL208" s="14"/>
      <c r="AM208" s="14"/>
      <c r="AN208" s="14"/>
      <c r="AO208" s="14"/>
      <c r="AP208" s="14"/>
      <c r="AQ208" s="14"/>
      <c r="AR208" s="14"/>
      <c r="AS208" s="14"/>
      <c r="AT208" s="14"/>
      <c r="AU208" s="14"/>
    </row>
    <row r="209" spans="1:47" ht="15.75" thickBot="1" x14ac:dyDescent="0.3">
      <c r="A209"/>
      <c r="B209" s="2899"/>
      <c r="C209" s="2900"/>
      <c r="D209" s="2901"/>
      <c r="E209" s="2901"/>
      <c r="F209" s="2901"/>
      <c r="G209" s="2901"/>
      <c r="H209" s="2902" t="s">
        <v>18881</v>
      </c>
      <c r="I209" s="2903" t="s">
        <v>394</v>
      </c>
      <c r="J209" s="2904"/>
      <c r="K209" s="2904" t="s">
        <v>1847</v>
      </c>
      <c r="L209" s="2904" t="s">
        <v>1847</v>
      </c>
      <c r="M209" s="2904" t="s">
        <v>1847</v>
      </c>
      <c r="N209" s="4"/>
      <c r="O209" s="14"/>
      <c r="P209" s="4"/>
      <c r="Q209" s="4"/>
      <c r="R209" s="4"/>
      <c r="S209" s="14"/>
      <c r="T209" s="4"/>
      <c r="U209" s="3"/>
      <c r="V209" s="4"/>
      <c r="W209" s="14"/>
      <c r="X209" s="4"/>
      <c r="Y209" s="3"/>
      <c r="Z209" s="4"/>
      <c r="AA209" s="14"/>
      <c r="AB209" s="4"/>
      <c r="AC209" s="14"/>
      <c r="AD209" s="14"/>
      <c r="AE209" s="14"/>
      <c r="AF209" s="14"/>
      <c r="AG209" s="14"/>
      <c r="AH209" s="14"/>
      <c r="AI209" s="14"/>
      <c r="AJ209" s="14"/>
      <c r="AK209" s="14"/>
      <c r="AL209" s="14"/>
      <c r="AM209" s="14"/>
      <c r="AN209" s="14"/>
      <c r="AO209" s="14"/>
      <c r="AP209" s="14"/>
      <c r="AQ209" s="14"/>
      <c r="AR209" s="14"/>
      <c r="AS209" s="14"/>
      <c r="AT209" s="14"/>
      <c r="AU209" s="14"/>
    </row>
    <row r="210" spans="1:47" ht="51.75" thickBot="1" x14ac:dyDescent="0.3">
      <c r="A210"/>
      <c r="B210" s="2902">
        <v>55</v>
      </c>
      <c r="C210" s="2903" t="s">
        <v>18870</v>
      </c>
      <c r="D210" s="2904" t="s">
        <v>8</v>
      </c>
      <c r="E210" s="2904" t="s">
        <v>18871</v>
      </c>
      <c r="F210" s="2904" t="s">
        <v>18871</v>
      </c>
      <c r="G210" s="2904" t="s">
        <v>18871</v>
      </c>
      <c r="H210" s="2902" t="s">
        <v>18914</v>
      </c>
      <c r="I210" s="2903" t="s">
        <v>18915</v>
      </c>
      <c r="J210" s="2904" t="s">
        <v>8</v>
      </c>
      <c r="K210" s="2904" t="s">
        <v>1847</v>
      </c>
      <c r="L210" s="2904" t="s">
        <v>1847</v>
      </c>
      <c r="M210" s="2904" t="s">
        <v>1847</v>
      </c>
      <c r="N210" s="4"/>
      <c r="O210" s="14"/>
      <c r="P210" s="4"/>
      <c r="Q210" s="4"/>
      <c r="R210" s="4"/>
      <c r="S210" s="14"/>
      <c r="T210" s="4"/>
      <c r="U210" s="3"/>
      <c r="V210" s="4"/>
      <c r="W210" s="14"/>
      <c r="X210" s="4"/>
      <c r="Y210" s="3"/>
      <c r="Z210" s="4"/>
      <c r="AA210" s="14"/>
      <c r="AB210" s="4"/>
      <c r="AC210" s="14"/>
      <c r="AD210" s="14"/>
      <c r="AE210" s="14"/>
      <c r="AF210" s="14"/>
      <c r="AG210" s="14"/>
      <c r="AH210" s="14"/>
      <c r="AI210" s="14"/>
      <c r="AJ210" s="14"/>
      <c r="AK210" s="14"/>
      <c r="AL210" s="14"/>
      <c r="AM210" s="14"/>
      <c r="AN210" s="14"/>
      <c r="AO210" s="14"/>
      <c r="AP210" s="14"/>
      <c r="AQ210" s="14"/>
      <c r="AR210" s="14"/>
      <c r="AS210" s="14"/>
      <c r="AT210" s="14"/>
      <c r="AU210" s="14"/>
    </row>
    <row r="211" spans="1:47" ht="24.75" thickBot="1" x14ac:dyDescent="0.3">
      <c r="A211"/>
      <c r="B211" s="2902" t="s">
        <v>18872</v>
      </c>
      <c r="C211" s="2914" t="s">
        <v>10397</v>
      </c>
      <c r="D211" s="2904" t="s">
        <v>8</v>
      </c>
      <c r="E211" s="2904" t="s">
        <v>8</v>
      </c>
      <c r="F211" s="2904" t="s">
        <v>8</v>
      </c>
      <c r="G211" s="2904" t="s">
        <v>8</v>
      </c>
      <c r="H211" s="2902" t="s">
        <v>18882</v>
      </c>
      <c r="I211" s="2903" t="s">
        <v>18883</v>
      </c>
      <c r="J211" s="2904" t="s">
        <v>8</v>
      </c>
      <c r="K211" s="2904" t="s">
        <v>1847</v>
      </c>
      <c r="L211" s="2904" t="s">
        <v>1847</v>
      </c>
      <c r="M211" s="2904" t="s">
        <v>1847</v>
      </c>
      <c r="N211" s="4"/>
      <c r="O211" s="14"/>
      <c r="P211" s="4"/>
      <c r="Q211" s="4"/>
      <c r="R211" s="4"/>
      <c r="S211" s="14"/>
      <c r="T211" s="4"/>
      <c r="U211" s="3"/>
      <c r="V211" s="4"/>
      <c r="W211" s="14"/>
      <c r="X211" s="4"/>
      <c r="Y211" s="3"/>
      <c r="Z211" s="4"/>
      <c r="AA211" s="14"/>
      <c r="AB211" s="4"/>
      <c r="AC211" s="14"/>
      <c r="AD211" s="14"/>
      <c r="AE211" s="14"/>
      <c r="AF211" s="14"/>
      <c r="AG211" s="14"/>
      <c r="AH211" s="14"/>
      <c r="AI211" s="14"/>
      <c r="AJ211" s="14"/>
      <c r="AK211" s="14"/>
      <c r="AL211" s="14"/>
      <c r="AM211" s="14"/>
      <c r="AN211" s="14"/>
      <c r="AO211" s="14"/>
      <c r="AP211" s="14"/>
      <c r="AQ211" s="14"/>
      <c r="AR211" s="14"/>
      <c r="AS211" s="14"/>
      <c r="AT211" s="14"/>
      <c r="AU211" s="14"/>
    </row>
    <row r="212" spans="1:47" ht="24.75" thickBot="1" x14ac:dyDescent="0.3">
      <c r="A212"/>
      <c r="B212" s="2902" t="s">
        <v>18873</v>
      </c>
      <c r="C212" s="2914" t="s">
        <v>1382</v>
      </c>
      <c r="D212" s="2904" t="s">
        <v>8</v>
      </c>
      <c r="E212" s="2904" t="s">
        <v>8</v>
      </c>
      <c r="F212" s="2904" t="s">
        <v>8</v>
      </c>
      <c r="G212" s="2904" t="s">
        <v>8</v>
      </c>
      <c r="H212" s="2902" t="s">
        <v>18884</v>
      </c>
      <c r="I212" s="2903" t="s">
        <v>400</v>
      </c>
      <c r="J212" s="2904" t="s">
        <v>8</v>
      </c>
      <c r="K212" s="2904" t="s">
        <v>1847</v>
      </c>
      <c r="L212" s="2904" t="s">
        <v>1847</v>
      </c>
      <c r="M212" s="2904" t="s">
        <v>1847</v>
      </c>
      <c r="N212" s="4"/>
      <c r="O212" s="14"/>
      <c r="P212" s="4"/>
      <c r="Q212" s="4"/>
      <c r="R212" s="4"/>
      <c r="S212" s="14"/>
      <c r="T212" s="4"/>
      <c r="U212" s="3"/>
      <c r="V212" s="4"/>
      <c r="W212" s="14"/>
      <c r="X212" s="4"/>
      <c r="Y212" s="3"/>
      <c r="Z212" s="4"/>
      <c r="AA212" s="14"/>
      <c r="AB212" s="4"/>
      <c r="AC212" s="14"/>
      <c r="AD212" s="14"/>
      <c r="AE212" s="14"/>
      <c r="AF212" s="14"/>
      <c r="AG212" s="14"/>
      <c r="AH212" s="14"/>
      <c r="AI212" s="14"/>
      <c r="AJ212" s="14"/>
      <c r="AK212" s="14"/>
      <c r="AL212" s="14"/>
      <c r="AM212" s="14"/>
      <c r="AN212" s="14"/>
      <c r="AO212" s="14"/>
      <c r="AP212" s="14"/>
      <c r="AQ212" s="14"/>
      <c r="AR212" s="14"/>
      <c r="AS212" s="14"/>
      <c r="AT212" s="14"/>
      <c r="AU212" s="14"/>
    </row>
    <row r="213" spans="1:47" ht="15.75" thickBot="1" x14ac:dyDescent="0.3">
      <c r="A213"/>
      <c r="B213" s="2902" t="s">
        <v>18874</v>
      </c>
      <c r="C213" s="2903" t="s">
        <v>1457</v>
      </c>
      <c r="D213" s="2904" t="s">
        <v>8</v>
      </c>
      <c r="E213" s="2904" t="s">
        <v>8</v>
      </c>
      <c r="F213" s="2904" t="s">
        <v>8</v>
      </c>
      <c r="G213" s="2904" t="s">
        <v>8</v>
      </c>
      <c r="H213" s="2902" t="s">
        <v>18885</v>
      </c>
      <c r="I213" s="2903" t="s">
        <v>401</v>
      </c>
      <c r="J213" s="2904" t="s">
        <v>8</v>
      </c>
      <c r="K213" s="2904" t="s">
        <v>1847</v>
      </c>
      <c r="L213" s="2904" t="s">
        <v>1847</v>
      </c>
      <c r="M213" s="2904" t="s">
        <v>1847</v>
      </c>
      <c r="N213" s="4"/>
      <c r="O213" s="14"/>
      <c r="P213" s="4"/>
      <c r="Q213" s="4"/>
      <c r="R213" s="4"/>
      <c r="S213" s="14"/>
      <c r="T213" s="4"/>
      <c r="U213" s="3"/>
      <c r="V213" s="4"/>
      <c r="W213" s="14"/>
      <c r="X213" s="4"/>
      <c r="Y213" s="3"/>
      <c r="Z213" s="4"/>
      <c r="AA213" s="14"/>
      <c r="AB213" s="4"/>
      <c r="AC213" s="14"/>
      <c r="AD213" s="14"/>
      <c r="AE213" s="14"/>
      <c r="AF213" s="14"/>
      <c r="AG213" s="14"/>
      <c r="AH213" s="14"/>
      <c r="AI213" s="14"/>
      <c r="AJ213" s="14"/>
      <c r="AK213" s="14"/>
      <c r="AL213" s="14"/>
      <c r="AM213" s="14"/>
      <c r="AN213" s="14"/>
      <c r="AO213" s="14"/>
      <c r="AP213" s="14"/>
      <c r="AQ213" s="14"/>
      <c r="AR213" s="14"/>
      <c r="AS213" s="14"/>
      <c r="AT213" s="14"/>
      <c r="AU213" s="14"/>
    </row>
    <row r="214" spans="1:47" ht="15.75" thickBot="1" x14ac:dyDescent="0.3">
      <c r="A214"/>
      <c r="B214" s="2902" t="s">
        <v>18875</v>
      </c>
      <c r="C214" s="2903" t="s">
        <v>393</v>
      </c>
      <c r="D214" s="2904" t="s">
        <v>8</v>
      </c>
      <c r="E214" s="2904" t="s">
        <v>8</v>
      </c>
      <c r="F214" s="2904" t="s">
        <v>8</v>
      </c>
      <c r="G214" s="2904" t="s">
        <v>8</v>
      </c>
      <c r="H214" s="2902" t="s">
        <v>18886</v>
      </c>
      <c r="I214" s="2903" t="s">
        <v>18887</v>
      </c>
      <c r="J214" s="2904" t="s">
        <v>8</v>
      </c>
      <c r="K214" s="2904" t="s">
        <v>8</v>
      </c>
      <c r="L214" s="2904" t="s">
        <v>1847</v>
      </c>
      <c r="M214" s="2904" t="s">
        <v>1847</v>
      </c>
      <c r="N214" s="4"/>
      <c r="O214" s="14"/>
      <c r="P214" s="4"/>
      <c r="Q214" s="4"/>
      <c r="R214" s="4"/>
      <c r="S214" s="14"/>
      <c r="T214" s="4"/>
      <c r="U214" s="3"/>
      <c r="V214" s="4"/>
      <c r="W214" s="14"/>
      <c r="X214" s="4"/>
      <c r="Y214" s="3"/>
      <c r="Z214" s="4"/>
      <c r="AA214" s="14"/>
      <c r="AB214" s="4"/>
      <c r="AC214" s="14"/>
      <c r="AD214" s="14"/>
      <c r="AE214" s="14"/>
      <c r="AF214" s="14"/>
      <c r="AG214" s="14"/>
      <c r="AH214" s="14"/>
      <c r="AI214" s="14"/>
      <c r="AJ214" s="14"/>
      <c r="AK214" s="14"/>
      <c r="AL214" s="14"/>
      <c r="AM214" s="14"/>
      <c r="AN214" s="14"/>
      <c r="AO214" s="14"/>
      <c r="AP214" s="14"/>
      <c r="AQ214" s="14"/>
      <c r="AR214" s="14"/>
      <c r="AS214" s="14"/>
      <c r="AT214" s="14"/>
      <c r="AU214" s="14"/>
    </row>
    <row r="215" spans="1:47" ht="15.75" thickBot="1" x14ac:dyDescent="0.3">
      <c r="A215"/>
      <c r="B215" s="2902" t="s">
        <v>18876</v>
      </c>
      <c r="C215" s="2903" t="s">
        <v>392</v>
      </c>
      <c r="D215" s="2904" t="s">
        <v>8</v>
      </c>
      <c r="E215" s="2904" t="s">
        <v>8</v>
      </c>
      <c r="F215" s="2904" t="s">
        <v>8</v>
      </c>
      <c r="G215" s="2904" t="s">
        <v>8</v>
      </c>
      <c r="H215" s="2902">
        <v>56</v>
      </c>
      <c r="I215" s="2903" t="s">
        <v>18890</v>
      </c>
      <c r="J215" s="2904" t="s">
        <v>8</v>
      </c>
      <c r="K215" s="2904" t="s">
        <v>1847</v>
      </c>
      <c r="L215" s="2904" t="s">
        <v>1847</v>
      </c>
      <c r="M215" s="2904" t="s">
        <v>1847</v>
      </c>
      <c r="N215" s="4"/>
      <c r="O215" s="14"/>
      <c r="P215" s="4"/>
      <c r="Q215" s="4"/>
      <c r="R215" s="4"/>
      <c r="S215" s="14"/>
      <c r="T215" s="4"/>
      <c r="U215" s="3"/>
      <c r="V215" s="4"/>
      <c r="W215" s="14"/>
      <c r="X215" s="4"/>
      <c r="Y215" s="3"/>
      <c r="Z215" s="4"/>
      <c r="AA215" s="14"/>
      <c r="AB215" s="4"/>
      <c r="AC215" s="14"/>
      <c r="AD215" s="14"/>
      <c r="AE215" s="14"/>
      <c r="AF215" s="14"/>
      <c r="AG215" s="14"/>
      <c r="AH215" s="14"/>
      <c r="AI215" s="14"/>
      <c r="AJ215" s="14"/>
      <c r="AK215" s="14"/>
      <c r="AL215" s="14"/>
      <c r="AM215" s="14"/>
      <c r="AN215" s="14"/>
      <c r="AO215" s="14"/>
      <c r="AP215" s="14"/>
      <c r="AQ215" s="14"/>
      <c r="AR215" s="14"/>
      <c r="AS215" s="14"/>
      <c r="AT215" s="14"/>
      <c r="AU215" s="14"/>
    </row>
    <row r="216" spans="1:47" ht="77.25" thickBot="1" x14ac:dyDescent="0.3">
      <c r="A216"/>
      <c r="B216" s="2918" t="s">
        <v>18877</v>
      </c>
      <c r="C216" s="2903" t="s">
        <v>405</v>
      </c>
      <c r="D216" s="2904" t="s">
        <v>8</v>
      </c>
      <c r="E216" s="2904" t="s">
        <v>8</v>
      </c>
      <c r="F216" s="2904" t="s">
        <v>8</v>
      </c>
      <c r="G216" s="2904" t="s">
        <v>8</v>
      </c>
      <c r="H216" s="2902">
        <v>58</v>
      </c>
      <c r="I216" s="2903" t="s">
        <v>18891</v>
      </c>
      <c r="J216" s="2904"/>
      <c r="K216" s="2904" t="s">
        <v>18871</v>
      </c>
      <c r="L216" s="2904" t="s">
        <v>18871</v>
      </c>
      <c r="M216" s="2904" t="s">
        <v>18871</v>
      </c>
      <c r="N216" s="4"/>
      <c r="O216" s="14"/>
      <c r="P216" s="4"/>
      <c r="Q216" s="4"/>
      <c r="R216" s="4"/>
      <c r="S216" s="14"/>
      <c r="T216" s="4"/>
      <c r="U216" s="3"/>
      <c r="V216" s="4"/>
      <c r="W216" s="14"/>
      <c r="X216" s="4"/>
      <c r="Y216" s="3"/>
      <c r="Z216" s="4"/>
      <c r="AA216" s="14"/>
      <c r="AB216" s="4"/>
      <c r="AC216" s="14"/>
      <c r="AD216" s="14"/>
      <c r="AE216" s="14"/>
      <c r="AF216" s="14"/>
      <c r="AG216" s="14"/>
      <c r="AH216" s="14"/>
      <c r="AI216" s="14"/>
      <c r="AJ216" s="14"/>
      <c r="AK216" s="14"/>
      <c r="AL216" s="14"/>
      <c r="AM216" s="14"/>
      <c r="AN216" s="14"/>
      <c r="AO216" s="14"/>
      <c r="AP216" s="14"/>
      <c r="AQ216" s="14"/>
      <c r="AR216" s="14"/>
      <c r="AS216" s="14"/>
      <c r="AT216" s="14"/>
      <c r="AU216" s="14"/>
    </row>
    <row r="217" spans="1:47" ht="26.25" thickBot="1" x14ac:dyDescent="0.3">
      <c r="A217"/>
      <c r="B217" s="2902" t="s">
        <v>18878</v>
      </c>
      <c r="C217" s="2903" t="s">
        <v>10015</v>
      </c>
      <c r="D217" s="2904" t="s">
        <v>8</v>
      </c>
      <c r="E217" s="2904" t="s">
        <v>8</v>
      </c>
      <c r="F217" s="2904" t="s">
        <v>8</v>
      </c>
      <c r="G217" s="2904" t="s">
        <v>8</v>
      </c>
      <c r="H217" s="2902" t="s">
        <v>18892</v>
      </c>
      <c r="I217" s="2903" t="s">
        <v>396</v>
      </c>
      <c r="J217" s="2904" t="s">
        <v>8</v>
      </c>
      <c r="K217" s="2904" t="s">
        <v>1847</v>
      </c>
      <c r="L217" s="2904" t="s">
        <v>1847</v>
      </c>
      <c r="M217" s="2904" t="s">
        <v>1847</v>
      </c>
      <c r="N217" s="4"/>
      <c r="O217" s="14"/>
      <c r="P217" s="4"/>
      <c r="Q217" s="4"/>
      <c r="R217" s="4"/>
      <c r="S217" s="14"/>
      <c r="T217" s="4"/>
      <c r="U217" s="3"/>
      <c r="V217" s="4"/>
      <c r="W217" s="14"/>
      <c r="X217" s="4"/>
      <c r="Y217" s="3"/>
      <c r="Z217" s="4"/>
      <c r="AA217" s="14"/>
      <c r="AB217" s="4"/>
      <c r="AC217" s="14"/>
      <c r="AD217" s="14"/>
      <c r="AE217" s="14"/>
      <c r="AF217" s="14"/>
      <c r="AG217" s="14"/>
      <c r="AH217" s="14"/>
      <c r="AI217" s="14"/>
      <c r="AJ217" s="14"/>
      <c r="AK217" s="14"/>
      <c r="AL217" s="14"/>
      <c r="AM217" s="14"/>
      <c r="AN217" s="14"/>
      <c r="AO217" s="14"/>
      <c r="AP217" s="14"/>
      <c r="AQ217" s="14"/>
      <c r="AR217" s="14"/>
      <c r="AS217" s="14"/>
      <c r="AT217" s="14"/>
      <c r="AU217" s="14"/>
    </row>
    <row r="218" spans="1:47" ht="26.25" thickBot="1" x14ac:dyDescent="0.3">
      <c r="A218"/>
      <c r="B218" s="2902" t="s">
        <v>18879</v>
      </c>
      <c r="C218" s="2903" t="s">
        <v>10017</v>
      </c>
      <c r="D218" s="2904" t="s">
        <v>8</v>
      </c>
      <c r="E218" s="2904" t="s">
        <v>8</v>
      </c>
      <c r="F218" s="2904" t="s">
        <v>8</v>
      </c>
      <c r="G218" s="2904" t="s">
        <v>8</v>
      </c>
      <c r="H218" s="2902" t="s">
        <v>18893</v>
      </c>
      <c r="I218" s="2903" t="s">
        <v>10367</v>
      </c>
      <c r="J218" s="2904" t="s">
        <v>8</v>
      </c>
      <c r="K218" s="2904" t="s">
        <v>1847</v>
      </c>
      <c r="L218" s="2904" t="s">
        <v>1847</v>
      </c>
      <c r="M218" s="2904" t="s">
        <v>1847</v>
      </c>
      <c r="N218" s="4"/>
      <c r="O218" s="14"/>
      <c r="P218" s="4"/>
      <c r="Q218" s="4"/>
      <c r="R218" s="4"/>
      <c r="S218" s="14"/>
      <c r="T218" s="4"/>
      <c r="U218" s="3"/>
      <c r="V218" s="4"/>
      <c r="W218" s="14"/>
      <c r="X218" s="4"/>
      <c r="Y218" s="3"/>
      <c r="Z218" s="4"/>
      <c r="AA218" s="14"/>
      <c r="AB218" s="4"/>
      <c r="AC218" s="14"/>
      <c r="AD218" s="14"/>
      <c r="AE218" s="14"/>
      <c r="AF218" s="14"/>
      <c r="AG218" s="14"/>
      <c r="AH218" s="14"/>
      <c r="AI218" s="14"/>
      <c r="AJ218" s="14"/>
      <c r="AK218" s="14"/>
      <c r="AL218" s="14"/>
      <c r="AM218" s="14"/>
      <c r="AN218" s="14"/>
      <c r="AO218" s="14"/>
      <c r="AP218" s="14"/>
      <c r="AQ218" s="14"/>
      <c r="AR218" s="14"/>
      <c r="AS218" s="14"/>
      <c r="AT218" s="14"/>
      <c r="AU218" s="14"/>
    </row>
    <row r="219" spans="1:47" ht="26.25" thickBot="1" x14ac:dyDescent="0.3">
      <c r="A219"/>
      <c r="B219" s="2902" t="s">
        <v>18880</v>
      </c>
      <c r="C219" s="2903" t="s">
        <v>1389</v>
      </c>
      <c r="D219" s="2904" t="s">
        <v>8</v>
      </c>
      <c r="E219" s="2904" t="s">
        <v>8</v>
      </c>
      <c r="F219" s="2904" t="s">
        <v>8</v>
      </c>
      <c r="G219" s="2904" t="s">
        <v>8</v>
      </c>
      <c r="H219" s="2902" t="s">
        <v>18894</v>
      </c>
      <c r="I219" s="2903" t="s">
        <v>8841</v>
      </c>
      <c r="J219" s="2904" t="s">
        <v>8</v>
      </c>
      <c r="K219" s="2904" t="s">
        <v>1847</v>
      </c>
      <c r="L219" s="2904" t="s">
        <v>1847</v>
      </c>
      <c r="M219" s="2904" t="s">
        <v>1847</v>
      </c>
      <c r="N219" s="4"/>
      <c r="O219" s="14"/>
      <c r="P219" s="4"/>
      <c r="Q219" s="4"/>
      <c r="R219" s="4"/>
      <c r="S219" s="14"/>
      <c r="T219" s="4"/>
      <c r="U219" s="3"/>
      <c r="V219" s="4"/>
      <c r="W219" s="14"/>
      <c r="X219" s="4"/>
      <c r="Y219" s="3"/>
      <c r="Z219" s="4"/>
      <c r="AA219" s="14"/>
      <c r="AB219" s="4"/>
      <c r="AC219" s="14"/>
      <c r="AD219" s="14"/>
      <c r="AE219" s="14"/>
      <c r="AF219" s="14"/>
      <c r="AG219" s="14"/>
      <c r="AH219" s="14"/>
      <c r="AI219" s="14"/>
      <c r="AJ219" s="14"/>
      <c r="AK219" s="14"/>
      <c r="AL219" s="14"/>
      <c r="AM219" s="14"/>
      <c r="AN219" s="14"/>
      <c r="AO219" s="14"/>
      <c r="AP219" s="14"/>
      <c r="AQ219" s="14"/>
      <c r="AR219" s="14"/>
      <c r="AS219" s="14"/>
      <c r="AT219" s="14"/>
      <c r="AU219" s="14"/>
    </row>
    <row r="220" spans="1:47" ht="15.75" thickBot="1" x14ac:dyDescent="0.3">
      <c r="A220"/>
      <c r="B220" s="2902" t="s">
        <v>18881</v>
      </c>
      <c r="C220" s="2903" t="s">
        <v>394</v>
      </c>
      <c r="D220" s="2904" t="s">
        <v>8</v>
      </c>
      <c r="E220" s="2904" t="s">
        <v>8</v>
      </c>
      <c r="F220" s="2904" t="s">
        <v>8</v>
      </c>
      <c r="G220" s="2904" t="s">
        <v>8</v>
      </c>
      <c r="H220" s="2902" t="s">
        <v>18895</v>
      </c>
      <c r="I220" s="2903" t="s">
        <v>18896</v>
      </c>
      <c r="J220" s="2904" t="s">
        <v>8</v>
      </c>
      <c r="K220" s="2904" t="s">
        <v>1847</v>
      </c>
      <c r="L220" s="2904" t="s">
        <v>1847</v>
      </c>
      <c r="M220" s="2904" t="s">
        <v>1847</v>
      </c>
      <c r="N220" s="4"/>
      <c r="O220" s="14"/>
      <c r="P220" s="4"/>
      <c r="Q220" s="4"/>
      <c r="R220" s="4"/>
      <c r="S220" s="14"/>
      <c r="T220" s="4"/>
      <c r="U220" s="3"/>
      <c r="V220" s="4"/>
      <c r="W220" s="14"/>
      <c r="X220" s="4"/>
      <c r="Y220" s="3"/>
      <c r="Z220" s="4"/>
      <c r="AA220" s="14"/>
      <c r="AB220" s="4"/>
      <c r="AC220" s="14"/>
      <c r="AD220" s="14"/>
      <c r="AE220" s="14"/>
      <c r="AF220" s="14"/>
      <c r="AG220" s="14"/>
      <c r="AH220" s="14"/>
      <c r="AI220" s="14"/>
      <c r="AJ220" s="14"/>
      <c r="AK220" s="14"/>
      <c r="AL220" s="14"/>
      <c r="AM220" s="14"/>
      <c r="AN220" s="14"/>
      <c r="AO220" s="14"/>
      <c r="AP220" s="14"/>
      <c r="AQ220" s="14"/>
      <c r="AR220" s="14"/>
      <c r="AS220" s="14"/>
      <c r="AT220" s="14"/>
      <c r="AU220" s="14"/>
    </row>
    <row r="221" spans="1:47" ht="15.75" thickBot="1" x14ac:dyDescent="0.3">
      <c r="A221"/>
      <c r="B221" s="2902" t="s">
        <v>18882</v>
      </c>
      <c r="C221" s="2903" t="s">
        <v>18883</v>
      </c>
      <c r="D221" s="2904" t="s">
        <v>8</v>
      </c>
      <c r="E221" s="2904" t="s">
        <v>8</v>
      </c>
      <c r="F221" s="2904" t="s">
        <v>8</v>
      </c>
      <c r="G221" s="2904" t="s">
        <v>8</v>
      </c>
      <c r="H221" s="2902" t="s">
        <v>18897</v>
      </c>
      <c r="I221" s="2903" t="s">
        <v>18898</v>
      </c>
      <c r="J221" s="2904" t="s">
        <v>8</v>
      </c>
      <c r="K221" s="2904" t="s">
        <v>1847</v>
      </c>
      <c r="L221" s="2904" t="s">
        <v>1847</v>
      </c>
      <c r="M221" s="2904" t="s">
        <v>1847</v>
      </c>
      <c r="N221" s="4"/>
      <c r="O221" s="14"/>
      <c r="P221" s="4"/>
      <c r="Q221" s="4"/>
      <c r="R221" s="4"/>
      <c r="S221" s="14"/>
      <c r="T221" s="4"/>
      <c r="U221" s="3"/>
      <c r="V221" s="4"/>
      <c r="W221" s="14"/>
      <c r="X221" s="4"/>
      <c r="Y221" s="3"/>
      <c r="Z221" s="4"/>
      <c r="AA221" s="14"/>
      <c r="AB221" s="4"/>
      <c r="AC221" s="14"/>
      <c r="AD221" s="14"/>
      <c r="AE221" s="14"/>
      <c r="AF221" s="14"/>
      <c r="AG221" s="14"/>
      <c r="AH221" s="14"/>
      <c r="AI221" s="14"/>
      <c r="AJ221" s="14"/>
      <c r="AK221" s="14"/>
      <c r="AL221" s="14"/>
      <c r="AM221" s="14"/>
      <c r="AN221" s="14"/>
      <c r="AO221" s="14"/>
      <c r="AP221" s="14"/>
      <c r="AQ221" s="14"/>
      <c r="AR221" s="14"/>
      <c r="AS221" s="14"/>
      <c r="AT221" s="14"/>
      <c r="AU221" s="14"/>
    </row>
    <row r="222" spans="1:47" ht="15.75" thickBot="1" x14ac:dyDescent="0.3">
      <c r="A222"/>
      <c r="B222" s="2902" t="s">
        <v>18884</v>
      </c>
      <c r="C222" s="2903" t="s">
        <v>400</v>
      </c>
      <c r="D222" s="2904" t="s">
        <v>8</v>
      </c>
      <c r="E222" s="2904" t="s">
        <v>8</v>
      </c>
      <c r="F222" s="2904" t="s">
        <v>8</v>
      </c>
      <c r="G222" s="2904" t="s">
        <v>8</v>
      </c>
      <c r="H222" s="2902" t="s">
        <v>18902</v>
      </c>
      <c r="I222" s="2903" t="s">
        <v>399</v>
      </c>
      <c r="J222" s="2904" t="s">
        <v>8</v>
      </c>
      <c r="K222" s="2904" t="s">
        <v>1847</v>
      </c>
      <c r="L222" s="2904" t="s">
        <v>1847</v>
      </c>
      <c r="M222" s="2904" t="s">
        <v>1847</v>
      </c>
      <c r="N222" s="4"/>
      <c r="O222" s="14"/>
      <c r="P222" s="4"/>
      <c r="Q222" s="4"/>
      <c r="R222" s="4"/>
      <c r="S222" s="14"/>
      <c r="T222" s="4"/>
      <c r="U222" s="3"/>
      <c r="V222" s="4"/>
      <c r="W222" s="14"/>
      <c r="X222" s="4"/>
      <c r="Y222" s="3"/>
      <c r="Z222" s="4"/>
      <c r="AA222" s="14"/>
      <c r="AB222" s="4"/>
      <c r="AC222" s="14"/>
      <c r="AD222" s="14"/>
      <c r="AE222" s="14"/>
      <c r="AF222" s="14"/>
      <c r="AG222" s="14"/>
      <c r="AH222" s="14"/>
      <c r="AI222" s="14"/>
      <c r="AJ222" s="14"/>
      <c r="AK222" s="14"/>
      <c r="AL222" s="14"/>
      <c r="AM222" s="14"/>
      <c r="AN222" s="14"/>
      <c r="AO222" s="14"/>
      <c r="AP222" s="14"/>
      <c r="AQ222" s="14"/>
      <c r="AR222" s="14"/>
      <c r="AS222" s="14"/>
      <c r="AT222" s="14"/>
      <c r="AU222" s="14"/>
    </row>
    <row r="223" spans="1:47" ht="15.75" thickBot="1" x14ac:dyDescent="0.3">
      <c r="A223"/>
      <c r="B223" s="2902" t="s">
        <v>18885</v>
      </c>
      <c r="C223" s="2903" t="s">
        <v>401</v>
      </c>
      <c r="D223" s="2904" t="s">
        <v>8</v>
      </c>
      <c r="E223" s="2904" t="s">
        <v>8</v>
      </c>
      <c r="F223" s="2904" t="s">
        <v>8</v>
      </c>
      <c r="G223" s="2904" t="s">
        <v>8</v>
      </c>
      <c r="H223" s="2902" t="s">
        <v>18903</v>
      </c>
      <c r="I223" s="2903" t="s">
        <v>397</v>
      </c>
      <c r="J223" s="2904" t="s">
        <v>8</v>
      </c>
      <c r="K223" s="2904" t="s">
        <v>1847</v>
      </c>
      <c r="L223" s="2904" t="s">
        <v>1847</v>
      </c>
      <c r="M223" s="2904" t="s">
        <v>1847</v>
      </c>
      <c r="N223" s="4"/>
      <c r="O223" s="14"/>
      <c r="P223" s="4"/>
      <c r="Q223" s="4"/>
      <c r="R223" s="4"/>
      <c r="S223" s="14"/>
      <c r="T223" s="4"/>
      <c r="U223" s="3"/>
      <c r="V223" s="4"/>
      <c r="W223" s="14"/>
      <c r="X223" s="4"/>
      <c r="Y223" s="3"/>
      <c r="Z223" s="4"/>
      <c r="AA223" s="14"/>
      <c r="AB223" s="4"/>
      <c r="AC223" s="14"/>
      <c r="AD223" s="14"/>
      <c r="AE223" s="14"/>
      <c r="AF223" s="14"/>
      <c r="AG223" s="14"/>
      <c r="AH223" s="14"/>
      <c r="AI223" s="14"/>
      <c r="AJ223" s="14"/>
      <c r="AK223" s="14"/>
      <c r="AL223" s="14"/>
      <c r="AM223" s="14"/>
      <c r="AN223" s="14"/>
      <c r="AO223" s="14"/>
      <c r="AP223" s="14"/>
      <c r="AQ223" s="14"/>
      <c r="AR223" s="14"/>
      <c r="AS223" s="14"/>
      <c r="AT223" s="14"/>
      <c r="AU223" s="14"/>
    </row>
    <row r="224" spans="1:47" ht="39" thickBot="1" x14ac:dyDescent="0.3">
      <c r="A224"/>
      <c r="B224" s="2902" t="s">
        <v>18886</v>
      </c>
      <c r="C224" s="2903" t="s">
        <v>18887</v>
      </c>
      <c r="D224" s="2904" t="s">
        <v>8</v>
      </c>
      <c r="E224" s="2904" t="s">
        <v>8</v>
      </c>
      <c r="F224" s="2904" t="s">
        <v>8</v>
      </c>
      <c r="G224" s="2904" t="s">
        <v>8</v>
      </c>
      <c r="H224" s="2902" t="s">
        <v>18904</v>
      </c>
      <c r="I224" s="2903" t="s">
        <v>398</v>
      </c>
      <c r="J224" s="2904" t="s">
        <v>8</v>
      </c>
      <c r="K224" s="2904" t="s">
        <v>1847</v>
      </c>
      <c r="L224" s="2904" t="s">
        <v>1847</v>
      </c>
      <c r="M224" s="2904" t="s">
        <v>1847</v>
      </c>
      <c r="N224" s="4"/>
      <c r="O224" s="14"/>
      <c r="P224" s="4"/>
      <c r="Q224" s="4"/>
      <c r="R224" s="4"/>
      <c r="S224" s="14"/>
      <c r="T224" s="4"/>
      <c r="U224" s="3"/>
      <c r="V224" s="4"/>
      <c r="W224" s="14"/>
      <c r="X224" s="4"/>
      <c r="Y224" s="3"/>
      <c r="Z224" s="4"/>
      <c r="AA224" s="14"/>
      <c r="AB224" s="4"/>
      <c r="AC224" s="14"/>
      <c r="AD224" s="14"/>
      <c r="AE224" s="14"/>
      <c r="AF224" s="14"/>
      <c r="AG224" s="14"/>
      <c r="AH224" s="14"/>
      <c r="AI224" s="14"/>
      <c r="AJ224" s="14"/>
      <c r="AK224" s="14"/>
      <c r="AL224" s="14"/>
      <c r="AM224" s="14"/>
      <c r="AN224" s="14"/>
      <c r="AO224" s="14"/>
      <c r="AP224" s="14"/>
      <c r="AQ224" s="14"/>
      <c r="AR224" s="14"/>
      <c r="AS224" s="14"/>
      <c r="AT224" s="14"/>
      <c r="AU224" s="14"/>
    </row>
    <row r="225" spans="1:47" ht="26.25" thickBot="1" x14ac:dyDescent="0.3">
      <c r="A225"/>
      <c r="B225" s="2902" t="s">
        <v>18888</v>
      </c>
      <c r="C225" s="2903" t="s">
        <v>18889</v>
      </c>
      <c r="D225" s="2904" t="s">
        <v>8</v>
      </c>
      <c r="E225" s="2904" t="s">
        <v>8</v>
      </c>
      <c r="F225" s="2904" t="s">
        <v>8</v>
      </c>
      <c r="G225" s="2904" t="s">
        <v>8</v>
      </c>
      <c r="H225" s="2902"/>
      <c r="I225" s="2903"/>
      <c r="J225" s="2904"/>
      <c r="K225" s="2904"/>
      <c r="L225" s="2904"/>
      <c r="M225" s="2904"/>
      <c r="N225" s="4"/>
      <c r="O225" s="14"/>
      <c r="P225" s="4"/>
      <c r="Q225" s="4"/>
      <c r="R225" s="4"/>
      <c r="S225" s="14"/>
      <c r="T225" s="4"/>
      <c r="U225" s="3"/>
      <c r="V225" s="4"/>
      <c r="W225" s="14"/>
      <c r="X225" s="4"/>
      <c r="Y225" s="3"/>
      <c r="Z225" s="4"/>
      <c r="AA225" s="14"/>
      <c r="AB225" s="4"/>
      <c r="AC225" s="14"/>
      <c r="AD225" s="14"/>
      <c r="AE225" s="14"/>
      <c r="AF225" s="14"/>
      <c r="AG225" s="14"/>
      <c r="AH225" s="14"/>
      <c r="AI225" s="14"/>
      <c r="AJ225" s="14"/>
      <c r="AK225" s="14"/>
      <c r="AL225" s="14"/>
      <c r="AM225" s="14"/>
      <c r="AN225" s="14"/>
      <c r="AO225" s="14"/>
      <c r="AP225" s="14"/>
      <c r="AQ225" s="14"/>
      <c r="AR225" s="14"/>
      <c r="AS225" s="14"/>
      <c r="AT225" s="14"/>
      <c r="AU225" s="14"/>
    </row>
    <row r="226" spans="1:47" ht="15.75" thickBot="1" x14ac:dyDescent="0.3">
      <c r="A226"/>
      <c r="B226" s="2902">
        <v>56</v>
      </c>
      <c r="C226" s="2903" t="s">
        <v>18890</v>
      </c>
      <c r="D226" s="2904" t="s">
        <v>1847</v>
      </c>
      <c r="E226" s="2904" t="s">
        <v>18827</v>
      </c>
      <c r="F226" s="2904" t="s">
        <v>1847</v>
      </c>
      <c r="G226" s="2904" t="s">
        <v>1847</v>
      </c>
      <c r="H226"/>
      <c r="J226"/>
      <c r="K226" s="3"/>
      <c r="L226" s="4"/>
      <c r="M226" s="4"/>
      <c r="N226" s="4"/>
      <c r="O226" s="14"/>
      <c r="P226" s="4"/>
      <c r="Q226" s="4"/>
      <c r="R226" s="4"/>
      <c r="S226" s="14"/>
      <c r="T226" s="4"/>
      <c r="U226" s="3"/>
      <c r="V226" s="4"/>
      <c r="W226" s="14"/>
      <c r="X226" s="4"/>
      <c r="Y226" s="3"/>
      <c r="Z226" s="4"/>
      <c r="AA226" s="14"/>
      <c r="AB226" s="4"/>
      <c r="AC226" s="14"/>
      <c r="AD226" s="14"/>
      <c r="AE226" s="14"/>
      <c r="AF226" s="14"/>
      <c r="AG226" s="14"/>
      <c r="AH226" s="14"/>
      <c r="AI226" s="14"/>
      <c r="AJ226" s="14"/>
      <c r="AK226" s="14"/>
      <c r="AL226" s="14"/>
      <c r="AM226" s="14"/>
      <c r="AN226" s="14"/>
      <c r="AO226" s="14"/>
      <c r="AP226" s="14"/>
      <c r="AQ226" s="14"/>
      <c r="AR226" s="14"/>
      <c r="AS226" s="14"/>
      <c r="AT226" s="14"/>
      <c r="AU226" s="14"/>
    </row>
    <row r="227" spans="1:47" ht="51.75" thickBot="1" x14ac:dyDescent="0.3">
      <c r="A227"/>
      <c r="B227" s="2902">
        <v>58</v>
      </c>
      <c r="C227" s="2903" t="s">
        <v>18891</v>
      </c>
      <c r="D227" s="2904"/>
      <c r="E227" s="2904" t="s">
        <v>18871</v>
      </c>
      <c r="F227" s="2904" t="s">
        <v>18871</v>
      </c>
      <c r="G227" s="2904" t="s">
        <v>18871</v>
      </c>
      <c r="H227"/>
      <c r="J227"/>
      <c r="K227" s="3"/>
      <c r="L227" s="4"/>
      <c r="M227" s="4"/>
      <c r="N227" s="4"/>
      <c r="O227" s="14"/>
      <c r="P227" s="4"/>
      <c r="Q227" s="4"/>
      <c r="R227" s="4"/>
      <c r="S227" s="14"/>
      <c r="T227" s="4"/>
      <c r="U227" s="3"/>
      <c r="V227" s="4"/>
      <c r="W227" s="14"/>
      <c r="X227" s="4"/>
      <c r="Y227" s="3"/>
      <c r="Z227" s="4"/>
      <c r="AA227" s="14"/>
      <c r="AB227" s="4"/>
      <c r="AC227" s="14"/>
      <c r="AD227" s="14"/>
      <c r="AE227" s="14"/>
      <c r="AF227" s="14"/>
      <c r="AG227" s="14"/>
      <c r="AH227" s="14"/>
      <c r="AI227" s="14"/>
      <c r="AJ227" s="14"/>
      <c r="AK227" s="14"/>
      <c r="AL227" s="14"/>
      <c r="AM227" s="14"/>
      <c r="AN227" s="14"/>
      <c r="AO227" s="14"/>
      <c r="AP227" s="14"/>
      <c r="AQ227" s="14"/>
      <c r="AR227" s="14"/>
      <c r="AS227" s="14"/>
      <c r="AT227" s="14"/>
      <c r="AU227" s="14"/>
    </row>
    <row r="228" spans="1:47" ht="15.75" thickBot="1" x14ac:dyDescent="0.3">
      <c r="A228"/>
      <c r="B228" s="2902" t="s">
        <v>18892</v>
      </c>
      <c r="C228" s="2903" t="s">
        <v>396</v>
      </c>
      <c r="D228" s="2904" t="s">
        <v>8</v>
      </c>
      <c r="E228" s="2904" t="s">
        <v>8</v>
      </c>
      <c r="F228" s="2904" t="s">
        <v>8</v>
      </c>
      <c r="G228" s="2904" t="s">
        <v>8</v>
      </c>
      <c r="H228"/>
      <c r="J228"/>
      <c r="K228" s="3"/>
      <c r="L228" s="4"/>
      <c r="M228" s="4"/>
      <c r="N228" s="4"/>
      <c r="O228" s="14"/>
      <c r="P228" s="4"/>
      <c r="Q228" s="4"/>
      <c r="R228" s="4"/>
      <c r="S228" s="14"/>
      <c r="T228" s="4"/>
      <c r="U228" s="3"/>
      <c r="V228" s="4"/>
      <c r="W228" s="14"/>
      <c r="X228" s="4"/>
      <c r="Y228" s="3"/>
      <c r="Z228" s="4"/>
      <c r="AA228" s="14"/>
      <c r="AB228" s="4"/>
      <c r="AC228" s="14"/>
      <c r="AD228" s="14"/>
      <c r="AE228" s="14"/>
      <c r="AF228" s="14"/>
      <c r="AG228" s="14"/>
      <c r="AH228" s="14"/>
      <c r="AI228" s="14"/>
      <c r="AJ228" s="14"/>
      <c r="AK228" s="14"/>
      <c r="AL228" s="14"/>
      <c r="AM228" s="14"/>
      <c r="AN228" s="14"/>
      <c r="AO228" s="14"/>
      <c r="AP228" s="14"/>
      <c r="AQ228" s="14"/>
      <c r="AR228" s="14"/>
      <c r="AS228" s="14"/>
      <c r="AT228" s="14"/>
      <c r="AU228" s="14"/>
    </row>
    <row r="229" spans="1:47" ht="15.75" thickBot="1" x14ac:dyDescent="0.3">
      <c r="A229"/>
      <c r="B229" s="2902" t="s">
        <v>18893</v>
      </c>
      <c r="C229" s="2903" t="s">
        <v>10367</v>
      </c>
      <c r="D229" s="2904" t="s">
        <v>8</v>
      </c>
      <c r="E229" s="2904" t="s">
        <v>8</v>
      </c>
      <c r="F229" s="2904" t="s">
        <v>8</v>
      </c>
      <c r="G229" s="2904" t="s">
        <v>8</v>
      </c>
      <c r="H229"/>
      <c r="J229"/>
      <c r="K229" s="3"/>
      <c r="L229" s="4"/>
      <c r="M229" s="4"/>
      <c r="N229" s="4"/>
      <c r="O229" s="14"/>
      <c r="P229" s="4"/>
      <c r="Q229" s="4"/>
      <c r="R229" s="4"/>
      <c r="S229" s="14"/>
      <c r="T229" s="4"/>
      <c r="U229" s="3"/>
      <c r="V229" s="4"/>
      <c r="W229" s="14"/>
      <c r="X229" s="4"/>
      <c r="Y229" s="3"/>
      <c r="Z229" s="4"/>
      <c r="AA229" s="14"/>
      <c r="AB229" s="4"/>
      <c r="AC229" s="14"/>
      <c r="AD229" s="14"/>
      <c r="AE229" s="14"/>
      <c r="AF229" s="14"/>
      <c r="AG229" s="14"/>
      <c r="AH229" s="14"/>
      <c r="AI229" s="14"/>
      <c r="AJ229" s="14"/>
      <c r="AK229" s="14"/>
      <c r="AL229" s="14"/>
      <c r="AM229" s="14"/>
      <c r="AN229" s="14"/>
      <c r="AO229" s="14"/>
      <c r="AP229" s="14"/>
      <c r="AQ229" s="14"/>
      <c r="AR229" s="14"/>
      <c r="AS229" s="14"/>
      <c r="AT229" s="14"/>
      <c r="AU229" s="14"/>
    </row>
    <row r="230" spans="1:47" ht="26.25" thickBot="1" x14ac:dyDescent="0.3">
      <c r="A230"/>
      <c r="B230" s="2902" t="s">
        <v>18894</v>
      </c>
      <c r="C230" s="2903" t="s">
        <v>8841</v>
      </c>
      <c r="D230" s="2904" t="s">
        <v>8</v>
      </c>
      <c r="E230" s="2904" t="s">
        <v>8</v>
      </c>
      <c r="F230" s="2904" t="s">
        <v>8</v>
      </c>
      <c r="G230" s="2904" t="s">
        <v>8</v>
      </c>
      <c r="H230"/>
      <c r="J230"/>
      <c r="K230" s="3"/>
      <c r="L230" s="4"/>
      <c r="M230" s="4"/>
      <c r="N230" s="4"/>
      <c r="O230" s="14"/>
      <c r="P230" s="4"/>
      <c r="Q230" s="4"/>
      <c r="R230" s="4"/>
      <c r="S230" s="14"/>
      <c r="T230" s="4"/>
      <c r="U230" s="3"/>
      <c r="V230" s="4"/>
      <c r="W230" s="14"/>
      <c r="X230" s="4"/>
      <c r="Y230" s="3"/>
      <c r="Z230" s="4"/>
      <c r="AA230" s="14"/>
      <c r="AB230" s="4"/>
      <c r="AC230" s="14"/>
      <c r="AD230" s="14"/>
      <c r="AE230" s="14"/>
      <c r="AF230" s="14"/>
      <c r="AG230" s="14"/>
      <c r="AH230" s="14"/>
      <c r="AI230" s="14"/>
      <c r="AJ230" s="14"/>
      <c r="AK230" s="14"/>
      <c r="AL230" s="14"/>
      <c r="AM230" s="14"/>
      <c r="AN230" s="14"/>
      <c r="AO230" s="14"/>
      <c r="AP230" s="14"/>
      <c r="AQ230" s="14"/>
      <c r="AR230" s="14"/>
      <c r="AS230" s="14"/>
      <c r="AT230" s="14"/>
      <c r="AU230" s="14"/>
    </row>
    <row r="231" spans="1:47" ht="15.75" thickBot="1" x14ac:dyDescent="0.3">
      <c r="A231"/>
      <c r="B231" s="2902" t="s">
        <v>18895</v>
      </c>
      <c r="C231" s="2903" t="s">
        <v>18896</v>
      </c>
      <c r="D231" s="2904" t="s">
        <v>8</v>
      </c>
      <c r="E231" s="2904" t="s">
        <v>8</v>
      </c>
      <c r="F231" s="2904" t="s">
        <v>8</v>
      </c>
      <c r="G231" s="2904" t="s">
        <v>8</v>
      </c>
      <c r="H231"/>
      <c r="J231"/>
      <c r="K231" s="3"/>
      <c r="L231" s="4"/>
      <c r="M231" s="4"/>
      <c r="N231" s="4"/>
      <c r="O231" s="14"/>
      <c r="P231" s="4"/>
      <c r="Q231" s="4"/>
      <c r="R231" s="4"/>
      <c r="S231" s="14"/>
      <c r="T231" s="4"/>
      <c r="U231" s="3"/>
      <c r="V231" s="4"/>
      <c r="W231" s="14"/>
      <c r="X231" s="4"/>
      <c r="Y231" s="3"/>
      <c r="Z231" s="4"/>
      <c r="AA231" s="14"/>
      <c r="AB231" s="4"/>
      <c r="AC231" s="14"/>
      <c r="AD231" s="14"/>
      <c r="AE231" s="14"/>
      <c r="AF231" s="14"/>
      <c r="AG231" s="14"/>
      <c r="AH231" s="14"/>
      <c r="AI231" s="14"/>
      <c r="AJ231" s="14"/>
      <c r="AK231" s="14"/>
      <c r="AL231" s="14"/>
      <c r="AM231" s="14"/>
      <c r="AN231" s="14"/>
      <c r="AO231" s="14"/>
      <c r="AP231" s="14"/>
      <c r="AQ231" s="14"/>
      <c r="AR231" s="14"/>
      <c r="AS231" s="14"/>
      <c r="AT231" s="14"/>
      <c r="AU231" s="14"/>
    </row>
    <row r="232" spans="1:47" ht="15.75" thickBot="1" x14ac:dyDescent="0.3">
      <c r="A232"/>
      <c r="B232" s="2902" t="s">
        <v>18897</v>
      </c>
      <c r="C232" s="2903" t="s">
        <v>18898</v>
      </c>
      <c r="D232" s="2904" t="s">
        <v>8</v>
      </c>
      <c r="E232" s="2904" t="s">
        <v>8</v>
      </c>
      <c r="F232" s="2904" t="s">
        <v>8</v>
      </c>
      <c r="G232" s="2904" t="s">
        <v>8</v>
      </c>
      <c r="H232"/>
      <c r="J232"/>
      <c r="K232" s="3"/>
      <c r="L232" s="4"/>
      <c r="M232" s="4"/>
      <c r="N232" s="4"/>
      <c r="O232" s="14"/>
      <c r="P232" s="4"/>
      <c r="Q232" s="4"/>
      <c r="R232" s="4"/>
      <c r="S232" s="14"/>
      <c r="T232" s="4"/>
      <c r="U232" s="3"/>
      <c r="V232" s="4"/>
      <c r="W232" s="14"/>
      <c r="X232" s="4"/>
      <c r="Y232" s="3"/>
      <c r="Z232" s="4"/>
      <c r="AA232" s="14"/>
      <c r="AB232" s="4"/>
      <c r="AC232" s="14"/>
      <c r="AD232" s="14"/>
      <c r="AE232" s="14"/>
      <c r="AF232" s="14"/>
      <c r="AG232" s="14"/>
      <c r="AH232" s="14"/>
      <c r="AI232" s="14"/>
      <c r="AJ232" s="14"/>
      <c r="AK232" s="14"/>
      <c r="AL232" s="14"/>
      <c r="AM232" s="14"/>
      <c r="AN232" s="14"/>
      <c r="AO232" s="14"/>
      <c r="AP232" s="14"/>
      <c r="AQ232" s="14"/>
      <c r="AR232" s="14"/>
      <c r="AS232" s="14"/>
      <c r="AT232" s="14"/>
      <c r="AU232" s="14"/>
    </row>
    <row r="233" spans="1:47" x14ac:dyDescent="0.25">
      <c r="A233"/>
      <c r="B233" s="3718" t="s">
        <v>18899</v>
      </c>
      <c r="C233" s="3720" t="s">
        <v>18900</v>
      </c>
      <c r="D233" s="2907" t="s">
        <v>8</v>
      </c>
      <c r="E233" s="2907" t="s">
        <v>8</v>
      </c>
      <c r="F233" s="2907" t="s">
        <v>8</v>
      </c>
      <c r="G233" s="2907" t="s">
        <v>8</v>
      </c>
      <c r="H233"/>
      <c r="J233"/>
      <c r="K233" s="3"/>
      <c r="L233" s="4"/>
      <c r="M233" s="4"/>
      <c r="N233" s="4"/>
      <c r="O233" s="14"/>
      <c r="P233" s="4"/>
      <c r="Q233" s="4"/>
      <c r="R233" s="4"/>
      <c r="S233" s="14"/>
      <c r="T233" s="4"/>
      <c r="U233" s="3"/>
      <c r="V233" s="4"/>
      <c r="W233" s="14"/>
      <c r="X233" s="4"/>
      <c r="Y233" s="3"/>
      <c r="Z233" s="4"/>
      <c r="AA233" s="14"/>
      <c r="AB233" s="4"/>
      <c r="AC233" s="14"/>
      <c r="AD233" s="14"/>
      <c r="AE233" s="14"/>
      <c r="AF233" s="14"/>
      <c r="AG233" s="14"/>
      <c r="AH233" s="14"/>
      <c r="AI233" s="14"/>
      <c r="AJ233" s="14"/>
      <c r="AK233" s="14"/>
      <c r="AL233" s="14"/>
      <c r="AM233" s="14"/>
      <c r="AN233" s="14"/>
      <c r="AO233" s="14"/>
      <c r="AP233" s="14"/>
      <c r="AQ233" s="14"/>
      <c r="AR233" s="14"/>
      <c r="AS233" s="14"/>
      <c r="AT233" s="14"/>
      <c r="AU233" s="14"/>
    </row>
    <row r="234" spans="1:47" ht="128.25" thickBot="1" x14ac:dyDescent="0.3">
      <c r="A234"/>
      <c r="B234" s="3719"/>
      <c r="C234" s="3721"/>
      <c r="D234" s="2904" t="s">
        <v>18901</v>
      </c>
      <c r="E234" s="2904" t="s">
        <v>18901</v>
      </c>
      <c r="F234" s="2904" t="s">
        <v>18901</v>
      </c>
      <c r="G234" s="2904" t="s">
        <v>18901</v>
      </c>
      <c r="H234"/>
      <c r="J234"/>
      <c r="K234" s="3"/>
      <c r="L234" s="4"/>
      <c r="M234" s="4"/>
      <c r="N234" s="4"/>
      <c r="O234" s="14"/>
      <c r="P234" s="4"/>
      <c r="Q234" s="4"/>
      <c r="R234" s="4"/>
      <c r="S234" s="14"/>
      <c r="T234" s="4"/>
      <c r="U234" s="3"/>
      <c r="V234" s="4"/>
      <c r="W234" s="14"/>
      <c r="X234" s="4"/>
      <c r="Y234" s="3"/>
      <c r="Z234" s="4"/>
      <c r="AA234" s="14"/>
      <c r="AB234" s="4"/>
      <c r="AC234" s="14"/>
      <c r="AD234" s="14"/>
      <c r="AE234" s="14"/>
      <c r="AF234" s="14"/>
      <c r="AG234" s="14"/>
      <c r="AH234" s="14"/>
      <c r="AI234" s="14"/>
      <c r="AJ234" s="14"/>
      <c r="AK234" s="14"/>
      <c r="AL234" s="14"/>
      <c r="AM234" s="14"/>
      <c r="AN234" s="14"/>
      <c r="AO234" s="14"/>
      <c r="AP234" s="14"/>
      <c r="AQ234" s="14"/>
      <c r="AR234" s="14"/>
      <c r="AS234" s="14"/>
      <c r="AT234" s="14"/>
      <c r="AU234" s="14"/>
    </row>
    <row r="235" spans="1:47" ht="15.75" thickBot="1" x14ac:dyDescent="0.3">
      <c r="A235"/>
      <c r="B235" s="2902" t="s">
        <v>18902</v>
      </c>
      <c r="C235" s="2903" t="s">
        <v>399</v>
      </c>
      <c r="D235" s="2904" t="s">
        <v>8</v>
      </c>
      <c r="E235" s="2904" t="s">
        <v>8</v>
      </c>
      <c r="F235" s="2904" t="s">
        <v>8</v>
      </c>
      <c r="G235" s="2904" t="s">
        <v>8</v>
      </c>
      <c r="H235"/>
      <c r="J235"/>
      <c r="K235" s="3"/>
      <c r="L235" s="4"/>
      <c r="M235" s="4"/>
      <c r="N235" s="4"/>
      <c r="O235" s="14"/>
      <c r="P235" s="4"/>
      <c r="Q235" s="4"/>
      <c r="R235" s="4"/>
      <c r="S235" s="14"/>
      <c r="T235" s="4"/>
      <c r="U235" s="3"/>
      <c r="V235" s="4"/>
      <c r="W235" s="14"/>
      <c r="X235" s="4"/>
      <c r="Y235" s="3"/>
      <c r="Z235" s="4"/>
      <c r="AA235" s="14"/>
      <c r="AB235" s="4"/>
      <c r="AC235" s="14"/>
      <c r="AD235" s="14"/>
      <c r="AE235" s="14"/>
      <c r="AF235" s="14"/>
      <c r="AG235" s="14"/>
      <c r="AH235" s="14"/>
      <c r="AI235" s="14"/>
      <c r="AJ235" s="14"/>
      <c r="AK235" s="14"/>
      <c r="AL235" s="14"/>
      <c r="AM235" s="14"/>
      <c r="AN235" s="14"/>
      <c r="AO235" s="14"/>
      <c r="AP235" s="14"/>
      <c r="AQ235" s="14"/>
      <c r="AR235" s="14"/>
      <c r="AS235" s="14"/>
      <c r="AT235" s="14"/>
      <c r="AU235" s="14"/>
    </row>
    <row r="236" spans="1:47" ht="15.75" thickBot="1" x14ac:dyDescent="0.3">
      <c r="A236"/>
      <c r="B236" s="2902" t="s">
        <v>18903</v>
      </c>
      <c r="C236" s="2903" t="s">
        <v>397</v>
      </c>
      <c r="D236" s="2904" t="s">
        <v>8</v>
      </c>
      <c r="E236" s="2904" t="s">
        <v>8</v>
      </c>
      <c r="F236" s="2904" t="s">
        <v>8</v>
      </c>
      <c r="G236" s="2904" t="s">
        <v>8</v>
      </c>
      <c r="H236"/>
      <c r="J236"/>
      <c r="K236" s="3"/>
      <c r="L236" s="4"/>
      <c r="M236" s="4"/>
      <c r="N236" s="4"/>
      <c r="O236" s="14"/>
      <c r="P236" s="4"/>
      <c r="Q236" s="4"/>
      <c r="R236" s="4"/>
      <c r="S236" s="14"/>
      <c r="T236" s="4"/>
      <c r="U236" s="3"/>
      <c r="V236" s="4"/>
      <c r="W236" s="14"/>
      <c r="X236" s="4"/>
      <c r="Y236" s="3"/>
      <c r="Z236" s="4"/>
      <c r="AA236" s="14"/>
      <c r="AB236" s="4"/>
      <c r="AC236" s="14"/>
      <c r="AD236" s="14"/>
      <c r="AE236" s="14"/>
      <c r="AF236" s="14"/>
      <c r="AG236" s="14"/>
      <c r="AH236" s="14"/>
      <c r="AI236" s="14"/>
      <c r="AJ236" s="14"/>
      <c r="AK236" s="14"/>
      <c r="AL236" s="14"/>
      <c r="AM236" s="14"/>
      <c r="AN236" s="14"/>
      <c r="AO236" s="14"/>
      <c r="AP236" s="14"/>
      <c r="AQ236" s="14"/>
      <c r="AR236" s="14"/>
      <c r="AS236" s="14"/>
      <c r="AT236" s="14"/>
      <c r="AU236" s="14"/>
    </row>
    <row r="237" spans="1:47" ht="15.75" thickBot="1" x14ac:dyDescent="0.3">
      <c r="A237"/>
      <c r="B237" s="2902" t="s">
        <v>18904</v>
      </c>
      <c r="C237" s="2903" t="s">
        <v>398</v>
      </c>
      <c r="D237" s="2904" t="s">
        <v>8</v>
      </c>
      <c r="E237" s="2904" t="s">
        <v>8</v>
      </c>
      <c r="F237" s="2904" t="s">
        <v>8</v>
      </c>
      <c r="G237" s="2904" t="s">
        <v>8</v>
      </c>
      <c r="H237"/>
      <c r="J237"/>
      <c r="K237" s="3"/>
      <c r="L237" s="4"/>
      <c r="M237" s="4"/>
      <c r="N237" s="4"/>
      <c r="O237" s="14"/>
      <c r="P237" s="4"/>
      <c r="Q237" s="4"/>
      <c r="R237" s="4"/>
      <c r="S237" s="14"/>
      <c r="T237" s="4"/>
      <c r="U237" s="3"/>
      <c r="V237" s="4"/>
      <c r="W237" s="14"/>
      <c r="X237" s="4"/>
      <c r="Y237" s="3"/>
      <c r="Z237" s="4"/>
      <c r="AA237" s="14"/>
      <c r="AB237" s="4"/>
      <c r="AC237" s="14"/>
      <c r="AD237" s="14"/>
      <c r="AE237" s="14"/>
      <c r="AF237" s="14"/>
      <c r="AG237" s="14"/>
      <c r="AH237" s="14"/>
      <c r="AI237" s="14"/>
      <c r="AJ237" s="14"/>
      <c r="AK237" s="14"/>
      <c r="AL237" s="14"/>
      <c r="AM237" s="14"/>
      <c r="AN237" s="14"/>
      <c r="AO237" s="14"/>
      <c r="AP237" s="14"/>
      <c r="AQ237" s="14"/>
      <c r="AR237" s="14"/>
      <c r="AS237" s="14"/>
      <c r="AT237" s="14"/>
      <c r="AU237" s="14"/>
    </row>
    <row r="238" spans="1:47" x14ac:dyDescent="0.25">
      <c r="A238"/>
      <c r="B238"/>
      <c r="C238"/>
      <c r="D238"/>
      <c r="F238"/>
      <c r="G238"/>
      <c r="H238"/>
      <c r="J238"/>
      <c r="K238" s="3"/>
      <c r="L238" s="4"/>
      <c r="M238" s="4"/>
      <c r="N238" s="4"/>
      <c r="O238" s="14"/>
      <c r="P238" s="4"/>
      <c r="Q238" s="4"/>
      <c r="R238" s="4"/>
      <c r="S238" s="14"/>
      <c r="T238" s="4"/>
      <c r="U238" s="3"/>
      <c r="V238" s="4"/>
      <c r="W238" s="14"/>
      <c r="X238" s="4"/>
      <c r="Y238" s="3"/>
      <c r="Z238" s="4"/>
      <c r="AA238" s="14"/>
      <c r="AB238" s="4"/>
      <c r="AC238" s="14"/>
      <c r="AD238" s="14"/>
      <c r="AE238" s="14"/>
      <c r="AF238" s="14"/>
      <c r="AG238" s="14"/>
      <c r="AH238" s="14"/>
      <c r="AI238" s="14"/>
      <c r="AJ238" s="14"/>
      <c r="AK238" s="14"/>
      <c r="AL238" s="14"/>
      <c r="AM238" s="14"/>
      <c r="AN238" s="14"/>
      <c r="AO238" s="14"/>
      <c r="AP238" s="14"/>
      <c r="AQ238" s="14"/>
      <c r="AR238" s="14"/>
      <c r="AS238" s="14"/>
      <c r="AT238" s="14"/>
      <c r="AU238" s="14"/>
    </row>
    <row r="239" spans="1:47" x14ac:dyDescent="0.25">
      <c r="A239"/>
      <c r="B239"/>
      <c r="C239"/>
      <c r="D239"/>
      <c r="F239"/>
      <c r="G239"/>
      <c r="H239"/>
      <c r="J239"/>
      <c r="K239" s="3"/>
      <c r="L239" s="4"/>
      <c r="M239" s="4"/>
      <c r="N239" s="4"/>
      <c r="O239" s="14"/>
      <c r="P239" s="4"/>
      <c r="Q239" s="4"/>
      <c r="R239" s="4"/>
      <c r="S239" s="14"/>
      <c r="T239" s="4"/>
      <c r="U239" s="3"/>
      <c r="V239" s="4"/>
      <c r="W239" s="14"/>
      <c r="X239" s="4"/>
      <c r="Y239" s="3"/>
      <c r="Z239" s="4"/>
      <c r="AA239" s="14"/>
      <c r="AB239" s="4"/>
      <c r="AC239" s="14"/>
      <c r="AD239" s="14"/>
      <c r="AE239" s="14"/>
      <c r="AF239" s="14"/>
      <c r="AG239" s="14"/>
      <c r="AH239" s="14"/>
      <c r="AI239" s="14"/>
      <c r="AJ239" s="14"/>
      <c r="AK239" s="14"/>
      <c r="AL239" s="14"/>
      <c r="AM239" s="14"/>
      <c r="AN239" s="14"/>
      <c r="AO239" s="14"/>
      <c r="AP239" s="14"/>
      <c r="AQ239" s="14"/>
      <c r="AR239" s="14"/>
      <c r="AS239" s="14"/>
      <c r="AT239" s="14"/>
      <c r="AU239" s="14"/>
    </row>
    <row r="240" spans="1:47" x14ac:dyDescent="0.25">
      <c r="A240"/>
      <c r="B240"/>
      <c r="C240"/>
      <c r="D240"/>
      <c r="F240"/>
      <c r="G240"/>
      <c r="H240"/>
      <c r="J240"/>
      <c r="K240" s="3"/>
      <c r="L240" s="4"/>
      <c r="M240" s="4"/>
      <c r="N240" s="4"/>
      <c r="O240" s="14"/>
      <c r="P240" s="4"/>
      <c r="Q240" s="4"/>
      <c r="R240" s="4"/>
      <c r="S240" s="14"/>
      <c r="T240" s="4"/>
      <c r="U240" s="3"/>
      <c r="V240" s="4"/>
      <c r="W240" s="14"/>
      <c r="X240" s="4"/>
      <c r="Y240" s="3"/>
      <c r="Z240" s="4"/>
      <c r="AA240" s="14"/>
      <c r="AB240" s="4"/>
      <c r="AC240" s="14"/>
      <c r="AD240" s="14"/>
      <c r="AE240" s="14"/>
      <c r="AF240" s="14"/>
      <c r="AG240" s="14"/>
      <c r="AH240" s="14"/>
      <c r="AI240" s="14"/>
      <c r="AJ240" s="14"/>
      <c r="AK240" s="14"/>
      <c r="AL240" s="14"/>
      <c r="AM240" s="14"/>
      <c r="AN240" s="14"/>
      <c r="AO240" s="14"/>
      <c r="AP240" s="14"/>
      <c r="AQ240" s="14"/>
      <c r="AR240" s="14"/>
      <c r="AS240" s="14"/>
      <c r="AT240" s="14"/>
      <c r="AU240" s="14"/>
    </row>
    <row r="241" spans="1:47" x14ac:dyDescent="0.25">
      <c r="A241"/>
      <c r="B241"/>
      <c r="C241"/>
      <c r="D241"/>
      <c r="F241"/>
      <c r="G241"/>
      <c r="H241"/>
      <c r="J241"/>
      <c r="K241" s="3"/>
      <c r="L241" s="4"/>
      <c r="M241" s="4"/>
      <c r="N241" s="4"/>
      <c r="O241" s="14"/>
      <c r="P241" s="4"/>
      <c r="Q241" s="4"/>
      <c r="R241" s="4"/>
      <c r="S241" s="14"/>
      <c r="T241" s="4"/>
      <c r="U241" s="3"/>
      <c r="V241" s="4"/>
      <c r="W241" s="14"/>
      <c r="X241" s="4"/>
      <c r="Y241" s="3"/>
      <c r="Z241" s="4"/>
      <c r="AA241" s="14"/>
      <c r="AB241" s="4"/>
      <c r="AC241" s="14"/>
      <c r="AD241" s="14"/>
      <c r="AE241" s="14"/>
      <c r="AF241" s="14"/>
      <c r="AG241" s="14"/>
      <c r="AH241" s="14"/>
      <c r="AI241" s="14"/>
      <c r="AJ241" s="14"/>
      <c r="AK241" s="14"/>
      <c r="AL241" s="14"/>
      <c r="AM241" s="14"/>
      <c r="AN241" s="14"/>
      <c r="AO241" s="14"/>
      <c r="AP241" s="14"/>
      <c r="AQ241" s="14"/>
      <c r="AR241" s="14"/>
      <c r="AS241" s="14"/>
      <c r="AT241" s="14"/>
      <c r="AU241" s="14"/>
    </row>
    <row r="242" spans="1:47" x14ac:dyDescent="0.25">
      <c r="A242"/>
      <c r="B242"/>
      <c r="C242"/>
      <c r="D242"/>
      <c r="F242"/>
      <c r="G242"/>
      <c r="H242"/>
      <c r="J242"/>
      <c r="K242" s="3"/>
      <c r="L242" s="4"/>
      <c r="M242" s="4"/>
      <c r="N242" s="4"/>
      <c r="O242" s="14"/>
      <c r="P242" s="4"/>
      <c r="Q242" s="4"/>
      <c r="R242" s="4"/>
      <c r="S242" s="14"/>
      <c r="T242" s="4"/>
      <c r="U242" s="3"/>
      <c r="V242" s="4"/>
      <c r="W242" s="14"/>
      <c r="X242" s="4"/>
      <c r="Y242" s="3"/>
      <c r="Z242" s="4"/>
      <c r="AA242" s="14"/>
      <c r="AB242" s="4"/>
      <c r="AC242" s="14"/>
      <c r="AD242" s="14"/>
      <c r="AE242" s="14"/>
      <c r="AF242" s="14"/>
      <c r="AG242" s="14"/>
      <c r="AH242" s="14"/>
      <c r="AI242" s="14"/>
      <c r="AJ242" s="14"/>
      <c r="AK242" s="14"/>
      <c r="AL242" s="14"/>
      <c r="AM242" s="14"/>
      <c r="AN242" s="14"/>
      <c r="AO242" s="14"/>
      <c r="AP242" s="14"/>
      <c r="AQ242" s="14"/>
      <c r="AR242" s="14"/>
      <c r="AS242" s="14"/>
      <c r="AT242" s="14"/>
      <c r="AU242" s="14"/>
    </row>
    <row r="243" spans="1:47" x14ac:dyDescent="0.25">
      <c r="A243"/>
      <c r="B243"/>
      <c r="C243"/>
      <c r="D243"/>
      <c r="F243"/>
      <c r="G243"/>
      <c r="H243"/>
      <c r="J243"/>
      <c r="K243" s="3"/>
      <c r="L243" s="4"/>
      <c r="M243" s="4"/>
      <c r="N243" s="4"/>
      <c r="O243" s="14"/>
      <c r="P243" s="4"/>
      <c r="Q243" s="4"/>
      <c r="R243" s="4"/>
      <c r="S243" s="14"/>
      <c r="T243" s="4"/>
      <c r="U243" s="3"/>
      <c r="V243" s="4"/>
      <c r="W243" s="14"/>
      <c r="X243" s="4"/>
      <c r="Y243" s="3"/>
      <c r="Z243" s="4"/>
      <c r="AA243" s="14"/>
      <c r="AB243" s="4"/>
      <c r="AC243" s="14"/>
      <c r="AD243" s="14"/>
      <c r="AE243" s="14"/>
      <c r="AF243" s="14"/>
      <c r="AG243" s="14"/>
      <c r="AH243" s="14"/>
      <c r="AI243" s="14"/>
      <c r="AJ243" s="14"/>
      <c r="AK243" s="14"/>
      <c r="AL243" s="14"/>
      <c r="AM243" s="14"/>
      <c r="AN243" s="14"/>
      <c r="AO243" s="14"/>
      <c r="AP243" s="14"/>
      <c r="AQ243" s="14"/>
      <c r="AR243" s="14"/>
      <c r="AS243" s="14"/>
      <c r="AT243" s="14"/>
      <c r="AU243" s="14"/>
    </row>
    <row r="244" spans="1:47" x14ac:dyDescent="0.25">
      <c r="A244"/>
      <c r="B244"/>
      <c r="C244"/>
      <c r="D244"/>
      <c r="F244"/>
      <c r="G244"/>
      <c r="H244"/>
      <c r="J244"/>
      <c r="K244" s="3"/>
      <c r="L244" s="4"/>
      <c r="M244" s="4"/>
      <c r="N244" s="4"/>
      <c r="O244" s="14"/>
      <c r="P244" s="4"/>
      <c r="Q244" s="4"/>
      <c r="R244" s="4"/>
      <c r="S244" s="14"/>
      <c r="T244" s="4"/>
      <c r="U244" s="3"/>
      <c r="V244" s="4"/>
      <c r="W244" s="14"/>
      <c r="X244" s="4"/>
      <c r="Y244" s="3"/>
      <c r="Z244" s="4"/>
      <c r="AA244" s="14"/>
      <c r="AB244" s="4"/>
      <c r="AC244" s="14"/>
      <c r="AD244" s="14"/>
      <c r="AE244" s="14"/>
      <c r="AF244" s="14"/>
      <c r="AG244" s="14"/>
      <c r="AH244" s="14"/>
      <c r="AI244" s="14"/>
      <c r="AJ244" s="14"/>
      <c r="AK244" s="14"/>
      <c r="AL244" s="14"/>
      <c r="AM244" s="14"/>
      <c r="AN244" s="14"/>
      <c r="AO244" s="14"/>
      <c r="AP244" s="14"/>
      <c r="AQ244" s="14"/>
      <c r="AR244" s="14"/>
      <c r="AS244" s="14"/>
      <c r="AT244" s="14"/>
      <c r="AU244" s="14"/>
    </row>
    <row r="245" spans="1:47" x14ac:dyDescent="0.25">
      <c r="A245"/>
      <c r="B245"/>
      <c r="C245"/>
      <c r="D245"/>
      <c r="F245"/>
      <c r="G245"/>
      <c r="H245"/>
      <c r="J245"/>
      <c r="K245" s="3"/>
      <c r="L245" s="4"/>
      <c r="M245" s="4"/>
      <c r="N245" s="4"/>
      <c r="O245" s="14"/>
      <c r="P245" s="4"/>
      <c r="Q245" s="4"/>
      <c r="R245" s="4"/>
      <c r="S245" s="14"/>
      <c r="T245" s="4"/>
      <c r="U245" s="3"/>
      <c r="V245" s="4"/>
      <c r="W245" s="14"/>
      <c r="X245" s="4"/>
      <c r="Y245" s="3"/>
      <c r="Z245" s="4"/>
      <c r="AA245" s="14"/>
      <c r="AB245" s="4"/>
      <c r="AC245" s="14"/>
      <c r="AD245" s="14"/>
      <c r="AE245" s="14"/>
      <c r="AF245" s="14"/>
      <c r="AG245" s="14"/>
      <c r="AH245" s="14"/>
      <c r="AI245" s="14"/>
      <c r="AJ245" s="14"/>
      <c r="AK245" s="14"/>
      <c r="AL245" s="14"/>
      <c r="AM245" s="14"/>
      <c r="AN245" s="14"/>
      <c r="AO245" s="14"/>
      <c r="AP245" s="14"/>
      <c r="AQ245" s="14"/>
      <c r="AR245" s="14"/>
      <c r="AS245" s="14"/>
      <c r="AT245" s="14"/>
      <c r="AU245" s="14"/>
    </row>
    <row r="246" spans="1:47" x14ac:dyDescent="0.25">
      <c r="A246"/>
      <c r="B246"/>
      <c r="C246"/>
      <c r="D246"/>
      <c r="F246"/>
      <c r="G246"/>
      <c r="H246"/>
      <c r="J246"/>
      <c r="K246" s="3"/>
      <c r="L246" s="4"/>
      <c r="M246" s="4"/>
      <c r="N246" s="4"/>
      <c r="O246" s="14"/>
      <c r="P246" s="4"/>
      <c r="Q246" s="4"/>
      <c r="R246" s="4"/>
      <c r="S246" s="14"/>
      <c r="T246" s="4"/>
      <c r="U246" s="3"/>
      <c r="V246" s="4"/>
      <c r="W246" s="14"/>
      <c r="X246" s="4"/>
      <c r="Y246" s="3"/>
      <c r="Z246" s="4"/>
      <c r="AA246" s="14"/>
      <c r="AB246" s="4"/>
      <c r="AC246" s="14"/>
      <c r="AD246" s="14"/>
      <c r="AE246" s="14"/>
      <c r="AF246" s="14"/>
      <c r="AG246" s="14"/>
      <c r="AH246" s="14"/>
      <c r="AI246" s="14"/>
      <c r="AJ246" s="14"/>
      <c r="AK246" s="14"/>
      <c r="AL246" s="14"/>
      <c r="AM246" s="14"/>
      <c r="AN246" s="14"/>
      <c r="AO246" s="14"/>
      <c r="AP246" s="14"/>
      <c r="AQ246" s="14"/>
      <c r="AR246" s="14"/>
      <c r="AS246" s="14"/>
      <c r="AT246" s="14"/>
      <c r="AU246" s="14"/>
    </row>
    <row r="247" spans="1:47" x14ac:dyDescent="0.25">
      <c r="A247"/>
      <c r="B247"/>
      <c r="C247"/>
      <c r="D247"/>
      <c r="F247"/>
      <c r="G247"/>
      <c r="H247"/>
      <c r="J247"/>
      <c r="K247" s="3"/>
      <c r="L247" s="4"/>
      <c r="M247" s="4"/>
      <c r="N247" s="4"/>
      <c r="O247" s="14"/>
      <c r="P247" s="4"/>
      <c r="Q247" s="4"/>
      <c r="R247" s="4"/>
      <c r="S247" s="14"/>
      <c r="T247" s="4"/>
      <c r="U247" s="3"/>
      <c r="V247" s="4"/>
      <c r="W247" s="14"/>
      <c r="X247" s="4"/>
      <c r="Y247" s="3"/>
      <c r="Z247" s="4"/>
      <c r="AA247" s="14"/>
      <c r="AB247" s="4"/>
      <c r="AC247" s="14"/>
      <c r="AD247" s="14"/>
      <c r="AE247" s="14"/>
      <c r="AF247" s="14"/>
      <c r="AG247" s="14"/>
      <c r="AH247" s="14"/>
      <c r="AI247" s="14"/>
      <c r="AJ247" s="14"/>
      <c r="AK247" s="14"/>
      <c r="AL247" s="14"/>
      <c r="AM247" s="14"/>
      <c r="AN247" s="14"/>
      <c r="AO247" s="14"/>
      <c r="AP247" s="14"/>
      <c r="AQ247" s="14"/>
      <c r="AR247" s="14"/>
      <c r="AS247" s="14"/>
      <c r="AT247" s="14"/>
      <c r="AU247" s="14"/>
    </row>
    <row r="248" spans="1:47" x14ac:dyDescent="0.25">
      <c r="A248"/>
      <c r="B248"/>
      <c r="C248"/>
      <c r="D248"/>
      <c r="F248"/>
      <c r="G248"/>
      <c r="H248"/>
      <c r="J248"/>
      <c r="K248" s="3"/>
      <c r="L248" s="4"/>
      <c r="M248" s="4"/>
      <c r="N248" s="4"/>
      <c r="O248" s="14"/>
      <c r="P248" s="4"/>
      <c r="Q248" s="4"/>
      <c r="R248" s="4"/>
      <c r="S248" s="14"/>
      <c r="T248" s="4"/>
      <c r="U248" s="3"/>
      <c r="V248" s="4"/>
      <c r="W248" s="14"/>
      <c r="X248" s="4"/>
      <c r="Y248" s="3"/>
      <c r="Z248" s="4"/>
      <c r="AA248" s="14"/>
      <c r="AB248" s="4"/>
      <c r="AC248" s="14"/>
      <c r="AD248" s="14"/>
      <c r="AE248" s="14"/>
      <c r="AF248" s="14"/>
      <c r="AG248" s="14"/>
      <c r="AH248" s="14"/>
      <c r="AI248" s="14"/>
      <c r="AJ248" s="14"/>
      <c r="AK248" s="14"/>
      <c r="AL248" s="14"/>
      <c r="AM248" s="14"/>
      <c r="AN248" s="14"/>
      <c r="AO248" s="14"/>
      <c r="AP248" s="14"/>
      <c r="AQ248" s="14"/>
      <c r="AR248" s="14"/>
      <c r="AS248" s="14"/>
      <c r="AT248" s="14"/>
      <c r="AU248" s="14"/>
    </row>
    <row r="249" spans="1:47" x14ac:dyDescent="0.25">
      <c r="A249"/>
      <c r="B249"/>
      <c r="C249"/>
      <c r="D249"/>
      <c r="F249"/>
      <c r="G249"/>
      <c r="H249"/>
      <c r="J249"/>
      <c r="K249" s="3"/>
      <c r="L249" s="4"/>
      <c r="M249" s="4"/>
      <c r="N249" s="4"/>
      <c r="O249" s="14"/>
      <c r="P249" s="4"/>
      <c r="Q249" s="4"/>
      <c r="R249" s="4"/>
      <c r="S249" s="14"/>
      <c r="T249" s="4"/>
      <c r="U249" s="3"/>
      <c r="V249" s="4"/>
      <c r="W249" s="14"/>
      <c r="X249" s="4"/>
      <c r="Y249" s="3"/>
      <c r="Z249" s="4"/>
      <c r="AA249" s="14"/>
      <c r="AB249" s="4"/>
      <c r="AC249" s="14"/>
      <c r="AD249" s="14"/>
      <c r="AE249" s="14"/>
      <c r="AF249" s="14"/>
      <c r="AG249" s="14"/>
      <c r="AH249" s="14"/>
      <c r="AI249" s="14"/>
      <c r="AJ249" s="14"/>
      <c r="AK249" s="14"/>
      <c r="AL249" s="14"/>
      <c r="AM249" s="14"/>
      <c r="AN249" s="14"/>
      <c r="AO249" s="14"/>
      <c r="AP249" s="14"/>
      <c r="AQ249" s="14"/>
      <c r="AR249" s="14"/>
      <c r="AS249" s="14"/>
      <c r="AT249" s="14"/>
      <c r="AU249" s="14"/>
    </row>
    <row r="250" spans="1:47" x14ac:dyDescent="0.25">
      <c r="A250"/>
      <c r="B250"/>
      <c r="C250"/>
      <c r="D250"/>
      <c r="F250"/>
      <c r="G250"/>
      <c r="H250"/>
      <c r="J250"/>
      <c r="K250" s="3"/>
      <c r="L250" s="4"/>
      <c r="M250" s="4"/>
      <c r="N250" s="4"/>
      <c r="O250" s="14"/>
      <c r="P250" s="4"/>
      <c r="Q250" s="4"/>
      <c r="R250" s="4"/>
      <c r="S250" s="14"/>
      <c r="T250" s="4"/>
      <c r="U250" s="3"/>
      <c r="V250" s="4"/>
      <c r="W250" s="14"/>
      <c r="X250" s="4"/>
      <c r="Y250" s="3"/>
      <c r="Z250" s="4"/>
      <c r="AA250" s="14"/>
      <c r="AB250" s="4"/>
      <c r="AC250" s="14"/>
      <c r="AD250" s="14"/>
      <c r="AE250" s="14"/>
      <c r="AF250" s="14"/>
      <c r="AG250" s="14"/>
      <c r="AH250" s="14"/>
      <c r="AI250" s="14"/>
      <c r="AJ250" s="14"/>
      <c r="AK250" s="14"/>
      <c r="AL250" s="14"/>
      <c r="AM250" s="14"/>
      <c r="AN250" s="14"/>
      <c r="AO250" s="14"/>
      <c r="AP250" s="14"/>
      <c r="AQ250" s="14"/>
      <c r="AR250" s="14"/>
      <c r="AS250" s="14"/>
      <c r="AT250" s="14"/>
      <c r="AU250" s="14"/>
    </row>
    <row r="251" spans="1:47" x14ac:dyDescent="0.25">
      <c r="A251"/>
      <c r="B251"/>
      <c r="C251"/>
      <c r="D251"/>
      <c r="F251"/>
      <c r="G251"/>
      <c r="H251"/>
      <c r="J251"/>
      <c r="K251" s="3"/>
      <c r="L251" s="4"/>
      <c r="M251" s="4"/>
      <c r="N251" s="4"/>
      <c r="O251" s="14"/>
      <c r="P251" s="4"/>
      <c r="Q251" s="4"/>
      <c r="R251" s="4"/>
      <c r="S251" s="14"/>
      <c r="T251" s="4"/>
      <c r="U251" s="3"/>
      <c r="V251" s="4"/>
      <c r="W251" s="14"/>
      <c r="X251" s="4"/>
      <c r="Y251" s="3"/>
      <c r="Z251" s="4"/>
      <c r="AA251" s="14"/>
      <c r="AB251" s="4"/>
      <c r="AC251" s="14"/>
      <c r="AD251" s="14"/>
      <c r="AE251" s="14"/>
      <c r="AF251" s="14"/>
      <c r="AG251" s="14"/>
      <c r="AH251" s="14"/>
      <c r="AI251" s="14"/>
      <c r="AJ251" s="14"/>
      <c r="AK251" s="14"/>
      <c r="AL251" s="14"/>
      <c r="AM251" s="14"/>
      <c r="AN251" s="14"/>
      <c r="AO251" s="14"/>
      <c r="AP251" s="14"/>
      <c r="AQ251" s="14"/>
      <c r="AR251" s="14"/>
      <c r="AS251" s="14"/>
      <c r="AT251" s="14"/>
      <c r="AU251" s="14"/>
    </row>
    <row r="252" spans="1:47" x14ac:dyDescent="0.25">
      <c r="A252"/>
      <c r="B252"/>
      <c r="C252"/>
      <c r="D252"/>
      <c r="F252"/>
      <c r="G252"/>
      <c r="H252"/>
      <c r="J252"/>
      <c r="K252" s="3"/>
      <c r="L252" s="4"/>
      <c r="M252" s="4"/>
      <c r="N252" s="4"/>
      <c r="O252" s="14"/>
      <c r="P252" s="4"/>
      <c r="Q252" s="4"/>
      <c r="R252" s="4"/>
      <c r="S252" s="14"/>
      <c r="T252" s="4"/>
      <c r="U252" s="3"/>
      <c r="V252" s="4"/>
      <c r="W252" s="14"/>
      <c r="X252" s="4"/>
      <c r="Y252" s="3"/>
      <c r="Z252" s="4"/>
      <c r="AA252" s="14"/>
      <c r="AB252" s="4"/>
      <c r="AC252" s="14"/>
      <c r="AD252" s="14"/>
      <c r="AE252" s="14"/>
      <c r="AF252" s="14"/>
      <c r="AG252" s="14"/>
      <c r="AH252" s="14"/>
      <c r="AI252" s="14"/>
      <c r="AJ252" s="14"/>
      <c r="AK252" s="14"/>
      <c r="AL252" s="14"/>
      <c r="AM252" s="14"/>
      <c r="AN252" s="14"/>
      <c r="AO252" s="14"/>
      <c r="AP252" s="14"/>
      <c r="AQ252" s="14"/>
      <c r="AR252" s="14"/>
      <c r="AS252" s="14"/>
      <c r="AT252" s="14"/>
      <c r="AU252" s="14"/>
    </row>
    <row r="253" spans="1:47" x14ac:dyDescent="0.25">
      <c r="A253"/>
      <c r="B253"/>
      <c r="C253"/>
      <c r="D253"/>
      <c r="F253"/>
      <c r="G253"/>
      <c r="H253"/>
      <c r="J253"/>
      <c r="K253" s="3"/>
      <c r="L253" s="4"/>
      <c r="M253" s="4"/>
      <c r="N253" s="4"/>
      <c r="O253" s="14"/>
      <c r="P253" s="4"/>
      <c r="Q253" s="4"/>
      <c r="R253" s="4"/>
      <c r="S253" s="14"/>
      <c r="T253" s="4"/>
      <c r="U253" s="3"/>
      <c r="V253" s="4"/>
      <c r="W253" s="14"/>
      <c r="X253" s="4"/>
      <c r="Y253" s="3"/>
      <c r="Z253" s="4"/>
      <c r="AA253" s="14"/>
      <c r="AB253" s="4"/>
      <c r="AC253" s="14"/>
      <c r="AD253" s="14"/>
      <c r="AE253" s="14"/>
      <c r="AF253" s="14"/>
      <c r="AG253" s="14"/>
      <c r="AH253" s="14"/>
      <c r="AI253" s="14"/>
      <c r="AJ253" s="14"/>
      <c r="AK253" s="14"/>
      <c r="AL253" s="14"/>
      <c r="AM253" s="14"/>
      <c r="AN253" s="14"/>
      <c r="AO253" s="14"/>
      <c r="AP253" s="14"/>
      <c r="AQ253" s="14"/>
      <c r="AR253" s="14"/>
      <c r="AS253" s="14"/>
      <c r="AT253" s="14"/>
      <c r="AU253" s="14"/>
    </row>
    <row r="254" spans="1:47" x14ac:dyDescent="0.25">
      <c r="A254"/>
      <c r="B254"/>
      <c r="C254"/>
      <c r="D254"/>
      <c r="F254"/>
      <c r="G254"/>
      <c r="H254"/>
      <c r="J254"/>
      <c r="K254" s="3"/>
      <c r="L254" s="4"/>
      <c r="M254" s="4"/>
      <c r="N254" s="4"/>
      <c r="O254" s="14"/>
      <c r="P254" s="4"/>
      <c r="Q254" s="4"/>
      <c r="R254" s="4"/>
      <c r="S254" s="14"/>
      <c r="T254" s="4"/>
      <c r="U254" s="3"/>
      <c r="V254" s="4"/>
      <c r="W254" s="14"/>
      <c r="X254" s="4"/>
      <c r="Y254" s="3"/>
      <c r="Z254" s="4"/>
      <c r="AA254" s="14"/>
      <c r="AB254" s="4"/>
      <c r="AC254" s="14"/>
      <c r="AD254" s="14"/>
      <c r="AE254" s="14"/>
      <c r="AF254" s="14"/>
      <c r="AG254" s="14"/>
      <c r="AH254" s="14"/>
      <c r="AI254" s="14"/>
      <c r="AJ254" s="14"/>
      <c r="AK254" s="14"/>
      <c r="AL254" s="14"/>
      <c r="AM254" s="14"/>
      <c r="AN254" s="14"/>
      <c r="AO254" s="14"/>
      <c r="AP254" s="14"/>
      <c r="AQ254" s="14"/>
      <c r="AR254" s="14"/>
      <c r="AS254" s="14"/>
      <c r="AT254" s="14"/>
      <c r="AU254" s="14"/>
    </row>
    <row r="255" spans="1:47" x14ac:dyDescent="0.25">
      <c r="A255"/>
      <c r="B255"/>
      <c r="C255"/>
      <c r="D255"/>
      <c r="F255"/>
      <c r="G255"/>
      <c r="H255"/>
      <c r="J255"/>
      <c r="K255" s="3"/>
      <c r="L255" s="4"/>
      <c r="M255" s="4"/>
      <c r="N255" s="4"/>
      <c r="O255" s="14"/>
      <c r="P255" s="4"/>
      <c r="Q255" s="4"/>
      <c r="R255" s="4"/>
      <c r="S255" s="14"/>
      <c r="T255" s="4"/>
      <c r="U255" s="3"/>
      <c r="V255" s="4"/>
      <c r="W255" s="14"/>
      <c r="X255" s="4"/>
      <c r="Y255" s="3"/>
      <c r="Z255" s="4"/>
      <c r="AA255" s="14"/>
      <c r="AB255" s="4"/>
      <c r="AC255" s="14"/>
      <c r="AD255" s="14"/>
      <c r="AE255" s="14"/>
      <c r="AF255" s="14"/>
      <c r="AG255" s="14"/>
      <c r="AH255" s="14"/>
      <c r="AI255" s="14"/>
      <c r="AJ255" s="14"/>
      <c r="AK255" s="14"/>
      <c r="AL255" s="14"/>
      <c r="AM255" s="14"/>
      <c r="AN255" s="14"/>
      <c r="AO255" s="14"/>
      <c r="AP255" s="14"/>
      <c r="AQ255" s="14"/>
      <c r="AR255" s="14"/>
      <c r="AS255" s="14"/>
      <c r="AT255" s="14"/>
      <c r="AU255" s="14"/>
    </row>
    <row r="256" spans="1:47" x14ac:dyDescent="0.25">
      <c r="A256"/>
      <c r="B256"/>
      <c r="C256"/>
      <c r="D256"/>
      <c r="F256"/>
      <c r="G256"/>
      <c r="H256"/>
      <c r="J256"/>
      <c r="K256" s="3"/>
      <c r="L256" s="4"/>
      <c r="M256" s="4"/>
      <c r="N256" s="4"/>
      <c r="O256" s="14"/>
      <c r="P256" s="4"/>
      <c r="Q256" s="4"/>
      <c r="R256" s="4"/>
      <c r="S256" s="14"/>
      <c r="T256" s="4"/>
      <c r="U256" s="3"/>
      <c r="V256" s="4"/>
      <c r="W256" s="14"/>
      <c r="X256" s="4"/>
      <c r="Y256" s="3"/>
      <c r="Z256" s="4"/>
      <c r="AA256" s="14"/>
      <c r="AB256" s="4"/>
      <c r="AC256" s="14"/>
      <c r="AD256" s="14"/>
      <c r="AE256" s="14"/>
      <c r="AF256" s="14"/>
      <c r="AG256" s="14"/>
      <c r="AH256" s="14"/>
      <c r="AI256" s="14"/>
      <c r="AJ256" s="14"/>
      <c r="AK256" s="14"/>
      <c r="AL256" s="14"/>
      <c r="AM256" s="14"/>
      <c r="AN256" s="14"/>
      <c r="AO256" s="14"/>
      <c r="AP256" s="14"/>
      <c r="AQ256" s="14"/>
      <c r="AR256" s="14"/>
      <c r="AS256" s="14"/>
      <c r="AT256" s="14"/>
      <c r="AU256" s="14"/>
    </row>
    <row r="257" spans="1:47" x14ac:dyDescent="0.25">
      <c r="A257"/>
      <c r="B257"/>
      <c r="C257"/>
      <c r="D257"/>
      <c r="F257"/>
      <c r="G257"/>
      <c r="H257"/>
      <c r="J257"/>
      <c r="K257" s="3"/>
      <c r="L257" s="4"/>
      <c r="M257" s="4"/>
      <c r="N257" s="4"/>
      <c r="O257" s="14"/>
      <c r="P257" s="4"/>
      <c r="Q257" s="4"/>
      <c r="R257" s="4"/>
      <c r="S257" s="14"/>
      <c r="T257" s="4"/>
      <c r="U257" s="3"/>
      <c r="V257" s="4"/>
      <c r="W257" s="14"/>
      <c r="X257" s="4"/>
      <c r="Y257" s="3"/>
      <c r="Z257" s="4"/>
      <c r="AA257" s="14"/>
      <c r="AB257" s="4"/>
      <c r="AC257" s="14"/>
      <c r="AD257" s="14"/>
      <c r="AE257" s="14"/>
      <c r="AF257" s="14"/>
      <c r="AG257" s="14"/>
      <c r="AH257" s="14"/>
      <c r="AI257" s="14"/>
      <c r="AJ257" s="14"/>
      <c r="AK257" s="14"/>
      <c r="AL257" s="14"/>
      <c r="AM257" s="14"/>
      <c r="AN257" s="14"/>
      <c r="AO257" s="14"/>
      <c r="AP257" s="14"/>
      <c r="AQ257" s="14"/>
      <c r="AR257" s="14"/>
      <c r="AS257" s="14"/>
      <c r="AT257" s="14"/>
      <c r="AU257" s="14"/>
    </row>
    <row r="258" spans="1:47" x14ac:dyDescent="0.25">
      <c r="A258"/>
      <c r="B258"/>
      <c r="C258"/>
      <c r="D258"/>
      <c r="F258"/>
      <c r="G258"/>
      <c r="H258"/>
      <c r="J258"/>
      <c r="K258" s="3"/>
      <c r="L258" s="4"/>
      <c r="M258" s="4"/>
      <c r="N258" s="4"/>
      <c r="O258" s="14"/>
      <c r="P258" s="4"/>
      <c r="Q258" s="4"/>
      <c r="R258" s="4"/>
      <c r="S258" s="14"/>
      <c r="T258" s="4"/>
      <c r="U258" s="3"/>
      <c r="V258" s="4"/>
      <c r="W258" s="14"/>
      <c r="X258" s="4"/>
      <c r="Y258" s="3"/>
      <c r="Z258" s="4"/>
      <c r="AA258" s="14"/>
      <c r="AB258" s="4"/>
      <c r="AC258" s="14"/>
      <c r="AD258" s="14"/>
      <c r="AE258" s="14"/>
      <c r="AF258" s="14"/>
      <c r="AG258" s="14"/>
      <c r="AH258" s="14"/>
      <c r="AI258" s="14"/>
      <c r="AJ258" s="14"/>
      <c r="AK258" s="14"/>
      <c r="AL258" s="14"/>
      <c r="AM258" s="14"/>
      <c r="AN258" s="14"/>
      <c r="AO258" s="14"/>
      <c r="AP258" s="14"/>
      <c r="AQ258" s="14"/>
      <c r="AR258" s="14"/>
      <c r="AS258" s="14"/>
      <c r="AT258" s="14"/>
      <c r="AU258" s="14"/>
    </row>
    <row r="259" spans="1:47" x14ac:dyDescent="0.25">
      <c r="A259"/>
      <c r="B259"/>
      <c r="C259"/>
      <c r="D259"/>
      <c r="F259"/>
      <c r="G259"/>
      <c r="H259"/>
      <c r="J259"/>
      <c r="K259" s="3"/>
      <c r="L259" s="4"/>
      <c r="M259" s="4"/>
      <c r="N259" s="4"/>
      <c r="O259" s="14"/>
      <c r="P259" s="4"/>
      <c r="Q259" s="4"/>
      <c r="R259" s="4"/>
      <c r="S259" s="14"/>
      <c r="T259" s="4"/>
      <c r="U259" s="3"/>
      <c r="V259" s="4"/>
      <c r="W259" s="14"/>
      <c r="X259" s="4"/>
      <c r="Y259" s="3"/>
      <c r="Z259" s="4"/>
      <c r="AA259" s="14"/>
      <c r="AB259" s="4"/>
      <c r="AC259" s="14"/>
      <c r="AD259" s="14"/>
      <c r="AE259" s="14"/>
      <c r="AF259" s="14"/>
      <c r="AG259" s="14"/>
      <c r="AH259" s="14"/>
      <c r="AI259" s="14"/>
      <c r="AJ259" s="14"/>
      <c r="AK259" s="14"/>
      <c r="AL259" s="14"/>
      <c r="AM259" s="14"/>
      <c r="AN259" s="14"/>
      <c r="AO259" s="14"/>
      <c r="AP259" s="14"/>
      <c r="AQ259" s="14"/>
      <c r="AR259" s="14"/>
      <c r="AS259" s="14"/>
      <c r="AT259" s="14"/>
      <c r="AU259" s="14"/>
    </row>
    <row r="260" spans="1:47" x14ac:dyDescent="0.25">
      <c r="A260"/>
      <c r="B260"/>
      <c r="C260"/>
      <c r="D260"/>
      <c r="F260"/>
      <c r="G260"/>
      <c r="H260"/>
      <c r="J260"/>
      <c r="K260" s="3"/>
      <c r="L260" s="4"/>
      <c r="M260" s="4"/>
      <c r="N260" s="4"/>
      <c r="O260" s="14"/>
      <c r="P260" s="4"/>
      <c r="Q260" s="4"/>
      <c r="R260" s="4"/>
      <c r="S260" s="14"/>
      <c r="T260" s="4"/>
      <c r="U260" s="3"/>
      <c r="V260" s="4"/>
      <c r="W260" s="14"/>
      <c r="X260" s="4"/>
      <c r="Y260" s="3"/>
      <c r="Z260" s="4"/>
      <c r="AA260" s="14"/>
      <c r="AB260" s="4"/>
      <c r="AC260" s="14"/>
      <c r="AD260" s="14"/>
      <c r="AE260" s="14"/>
      <c r="AF260" s="14"/>
      <c r="AG260" s="14"/>
      <c r="AH260" s="14"/>
      <c r="AI260" s="14"/>
      <c r="AJ260" s="14"/>
      <c r="AK260" s="14"/>
      <c r="AL260" s="14"/>
      <c r="AM260" s="14"/>
      <c r="AN260" s="14"/>
      <c r="AO260" s="14"/>
      <c r="AP260" s="14"/>
      <c r="AQ260" s="14"/>
      <c r="AR260" s="14"/>
      <c r="AS260" s="14"/>
      <c r="AT260" s="14"/>
      <c r="AU260" s="14"/>
    </row>
    <row r="261" spans="1:47" x14ac:dyDescent="0.25">
      <c r="A261"/>
      <c r="B261"/>
      <c r="C261"/>
      <c r="D261"/>
      <c r="F261"/>
      <c r="G261"/>
      <c r="H261"/>
      <c r="J261"/>
      <c r="K261" s="3"/>
      <c r="L261" s="4"/>
      <c r="M261" s="4"/>
      <c r="N261" s="4"/>
      <c r="O261" s="14"/>
      <c r="P261" s="4"/>
      <c r="Q261" s="4"/>
      <c r="R261" s="4"/>
      <c r="S261" s="14"/>
      <c r="T261" s="4"/>
      <c r="U261" s="3"/>
      <c r="V261" s="4"/>
      <c r="W261" s="14"/>
      <c r="X261" s="4"/>
      <c r="Y261" s="3"/>
      <c r="Z261" s="4"/>
      <c r="AA261" s="14"/>
      <c r="AB261" s="4"/>
      <c r="AC261" s="14"/>
      <c r="AD261" s="14"/>
      <c r="AE261" s="14"/>
      <c r="AF261" s="14"/>
      <c r="AG261" s="14"/>
      <c r="AH261" s="14"/>
      <c r="AI261" s="14"/>
      <c r="AJ261" s="14"/>
      <c r="AK261" s="14"/>
      <c r="AL261" s="14"/>
      <c r="AM261" s="14"/>
      <c r="AN261" s="14"/>
      <c r="AO261" s="14"/>
      <c r="AP261" s="14"/>
      <c r="AQ261" s="14"/>
      <c r="AR261" s="14"/>
      <c r="AS261" s="14"/>
      <c r="AT261" s="14"/>
      <c r="AU261" s="14"/>
    </row>
    <row r="262" spans="1:47" x14ac:dyDescent="0.25">
      <c r="A262"/>
      <c r="B262"/>
      <c r="C262"/>
      <c r="D262"/>
      <c r="F262"/>
      <c r="G262"/>
      <c r="H262"/>
      <c r="J262"/>
      <c r="K262" s="3"/>
      <c r="L262" s="4"/>
      <c r="M262" s="4"/>
      <c r="N262" s="4"/>
      <c r="O262" s="14"/>
      <c r="P262" s="4"/>
      <c r="Q262" s="4"/>
      <c r="R262" s="4"/>
      <c r="S262" s="14"/>
      <c r="T262" s="4"/>
      <c r="U262" s="3"/>
      <c r="V262" s="4"/>
      <c r="W262" s="14"/>
      <c r="X262" s="4"/>
      <c r="Y262" s="3"/>
      <c r="Z262" s="4"/>
      <c r="AA262" s="14"/>
      <c r="AB262" s="4"/>
      <c r="AC262" s="14"/>
      <c r="AD262" s="14"/>
      <c r="AE262" s="14"/>
      <c r="AF262" s="14"/>
      <c r="AG262" s="14"/>
      <c r="AH262" s="14"/>
      <c r="AI262" s="14"/>
      <c r="AJ262" s="14"/>
      <c r="AK262" s="14"/>
      <c r="AL262" s="14"/>
      <c r="AM262" s="14"/>
      <c r="AN262" s="14"/>
      <c r="AO262" s="14"/>
      <c r="AP262" s="14"/>
      <c r="AQ262" s="14"/>
      <c r="AR262" s="14"/>
      <c r="AS262" s="14"/>
      <c r="AT262" s="14"/>
      <c r="AU262" s="14"/>
    </row>
    <row r="263" spans="1:47" x14ac:dyDescent="0.25">
      <c r="A263"/>
      <c r="B263"/>
      <c r="C263"/>
      <c r="D263"/>
      <c r="F263"/>
      <c r="G263"/>
      <c r="H263"/>
      <c r="J263"/>
      <c r="K263" s="3"/>
      <c r="L263" s="4"/>
      <c r="M263" s="4"/>
      <c r="N263" s="4"/>
      <c r="O263" s="14"/>
      <c r="P263" s="4"/>
      <c r="Q263" s="4"/>
      <c r="R263" s="4"/>
      <c r="S263" s="14"/>
      <c r="T263" s="4"/>
      <c r="U263" s="3"/>
      <c r="V263" s="4"/>
      <c r="W263" s="14"/>
      <c r="X263" s="4"/>
      <c r="Y263" s="3"/>
      <c r="Z263" s="4"/>
      <c r="AA263" s="14"/>
      <c r="AB263" s="4"/>
      <c r="AC263" s="14"/>
      <c r="AD263" s="14"/>
      <c r="AE263" s="14"/>
      <c r="AF263" s="14"/>
      <c r="AG263" s="14"/>
      <c r="AH263" s="14"/>
      <c r="AI263" s="14"/>
      <c r="AJ263" s="14"/>
      <c r="AK263" s="14"/>
      <c r="AL263" s="14"/>
      <c r="AM263" s="14"/>
      <c r="AN263" s="14"/>
      <c r="AO263" s="14"/>
      <c r="AP263" s="14"/>
      <c r="AQ263" s="14"/>
      <c r="AR263" s="14"/>
      <c r="AS263" s="14"/>
      <c r="AT263" s="14"/>
      <c r="AU263" s="14"/>
    </row>
    <row r="264" spans="1:47" x14ac:dyDescent="0.25">
      <c r="A264"/>
      <c r="B264"/>
      <c r="C264"/>
      <c r="D264"/>
      <c r="F264"/>
      <c r="G264"/>
      <c r="H264"/>
      <c r="J264"/>
      <c r="K264" s="3"/>
      <c r="L264" s="4"/>
      <c r="M264" s="4"/>
      <c r="N264" s="4"/>
      <c r="O264" s="14"/>
      <c r="P264" s="4"/>
      <c r="Q264" s="4"/>
      <c r="R264" s="4"/>
      <c r="S264" s="14"/>
      <c r="T264" s="4"/>
      <c r="U264" s="3"/>
      <c r="V264" s="4"/>
      <c r="W264" s="14"/>
      <c r="X264" s="4"/>
      <c r="Y264" s="3"/>
      <c r="Z264" s="4"/>
      <c r="AA264" s="14"/>
      <c r="AB264" s="4"/>
      <c r="AC264" s="14"/>
      <c r="AD264" s="14"/>
      <c r="AE264" s="14"/>
      <c r="AF264" s="14"/>
      <c r="AG264" s="14"/>
      <c r="AH264" s="14"/>
      <c r="AI264" s="14"/>
      <c r="AJ264" s="14"/>
      <c r="AK264" s="14"/>
      <c r="AL264" s="14"/>
      <c r="AM264" s="14"/>
      <c r="AN264" s="14"/>
      <c r="AO264" s="14"/>
      <c r="AP264" s="14"/>
      <c r="AQ264" s="14"/>
      <c r="AR264" s="14"/>
      <c r="AS264" s="14"/>
      <c r="AT264" s="14"/>
      <c r="AU264" s="14"/>
    </row>
    <row r="265" spans="1:47" x14ac:dyDescent="0.25">
      <c r="A265"/>
      <c r="B265"/>
      <c r="C265"/>
      <c r="D265"/>
      <c r="F265"/>
      <c r="G265"/>
      <c r="H265"/>
      <c r="J265"/>
      <c r="K265" s="3"/>
      <c r="L265" s="4"/>
      <c r="M265" s="4"/>
      <c r="N265" s="4"/>
      <c r="O265" s="14"/>
      <c r="P265" s="4"/>
      <c r="Q265" s="4"/>
      <c r="R265" s="4"/>
      <c r="S265" s="14"/>
      <c r="T265" s="4"/>
      <c r="U265" s="3"/>
      <c r="V265" s="4"/>
      <c r="W265" s="14"/>
      <c r="X265" s="4"/>
      <c r="Y265" s="3"/>
      <c r="Z265" s="4"/>
      <c r="AA265" s="14"/>
      <c r="AB265" s="4"/>
      <c r="AC265" s="14"/>
      <c r="AD265" s="14"/>
      <c r="AE265" s="14"/>
      <c r="AF265" s="14"/>
      <c r="AG265" s="14"/>
      <c r="AH265" s="14"/>
      <c r="AI265" s="14"/>
      <c r="AJ265" s="14"/>
      <c r="AK265" s="14"/>
      <c r="AL265" s="14"/>
      <c r="AM265" s="14"/>
      <c r="AN265" s="14"/>
      <c r="AO265" s="14"/>
      <c r="AP265" s="14"/>
      <c r="AQ265" s="14"/>
      <c r="AR265" s="14"/>
      <c r="AS265" s="14"/>
      <c r="AT265" s="14"/>
      <c r="AU265" s="14"/>
    </row>
    <row r="266" spans="1:47" x14ac:dyDescent="0.25">
      <c r="A266"/>
      <c r="B266"/>
      <c r="C266"/>
      <c r="D266"/>
      <c r="F266"/>
      <c r="G266"/>
      <c r="H266"/>
      <c r="J266"/>
      <c r="K266" s="3"/>
      <c r="L266" s="4"/>
      <c r="M266" s="4"/>
      <c r="N266" s="4"/>
      <c r="O266" s="14"/>
      <c r="P266" s="4"/>
      <c r="Q266" s="4"/>
      <c r="R266" s="4"/>
      <c r="S266" s="14"/>
      <c r="T266" s="4"/>
      <c r="U266" s="3"/>
      <c r="V266" s="4"/>
      <c r="W266" s="14"/>
      <c r="X266" s="4"/>
      <c r="Y266" s="3"/>
      <c r="Z266" s="4"/>
      <c r="AA266" s="14"/>
      <c r="AB266" s="4"/>
      <c r="AC266" s="14"/>
      <c r="AD266" s="14"/>
      <c r="AE266" s="14"/>
      <c r="AF266" s="14"/>
      <c r="AG266" s="14"/>
      <c r="AH266" s="14"/>
      <c r="AI266" s="14"/>
      <c r="AJ266" s="14"/>
      <c r="AK266" s="14"/>
      <c r="AL266" s="14"/>
      <c r="AM266" s="14"/>
      <c r="AN266" s="14"/>
      <c r="AO266" s="14"/>
      <c r="AP266" s="14"/>
      <c r="AQ266" s="14"/>
      <c r="AR266" s="14"/>
      <c r="AS266" s="14"/>
      <c r="AT266" s="14"/>
      <c r="AU266" s="14"/>
    </row>
    <row r="267" spans="1:47" x14ac:dyDescent="0.25">
      <c r="A267"/>
      <c r="B267"/>
      <c r="C267"/>
      <c r="D267"/>
      <c r="F267"/>
      <c r="G267"/>
      <c r="H267"/>
      <c r="J267"/>
      <c r="K267" s="3"/>
      <c r="L267" s="4"/>
      <c r="M267" s="4"/>
      <c r="N267" s="4"/>
      <c r="O267" s="14"/>
      <c r="P267" s="4"/>
      <c r="Q267" s="4"/>
      <c r="R267" s="4"/>
      <c r="S267" s="14"/>
      <c r="T267" s="4"/>
      <c r="U267" s="3"/>
      <c r="V267" s="4"/>
      <c r="W267" s="14"/>
      <c r="X267" s="4"/>
      <c r="Y267" s="3"/>
      <c r="Z267" s="4"/>
      <c r="AA267" s="14"/>
      <c r="AB267" s="4"/>
      <c r="AC267" s="14"/>
      <c r="AD267" s="14"/>
      <c r="AE267" s="14"/>
      <c r="AF267" s="14"/>
      <c r="AG267" s="14"/>
      <c r="AH267" s="14"/>
      <c r="AI267" s="14"/>
      <c r="AJ267" s="14"/>
      <c r="AK267" s="14"/>
      <c r="AL267" s="14"/>
      <c r="AM267" s="14"/>
      <c r="AN267" s="14"/>
      <c r="AO267" s="14"/>
      <c r="AP267" s="14"/>
      <c r="AQ267" s="14"/>
      <c r="AR267" s="14"/>
      <c r="AS267" s="14"/>
      <c r="AT267" s="14"/>
      <c r="AU267" s="14"/>
    </row>
    <row r="268" spans="1:47" x14ac:dyDescent="0.25">
      <c r="A268"/>
      <c r="B268"/>
      <c r="C268"/>
      <c r="D268"/>
      <c r="F268"/>
      <c r="G268"/>
      <c r="H268"/>
      <c r="J268"/>
      <c r="K268" s="3"/>
      <c r="L268" s="4"/>
      <c r="M268" s="4"/>
      <c r="N268" s="4"/>
      <c r="O268" s="14"/>
      <c r="P268" s="4"/>
      <c r="Q268" s="4"/>
      <c r="R268" s="4"/>
      <c r="S268" s="14"/>
      <c r="T268" s="4"/>
      <c r="U268" s="3"/>
      <c r="V268" s="4"/>
      <c r="W268" s="14"/>
      <c r="X268" s="4"/>
      <c r="Y268" s="3"/>
      <c r="Z268" s="4"/>
      <c r="AA268" s="14"/>
      <c r="AB268" s="4"/>
      <c r="AC268" s="14"/>
      <c r="AD268" s="14"/>
      <c r="AE268" s="14"/>
      <c r="AF268" s="14"/>
      <c r="AG268" s="14"/>
      <c r="AH268" s="14"/>
      <c r="AI268" s="14"/>
      <c r="AJ268" s="14"/>
      <c r="AK268" s="14"/>
      <c r="AL268" s="14"/>
      <c r="AM268" s="14"/>
      <c r="AN268" s="14"/>
      <c r="AO268" s="14"/>
      <c r="AP268" s="14"/>
      <c r="AQ268" s="14"/>
      <c r="AR268" s="14"/>
      <c r="AS268" s="14"/>
      <c r="AT268" s="14"/>
      <c r="AU268" s="14"/>
    </row>
    <row r="269" spans="1:47" x14ac:dyDescent="0.25">
      <c r="A269"/>
      <c r="B269"/>
      <c r="C269"/>
      <c r="D269"/>
      <c r="F269"/>
      <c r="G269"/>
      <c r="H269"/>
      <c r="J269"/>
      <c r="K269" s="3"/>
      <c r="L269" s="4"/>
      <c r="M269" s="4"/>
      <c r="N269" s="4"/>
      <c r="O269" s="14"/>
      <c r="P269" s="4"/>
      <c r="Q269" s="4"/>
      <c r="R269" s="4"/>
      <c r="S269" s="14"/>
      <c r="T269" s="4"/>
      <c r="U269" s="3"/>
      <c r="V269" s="4"/>
      <c r="W269" s="14"/>
      <c r="X269" s="4"/>
      <c r="Y269" s="3"/>
      <c r="Z269" s="4"/>
      <c r="AA269" s="14"/>
      <c r="AB269" s="4"/>
      <c r="AC269" s="14"/>
      <c r="AD269" s="14"/>
      <c r="AE269" s="14"/>
      <c r="AF269" s="14"/>
      <c r="AG269" s="14"/>
      <c r="AH269" s="14"/>
      <c r="AI269" s="14"/>
      <c r="AJ269" s="14"/>
      <c r="AK269" s="14"/>
      <c r="AL269" s="14"/>
      <c r="AM269" s="14"/>
      <c r="AN269" s="14"/>
      <c r="AO269" s="14"/>
      <c r="AP269" s="14"/>
      <c r="AQ269" s="14"/>
      <c r="AR269" s="14"/>
      <c r="AS269" s="14"/>
      <c r="AT269" s="14"/>
      <c r="AU269" s="14"/>
    </row>
    <row r="270" spans="1:47" x14ac:dyDescent="0.25">
      <c r="A270"/>
      <c r="B270"/>
      <c r="C270"/>
      <c r="D270"/>
      <c r="F270"/>
      <c r="G270"/>
      <c r="H270"/>
      <c r="J270"/>
      <c r="K270" s="3"/>
      <c r="L270" s="4"/>
      <c r="M270" s="4"/>
      <c r="N270" s="4"/>
      <c r="O270" s="14"/>
      <c r="P270" s="4"/>
      <c r="Q270" s="4"/>
      <c r="R270" s="4"/>
      <c r="S270" s="14"/>
      <c r="T270" s="4"/>
      <c r="U270" s="3"/>
      <c r="V270" s="4"/>
      <c r="W270" s="14"/>
      <c r="X270" s="4"/>
      <c r="Y270" s="3"/>
      <c r="Z270" s="4"/>
      <c r="AA270" s="14"/>
      <c r="AB270" s="4"/>
      <c r="AC270" s="14"/>
      <c r="AD270" s="14"/>
      <c r="AE270" s="14"/>
      <c r="AF270" s="14"/>
      <c r="AG270" s="14"/>
      <c r="AH270" s="14"/>
      <c r="AI270" s="14"/>
      <c r="AJ270" s="14"/>
      <c r="AK270" s="14"/>
      <c r="AL270" s="14"/>
      <c r="AM270" s="14"/>
      <c r="AN270" s="14"/>
      <c r="AO270" s="14"/>
      <c r="AP270" s="14"/>
      <c r="AQ270" s="14"/>
      <c r="AR270" s="14"/>
      <c r="AS270" s="14"/>
      <c r="AT270" s="14"/>
      <c r="AU270" s="14"/>
    </row>
    <row r="271" spans="1:47" x14ac:dyDescent="0.25">
      <c r="A271"/>
      <c r="B271"/>
      <c r="C271"/>
      <c r="D271"/>
      <c r="F271"/>
      <c r="G271"/>
      <c r="H271"/>
      <c r="J271"/>
      <c r="K271" s="3"/>
      <c r="L271" s="4"/>
      <c r="M271" s="4"/>
      <c r="N271" s="4"/>
      <c r="O271" s="14"/>
      <c r="P271" s="4"/>
      <c r="Q271" s="4"/>
      <c r="R271" s="4"/>
      <c r="S271" s="14"/>
      <c r="T271" s="4"/>
      <c r="U271" s="3"/>
      <c r="V271" s="4"/>
      <c r="W271" s="14"/>
      <c r="X271" s="4"/>
      <c r="Y271" s="3"/>
      <c r="Z271" s="4"/>
      <c r="AA271" s="14"/>
      <c r="AB271" s="4"/>
      <c r="AC271" s="14"/>
      <c r="AD271" s="14"/>
      <c r="AE271" s="14"/>
      <c r="AF271" s="14"/>
      <c r="AG271" s="14"/>
      <c r="AH271" s="14"/>
      <c r="AI271" s="14"/>
      <c r="AJ271" s="14"/>
      <c r="AK271" s="14"/>
      <c r="AL271" s="14"/>
      <c r="AM271" s="14"/>
      <c r="AN271" s="14"/>
      <c r="AO271" s="14"/>
      <c r="AP271" s="14"/>
      <c r="AQ271" s="14"/>
      <c r="AR271" s="14"/>
      <c r="AS271" s="14"/>
      <c r="AT271" s="14"/>
      <c r="AU271" s="14"/>
    </row>
    <row r="272" spans="1:47" x14ac:dyDescent="0.25">
      <c r="A272"/>
      <c r="B272"/>
      <c r="C272"/>
      <c r="D272"/>
      <c r="F272"/>
      <c r="G272"/>
      <c r="H272"/>
      <c r="J272"/>
      <c r="K272" s="3"/>
      <c r="L272" s="4"/>
      <c r="M272" s="4"/>
      <c r="N272" s="4"/>
      <c r="O272" s="14"/>
      <c r="P272" s="4"/>
      <c r="Q272" s="4"/>
      <c r="R272" s="4"/>
      <c r="S272" s="14"/>
      <c r="T272" s="4"/>
      <c r="U272" s="3"/>
      <c r="V272" s="4"/>
      <c r="W272" s="14"/>
      <c r="X272" s="4"/>
      <c r="Y272" s="3"/>
      <c r="Z272" s="4"/>
      <c r="AA272" s="14"/>
      <c r="AB272" s="4"/>
      <c r="AC272" s="14"/>
      <c r="AD272" s="14"/>
      <c r="AE272" s="14"/>
      <c r="AF272" s="14"/>
      <c r="AG272" s="14"/>
      <c r="AH272" s="14"/>
      <c r="AI272" s="14"/>
      <c r="AJ272" s="14"/>
      <c r="AK272" s="14"/>
      <c r="AL272" s="14"/>
      <c r="AM272" s="14"/>
      <c r="AN272" s="14"/>
      <c r="AO272" s="14"/>
      <c r="AP272" s="14"/>
      <c r="AQ272" s="14"/>
      <c r="AR272" s="14"/>
      <c r="AS272" s="14"/>
      <c r="AT272" s="14"/>
      <c r="AU272" s="14"/>
    </row>
    <row r="273" spans="1:47" x14ac:dyDescent="0.25">
      <c r="A273"/>
      <c r="B273"/>
      <c r="C273"/>
      <c r="D273"/>
      <c r="F273"/>
      <c r="G273"/>
      <c r="H273"/>
      <c r="J273"/>
      <c r="K273" s="3"/>
      <c r="L273" s="4"/>
      <c r="M273" s="4"/>
      <c r="N273" s="4"/>
      <c r="O273" s="14"/>
      <c r="P273" s="4"/>
      <c r="Q273" s="4"/>
      <c r="R273" s="4"/>
      <c r="S273" s="14"/>
      <c r="T273" s="4"/>
      <c r="U273" s="3"/>
      <c r="V273" s="4"/>
      <c r="W273" s="14"/>
      <c r="X273" s="4"/>
      <c r="Y273" s="3"/>
      <c r="Z273" s="4"/>
      <c r="AA273" s="14"/>
      <c r="AB273" s="4"/>
      <c r="AC273" s="14"/>
      <c r="AD273" s="14"/>
      <c r="AE273" s="14"/>
      <c r="AF273" s="14"/>
      <c r="AG273" s="14"/>
      <c r="AH273" s="14"/>
      <c r="AI273" s="14"/>
      <c r="AJ273" s="14"/>
      <c r="AK273" s="14"/>
      <c r="AL273" s="14"/>
      <c r="AM273" s="14"/>
      <c r="AN273" s="14"/>
      <c r="AO273" s="14"/>
      <c r="AP273" s="14"/>
      <c r="AQ273" s="14"/>
      <c r="AR273" s="14"/>
      <c r="AS273" s="14"/>
      <c r="AT273" s="14"/>
      <c r="AU273" s="14"/>
    </row>
    <row r="274" spans="1:47" x14ac:dyDescent="0.25">
      <c r="A274"/>
      <c r="B274"/>
      <c r="C274"/>
      <c r="D274"/>
      <c r="F274"/>
      <c r="G274"/>
      <c r="H274"/>
      <c r="J274"/>
      <c r="K274" s="3"/>
      <c r="L274" s="4"/>
      <c r="M274" s="4"/>
      <c r="N274" s="4"/>
      <c r="O274" s="14"/>
      <c r="P274" s="4"/>
      <c r="Q274" s="4"/>
      <c r="R274" s="4"/>
      <c r="S274" s="14"/>
      <c r="T274" s="4"/>
      <c r="U274" s="3"/>
      <c r="V274" s="4"/>
      <c r="W274" s="14"/>
      <c r="X274" s="4"/>
      <c r="Y274" s="3"/>
      <c r="Z274" s="4"/>
      <c r="AA274" s="14"/>
      <c r="AB274" s="4"/>
      <c r="AC274" s="14"/>
      <c r="AD274" s="14"/>
      <c r="AE274" s="14"/>
      <c r="AF274" s="14"/>
      <c r="AG274" s="14"/>
      <c r="AH274" s="14"/>
      <c r="AI274" s="14"/>
      <c r="AJ274" s="14"/>
      <c r="AK274" s="14"/>
      <c r="AL274" s="14"/>
      <c r="AM274" s="14"/>
      <c r="AN274" s="14"/>
      <c r="AO274" s="14"/>
      <c r="AP274" s="14"/>
      <c r="AQ274" s="14"/>
      <c r="AR274" s="14"/>
      <c r="AS274" s="14"/>
      <c r="AT274" s="14"/>
      <c r="AU274" s="14"/>
    </row>
    <row r="275" spans="1:47" x14ac:dyDescent="0.25">
      <c r="A275"/>
      <c r="B275"/>
      <c r="C275"/>
      <c r="D275"/>
      <c r="F275"/>
      <c r="G275"/>
      <c r="H275"/>
      <c r="J275"/>
      <c r="K275" s="3"/>
      <c r="L275" s="4"/>
      <c r="M275" s="4"/>
      <c r="N275" s="4"/>
      <c r="O275" s="14"/>
      <c r="P275" s="4"/>
      <c r="Q275" s="4"/>
      <c r="R275" s="4"/>
      <c r="S275" s="14"/>
      <c r="T275" s="4"/>
      <c r="U275" s="3"/>
      <c r="V275" s="4"/>
      <c r="W275" s="14"/>
      <c r="X275" s="4"/>
      <c r="Y275" s="3"/>
      <c r="Z275" s="4"/>
      <c r="AA275" s="14"/>
      <c r="AB275" s="4"/>
      <c r="AC275" s="14"/>
      <c r="AD275" s="14"/>
      <c r="AE275" s="14"/>
      <c r="AF275" s="14"/>
      <c r="AG275" s="14"/>
      <c r="AH275" s="14"/>
      <c r="AI275" s="14"/>
      <c r="AJ275" s="14"/>
      <c r="AK275" s="14"/>
      <c r="AL275" s="14"/>
      <c r="AM275" s="14"/>
      <c r="AN275" s="14"/>
      <c r="AO275" s="14"/>
      <c r="AP275" s="14"/>
      <c r="AQ275" s="14"/>
      <c r="AR275" s="14"/>
      <c r="AS275" s="14"/>
      <c r="AT275" s="14"/>
      <c r="AU275" s="14"/>
    </row>
    <row r="276" spans="1:47" x14ac:dyDescent="0.25">
      <c r="A276"/>
      <c r="B276"/>
      <c r="C276"/>
      <c r="D276"/>
      <c r="F276"/>
      <c r="G276"/>
      <c r="H276"/>
      <c r="J276"/>
      <c r="K276" s="3"/>
      <c r="L276" s="4"/>
      <c r="M276" s="4"/>
      <c r="N276" s="4"/>
      <c r="O276" s="14"/>
      <c r="P276" s="4"/>
      <c r="Q276" s="4"/>
      <c r="R276" s="4"/>
      <c r="S276" s="14"/>
      <c r="T276" s="4"/>
      <c r="U276" s="3"/>
      <c r="V276" s="4"/>
      <c r="W276" s="14"/>
      <c r="X276" s="4"/>
      <c r="Y276" s="3"/>
      <c r="Z276" s="4"/>
      <c r="AA276" s="14"/>
      <c r="AB276" s="4"/>
      <c r="AC276" s="14"/>
      <c r="AD276" s="14"/>
      <c r="AE276" s="14"/>
      <c r="AF276" s="14"/>
      <c r="AG276" s="14"/>
      <c r="AH276" s="14"/>
      <c r="AI276" s="14"/>
      <c r="AJ276" s="14"/>
      <c r="AK276" s="14"/>
      <c r="AL276" s="14"/>
      <c r="AM276" s="14"/>
      <c r="AN276" s="14"/>
      <c r="AO276" s="14"/>
      <c r="AP276" s="14"/>
      <c r="AQ276" s="14"/>
      <c r="AR276" s="14"/>
      <c r="AS276" s="14"/>
      <c r="AT276" s="14"/>
      <c r="AU276" s="14"/>
    </row>
    <row r="277" spans="1:47" x14ac:dyDescent="0.25">
      <c r="A277"/>
      <c r="B277"/>
      <c r="C277"/>
      <c r="D277"/>
      <c r="F277"/>
      <c r="G277"/>
      <c r="H277"/>
      <c r="J277"/>
      <c r="K277" s="3"/>
      <c r="L277" s="4"/>
      <c r="M277" s="4"/>
      <c r="N277" s="4"/>
      <c r="O277" s="14"/>
      <c r="P277" s="4"/>
      <c r="Q277" s="4"/>
      <c r="R277" s="4"/>
      <c r="S277" s="14"/>
      <c r="T277" s="4"/>
      <c r="U277" s="3"/>
      <c r="V277" s="4"/>
      <c r="W277" s="14"/>
      <c r="X277" s="4"/>
      <c r="Y277" s="3"/>
      <c r="Z277" s="4"/>
      <c r="AA277" s="14"/>
      <c r="AB277" s="4"/>
      <c r="AC277" s="14"/>
      <c r="AD277" s="14"/>
      <c r="AE277" s="14"/>
      <c r="AF277" s="14"/>
      <c r="AG277" s="14"/>
      <c r="AH277" s="14"/>
      <c r="AI277" s="14"/>
      <c r="AJ277" s="14"/>
      <c r="AK277" s="14"/>
      <c r="AL277" s="14"/>
      <c r="AM277" s="14"/>
      <c r="AN277" s="14"/>
      <c r="AO277" s="14"/>
      <c r="AP277" s="14"/>
      <c r="AQ277" s="14"/>
      <c r="AR277" s="14"/>
      <c r="AS277" s="14"/>
      <c r="AT277" s="14"/>
      <c r="AU277" s="14"/>
    </row>
    <row r="278" spans="1:47" x14ac:dyDescent="0.25">
      <c r="A278"/>
      <c r="B278"/>
      <c r="C278"/>
      <c r="D278"/>
      <c r="F278"/>
      <c r="G278"/>
      <c r="H278"/>
      <c r="J278"/>
      <c r="K278" s="3"/>
      <c r="L278" s="4"/>
      <c r="M278" s="4"/>
      <c r="N278" s="4"/>
      <c r="O278" s="14"/>
      <c r="P278" s="4"/>
      <c r="Q278" s="4"/>
      <c r="R278" s="4"/>
      <c r="S278" s="14"/>
      <c r="T278" s="4"/>
      <c r="U278" s="3"/>
      <c r="V278" s="4"/>
      <c r="W278" s="14"/>
      <c r="X278" s="4"/>
      <c r="Y278" s="3"/>
      <c r="Z278" s="4"/>
      <c r="AA278" s="14"/>
      <c r="AB278" s="4"/>
      <c r="AC278" s="14"/>
      <c r="AD278" s="14"/>
      <c r="AE278" s="14"/>
      <c r="AF278" s="14"/>
      <c r="AG278" s="14"/>
      <c r="AH278" s="14"/>
      <c r="AI278" s="14"/>
      <c r="AJ278" s="14"/>
      <c r="AK278" s="14"/>
      <c r="AL278" s="14"/>
      <c r="AM278" s="14"/>
      <c r="AN278" s="14"/>
      <c r="AO278" s="14"/>
      <c r="AP278" s="14"/>
      <c r="AQ278" s="14"/>
      <c r="AR278" s="14"/>
      <c r="AS278" s="14"/>
      <c r="AT278" s="14"/>
      <c r="AU278" s="14"/>
    </row>
    <row r="279" spans="1:47" x14ac:dyDescent="0.25">
      <c r="A279"/>
      <c r="B279"/>
      <c r="C279"/>
      <c r="D279"/>
      <c r="F279"/>
      <c r="G279"/>
      <c r="H279"/>
      <c r="J279"/>
      <c r="K279" s="3"/>
      <c r="L279" s="4"/>
      <c r="M279" s="4"/>
      <c r="N279" s="4"/>
      <c r="O279" s="14"/>
      <c r="P279" s="4"/>
      <c r="Q279" s="4"/>
      <c r="R279" s="4"/>
      <c r="S279" s="14"/>
      <c r="T279" s="4"/>
      <c r="U279" s="3"/>
      <c r="V279" s="4"/>
      <c r="W279" s="14"/>
      <c r="X279" s="4"/>
      <c r="Y279" s="3"/>
      <c r="Z279" s="4"/>
      <c r="AA279" s="14"/>
      <c r="AB279" s="4"/>
      <c r="AC279" s="14"/>
      <c r="AD279" s="14"/>
      <c r="AE279" s="14"/>
      <c r="AF279" s="14"/>
      <c r="AG279" s="14"/>
      <c r="AH279" s="14"/>
      <c r="AI279" s="14"/>
      <c r="AJ279" s="14"/>
      <c r="AK279" s="14"/>
      <c r="AL279" s="14"/>
      <c r="AM279" s="14"/>
      <c r="AN279" s="14"/>
      <c r="AO279" s="14"/>
      <c r="AP279" s="14"/>
      <c r="AQ279" s="14"/>
      <c r="AR279" s="14"/>
      <c r="AS279" s="14"/>
      <c r="AT279" s="14"/>
      <c r="AU279" s="14"/>
    </row>
    <row r="280" spans="1:47" x14ac:dyDescent="0.25">
      <c r="A280"/>
      <c r="B280"/>
      <c r="C280"/>
      <c r="D280"/>
      <c r="F280"/>
      <c r="G280"/>
      <c r="H280"/>
      <c r="J280"/>
      <c r="K280" s="3"/>
      <c r="L280" s="4"/>
      <c r="M280" s="4"/>
      <c r="N280" s="4"/>
      <c r="O280" s="14"/>
      <c r="P280" s="4"/>
      <c r="Q280" s="4"/>
      <c r="R280" s="4"/>
      <c r="S280" s="14"/>
      <c r="T280" s="4"/>
      <c r="U280" s="3"/>
      <c r="V280" s="4"/>
      <c r="W280" s="14"/>
      <c r="X280" s="4"/>
      <c r="Y280" s="3"/>
      <c r="Z280" s="4"/>
      <c r="AA280" s="14"/>
      <c r="AB280" s="4"/>
      <c r="AC280" s="14"/>
      <c r="AD280" s="14"/>
      <c r="AE280" s="14"/>
      <c r="AF280" s="14"/>
      <c r="AG280" s="14"/>
      <c r="AH280" s="14"/>
      <c r="AI280" s="14"/>
      <c r="AJ280" s="14"/>
      <c r="AK280" s="14"/>
      <c r="AL280" s="14"/>
      <c r="AM280" s="14"/>
      <c r="AN280" s="14"/>
      <c r="AO280" s="14"/>
      <c r="AP280" s="14"/>
      <c r="AQ280" s="14"/>
      <c r="AR280" s="14"/>
      <c r="AS280" s="14"/>
      <c r="AT280" s="14"/>
      <c r="AU280" s="14"/>
    </row>
    <row r="281" spans="1:47" x14ac:dyDescent="0.25">
      <c r="A281"/>
      <c r="B281"/>
      <c r="C281"/>
      <c r="D281"/>
      <c r="F281"/>
      <c r="G281"/>
      <c r="H281"/>
      <c r="J281"/>
      <c r="K281" s="3"/>
      <c r="L281" s="4"/>
      <c r="M281" s="4"/>
      <c r="N281" s="4"/>
      <c r="O281" s="14"/>
      <c r="P281" s="4"/>
      <c r="Q281" s="4"/>
      <c r="R281" s="4"/>
      <c r="S281" s="14"/>
      <c r="T281" s="4"/>
      <c r="U281" s="3"/>
      <c r="V281" s="4"/>
      <c r="W281" s="14"/>
      <c r="X281" s="4"/>
      <c r="Y281" s="3"/>
      <c r="Z281" s="4"/>
      <c r="AA281" s="14"/>
      <c r="AB281" s="4"/>
      <c r="AC281" s="14"/>
      <c r="AD281" s="14"/>
      <c r="AE281" s="14"/>
      <c r="AF281" s="14"/>
      <c r="AG281" s="14"/>
      <c r="AH281" s="14"/>
      <c r="AI281" s="14"/>
      <c r="AJ281" s="14"/>
      <c r="AK281" s="14"/>
      <c r="AL281" s="14"/>
      <c r="AM281" s="14"/>
      <c r="AN281" s="14"/>
      <c r="AO281" s="14"/>
      <c r="AP281" s="14"/>
      <c r="AQ281" s="14"/>
      <c r="AR281" s="14"/>
      <c r="AS281" s="14"/>
      <c r="AT281" s="14"/>
      <c r="AU281" s="14"/>
    </row>
    <row r="282" spans="1:47" x14ac:dyDescent="0.25">
      <c r="A282"/>
      <c r="B282"/>
      <c r="C282"/>
      <c r="D282"/>
      <c r="F282"/>
      <c r="G282"/>
      <c r="H282"/>
      <c r="J282"/>
      <c r="K282" s="3"/>
      <c r="L282" s="4"/>
      <c r="M282" s="4"/>
      <c r="N282" s="4"/>
      <c r="O282" s="14"/>
      <c r="P282" s="4"/>
      <c r="Q282" s="4"/>
      <c r="R282" s="4"/>
      <c r="S282" s="14"/>
      <c r="T282" s="4"/>
      <c r="U282" s="3"/>
      <c r="V282" s="4"/>
      <c r="W282" s="14"/>
      <c r="X282" s="4"/>
      <c r="Y282" s="3"/>
      <c r="Z282" s="4"/>
      <c r="AA282" s="14"/>
      <c r="AB282" s="4"/>
      <c r="AC282" s="14"/>
      <c r="AD282" s="14"/>
      <c r="AE282" s="14"/>
      <c r="AF282" s="14"/>
      <c r="AG282" s="14"/>
      <c r="AH282" s="14"/>
      <c r="AI282" s="14"/>
      <c r="AJ282" s="14"/>
      <c r="AK282" s="14"/>
      <c r="AL282" s="14"/>
      <c r="AM282" s="14"/>
      <c r="AN282" s="14"/>
      <c r="AO282" s="14"/>
      <c r="AP282" s="14"/>
      <c r="AQ282" s="14"/>
      <c r="AR282" s="14"/>
      <c r="AS282" s="14"/>
      <c r="AT282" s="14"/>
      <c r="AU282" s="14"/>
    </row>
    <row r="283" spans="1:47" x14ac:dyDescent="0.25">
      <c r="A283"/>
      <c r="B283"/>
      <c r="C283"/>
      <c r="D283"/>
      <c r="F283"/>
      <c r="G283"/>
      <c r="H283"/>
      <c r="J283"/>
      <c r="K283" s="3"/>
      <c r="L283" s="4"/>
      <c r="M283" s="4"/>
      <c r="N283" s="4"/>
      <c r="O283" s="14"/>
      <c r="P283" s="4"/>
      <c r="Q283" s="4"/>
      <c r="R283" s="4"/>
      <c r="S283" s="14"/>
      <c r="T283" s="4"/>
      <c r="U283" s="3"/>
      <c r="V283" s="4"/>
      <c r="W283" s="14"/>
      <c r="X283" s="4"/>
      <c r="Y283" s="3"/>
      <c r="Z283" s="4"/>
      <c r="AA283" s="14"/>
      <c r="AB283" s="4"/>
      <c r="AC283" s="14"/>
      <c r="AD283" s="14"/>
      <c r="AE283" s="14"/>
      <c r="AF283" s="14"/>
      <c r="AG283" s="14"/>
      <c r="AH283" s="14"/>
      <c r="AI283" s="14"/>
      <c r="AJ283" s="14"/>
      <c r="AK283" s="14"/>
      <c r="AL283" s="14"/>
      <c r="AM283" s="14"/>
      <c r="AN283" s="14"/>
      <c r="AO283" s="14"/>
      <c r="AP283" s="14"/>
      <c r="AQ283" s="14"/>
      <c r="AR283" s="14"/>
      <c r="AS283" s="14"/>
      <c r="AT283" s="14"/>
      <c r="AU283" s="14"/>
    </row>
    <row r="284" spans="1:47" x14ac:dyDescent="0.25">
      <c r="A284"/>
      <c r="B284"/>
      <c r="C284"/>
      <c r="D284"/>
      <c r="F284"/>
      <c r="G284"/>
      <c r="H284"/>
      <c r="J284"/>
      <c r="K284" s="3"/>
      <c r="L284" s="4"/>
      <c r="M284" s="4"/>
      <c r="N284" s="4"/>
      <c r="O284" s="14"/>
      <c r="P284" s="4"/>
      <c r="Q284" s="4"/>
      <c r="R284" s="4"/>
      <c r="S284" s="14"/>
      <c r="T284" s="4"/>
      <c r="U284" s="3"/>
      <c r="V284" s="4"/>
      <c r="W284" s="14"/>
      <c r="X284" s="4"/>
      <c r="Y284" s="3"/>
      <c r="Z284" s="4"/>
      <c r="AA284" s="14"/>
      <c r="AB284" s="4"/>
      <c r="AC284" s="14"/>
      <c r="AD284" s="14"/>
      <c r="AE284" s="14"/>
      <c r="AF284" s="14"/>
      <c r="AG284" s="14"/>
      <c r="AH284" s="14"/>
      <c r="AI284" s="14"/>
      <c r="AJ284" s="14"/>
      <c r="AK284" s="14"/>
      <c r="AL284" s="14"/>
      <c r="AM284" s="14"/>
      <c r="AN284" s="14"/>
      <c r="AO284" s="14"/>
      <c r="AP284" s="14"/>
      <c r="AQ284" s="14"/>
      <c r="AR284" s="14"/>
      <c r="AS284" s="14"/>
      <c r="AT284" s="14"/>
      <c r="AU284" s="14"/>
    </row>
    <row r="285" spans="1:47" x14ac:dyDescent="0.25">
      <c r="A285"/>
      <c r="B285"/>
      <c r="C285"/>
      <c r="D285"/>
      <c r="F285"/>
      <c r="G285"/>
      <c r="H285"/>
      <c r="J285"/>
      <c r="K285" s="3"/>
      <c r="L285" s="4"/>
      <c r="M285" s="4"/>
      <c r="N285" s="4"/>
      <c r="O285" s="14"/>
      <c r="P285" s="4"/>
      <c r="Q285" s="4"/>
      <c r="R285" s="4"/>
      <c r="S285" s="14"/>
      <c r="T285" s="4"/>
      <c r="U285" s="3"/>
      <c r="V285" s="4"/>
      <c r="W285" s="14"/>
      <c r="X285" s="4"/>
      <c r="Y285" s="3"/>
      <c r="Z285" s="4"/>
      <c r="AA285" s="14"/>
      <c r="AB285" s="4"/>
      <c r="AC285" s="14"/>
      <c r="AD285" s="14"/>
      <c r="AE285" s="14"/>
      <c r="AF285" s="14"/>
      <c r="AG285" s="14"/>
      <c r="AH285" s="14"/>
      <c r="AI285" s="14"/>
      <c r="AJ285" s="14"/>
      <c r="AK285" s="14"/>
      <c r="AL285" s="14"/>
      <c r="AM285" s="14"/>
      <c r="AN285" s="14"/>
      <c r="AO285" s="14"/>
      <c r="AP285" s="14"/>
      <c r="AQ285" s="14"/>
      <c r="AR285" s="14"/>
      <c r="AS285" s="14"/>
      <c r="AT285" s="14"/>
      <c r="AU285" s="14"/>
    </row>
    <row r="286" spans="1:47" x14ac:dyDescent="0.25">
      <c r="A286"/>
      <c r="B286"/>
      <c r="C286"/>
      <c r="D286"/>
      <c r="F286"/>
      <c r="G286"/>
      <c r="H286"/>
      <c r="J286"/>
      <c r="K286" s="3"/>
      <c r="L286" s="4"/>
      <c r="M286" s="4"/>
      <c r="N286" s="4"/>
      <c r="O286" s="14"/>
      <c r="P286" s="4"/>
      <c r="Q286" s="4"/>
      <c r="R286" s="4"/>
      <c r="S286" s="14"/>
      <c r="T286" s="4"/>
      <c r="U286" s="3"/>
      <c r="V286" s="4"/>
      <c r="W286" s="14"/>
      <c r="X286" s="4"/>
      <c r="Y286" s="3"/>
      <c r="Z286" s="4"/>
      <c r="AA286" s="14"/>
      <c r="AB286" s="4"/>
      <c r="AC286" s="14"/>
      <c r="AD286" s="14"/>
      <c r="AE286" s="14"/>
      <c r="AF286" s="14"/>
      <c r="AG286" s="14"/>
      <c r="AH286" s="14"/>
      <c r="AI286" s="14"/>
      <c r="AJ286" s="14"/>
      <c r="AK286" s="14"/>
      <c r="AL286" s="14"/>
      <c r="AM286" s="14"/>
      <c r="AN286" s="14"/>
      <c r="AO286" s="14"/>
      <c r="AP286" s="14"/>
      <c r="AQ286" s="14"/>
      <c r="AR286" s="14"/>
      <c r="AS286" s="14"/>
      <c r="AT286" s="14"/>
      <c r="AU286" s="14"/>
    </row>
    <row r="287" spans="1:47" x14ac:dyDescent="0.25">
      <c r="A287"/>
      <c r="B287"/>
      <c r="C287"/>
      <c r="D287"/>
      <c r="F287"/>
      <c r="G287"/>
      <c r="H287"/>
      <c r="J287"/>
      <c r="K287" s="3"/>
      <c r="L287" s="4"/>
      <c r="M287" s="4"/>
      <c r="N287" s="4"/>
      <c r="O287" s="14"/>
      <c r="P287" s="4"/>
      <c r="Q287" s="4"/>
      <c r="R287" s="4"/>
      <c r="S287" s="14"/>
      <c r="T287" s="4"/>
      <c r="U287" s="3"/>
      <c r="V287" s="4"/>
      <c r="W287" s="14"/>
      <c r="X287" s="4"/>
      <c r="Y287" s="3"/>
      <c r="Z287" s="4"/>
      <c r="AA287" s="14"/>
      <c r="AB287" s="4"/>
      <c r="AC287" s="14"/>
      <c r="AD287" s="14"/>
      <c r="AE287" s="14"/>
      <c r="AF287" s="14"/>
      <c r="AG287" s="14"/>
      <c r="AH287" s="14"/>
      <c r="AI287" s="14"/>
      <c r="AJ287" s="14"/>
      <c r="AK287" s="14"/>
      <c r="AL287" s="14"/>
      <c r="AM287" s="14"/>
      <c r="AN287" s="14"/>
      <c r="AO287" s="14"/>
      <c r="AP287" s="14"/>
      <c r="AQ287" s="14"/>
      <c r="AR287" s="14"/>
      <c r="AS287" s="14"/>
      <c r="AT287" s="14"/>
      <c r="AU287" s="14"/>
    </row>
    <row r="288" spans="1:47" x14ac:dyDescent="0.25">
      <c r="A288"/>
      <c r="B288"/>
      <c r="C288"/>
      <c r="D288"/>
      <c r="F288"/>
      <c r="G288"/>
      <c r="H288"/>
      <c r="J288"/>
      <c r="K288" s="3"/>
      <c r="L288" s="4"/>
      <c r="M288" s="4"/>
      <c r="N288" s="4"/>
      <c r="O288" s="14"/>
      <c r="P288" s="4"/>
      <c r="Q288" s="4"/>
      <c r="R288" s="4"/>
      <c r="S288" s="14"/>
      <c r="T288" s="4"/>
      <c r="U288" s="3"/>
      <c r="V288" s="4"/>
      <c r="W288" s="14"/>
      <c r="X288" s="4"/>
      <c r="Y288" s="3"/>
      <c r="Z288" s="4"/>
      <c r="AA288" s="14"/>
      <c r="AB288" s="4"/>
      <c r="AC288" s="14"/>
      <c r="AD288" s="14"/>
      <c r="AE288" s="14"/>
      <c r="AF288" s="14"/>
      <c r="AG288" s="14"/>
      <c r="AH288" s="14"/>
      <c r="AI288" s="14"/>
      <c r="AJ288" s="14"/>
      <c r="AK288" s="14"/>
      <c r="AL288" s="14"/>
      <c r="AM288" s="14"/>
      <c r="AN288" s="14"/>
      <c r="AO288" s="14"/>
      <c r="AP288" s="14"/>
      <c r="AQ288" s="14"/>
      <c r="AR288" s="14"/>
      <c r="AS288" s="14"/>
      <c r="AT288" s="14"/>
      <c r="AU288" s="14"/>
    </row>
    <row r="289" spans="1:47" x14ac:dyDescent="0.25">
      <c r="A289"/>
      <c r="B289"/>
      <c r="C289"/>
      <c r="D289"/>
      <c r="F289"/>
      <c r="G289"/>
      <c r="H289"/>
      <c r="J289"/>
      <c r="K289" s="3"/>
      <c r="L289" s="4"/>
      <c r="M289" s="4"/>
      <c r="N289" s="4"/>
      <c r="O289" s="14"/>
      <c r="P289" s="4"/>
      <c r="Q289" s="4"/>
      <c r="R289" s="4"/>
      <c r="S289" s="14"/>
      <c r="T289" s="4"/>
      <c r="U289" s="3"/>
      <c r="V289" s="4"/>
      <c r="W289" s="14"/>
      <c r="X289" s="4"/>
      <c r="Y289" s="3"/>
      <c r="Z289" s="4"/>
      <c r="AA289" s="14"/>
      <c r="AB289" s="4"/>
      <c r="AC289" s="14"/>
      <c r="AD289" s="14"/>
      <c r="AE289" s="14"/>
      <c r="AF289" s="14"/>
      <c r="AG289" s="14"/>
      <c r="AH289" s="14"/>
      <c r="AI289" s="14"/>
      <c r="AJ289" s="14"/>
      <c r="AK289" s="14"/>
      <c r="AL289" s="14"/>
      <c r="AM289" s="14"/>
      <c r="AN289" s="14"/>
      <c r="AO289" s="14"/>
      <c r="AP289" s="14"/>
      <c r="AQ289" s="14"/>
      <c r="AR289" s="14"/>
      <c r="AS289" s="14"/>
      <c r="AT289" s="14"/>
      <c r="AU289" s="14"/>
    </row>
    <row r="290" spans="1:47" x14ac:dyDescent="0.25">
      <c r="A290"/>
      <c r="B290"/>
      <c r="C290"/>
      <c r="D290"/>
      <c r="F290"/>
      <c r="G290"/>
      <c r="H290"/>
      <c r="J290"/>
      <c r="K290" s="3"/>
      <c r="L290" s="4"/>
      <c r="M290" s="4"/>
      <c r="N290" s="4"/>
      <c r="O290" s="14"/>
      <c r="P290" s="4"/>
      <c r="Q290" s="4"/>
      <c r="R290" s="4"/>
      <c r="S290" s="14"/>
      <c r="T290" s="4"/>
      <c r="U290" s="3"/>
      <c r="V290" s="4"/>
      <c r="W290" s="14"/>
      <c r="X290" s="4"/>
      <c r="Y290" s="3"/>
      <c r="Z290" s="4"/>
      <c r="AA290" s="14"/>
      <c r="AB290" s="4"/>
      <c r="AC290" s="14"/>
      <c r="AD290" s="14"/>
      <c r="AE290" s="14"/>
      <c r="AF290" s="14"/>
      <c r="AG290" s="14"/>
      <c r="AH290" s="14"/>
      <c r="AI290" s="14"/>
      <c r="AJ290" s="14"/>
      <c r="AK290" s="14"/>
      <c r="AL290" s="14"/>
      <c r="AM290" s="14"/>
      <c r="AN290" s="14"/>
      <c r="AO290" s="14"/>
      <c r="AP290" s="14"/>
      <c r="AQ290" s="14"/>
      <c r="AR290" s="14"/>
      <c r="AS290" s="14"/>
      <c r="AT290" s="14"/>
      <c r="AU290" s="14"/>
    </row>
    <row r="291" spans="1:47" x14ac:dyDescent="0.25">
      <c r="A291"/>
      <c r="B291"/>
      <c r="C291"/>
      <c r="D291"/>
      <c r="F291"/>
      <c r="G291"/>
      <c r="H291"/>
      <c r="J291"/>
      <c r="K291" s="3"/>
      <c r="L291" s="4"/>
      <c r="M291" s="4"/>
      <c r="N291" s="4"/>
      <c r="O291" s="14"/>
      <c r="P291" s="4"/>
      <c r="Q291" s="4"/>
      <c r="R291" s="4"/>
      <c r="S291" s="14"/>
      <c r="T291" s="4"/>
      <c r="U291" s="3"/>
      <c r="V291" s="4"/>
      <c r="W291" s="14"/>
      <c r="X291" s="4"/>
      <c r="Y291" s="3"/>
      <c r="Z291" s="4"/>
      <c r="AA291" s="14"/>
      <c r="AB291" s="4"/>
      <c r="AC291" s="14"/>
      <c r="AD291" s="14"/>
      <c r="AE291" s="14"/>
      <c r="AF291" s="14"/>
      <c r="AG291" s="14"/>
      <c r="AH291" s="14"/>
      <c r="AI291" s="14"/>
      <c r="AJ291" s="14"/>
      <c r="AK291" s="14"/>
      <c r="AL291" s="14"/>
      <c r="AM291" s="14"/>
      <c r="AN291" s="14"/>
      <c r="AO291" s="14"/>
      <c r="AP291" s="14"/>
      <c r="AQ291" s="14"/>
      <c r="AR291" s="14"/>
      <c r="AS291" s="14"/>
      <c r="AT291" s="14"/>
      <c r="AU291" s="14"/>
    </row>
    <row r="292" spans="1:47" x14ac:dyDescent="0.25">
      <c r="A292"/>
      <c r="B292"/>
      <c r="C292"/>
      <c r="D292"/>
      <c r="F292"/>
      <c r="G292"/>
      <c r="H292"/>
      <c r="J292"/>
      <c r="K292" s="3"/>
      <c r="L292" s="4"/>
      <c r="M292" s="4"/>
      <c r="N292" s="4"/>
      <c r="O292" s="14"/>
      <c r="P292" s="4"/>
      <c r="Q292" s="4"/>
      <c r="R292" s="4"/>
      <c r="S292" s="14"/>
      <c r="T292" s="4"/>
      <c r="U292" s="3"/>
      <c r="V292" s="4"/>
      <c r="W292" s="14"/>
      <c r="X292" s="4"/>
      <c r="Y292" s="3"/>
      <c r="Z292" s="4"/>
      <c r="AA292" s="14"/>
      <c r="AB292" s="4"/>
      <c r="AC292" s="14"/>
      <c r="AD292" s="14"/>
      <c r="AE292" s="14"/>
      <c r="AF292" s="14"/>
      <c r="AG292" s="14"/>
      <c r="AH292" s="14"/>
      <c r="AI292" s="14"/>
      <c r="AJ292" s="14"/>
      <c r="AK292" s="14"/>
      <c r="AL292" s="14"/>
      <c r="AM292" s="14"/>
      <c r="AN292" s="14"/>
      <c r="AO292" s="14"/>
      <c r="AP292" s="14"/>
      <c r="AQ292" s="14"/>
      <c r="AR292" s="14"/>
      <c r="AS292" s="14"/>
      <c r="AT292" s="14"/>
      <c r="AU292" s="14"/>
    </row>
    <row r="293" spans="1:47" x14ac:dyDescent="0.25">
      <c r="A293"/>
      <c r="B293"/>
      <c r="C293"/>
      <c r="D293"/>
      <c r="F293"/>
      <c r="G293"/>
      <c r="H293"/>
      <c r="J293"/>
      <c r="K293" s="3"/>
      <c r="L293" s="4"/>
      <c r="M293" s="4"/>
      <c r="N293" s="4"/>
      <c r="O293" s="14"/>
      <c r="P293" s="4"/>
      <c r="Q293" s="4"/>
      <c r="R293" s="4"/>
      <c r="S293" s="14"/>
      <c r="T293" s="4"/>
      <c r="U293" s="3"/>
      <c r="V293" s="4"/>
      <c r="W293" s="14"/>
      <c r="X293" s="4"/>
      <c r="Y293" s="3"/>
      <c r="Z293" s="4"/>
      <c r="AA293" s="14"/>
      <c r="AB293" s="4"/>
      <c r="AC293" s="14"/>
      <c r="AD293" s="14"/>
      <c r="AE293" s="14"/>
      <c r="AF293" s="14"/>
      <c r="AG293" s="14"/>
      <c r="AH293" s="14"/>
      <c r="AI293" s="14"/>
      <c r="AJ293" s="14"/>
      <c r="AK293" s="14"/>
      <c r="AL293" s="14"/>
      <c r="AM293" s="14"/>
      <c r="AN293" s="14"/>
      <c r="AO293" s="14"/>
      <c r="AP293" s="14"/>
      <c r="AQ293" s="14"/>
      <c r="AR293" s="14"/>
      <c r="AS293" s="14"/>
      <c r="AT293" s="14"/>
      <c r="AU293" s="14"/>
    </row>
    <row r="294" spans="1:47" x14ac:dyDescent="0.25">
      <c r="A294"/>
      <c r="B294"/>
      <c r="C294"/>
      <c r="D294"/>
      <c r="F294"/>
      <c r="G294"/>
      <c r="H294"/>
      <c r="J294"/>
      <c r="K294" s="3"/>
      <c r="L294" s="4"/>
      <c r="M294" s="4"/>
      <c r="N294" s="4"/>
      <c r="O294" s="14"/>
      <c r="P294" s="4"/>
      <c r="Q294" s="4"/>
      <c r="R294" s="4"/>
      <c r="S294" s="14"/>
      <c r="T294" s="4"/>
      <c r="U294" s="3"/>
      <c r="V294" s="4"/>
      <c r="W294" s="14"/>
      <c r="X294" s="4"/>
      <c r="Y294" s="3"/>
      <c r="Z294" s="4"/>
      <c r="AA294" s="14"/>
      <c r="AB294" s="4"/>
      <c r="AC294" s="14"/>
      <c r="AD294" s="14"/>
      <c r="AE294" s="14"/>
      <c r="AF294" s="14"/>
      <c r="AG294" s="14"/>
      <c r="AH294" s="14"/>
      <c r="AI294" s="14"/>
      <c r="AJ294" s="14"/>
      <c r="AK294" s="14"/>
      <c r="AL294" s="14"/>
      <c r="AM294" s="14"/>
      <c r="AN294" s="14"/>
      <c r="AO294" s="14"/>
      <c r="AP294" s="14"/>
      <c r="AQ294" s="14"/>
      <c r="AR294" s="14"/>
      <c r="AS294" s="14"/>
      <c r="AT294" s="14"/>
      <c r="AU294" s="14"/>
    </row>
    <row r="295" spans="1:47" x14ac:dyDescent="0.25">
      <c r="A295"/>
      <c r="B295"/>
      <c r="C295"/>
      <c r="D295"/>
      <c r="F295"/>
      <c r="G295"/>
      <c r="H295"/>
      <c r="J295"/>
      <c r="K295" s="3"/>
      <c r="L295" s="4"/>
      <c r="M295" s="4"/>
      <c r="N295" s="4"/>
      <c r="O295" s="14"/>
      <c r="P295" s="4"/>
      <c r="Q295" s="4"/>
      <c r="R295" s="4"/>
      <c r="S295" s="14"/>
      <c r="T295" s="4"/>
      <c r="U295" s="3"/>
      <c r="V295" s="4"/>
      <c r="W295" s="14"/>
      <c r="X295" s="4"/>
      <c r="Y295" s="3"/>
      <c r="Z295" s="4"/>
      <c r="AA295" s="14"/>
      <c r="AB295" s="4"/>
      <c r="AC295" s="14"/>
      <c r="AD295" s="14"/>
      <c r="AE295" s="14"/>
      <c r="AF295" s="14"/>
      <c r="AG295" s="14"/>
      <c r="AH295" s="14"/>
      <c r="AI295" s="14"/>
      <c r="AJ295" s="14"/>
      <c r="AK295" s="14"/>
      <c r="AL295" s="14"/>
      <c r="AM295" s="14"/>
      <c r="AN295" s="14"/>
      <c r="AO295" s="14"/>
      <c r="AP295" s="14"/>
      <c r="AQ295" s="14"/>
      <c r="AR295" s="14"/>
      <c r="AS295" s="14"/>
      <c r="AT295" s="14"/>
      <c r="AU295" s="14"/>
    </row>
    <row r="296" spans="1:47" x14ac:dyDescent="0.25">
      <c r="A296"/>
      <c r="B296"/>
      <c r="C296"/>
      <c r="D296"/>
      <c r="F296"/>
      <c r="G296"/>
      <c r="H296"/>
      <c r="J296"/>
      <c r="K296" s="3"/>
      <c r="L296" s="4"/>
      <c r="M296" s="4"/>
      <c r="N296" s="4"/>
      <c r="O296" s="14"/>
      <c r="P296" s="4"/>
      <c r="Q296" s="4"/>
      <c r="R296" s="4"/>
      <c r="S296" s="14"/>
      <c r="T296" s="4"/>
      <c r="U296" s="3"/>
      <c r="V296" s="4"/>
      <c r="W296" s="14"/>
      <c r="X296" s="4"/>
      <c r="Y296" s="3"/>
      <c r="Z296" s="4"/>
      <c r="AA296" s="14"/>
      <c r="AB296" s="4"/>
      <c r="AC296" s="14"/>
      <c r="AD296" s="14"/>
      <c r="AE296" s="14"/>
      <c r="AF296" s="14"/>
      <c r="AG296" s="14"/>
      <c r="AH296" s="14"/>
      <c r="AI296" s="14"/>
      <c r="AJ296" s="14"/>
      <c r="AK296" s="14"/>
      <c r="AL296" s="14"/>
      <c r="AM296" s="14"/>
      <c r="AN296" s="14"/>
      <c r="AO296" s="14"/>
      <c r="AP296" s="14"/>
      <c r="AQ296" s="14"/>
      <c r="AR296" s="14"/>
      <c r="AS296" s="14"/>
      <c r="AT296" s="14"/>
      <c r="AU296" s="14"/>
    </row>
    <row r="297" spans="1:47" x14ac:dyDescent="0.25">
      <c r="A297"/>
      <c r="B297"/>
      <c r="C297"/>
      <c r="D297"/>
      <c r="F297"/>
      <c r="G297"/>
      <c r="H297"/>
      <c r="J297"/>
      <c r="K297" s="3"/>
      <c r="L297" s="4"/>
      <c r="M297" s="4"/>
      <c r="N297" s="4"/>
      <c r="O297" s="14"/>
      <c r="P297" s="4"/>
      <c r="Q297" s="4"/>
      <c r="R297" s="4"/>
      <c r="S297" s="14"/>
      <c r="T297" s="4"/>
      <c r="U297" s="3"/>
      <c r="V297" s="4"/>
      <c r="W297" s="14"/>
      <c r="X297" s="4"/>
      <c r="Y297" s="3"/>
      <c r="Z297" s="4"/>
      <c r="AA297" s="14"/>
      <c r="AB297" s="4"/>
      <c r="AC297" s="14"/>
      <c r="AD297" s="14"/>
      <c r="AE297" s="14"/>
      <c r="AF297" s="14"/>
      <c r="AG297" s="14"/>
      <c r="AH297" s="14"/>
      <c r="AI297" s="14"/>
      <c r="AJ297" s="14"/>
      <c r="AK297" s="14"/>
      <c r="AL297" s="14"/>
      <c r="AM297" s="14"/>
      <c r="AN297" s="14"/>
      <c r="AO297" s="14"/>
      <c r="AP297" s="14"/>
      <c r="AQ297" s="14"/>
      <c r="AR297" s="14"/>
      <c r="AS297" s="14"/>
      <c r="AT297" s="14"/>
      <c r="AU297" s="14"/>
    </row>
    <row r="298" spans="1:47" x14ac:dyDescent="0.25">
      <c r="A298"/>
      <c r="B298"/>
      <c r="C298"/>
      <c r="D298"/>
      <c r="F298"/>
      <c r="G298"/>
      <c r="H298"/>
      <c r="J298"/>
      <c r="K298" s="3"/>
      <c r="L298" s="4"/>
      <c r="M298" s="4"/>
      <c r="N298" s="4"/>
      <c r="O298" s="14"/>
      <c r="P298" s="4"/>
      <c r="Q298" s="4"/>
      <c r="R298" s="4"/>
      <c r="S298" s="14"/>
      <c r="T298" s="4"/>
      <c r="U298" s="3"/>
      <c r="V298" s="4"/>
      <c r="W298" s="14"/>
      <c r="X298" s="4"/>
      <c r="Y298" s="3"/>
      <c r="Z298" s="4"/>
      <c r="AA298" s="14"/>
      <c r="AB298" s="4"/>
      <c r="AC298" s="14"/>
      <c r="AD298" s="14"/>
      <c r="AE298" s="14"/>
      <c r="AF298" s="14"/>
      <c r="AG298" s="14"/>
      <c r="AH298" s="14"/>
      <c r="AI298" s="14"/>
      <c r="AJ298" s="14"/>
      <c r="AK298" s="14"/>
      <c r="AL298" s="14"/>
      <c r="AM298" s="14"/>
      <c r="AN298" s="14"/>
      <c r="AO298" s="14"/>
      <c r="AP298" s="14"/>
      <c r="AQ298" s="14"/>
      <c r="AR298" s="14"/>
      <c r="AS298" s="14"/>
      <c r="AT298" s="14"/>
      <c r="AU298" s="14"/>
    </row>
    <row r="299" spans="1:47" x14ac:dyDescent="0.25">
      <c r="A299"/>
      <c r="B299"/>
      <c r="C299"/>
      <c r="D299"/>
      <c r="F299"/>
      <c r="G299"/>
      <c r="H299"/>
      <c r="J299"/>
      <c r="K299" s="3"/>
      <c r="L299" s="4"/>
      <c r="M299" s="4"/>
      <c r="N299" s="4"/>
      <c r="O299" s="14"/>
      <c r="P299" s="4"/>
      <c r="Q299" s="4"/>
      <c r="R299" s="4"/>
      <c r="S299" s="14"/>
      <c r="T299" s="4"/>
      <c r="U299" s="3"/>
      <c r="V299" s="4"/>
      <c r="W299" s="14"/>
      <c r="X299" s="4"/>
      <c r="Y299" s="3"/>
      <c r="Z299" s="4"/>
      <c r="AA299" s="14"/>
      <c r="AB299" s="4"/>
      <c r="AC299" s="14"/>
      <c r="AD299" s="14"/>
      <c r="AE299" s="14"/>
      <c r="AF299" s="14"/>
      <c r="AG299" s="14"/>
      <c r="AH299" s="14"/>
      <c r="AI299" s="14"/>
      <c r="AJ299" s="14"/>
      <c r="AK299" s="14"/>
      <c r="AL299" s="14"/>
      <c r="AM299" s="14"/>
      <c r="AN299" s="14"/>
      <c r="AO299" s="14"/>
      <c r="AP299" s="14"/>
      <c r="AQ299" s="14"/>
      <c r="AR299" s="14"/>
      <c r="AS299" s="14"/>
      <c r="AT299" s="14"/>
      <c r="AU299" s="14"/>
    </row>
    <row r="300" spans="1:47" x14ac:dyDescent="0.25">
      <c r="A300"/>
      <c r="B300"/>
      <c r="C300"/>
      <c r="D300"/>
      <c r="F300"/>
      <c r="G300"/>
      <c r="H300"/>
      <c r="J300"/>
      <c r="K300" s="3"/>
      <c r="L300" s="4"/>
      <c r="M300" s="4"/>
      <c r="N300" s="4"/>
      <c r="O300" s="14"/>
      <c r="P300" s="4"/>
      <c r="Q300" s="4"/>
      <c r="R300" s="4"/>
      <c r="S300" s="14"/>
      <c r="T300" s="4"/>
      <c r="U300" s="3"/>
      <c r="V300" s="4"/>
      <c r="W300" s="14"/>
      <c r="X300" s="4"/>
      <c r="Y300" s="3"/>
      <c r="Z300" s="4"/>
      <c r="AA300" s="14"/>
      <c r="AB300" s="4"/>
      <c r="AC300" s="14"/>
      <c r="AD300" s="14"/>
      <c r="AE300" s="14"/>
      <c r="AF300" s="14"/>
      <c r="AG300" s="14"/>
      <c r="AH300" s="14"/>
      <c r="AI300" s="14"/>
      <c r="AJ300" s="14"/>
      <c r="AK300" s="14"/>
      <c r="AL300" s="14"/>
      <c r="AM300" s="14"/>
      <c r="AN300" s="14"/>
      <c r="AO300" s="14"/>
      <c r="AP300" s="14"/>
      <c r="AQ300" s="14"/>
      <c r="AR300" s="14"/>
      <c r="AS300" s="14"/>
      <c r="AT300" s="14"/>
      <c r="AU300" s="14"/>
    </row>
    <row r="301" spans="1:47" x14ac:dyDescent="0.25">
      <c r="A301"/>
      <c r="B301"/>
      <c r="C301"/>
      <c r="D301"/>
      <c r="F301"/>
      <c r="G301"/>
      <c r="H301"/>
      <c r="J301"/>
      <c r="K301" s="3"/>
      <c r="L301" s="4"/>
      <c r="M301" s="4"/>
      <c r="N301" s="4"/>
      <c r="O301" s="14"/>
      <c r="P301" s="4"/>
      <c r="Q301" s="4"/>
      <c r="R301" s="4"/>
      <c r="S301" s="14"/>
      <c r="T301" s="4"/>
      <c r="U301" s="3"/>
      <c r="V301" s="4"/>
      <c r="W301" s="14"/>
      <c r="X301" s="4"/>
      <c r="Y301" s="3"/>
      <c r="Z301" s="4"/>
      <c r="AA301" s="14"/>
      <c r="AB301" s="4"/>
      <c r="AC301" s="14"/>
      <c r="AD301" s="14"/>
      <c r="AE301" s="14"/>
      <c r="AF301" s="14"/>
      <c r="AG301" s="14"/>
      <c r="AH301" s="14"/>
      <c r="AI301" s="14"/>
      <c r="AJ301" s="14"/>
      <c r="AK301" s="14"/>
      <c r="AL301" s="14"/>
      <c r="AM301" s="14"/>
      <c r="AN301" s="14"/>
      <c r="AO301" s="14"/>
      <c r="AP301" s="14"/>
      <c r="AQ301" s="14"/>
      <c r="AR301" s="14"/>
      <c r="AS301" s="14"/>
      <c r="AT301" s="14"/>
      <c r="AU301" s="14"/>
    </row>
    <row r="302" spans="1:47" x14ac:dyDescent="0.25">
      <c r="A302"/>
      <c r="B302"/>
      <c r="C302"/>
      <c r="D302"/>
      <c r="F302"/>
      <c r="G302"/>
      <c r="H302"/>
      <c r="J302"/>
      <c r="K302" s="3"/>
      <c r="L302" s="4"/>
      <c r="M302" s="4"/>
      <c r="N302" s="4"/>
      <c r="O302" s="14"/>
      <c r="P302" s="4"/>
      <c r="Q302" s="4"/>
      <c r="R302" s="4"/>
      <c r="S302" s="14"/>
      <c r="T302" s="4"/>
      <c r="U302" s="3"/>
      <c r="V302" s="4"/>
      <c r="W302" s="14"/>
      <c r="X302" s="4"/>
      <c r="Y302" s="3"/>
      <c r="Z302" s="4"/>
      <c r="AA302" s="14"/>
      <c r="AB302" s="4"/>
      <c r="AC302" s="14"/>
      <c r="AD302" s="14"/>
      <c r="AE302" s="14"/>
      <c r="AF302" s="14"/>
      <c r="AG302" s="14"/>
      <c r="AH302" s="14"/>
      <c r="AI302" s="14"/>
      <c r="AJ302" s="14"/>
      <c r="AK302" s="14"/>
      <c r="AL302" s="14"/>
      <c r="AM302" s="14"/>
      <c r="AN302" s="14"/>
      <c r="AO302" s="14"/>
      <c r="AP302" s="14"/>
      <c r="AQ302" s="14"/>
      <c r="AR302" s="14"/>
      <c r="AS302" s="14"/>
      <c r="AT302" s="14"/>
      <c r="AU302" s="14"/>
    </row>
    <row r="303" spans="1:47" x14ac:dyDescent="0.25">
      <c r="A303"/>
      <c r="B303"/>
      <c r="C303"/>
      <c r="D303"/>
      <c r="F303"/>
      <c r="G303"/>
      <c r="H303"/>
      <c r="J303"/>
      <c r="K303" s="3"/>
      <c r="L303" s="4"/>
      <c r="M303" s="4"/>
      <c r="N303" s="4"/>
      <c r="O303" s="14"/>
      <c r="P303" s="4"/>
      <c r="Q303" s="4"/>
      <c r="R303" s="4"/>
      <c r="S303" s="14"/>
      <c r="T303" s="4"/>
      <c r="U303" s="3"/>
      <c r="V303" s="4"/>
      <c r="W303" s="14"/>
      <c r="X303" s="4"/>
      <c r="Y303" s="3"/>
      <c r="Z303" s="4"/>
      <c r="AA303" s="14"/>
      <c r="AB303" s="4"/>
      <c r="AC303" s="14"/>
      <c r="AD303" s="14"/>
      <c r="AE303" s="14"/>
      <c r="AF303" s="14"/>
      <c r="AG303" s="14"/>
      <c r="AH303" s="14"/>
      <c r="AI303" s="14"/>
      <c r="AJ303" s="14"/>
      <c r="AK303" s="14"/>
      <c r="AL303" s="14"/>
      <c r="AM303" s="14"/>
      <c r="AN303" s="14"/>
      <c r="AO303" s="14"/>
      <c r="AP303" s="14"/>
      <c r="AQ303" s="14"/>
      <c r="AR303" s="14"/>
      <c r="AS303" s="14"/>
      <c r="AT303" s="14"/>
      <c r="AU303" s="14"/>
    </row>
    <row r="304" spans="1:47" x14ac:dyDescent="0.25">
      <c r="A304"/>
      <c r="B304"/>
      <c r="C304"/>
      <c r="D304"/>
      <c r="F304"/>
      <c r="G304"/>
      <c r="H304"/>
      <c r="J304"/>
      <c r="K304" s="3"/>
      <c r="L304" s="4"/>
      <c r="M304" s="4"/>
      <c r="N304" s="4"/>
      <c r="O304" s="14"/>
      <c r="P304" s="4"/>
      <c r="Q304" s="4"/>
      <c r="R304" s="4"/>
      <c r="S304" s="14"/>
      <c r="T304" s="4"/>
      <c r="U304" s="3"/>
      <c r="V304" s="4"/>
      <c r="W304" s="14"/>
      <c r="X304" s="4"/>
      <c r="Y304" s="3"/>
      <c r="Z304" s="4"/>
      <c r="AA304" s="14"/>
      <c r="AB304" s="4"/>
      <c r="AC304" s="14"/>
      <c r="AD304" s="14"/>
      <c r="AE304" s="14"/>
      <c r="AF304" s="14"/>
      <c r="AG304" s="14"/>
      <c r="AH304" s="14"/>
      <c r="AI304" s="14"/>
      <c r="AJ304" s="14"/>
      <c r="AK304" s="14"/>
      <c r="AL304" s="14"/>
      <c r="AM304" s="14"/>
      <c r="AN304" s="14"/>
      <c r="AO304" s="14"/>
      <c r="AP304" s="14"/>
      <c r="AQ304" s="14"/>
      <c r="AR304" s="14"/>
      <c r="AS304" s="14"/>
      <c r="AT304" s="14"/>
      <c r="AU304" s="14"/>
    </row>
    <row r="305" spans="1:47" x14ac:dyDescent="0.25">
      <c r="A305"/>
      <c r="B305"/>
      <c r="C305"/>
      <c r="D305"/>
      <c r="F305"/>
      <c r="G305"/>
      <c r="H305"/>
      <c r="J305"/>
      <c r="K305" s="3"/>
      <c r="L305" s="4"/>
      <c r="M305" s="4"/>
      <c r="N305" s="4"/>
      <c r="O305" s="14"/>
      <c r="P305" s="4"/>
      <c r="Q305" s="4"/>
      <c r="R305" s="4"/>
      <c r="S305" s="14"/>
      <c r="T305" s="4"/>
      <c r="U305" s="3"/>
      <c r="V305" s="4"/>
      <c r="W305" s="14"/>
      <c r="X305" s="4"/>
      <c r="Y305" s="3"/>
      <c r="Z305" s="4"/>
      <c r="AA305" s="14"/>
      <c r="AB305" s="4"/>
      <c r="AC305" s="14"/>
      <c r="AD305" s="14"/>
      <c r="AE305" s="14"/>
      <c r="AF305" s="14"/>
      <c r="AG305" s="14"/>
      <c r="AH305" s="14"/>
      <c r="AI305" s="14"/>
      <c r="AJ305" s="14"/>
      <c r="AK305" s="14"/>
      <c r="AL305" s="14"/>
      <c r="AM305" s="14"/>
      <c r="AN305" s="14"/>
      <c r="AO305" s="14"/>
      <c r="AP305" s="14"/>
      <c r="AQ305" s="14"/>
      <c r="AR305" s="14"/>
      <c r="AS305" s="14"/>
      <c r="AT305" s="14"/>
      <c r="AU305" s="14"/>
    </row>
    <row r="306" spans="1:47" x14ac:dyDescent="0.25">
      <c r="A306"/>
      <c r="B306"/>
      <c r="C306"/>
      <c r="D306"/>
      <c r="F306"/>
      <c r="G306"/>
      <c r="H306"/>
      <c r="J306"/>
      <c r="K306" s="3"/>
      <c r="L306" s="4"/>
      <c r="M306" s="4"/>
      <c r="N306" s="4"/>
      <c r="O306" s="14"/>
      <c r="P306" s="4"/>
      <c r="Q306" s="4"/>
      <c r="R306" s="4"/>
      <c r="S306" s="14"/>
      <c r="T306" s="4"/>
      <c r="U306" s="3"/>
      <c r="V306" s="4"/>
      <c r="W306" s="14"/>
      <c r="X306" s="4"/>
      <c r="Y306" s="3"/>
      <c r="Z306" s="4"/>
      <c r="AA306" s="14"/>
      <c r="AB306" s="4"/>
      <c r="AC306" s="14"/>
      <c r="AD306" s="14"/>
      <c r="AE306" s="14"/>
      <c r="AF306" s="14"/>
      <c r="AG306" s="14"/>
      <c r="AH306" s="14"/>
      <c r="AI306" s="14"/>
      <c r="AJ306" s="14"/>
      <c r="AK306" s="14"/>
      <c r="AL306" s="14"/>
      <c r="AM306" s="14"/>
      <c r="AN306" s="14"/>
      <c r="AO306" s="14"/>
      <c r="AP306" s="14"/>
      <c r="AQ306" s="14"/>
      <c r="AR306" s="14"/>
      <c r="AS306" s="14"/>
      <c r="AT306" s="14"/>
      <c r="AU306" s="14"/>
    </row>
    <row r="307" spans="1:47" x14ac:dyDescent="0.25">
      <c r="A307"/>
      <c r="B307"/>
      <c r="C307"/>
      <c r="D307"/>
      <c r="F307"/>
      <c r="G307"/>
      <c r="H307"/>
      <c r="J307"/>
      <c r="K307" s="3"/>
      <c r="L307" s="4"/>
      <c r="M307" s="4"/>
      <c r="N307" s="4"/>
      <c r="O307" s="14"/>
      <c r="P307" s="4"/>
      <c r="Q307" s="4"/>
      <c r="R307" s="4"/>
      <c r="S307" s="14"/>
      <c r="T307" s="4"/>
      <c r="U307" s="3"/>
      <c r="V307" s="4"/>
      <c r="W307" s="14"/>
      <c r="X307" s="4"/>
      <c r="Y307" s="3"/>
      <c r="Z307" s="4"/>
      <c r="AA307" s="14"/>
      <c r="AB307" s="4"/>
      <c r="AC307" s="14"/>
      <c r="AD307" s="14"/>
      <c r="AE307" s="14"/>
      <c r="AF307" s="14"/>
      <c r="AG307" s="14"/>
      <c r="AH307" s="14"/>
      <c r="AI307" s="14"/>
      <c r="AJ307" s="14"/>
      <c r="AK307" s="14"/>
      <c r="AL307" s="14"/>
      <c r="AM307" s="14"/>
      <c r="AN307" s="14"/>
      <c r="AO307" s="14"/>
      <c r="AP307" s="14"/>
      <c r="AQ307" s="14"/>
      <c r="AR307" s="14"/>
      <c r="AS307" s="14"/>
      <c r="AT307" s="14"/>
      <c r="AU307" s="14"/>
    </row>
    <row r="308" spans="1:47" x14ac:dyDescent="0.25">
      <c r="A308"/>
      <c r="B308"/>
      <c r="C308"/>
      <c r="D308"/>
      <c r="F308"/>
      <c r="G308"/>
      <c r="H308"/>
      <c r="J308"/>
      <c r="K308" s="3"/>
      <c r="L308" s="4"/>
      <c r="M308" s="4"/>
      <c r="N308" s="4"/>
      <c r="O308" s="14"/>
      <c r="P308" s="4"/>
      <c r="Q308" s="4"/>
      <c r="R308" s="4"/>
      <c r="S308" s="14"/>
      <c r="T308" s="4"/>
      <c r="U308" s="3"/>
      <c r="V308" s="4"/>
      <c r="W308" s="14"/>
      <c r="X308" s="4"/>
      <c r="Y308" s="3"/>
      <c r="Z308" s="4"/>
      <c r="AA308" s="14"/>
      <c r="AB308" s="4"/>
      <c r="AC308" s="14"/>
      <c r="AD308" s="14"/>
      <c r="AE308" s="14"/>
      <c r="AF308" s="14"/>
      <c r="AG308" s="14"/>
      <c r="AH308" s="14"/>
      <c r="AI308" s="14"/>
      <c r="AJ308" s="14"/>
      <c r="AK308" s="14"/>
      <c r="AL308" s="14"/>
      <c r="AM308" s="14"/>
      <c r="AN308" s="14"/>
      <c r="AO308" s="14"/>
      <c r="AP308" s="14"/>
      <c r="AQ308" s="14"/>
      <c r="AR308" s="14"/>
      <c r="AS308" s="14"/>
      <c r="AT308" s="14"/>
      <c r="AU308" s="14"/>
    </row>
    <row r="309" spans="1:47" x14ac:dyDescent="0.25">
      <c r="A309"/>
      <c r="B309"/>
      <c r="C309"/>
      <c r="D309"/>
      <c r="F309"/>
      <c r="G309"/>
      <c r="H309"/>
      <c r="J309"/>
      <c r="K309" s="3"/>
      <c r="L309" s="4"/>
      <c r="M309" s="4"/>
      <c r="N309" s="4"/>
      <c r="O309" s="14"/>
      <c r="P309" s="4"/>
      <c r="Q309" s="4"/>
      <c r="R309" s="4"/>
      <c r="S309" s="14"/>
      <c r="T309" s="4"/>
      <c r="U309" s="3"/>
      <c r="V309" s="4"/>
      <c r="W309" s="14"/>
      <c r="X309" s="4"/>
      <c r="Y309" s="3"/>
      <c r="Z309" s="4"/>
      <c r="AA309" s="14"/>
      <c r="AB309" s="4"/>
      <c r="AC309" s="14"/>
      <c r="AD309" s="14"/>
      <c r="AE309" s="14"/>
      <c r="AF309" s="14"/>
      <c r="AG309" s="14"/>
      <c r="AH309" s="14"/>
      <c r="AI309" s="14"/>
      <c r="AJ309" s="14"/>
      <c r="AK309" s="14"/>
      <c r="AL309" s="14"/>
      <c r="AM309" s="14"/>
      <c r="AN309" s="14"/>
      <c r="AO309" s="14"/>
      <c r="AP309" s="14"/>
      <c r="AQ309" s="14"/>
      <c r="AR309" s="14"/>
      <c r="AS309" s="14"/>
      <c r="AT309" s="14"/>
      <c r="AU309" s="14"/>
    </row>
    <row r="310" spans="1:47" x14ac:dyDescent="0.25">
      <c r="A310"/>
      <c r="B310"/>
      <c r="C310"/>
      <c r="D310"/>
      <c r="F310"/>
      <c r="G310"/>
      <c r="H310"/>
      <c r="J310"/>
      <c r="K310" s="3"/>
      <c r="L310" s="4"/>
      <c r="M310" s="4"/>
      <c r="N310" s="4"/>
      <c r="O310" s="14"/>
      <c r="P310" s="4"/>
      <c r="Q310" s="4"/>
      <c r="R310" s="4"/>
      <c r="S310" s="14"/>
      <c r="T310" s="4"/>
      <c r="U310" s="3"/>
      <c r="V310" s="4"/>
      <c r="W310" s="14"/>
      <c r="X310" s="4"/>
      <c r="Y310" s="3"/>
      <c r="Z310" s="4"/>
      <c r="AA310" s="14"/>
      <c r="AB310" s="4"/>
      <c r="AC310" s="14"/>
      <c r="AD310" s="14"/>
      <c r="AE310" s="14"/>
      <c r="AF310" s="14"/>
      <c r="AG310" s="14"/>
      <c r="AH310" s="14"/>
      <c r="AI310" s="14"/>
      <c r="AJ310" s="14"/>
      <c r="AK310" s="14"/>
      <c r="AL310" s="14"/>
      <c r="AM310" s="14"/>
      <c r="AN310" s="14"/>
      <c r="AO310" s="14"/>
      <c r="AP310" s="14"/>
      <c r="AQ310" s="14"/>
      <c r="AR310" s="14"/>
      <c r="AS310" s="14"/>
      <c r="AT310" s="14"/>
      <c r="AU310" s="14"/>
    </row>
    <row r="311" spans="1:47" x14ac:dyDescent="0.25">
      <c r="A311"/>
      <c r="B311"/>
      <c r="C311"/>
      <c r="D311"/>
      <c r="F311"/>
      <c r="G311"/>
      <c r="H311"/>
      <c r="J311"/>
      <c r="K311" s="3"/>
      <c r="L311" s="4"/>
      <c r="M311" s="4"/>
      <c r="N311" s="4"/>
      <c r="O311" s="14"/>
      <c r="P311" s="4"/>
      <c r="Q311" s="4"/>
      <c r="R311" s="4"/>
      <c r="S311" s="14"/>
      <c r="T311" s="4"/>
      <c r="U311" s="3"/>
      <c r="V311" s="4"/>
      <c r="W311" s="14"/>
      <c r="X311" s="4"/>
      <c r="Y311" s="3"/>
      <c r="Z311" s="4"/>
      <c r="AA311" s="14"/>
      <c r="AB311" s="4"/>
      <c r="AC311" s="14"/>
      <c r="AD311" s="14"/>
      <c r="AE311" s="14"/>
      <c r="AF311" s="14"/>
      <c r="AG311" s="14"/>
      <c r="AH311" s="14"/>
      <c r="AI311" s="14"/>
      <c r="AJ311" s="14"/>
      <c r="AK311" s="14"/>
      <c r="AL311" s="14"/>
      <c r="AM311" s="14"/>
      <c r="AN311" s="14"/>
      <c r="AO311" s="14"/>
      <c r="AP311" s="14"/>
      <c r="AQ311" s="14"/>
      <c r="AR311" s="14"/>
      <c r="AS311" s="14"/>
      <c r="AT311" s="14"/>
      <c r="AU311" s="14"/>
    </row>
    <row r="312" spans="1:47" x14ac:dyDescent="0.25">
      <c r="A312"/>
      <c r="B312"/>
      <c r="C312"/>
      <c r="D312"/>
      <c r="F312"/>
      <c r="G312"/>
      <c r="H312"/>
      <c r="J312"/>
      <c r="K312" s="3"/>
      <c r="L312" s="4"/>
      <c r="M312" s="4"/>
      <c r="N312" s="4"/>
      <c r="O312" s="14"/>
      <c r="P312" s="4"/>
      <c r="Q312" s="4"/>
      <c r="R312" s="4"/>
      <c r="S312" s="14"/>
      <c r="T312" s="4"/>
      <c r="U312" s="3"/>
      <c r="V312" s="4"/>
      <c r="W312" s="14"/>
      <c r="X312" s="4"/>
      <c r="Y312" s="3"/>
      <c r="Z312" s="4"/>
      <c r="AA312" s="14"/>
      <c r="AB312" s="4"/>
      <c r="AC312" s="14"/>
      <c r="AD312" s="14"/>
      <c r="AE312" s="14"/>
      <c r="AF312" s="14"/>
      <c r="AG312" s="14"/>
      <c r="AH312" s="14"/>
      <c r="AI312" s="14"/>
      <c r="AJ312" s="14"/>
      <c r="AK312" s="14"/>
      <c r="AL312" s="14"/>
      <c r="AM312" s="14"/>
      <c r="AN312" s="14"/>
      <c r="AO312" s="14"/>
      <c r="AP312" s="14"/>
      <c r="AQ312" s="14"/>
      <c r="AR312" s="14"/>
      <c r="AS312" s="14"/>
      <c r="AT312" s="14"/>
      <c r="AU312" s="14"/>
    </row>
    <row r="313" spans="1:47" x14ac:dyDescent="0.25">
      <c r="A313"/>
      <c r="B313"/>
      <c r="C313"/>
      <c r="D313"/>
      <c r="F313"/>
      <c r="G313"/>
      <c r="H313"/>
      <c r="J313"/>
      <c r="K313" s="3"/>
      <c r="L313" s="4"/>
      <c r="M313" s="4"/>
      <c r="N313" s="4"/>
      <c r="O313" s="14"/>
      <c r="P313" s="4"/>
      <c r="Q313" s="4"/>
      <c r="R313" s="4"/>
      <c r="S313" s="14"/>
      <c r="T313" s="4"/>
      <c r="U313" s="3"/>
      <c r="V313" s="4"/>
      <c r="W313" s="14"/>
      <c r="X313" s="4"/>
      <c r="Y313" s="3"/>
      <c r="Z313" s="4"/>
      <c r="AA313" s="14"/>
      <c r="AB313" s="4"/>
      <c r="AC313" s="14"/>
      <c r="AD313" s="14"/>
      <c r="AE313" s="14"/>
      <c r="AF313" s="14"/>
      <c r="AG313" s="14"/>
      <c r="AH313" s="14"/>
      <c r="AI313" s="14"/>
      <c r="AJ313" s="14"/>
      <c r="AK313" s="14"/>
      <c r="AL313" s="14"/>
      <c r="AM313" s="14"/>
      <c r="AN313" s="14"/>
      <c r="AO313" s="14"/>
      <c r="AP313" s="14"/>
      <c r="AQ313" s="14"/>
      <c r="AR313" s="14"/>
      <c r="AS313" s="14"/>
      <c r="AT313" s="14"/>
      <c r="AU313" s="14"/>
    </row>
    <row r="314" spans="1:47" x14ac:dyDescent="0.25">
      <c r="A314"/>
      <c r="B314"/>
      <c r="C314"/>
      <c r="D314"/>
      <c r="F314"/>
      <c r="G314"/>
      <c r="H314"/>
      <c r="J314"/>
      <c r="K314" s="3"/>
      <c r="L314" s="4"/>
      <c r="M314" s="4"/>
      <c r="N314" s="4"/>
      <c r="O314" s="14"/>
      <c r="P314" s="4"/>
      <c r="Q314" s="4"/>
      <c r="R314" s="4"/>
      <c r="S314" s="14"/>
      <c r="T314" s="4"/>
      <c r="U314" s="3"/>
      <c r="V314" s="4"/>
      <c r="W314" s="14"/>
      <c r="X314" s="4"/>
      <c r="Y314" s="3"/>
      <c r="Z314" s="4"/>
      <c r="AA314" s="14"/>
      <c r="AB314" s="4"/>
      <c r="AC314" s="14"/>
      <c r="AD314" s="14"/>
      <c r="AE314" s="14"/>
      <c r="AF314" s="14"/>
      <c r="AG314" s="14"/>
      <c r="AH314" s="14"/>
      <c r="AI314" s="14"/>
      <c r="AJ314" s="14"/>
      <c r="AK314" s="14"/>
      <c r="AL314" s="14"/>
      <c r="AM314" s="14"/>
      <c r="AN314" s="14"/>
      <c r="AO314" s="14"/>
      <c r="AP314" s="14"/>
      <c r="AQ314" s="14"/>
      <c r="AR314" s="14"/>
      <c r="AS314" s="14"/>
      <c r="AT314" s="14"/>
      <c r="AU314" s="14"/>
    </row>
    <row r="315" spans="1:47" x14ac:dyDescent="0.25">
      <c r="A315"/>
      <c r="B315"/>
      <c r="C315"/>
      <c r="D315"/>
      <c r="F315"/>
      <c r="G315"/>
      <c r="H315"/>
      <c r="J315"/>
      <c r="K315" s="3"/>
      <c r="L315" s="4"/>
      <c r="M315" s="4"/>
      <c r="N315" s="4"/>
      <c r="O315" s="14"/>
      <c r="P315" s="4"/>
      <c r="Q315" s="4"/>
      <c r="R315" s="4"/>
      <c r="S315" s="14"/>
      <c r="T315" s="4"/>
      <c r="U315" s="3"/>
      <c r="V315" s="4"/>
      <c r="W315" s="14"/>
      <c r="X315" s="4"/>
      <c r="Y315" s="3"/>
      <c r="Z315" s="4"/>
      <c r="AA315" s="14"/>
      <c r="AB315" s="4"/>
      <c r="AC315" s="14"/>
      <c r="AD315" s="14"/>
      <c r="AE315" s="14"/>
      <c r="AF315" s="14"/>
      <c r="AG315" s="14"/>
      <c r="AH315" s="14"/>
      <c r="AI315" s="14"/>
      <c r="AJ315" s="14"/>
      <c r="AK315" s="14"/>
      <c r="AL315" s="14"/>
      <c r="AM315" s="14"/>
      <c r="AN315" s="14"/>
      <c r="AO315" s="14"/>
      <c r="AP315" s="14"/>
      <c r="AQ315" s="14"/>
      <c r="AR315" s="14"/>
      <c r="AS315" s="14"/>
      <c r="AT315" s="14"/>
      <c r="AU315" s="14"/>
    </row>
    <row r="316" spans="1:47" x14ac:dyDescent="0.25">
      <c r="A316"/>
      <c r="B316"/>
      <c r="C316"/>
      <c r="D316"/>
      <c r="F316"/>
      <c r="G316"/>
      <c r="H316"/>
      <c r="J316"/>
      <c r="K316" s="3"/>
      <c r="L316" s="4"/>
      <c r="M316" s="4"/>
      <c r="N316" s="4"/>
      <c r="O316" s="14"/>
      <c r="P316" s="4"/>
      <c r="Q316" s="4"/>
      <c r="R316" s="4"/>
      <c r="S316" s="14"/>
      <c r="T316" s="4"/>
      <c r="U316" s="3"/>
      <c r="V316" s="4"/>
      <c r="W316" s="14"/>
      <c r="X316" s="4"/>
      <c r="Y316" s="3"/>
      <c r="Z316" s="4"/>
      <c r="AA316" s="14"/>
      <c r="AB316" s="4"/>
      <c r="AC316" s="14"/>
      <c r="AD316" s="14"/>
      <c r="AE316" s="14"/>
      <c r="AF316" s="14"/>
      <c r="AG316" s="14"/>
      <c r="AH316" s="14"/>
      <c r="AI316" s="14"/>
      <c r="AJ316" s="14"/>
      <c r="AK316" s="14"/>
      <c r="AL316" s="14"/>
      <c r="AM316" s="14"/>
      <c r="AN316" s="14"/>
      <c r="AO316" s="14"/>
      <c r="AP316" s="14"/>
      <c r="AQ316" s="14"/>
      <c r="AR316" s="14"/>
      <c r="AS316" s="14"/>
      <c r="AT316" s="14"/>
      <c r="AU316" s="14"/>
    </row>
    <row r="317" spans="1:47" x14ac:dyDescent="0.25">
      <c r="A317"/>
      <c r="B317"/>
      <c r="C317"/>
      <c r="D317"/>
      <c r="F317"/>
      <c r="G317"/>
      <c r="H317"/>
      <c r="J317"/>
      <c r="K317" s="3"/>
      <c r="L317" s="4"/>
      <c r="M317" s="4"/>
      <c r="N317" s="4"/>
      <c r="O317" s="14"/>
      <c r="P317" s="4"/>
      <c r="Q317" s="4"/>
      <c r="R317" s="4"/>
      <c r="S317" s="14"/>
      <c r="T317" s="4"/>
      <c r="U317" s="3"/>
      <c r="V317" s="4"/>
      <c r="W317" s="14"/>
      <c r="X317" s="4"/>
      <c r="Y317" s="3"/>
      <c r="Z317" s="4"/>
      <c r="AA317" s="14"/>
      <c r="AB317" s="4"/>
      <c r="AC317" s="14"/>
      <c r="AD317" s="14"/>
      <c r="AE317" s="14"/>
      <c r="AF317" s="14"/>
      <c r="AG317" s="14"/>
      <c r="AH317" s="14"/>
      <c r="AI317" s="14"/>
      <c r="AJ317" s="14"/>
      <c r="AK317" s="14"/>
      <c r="AL317" s="14"/>
      <c r="AM317" s="14"/>
      <c r="AN317" s="14"/>
      <c r="AO317" s="14"/>
      <c r="AP317" s="14"/>
      <c r="AQ317" s="14"/>
      <c r="AR317" s="14"/>
      <c r="AS317" s="14"/>
      <c r="AT317" s="14"/>
      <c r="AU317" s="14"/>
    </row>
    <row r="318" spans="1:47" x14ac:dyDescent="0.25">
      <c r="A318"/>
      <c r="B318"/>
      <c r="C318"/>
      <c r="D318"/>
      <c r="F318"/>
      <c r="G318"/>
      <c r="H318"/>
      <c r="J318"/>
      <c r="K318" s="3"/>
      <c r="L318" s="4"/>
      <c r="M318" s="4"/>
      <c r="N318" s="4"/>
      <c r="O318" s="14"/>
      <c r="P318" s="4"/>
      <c r="Q318" s="4"/>
      <c r="R318" s="4"/>
      <c r="S318" s="14"/>
      <c r="T318" s="4"/>
      <c r="U318" s="3"/>
      <c r="V318" s="4"/>
      <c r="W318" s="14"/>
      <c r="X318" s="4"/>
      <c r="Y318" s="3"/>
      <c r="Z318" s="4"/>
      <c r="AA318" s="14"/>
      <c r="AB318" s="4"/>
      <c r="AC318" s="14"/>
      <c r="AD318" s="14"/>
      <c r="AE318" s="14"/>
      <c r="AF318" s="14"/>
      <c r="AG318" s="14"/>
      <c r="AH318" s="14"/>
      <c r="AI318" s="14"/>
      <c r="AJ318" s="14"/>
      <c r="AK318" s="14"/>
      <c r="AL318" s="14"/>
      <c r="AM318" s="14"/>
      <c r="AN318" s="14"/>
      <c r="AO318" s="14"/>
      <c r="AP318" s="14"/>
      <c r="AQ318" s="14"/>
      <c r="AR318" s="14"/>
      <c r="AS318" s="14"/>
      <c r="AT318" s="14"/>
      <c r="AU318" s="14"/>
    </row>
    <row r="319" spans="1:47" x14ac:dyDescent="0.25">
      <c r="A319"/>
      <c r="B319"/>
      <c r="C319"/>
      <c r="D319"/>
      <c r="F319"/>
      <c r="G319"/>
      <c r="H319"/>
      <c r="J319"/>
      <c r="K319" s="3"/>
      <c r="L319" s="4"/>
      <c r="M319" s="4"/>
      <c r="N319" s="4"/>
      <c r="O319" s="14"/>
      <c r="P319" s="4"/>
      <c r="Q319" s="4"/>
      <c r="R319" s="4"/>
      <c r="S319" s="14"/>
      <c r="T319" s="4"/>
      <c r="U319" s="3"/>
      <c r="V319" s="4"/>
      <c r="W319" s="14"/>
      <c r="X319" s="4"/>
      <c r="Y319" s="3"/>
      <c r="Z319" s="4"/>
      <c r="AA319" s="14"/>
      <c r="AB319" s="4"/>
      <c r="AC319" s="14"/>
      <c r="AD319" s="14"/>
      <c r="AE319" s="14"/>
      <c r="AF319" s="14"/>
      <c r="AG319" s="14"/>
      <c r="AH319" s="14"/>
      <c r="AI319" s="14"/>
      <c r="AJ319" s="14"/>
      <c r="AK319" s="14"/>
      <c r="AL319" s="14"/>
      <c r="AM319" s="14"/>
      <c r="AN319" s="14"/>
      <c r="AO319" s="14"/>
      <c r="AP319" s="14"/>
      <c r="AQ319" s="14"/>
      <c r="AR319" s="14"/>
      <c r="AS319" s="14"/>
      <c r="AT319" s="14"/>
      <c r="AU319" s="14"/>
    </row>
    <row r="320" spans="1:47" x14ac:dyDescent="0.25">
      <c r="A320"/>
      <c r="B320"/>
      <c r="C320"/>
      <c r="D320"/>
      <c r="F320"/>
      <c r="G320"/>
      <c r="H320"/>
      <c r="J320"/>
      <c r="K320" s="3"/>
      <c r="L320" s="4"/>
      <c r="M320" s="4"/>
      <c r="N320" s="4"/>
      <c r="O320" s="14"/>
      <c r="P320" s="4"/>
      <c r="Q320" s="4"/>
      <c r="R320" s="4"/>
      <c r="S320" s="14"/>
      <c r="T320" s="4"/>
      <c r="U320" s="3"/>
      <c r="V320" s="4"/>
      <c r="W320" s="14"/>
      <c r="X320" s="4"/>
      <c r="Y320" s="3"/>
      <c r="Z320" s="4"/>
      <c r="AA320" s="14"/>
      <c r="AB320" s="4"/>
      <c r="AC320" s="14"/>
      <c r="AD320" s="14"/>
      <c r="AE320" s="14"/>
      <c r="AF320" s="14"/>
      <c r="AG320" s="14"/>
      <c r="AH320" s="14"/>
      <c r="AI320" s="14"/>
      <c r="AJ320" s="14"/>
      <c r="AK320" s="14"/>
      <c r="AL320" s="14"/>
      <c r="AM320" s="14"/>
      <c r="AN320" s="14"/>
      <c r="AO320" s="14"/>
      <c r="AP320" s="14"/>
      <c r="AQ320" s="14"/>
      <c r="AR320" s="14"/>
      <c r="AS320" s="14"/>
      <c r="AT320" s="14"/>
      <c r="AU320" s="14"/>
    </row>
    <row r="321" spans="1:47" x14ac:dyDescent="0.25">
      <c r="A321"/>
      <c r="B321"/>
      <c r="C321"/>
      <c r="D321"/>
      <c r="F321"/>
      <c r="G321"/>
      <c r="H321"/>
      <c r="J321"/>
      <c r="K321" s="3"/>
      <c r="L321" s="4"/>
      <c r="M321" s="4"/>
      <c r="N321" s="4"/>
      <c r="O321" s="14"/>
      <c r="P321" s="4"/>
      <c r="Q321" s="4"/>
      <c r="R321" s="4"/>
      <c r="S321" s="14"/>
      <c r="T321" s="4"/>
      <c r="U321" s="3"/>
      <c r="V321" s="4"/>
      <c r="W321" s="14"/>
      <c r="X321" s="4"/>
      <c r="Y321" s="3"/>
      <c r="Z321" s="4"/>
      <c r="AA321" s="14"/>
      <c r="AB321" s="4"/>
      <c r="AC321" s="14"/>
      <c r="AD321" s="14"/>
      <c r="AE321" s="14"/>
      <c r="AF321" s="14"/>
      <c r="AG321" s="14"/>
      <c r="AH321" s="14"/>
      <c r="AI321" s="14"/>
      <c r="AJ321" s="14"/>
      <c r="AK321" s="14"/>
      <c r="AL321" s="14"/>
      <c r="AM321" s="14"/>
      <c r="AN321" s="14"/>
      <c r="AO321" s="14"/>
      <c r="AP321" s="14"/>
      <c r="AQ321" s="14"/>
      <c r="AR321" s="14"/>
      <c r="AS321" s="14"/>
      <c r="AT321" s="14"/>
      <c r="AU321" s="14"/>
    </row>
    <row r="322" spans="1:47" x14ac:dyDescent="0.25">
      <c r="A322"/>
      <c r="B322"/>
      <c r="C322"/>
      <c r="D322"/>
      <c r="F322"/>
      <c r="G322"/>
      <c r="H322"/>
      <c r="J322"/>
      <c r="K322" s="3"/>
      <c r="L322" s="4"/>
      <c r="M322" s="4"/>
      <c r="N322" s="4"/>
      <c r="O322" s="14"/>
      <c r="P322" s="4"/>
      <c r="Q322" s="4"/>
      <c r="R322" s="4"/>
      <c r="S322" s="14"/>
      <c r="T322" s="4"/>
      <c r="U322" s="3"/>
      <c r="V322" s="4"/>
      <c r="W322" s="14"/>
      <c r="X322" s="4"/>
      <c r="Y322" s="3"/>
      <c r="Z322" s="4"/>
      <c r="AA322" s="14"/>
      <c r="AB322" s="4"/>
      <c r="AC322" s="14"/>
      <c r="AD322" s="14"/>
      <c r="AE322" s="14"/>
      <c r="AF322" s="14"/>
      <c r="AG322" s="14"/>
      <c r="AH322" s="14"/>
      <c r="AI322" s="14"/>
      <c r="AJ322" s="14"/>
      <c r="AK322" s="14"/>
      <c r="AL322" s="14"/>
      <c r="AM322" s="14"/>
      <c r="AN322" s="14"/>
      <c r="AO322" s="14"/>
      <c r="AP322" s="14"/>
      <c r="AQ322" s="14"/>
      <c r="AR322" s="14"/>
      <c r="AS322" s="14"/>
      <c r="AT322" s="14"/>
      <c r="AU322" s="14"/>
    </row>
    <row r="323" spans="1:47" x14ac:dyDescent="0.25">
      <c r="A323"/>
      <c r="B323"/>
      <c r="C323"/>
      <c r="D323"/>
      <c r="F323"/>
      <c r="G323"/>
      <c r="H323"/>
      <c r="J323"/>
      <c r="K323" s="3"/>
      <c r="L323" s="4"/>
      <c r="M323" s="4"/>
      <c r="N323" s="4"/>
      <c r="O323" s="14"/>
      <c r="P323" s="4"/>
      <c r="Q323" s="4"/>
      <c r="R323" s="4"/>
      <c r="S323" s="14"/>
      <c r="T323" s="4"/>
      <c r="U323" s="3"/>
      <c r="V323" s="4"/>
      <c r="W323" s="14"/>
      <c r="X323" s="4"/>
      <c r="Y323" s="3"/>
      <c r="Z323" s="4"/>
      <c r="AA323" s="14"/>
      <c r="AB323" s="4"/>
      <c r="AC323" s="14"/>
      <c r="AD323" s="14"/>
      <c r="AE323" s="14"/>
      <c r="AF323" s="14"/>
      <c r="AG323" s="14"/>
      <c r="AH323" s="14"/>
      <c r="AI323" s="14"/>
      <c r="AJ323" s="14"/>
      <c r="AK323" s="14"/>
      <c r="AL323" s="14"/>
      <c r="AM323" s="14"/>
      <c r="AN323" s="14"/>
      <c r="AO323" s="14"/>
      <c r="AP323" s="14"/>
      <c r="AQ323" s="14"/>
      <c r="AR323" s="14"/>
      <c r="AS323" s="14"/>
      <c r="AT323" s="14"/>
      <c r="AU323" s="14"/>
    </row>
    <row r="324" spans="1:47" x14ac:dyDescent="0.25">
      <c r="A324"/>
      <c r="B324"/>
      <c r="C324"/>
      <c r="D324"/>
      <c r="F324"/>
      <c r="G324"/>
      <c r="H324"/>
      <c r="J324"/>
      <c r="K324" s="3"/>
      <c r="L324" s="4"/>
      <c r="M324" s="4"/>
      <c r="N324" s="4"/>
      <c r="O324" s="14"/>
      <c r="P324" s="4"/>
      <c r="Q324" s="4"/>
      <c r="R324" s="4"/>
      <c r="S324" s="14"/>
      <c r="T324" s="4"/>
      <c r="U324" s="3"/>
      <c r="V324" s="4"/>
      <c r="W324" s="14"/>
      <c r="X324" s="4"/>
      <c r="Y324" s="3"/>
      <c r="Z324" s="4"/>
      <c r="AA324" s="14"/>
      <c r="AB324" s="4"/>
      <c r="AC324" s="14"/>
      <c r="AD324" s="14"/>
      <c r="AE324" s="14"/>
      <c r="AF324" s="14"/>
      <c r="AG324" s="14"/>
      <c r="AH324" s="14"/>
      <c r="AI324" s="14"/>
      <c r="AJ324" s="14"/>
      <c r="AK324" s="14"/>
      <c r="AL324" s="14"/>
      <c r="AM324" s="14"/>
      <c r="AN324" s="14"/>
      <c r="AO324" s="14"/>
      <c r="AP324" s="14"/>
      <c r="AQ324" s="14"/>
      <c r="AR324" s="14"/>
      <c r="AS324" s="14"/>
      <c r="AT324" s="14"/>
      <c r="AU324" s="14"/>
    </row>
    <row r="325" spans="1:47" x14ac:dyDescent="0.25">
      <c r="A325"/>
      <c r="B325"/>
      <c r="C325"/>
      <c r="D325"/>
      <c r="F325"/>
      <c r="G325"/>
      <c r="H325"/>
      <c r="J325"/>
      <c r="K325" s="3"/>
      <c r="L325" s="4"/>
      <c r="M325" s="4"/>
      <c r="N325" s="4"/>
      <c r="O325" s="14"/>
      <c r="P325" s="4"/>
      <c r="Q325" s="4"/>
      <c r="R325" s="4"/>
      <c r="S325" s="14"/>
      <c r="T325" s="4"/>
      <c r="U325" s="3"/>
      <c r="V325" s="4"/>
      <c r="W325" s="14"/>
      <c r="X325" s="4"/>
      <c r="Y325" s="3"/>
      <c r="Z325" s="4"/>
      <c r="AA325" s="14"/>
      <c r="AB325" s="4"/>
      <c r="AC325" s="14"/>
      <c r="AD325" s="14"/>
      <c r="AE325" s="14"/>
      <c r="AF325" s="14"/>
      <c r="AG325" s="14"/>
      <c r="AH325" s="14"/>
      <c r="AI325" s="14"/>
      <c r="AJ325" s="14"/>
      <c r="AK325" s="14"/>
      <c r="AL325" s="14"/>
      <c r="AM325" s="14"/>
      <c r="AN325" s="14"/>
      <c r="AO325" s="14"/>
      <c r="AP325" s="14"/>
      <c r="AQ325" s="14"/>
      <c r="AR325" s="14"/>
      <c r="AS325" s="14"/>
      <c r="AT325" s="14"/>
      <c r="AU325" s="14"/>
    </row>
    <row r="326" spans="1:47" x14ac:dyDescent="0.25">
      <c r="A326"/>
      <c r="B326"/>
      <c r="C326"/>
      <c r="D326"/>
      <c r="F326"/>
      <c r="G326"/>
      <c r="H326"/>
      <c r="J326"/>
      <c r="K326" s="3"/>
      <c r="L326" s="4"/>
      <c r="M326" s="4"/>
      <c r="N326" s="4"/>
      <c r="O326" s="14"/>
      <c r="P326" s="4"/>
      <c r="Q326" s="4"/>
      <c r="R326" s="4"/>
      <c r="S326" s="14"/>
      <c r="T326" s="4"/>
      <c r="U326" s="3"/>
      <c r="V326" s="4"/>
      <c r="W326" s="14"/>
      <c r="X326" s="4"/>
      <c r="Y326" s="3"/>
      <c r="Z326" s="4"/>
      <c r="AA326" s="14"/>
      <c r="AB326" s="4"/>
      <c r="AC326" s="14"/>
      <c r="AD326" s="14"/>
      <c r="AE326" s="14"/>
      <c r="AF326" s="14"/>
      <c r="AG326" s="14"/>
      <c r="AH326" s="14"/>
      <c r="AI326" s="14"/>
      <c r="AJ326" s="14"/>
      <c r="AK326" s="14"/>
      <c r="AL326" s="14"/>
      <c r="AM326" s="14"/>
      <c r="AN326" s="14"/>
      <c r="AO326" s="14"/>
      <c r="AP326" s="14"/>
      <c r="AQ326" s="14"/>
      <c r="AR326" s="14"/>
      <c r="AS326" s="14"/>
      <c r="AT326" s="14"/>
      <c r="AU326" s="14"/>
    </row>
    <row r="327" spans="1:47" x14ac:dyDescent="0.25">
      <c r="A327"/>
      <c r="B327"/>
      <c r="C327"/>
      <c r="D327"/>
      <c r="F327"/>
      <c r="G327"/>
      <c r="H327"/>
      <c r="J327"/>
      <c r="K327" s="3"/>
      <c r="L327" s="4"/>
      <c r="M327" s="4"/>
      <c r="N327" s="4"/>
      <c r="O327" s="14"/>
      <c r="P327" s="4"/>
      <c r="Q327" s="4"/>
      <c r="R327" s="4"/>
      <c r="S327" s="14"/>
      <c r="T327" s="4"/>
      <c r="U327" s="3"/>
      <c r="V327" s="4"/>
      <c r="W327" s="14"/>
      <c r="X327" s="4"/>
      <c r="Y327" s="3"/>
      <c r="Z327" s="4"/>
      <c r="AA327" s="14"/>
      <c r="AB327" s="4"/>
      <c r="AC327" s="14"/>
      <c r="AD327" s="14"/>
      <c r="AE327" s="14"/>
      <c r="AF327" s="14"/>
      <c r="AG327" s="14"/>
      <c r="AH327" s="14"/>
      <c r="AI327" s="14"/>
      <c r="AJ327" s="14"/>
      <c r="AK327" s="14"/>
      <c r="AL327" s="14"/>
      <c r="AM327" s="14"/>
      <c r="AN327" s="14"/>
      <c r="AO327" s="14"/>
      <c r="AP327" s="14"/>
      <c r="AQ327" s="14"/>
      <c r="AR327" s="14"/>
      <c r="AS327" s="14"/>
      <c r="AT327" s="14"/>
      <c r="AU327" s="14"/>
    </row>
    <row r="328" spans="1:47" x14ac:dyDescent="0.25">
      <c r="A328"/>
      <c r="B328"/>
      <c r="C328"/>
      <c r="D328"/>
      <c r="F328"/>
      <c r="G328"/>
      <c r="H328"/>
      <c r="J328"/>
      <c r="K328" s="3"/>
      <c r="L328" s="4"/>
      <c r="M328" s="4"/>
      <c r="N328" s="4"/>
      <c r="O328" s="14"/>
      <c r="P328" s="4"/>
      <c r="Q328" s="4"/>
      <c r="R328" s="4"/>
      <c r="S328" s="14"/>
      <c r="T328" s="4"/>
      <c r="U328" s="3"/>
      <c r="V328" s="4"/>
      <c r="W328" s="14"/>
      <c r="X328" s="4"/>
      <c r="Y328" s="3"/>
      <c r="Z328" s="4"/>
      <c r="AA328" s="14"/>
      <c r="AB328" s="4"/>
      <c r="AC328" s="14"/>
      <c r="AD328" s="14"/>
      <c r="AE328" s="14"/>
      <c r="AF328" s="14"/>
      <c r="AG328" s="14"/>
      <c r="AH328" s="14"/>
      <c r="AI328" s="14"/>
      <c r="AJ328" s="14"/>
      <c r="AK328" s="14"/>
      <c r="AL328" s="14"/>
      <c r="AM328" s="14"/>
      <c r="AN328" s="14"/>
      <c r="AO328" s="14"/>
      <c r="AP328" s="14"/>
      <c r="AQ328" s="14"/>
      <c r="AR328" s="14"/>
      <c r="AS328" s="14"/>
      <c r="AT328" s="14"/>
      <c r="AU328" s="14"/>
    </row>
    <row r="329" spans="1:47" x14ac:dyDescent="0.25">
      <c r="A329"/>
      <c r="B329"/>
      <c r="C329"/>
      <c r="D329"/>
      <c r="F329"/>
      <c r="G329"/>
      <c r="H329"/>
      <c r="J329"/>
      <c r="K329" s="3"/>
      <c r="L329" s="4"/>
      <c r="M329" s="4"/>
      <c r="N329" s="4"/>
      <c r="O329" s="14"/>
      <c r="P329" s="4"/>
      <c r="Q329" s="4"/>
      <c r="R329" s="4"/>
      <c r="S329" s="14"/>
      <c r="T329" s="4"/>
      <c r="U329" s="3"/>
      <c r="V329" s="4"/>
      <c r="W329" s="14"/>
      <c r="X329" s="4"/>
      <c r="Y329" s="3"/>
      <c r="Z329" s="4"/>
      <c r="AA329" s="14"/>
      <c r="AB329" s="4"/>
      <c r="AC329" s="14"/>
      <c r="AD329" s="14"/>
      <c r="AE329" s="14"/>
      <c r="AF329" s="14"/>
      <c r="AG329" s="14"/>
      <c r="AH329" s="14"/>
      <c r="AI329" s="14"/>
      <c r="AJ329" s="14"/>
      <c r="AK329" s="14"/>
      <c r="AL329" s="14"/>
      <c r="AM329" s="14"/>
      <c r="AN329" s="14"/>
      <c r="AO329" s="14"/>
      <c r="AP329" s="14"/>
      <c r="AQ329" s="14"/>
      <c r="AR329" s="14"/>
      <c r="AS329" s="14"/>
      <c r="AT329" s="14"/>
      <c r="AU329" s="14"/>
    </row>
    <row r="330" spans="1:47" x14ac:dyDescent="0.25">
      <c r="A330"/>
      <c r="B330"/>
      <c r="C330"/>
      <c r="D330"/>
      <c r="F330"/>
      <c r="G330"/>
      <c r="H330"/>
      <c r="J330"/>
      <c r="K330" s="3"/>
      <c r="L330" s="4"/>
      <c r="M330" s="4"/>
      <c r="N330" s="4"/>
      <c r="O330" s="14"/>
      <c r="P330" s="4"/>
      <c r="Q330" s="4"/>
      <c r="R330" s="4"/>
      <c r="S330" s="14"/>
      <c r="T330" s="4"/>
      <c r="U330" s="3"/>
      <c r="V330" s="4"/>
      <c r="W330" s="14"/>
      <c r="X330" s="4"/>
      <c r="Y330" s="3"/>
      <c r="Z330" s="4"/>
      <c r="AA330" s="14"/>
      <c r="AB330" s="4"/>
      <c r="AC330" s="14"/>
      <c r="AD330" s="14"/>
      <c r="AE330" s="14"/>
      <c r="AF330" s="14"/>
      <c r="AG330" s="14"/>
      <c r="AH330" s="14"/>
      <c r="AI330" s="14"/>
      <c r="AJ330" s="14"/>
      <c r="AK330" s="14"/>
      <c r="AL330" s="14"/>
      <c r="AM330" s="14"/>
      <c r="AN330" s="14"/>
      <c r="AO330" s="14"/>
      <c r="AP330" s="14"/>
      <c r="AQ330" s="14"/>
      <c r="AR330" s="14"/>
      <c r="AS330" s="14"/>
      <c r="AT330" s="14"/>
      <c r="AU330" s="14"/>
    </row>
    <row r="331" spans="1:47" x14ac:dyDescent="0.25">
      <c r="A331"/>
      <c r="B331"/>
      <c r="C331"/>
      <c r="D331"/>
      <c r="F331"/>
      <c r="G331"/>
      <c r="H331"/>
      <c r="J331"/>
      <c r="K331" s="3"/>
      <c r="L331" s="4"/>
      <c r="M331" s="4"/>
      <c r="N331" s="4"/>
      <c r="O331" s="14"/>
      <c r="P331" s="4"/>
      <c r="Q331" s="4"/>
      <c r="R331" s="4"/>
      <c r="S331" s="14"/>
      <c r="T331" s="4"/>
      <c r="U331" s="3"/>
      <c r="V331" s="4"/>
      <c r="W331" s="14"/>
      <c r="X331" s="4"/>
      <c r="Y331" s="3"/>
      <c r="Z331" s="4"/>
      <c r="AA331" s="14"/>
      <c r="AB331" s="4"/>
      <c r="AC331" s="14"/>
      <c r="AD331" s="14"/>
      <c r="AE331" s="14"/>
      <c r="AF331" s="14"/>
      <c r="AG331" s="14"/>
      <c r="AH331" s="14"/>
      <c r="AI331" s="14"/>
      <c r="AJ331" s="14"/>
      <c r="AK331" s="14"/>
      <c r="AL331" s="14"/>
      <c r="AM331" s="14"/>
      <c r="AN331" s="14"/>
      <c r="AO331" s="14"/>
      <c r="AP331" s="14"/>
      <c r="AQ331" s="14"/>
      <c r="AR331" s="14"/>
      <c r="AS331" s="14"/>
      <c r="AT331" s="14"/>
      <c r="AU331" s="14"/>
    </row>
    <row r="332" spans="1:47" x14ac:dyDescent="0.25">
      <c r="A332"/>
      <c r="B332"/>
      <c r="C332"/>
      <c r="D332"/>
      <c r="F332"/>
      <c r="G332"/>
      <c r="H332"/>
      <c r="J332"/>
      <c r="K332" s="3"/>
      <c r="L332" s="4"/>
      <c r="M332" s="4"/>
      <c r="N332" s="4"/>
      <c r="O332" s="14"/>
      <c r="P332" s="4"/>
      <c r="Q332" s="4"/>
      <c r="R332" s="4"/>
      <c r="S332" s="14"/>
      <c r="T332" s="4"/>
      <c r="U332" s="3"/>
      <c r="V332" s="4"/>
      <c r="W332" s="14"/>
      <c r="X332" s="4"/>
      <c r="Y332" s="3"/>
      <c r="Z332" s="4"/>
      <c r="AA332" s="14"/>
      <c r="AB332" s="4"/>
      <c r="AC332" s="14"/>
      <c r="AD332" s="14"/>
      <c r="AE332" s="14"/>
      <c r="AF332" s="14"/>
      <c r="AG332" s="14"/>
      <c r="AH332" s="14"/>
      <c r="AI332" s="14"/>
      <c r="AJ332" s="14"/>
      <c r="AK332" s="14"/>
      <c r="AL332" s="14"/>
      <c r="AM332" s="14"/>
      <c r="AN332" s="14"/>
      <c r="AO332" s="14"/>
      <c r="AP332" s="14"/>
      <c r="AQ332" s="14"/>
      <c r="AR332" s="14"/>
      <c r="AS332" s="14"/>
      <c r="AT332" s="14"/>
      <c r="AU332" s="14"/>
    </row>
    <row r="333" spans="1:47" x14ac:dyDescent="0.25">
      <c r="A333"/>
      <c r="B333"/>
      <c r="C333"/>
      <c r="D333"/>
      <c r="F333"/>
      <c r="G333"/>
      <c r="H333"/>
      <c r="J333"/>
      <c r="K333" s="3"/>
      <c r="L333" s="4"/>
      <c r="M333" s="4"/>
      <c r="N333" s="4"/>
      <c r="O333" s="14"/>
      <c r="P333" s="4"/>
      <c r="Q333" s="4"/>
      <c r="R333" s="4"/>
      <c r="S333" s="14"/>
      <c r="T333" s="4"/>
      <c r="U333" s="3"/>
      <c r="V333" s="4"/>
      <c r="W333" s="14"/>
      <c r="X333" s="4"/>
      <c r="Y333" s="3"/>
      <c r="Z333" s="4"/>
      <c r="AA333" s="14"/>
      <c r="AB333" s="4"/>
      <c r="AC333" s="14"/>
      <c r="AD333" s="14"/>
      <c r="AE333" s="14"/>
      <c r="AF333" s="14"/>
      <c r="AG333" s="14"/>
      <c r="AH333" s="14"/>
      <c r="AI333" s="14"/>
      <c r="AJ333" s="14"/>
      <c r="AK333" s="14"/>
      <c r="AL333" s="14"/>
      <c r="AM333" s="14"/>
      <c r="AN333" s="14"/>
      <c r="AO333" s="14"/>
      <c r="AP333" s="14"/>
      <c r="AQ333" s="14"/>
      <c r="AR333" s="14"/>
      <c r="AS333" s="14"/>
      <c r="AT333" s="14"/>
      <c r="AU333" s="14"/>
    </row>
    <row r="334" spans="1:47" x14ac:dyDescent="0.25">
      <c r="A334"/>
      <c r="B334"/>
      <c r="C334"/>
      <c r="D334"/>
      <c r="F334"/>
      <c r="G334"/>
      <c r="H334"/>
      <c r="J334"/>
      <c r="K334" s="3"/>
      <c r="L334" s="4"/>
      <c r="M334" s="4"/>
      <c r="N334" s="4"/>
      <c r="O334" s="14"/>
      <c r="P334" s="4"/>
      <c r="Q334" s="4"/>
      <c r="R334" s="4"/>
      <c r="S334" s="14"/>
      <c r="T334" s="4"/>
      <c r="U334" s="3"/>
      <c r="V334" s="4"/>
      <c r="W334" s="14"/>
      <c r="X334" s="4"/>
      <c r="Y334" s="3"/>
      <c r="Z334" s="4"/>
      <c r="AA334" s="14"/>
      <c r="AB334" s="4"/>
      <c r="AC334" s="14"/>
      <c r="AD334" s="14"/>
      <c r="AE334" s="14"/>
      <c r="AF334" s="14"/>
      <c r="AG334" s="14"/>
      <c r="AH334" s="14"/>
      <c r="AI334" s="14"/>
      <c r="AJ334" s="14"/>
      <c r="AK334" s="14"/>
      <c r="AL334" s="14"/>
      <c r="AM334" s="14"/>
      <c r="AN334" s="14"/>
      <c r="AO334" s="14"/>
      <c r="AP334" s="14"/>
      <c r="AQ334" s="14"/>
      <c r="AR334" s="14"/>
      <c r="AS334" s="14"/>
      <c r="AT334" s="14"/>
      <c r="AU334" s="14"/>
    </row>
    <row r="335" spans="1:47" x14ac:dyDescent="0.25">
      <c r="A335"/>
      <c r="B335"/>
      <c r="C335"/>
      <c r="D335"/>
      <c r="F335"/>
      <c r="G335"/>
      <c r="H335"/>
      <c r="J335"/>
      <c r="K335" s="3"/>
      <c r="L335" s="4"/>
      <c r="M335" s="4"/>
      <c r="N335" s="4"/>
      <c r="O335" s="14"/>
      <c r="P335" s="4"/>
      <c r="Q335" s="4"/>
      <c r="R335" s="4"/>
      <c r="S335" s="14"/>
      <c r="T335" s="4"/>
      <c r="U335" s="3"/>
      <c r="V335" s="4"/>
      <c r="W335" s="14"/>
      <c r="X335" s="4"/>
      <c r="Y335" s="3"/>
      <c r="Z335" s="4"/>
      <c r="AA335" s="14"/>
      <c r="AB335" s="4"/>
      <c r="AC335" s="14"/>
      <c r="AD335" s="14"/>
      <c r="AE335" s="14"/>
      <c r="AF335" s="14"/>
      <c r="AG335" s="14"/>
      <c r="AH335" s="14"/>
      <c r="AI335" s="14"/>
      <c r="AJ335" s="14"/>
      <c r="AK335" s="14"/>
      <c r="AL335" s="14"/>
      <c r="AM335" s="14"/>
      <c r="AN335" s="14"/>
      <c r="AO335" s="14"/>
      <c r="AP335" s="14"/>
      <c r="AQ335" s="14"/>
      <c r="AR335" s="14"/>
      <c r="AS335" s="14"/>
      <c r="AT335" s="14"/>
      <c r="AU335" s="14"/>
    </row>
    <row r="336" spans="1:47" x14ac:dyDescent="0.25">
      <c r="A336"/>
      <c r="B336"/>
      <c r="C336"/>
      <c r="D336"/>
      <c r="F336"/>
      <c r="G336"/>
      <c r="H336"/>
      <c r="J336"/>
      <c r="K336" s="3"/>
      <c r="L336" s="4"/>
      <c r="M336" s="4"/>
      <c r="N336" s="4"/>
      <c r="O336" s="14"/>
      <c r="P336" s="4"/>
      <c r="Q336" s="4"/>
      <c r="R336" s="4"/>
      <c r="S336" s="14"/>
      <c r="T336" s="4"/>
      <c r="U336" s="3"/>
      <c r="V336" s="4"/>
      <c r="W336" s="14"/>
      <c r="X336" s="4"/>
      <c r="Y336" s="3"/>
      <c r="Z336" s="4"/>
      <c r="AA336" s="14"/>
      <c r="AB336" s="4"/>
      <c r="AC336" s="14"/>
      <c r="AD336" s="14"/>
      <c r="AE336" s="14"/>
      <c r="AF336" s="14"/>
      <c r="AG336" s="14"/>
      <c r="AH336" s="14"/>
      <c r="AI336" s="14"/>
      <c r="AJ336" s="14"/>
      <c r="AK336" s="14"/>
      <c r="AL336" s="14"/>
      <c r="AM336" s="14"/>
      <c r="AN336" s="14"/>
      <c r="AO336" s="14"/>
      <c r="AP336" s="14"/>
      <c r="AQ336" s="14"/>
      <c r="AR336" s="14"/>
      <c r="AS336" s="14"/>
      <c r="AT336" s="14"/>
      <c r="AU336" s="14"/>
    </row>
    <row r="337" spans="1:47" x14ac:dyDescent="0.25">
      <c r="A337"/>
      <c r="B337"/>
      <c r="C337"/>
      <c r="D337"/>
      <c r="F337"/>
      <c r="G337"/>
      <c r="H337"/>
      <c r="J337"/>
      <c r="K337" s="3"/>
      <c r="L337" s="4"/>
      <c r="M337" s="4"/>
      <c r="N337" s="4"/>
      <c r="O337" s="14"/>
      <c r="P337" s="4"/>
      <c r="Q337" s="4"/>
      <c r="R337" s="4"/>
      <c r="S337" s="14"/>
      <c r="T337" s="4"/>
      <c r="U337" s="3"/>
      <c r="V337" s="4"/>
      <c r="W337" s="14"/>
      <c r="X337" s="4"/>
      <c r="Y337" s="3"/>
      <c r="Z337" s="4"/>
      <c r="AA337" s="14"/>
      <c r="AB337" s="4"/>
      <c r="AC337" s="14"/>
      <c r="AD337" s="14"/>
      <c r="AE337" s="14"/>
      <c r="AF337" s="14"/>
      <c r="AG337" s="14"/>
      <c r="AH337" s="14"/>
      <c r="AI337" s="14"/>
      <c r="AJ337" s="14"/>
      <c r="AK337" s="14"/>
      <c r="AL337" s="14"/>
      <c r="AM337" s="14"/>
      <c r="AN337" s="14"/>
      <c r="AO337" s="14"/>
      <c r="AP337" s="14"/>
      <c r="AQ337" s="14"/>
      <c r="AR337" s="14"/>
      <c r="AS337" s="14"/>
      <c r="AT337" s="14"/>
      <c r="AU337" s="14"/>
    </row>
    <row r="338" spans="1:47" x14ac:dyDescent="0.25">
      <c r="A338"/>
      <c r="B338"/>
      <c r="C338"/>
      <c r="D338"/>
      <c r="F338"/>
      <c r="G338"/>
      <c r="H338"/>
      <c r="J338"/>
      <c r="K338" s="3"/>
      <c r="L338" s="4"/>
      <c r="M338" s="4"/>
      <c r="N338" s="4"/>
      <c r="O338" s="14"/>
      <c r="P338" s="4"/>
      <c r="Q338" s="4"/>
      <c r="R338" s="4"/>
      <c r="S338" s="14"/>
      <c r="T338" s="4"/>
      <c r="U338" s="3"/>
      <c r="V338" s="4"/>
      <c r="W338" s="14"/>
      <c r="X338" s="4"/>
      <c r="Y338" s="3"/>
      <c r="Z338" s="4"/>
      <c r="AA338" s="14"/>
      <c r="AB338" s="4"/>
      <c r="AC338" s="14"/>
      <c r="AD338" s="14"/>
      <c r="AE338" s="14"/>
      <c r="AF338" s="14"/>
      <c r="AG338" s="14"/>
      <c r="AH338" s="14"/>
      <c r="AI338" s="14"/>
      <c r="AJ338" s="14"/>
      <c r="AK338" s="14"/>
      <c r="AL338" s="14"/>
      <c r="AM338" s="14"/>
      <c r="AN338" s="14"/>
      <c r="AO338" s="14"/>
      <c r="AP338" s="14"/>
      <c r="AQ338" s="14"/>
      <c r="AR338" s="14"/>
      <c r="AS338" s="14"/>
      <c r="AT338" s="14"/>
      <c r="AU338" s="14"/>
    </row>
    <row r="339" spans="1:47" x14ac:dyDescent="0.25">
      <c r="A339"/>
      <c r="B339"/>
      <c r="C339"/>
      <c r="D339"/>
      <c r="F339"/>
      <c r="G339"/>
      <c r="H339"/>
      <c r="J339"/>
      <c r="K339" s="3"/>
      <c r="L339" s="4"/>
      <c r="M339" s="4"/>
      <c r="N339" s="4"/>
      <c r="O339" s="14"/>
      <c r="P339" s="4"/>
      <c r="Q339" s="4"/>
      <c r="R339" s="4"/>
      <c r="S339" s="14"/>
      <c r="T339" s="4"/>
      <c r="U339" s="3"/>
      <c r="V339" s="4"/>
      <c r="W339" s="14"/>
      <c r="X339" s="4"/>
      <c r="Y339" s="3"/>
      <c r="Z339" s="4"/>
      <c r="AA339" s="14"/>
      <c r="AB339" s="4"/>
      <c r="AC339" s="14"/>
      <c r="AD339" s="14"/>
      <c r="AE339" s="14"/>
      <c r="AF339" s="14"/>
      <c r="AG339" s="14"/>
      <c r="AH339" s="14"/>
      <c r="AI339" s="14"/>
      <c r="AJ339" s="14"/>
      <c r="AK339" s="14"/>
      <c r="AL339" s="14"/>
      <c r="AM339" s="14"/>
      <c r="AN339" s="14"/>
      <c r="AO339" s="14"/>
      <c r="AP339" s="14"/>
      <c r="AQ339" s="14"/>
      <c r="AR339" s="14"/>
      <c r="AS339" s="14"/>
      <c r="AT339" s="14"/>
      <c r="AU339" s="14"/>
    </row>
    <row r="340" spans="1:47" x14ac:dyDescent="0.25">
      <c r="A340"/>
      <c r="B340"/>
      <c r="C340"/>
      <c r="D340"/>
      <c r="F340"/>
      <c r="G340"/>
      <c r="H340"/>
      <c r="J340"/>
      <c r="K340" s="3"/>
      <c r="L340" s="4"/>
      <c r="M340" s="4"/>
      <c r="N340" s="4"/>
      <c r="O340" s="14"/>
      <c r="P340" s="4"/>
      <c r="Q340" s="4"/>
      <c r="R340" s="4"/>
      <c r="S340" s="14"/>
      <c r="T340" s="4"/>
      <c r="U340" s="3"/>
      <c r="V340" s="4"/>
      <c r="W340" s="14"/>
      <c r="X340" s="4"/>
      <c r="Y340" s="3"/>
      <c r="Z340" s="4"/>
      <c r="AA340" s="14"/>
      <c r="AB340" s="4"/>
      <c r="AC340" s="14"/>
      <c r="AD340" s="14"/>
      <c r="AE340" s="14"/>
      <c r="AF340" s="14"/>
      <c r="AG340" s="14"/>
      <c r="AH340" s="14"/>
      <c r="AI340" s="14"/>
      <c r="AJ340" s="14"/>
      <c r="AK340" s="14"/>
      <c r="AL340" s="14"/>
      <c r="AM340" s="14"/>
      <c r="AN340" s="14"/>
      <c r="AO340" s="14"/>
      <c r="AP340" s="14"/>
      <c r="AQ340" s="14"/>
      <c r="AR340" s="14"/>
      <c r="AS340" s="14"/>
      <c r="AT340" s="14"/>
      <c r="AU340" s="14"/>
    </row>
    <row r="341" spans="1:47" x14ac:dyDescent="0.25">
      <c r="A341"/>
      <c r="B341"/>
      <c r="C341"/>
      <c r="D341"/>
      <c r="F341"/>
      <c r="G341"/>
      <c r="H341"/>
      <c r="J341"/>
      <c r="K341" s="3"/>
      <c r="L341" s="4"/>
      <c r="M341" s="4"/>
      <c r="N341" s="4"/>
      <c r="O341" s="14"/>
      <c r="P341" s="4"/>
      <c r="Q341" s="4"/>
      <c r="R341" s="4"/>
      <c r="S341" s="14"/>
      <c r="T341" s="4"/>
      <c r="U341" s="3"/>
      <c r="V341" s="4"/>
      <c r="W341" s="14"/>
      <c r="X341" s="4"/>
      <c r="Y341" s="3"/>
      <c r="Z341" s="4"/>
      <c r="AA341" s="14"/>
      <c r="AB341" s="4"/>
      <c r="AC341" s="14"/>
      <c r="AD341" s="14"/>
      <c r="AE341" s="14"/>
      <c r="AF341" s="14"/>
      <c r="AG341" s="14"/>
      <c r="AH341" s="14"/>
      <c r="AI341" s="14"/>
      <c r="AJ341" s="14"/>
      <c r="AK341" s="14"/>
      <c r="AL341" s="14"/>
      <c r="AM341" s="14"/>
      <c r="AN341" s="14"/>
      <c r="AO341" s="14"/>
      <c r="AP341" s="14"/>
      <c r="AQ341" s="14"/>
      <c r="AR341" s="14"/>
      <c r="AS341" s="14"/>
      <c r="AT341" s="14"/>
      <c r="AU341" s="14"/>
    </row>
    <row r="342" spans="1:47" x14ac:dyDescent="0.25">
      <c r="A342"/>
      <c r="B342"/>
      <c r="C342"/>
      <c r="D342"/>
      <c r="F342"/>
      <c r="G342"/>
      <c r="H342"/>
      <c r="J342"/>
      <c r="K342" s="3"/>
      <c r="L342" s="4"/>
      <c r="M342" s="4"/>
      <c r="N342" s="4"/>
      <c r="O342" s="14"/>
      <c r="P342" s="4"/>
      <c r="Q342" s="4"/>
      <c r="R342" s="4"/>
      <c r="S342" s="14"/>
      <c r="T342" s="4"/>
      <c r="U342" s="3"/>
      <c r="V342" s="4"/>
      <c r="W342" s="14"/>
      <c r="X342" s="4"/>
      <c r="Y342" s="3"/>
      <c r="Z342" s="4"/>
      <c r="AA342" s="14"/>
      <c r="AB342" s="4"/>
      <c r="AC342" s="14"/>
      <c r="AD342" s="14"/>
      <c r="AE342" s="14"/>
      <c r="AF342" s="14"/>
      <c r="AG342" s="14"/>
      <c r="AH342" s="14"/>
      <c r="AI342" s="14"/>
      <c r="AJ342" s="14"/>
      <c r="AK342" s="14"/>
      <c r="AL342" s="14"/>
      <c r="AM342" s="14"/>
      <c r="AN342" s="14"/>
      <c r="AO342" s="14"/>
      <c r="AP342" s="14"/>
      <c r="AQ342" s="14"/>
      <c r="AR342" s="14"/>
      <c r="AS342" s="14"/>
      <c r="AT342" s="14"/>
      <c r="AU342" s="14"/>
    </row>
    <row r="343" spans="1:47" x14ac:dyDescent="0.25">
      <c r="A343"/>
      <c r="B343"/>
      <c r="C343"/>
      <c r="D343"/>
      <c r="F343"/>
      <c r="G343"/>
      <c r="H343"/>
      <c r="J343"/>
      <c r="K343" s="3"/>
      <c r="L343" s="4"/>
      <c r="M343" s="4"/>
      <c r="N343" s="4"/>
      <c r="O343" s="14"/>
      <c r="P343" s="4"/>
      <c r="Q343" s="4"/>
      <c r="R343" s="4"/>
      <c r="S343" s="14"/>
      <c r="T343" s="4"/>
      <c r="U343" s="3"/>
      <c r="V343" s="4"/>
      <c r="W343" s="14"/>
      <c r="X343" s="4"/>
      <c r="Y343" s="3"/>
      <c r="Z343" s="4"/>
      <c r="AA343" s="14"/>
      <c r="AB343" s="4"/>
      <c r="AC343" s="14"/>
      <c r="AD343" s="14"/>
      <c r="AE343" s="14"/>
      <c r="AF343" s="14"/>
      <c r="AG343" s="14"/>
      <c r="AH343" s="14"/>
      <c r="AI343" s="14"/>
      <c r="AJ343" s="14"/>
      <c r="AK343" s="14"/>
      <c r="AL343" s="14"/>
      <c r="AM343" s="14"/>
      <c r="AN343" s="14"/>
      <c r="AO343" s="14"/>
      <c r="AP343" s="14"/>
      <c r="AQ343" s="14"/>
      <c r="AR343" s="14"/>
      <c r="AS343" s="14"/>
      <c r="AT343" s="14"/>
      <c r="AU343" s="14"/>
    </row>
    <row r="344" spans="1:47" x14ac:dyDescent="0.25">
      <c r="A344"/>
      <c r="B344"/>
      <c r="C344"/>
      <c r="D344"/>
      <c r="F344"/>
      <c r="G344"/>
      <c r="H344"/>
      <c r="J344"/>
      <c r="K344" s="3"/>
      <c r="L344" s="4"/>
      <c r="M344" s="4"/>
      <c r="N344" s="4"/>
      <c r="O344" s="14"/>
      <c r="P344" s="4"/>
      <c r="Q344" s="4"/>
      <c r="R344" s="4"/>
      <c r="S344" s="14"/>
      <c r="T344" s="4"/>
      <c r="U344" s="3"/>
      <c r="V344" s="4"/>
      <c r="W344" s="14"/>
      <c r="X344" s="4"/>
      <c r="Y344" s="3"/>
      <c r="Z344" s="4"/>
      <c r="AA344" s="14"/>
      <c r="AB344" s="4"/>
      <c r="AC344" s="14"/>
      <c r="AD344" s="14"/>
      <c r="AE344" s="14"/>
      <c r="AF344" s="14"/>
      <c r="AG344" s="14"/>
      <c r="AH344" s="14"/>
      <c r="AI344" s="14"/>
      <c r="AJ344" s="14"/>
      <c r="AK344" s="14"/>
      <c r="AL344" s="14"/>
      <c r="AM344" s="14"/>
      <c r="AN344" s="14"/>
      <c r="AO344" s="14"/>
      <c r="AP344" s="14"/>
      <c r="AQ344" s="14"/>
      <c r="AR344" s="14"/>
      <c r="AS344" s="14"/>
      <c r="AT344" s="14"/>
      <c r="AU344" s="14"/>
    </row>
    <row r="345" spans="1:47" x14ac:dyDescent="0.25">
      <c r="A345"/>
      <c r="B345"/>
      <c r="C345"/>
      <c r="D345"/>
      <c r="F345"/>
      <c r="G345"/>
      <c r="H345"/>
      <c r="J345"/>
      <c r="K345" s="3"/>
      <c r="L345" s="4"/>
      <c r="M345" s="4"/>
      <c r="N345" s="4"/>
      <c r="O345" s="14"/>
      <c r="P345" s="4"/>
      <c r="Q345" s="4"/>
      <c r="R345" s="4"/>
      <c r="S345" s="14"/>
      <c r="T345" s="4"/>
      <c r="U345" s="3"/>
      <c r="V345" s="4"/>
      <c r="W345" s="14"/>
      <c r="X345" s="4"/>
      <c r="Y345" s="3"/>
      <c r="Z345" s="4"/>
      <c r="AA345" s="14"/>
      <c r="AB345" s="4"/>
      <c r="AC345" s="14"/>
      <c r="AD345" s="14"/>
      <c r="AE345" s="14"/>
      <c r="AF345" s="14"/>
      <c r="AG345" s="14"/>
      <c r="AH345" s="14"/>
      <c r="AI345" s="14"/>
      <c r="AJ345" s="14"/>
      <c r="AK345" s="14"/>
      <c r="AL345" s="14"/>
      <c r="AM345" s="14"/>
      <c r="AN345" s="14"/>
      <c r="AO345" s="14"/>
      <c r="AP345" s="14"/>
      <c r="AQ345" s="14"/>
      <c r="AR345" s="14"/>
      <c r="AS345" s="14"/>
      <c r="AT345" s="14"/>
      <c r="AU345" s="14"/>
    </row>
    <row r="346" spans="1:47" x14ac:dyDescent="0.25">
      <c r="A346"/>
      <c r="B346"/>
      <c r="C346"/>
      <c r="D346"/>
      <c r="F346"/>
      <c r="G346"/>
      <c r="H346"/>
      <c r="J346"/>
      <c r="K346" s="3"/>
      <c r="L346" s="4"/>
      <c r="M346" s="4"/>
      <c r="N346" s="4"/>
      <c r="O346" s="14"/>
      <c r="P346" s="4"/>
      <c r="Q346" s="4"/>
      <c r="R346" s="4"/>
      <c r="S346" s="14"/>
      <c r="T346" s="4"/>
      <c r="U346" s="3"/>
      <c r="V346" s="4"/>
      <c r="W346" s="14"/>
      <c r="X346" s="4"/>
      <c r="Y346" s="3"/>
      <c r="Z346" s="4"/>
      <c r="AA346" s="14"/>
      <c r="AB346" s="4"/>
      <c r="AC346" s="14"/>
      <c r="AD346" s="14"/>
      <c r="AE346" s="14"/>
      <c r="AF346" s="14"/>
      <c r="AG346" s="14"/>
      <c r="AH346" s="14"/>
      <c r="AI346" s="14"/>
      <c r="AJ346" s="14"/>
      <c r="AK346" s="14"/>
      <c r="AL346" s="14"/>
      <c r="AM346" s="14"/>
      <c r="AN346" s="14"/>
      <c r="AO346" s="14"/>
      <c r="AP346" s="14"/>
      <c r="AQ346" s="14"/>
      <c r="AR346" s="14"/>
      <c r="AS346" s="14"/>
      <c r="AT346" s="14"/>
      <c r="AU346" s="14"/>
    </row>
    <row r="347" spans="1:47" x14ac:dyDescent="0.25">
      <c r="A347"/>
      <c r="B347"/>
      <c r="C347"/>
      <c r="D347"/>
      <c r="F347"/>
      <c r="G347"/>
      <c r="H347"/>
      <c r="J347"/>
      <c r="K347" s="3"/>
      <c r="L347" s="4"/>
      <c r="M347" s="4"/>
      <c r="N347" s="4"/>
      <c r="O347" s="14"/>
      <c r="P347" s="4"/>
      <c r="Q347" s="4"/>
      <c r="R347" s="4"/>
      <c r="S347" s="14"/>
      <c r="T347" s="4"/>
      <c r="U347" s="3"/>
      <c r="V347" s="4"/>
      <c r="W347" s="14"/>
      <c r="X347" s="4"/>
      <c r="Y347" s="3"/>
      <c r="Z347" s="4"/>
      <c r="AA347" s="14"/>
      <c r="AB347" s="4"/>
      <c r="AC347" s="14"/>
      <c r="AD347" s="14"/>
      <c r="AE347" s="14"/>
      <c r="AF347" s="14"/>
      <c r="AG347" s="14"/>
      <c r="AH347" s="14"/>
      <c r="AI347" s="14"/>
      <c r="AJ347" s="14"/>
      <c r="AK347" s="14"/>
      <c r="AL347" s="14"/>
      <c r="AM347" s="14"/>
      <c r="AN347" s="14"/>
      <c r="AO347" s="14"/>
      <c r="AP347" s="14"/>
      <c r="AQ347" s="14"/>
      <c r="AR347" s="14"/>
      <c r="AS347" s="14"/>
      <c r="AT347" s="14"/>
      <c r="AU347" s="14"/>
    </row>
    <row r="348" spans="1:47" x14ac:dyDescent="0.25">
      <c r="A348"/>
      <c r="B348"/>
      <c r="C348"/>
      <c r="D348"/>
      <c r="F348"/>
      <c r="G348"/>
      <c r="H348"/>
      <c r="J348"/>
      <c r="K348" s="3"/>
      <c r="L348" s="4"/>
      <c r="M348" s="4"/>
      <c r="N348" s="4"/>
      <c r="O348" s="14"/>
      <c r="P348" s="4"/>
      <c r="Q348" s="4"/>
      <c r="R348" s="4"/>
      <c r="S348" s="14"/>
      <c r="T348" s="4"/>
      <c r="U348" s="3"/>
      <c r="V348" s="4"/>
      <c r="W348" s="14"/>
      <c r="X348" s="4"/>
      <c r="Y348" s="3"/>
      <c r="Z348" s="4"/>
      <c r="AA348" s="14"/>
      <c r="AB348" s="4"/>
      <c r="AC348" s="14"/>
      <c r="AD348" s="14"/>
      <c r="AE348" s="14"/>
      <c r="AF348" s="14"/>
      <c r="AG348" s="14"/>
      <c r="AH348" s="14"/>
      <c r="AI348" s="14"/>
      <c r="AJ348" s="14"/>
      <c r="AK348" s="14"/>
      <c r="AL348" s="14"/>
      <c r="AM348" s="14"/>
      <c r="AN348" s="14"/>
      <c r="AO348" s="14"/>
      <c r="AP348" s="14"/>
      <c r="AQ348" s="14"/>
      <c r="AR348" s="14"/>
      <c r="AS348" s="14"/>
      <c r="AT348" s="14"/>
      <c r="AU348" s="14"/>
    </row>
    <row r="349" spans="1:47" x14ac:dyDescent="0.25">
      <c r="A349"/>
      <c r="B349"/>
      <c r="C349"/>
      <c r="D349"/>
      <c r="F349"/>
      <c r="G349"/>
      <c r="H349"/>
      <c r="J349"/>
      <c r="K349" s="3"/>
      <c r="L349" s="4"/>
      <c r="M349" s="4"/>
      <c r="N349" s="4"/>
      <c r="O349" s="14"/>
      <c r="P349" s="4"/>
      <c r="Q349" s="4"/>
      <c r="R349" s="4"/>
      <c r="S349" s="14"/>
      <c r="T349" s="4"/>
      <c r="U349" s="3"/>
      <c r="V349" s="4"/>
      <c r="W349" s="14"/>
      <c r="X349" s="4"/>
      <c r="Y349" s="3"/>
      <c r="Z349" s="4"/>
      <c r="AA349" s="14"/>
      <c r="AB349" s="4"/>
      <c r="AC349" s="14"/>
      <c r="AD349" s="14"/>
      <c r="AE349" s="14"/>
      <c r="AF349" s="14"/>
      <c r="AG349" s="14"/>
      <c r="AH349" s="14"/>
      <c r="AI349" s="14"/>
      <c r="AJ349" s="14"/>
      <c r="AK349" s="14"/>
      <c r="AL349" s="14"/>
      <c r="AM349" s="14"/>
      <c r="AN349" s="14"/>
      <c r="AO349" s="14"/>
      <c r="AP349" s="14"/>
      <c r="AQ349" s="14"/>
      <c r="AR349" s="14"/>
      <c r="AS349" s="14"/>
      <c r="AT349" s="14"/>
      <c r="AU349" s="14"/>
    </row>
    <row r="350" spans="1:47" x14ac:dyDescent="0.25">
      <c r="A350"/>
      <c r="B350"/>
      <c r="C350"/>
      <c r="D350"/>
      <c r="F350"/>
      <c r="G350"/>
      <c r="H350"/>
      <c r="J350"/>
      <c r="K350" s="3"/>
      <c r="L350" s="4"/>
      <c r="M350" s="4"/>
      <c r="N350" s="4"/>
      <c r="O350" s="14"/>
      <c r="P350" s="4"/>
      <c r="Q350" s="4"/>
      <c r="R350" s="4"/>
      <c r="S350" s="14"/>
      <c r="T350" s="4"/>
      <c r="U350" s="3"/>
      <c r="V350" s="4"/>
      <c r="W350" s="14"/>
      <c r="X350" s="4"/>
      <c r="Y350" s="3"/>
      <c r="Z350" s="4"/>
      <c r="AA350" s="14"/>
      <c r="AB350" s="4"/>
      <c r="AC350" s="14"/>
      <c r="AD350" s="14"/>
      <c r="AE350" s="14"/>
      <c r="AF350" s="14"/>
      <c r="AG350" s="14"/>
      <c r="AH350" s="14"/>
      <c r="AI350" s="14"/>
      <c r="AJ350" s="14"/>
      <c r="AK350" s="14"/>
      <c r="AL350" s="14"/>
      <c r="AM350" s="14"/>
      <c r="AN350" s="14"/>
      <c r="AO350" s="14"/>
      <c r="AP350" s="14"/>
      <c r="AQ350" s="14"/>
      <c r="AR350" s="14"/>
      <c r="AS350" s="14"/>
      <c r="AT350" s="14"/>
      <c r="AU350" s="14"/>
    </row>
    <row r="351" spans="1:47" x14ac:dyDescent="0.25">
      <c r="A351"/>
      <c r="B351"/>
      <c r="C351"/>
      <c r="D351"/>
      <c r="F351"/>
      <c r="G351"/>
      <c r="H351"/>
      <c r="J351"/>
      <c r="K351" s="3"/>
      <c r="L351" s="4"/>
      <c r="M351" s="4"/>
      <c r="N351" s="4"/>
      <c r="O351" s="14"/>
      <c r="P351" s="4"/>
      <c r="Q351" s="4"/>
      <c r="R351" s="4"/>
      <c r="S351" s="14"/>
      <c r="T351" s="4"/>
      <c r="U351" s="3"/>
      <c r="V351" s="4"/>
      <c r="W351" s="14"/>
      <c r="X351" s="4"/>
      <c r="Y351" s="3"/>
      <c r="Z351" s="4"/>
      <c r="AA351" s="14"/>
      <c r="AB351" s="4"/>
      <c r="AC351" s="14"/>
      <c r="AD351" s="14"/>
      <c r="AE351" s="14"/>
      <c r="AF351" s="14"/>
      <c r="AG351" s="14"/>
      <c r="AH351" s="14"/>
      <c r="AI351" s="14"/>
      <c r="AJ351" s="14"/>
      <c r="AK351" s="14"/>
      <c r="AL351" s="14"/>
      <c r="AM351" s="14"/>
      <c r="AN351" s="14"/>
      <c r="AO351" s="14"/>
      <c r="AP351" s="14"/>
      <c r="AQ351" s="14"/>
      <c r="AR351" s="14"/>
      <c r="AS351" s="14"/>
      <c r="AT351" s="14"/>
      <c r="AU351" s="14"/>
    </row>
    <row r="352" spans="1:47" x14ac:dyDescent="0.25">
      <c r="A352"/>
      <c r="B352"/>
      <c r="C352"/>
      <c r="D352"/>
      <c r="F352"/>
      <c r="G352"/>
      <c r="H352"/>
      <c r="J352"/>
      <c r="K352" s="3"/>
      <c r="L352" s="4"/>
      <c r="M352" s="4"/>
      <c r="N352" s="4"/>
      <c r="O352" s="14"/>
      <c r="P352" s="4"/>
      <c r="Q352" s="4"/>
      <c r="R352" s="4"/>
      <c r="S352" s="14"/>
      <c r="T352" s="4"/>
      <c r="U352" s="3"/>
      <c r="V352" s="4"/>
      <c r="W352" s="14"/>
      <c r="X352" s="4"/>
      <c r="Y352" s="3"/>
      <c r="Z352" s="4"/>
      <c r="AA352" s="14"/>
      <c r="AB352" s="4"/>
      <c r="AC352" s="14"/>
      <c r="AD352" s="14"/>
      <c r="AE352" s="14"/>
      <c r="AF352" s="14"/>
      <c r="AG352" s="14"/>
      <c r="AH352" s="14"/>
      <c r="AI352" s="14"/>
      <c r="AJ352" s="14"/>
      <c r="AK352" s="14"/>
      <c r="AL352" s="14"/>
      <c r="AM352" s="14"/>
      <c r="AN352" s="14"/>
      <c r="AO352" s="14"/>
      <c r="AP352" s="14"/>
      <c r="AQ352" s="14"/>
      <c r="AR352" s="14"/>
      <c r="AS352" s="14"/>
      <c r="AT352" s="14"/>
      <c r="AU352" s="14"/>
    </row>
    <row r="353" spans="1:47" x14ac:dyDescent="0.25">
      <c r="A353"/>
      <c r="B353"/>
      <c r="C353"/>
      <c r="D353"/>
      <c r="F353"/>
      <c r="G353"/>
      <c r="H353"/>
      <c r="J353"/>
      <c r="K353" s="3"/>
      <c r="L353" s="4"/>
      <c r="M353" s="4"/>
      <c r="N353" s="4"/>
      <c r="O353" s="14"/>
      <c r="P353" s="4"/>
      <c r="Q353" s="4"/>
      <c r="R353" s="4"/>
      <c r="S353" s="14"/>
      <c r="T353" s="4"/>
      <c r="U353" s="3"/>
      <c r="V353" s="4"/>
      <c r="W353" s="14"/>
      <c r="X353" s="4"/>
      <c r="Y353" s="3"/>
      <c r="Z353" s="4"/>
      <c r="AA353" s="14"/>
      <c r="AB353" s="4"/>
      <c r="AC353" s="14"/>
      <c r="AD353" s="14"/>
      <c r="AE353" s="14"/>
      <c r="AF353" s="14"/>
      <c r="AG353" s="14"/>
      <c r="AH353" s="14"/>
      <c r="AI353" s="14"/>
      <c r="AJ353" s="14"/>
      <c r="AK353" s="14"/>
      <c r="AL353" s="14"/>
      <c r="AM353" s="14"/>
      <c r="AN353" s="14"/>
      <c r="AO353" s="14"/>
      <c r="AP353" s="14"/>
      <c r="AQ353" s="14"/>
      <c r="AR353" s="14"/>
      <c r="AS353" s="14"/>
      <c r="AT353" s="14"/>
      <c r="AU353" s="14"/>
    </row>
    <row r="354" spans="1:47" x14ac:dyDescent="0.25">
      <c r="A354"/>
      <c r="B354"/>
      <c r="C354"/>
      <c r="D354"/>
      <c r="F354"/>
      <c r="G354"/>
      <c r="H354"/>
      <c r="J354"/>
      <c r="K354" s="3"/>
      <c r="L354" s="4"/>
      <c r="M354" s="4"/>
      <c r="N354" s="4"/>
      <c r="O354" s="14"/>
      <c r="P354" s="4"/>
      <c r="Q354" s="4"/>
      <c r="R354" s="4"/>
      <c r="S354" s="14"/>
      <c r="T354" s="4"/>
      <c r="U354" s="3"/>
      <c r="V354" s="4"/>
      <c r="W354" s="14"/>
      <c r="X354" s="4"/>
      <c r="Y354" s="3"/>
      <c r="Z354" s="4"/>
      <c r="AA354" s="14"/>
      <c r="AB354" s="4"/>
      <c r="AC354" s="14"/>
      <c r="AD354" s="14"/>
      <c r="AE354" s="14"/>
      <c r="AF354" s="14"/>
      <c r="AG354" s="14"/>
      <c r="AH354" s="14"/>
      <c r="AI354" s="14"/>
      <c r="AJ354" s="14"/>
      <c r="AK354" s="14"/>
      <c r="AL354" s="14"/>
      <c r="AM354" s="14"/>
      <c r="AN354" s="14"/>
      <c r="AO354" s="14"/>
      <c r="AP354" s="14"/>
      <c r="AQ354" s="14"/>
      <c r="AR354" s="14"/>
      <c r="AS354" s="14"/>
      <c r="AT354" s="14"/>
      <c r="AU354" s="14"/>
    </row>
    <row r="355" spans="1:47" x14ac:dyDescent="0.25">
      <c r="A355"/>
      <c r="B355"/>
      <c r="C355"/>
      <c r="D355"/>
      <c r="F355"/>
      <c r="G355"/>
      <c r="H355"/>
      <c r="J355"/>
      <c r="K355" s="3"/>
      <c r="L355" s="4"/>
      <c r="M355" s="4"/>
      <c r="N355" s="4"/>
      <c r="O355" s="14"/>
      <c r="P355" s="4"/>
      <c r="Q355" s="4"/>
      <c r="R355" s="4"/>
      <c r="S355" s="14"/>
      <c r="T355" s="4"/>
      <c r="U355" s="3"/>
      <c r="V355" s="4"/>
      <c r="W355" s="14"/>
      <c r="X355" s="4"/>
      <c r="Y355" s="3"/>
      <c r="Z355" s="4"/>
      <c r="AA355" s="14"/>
      <c r="AB355" s="4"/>
      <c r="AC355" s="14"/>
      <c r="AD355" s="14"/>
      <c r="AE355" s="14"/>
      <c r="AF355" s="14"/>
      <c r="AG355" s="14"/>
      <c r="AH355" s="14"/>
      <c r="AI355" s="14"/>
      <c r="AJ355" s="14"/>
      <c r="AK355" s="14"/>
      <c r="AL355" s="14"/>
      <c r="AM355" s="14"/>
      <c r="AN355" s="14"/>
      <c r="AO355" s="14"/>
      <c r="AP355" s="14"/>
      <c r="AQ355" s="14"/>
      <c r="AR355" s="14"/>
      <c r="AS355" s="14"/>
      <c r="AT355" s="14"/>
      <c r="AU355" s="14"/>
    </row>
    <row r="356" spans="1:47" x14ac:dyDescent="0.25">
      <c r="A356"/>
      <c r="B356"/>
      <c r="C356"/>
      <c r="D356"/>
      <c r="F356"/>
      <c r="G356"/>
      <c r="H356"/>
      <c r="J356"/>
      <c r="K356" s="3"/>
      <c r="L356" s="4"/>
      <c r="M356" s="4"/>
      <c r="N356" s="4"/>
      <c r="O356" s="14"/>
      <c r="P356" s="4"/>
      <c r="Q356" s="4"/>
      <c r="R356" s="4"/>
      <c r="S356" s="14"/>
      <c r="T356" s="4"/>
      <c r="U356" s="3"/>
      <c r="V356" s="4"/>
      <c r="W356" s="14"/>
      <c r="X356" s="4"/>
      <c r="Y356" s="3"/>
      <c r="Z356" s="4"/>
      <c r="AA356" s="14"/>
      <c r="AB356" s="4"/>
      <c r="AC356" s="14"/>
      <c r="AD356" s="14"/>
      <c r="AE356" s="14"/>
      <c r="AF356" s="14"/>
      <c r="AG356" s="14"/>
      <c r="AH356" s="14"/>
      <c r="AI356" s="14"/>
      <c r="AJ356" s="14"/>
      <c r="AK356" s="14"/>
      <c r="AL356" s="14"/>
      <c r="AM356" s="14"/>
      <c r="AN356" s="14"/>
      <c r="AO356" s="14"/>
      <c r="AP356" s="14"/>
      <c r="AQ356" s="14"/>
      <c r="AR356" s="14"/>
      <c r="AS356" s="14"/>
      <c r="AT356" s="14"/>
      <c r="AU356" s="14"/>
    </row>
    <row r="357" spans="1:47" x14ac:dyDescent="0.25">
      <c r="A357"/>
      <c r="B357"/>
      <c r="C357"/>
      <c r="D357"/>
      <c r="F357"/>
      <c r="G357"/>
      <c r="H357"/>
      <c r="J357"/>
      <c r="K357" s="3"/>
      <c r="L357" s="4"/>
      <c r="M357" s="4"/>
      <c r="N357" s="4"/>
      <c r="O357" s="14"/>
      <c r="P357" s="4"/>
      <c r="Q357" s="4"/>
      <c r="R357" s="4"/>
      <c r="S357" s="14"/>
      <c r="T357" s="4"/>
      <c r="U357" s="3"/>
      <c r="V357" s="4"/>
      <c r="W357" s="14"/>
      <c r="X357" s="4"/>
      <c r="Y357" s="3"/>
      <c r="Z357" s="4"/>
      <c r="AA357" s="14"/>
      <c r="AB357" s="4"/>
      <c r="AC357" s="14"/>
      <c r="AD357" s="14"/>
      <c r="AE357" s="14"/>
      <c r="AF357" s="14"/>
      <c r="AG357" s="14"/>
      <c r="AH357" s="14"/>
      <c r="AI357" s="14"/>
      <c r="AJ357" s="14"/>
      <c r="AK357" s="14"/>
      <c r="AL357" s="14"/>
      <c r="AM357" s="14"/>
      <c r="AN357" s="14"/>
      <c r="AO357" s="14"/>
      <c r="AP357" s="14"/>
      <c r="AQ357" s="14"/>
      <c r="AR357" s="14"/>
      <c r="AS357" s="14"/>
      <c r="AT357" s="14"/>
      <c r="AU357" s="14"/>
    </row>
    <row r="358" spans="1:47" x14ac:dyDescent="0.25">
      <c r="A358"/>
      <c r="B358"/>
      <c r="C358"/>
      <c r="D358"/>
      <c r="F358"/>
      <c r="G358"/>
      <c r="H358"/>
      <c r="J358"/>
      <c r="K358" s="3"/>
      <c r="L358" s="4"/>
      <c r="M358" s="4"/>
      <c r="N358" s="4"/>
      <c r="O358" s="14"/>
      <c r="P358" s="4"/>
      <c r="Q358" s="4"/>
      <c r="R358" s="4"/>
      <c r="S358" s="14"/>
      <c r="T358" s="4"/>
      <c r="U358" s="3"/>
      <c r="V358" s="4"/>
      <c r="W358" s="14"/>
      <c r="X358" s="4"/>
      <c r="Y358" s="3"/>
      <c r="Z358" s="4"/>
      <c r="AA358" s="14"/>
      <c r="AB358" s="4"/>
      <c r="AC358" s="14"/>
      <c r="AD358" s="14"/>
      <c r="AE358" s="14"/>
      <c r="AF358" s="14"/>
      <c r="AG358" s="14"/>
      <c r="AH358" s="14"/>
      <c r="AI358" s="14"/>
      <c r="AJ358" s="14"/>
      <c r="AK358" s="14"/>
      <c r="AL358" s="14"/>
      <c r="AM358" s="14"/>
      <c r="AN358" s="14"/>
      <c r="AO358" s="14"/>
      <c r="AP358" s="14"/>
      <c r="AQ358" s="14"/>
      <c r="AR358" s="14"/>
      <c r="AS358" s="14"/>
      <c r="AT358" s="14"/>
      <c r="AU358" s="14"/>
    </row>
    <row r="359" spans="1:47" x14ac:dyDescent="0.25">
      <c r="A359"/>
      <c r="B359"/>
      <c r="C359"/>
      <c r="D359"/>
      <c r="F359"/>
      <c r="G359"/>
      <c r="H359"/>
      <c r="J359"/>
      <c r="K359" s="3"/>
      <c r="L359" s="4"/>
      <c r="M359" s="4"/>
      <c r="N359" s="4"/>
      <c r="O359" s="14"/>
      <c r="P359" s="4"/>
      <c r="Q359" s="4"/>
      <c r="R359" s="4"/>
      <c r="S359" s="14"/>
      <c r="T359" s="4"/>
      <c r="U359" s="3"/>
      <c r="V359" s="4"/>
      <c r="W359" s="14"/>
      <c r="X359" s="4"/>
      <c r="Y359" s="3"/>
      <c r="Z359" s="4"/>
      <c r="AA359" s="14"/>
      <c r="AB359" s="4"/>
      <c r="AC359" s="14"/>
      <c r="AD359" s="14"/>
      <c r="AE359" s="14"/>
      <c r="AF359" s="14"/>
      <c r="AG359" s="14"/>
      <c r="AH359" s="14"/>
      <c r="AI359" s="14"/>
      <c r="AJ359" s="14"/>
      <c r="AK359" s="14"/>
      <c r="AL359" s="14"/>
      <c r="AM359" s="14"/>
      <c r="AN359" s="14"/>
      <c r="AO359" s="14"/>
      <c r="AP359" s="14"/>
      <c r="AQ359" s="14"/>
      <c r="AR359" s="14"/>
      <c r="AS359" s="14"/>
      <c r="AT359" s="14"/>
      <c r="AU359" s="14"/>
    </row>
    <row r="360" spans="1:47" x14ac:dyDescent="0.25">
      <c r="A360"/>
      <c r="B360"/>
      <c r="C360"/>
      <c r="D360"/>
      <c r="F360"/>
      <c r="G360"/>
      <c r="H360"/>
      <c r="J360"/>
      <c r="K360" s="3"/>
      <c r="L360" s="4"/>
      <c r="M360" s="4"/>
      <c r="N360" s="4"/>
      <c r="O360" s="14"/>
      <c r="P360" s="4"/>
      <c r="Q360" s="4"/>
      <c r="R360" s="4"/>
      <c r="S360" s="14"/>
      <c r="T360" s="4"/>
      <c r="U360" s="3"/>
      <c r="V360" s="4"/>
      <c r="W360" s="14"/>
      <c r="X360" s="4"/>
      <c r="Y360" s="3"/>
      <c r="Z360" s="4"/>
      <c r="AA360" s="14"/>
      <c r="AB360" s="4"/>
      <c r="AC360" s="14"/>
      <c r="AD360" s="14"/>
      <c r="AE360" s="14"/>
      <c r="AF360" s="14"/>
      <c r="AG360" s="14"/>
      <c r="AH360" s="14"/>
      <c r="AI360" s="14"/>
      <c r="AJ360" s="14"/>
      <c r="AK360" s="14"/>
      <c r="AL360" s="14"/>
      <c r="AM360" s="14"/>
      <c r="AN360" s="14"/>
      <c r="AO360" s="14"/>
      <c r="AP360" s="14"/>
      <c r="AQ360" s="14"/>
      <c r="AR360" s="14"/>
      <c r="AS360" s="14"/>
      <c r="AT360" s="14"/>
      <c r="AU360" s="14"/>
    </row>
  </sheetData>
  <mergeCells count="35">
    <mergeCell ref="H173:H176"/>
    <mergeCell ref="I173:I176"/>
    <mergeCell ref="B197:B198"/>
    <mergeCell ref="C197:C198"/>
    <mergeCell ref="B207:B208"/>
    <mergeCell ref="C207:C208"/>
    <mergeCell ref="G192:G193"/>
    <mergeCell ref="B173:B174"/>
    <mergeCell ref="C173:C174"/>
    <mergeCell ref="B175:B179"/>
    <mergeCell ref="C175:C179"/>
    <mergeCell ref="B233:B234"/>
    <mergeCell ref="C233:C234"/>
    <mergeCell ref="E189:E190"/>
    <mergeCell ref="F189:F190"/>
    <mergeCell ref="B192:B193"/>
    <mergeCell ref="C192:C193"/>
    <mergeCell ref="B189:B190"/>
    <mergeCell ref="C189:C190"/>
    <mergeCell ref="D119:I119"/>
    <mergeCell ref="D1:I1"/>
    <mergeCell ref="K1:Q1"/>
    <mergeCell ref="S1:Y1"/>
    <mergeCell ref="H2:H41"/>
    <mergeCell ref="S9:Y9"/>
    <mergeCell ref="K14:R14"/>
    <mergeCell ref="K23:Q23"/>
    <mergeCell ref="S24:Y24"/>
    <mergeCell ref="S30:Y30"/>
    <mergeCell ref="S35:Y35"/>
    <mergeCell ref="S42:Y42"/>
    <mergeCell ref="S47:Y47"/>
    <mergeCell ref="K50:R50"/>
    <mergeCell ref="S55:Y55"/>
    <mergeCell ref="H115:H117"/>
  </mergeCells>
  <hyperlinks>
    <hyperlink ref="I28" location="'Code Raison et FORCAGE RPO'!P2" display="Motif de l'appel au centre d'autorisation" xr:uid="{00000000-0004-0000-0600-000000000000}"/>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21"/>
  <dimension ref="A1:AA264"/>
  <sheetViews>
    <sheetView topLeftCell="A205" zoomScale="75" zoomScaleNormal="75" workbookViewId="0">
      <selection activeCell="C2" sqref="C2"/>
    </sheetView>
  </sheetViews>
  <sheetFormatPr baseColWidth="10" defaultColWidth="11.42578125" defaultRowHeight="15" x14ac:dyDescent="0.25"/>
  <cols>
    <col min="1" max="1" width="5.7109375" style="1191" bestFit="1" customWidth="1"/>
    <col min="2" max="2" width="6" style="1191" customWidth="1"/>
    <col min="3" max="3" width="68.85546875" style="1115" customWidth="1"/>
    <col min="4" max="4" width="19.42578125" style="1115" bestFit="1" customWidth="1"/>
    <col min="5" max="5" width="5.85546875" style="1191" bestFit="1" customWidth="1"/>
    <col min="6" max="6" width="7" style="1191" bestFit="1" customWidth="1"/>
    <col min="7" max="7" width="5.85546875" style="1191" customWidth="1"/>
    <col min="8" max="8" width="7.140625" style="1191" bestFit="1" customWidth="1"/>
    <col min="9" max="9" width="5.85546875" style="1191" bestFit="1" customWidth="1"/>
    <col min="10" max="10" width="8.85546875" style="1191" bestFit="1" customWidth="1"/>
    <col min="11" max="11" width="7" style="1191" bestFit="1" customWidth="1"/>
    <col min="12" max="12" width="19" style="467" bestFit="1" customWidth="1"/>
    <col min="13" max="13" width="6" style="467" customWidth="1"/>
    <col min="14" max="15" width="5.85546875" style="1191" bestFit="1" customWidth="1"/>
    <col min="16" max="18" width="5.85546875" style="1191" customWidth="1"/>
    <col min="19" max="19" width="17.7109375" style="467" bestFit="1" customWidth="1"/>
    <col min="20" max="20" width="5.42578125" style="1191" bestFit="1" customWidth="1"/>
    <col min="21" max="21" width="5.140625" style="1191" customWidth="1"/>
    <col min="22" max="22" width="9.85546875" style="1191" bestFit="1" customWidth="1"/>
    <col min="23" max="23" width="8.7109375" style="1218" bestFit="1" customWidth="1"/>
    <col min="24" max="24" width="6.42578125" style="1218" customWidth="1"/>
    <col min="25" max="25" width="83.5703125" style="1194" bestFit="1" customWidth="1"/>
    <col min="26" max="26" width="11.5703125" style="1215" bestFit="1" customWidth="1"/>
    <col min="27" max="27" width="12.140625" style="1191" bestFit="1" customWidth="1"/>
    <col min="28" max="16384" width="11.42578125" style="1191"/>
  </cols>
  <sheetData>
    <row r="1" spans="1:27" x14ac:dyDescent="0.25">
      <c r="A1" s="1536" t="s">
        <v>11483</v>
      </c>
      <c r="B1" s="1536" t="s">
        <v>7130</v>
      </c>
      <c r="C1" s="1535" t="s">
        <v>2328</v>
      </c>
      <c r="D1" s="1534" t="s">
        <v>9962</v>
      </c>
      <c r="E1" s="260"/>
      <c r="F1" s="1538" t="s">
        <v>81</v>
      </c>
      <c r="G1" s="260" t="s">
        <v>81</v>
      </c>
      <c r="H1" s="444" t="s">
        <v>1885</v>
      </c>
      <c r="I1" s="1537"/>
      <c r="J1" s="1405" t="s">
        <v>1886</v>
      </c>
      <c r="K1" s="1406" t="s">
        <v>122</v>
      </c>
      <c r="L1" s="1533" t="s">
        <v>9962</v>
      </c>
      <c r="M1" s="1539" t="s">
        <v>215</v>
      </c>
      <c r="N1" s="260" t="s">
        <v>219</v>
      </c>
      <c r="O1" s="260" t="s">
        <v>220</v>
      </c>
      <c r="P1" s="260" t="s">
        <v>748</v>
      </c>
      <c r="Q1" s="260" t="s">
        <v>752</v>
      </c>
      <c r="R1" s="260" t="s">
        <v>9710</v>
      </c>
      <c r="S1" s="1542" t="s">
        <v>9962</v>
      </c>
      <c r="T1" s="1540" t="s">
        <v>11486</v>
      </c>
      <c r="U1" s="1534" t="s">
        <v>11487</v>
      </c>
      <c r="V1" s="1287" t="s">
        <v>9963</v>
      </c>
      <c r="W1" s="1298" t="s">
        <v>7130</v>
      </c>
      <c r="X1" s="1298" t="s">
        <v>12896</v>
      </c>
      <c r="Y1" s="1628" t="s">
        <v>2329</v>
      </c>
      <c r="Z1" s="1541" t="s">
        <v>11484</v>
      </c>
      <c r="AA1" s="1264" t="s">
        <v>11485</v>
      </c>
    </row>
    <row r="2" spans="1:27" x14ac:dyDescent="0.25">
      <c r="A2" s="1289">
        <v>1</v>
      </c>
      <c r="B2" s="1290"/>
      <c r="C2" s="1346" t="s">
        <v>842</v>
      </c>
      <c r="D2" s="1432" t="s">
        <v>1088</v>
      </c>
      <c r="E2" s="489">
        <v>1</v>
      </c>
      <c r="F2" s="911" t="s">
        <v>7</v>
      </c>
      <c r="G2" s="81" t="s">
        <v>7</v>
      </c>
      <c r="H2" s="650" t="s">
        <v>7</v>
      </c>
      <c r="I2" s="1410">
        <v>1</v>
      </c>
      <c r="J2" s="911" t="s">
        <v>7</v>
      </c>
      <c r="K2" s="650" t="s">
        <v>7</v>
      </c>
      <c r="L2" s="1432"/>
      <c r="M2" s="1467">
        <v>1</v>
      </c>
      <c r="N2" s="1262">
        <v>1</v>
      </c>
      <c r="O2" s="1467">
        <v>1</v>
      </c>
      <c r="P2" s="1459">
        <v>1</v>
      </c>
      <c r="Q2" s="1263" t="s">
        <v>819</v>
      </c>
      <c r="R2" s="1485">
        <v>1</v>
      </c>
      <c r="S2" s="1529"/>
      <c r="T2" s="2285"/>
      <c r="U2" s="2286"/>
      <c r="V2" s="1176"/>
      <c r="W2" s="2287"/>
      <c r="X2" s="2291"/>
      <c r="Y2" s="2288"/>
      <c r="Z2" s="2284"/>
      <c r="AA2" s="1823"/>
    </row>
    <row r="3" spans="1:27" x14ac:dyDescent="0.25">
      <c r="A3" s="1291">
        <v>2</v>
      </c>
      <c r="B3" s="1290"/>
      <c r="C3" s="1407" t="s">
        <v>843</v>
      </c>
      <c r="D3" s="1447" t="s">
        <v>12536</v>
      </c>
      <c r="E3" s="489">
        <v>2</v>
      </c>
      <c r="F3" s="32" t="s">
        <v>8</v>
      </c>
      <c r="G3" s="33" t="s">
        <v>8</v>
      </c>
      <c r="H3" s="651" t="s">
        <v>9</v>
      </c>
      <c r="I3" s="1410">
        <v>2</v>
      </c>
      <c r="J3" s="32" t="s">
        <v>10</v>
      </c>
      <c r="K3" s="651" t="s">
        <v>9</v>
      </c>
      <c r="L3" s="1447" t="s">
        <v>12537</v>
      </c>
      <c r="M3" s="61"/>
      <c r="N3" s="1484">
        <v>2</v>
      </c>
      <c r="O3" s="1449"/>
      <c r="P3" s="55" t="s">
        <v>824</v>
      </c>
      <c r="Q3" s="1470"/>
      <c r="R3" s="1438"/>
      <c r="S3" s="2317" t="s">
        <v>11381</v>
      </c>
      <c r="T3" s="1345"/>
      <c r="U3" s="1343"/>
      <c r="V3" s="1288" t="s">
        <v>11220</v>
      </c>
      <c r="W3" s="1299" t="s">
        <v>1645</v>
      </c>
      <c r="X3" s="2292" t="s">
        <v>8</v>
      </c>
      <c r="Y3" s="1575" t="s">
        <v>8060</v>
      </c>
      <c r="Z3" s="1265" t="s">
        <v>9972</v>
      </c>
      <c r="AA3" s="1266" t="s">
        <v>9973</v>
      </c>
    </row>
    <row r="4" spans="1:27" x14ac:dyDescent="0.25">
      <c r="A4" s="1291">
        <v>3</v>
      </c>
      <c r="B4" s="1290"/>
      <c r="C4" s="1408" t="s">
        <v>844</v>
      </c>
      <c r="D4" s="1439" t="s">
        <v>11259</v>
      </c>
      <c r="E4" s="489">
        <v>3</v>
      </c>
      <c r="F4" s="32" t="s">
        <v>8</v>
      </c>
      <c r="G4" s="33" t="s">
        <v>8</v>
      </c>
      <c r="H4" s="651" t="s">
        <v>9</v>
      </c>
      <c r="I4" s="1410">
        <v>3</v>
      </c>
      <c r="J4" s="32" t="s">
        <v>10</v>
      </c>
      <c r="K4" s="651" t="s">
        <v>9</v>
      </c>
      <c r="L4" s="1439" t="s">
        <v>11261</v>
      </c>
      <c r="M4" s="61"/>
      <c r="N4" s="1262">
        <v>3</v>
      </c>
      <c r="O4" s="1449"/>
      <c r="P4" s="55" t="s">
        <v>824</v>
      </c>
      <c r="Q4" s="1470"/>
      <c r="R4" s="1438"/>
      <c r="S4" s="2319" t="s">
        <v>9127</v>
      </c>
      <c r="T4" s="1183"/>
      <c r="U4" s="1183"/>
      <c r="V4" s="1285"/>
      <c r="W4" s="1304" t="s">
        <v>10366</v>
      </c>
      <c r="X4" s="2300"/>
      <c r="Y4" s="1636" t="s">
        <v>10367</v>
      </c>
      <c r="Z4" s="1310" t="s">
        <v>11154</v>
      </c>
      <c r="AA4" s="1245" t="s">
        <v>9973</v>
      </c>
    </row>
    <row r="5" spans="1:27" x14ac:dyDescent="0.25">
      <c r="A5" s="1291">
        <v>4</v>
      </c>
      <c r="B5" s="1290"/>
      <c r="C5" s="1408" t="s">
        <v>845</v>
      </c>
      <c r="D5" s="1439" t="s">
        <v>11260</v>
      </c>
      <c r="E5" s="489">
        <v>4</v>
      </c>
      <c r="F5" s="32" t="s">
        <v>8</v>
      </c>
      <c r="G5" s="33" t="s">
        <v>8</v>
      </c>
      <c r="H5" s="651" t="s">
        <v>8</v>
      </c>
      <c r="I5" s="1410">
        <v>4</v>
      </c>
      <c r="J5" s="32" t="s">
        <v>8</v>
      </c>
      <c r="K5" s="651" t="s">
        <v>9</v>
      </c>
      <c r="L5" s="1439" t="s">
        <v>11260</v>
      </c>
      <c r="M5" s="61"/>
      <c r="N5" s="1262">
        <v>4</v>
      </c>
      <c r="O5" s="1449"/>
      <c r="P5" s="55" t="s">
        <v>824</v>
      </c>
      <c r="Q5" s="1470"/>
      <c r="R5" s="1438"/>
      <c r="S5" s="2319" t="s">
        <v>11260</v>
      </c>
      <c r="T5" s="1183"/>
      <c r="U5" s="1183"/>
      <c r="V5" s="1285"/>
      <c r="W5" s="1304" t="s">
        <v>204</v>
      </c>
      <c r="X5" s="2293"/>
      <c r="Y5" s="1630" t="s">
        <v>11491</v>
      </c>
      <c r="Z5" s="2289" t="s">
        <v>10006</v>
      </c>
      <c r="AA5" s="1506" t="s">
        <v>9993</v>
      </c>
    </row>
    <row r="6" spans="1:27" x14ac:dyDescent="0.25">
      <c r="A6" s="1291">
        <v>7</v>
      </c>
      <c r="B6" s="1290"/>
      <c r="C6" s="1408" t="s">
        <v>846</v>
      </c>
      <c r="D6" s="1439" t="s">
        <v>11262</v>
      </c>
      <c r="E6" s="489">
        <v>7</v>
      </c>
      <c r="F6" s="32" t="s">
        <v>11</v>
      </c>
      <c r="G6" s="33" t="s">
        <v>11</v>
      </c>
      <c r="H6" s="651"/>
      <c r="I6" s="1410">
        <v>7</v>
      </c>
      <c r="J6" s="32" t="s">
        <v>13</v>
      </c>
      <c r="K6" s="651" t="s">
        <v>14</v>
      </c>
      <c r="L6" s="1439" t="s">
        <v>11262</v>
      </c>
      <c r="M6" s="61"/>
      <c r="N6" s="1473"/>
      <c r="O6" s="1449"/>
      <c r="P6" s="55" t="s">
        <v>824</v>
      </c>
      <c r="Q6" s="1470"/>
      <c r="R6" s="1438"/>
      <c r="S6" s="2318" t="s">
        <v>11262</v>
      </c>
      <c r="T6" s="1352"/>
      <c r="U6" s="1353"/>
      <c r="V6" s="1347"/>
      <c r="W6" s="1348" t="s">
        <v>12535</v>
      </c>
      <c r="X6" s="2293"/>
      <c r="Y6" s="1629" t="s">
        <v>12534</v>
      </c>
      <c r="Z6" s="1268" t="s">
        <v>11674</v>
      </c>
      <c r="AA6" s="1646" t="s">
        <v>9993</v>
      </c>
    </row>
    <row r="7" spans="1:27" x14ac:dyDescent="0.25">
      <c r="A7" s="1291">
        <v>11</v>
      </c>
      <c r="B7" s="1290"/>
      <c r="C7" s="1408" t="s">
        <v>847</v>
      </c>
      <c r="D7" s="1439" t="s">
        <v>11259</v>
      </c>
      <c r="E7" s="489">
        <v>11</v>
      </c>
      <c r="F7" s="32" t="s">
        <v>13</v>
      </c>
      <c r="G7" s="33" t="s">
        <v>13</v>
      </c>
      <c r="H7" s="651" t="s">
        <v>9</v>
      </c>
      <c r="I7" s="1410">
        <v>11</v>
      </c>
      <c r="J7" s="32" t="s">
        <v>13</v>
      </c>
      <c r="K7" s="651" t="s">
        <v>9</v>
      </c>
      <c r="L7" s="1439" t="s">
        <v>11259</v>
      </c>
      <c r="M7" s="1467">
        <v>11</v>
      </c>
      <c r="N7" s="1482">
        <v>11</v>
      </c>
      <c r="O7" s="900">
        <v>11</v>
      </c>
      <c r="P7" s="1459">
        <v>11</v>
      </c>
      <c r="Q7" s="1450" t="s">
        <v>575</v>
      </c>
      <c r="R7" s="1483" t="s">
        <v>575</v>
      </c>
      <c r="S7" s="2318" t="s">
        <v>11259</v>
      </c>
      <c r="T7" s="1352"/>
      <c r="U7" s="1353"/>
      <c r="V7" s="1350"/>
      <c r="W7" s="1351" t="s">
        <v>10502</v>
      </c>
      <c r="X7" s="2293"/>
      <c r="Y7" s="1629" t="s">
        <v>10503</v>
      </c>
      <c r="Z7" s="1268" t="s">
        <v>11154</v>
      </c>
      <c r="AA7" s="1506" t="s">
        <v>9993</v>
      </c>
    </row>
    <row r="8" spans="1:27" x14ac:dyDescent="0.25">
      <c r="A8" s="1291">
        <v>12</v>
      </c>
      <c r="B8" s="1290"/>
      <c r="C8" s="1408" t="s">
        <v>848</v>
      </c>
      <c r="D8" s="1439" t="s">
        <v>11264</v>
      </c>
      <c r="E8" s="489">
        <v>12</v>
      </c>
      <c r="F8" s="32" t="s">
        <v>13</v>
      </c>
      <c r="G8" s="33" t="s">
        <v>13</v>
      </c>
      <c r="H8" s="651" t="s">
        <v>15</v>
      </c>
      <c r="I8" s="1410">
        <v>12</v>
      </c>
      <c r="J8" s="32" t="s">
        <v>13</v>
      </c>
      <c r="K8" s="651" t="s">
        <v>15</v>
      </c>
      <c r="L8" s="1439" t="s">
        <v>11264</v>
      </c>
      <c r="M8" s="1467">
        <v>12</v>
      </c>
      <c r="N8" s="1482">
        <v>12</v>
      </c>
      <c r="O8" s="1467">
        <v>12</v>
      </c>
      <c r="P8" s="1481" t="s">
        <v>824</v>
      </c>
      <c r="Q8" s="1470"/>
      <c r="R8" s="1480" t="s">
        <v>579</v>
      </c>
      <c r="S8" s="2318" t="s">
        <v>11259</v>
      </c>
      <c r="T8" s="1352"/>
      <c r="U8" s="1354"/>
      <c r="V8" s="1347"/>
      <c r="W8" s="1510" t="s">
        <v>10444</v>
      </c>
      <c r="X8" s="2293"/>
      <c r="Y8" s="1630" t="s">
        <v>10445</v>
      </c>
      <c r="Z8" s="1268" t="s">
        <v>11154</v>
      </c>
      <c r="AA8" s="1506" t="s">
        <v>9993</v>
      </c>
    </row>
    <row r="9" spans="1:27" x14ac:dyDescent="0.25">
      <c r="A9" s="1291">
        <v>13</v>
      </c>
      <c r="B9" s="1290"/>
      <c r="C9" s="1408" t="s">
        <v>849</v>
      </c>
      <c r="D9" s="1439" t="s">
        <v>11265</v>
      </c>
      <c r="E9" s="489">
        <v>13</v>
      </c>
      <c r="F9" s="32" t="s">
        <v>13</v>
      </c>
      <c r="G9" s="33" t="s">
        <v>13</v>
      </c>
      <c r="H9" s="651" t="s">
        <v>15</v>
      </c>
      <c r="I9" s="1410">
        <v>13</v>
      </c>
      <c r="J9" s="32" t="s">
        <v>13</v>
      </c>
      <c r="K9" s="651" t="s">
        <v>15</v>
      </c>
      <c r="L9" s="1439" t="s">
        <v>11265</v>
      </c>
      <c r="M9" s="1467">
        <v>13</v>
      </c>
      <c r="N9" s="1482">
        <v>13</v>
      </c>
      <c r="O9" s="1467">
        <v>13</v>
      </c>
      <c r="P9" s="1481" t="s">
        <v>824</v>
      </c>
      <c r="Q9" s="1470"/>
      <c r="R9" s="1480" t="s">
        <v>576</v>
      </c>
      <c r="S9" s="2318" t="s">
        <v>11259</v>
      </c>
      <c r="T9" s="1352">
        <v>2</v>
      </c>
      <c r="U9" s="1354">
        <v>6</v>
      </c>
      <c r="V9" s="1349"/>
      <c r="W9" s="1505" t="s">
        <v>8419</v>
      </c>
      <c r="X9" s="2293"/>
      <c r="Y9" s="1630" t="s">
        <v>10361</v>
      </c>
      <c r="Z9" s="1268" t="s">
        <v>11154</v>
      </c>
      <c r="AA9" s="1506" t="s">
        <v>9993</v>
      </c>
    </row>
    <row r="10" spans="1:27" x14ac:dyDescent="0.25">
      <c r="A10" s="1291">
        <v>14</v>
      </c>
      <c r="B10" s="1290"/>
      <c r="C10" s="1407" t="s">
        <v>850</v>
      </c>
      <c r="D10" s="1447" t="s">
        <v>11267</v>
      </c>
      <c r="E10" s="489">
        <v>14</v>
      </c>
      <c r="F10" s="32"/>
      <c r="G10" s="33" t="s">
        <v>8</v>
      </c>
      <c r="H10" s="651" t="s">
        <v>15</v>
      </c>
      <c r="I10" s="1410">
        <v>14</v>
      </c>
      <c r="J10" s="32" t="s">
        <v>16</v>
      </c>
      <c r="K10" s="651" t="s">
        <v>15</v>
      </c>
      <c r="L10" s="1447" t="s">
        <v>11267</v>
      </c>
      <c r="M10" s="61"/>
      <c r="N10" s="1262">
        <v>14</v>
      </c>
      <c r="O10" s="1449"/>
      <c r="P10" s="55" t="s">
        <v>824</v>
      </c>
      <c r="Q10" s="1470"/>
      <c r="R10" s="1438"/>
      <c r="S10" s="2317" t="s">
        <v>11327</v>
      </c>
      <c r="T10" s="1178">
        <v>17</v>
      </c>
      <c r="U10" s="1178">
        <v>21</v>
      </c>
      <c r="V10" s="1503" t="s">
        <v>11220</v>
      </c>
      <c r="W10" s="1504">
        <v>57</v>
      </c>
      <c r="X10" s="2292"/>
      <c r="Y10" s="1575" t="s">
        <v>8039</v>
      </c>
      <c r="Z10" s="1265" t="s">
        <v>9972</v>
      </c>
      <c r="AA10" s="1266" t="s">
        <v>9973</v>
      </c>
    </row>
    <row r="11" spans="1:27" x14ac:dyDescent="0.25">
      <c r="A11" s="1289">
        <v>18</v>
      </c>
      <c r="B11" s="1290"/>
      <c r="C11" s="1699" t="s">
        <v>851</v>
      </c>
      <c r="D11" s="1701" t="s">
        <v>11266</v>
      </c>
      <c r="E11" s="489">
        <v>18</v>
      </c>
      <c r="F11" s="32" t="s">
        <v>8</v>
      </c>
      <c r="G11" s="33" t="s">
        <v>8</v>
      </c>
      <c r="H11" s="651" t="s">
        <v>15</v>
      </c>
      <c r="I11" s="1410">
        <v>18</v>
      </c>
      <c r="J11" s="32" t="s">
        <v>10</v>
      </c>
      <c r="K11" s="651" t="s">
        <v>15</v>
      </c>
      <c r="L11" s="1701" t="s">
        <v>11266</v>
      </c>
      <c r="M11" s="1467">
        <v>18</v>
      </c>
      <c r="N11" s="1478"/>
      <c r="O11" s="61"/>
      <c r="P11" s="55" t="s">
        <v>824</v>
      </c>
      <c r="Q11" s="1470"/>
      <c r="R11" s="1438"/>
      <c r="S11" s="2320" t="s">
        <v>11266</v>
      </c>
      <c r="T11" s="1963"/>
      <c r="U11" s="1704"/>
      <c r="V11" s="1729"/>
      <c r="W11" s="1964" t="s">
        <v>10411</v>
      </c>
      <c r="X11" s="2294"/>
      <c r="Y11" s="2324" t="s">
        <v>10412</v>
      </c>
      <c r="Z11" s="1710" t="s">
        <v>10006</v>
      </c>
      <c r="AA11" s="1712" t="s">
        <v>9973</v>
      </c>
    </row>
    <row r="12" spans="1:27" x14ac:dyDescent="0.25">
      <c r="A12" s="1289" t="s">
        <v>418</v>
      </c>
      <c r="B12" s="1290"/>
      <c r="C12" s="1613" t="s">
        <v>852</v>
      </c>
      <c r="D12" s="1411"/>
      <c r="E12" s="1472"/>
      <c r="F12" s="32"/>
      <c r="G12" s="33"/>
      <c r="H12" s="651"/>
      <c r="I12" s="1475"/>
      <c r="J12" s="32"/>
      <c r="K12" s="651"/>
      <c r="L12" s="1411" t="s">
        <v>11274</v>
      </c>
      <c r="M12" s="42"/>
      <c r="N12" s="1477"/>
      <c r="O12" s="61"/>
      <c r="P12" s="1459">
        <v>21</v>
      </c>
      <c r="Q12" s="669"/>
      <c r="R12" s="1438"/>
      <c r="S12" s="1530"/>
      <c r="T12" s="1365"/>
      <c r="U12" s="1557"/>
      <c r="V12" s="2268"/>
      <c r="W12" s="2269"/>
      <c r="X12" s="2291"/>
      <c r="Y12" s="2270"/>
      <c r="Z12" s="2284"/>
      <c r="AA12" s="1823"/>
    </row>
    <row r="13" spans="1:27" x14ac:dyDescent="0.25">
      <c r="A13" s="1291">
        <v>22</v>
      </c>
      <c r="B13" s="1290"/>
      <c r="C13" s="1408" t="s">
        <v>853</v>
      </c>
      <c r="D13" s="1439" t="s">
        <v>11268</v>
      </c>
      <c r="E13" s="489">
        <v>22</v>
      </c>
      <c r="F13" s="32" t="s">
        <v>8</v>
      </c>
      <c r="G13" s="33" t="s">
        <v>8</v>
      </c>
      <c r="H13" s="651" t="s">
        <v>15</v>
      </c>
      <c r="I13" s="1410">
        <v>22</v>
      </c>
      <c r="J13" s="32" t="s">
        <v>10</v>
      </c>
      <c r="K13" s="651" t="s">
        <v>15</v>
      </c>
      <c r="L13" s="1439" t="s">
        <v>11268</v>
      </c>
      <c r="M13" s="61"/>
      <c r="N13" s="1262">
        <v>22</v>
      </c>
      <c r="O13" s="61"/>
      <c r="P13" s="56" t="s">
        <v>824</v>
      </c>
      <c r="Q13" s="1470"/>
      <c r="R13" s="1438"/>
      <c r="S13" s="2318" t="s">
        <v>9127</v>
      </c>
      <c r="T13" s="1352"/>
      <c r="U13" s="1353"/>
      <c r="V13" s="1347"/>
      <c r="W13" s="1348" t="s">
        <v>10488</v>
      </c>
      <c r="X13" s="2293"/>
      <c r="Y13" s="1629" t="s">
        <v>10489</v>
      </c>
      <c r="Z13" s="1268" t="s">
        <v>11154</v>
      </c>
      <c r="AA13" s="1506" t="s">
        <v>9993</v>
      </c>
    </row>
    <row r="14" spans="1:27" ht="17.25" customHeight="1" x14ac:dyDescent="0.25">
      <c r="A14" s="1292">
        <v>23</v>
      </c>
      <c r="B14" s="1290"/>
      <c r="C14" s="1407" t="s">
        <v>854</v>
      </c>
      <c r="D14" s="1447" t="s">
        <v>11268</v>
      </c>
      <c r="E14" s="489">
        <v>23</v>
      </c>
      <c r="F14" s="32" t="s">
        <v>17</v>
      </c>
      <c r="G14" s="33"/>
      <c r="H14" s="651" t="s">
        <v>18</v>
      </c>
      <c r="I14" s="1410">
        <v>23</v>
      </c>
      <c r="J14" s="32" t="s">
        <v>19</v>
      </c>
      <c r="K14" s="651"/>
      <c r="L14" s="1447" t="s">
        <v>11268</v>
      </c>
      <c r="M14" s="61"/>
      <c r="N14" s="1262">
        <v>23</v>
      </c>
      <c r="O14" s="61"/>
      <c r="P14" s="56" t="s">
        <v>824</v>
      </c>
      <c r="Q14" s="1470"/>
      <c r="R14" s="1438"/>
      <c r="S14" s="2317" t="s">
        <v>9127</v>
      </c>
      <c r="T14" s="1345"/>
      <c r="U14" s="1343"/>
      <c r="V14" s="1288" t="s">
        <v>11220</v>
      </c>
      <c r="W14" s="1299" t="s">
        <v>8066</v>
      </c>
      <c r="X14" s="2292"/>
      <c r="Y14" s="1575" t="s">
        <v>10041</v>
      </c>
      <c r="Z14" s="1265" t="s">
        <v>9972</v>
      </c>
      <c r="AA14" s="1266" t="s">
        <v>9973</v>
      </c>
    </row>
    <row r="15" spans="1:27" x14ac:dyDescent="0.25">
      <c r="A15" s="1291" t="s">
        <v>116</v>
      </c>
      <c r="B15" s="1290"/>
      <c r="C15" s="1344" t="s">
        <v>855</v>
      </c>
      <c r="D15" s="1671"/>
      <c r="E15" s="1472"/>
      <c r="F15" s="32"/>
      <c r="G15" s="33"/>
      <c r="H15" s="651"/>
      <c r="I15" s="1475"/>
      <c r="J15" s="32"/>
      <c r="K15" s="651"/>
      <c r="L15" s="1671" t="s">
        <v>11268</v>
      </c>
      <c r="M15" s="61"/>
      <c r="N15" s="1476"/>
      <c r="O15" s="61"/>
      <c r="P15" s="1459">
        <v>24</v>
      </c>
      <c r="Q15" s="1263" t="s">
        <v>116</v>
      </c>
      <c r="R15" s="1480" t="s">
        <v>116</v>
      </c>
      <c r="S15" s="1530"/>
      <c r="T15" s="1365"/>
      <c r="U15" s="1557"/>
      <c r="V15" s="2268"/>
      <c r="W15" s="2269"/>
      <c r="X15" s="2291"/>
      <c r="Y15" s="2270"/>
      <c r="Z15" s="2284"/>
      <c r="AA15" s="1823"/>
    </row>
    <row r="16" spans="1:27" x14ac:dyDescent="0.25">
      <c r="A16" s="1289">
        <v>25</v>
      </c>
      <c r="B16" s="1290"/>
      <c r="C16" s="1647" t="s">
        <v>9765</v>
      </c>
      <c r="D16" s="1648" t="s">
        <v>9127</v>
      </c>
      <c r="E16" s="489">
        <v>25</v>
      </c>
      <c r="F16" s="32" t="s">
        <v>8</v>
      </c>
      <c r="G16" s="33" t="s">
        <v>8</v>
      </c>
      <c r="H16" s="651" t="s">
        <v>15</v>
      </c>
      <c r="I16" s="1410">
        <v>25</v>
      </c>
      <c r="J16" s="32" t="s">
        <v>10</v>
      </c>
      <c r="K16" s="651" t="s">
        <v>15</v>
      </c>
      <c r="L16" s="1648" t="s">
        <v>9127</v>
      </c>
      <c r="M16" s="61"/>
      <c r="N16" s="39"/>
      <c r="O16" s="61"/>
      <c r="P16" s="56" t="s">
        <v>824</v>
      </c>
      <c r="Q16" s="1470"/>
      <c r="R16" s="1480" t="s">
        <v>425</v>
      </c>
      <c r="S16" s="2321"/>
      <c r="T16" s="1650"/>
      <c r="U16" s="1651"/>
      <c r="V16" s="1652"/>
      <c r="W16" s="1653"/>
      <c r="X16" s="2295"/>
      <c r="Y16" s="1654"/>
      <c r="Z16" s="1675"/>
      <c r="AA16" s="1676"/>
    </row>
    <row r="17" spans="1:27" x14ac:dyDescent="0.25">
      <c r="A17" s="1289">
        <v>26</v>
      </c>
      <c r="B17" s="1290"/>
      <c r="C17" s="1346" t="s">
        <v>856</v>
      </c>
      <c r="D17" s="1411"/>
      <c r="E17" s="1473"/>
      <c r="F17" s="32"/>
      <c r="G17" s="33"/>
      <c r="H17" s="651"/>
      <c r="I17" s="1474"/>
      <c r="J17" s="32"/>
      <c r="K17" s="651"/>
      <c r="L17" s="1411" t="s">
        <v>11259</v>
      </c>
      <c r="M17" s="1467">
        <v>26</v>
      </c>
      <c r="N17" s="1262">
        <v>26</v>
      </c>
      <c r="O17" s="34"/>
      <c r="P17" s="1459">
        <v>26</v>
      </c>
      <c r="Q17" s="667"/>
      <c r="R17" s="1440"/>
      <c r="S17" s="1530"/>
      <c r="T17" s="1365"/>
      <c r="U17" s="1557"/>
      <c r="V17" s="2268"/>
      <c r="W17" s="2269"/>
      <c r="X17" s="2291"/>
      <c r="Y17" s="2270"/>
      <c r="Z17" s="2284"/>
      <c r="AA17" s="1823"/>
    </row>
    <row r="18" spans="1:27" x14ac:dyDescent="0.25">
      <c r="A18" s="1289">
        <v>27</v>
      </c>
      <c r="B18" s="1290"/>
      <c r="C18" s="1346" t="s">
        <v>857</v>
      </c>
      <c r="D18" s="1411" t="s">
        <v>11270</v>
      </c>
      <c r="E18" s="489">
        <v>27</v>
      </c>
      <c r="F18" s="32" t="s">
        <v>20</v>
      </c>
      <c r="G18" s="33" t="s">
        <v>20</v>
      </c>
      <c r="H18" s="651"/>
      <c r="I18" s="1448"/>
      <c r="J18" s="32"/>
      <c r="K18" s="651"/>
      <c r="L18" s="1411" t="s">
        <v>11259</v>
      </c>
      <c r="M18" s="61"/>
      <c r="N18" s="61"/>
      <c r="O18" s="61"/>
      <c r="P18" s="55" t="s">
        <v>824</v>
      </c>
      <c r="Q18" s="1263" t="s">
        <v>754</v>
      </c>
      <c r="R18" s="1487"/>
      <c r="S18" s="1530"/>
      <c r="T18" s="1365"/>
      <c r="U18" s="1557"/>
      <c r="V18" s="2268"/>
      <c r="W18" s="2269"/>
      <c r="X18" s="2291"/>
      <c r="Y18" s="2270"/>
      <c r="Z18" s="2284"/>
      <c r="AA18" s="1823"/>
    </row>
    <row r="19" spans="1:27" x14ac:dyDescent="0.25">
      <c r="A19" s="1289">
        <v>31</v>
      </c>
      <c r="B19" s="1290"/>
      <c r="C19" s="1617" t="s">
        <v>858</v>
      </c>
      <c r="D19" s="1413"/>
      <c r="E19" s="1473"/>
      <c r="F19" s="1520"/>
      <c r="G19" s="196"/>
      <c r="H19" s="1521"/>
      <c r="I19" s="1479"/>
      <c r="J19" s="1520"/>
      <c r="K19" s="1521"/>
      <c r="L19" s="1413" t="s">
        <v>11374</v>
      </c>
      <c r="M19" s="1467">
        <v>31</v>
      </c>
      <c r="N19" s="935"/>
      <c r="O19" s="1467">
        <v>31</v>
      </c>
      <c r="P19" s="1486" t="s">
        <v>824</v>
      </c>
      <c r="Q19" s="504"/>
      <c r="R19" s="1480" t="s">
        <v>584</v>
      </c>
      <c r="S19" s="1531"/>
      <c r="T19" s="2290"/>
      <c r="U19" s="1829"/>
      <c r="V19" s="2268"/>
      <c r="W19" s="2269"/>
      <c r="X19" s="2291"/>
      <c r="Y19" s="2270"/>
      <c r="Z19" s="2284"/>
      <c r="AA19" s="1823"/>
    </row>
    <row r="20" spans="1:27" x14ac:dyDescent="0.25">
      <c r="A20" s="1200">
        <v>31</v>
      </c>
      <c r="B20" s="799" t="s">
        <v>96</v>
      </c>
      <c r="C20" s="1680" t="s">
        <v>895</v>
      </c>
      <c r="D20" s="1414"/>
      <c r="E20" s="1760"/>
      <c r="F20" s="386"/>
      <c r="G20" s="2"/>
      <c r="H20" s="652"/>
      <c r="I20" s="1415"/>
      <c r="J20" s="386"/>
      <c r="K20" s="652"/>
      <c r="L20" s="1430"/>
      <c r="M20" s="1451" t="s">
        <v>96</v>
      </c>
      <c r="N20" s="43"/>
      <c r="O20" s="1452" t="s">
        <v>96</v>
      </c>
      <c r="P20" s="59" t="s">
        <v>824</v>
      </c>
      <c r="Q20" s="1259"/>
      <c r="R20" s="1441" t="s">
        <v>96</v>
      </c>
      <c r="S20" s="1388"/>
      <c r="T20" s="1213"/>
      <c r="U20" s="1213"/>
      <c r="V20" s="1278"/>
      <c r="W20" s="1514"/>
      <c r="X20" s="2296"/>
      <c r="Y20" s="1632"/>
      <c r="Z20" s="1274"/>
      <c r="AA20" s="1198"/>
    </row>
    <row r="21" spans="1:27" x14ac:dyDescent="0.25">
      <c r="A21" s="1200">
        <v>31</v>
      </c>
      <c r="B21" s="799" t="s">
        <v>187</v>
      </c>
      <c r="C21" s="1680" t="s">
        <v>894</v>
      </c>
      <c r="D21" s="1414"/>
      <c r="E21" s="40"/>
      <c r="F21" s="386"/>
      <c r="G21" s="2"/>
      <c r="H21" s="652"/>
      <c r="I21" s="1415"/>
      <c r="J21" s="386"/>
      <c r="K21" s="652"/>
      <c r="L21" s="1430"/>
      <c r="M21" s="1451" t="s">
        <v>187</v>
      </c>
      <c r="N21" s="43"/>
      <c r="O21" s="1452" t="s">
        <v>187</v>
      </c>
      <c r="P21" s="59" t="s">
        <v>824</v>
      </c>
      <c r="Q21" s="1259"/>
      <c r="R21" s="1441" t="s">
        <v>187</v>
      </c>
      <c r="S21" s="1197"/>
      <c r="V21" s="1279"/>
      <c r="W21" s="1515"/>
      <c r="X21" s="2296"/>
      <c r="Y21" s="1627"/>
      <c r="Z21" s="1306"/>
      <c r="AA21" s="1199"/>
    </row>
    <row r="22" spans="1:27" x14ac:dyDescent="0.25">
      <c r="A22" s="1200">
        <v>31</v>
      </c>
      <c r="B22" s="799" t="s">
        <v>97</v>
      </c>
      <c r="C22" s="1680" t="s">
        <v>893</v>
      </c>
      <c r="D22" s="1414"/>
      <c r="E22" s="40"/>
      <c r="F22" s="386"/>
      <c r="G22" s="2"/>
      <c r="H22" s="652"/>
      <c r="I22" s="1415"/>
      <c r="J22" s="386"/>
      <c r="K22" s="652"/>
      <c r="L22" s="1430"/>
      <c r="M22" s="1451" t="s">
        <v>97</v>
      </c>
      <c r="N22" s="43"/>
      <c r="O22" s="1452" t="s">
        <v>97</v>
      </c>
      <c r="P22" s="59" t="s">
        <v>824</v>
      </c>
      <c r="Q22" s="1259"/>
      <c r="R22" s="1441" t="s">
        <v>97</v>
      </c>
      <c r="S22" s="1197"/>
      <c r="V22" s="1279"/>
      <c r="W22" s="1515"/>
      <c r="X22" s="2296"/>
      <c r="Y22" s="1627"/>
      <c r="Z22" s="1306"/>
      <c r="AA22" s="1199"/>
    </row>
    <row r="23" spans="1:27" x14ac:dyDescent="0.25">
      <c r="A23" s="1200">
        <v>31</v>
      </c>
      <c r="B23" s="799" t="s">
        <v>114</v>
      </c>
      <c r="C23" s="1680" t="s">
        <v>892</v>
      </c>
      <c r="D23" s="1414"/>
      <c r="E23" s="40"/>
      <c r="F23" s="386"/>
      <c r="G23" s="2"/>
      <c r="H23" s="652"/>
      <c r="I23" s="1415"/>
      <c r="J23" s="386"/>
      <c r="K23" s="652"/>
      <c r="L23" s="1430"/>
      <c r="M23" s="1451" t="s">
        <v>114</v>
      </c>
      <c r="N23" s="43"/>
      <c r="O23" s="1452" t="s">
        <v>114</v>
      </c>
      <c r="P23" s="59" t="s">
        <v>824</v>
      </c>
      <c r="Q23" s="1259"/>
      <c r="R23" s="1441" t="s">
        <v>114</v>
      </c>
      <c r="S23" s="1197"/>
      <c r="V23" s="1279"/>
      <c r="W23" s="1515"/>
      <c r="X23" s="2296"/>
      <c r="Y23" s="1627"/>
      <c r="Z23" s="1306"/>
      <c r="AA23" s="1199"/>
    </row>
    <row r="24" spans="1:27" x14ac:dyDescent="0.25">
      <c r="A24" s="1200">
        <v>31</v>
      </c>
      <c r="B24" s="799" t="s">
        <v>111</v>
      </c>
      <c r="C24" s="1680" t="s">
        <v>891</v>
      </c>
      <c r="D24" s="1414"/>
      <c r="E24" s="40"/>
      <c r="F24" s="386"/>
      <c r="G24" s="2"/>
      <c r="H24" s="652"/>
      <c r="I24" s="1415"/>
      <c r="J24" s="386"/>
      <c r="K24" s="652"/>
      <c r="L24" s="1430"/>
      <c r="M24" s="1451" t="s">
        <v>111</v>
      </c>
      <c r="N24" s="43"/>
      <c r="O24" s="1452" t="s">
        <v>111</v>
      </c>
      <c r="P24" s="59" t="s">
        <v>824</v>
      </c>
      <c r="Q24" s="1259"/>
      <c r="R24" s="1441" t="s">
        <v>111</v>
      </c>
      <c r="S24" s="1197"/>
      <c r="V24" s="1279"/>
      <c r="W24" s="1515"/>
      <c r="X24" s="2296"/>
      <c r="Y24" s="1627"/>
      <c r="Z24" s="1306"/>
      <c r="AA24" s="1199"/>
    </row>
    <row r="25" spans="1:27" x14ac:dyDescent="0.25">
      <c r="A25" s="1200">
        <v>31</v>
      </c>
      <c r="B25" s="799" t="s">
        <v>188</v>
      </c>
      <c r="C25" s="1680" t="s">
        <v>890</v>
      </c>
      <c r="D25" s="1414"/>
      <c r="E25" s="1532"/>
      <c r="F25" s="386"/>
      <c r="G25" s="2"/>
      <c r="H25" s="652"/>
      <c r="I25" s="1415"/>
      <c r="J25" s="386"/>
      <c r="K25" s="652"/>
      <c r="L25" s="1430"/>
      <c r="M25" s="1451" t="s">
        <v>188</v>
      </c>
      <c r="N25" s="43"/>
      <c r="O25" s="1452" t="s">
        <v>188</v>
      </c>
      <c r="P25" s="59" t="s">
        <v>824</v>
      </c>
      <c r="Q25" s="1259"/>
      <c r="R25" s="1441" t="s">
        <v>188</v>
      </c>
      <c r="S25" s="1389"/>
      <c r="T25" s="1214"/>
      <c r="U25" s="1214"/>
      <c r="V25" s="1280"/>
      <c r="W25" s="1516"/>
      <c r="X25" s="2296"/>
      <c r="Y25" s="1633"/>
      <c r="Z25" s="1307"/>
      <c r="AA25" s="1201"/>
    </row>
    <row r="26" spans="1:27" x14ac:dyDescent="0.25">
      <c r="A26" s="1293">
        <v>32</v>
      </c>
      <c r="B26" s="1294"/>
      <c r="C26" s="1957" t="s">
        <v>859</v>
      </c>
      <c r="D26" s="1958" t="s">
        <v>12538</v>
      </c>
      <c r="E26" s="1914">
        <v>32</v>
      </c>
      <c r="F26" s="911" t="s">
        <v>8</v>
      </c>
      <c r="G26" s="81" t="s">
        <v>8</v>
      </c>
      <c r="H26" s="650" t="s">
        <v>9</v>
      </c>
      <c r="I26" s="1915">
        <v>32</v>
      </c>
      <c r="J26" s="911" t="s">
        <v>10</v>
      </c>
      <c r="K26" s="650" t="s">
        <v>9</v>
      </c>
      <c r="L26" s="1958" t="s">
        <v>12539</v>
      </c>
      <c r="M26" s="933"/>
      <c r="N26" s="933"/>
      <c r="O26" s="933"/>
      <c r="P26" s="1457" t="s">
        <v>824</v>
      </c>
      <c r="Q26" s="1469"/>
      <c r="R26" s="1483" t="s">
        <v>119</v>
      </c>
      <c r="S26" s="2322" t="s">
        <v>11380</v>
      </c>
      <c r="T26" s="1959"/>
      <c r="U26" s="1960"/>
      <c r="V26" s="1707"/>
      <c r="W26" s="1708" t="s">
        <v>10370</v>
      </c>
      <c r="X26" s="2294"/>
      <c r="Y26" s="1713" t="s">
        <v>10371</v>
      </c>
      <c r="Z26" s="1961" t="s">
        <v>10006</v>
      </c>
      <c r="AA26" s="1962" t="s">
        <v>9973</v>
      </c>
    </row>
    <row r="27" spans="1:27" x14ac:dyDescent="0.25">
      <c r="A27" s="1295">
        <v>33</v>
      </c>
      <c r="B27" s="1294"/>
      <c r="C27" s="1681" t="s">
        <v>860</v>
      </c>
      <c r="D27" s="1411" t="s">
        <v>12538</v>
      </c>
      <c r="E27" s="1275">
        <v>33</v>
      </c>
      <c r="F27" s="32" t="s">
        <v>21</v>
      </c>
      <c r="G27" s="33" t="s">
        <v>21</v>
      </c>
      <c r="H27" s="651" t="s">
        <v>15</v>
      </c>
      <c r="I27" s="1416">
        <v>33</v>
      </c>
      <c r="J27" s="32" t="s">
        <v>21</v>
      </c>
      <c r="K27" s="651" t="s">
        <v>15</v>
      </c>
      <c r="L27" s="1411" t="s">
        <v>12539</v>
      </c>
      <c r="M27" s="61"/>
      <c r="N27" s="931"/>
      <c r="O27" s="61"/>
      <c r="P27" s="55" t="s">
        <v>824</v>
      </c>
      <c r="Q27" s="1470"/>
      <c r="R27" s="1440"/>
      <c r="S27" s="1530"/>
      <c r="T27" s="1176"/>
      <c r="U27" s="1557"/>
      <c r="V27" s="2268"/>
      <c r="W27" s="2278"/>
      <c r="X27" s="2291"/>
      <c r="Y27" s="2270"/>
      <c r="Z27" s="2284"/>
      <c r="AA27" s="1823"/>
    </row>
    <row r="28" spans="1:27" x14ac:dyDescent="0.25">
      <c r="A28" s="1295">
        <v>35</v>
      </c>
      <c r="B28" s="1294"/>
      <c r="C28" s="1407" t="s">
        <v>861</v>
      </c>
      <c r="D28" s="1411" t="s">
        <v>19548</v>
      </c>
      <c r="E28" s="489">
        <v>35</v>
      </c>
      <c r="F28" s="32" t="s">
        <v>22</v>
      </c>
      <c r="G28" s="33" t="s">
        <v>23</v>
      </c>
      <c r="H28" s="651"/>
      <c r="I28" s="1417"/>
      <c r="J28" s="32"/>
      <c r="K28" s="651"/>
      <c r="L28" s="1447" t="s">
        <v>12540</v>
      </c>
      <c r="M28" s="61"/>
      <c r="N28" s="1262">
        <v>35</v>
      </c>
      <c r="O28" s="61"/>
      <c r="P28" s="55" t="s">
        <v>824</v>
      </c>
      <c r="Q28" s="1470"/>
      <c r="R28" s="1440"/>
      <c r="S28" s="2317" t="s">
        <v>11327</v>
      </c>
      <c r="T28" s="1178"/>
      <c r="U28" s="1178"/>
      <c r="V28" s="1503" t="s">
        <v>11220</v>
      </c>
      <c r="W28" s="1504">
        <v>57</v>
      </c>
      <c r="X28" s="2292"/>
      <c r="Y28" s="1575" t="s">
        <v>8039</v>
      </c>
      <c r="Z28" s="1265" t="s">
        <v>9972</v>
      </c>
      <c r="AA28" s="1266" t="s">
        <v>9973</v>
      </c>
    </row>
    <row r="29" spans="1:27" x14ac:dyDescent="0.25">
      <c r="A29" s="1295">
        <v>37</v>
      </c>
      <c r="B29" s="1294"/>
      <c r="C29" s="1346" t="s">
        <v>862</v>
      </c>
      <c r="D29" s="1411" t="s">
        <v>11273</v>
      </c>
      <c r="E29" s="489">
        <v>37</v>
      </c>
      <c r="F29" s="32" t="s">
        <v>24</v>
      </c>
      <c r="G29" s="33" t="s">
        <v>24</v>
      </c>
      <c r="H29" s="651" t="s">
        <v>25</v>
      </c>
      <c r="I29" s="1410">
        <v>37</v>
      </c>
      <c r="J29" s="32" t="s">
        <v>26</v>
      </c>
      <c r="K29" s="651" t="s">
        <v>15</v>
      </c>
      <c r="L29" s="1411" t="s">
        <v>11281</v>
      </c>
      <c r="M29" s="61"/>
      <c r="N29" s="1273" t="s">
        <v>1134</v>
      </c>
      <c r="O29" s="61"/>
      <c r="P29" s="55" t="s">
        <v>824</v>
      </c>
      <c r="Q29" s="1470"/>
      <c r="R29" s="1440"/>
      <c r="S29" s="1530"/>
      <c r="T29" s="1176"/>
      <c r="U29" s="1557"/>
      <c r="V29" s="2268"/>
      <c r="W29" s="2278"/>
      <c r="X29" s="2291"/>
      <c r="Y29" s="2270"/>
      <c r="Z29" s="2284"/>
      <c r="AA29" s="1823"/>
    </row>
    <row r="30" spans="1:27" x14ac:dyDescent="0.25">
      <c r="A30" s="1295">
        <v>38</v>
      </c>
      <c r="B30" s="1294"/>
      <c r="C30" s="1346" t="s">
        <v>11488</v>
      </c>
      <c r="D30" s="1411" t="s">
        <v>11274</v>
      </c>
      <c r="E30" s="489">
        <v>38</v>
      </c>
      <c r="F30" s="32"/>
      <c r="G30" s="33"/>
      <c r="H30" s="651" t="s">
        <v>27</v>
      </c>
      <c r="I30" s="1410">
        <v>38</v>
      </c>
      <c r="J30" s="32" t="s">
        <v>28</v>
      </c>
      <c r="K30" s="651"/>
      <c r="L30" s="1411" t="s">
        <v>11274</v>
      </c>
      <c r="M30" s="61"/>
      <c r="N30" s="1488">
        <v>38</v>
      </c>
      <c r="O30" s="61"/>
      <c r="P30" s="55" t="s">
        <v>824</v>
      </c>
      <c r="Q30" s="1470"/>
      <c r="R30" s="1440"/>
      <c r="S30" s="1530"/>
      <c r="T30" s="1176"/>
      <c r="U30" s="1557"/>
      <c r="V30" s="2268"/>
      <c r="W30" s="2278"/>
      <c r="X30" s="2291"/>
      <c r="Y30" s="2270"/>
      <c r="Z30" s="2284"/>
      <c r="AA30" s="1823"/>
    </row>
    <row r="31" spans="1:27" x14ac:dyDescent="0.25">
      <c r="A31" s="1293">
        <v>39</v>
      </c>
      <c r="B31" s="1294"/>
      <c r="C31" s="1897" t="s">
        <v>12570</v>
      </c>
      <c r="D31" s="1906" t="s">
        <v>11275</v>
      </c>
      <c r="E31" s="489">
        <v>39</v>
      </c>
      <c r="F31" s="32"/>
      <c r="G31" s="33"/>
      <c r="H31" s="651" t="s">
        <v>13</v>
      </c>
      <c r="I31" s="1410">
        <v>39</v>
      </c>
      <c r="J31" s="32" t="s">
        <v>13</v>
      </c>
      <c r="K31" s="651" t="s">
        <v>13</v>
      </c>
      <c r="L31" s="1906" t="s">
        <v>11300</v>
      </c>
      <c r="M31" s="1467">
        <v>39</v>
      </c>
      <c r="N31" s="1262">
        <v>39</v>
      </c>
      <c r="O31" s="1467">
        <v>39</v>
      </c>
      <c r="P31" s="1459">
        <v>39</v>
      </c>
      <c r="Q31" s="1263" t="s">
        <v>755</v>
      </c>
      <c r="R31" s="1480" t="s">
        <v>755</v>
      </c>
      <c r="S31" s="2323"/>
      <c r="T31" s="1900"/>
      <c r="U31" s="1907"/>
      <c r="V31" s="1908"/>
      <c r="W31" s="1909"/>
      <c r="X31" s="2297"/>
      <c r="Y31" s="1910"/>
      <c r="Z31" s="1917"/>
      <c r="AA31" s="1918"/>
    </row>
    <row r="32" spans="1:27" x14ac:dyDescent="0.25">
      <c r="A32" s="1295">
        <v>40</v>
      </c>
      <c r="B32" s="1294"/>
      <c r="C32" s="1346" t="s">
        <v>864</v>
      </c>
      <c r="D32" s="1411"/>
      <c r="E32" s="1269"/>
      <c r="F32" s="32"/>
      <c r="G32" s="33"/>
      <c r="H32" s="651"/>
      <c r="I32" s="1412"/>
      <c r="J32" s="32"/>
      <c r="K32" s="651"/>
      <c r="L32" s="1411" t="s">
        <v>11268</v>
      </c>
      <c r="M32" s="61"/>
      <c r="N32" s="1484">
        <v>40</v>
      </c>
      <c r="O32" s="61"/>
      <c r="P32" s="55" t="s">
        <v>824</v>
      </c>
      <c r="Q32" s="1470"/>
      <c r="R32" s="1440"/>
      <c r="S32" s="1530"/>
      <c r="T32" s="1176"/>
      <c r="U32" s="1557"/>
      <c r="V32" s="2268"/>
      <c r="W32" s="2278"/>
      <c r="X32" s="2291"/>
      <c r="Y32" s="2270"/>
      <c r="Z32" s="2284"/>
      <c r="AA32" s="1823"/>
    </row>
    <row r="33" spans="1:27" x14ac:dyDescent="0.25">
      <c r="A33" s="1293">
        <v>41</v>
      </c>
      <c r="B33" s="1294"/>
      <c r="C33" s="1700" t="s">
        <v>914</v>
      </c>
      <c r="D33" s="1701" t="s">
        <v>11276</v>
      </c>
      <c r="E33" s="489">
        <v>41</v>
      </c>
      <c r="F33" s="32" t="s">
        <v>8</v>
      </c>
      <c r="G33" s="33" t="s">
        <v>8</v>
      </c>
      <c r="H33" s="651" t="s">
        <v>9</v>
      </c>
      <c r="I33" s="1410">
        <v>41</v>
      </c>
      <c r="J33" s="32" t="s">
        <v>10</v>
      </c>
      <c r="K33" s="651" t="s">
        <v>9</v>
      </c>
      <c r="L33" s="1701" t="s">
        <v>11276</v>
      </c>
      <c r="M33" s="61"/>
      <c r="N33" s="933"/>
      <c r="O33" s="61"/>
      <c r="P33" s="55" t="s">
        <v>824</v>
      </c>
      <c r="Q33" s="1470"/>
      <c r="R33" s="1480" t="s">
        <v>9715</v>
      </c>
      <c r="S33" s="2320" t="s">
        <v>11341</v>
      </c>
      <c r="T33" s="1703"/>
      <c r="U33" s="1704"/>
      <c r="V33" s="1705"/>
      <c r="W33" s="1706" t="s">
        <v>10428</v>
      </c>
      <c r="X33" s="2294"/>
      <c r="Y33" s="1709" t="s">
        <v>10429</v>
      </c>
      <c r="Z33" s="1710" t="s">
        <v>10006</v>
      </c>
      <c r="AA33" s="1711" t="s">
        <v>9973</v>
      </c>
    </row>
    <row r="34" spans="1:27" x14ac:dyDescent="0.25">
      <c r="A34" s="1293">
        <v>42</v>
      </c>
      <c r="B34" s="1294"/>
      <c r="C34" s="1699" t="s">
        <v>11237</v>
      </c>
      <c r="D34" s="1701" t="s">
        <v>11277</v>
      </c>
      <c r="E34" s="489">
        <v>42</v>
      </c>
      <c r="F34" s="32" t="s">
        <v>8</v>
      </c>
      <c r="G34" s="33" t="s">
        <v>8</v>
      </c>
      <c r="H34" s="651" t="s">
        <v>9</v>
      </c>
      <c r="I34" s="1410">
        <v>42</v>
      </c>
      <c r="J34" s="32" t="s">
        <v>10</v>
      </c>
      <c r="K34" s="651" t="s">
        <v>9</v>
      </c>
      <c r="L34" s="1701" t="s">
        <v>11277</v>
      </c>
      <c r="M34" s="61"/>
      <c r="N34" s="931"/>
      <c r="O34" s="61"/>
      <c r="P34" s="55" t="s">
        <v>824</v>
      </c>
      <c r="Q34" s="1470"/>
      <c r="R34" s="1480" t="s">
        <v>1184</v>
      </c>
      <c r="S34" s="2320" t="s">
        <v>11277</v>
      </c>
      <c r="T34" s="1703"/>
      <c r="U34" s="1704"/>
      <c r="V34" s="1707"/>
      <c r="W34" s="1708" t="s">
        <v>10414</v>
      </c>
      <c r="X34" s="2294"/>
      <c r="Y34" s="1709" t="s">
        <v>10415</v>
      </c>
      <c r="Z34" s="1710" t="s">
        <v>10006</v>
      </c>
      <c r="AA34" s="1712" t="s">
        <v>9973</v>
      </c>
    </row>
    <row r="35" spans="1:27" x14ac:dyDescent="0.25">
      <c r="A35" s="1295">
        <v>43</v>
      </c>
      <c r="B35" s="1294"/>
      <c r="C35" s="1699" t="s">
        <v>865</v>
      </c>
      <c r="D35" s="1701" t="s">
        <v>11278</v>
      </c>
      <c r="E35" s="489">
        <v>43</v>
      </c>
      <c r="F35" s="32" t="s">
        <v>24</v>
      </c>
      <c r="G35" s="33" t="s">
        <v>24</v>
      </c>
      <c r="H35" s="651" t="s">
        <v>15</v>
      </c>
      <c r="I35" s="1410">
        <v>43</v>
      </c>
      <c r="J35" s="32" t="s">
        <v>29</v>
      </c>
      <c r="K35" s="651" t="s">
        <v>15</v>
      </c>
      <c r="L35" s="1701" t="s">
        <v>11278</v>
      </c>
      <c r="M35" s="61"/>
      <c r="N35" s="1488">
        <v>43</v>
      </c>
      <c r="O35" s="61"/>
      <c r="P35" s="55" t="s">
        <v>824</v>
      </c>
      <c r="Q35" s="1470"/>
      <c r="R35" s="1440"/>
      <c r="S35" s="2320" t="s">
        <v>11494</v>
      </c>
      <c r="T35" s="1703"/>
      <c r="U35" s="1704"/>
      <c r="V35" s="1707"/>
      <c r="W35" s="1708" t="s">
        <v>10531</v>
      </c>
      <c r="X35" s="2294"/>
      <c r="Y35" s="1713" t="s">
        <v>10532</v>
      </c>
      <c r="Z35" s="1710" t="s">
        <v>10006</v>
      </c>
      <c r="AA35" s="1712" t="s">
        <v>9973</v>
      </c>
    </row>
    <row r="36" spans="1:27" x14ac:dyDescent="0.25">
      <c r="A36" s="1295">
        <v>44</v>
      </c>
      <c r="B36" s="1294"/>
      <c r="C36" s="1346" t="s">
        <v>866</v>
      </c>
      <c r="D36" s="1413" t="s">
        <v>12541</v>
      </c>
      <c r="E36" s="489">
        <v>44</v>
      </c>
      <c r="F36" s="1520"/>
      <c r="G36" s="196"/>
      <c r="H36" s="1521" t="s">
        <v>30</v>
      </c>
      <c r="I36" s="1410">
        <v>44</v>
      </c>
      <c r="J36" s="1520"/>
      <c r="K36" s="1521" t="s">
        <v>30</v>
      </c>
      <c r="L36" s="1413" t="s">
        <v>12542</v>
      </c>
      <c r="M36" s="1467">
        <v>44</v>
      </c>
      <c r="N36" s="1262">
        <v>44</v>
      </c>
      <c r="O36" s="1467">
        <v>44</v>
      </c>
      <c r="P36" s="1459">
        <v>44</v>
      </c>
      <c r="Q36" s="1263" t="s">
        <v>756</v>
      </c>
      <c r="R36" s="1480" t="s">
        <v>756</v>
      </c>
      <c r="S36" s="1531"/>
      <c r="T36" s="2280"/>
      <c r="U36" s="1829"/>
      <c r="V36" s="2268"/>
      <c r="W36" s="2269"/>
      <c r="X36" s="2291"/>
      <c r="Y36" s="2270"/>
      <c r="Z36" s="2284"/>
      <c r="AA36" s="1823"/>
    </row>
    <row r="37" spans="1:27" x14ac:dyDescent="0.25">
      <c r="A37" s="1200">
        <v>44</v>
      </c>
      <c r="B37" s="799" t="s">
        <v>31</v>
      </c>
      <c r="C37" s="1680" t="s">
        <v>896</v>
      </c>
      <c r="D37" s="1414" t="s">
        <v>11492</v>
      </c>
      <c r="E37" s="105" t="s">
        <v>31</v>
      </c>
      <c r="F37" s="386"/>
      <c r="G37" s="2"/>
      <c r="H37" s="652" t="s">
        <v>32</v>
      </c>
      <c r="I37" s="1418" t="s">
        <v>31</v>
      </c>
      <c r="J37" s="386"/>
      <c r="K37" s="652" t="s">
        <v>33</v>
      </c>
      <c r="L37" s="1430" t="s">
        <v>11493</v>
      </c>
      <c r="M37" s="1451" t="s">
        <v>31</v>
      </c>
      <c r="N37" s="1260" t="s">
        <v>31</v>
      </c>
      <c r="O37" s="1452" t="s">
        <v>31</v>
      </c>
      <c r="P37" s="58" t="s">
        <v>838</v>
      </c>
      <c r="Q37" s="1453" t="s">
        <v>31</v>
      </c>
      <c r="R37" s="1441" t="s">
        <v>31</v>
      </c>
      <c r="S37" s="1197"/>
      <c r="V37" s="1279"/>
      <c r="W37" s="1210"/>
      <c r="X37" s="2296"/>
      <c r="Y37" s="1627"/>
      <c r="Z37" s="1306"/>
      <c r="AA37" s="1199"/>
    </row>
    <row r="38" spans="1:27" x14ac:dyDescent="0.25">
      <c r="A38" s="1200">
        <v>44</v>
      </c>
      <c r="B38" s="799" t="s">
        <v>34</v>
      </c>
      <c r="C38" s="1680" t="s">
        <v>897</v>
      </c>
      <c r="D38" s="1414" t="s">
        <v>11295</v>
      </c>
      <c r="E38" s="105" t="s">
        <v>34</v>
      </c>
      <c r="F38" s="386"/>
      <c r="G38" s="2"/>
      <c r="H38" s="652" t="s">
        <v>22</v>
      </c>
      <c r="I38" s="1418" t="s">
        <v>34</v>
      </c>
      <c r="J38" s="386"/>
      <c r="K38" s="652" t="s">
        <v>22</v>
      </c>
      <c r="L38" s="1430"/>
      <c r="M38" s="10"/>
      <c r="N38" s="43"/>
      <c r="O38" s="43"/>
      <c r="P38" s="59" t="s">
        <v>824</v>
      </c>
      <c r="Q38" s="1259"/>
      <c r="R38" s="1442"/>
      <c r="S38" s="1197"/>
      <c r="V38" s="1279"/>
      <c r="W38" s="1210"/>
      <c r="X38" s="2296"/>
      <c r="Y38" s="1627"/>
      <c r="Z38" s="1306"/>
      <c r="AA38" s="1199"/>
    </row>
    <row r="39" spans="1:27" x14ac:dyDescent="0.25">
      <c r="A39" s="1200">
        <v>44</v>
      </c>
      <c r="B39" s="799" t="s">
        <v>35</v>
      </c>
      <c r="C39" s="1680" t="s">
        <v>898</v>
      </c>
      <c r="D39" s="1414" t="s">
        <v>12543</v>
      </c>
      <c r="E39" s="105" t="s">
        <v>35</v>
      </c>
      <c r="F39" s="386"/>
      <c r="G39" s="2"/>
      <c r="H39" s="652" t="s">
        <v>24</v>
      </c>
      <c r="I39" s="1418" t="s">
        <v>35</v>
      </c>
      <c r="J39" s="386"/>
      <c r="K39" s="652" t="s">
        <v>24</v>
      </c>
      <c r="L39" s="1430" t="s">
        <v>12543</v>
      </c>
      <c r="M39" s="10"/>
      <c r="N39" s="1260" t="s">
        <v>1133</v>
      </c>
      <c r="O39" s="43"/>
      <c r="P39" s="59" t="s">
        <v>824</v>
      </c>
      <c r="Q39" s="1259"/>
      <c r="R39" s="1442"/>
      <c r="S39" s="1197"/>
      <c r="V39" s="1279"/>
      <c r="W39" s="1210"/>
      <c r="X39" s="2296"/>
      <c r="Y39" s="1627"/>
      <c r="Z39" s="1306"/>
      <c r="AA39" s="1199"/>
    </row>
    <row r="40" spans="1:27" x14ac:dyDescent="0.25">
      <c r="A40" s="1200">
        <v>44</v>
      </c>
      <c r="B40" s="799" t="s">
        <v>36</v>
      </c>
      <c r="C40" s="1680" t="s">
        <v>899</v>
      </c>
      <c r="D40" s="1414" t="s">
        <v>11294</v>
      </c>
      <c r="E40" s="105" t="s">
        <v>36</v>
      </c>
      <c r="F40" s="386"/>
      <c r="G40" s="2"/>
      <c r="H40" s="652" t="s">
        <v>24</v>
      </c>
      <c r="I40" s="1418" t="s">
        <v>36</v>
      </c>
      <c r="J40" s="386"/>
      <c r="K40" s="652" t="s">
        <v>24</v>
      </c>
      <c r="L40" s="1430"/>
      <c r="M40" s="10"/>
      <c r="N40" s="43"/>
      <c r="O40" s="43"/>
      <c r="P40" s="59" t="s">
        <v>824</v>
      </c>
      <c r="Q40" s="1259"/>
      <c r="R40" s="1441" t="s">
        <v>8363</v>
      </c>
      <c r="S40" s="1197"/>
      <c r="V40" s="1279"/>
      <c r="W40" s="1210"/>
      <c r="X40" s="2296"/>
      <c r="Y40" s="1627"/>
      <c r="Z40" s="1306"/>
      <c r="AA40" s="1199"/>
    </row>
    <row r="41" spans="1:27" x14ac:dyDescent="0.25">
      <c r="A41" s="1200">
        <v>44</v>
      </c>
      <c r="B41" s="799" t="s">
        <v>37</v>
      </c>
      <c r="C41" s="1680" t="s">
        <v>900</v>
      </c>
      <c r="D41" s="1414" t="s">
        <v>12543</v>
      </c>
      <c r="E41" s="105" t="s">
        <v>37</v>
      </c>
      <c r="F41" s="386"/>
      <c r="G41" s="2"/>
      <c r="H41" s="652" t="s">
        <v>24</v>
      </c>
      <c r="I41" s="1419"/>
      <c r="J41" s="386"/>
      <c r="K41" s="652"/>
      <c r="L41" s="1430"/>
      <c r="M41" s="10"/>
      <c r="N41" s="43"/>
      <c r="O41" s="43"/>
      <c r="P41" s="59" t="s">
        <v>824</v>
      </c>
      <c r="Q41" s="1259"/>
      <c r="R41" s="1442"/>
      <c r="S41" s="1197"/>
      <c r="V41" s="1279"/>
      <c r="W41" s="1210"/>
      <c r="X41" s="2296"/>
      <c r="Y41" s="1627"/>
      <c r="Z41" s="1306"/>
      <c r="AA41" s="1199"/>
    </row>
    <row r="42" spans="1:27" x14ac:dyDescent="0.25">
      <c r="A42" s="1200">
        <v>44</v>
      </c>
      <c r="B42" s="799" t="s">
        <v>38</v>
      </c>
      <c r="C42" s="1680" t="s">
        <v>901</v>
      </c>
      <c r="D42" s="1414" t="s">
        <v>12543</v>
      </c>
      <c r="E42" s="105" t="s">
        <v>38</v>
      </c>
      <c r="F42" s="386"/>
      <c r="G42" s="2"/>
      <c r="H42" s="652" t="s">
        <v>24</v>
      </c>
      <c r="I42" s="1418" t="s">
        <v>38</v>
      </c>
      <c r="J42" s="386"/>
      <c r="K42" s="652" t="s">
        <v>24</v>
      </c>
      <c r="L42" s="1430" t="s">
        <v>12543</v>
      </c>
      <c r="M42" s="10"/>
      <c r="N42" s="1260" t="s">
        <v>11326</v>
      </c>
      <c r="O42" s="43"/>
      <c r="P42" s="59" t="s">
        <v>824</v>
      </c>
      <c r="Q42" s="1259"/>
      <c r="R42" s="1442"/>
      <c r="S42" s="1197"/>
      <c r="V42" s="1279"/>
      <c r="W42" s="1210"/>
      <c r="X42" s="2296"/>
      <c r="Y42" s="1627"/>
      <c r="Z42" s="1306"/>
      <c r="AA42" s="1199"/>
    </row>
    <row r="43" spans="1:27" x14ac:dyDescent="0.25">
      <c r="A43" s="1200">
        <v>44</v>
      </c>
      <c r="B43" s="799" t="s">
        <v>39</v>
      </c>
      <c r="C43" s="1680" t="s">
        <v>902</v>
      </c>
      <c r="D43" s="1414" t="s">
        <v>11294</v>
      </c>
      <c r="E43" s="105" t="s">
        <v>39</v>
      </c>
      <c r="F43" s="386"/>
      <c r="G43" s="2"/>
      <c r="H43" s="652" t="s">
        <v>22</v>
      </c>
      <c r="I43" s="1419"/>
      <c r="J43" s="386"/>
      <c r="K43" s="652"/>
      <c r="L43" s="1430"/>
      <c r="M43" s="10"/>
      <c r="N43" s="43"/>
      <c r="O43" s="43"/>
      <c r="P43" s="59" t="s">
        <v>824</v>
      </c>
      <c r="Q43" s="1259"/>
      <c r="R43" s="1442"/>
      <c r="S43" s="1197"/>
      <c r="V43" s="1279"/>
      <c r="W43" s="1210"/>
      <c r="X43" s="2296"/>
      <c r="Y43" s="1627"/>
      <c r="Z43" s="1306"/>
      <c r="AA43" s="1199"/>
    </row>
    <row r="44" spans="1:27" x14ac:dyDescent="0.25">
      <c r="A44" s="1200">
        <v>44</v>
      </c>
      <c r="B44" s="799" t="s">
        <v>40</v>
      </c>
      <c r="C44" s="1680" t="s">
        <v>903</v>
      </c>
      <c r="D44" s="1414" t="s">
        <v>11294</v>
      </c>
      <c r="E44" s="105" t="s">
        <v>40</v>
      </c>
      <c r="F44" s="386"/>
      <c r="G44" s="2"/>
      <c r="H44" s="652" t="s">
        <v>22</v>
      </c>
      <c r="I44" s="1419"/>
      <c r="J44" s="386"/>
      <c r="K44" s="652"/>
      <c r="L44" s="1430"/>
      <c r="M44" s="10"/>
      <c r="N44" s="43"/>
      <c r="O44" s="43"/>
      <c r="P44" s="59" t="s">
        <v>824</v>
      </c>
      <c r="Q44" s="1259"/>
      <c r="R44" s="1442"/>
      <c r="S44" s="1197"/>
      <c r="V44" s="1279"/>
      <c r="W44" s="1210"/>
      <c r="X44" s="2296"/>
      <c r="Y44" s="1627"/>
      <c r="Z44" s="1306"/>
      <c r="AA44" s="1199"/>
    </row>
    <row r="45" spans="1:27" x14ac:dyDescent="0.25">
      <c r="A45" s="1200">
        <v>44</v>
      </c>
      <c r="B45" s="799" t="s">
        <v>186</v>
      </c>
      <c r="C45" s="1680" t="s">
        <v>904</v>
      </c>
      <c r="D45" s="1414"/>
      <c r="E45" s="79"/>
      <c r="F45" s="386"/>
      <c r="G45" s="2"/>
      <c r="H45" s="652"/>
      <c r="I45" s="1419"/>
      <c r="J45" s="386"/>
      <c r="K45" s="652"/>
      <c r="L45" s="1430" t="s">
        <v>9127</v>
      </c>
      <c r="M45" s="10"/>
      <c r="N45" s="1260" t="s">
        <v>186</v>
      </c>
      <c r="O45" s="1452" t="s">
        <v>186</v>
      </c>
      <c r="P45" s="59" t="s">
        <v>824</v>
      </c>
      <c r="Q45" s="1453" t="s">
        <v>186</v>
      </c>
      <c r="R45" s="1442"/>
      <c r="S45" s="1197"/>
      <c r="V45" s="1279"/>
      <c r="W45" s="1210"/>
      <c r="X45" s="2296"/>
      <c r="Y45" s="1627"/>
      <c r="Z45" s="1306"/>
      <c r="AA45" s="1199"/>
    </row>
    <row r="46" spans="1:27" x14ac:dyDescent="0.25">
      <c r="A46" s="1200">
        <v>44</v>
      </c>
      <c r="B46" s="799" t="s">
        <v>9716</v>
      </c>
      <c r="C46" s="1680" t="s">
        <v>9729</v>
      </c>
      <c r="D46" s="1414"/>
      <c r="E46" s="79"/>
      <c r="F46" s="386"/>
      <c r="G46" s="2"/>
      <c r="H46" s="652"/>
      <c r="I46" s="1419"/>
      <c r="J46" s="386"/>
      <c r="K46" s="652"/>
      <c r="L46" s="1430" t="s">
        <v>11270</v>
      </c>
      <c r="M46" s="10"/>
      <c r="N46" s="43"/>
      <c r="O46" s="43"/>
      <c r="P46" s="59"/>
      <c r="Q46" s="1259"/>
      <c r="R46" s="1419" t="s">
        <v>9716</v>
      </c>
      <c r="S46" s="1197"/>
      <c r="V46" s="1279"/>
      <c r="W46" s="1210"/>
      <c r="X46" s="2296"/>
      <c r="Y46" s="1627"/>
      <c r="Z46" s="1306"/>
      <c r="AA46" s="1199"/>
    </row>
    <row r="47" spans="1:27" x14ac:dyDescent="0.25">
      <c r="A47" s="1200">
        <v>44</v>
      </c>
      <c r="B47" s="799" t="s">
        <v>8361</v>
      </c>
      <c r="C47" s="1680" t="s">
        <v>9730</v>
      </c>
      <c r="D47" s="1414"/>
      <c r="E47" s="79"/>
      <c r="F47" s="386"/>
      <c r="G47" s="2"/>
      <c r="H47" s="652"/>
      <c r="I47" s="1419"/>
      <c r="J47" s="386"/>
      <c r="K47" s="652"/>
      <c r="L47" s="1430" t="s">
        <v>9127</v>
      </c>
      <c r="M47" s="10"/>
      <c r="N47" s="43"/>
      <c r="O47" s="43"/>
      <c r="P47" s="59"/>
      <c r="Q47" s="1259"/>
      <c r="R47" s="1419" t="s">
        <v>8361</v>
      </c>
      <c r="S47" s="1197"/>
      <c r="V47" s="1279"/>
      <c r="W47" s="1210"/>
      <c r="X47" s="2296"/>
      <c r="Y47" s="1627"/>
      <c r="Z47" s="1306"/>
      <c r="AA47" s="1199"/>
    </row>
    <row r="48" spans="1:27" x14ac:dyDescent="0.25">
      <c r="A48" s="1289">
        <v>46</v>
      </c>
      <c r="B48" s="1290"/>
      <c r="C48" s="1617" t="s">
        <v>867</v>
      </c>
      <c r="D48" s="1420"/>
      <c r="E48" s="1473"/>
      <c r="F48" s="1522"/>
      <c r="G48" s="1523"/>
      <c r="H48" s="1524"/>
      <c r="I48" s="2276"/>
      <c r="J48" s="1522"/>
      <c r="K48" s="1524"/>
      <c r="L48" s="1409" t="s">
        <v>11305</v>
      </c>
      <c r="M48" s="1458"/>
      <c r="N48" s="1272">
        <v>46</v>
      </c>
      <c r="O48" s="946"/>
      <c r="P48" s="1459">
        <v>46</v>
      </c>
      <c r="Q48" s="1267"/>
      <c r="R48" s="1460" t="s">
        <v>9717</v>
      </c>
      <c r="S48" s="2266"/>
      <c r="T48" s="2267"/>
      <c r="U48" s="2267"/>
      <c r="V48" s="2268"/>
      <c r="W48" s="2269"/>
      <c r="X48" s="2298"/>
      <c r="Y48" s="2270"/>
      <c r="Z48" s="2284"/>
      <c r="AA48" s="1823"/>
    </row>
    <row r="49" spans="1:27" x14ac:dyDescent="0.25">
      <c r="A49" s="1200">
        <v>46</v>
      </c>
      <c r="B49" s="799" t="s">
        <v>9720</v>
      </c>
      <c r="C49" s="1673" t="s">
        <v>9727</v>
      </c>
      <c r="D49" s="1414"/>
      <c r="E49" s="79"/>
      <c r="F49" s="386"/>
      <c r="G49" s="2"/>
      <c r="H49" s="652"/>
      <c r="I49" s="1419"/>
      <c r="J49" s="386"/>
      <c r="K49" s="652"/>
      <c r="L49" s="1430" t="s">
        <v>11321</v>
      </c>
      <c r="M49" s="10"/>
      <c r="N49" s="43"/>
      <c r="O49" s="43"/>
      <c r="P49" s="59"/>
      <c r="Q49" s="1259"/>
      <c r="R49" s="1441" t="s">
        <v>9720</v>
      </c>
      <c r="S49" s="1197"/>
      <c r="V49" s="1279"/>
      <c r="W49" s="1210"/>
      <c r="X49" s="2296"/>
      <c r="Y49" s="1627"/>
      <c r="Z49" s="1306"/>
      <c r="AA49" s="1199"/>
    </row>
    <row r="50" spans="1:27" x14ac:dyDescent="0.25">
      <c r="A50" s="1200">
        <v>46</v>
      </c>
      <c r="B50" s="799" t="s">
        <v>8141</v>
      </c>
      <c r="C50" s="1673" t="s">
        <v>9731</v>
      </c>
      <c r="D50" s="1414"/>
      <c r="E50" s="79"/>
      <c r="F50" s="386"/>
      <c r="G50" s="2"/>
      <c r="H50" s="652"/>
      <c r="I50" s="1419"/>
      <c r="J50" s="386"/>
      <c r="K50" s="652"/>
      <c r="L50" s="1430" t="s">
        <v>11319</v>
      </c>
      <c r="M50" s="10"/>
      <c r="N50" s="43"/>
      <c r="O50" s="43"/>
      <c r="P50" s="59"/>
      <c r="Q50" s="1259"/>
      <c r="R50" s="1441" t="s">
        <v>8141</v>
      </c>
      <c r="S50" s="1197"/>
      <c r="V50" s="1279"/>
      <c r="W50" s="1210"/>
      <c r="X50" s="2296"/>
      <c r="Y50" s="1627"/>
      <c r="Z50" s="1306"/>
      <c r="AA50" s="1199"/>
    </row>
    <row r="51" spans="1:27" x14ac:dyDescent="0.25">
      <c r="A51" s="1200">
        <v>46</v>
      </c>
      <c r="B51" s="799" t="s">
        <v>107</v>
      </c>
      <c r="C51" s="1674" t="s">
        <v>905</v>
      </c>
      <c r="D51" s="1414"/>
      <c r="E51" s="79"/>
      <c r="F51" s="386"/>
      <c r="G51" s="2"/>
      <c r="H51" s="652"/>
      <c r="I51" s="1419"/>
      <c r="J51" s="386"/>
      <c r="K51" s="652"/>
      <c r="L51" s="1430" t="s">
        <v>11319</v>
      </c>
      <c r="M51" s="10"/>
      <c r="N51" s="1260" t="s">
        <v>107</v>
      </c>
      <c r="O51" s="43"/>
      <c r="P51" s="58" t="s">
        <v>107</v>
      </c>
      <c r="Q51" s="1259"/>
      <c r="R51" s="1443"/>
      <c r="S51" s="1197"/>
      <c r="V51" s="1279"/>
      <c r="W51" s="1210"/>
      <c r="X51" s="2296"/>
      <c r="Y51" s="1627"/>
      <c r="Z51" s="1306"/>
      <c r="AA51" s="1199"/>
    </row>
    <row r="52" spans="1:27" x14ac:dyDescent="0.25">
      <c r="A52" s="1200">
        <v>46</v>
      </c>
      <c r="B52" s="799" t="s">
        <v>831</v>
      </c>
      <c r="C52" s="1673" t="s">
        <v>914</v>
      </c>
      <c r="D52" s="1414"/>
      <c r="E52" s="79"/>
      <c r="F52" s="386"/>
      <c r="G52" s="2"/>
      <c r="H52" s="652"/>
      <c r="I52" s="1419"/>
      <c r="J52" s="386"/>
      <c r="K52" s="652"/>
      <c r="L52" s="1430" t="s">
        <v>11276</v>
      </c>
      <c r="M52" s="10"/>
      <c r="N52" s="43"/>
      <c r="O52" s="43"/>
      <c r="P52" s="58" t="s">
        <v>831</v>
      </c>
      <c r="Q52" s="1259"/>
      <c r="R52" s="1441" t="s">
        <v>831</v>
      </c>
      <c r="S52" s="1197"/>
      <c r="V52" s="1279"/>
      <c r="W52" s="1210"/>
      <c r="X52" s="2296"/>
      <c r="Y52" s="1627"/>
      <c r="Z52" s="1306"/>
      <c r="AA52" s="1199"/>
    </row>
    <row r="53" spans="1:27" x14ac:dyDescent="0.25">
      <c r="A53" s="1200">
        <v>46</v>
      </c>
      <c r="B53" s="799" t="s">
        <v>108</v>
      </c>
      <c r="C53" s="1674" t="s">
        <v>9924</v>
      </c>
      <c r="D53" s="1414"/>
      <c r="E53" s="79"/>
      <c r="F53" s="386"/>
      <c r="G53" s="2"/>
      <c r="H53" s="652"/>
      <c r="I53" s="1419"/>
      <c r="J53" s="386"/>
      <c r="K53" s="652"/>
      <c r="L53" s="1430" t="s">
        <v>11276</v>
      </c>
      <c r="M53" s="10"/>
      <c r="N53" s="1260" t="s">
        <v>108</v>
      </c>
      <c r="O53" s="43"/>
      <c r="P53" s="58" t="s">
        <v>108</v>
      </c>
      <c r="Q53" s="1259"/>
      <c r="R53" s="1443"/>
      <c r="S53" s="1197"/>
      <c r="V53" s="1279"/>
      <c r="W53" s="1210"/>
      <c r="X53" s="2296"/>
      <c r="Y53" s="1627"/>
      <c r="Z53" s="1306"/>
      <c r="AA53" s="1199"/>
    </row>
    <row r="54" spans="1:27" x14ac:dyDescent="0.25">
      <c r="A54" s="1200">
        <v>46</v>
      </c>
      <c r="B54" s="799" t="s">
        <v>9718</v>
      </c>
      <c r="C54" s="1673" t="s">
        <v>9719</v>
      </c>
      <c r="D54" s="1414"/>
      <c r="E54" s="79"/>
      <c r="F54" s="386"/>
      <c r="G54" s="2"/>
      <c r="H54" s="652"/>
      <c r="I54" s="1419"/>
      <c r="J54" s="386"/>
      <c r="K54" s="652"/>
      <c r="L54" s="1430" t="s">
        <v>11284</v>
      </c>
      <c r="M54" s="10"/>
      <c r="N54" s="43"/>
      <c r="O54" s="43"/>
      <c r="P54" s="59"/>
      <c r="Q54" s="1259"/>
      <c r="R54" s="1441" t="s">
        <v>9718</v>
      </c>
      <c r="S54" s="1197"/>
      <c r="V54" s="1279"/>
      <c r="W54" s="1210"/>
      <c r="X54" s="2296"/>
      <c r="Y54" s="1627"/>
      <c r="Z54" s="1306"/>
      <c r="AA54" s="1199"/>
    </row>
    <row r="55" spans="1:27" x14ac:dyDescent="0.25">
      <c r="A55" s="1200">
        <v>46</v>
      </c>
      <c r="B55" s="799" t="s">
        <v>825</v>
      </c>
      <c r="C55" s="1714" t="s">
        <v>11680</v>
      </c>
      <c r="D55" s="1717"/>
      <c r="E55" s="79"/>
      <c r="F55" s="386"/>
      <c r="G55" s="2"/>
      <c r="H55" s="652"/>
      <c r="I55" s="1419"/>
      <c r="J55" s="386"/>
      <c r="K55" s="652"/>
      <c r="L55" s="1718" t="s">
        <v>11318</v>
      </c>
      <c r="M55" s="10"/>
      <c r="N55" s="43"/>
      <c r="O55" s="43"/>
      <c r="P55" s="58" t="s">
        <v>825</v>
      </c>
      <c r="Q55" s="1259"/>
      <c r="R55" s="1441" t="s">
        <v>825</v>
      </c>
      <c r="S55" s="1723"/>
      <c r="T55" s="1719"/>
      <c r="U55" s="1719"/>
      <c r="V55" s="1720"/>
      <c r="W55" s="1724"/>
      <c r="X55" s="2299"/>
      <c r="Y55" s="1725"/>
      <c r="Z55" s="1726"/>
      <c r="AA55" s="1727"/>
    </row>
    <row r="56" spans="1:27" x14ac:dyDescent="0.25">
      <c r="A56" s="1200">
        <v>46</v>
      </c>
      <c r="B56" s="799" t="s">
        <v>109</v>
      </c>
      <c r="C56" s="1680" t="s">
        <v>907</v>
      </c>
      <c r="D56" s="1414"/>
      <c r="E56" s="79"/>
      <c r="F56" s="386"/>
      <c r="G56" s="2"/>
      <c r="H56" s="652"/>
      <c r="I56" s="1419"/>
      <c r="J56" s="386"/>
      <c r="K56" s="652"/>
      <c r="L56" s="1430" t="s">
        <v>11270</v>
      </c>
      <c r="M56" s="10"/>
      <c r="N56" s="1260" t="s">
        <v>109</v>
      </c>
      <c r="O56" s="43"/>
      <c r="P56" s="58" t="s">
        <v>109</v>
      </c>
      <c r="Q56" s="1259"/>
      <c r="R56" s="1443"/>
      <c r="S56" s="1197"/>
      <c r="V56" s="1279"/>
      <c r="W56" s="1210"/>
      <c r="X56" s="2296"/>
      <c r="Y56" s="1627"/>
      <c r="Z56" s="1306"/>
      <c r="AA56" s="1199"/>
    </row>
    <row r="57" spans="1:27" x14ac:dyDescent="0.25">
      <c r="A57" s="1200">
        <v>46</v>
      </c>
      <c r="B57" s="799" t="s">
        <v>110</v>
      </c>
      <c r="C57" s="1680" t="s">
        <v>908</v>
      </c>
      <c r="D57" s="1414"/>
      <c r="E57" s="79"/>
      <c r="F57" s="386"/>
      <c r="G57" s="2"/>
      <c r="H57" s="652"/>
      <c r="I57" s="1419"/>
      <c r="J57" s="386"/>
      <c r="K57" s="652"/>
      <c r="L57" s="1430" t="s">
        <v>11319</v>
      </c>
      <c r="M57" s="10"/>
      <c r="N57" s="1260" t="s">
        <v>110</v>
      </c>
      <c r="O57" s="43"/>
      <c r="P57" s="58" t="s">
        <v>110</v>
      </c>
      <c r="Q57" s="1259"/>
      <c r="R57" s="1443"/>
      <c r="S57" s="1197"/>
      <c r="V57" s="1279"/>
      <c r="W57" s="1210"/>
      <c r="X57" s="2296"/>
      <c r="Y57" s="1627"/>
      <c r="Z57" s="1306"/>
      <c r="AA57" s="1199"/>
    </row>
    <row r="58" spans="1:27" x14ac:dyDescent="0.25">
      <c r="A58" s="1200">
        <v>46</v>
      </c>
      <c r="B58" s="799" t="s">
        <v>826</v>
      </c>
      <c r="C58" s="1682" t="s">
        <v>909</v>
      </c>
      <c r="D58" s="1414"/>
      <c r="E58" s="79"/>
      <c r="F58" s="386"/>
      <c r="G58" s="2"/>
      <c r="H58" s="652"/>
      <c r="I58" s="1419"/>
      <c r="J58" s="386"/>
      <c r="K58" s="652"/>
      <c r="L58" s="1430" t="s">
        <v>11312</v>
      </c>
      <c r="M58" s="10"/>
      <c r="N58" s="43"/>
      <c r="O58" s="43"/>
      <c r="P58" s="58" t="s">
        <v>826</v>
      </c>
      <c r="Q58" s="1259"/>
      <c r="R58" s="1441" t="s">
        <v>826</v>
      </c>
      <c r="S58" s="1197"/>
      <c r="V58" s="1279"/>
      <c r="W58" s="1210"/>
      <c r="X58" s="2296"/>
      <c r="Y58" s="1627"/>
      <c r="Z58" s="1306"/>
      <c r="AA58" s="1199"/>
    </row>
    <row r="59" spans="1:27" x14ac:dyDescent="0.25">
      <c r="A59" s="1200">
        <v>46</v>
      </c>
      <c r="B59" s="799" t="s">
        <v>827</v>
      </c>
      <c r="C59" s="1682" t="s">
        <v>910</v>
      </c>
      <c r="D59" s="1414"/>
      <c r="E59" s="79"/>
      <c r="F59" s="386"/>
      <c r="G59" s="2"/>
      <c r="H59" s="652"/>
      <c r="I59" s="1419"/>
      <c r="J59" s="386"/>
      <c r="K59" s="652"/>
      <c r="L59" s="1430" t="s">
        <v>11294</v>
      </c>
      <c r="M59" s="10"/>
      <c r="N59" s="43"/>
      <c r="O59" s="43"/>
      <c r="P59" s="58" t="s">
        <v>827</v>
      </c>
      <c r="Q59" s="1259"/>
      <c r="R59" s="1441" t="s">
        <v>827</v>
      </c>
      <c r="S59" s="1197"/>
      <c r="V59" s="1279"/>
      <c r="W59" s="1210"/>
      <c r="X59" s="2296"/>
      <c r="Y59" s="1627"/>
      <c r="Z59" s="1306"/>
      <c r="AA59" s="1199"/>
    </row>
    <row r="60" spans="1:27" x14ac:dyDescent="0.25">
      <c r="A60" s="1200">
        <v>46</v>
      </c>
      <c r="B60" s="799" t="s">
        <v>828</v>
      </c>
      <c r="C60" s="1682" t="s">
        <v>911</v>
      </c>
      <c r="D60" s="1414"/>
      <c r="E60" s="79"/>
      <c r="F60" s="386"/>
      <c r="G60" s="2"/>
      <c r="H60" s="652"/>
      <c r="I60" s="1419"/>
      <c r="J60" s="386"/>
      <c r="K60" s="652"/>
      <c r="L60" s="1430" t="s">
        <v>11320</v>
      </c>
      <c r="M60" s="10"/>
      <c r="N60" s="43"/>
      <c r="O60" s="43"/>
      <c r="P60" s="58" t="s">
        <v>828</v>
      </c>
      <c r="Q60" s="1259"/>
      <c r="R60" s="1442"/>
      <c r="S60" s="1197"/>
      <c r="V60" s="1279"/>
      <c r="W60" s="1210"/>
      <c r="X60" s="2296"/>
      <c r="Y60" s="1627"/>
      <c r="Z60" s="1306"/>
      <c r="AA60" s="1199"/>
    </row>
    <row r="61" spans="1:27" x14ac:dyDescent="0.25">
      <c r="A61" s="1200">
        <v>46</v>
      </c>
      <c r="B61" s="799" t="s">
        <v>829</v>
      </c>
      <c r="C61" s="1682" t="s">
        <v>912</v>
      </c>
      <c r="D61" s="1414"/>
      <c r="E61" s="79"/>
      <c r="F61" s="386"/>
      <c r="G61" s="2"/>
      <c r="H61" s="652"/>
      <c r="I61" s="1419"/>
      <c r="J61" s="386"/>
      <c r="K61" s="652"/>
      <c r="L61" s="1430" t="s">
        <v>11320</v>
      </c>
      <c r="M61" s="10"/>
      <c r="N61" s="43"/>
      <c r="O61" s="43"/>
      <c r="P61" s="58" t="s">
        <v>829</v>
      </c>
      <c r="Q61" s="1259"/>
      <c r="R61" s="1442"/>
      <c r="S61" s="1197"/>
      <c r="V61" s="1279"/>
      <c r="W61" s="1210"/>
      <c r="X61" s="2296"/>
      <c r="Y61" s="1627"/>
      <c r="Z61" s="1306"/>
      <c r="AA61" s="1199"/>
    </row>
    <row r="62" spans="1:27" x14ac:dyDescent="0.25">
      <c r="A62" s="1200">
        <v>46</v>
      </c>
      <c r="B62" s="799" t="s">
        <v>830</v>
      </c>
      <c r="C62" s="1682" t="s">
        <v>913</v>
      </c>
      <c r="D62" s="1414"/>
      <c r="E62" s="79"/>
      <c r="F62" s="386"/>
      <c r="G62" s="2"/>
      <c r="H62" s="652"/>
      <c r="I62" s="1419"/>
      <c r="J62" s="386"/>
      <c r="K62" s="652"/>
      <c r="L62" s="1430" t="s">
        <v>11321</v>
      </c>
      <c r="M62" s="10"/>
      <c r="N62" s="43"/>
      <c r="O62" s="43"/>
      <c r="P62" s="58" t="s">
        <v>830</v>
      </c>
      <c r="Q62" s="1259"/>
      <c r="R62" s="1442"/>
      <c r="S62" s="1197"/>
      <c r="V62" s="1279"/>
      <c r="W62" s="1210"/>
      <c r="X62" s="2296"/>
      <c r="Y62" s="1627"/>
      <c r="Z62" s="1306"/>
      <c r="AA62" s="1199"/>
    </row>
    <row r="63" spans="1:27" x14ac:dyDescent="0.25">
      <c r="A63" s="1200">
        <v>46</v>
      </c>
      <c r="B63" s="799" t="s">
        <v>832</v>
      </c>
      <c r="C63" s="1682" t="s">
        <v>1086</v>
      </c>
      <c r="D63" s="1414"/>
      <c r="E63" s="79"/>
      <c r="F63" s="386"/>
      <c r="G63" s="2"/>
      <c r="H63" s="652"/>
      <c r="I63" s="1419"/>
      <c r="J63" s="386"/>
      <c r="K63" s="652"/>
      <c r="L63" s="1430" t="s">
        <v>11322</v>
      </c>
      <c r="M63" s="10"/>
      <c r="N63" s="43"/>
      <c r="O63" s="43"/>
      <c r="P63" s="58" t="s">
        <v>832</v>
      </c>
      <c r="Q63" s="1259"/>
      <c r="R63" s="1442"/>
      <c r="S63" s="1197"/>
      <c r="V63" s="1279"/>
      <c r="W63" s="1210"/>
      <c r="X63" s="2296"/>
      <c r="Y63" s="1627"/>
      <c r="Z63" s="1306"/>
      <c r="AA63" s="1199"/>
    </row>
    <row r="64" spans="1:27" x14ac:dyDescent="0.25">
      <c r="A64" s="1200">
        <v>46</v>
      </c>
      <c r="B64" s="799" t="s">
        <v>833</v>
      </c>
      <c r="C64" s="1682" t="s">
        <v>915</v>
      </c>
      <c r="D64" s="1414"/>
      <c r="E64" s="79"/>
      <c r="F64" s="386"/>
      <c r="G64" s="2"/>
      <c r="H64" s="652"/>
      <c r="I64" s="1419"/>
      <c r="J64" s="386"/>
      <c r="K64" s="652"/>
      <c r="L64" s="1430" t="s">
        <v>11323</v>
      </c>
      <c r="M64" s="10"/>
      <c r="N64" s="43"/>
      <c r="O64" s="43"/>
      <c r="P64" s="58" t="s">
        <v>833</v>
      </c>
      <c r="Q64" s="1259"/>
      <c r="R64" s="1442"/>
      <c r="S64" s="1197"/>
      <c r="V64" s="1279"/>
      <c r="W64" s="1210"/>
      <c r="X64" s="2296"/>
      <c r="Y64" s="1627"/>
      <c r="Z64" s="1306"/>
      <c r="AA64" s="1199"/>
    </row>
    <row r="65" spans="1:27" x14ac:dyDescent="0.25">
      <c r="A65" s="1200">
        <v>46</v>
      </c>
      <c r="B65" s="799" t="s">
        <v>834</v>
      </c>
      <c r="C65" s="1682" t="s">
        <v>916</v>
      </c>
      <c r="D65" s="1414"/>
      <c r="E65" s="79"/>
      <c r="F65" s="386"/>
      <c r="G65" s="2"/>
      <c r="H65" s="652"/>
      <c r="I65" s="1419"/>
      <c r="J65" s="386"/>
      <c r="K65" s="652"/>
      <c r="L65" s="1430" t="s">
        <v>11324</v>
      </c>
      <c r="M65" s="10"/>
      <c r="N65" s="43"/>
      <c r="O65" s="43"/>
      <c r="P65" s="58" t="s">
        <v>834</v>
      </c>
      <c r="Q65" s="1259"/>
      <c r="R65" s="1442"/>
      <c r="S65" s="1197"/>
      <c r="V65" s="1279"/>
      <c r="W65" s="1210"/>
      <c r="X65" s="2296"/>
      <c r="Y65" s="1627"/>
      <c r="Z65" s="1306"/>
      <c r="AA65" s="1199"/>
    </row>
    <row r="66" spans="1:27" x14ac:dyDescent="0.25">
      <c r="A66" s="1200">
        <v>46</v>
      </c>
      <c r="B66" s="799" t="s">
        <v>835</v>
      </c>
      <c r="C66" s="1682" t="s">
        <v>917</v>
      </c>
      <c r="D66" s="1414"/>
      <c r="E66" s="79"/>
      <c r="F66" s="386"/>
      <c r="G66" s="2"/>
      <c r="H66" s="652"/>
      <c r="I66" s="1419"/>
      <c r="J66" s="386"/>
      <c r="K66" s="652"/>
      <c r="L66" s="1430" t="s">
        <v>1095</v>
      </c>
      <c r="M66" s="10"/>
      <c r="N66" s="43"/>
      <c r="O66" s="43"/>
      <c r="P66" s="58" t="s">
        <v>835</v>
      </c>
      <c r="Q66" s="1259"/>
      <c r="R66" s="1442"/>
      <c r="S66" s="1197"/>
      <c r="V66" s="1279"/>
      <c r="W66" s="1210"/>
      <c r="X66" s="2296"/>
      <c r="Y66" s="1627"/>
      <c r="Z66" s="1306"/>
      <c r="AA66" s="1199"/>
    </row>
    <row r="67" spans="1:27" x14ac:dyDescent="0.25">
      <c r="A67" s="1200">
        <v>46</v>
      </c>
      <c r="B67" s="799" t="s">
        <v>836</v>
      </c>
      <c r="C67" s="1682" t="s">
        <v>918</v>
      </c>
      <c r="D67" s="1414"/>
      <c r="E67" s="79"/>
      <c r="F67" s="386"/>
      <c r="G67" s="2"/>
      <c r="H67" s="652"/>
      <c r="I67" s="1419"/>
      <c r="J67" s="386"/>
      <c r="K67" s="652"/>
      <c r="L67" s="1430" t="s">
        <v>12544</v>
      </c>
      <c r="M67" s="10"/>
      <c r="N67" s="43"/>
      <c r="O67" s="43"/>
      <c r="P67" s="58" t="s">
        <v>836</v>
      </c>
      <c r="Q67" s="1259"/>
      <c r="R67" s="1442"/>
      <c r="S67" s="1197"/>
      <c r="V67" s="1279"/>
      <c r="W67" s="1210"/>
      <c r="X67" s="2296"/>
      <c r="Y67" s="1627"/>
      <c r="Z67" s="1306"/>
      <c r="AA67" s="1199"/>
    </row>
    <row r="68" spans="1:27" x14ac:dyDescent="0.25">
      <c r="A68" s="1200">
        <v>46</v>
      </c>
      <c r="B68" s="799" t="s">
        <v>9721</v>
      </c>
      <c r="C68" s="1683" t="s">
        <v>9728</v>
      </c>
      <c r="D68" s="1414"/>
      <c r="E68" s="79"/>
      <c r="F68" s="386"/>
      <c r="G68" s="2"/>
      <c r="H68" s="652"/>
      <c r="I68" s="1419"/>
      <c r="J68" s="386"/>
      <c r="K68" s="652"/>
      <c r="L68" s="1430" t="s">
        <v>9127</v>
      </c>
      <c r="M68" s="10"/>
      <c r="N68" s="43"/>
      <c r="O68" s="43"/>
      <c r="P68" s="59"/>
      <c r="Q68" s="1259"/>
      <c r="R68" s="1441" t="s">
        <v>9721</v>
      </c>
      <c r="S68" s="1197"/>
      <c r="V68" s="1279"/>
      <c r="W68" s="1210"/>
      <c r="X68" s="2296"/>
      <c r="Y68" s="1627"/>
      <c r="Z68" s="1306"/>
      <c r="AA68" s="1199"/>
    </row>
    <row r="69" spans="1:27" x14ac:dyDescent="0.25">
      <c r="A69" s="1289">
        <v>47</v>
      </c>
      <c r="B69" s="1290"/>
      <c r="C69" s="1617" t="s">
        <v>868</v>
      </c>
      <c r="D69" s="1420" t="s">
        <v>11289</v>
      </c>
      <c r="E69" s="489">
        <v>47</v>
      </c>
      <c r="F69" s="1522" t="s">
        <v>30</v>
      </c>
      <c r="G69" s="1523" t="s">
        <v>30</v>
      </c>
      <c r="H69" s="1524" t="s">
        <v>30</v>
      </c>
      <c r="I69" s="1410">
        <v>47</v>
      </c>
      <c r="J69" s="1522" t="s">
        <v>30</v>
      </c>
      <c r="K69" s="1524" t="s">
        <v>30</v>
      </c>
      <c r="L69" s="1409" t="s">
        <v>12545</v>
      </c>
      <c r="M69" s="1461">
        <v>47</v>
      </c>
      <c r="N69" s="1262">
        <v>47</v>
      </c>
      <c r="O69" s="1462">
        <v>47</v>
      </c>
      <c r="P69" s="1463" t="s">
        <v>824</v>
      </c>
      <c r="Q69" s="1267"/>
      <c r="R69" s="1460" t="s">
        <v>9722</v>
      </c>
      <c r="S69" s="2266"/>
      <c r="T69" s="2267"/>
      <c r="U69" s="2267"/>
      <c r="V69" s="2268"/>
      <c r="W69" s="2269"/>
      <c r="X69" s="2298"/>
      <c r="Y69" s="2270"/>
      <c r="Z69" s="2284"/>
      <c r="AA69" s="1823"/>
    </row>
    <row r="70" spans="1:27" x14ac:dyDescent="0.25">
      <c r="A70" s="1200">
        <v>47</v>
      </c>
      <c r="B70" s="799" t="s">
        <v>111</v>
      </c>
      <c r="C70" s="1680" t="s">
        <v>922</v>
      </c>
      <c r="D70" s="1414" t="s">
        <v>12546</v>
      </c>
      <c r="E70" s="105" t="s">
        <v>111</v>
      </c>
      <c r="F70" s="386" t="s">
        <v>41</v>
      </c>
      <c r="G70" s="2" t="s">
        <v>41</v>
      </c>
      <c r="H70" s="652" t="s">
        <v>15</v>
      </c>
      <c r="I70" s="1418" t="s">
        <v>111</v>
      </c>
      <c r="J70" s="386" t="s">
        <v>16</v>
      </c>
      <c r="K70" s="652" t="s">
        <v>15</v>
      </c>
      <c r="L70" s="1430"/>
      <c r="M70" s="10"/>
      <c r="N70" s="43"/>
      <c r="O70" s="43"/>
      <c r="P70" s="59" t="s">
        <v>824</v>
      </c>
      <c r="Q70" s="1259"/>
      <c r="R70" s="1443"/>
      <c r="S70" s="1197"/>
      <c r="V70" s="1279"/>
      <c r="W70" s="1210"/>
      <c r="X70" s="2296"/>
      <c r="Y70" s="1627"/>
      <c r="Z70" s="1306"/>
      <c r="AA70" s="1199"/>
    </row>
    <row r="71" spans="1:27" x14ac:dyDescent="0.25">
      <c r="A71" s="1200">
        <v>47</v>
      </c>
      <c r="B71" s="799">
        <v>24</v>
      </c>
      <c r="C71" s="1670" t="s">
        <v>9934</v>
      </c>
      <c r="D71" s="1421" t="s">
        <v>11281</v>
      </c>
      <c r="E71" s="105">
        <v>24</v>
      </c>
      <c r="F71" s="386" t="s">
        <v>42</v>
      </c>
      <c r="G71" s="2" t="s">
        <v>42</v>
      </c>
      <c r="H71" s="652" t="s">
        <v>43</v>
      </c>
      <c r="I71" s="1418">
        <v>24</v>
      </c>
      <c r="J71" s="386" t="s">
        <v>16</v>
      </c>
      <c r="K71" s="652" t="s">
        <v>19</v>
      </c>
      <c r="L71" s="1428" t="s">
        <v>11281</v>
      </c>
      <c r="M71" s="10"/>
      <c r="N71" s="1260" t="s">
        <v>116</v>
      </c>
      <c r="O71" s="43"/>
      <c r="P71" s="59" t="s">
        <v>824</v>
      </c>
      <c r="Q71" s="1259"/>
      <c r="R71" s="1443"/>
      <c r="S71" s="1519"/>
      <c r="T71" s="1354"/>
      <c r="U71" s="1354"/>
      <c r="V71" s="1350"/>
      <c r="W71" s="1351"/>
      <c r="X71" s="2300"/>
      <c r="Y71" s="1634"/>
      <c r="Z71" s="1358" t="s">
        <v>11154</v>
      </c>
      <c r="AA71" s="1355"/>
    </row>
    <row r="72" spans="1:27" x14ac:dyDescent="0.25">
      <c r="A72" s="1200">
        <v>47</v>
      </c>
      <c r="B72" s="799">
        <v>30</v>
      </c>
      <c r="C72" s="1680" t="s">
        <v>921</v>
      </c>
      <c r="D72" s="1414" t="s">
        <v>11270</v>
      </c>
      <c r="E72" s="105">
        <v>30</v>
      </c>
      <c r="F72" s="386" t="s">
        <v>44</v>
      </c>
      <c r="G72" s="2" t="s">
        <v>44</v>
      </c>
      <c r="H72" s="652" t="s">
        <v>15</v>
      </c>
      <c r="I72" s="1418">
        <v>30</v>
      </c>
      <c r="J72" s="386" t="s">
        <v>16</v>
      </c>
      <c r="K72" s="652" t="s">
        <v>15</v>
      </c>
      <c r="L72" s="1430" t="s">
        <v>11270</v>
      </c>
      <c r="M72" s="10"/>
      <c r="N72" s="1260" t="s">
        <v>118</v>
      </c>
      <c r="O72" s="43"/>
      <c r="P72" s="59" t="s">
        <v>824</v>
      </c>
      <c r="Q72" s="1259"/>
      <c r="R72" s="1443"/>
      <c r="S72" s="1197"/>
      <c r="V72" s="1279"/>
      <c r="W72" s="1210"/>
      <c r="X72" s="2296"/>
      <c r="Y72" s="1627"/>
      <c r="Z72" s="1306"/>
      <c r="AA72" s="1199"/>
    </row>
    <row r="73" spans="1:27" x14ac:dyDescent="0.25">
      <c r="A73" s="1200">
        <v>47</v>
      </c>
      <c r="B73" s="799">
        <v>31</v>
      </c>
      <c r="C73" s="1680" t="s">
        <v>920</v>
      </c>
      <c r="D73" s="1414" t="s">
        <v>11270</v>
      </c>
      <c r="E73" s="105">
        <v>31</v>
      </c>
      <c r="F73" s="386" t="s">
        <v>44</v>
      </c>
      <c r="G73" s="2" t="s">
        <v>44</v>
      </c>
      <c r="H73" s="652" t="s">
        <v>15</v>
      </c>
      <c r="I73" s="1418">
        <v>31</v>
      </c>
      <c r="J73" s="386" t="s">
        <v>16</v>
      </c>
      <c r="K73" s="652" t="s">
        <v>15</v>
      </c>
      <c r="L73" s="1430"/>
      <c r="M73" s="10"/>
      <c r="N73" s="43"/>
      <c r="O73" s="43"/>
      <c r="P73" s="59" t="s">
        <v>824</v>
      </c>
      <c r="Q73" s="1259"/>
      <c r="R73" s="1443"/>
      <c r="S73" s="1197"/>
      <c r="V73" s="1279"/>
      <c r="W73" s="1210"/>
      <c r="X73" s="2296"/>
      <c r="Y73" s="1627"/>
      <c r="Z73" s="1306"/>
      <c r="AA73" s="1199"/>
    </row>
    <row r="74" spans="1:27" x14ac:dyDescent="0.25">
      <c r="A74" s="1200">
        <v>47</v>
      </c>
      <c r="B74" s="799">
        <v>95</v>
      </c>
      <c r="C74" s="1680" t="s">
        <v>919</v>
      </c>
      <c r="D74" s="1430" t="s">
        <v>12547</v>
      </c>
      <c r="E74" s="105">
        <v>95</v>
      </c>
      <c r="F74" s="386"/>
      <c r="G74" s="2"/>
      <c r="H74" s="652" t="s">
        <v>44</v>
      </c>
      <c r="I74" s="1418">
        <v>95</v>
      </c>
      <c r="J74" s="386" t="s">
        <v>26</v>
      </c>
      <c r="K74" s="652" t="s">
        <v>15</v>
      </c>
      <c r="L74" s="1430" t="s">
        <v>12547</v>
      </c>
      <c r="M74" s="10"/>
      <c r="N74" s="1260" t="s">
        <v>120</v>
      </c>
      <c r="O74" s="43"/>
      <c r="P74" s="59" t="s">
        <v>824</v>
      </c>
      <c r="Q74" s="1259"/>
      <c r="R74" s="1443"/>
      <c r="S74" s="1197"/>
      <c r="V74" s="1279"/>
      <c r="W74" s="1210"/>
      <c r="X74" s="2296"/>
      <c r="Y74" s="1627"/>
      <c r="Z74" s="1306"/>
      <c r="AA74" s="1199"/>
    </row>
    <row r="75" spans="1:27" x14ac:dyDescent="0.25">
      <c r="A75" s="1200">
        <v>47</v>
      </c>
      <c r="B75" s="799">
        <v>96</v>
      </c>
      <c r="C75" s="1714" t="s">
        <v>923</v>
      </c>
      <c r="D75" s="1715" t="s">
        <v>11284</v>
      </c>
      <c r="E75" s="105">
        <v>96</v>
      </c>
      <c r="F75" s="386" t="s">
        <v>41</v>
      </c>
      <c r="G75" s="2" t="s">
        <v>41</v>
      </c>
      <c r="H75" s="652" t="s">
        <v>15</v>
      </c>
      <c r="I75" s="1418">
        <v>96</v>
      </c>
      <c r="J75" s="386" t="s">
        <v>16</v>
      </c>
      <c r="K75" s="652" t="s">
        <v>15</v>
      </c>
      <c r="L75" s="1718" t="s">
        <v>11284</v>
      </c>
      <c r="M75" s="10"/>
      <c r="N75" s="43"/>
      <c r="O75" s="43"/>
      <c r="P75" s="59" t="s">
        <v>824</v>
      </c>
      <c r="Q75" s="1259"/>
      <c r="R75" s="1443"/>
      <c r="S75" s="1718" t="s">
        <v>11284</v>
      </c>
      <c r="T75" s="1719"/>
      <c r="U75" s="1719"/>
      <c r="V75" s="1720"/>
      <c r="W75" s="1721" t="s">
        <v>9718</v>
      </c>
      <c r="X75" s="2299"/>
      <c r="Y75" s="1725" t="s">
        <v>9719</v>
      </c>
      <c r="Z75" s="1726" t="s">
        <v>11674</v>
      </c>
      <c r="AA75" s="1727"/>
    </row>
    <row r="76" spans="1:27" x14ac:dyDescent="0.25">
      <c r="A76" s="1200">
        <v>47</v>
      </c>
      <c r="B76" s="799">
        <v>97</v>
      </c>
      <c r="C76" s="1714" t="s">
        <v>9924</v>
      </c>
      <c r="D76" s="1715" t="s">
        <v>11276</v>
      </c>
      <c r="E76" s="105">
        <v>97</v>
      </c>
      <c r="F76" s="386" t="s">
        <v>41</v>
      </c>
      <c r="G76" s="2" t="s">
        <v>41</v>
      </c>
      <c r="H76" s="652" t="s">
        <v>15</v>
      </c>
      <c r="I76" s="1418">
        <v>97</v>
      </c>
      <c r="J76" s="386" t="s">
        <v>16</v>
      </c>
      <c r="K76" s="652" t="s">
        <v>15</v>
      </c>
      <c r="L76" s="1718" t="s">
        <v>11276</v>
      </c>
      <c r="M76" s="10"/>
      <c r="N76" s="43"/>
      <c r="O76" s="43"/>
      <c r="P76" s="59" t="s">
        <v>824</v>
      </c>
      <c r="Q76" s="1259"/>
      <c r="R76" s="1443"/>
      <c r="S76" s="1718" t="s">
        <v>11276</v>
      </c>
      <c r="T76" s="1719"/>
      <c r="U76" s="1719"/>
      <c r="V76" s="1720"/>
      <c r="W76" s="1721" t="s">
        <v>108</v>
      </c>
      <c r="X76" s="2299"/>
      <c r="Y76" s="1725" t="s">
        <v>9919</v>
      </c>
      <c r="Z76" s="1726" t="s">
        <v>11674</v>
      </c>
      <c r="AA76" s="1727"/>
    </row>
    <row r="77" spans="1:27" x14ac:dyDescent="0.25">
      <c r="A77" s="1200">
        <v>47</v>
      </c>
      <c r="B77" s="799" t="s">
        <v>45</v>
      </c>
      <c r="C77" s="1716" t="s">
        <v>11481</v>
      </c>
      <c r="D77" s="1715" t="s">
        <v>11276</v>
      </c>
      <c r="E77" s="105" t="s">
        <v>45</v>
      </c>
      <c r="F77" s="386" t="s">
        <v>41</v>
      </c>
      <c r="G77" s="2" t="s">
        <v>41</v>
      </c>
      <c r="H77" s="652" t="s">
        <v>15</v>
      </c>
      <c r="I77" s="1418" t="s">
        <v>45</v>
      </c>
      <c r="J77" s="386" t="s">
        <v>16</v>
      </c>
      <c r="K77" s="652" t="s">
        <v>15</v>
      </c>
      <c r="L77" s="1718" t="s">
        <v>11276</v>
      </c>
      <c r="M77" s="10"/>
      <c r="N77" s="43"/>
      <c r="O77" s="43"/>
      <c r="P77" s="59" t="s">
        <v>824</v>
      </c>
      <c r="Q77" s="1259"/>
      <c r="R77" s="1443"/>
      <c r="S77" s="1718" t="s">
        <v>11276</v>
      </c>
      <c r="T77" s="1703"/>
      <c r="U77" s="1703"/>
      <c r="V77" s="1720"/>
      <c r="W77" s="1722" t="s">
        <v>831</v>
      </c>
      <c r="X77" s="2301"/>
      <c r="Y77" s="1728" t="s">
        <v>11481</v>
      </c>
      <c r="Z77" s="1726" t="s">
        <v>11674</v>
      </c>
      <c r="AA77" s="1711"/>
    </row>
    <row r="78" spans="1:27" x14ac:dyDescent="0.25">
      <c r="A78" s="1200">
        <v>47</v>
      </c>
      <c r="B78" s="799" t="s">
        <v>187</v>
      </c>
      <c r="C78" s="1680" t="s">
        <v>924</v>
      </c>
      <c r="D78" s="1414"/>
      <c r="E78" s="79"/>
      <c r="F78" s="386"/>
      <c r="G78" s="2"/>
      <c r="H78" s="652"/>
      <c r="I78" s="1419"/>
      <c r="J78" s="386"/>
      <c r="K78" s="652"/>
      <c r="L78" s="1430" t="s">
        <v>11275</v>
      </c>
      <c r="M78" s="1451" t="s">
        <v>187</v>
      </c>
      <c r="N78" s="43"/>
      <c r="O78" s="43"/>
      <c r="P78" s="59" t="s">
        <v>824</v>
      </c>
      <c r="Q78" s="1259"/>
      <c r="R78" s="1443"/>
      <c r="S78" s="1197"/>
      <c r="V78" s="1279"/>
      <c r="W78" s="1210"/>
      <c r="X78" s="2296"/>
      <c r="Y78" s="1627"/>
      <c r="Z78" s="1306"/>
      <c r="AA78" s="1199"/>
    </row>
    <row r="79" spans="1:27" x14ac:dyDescent="0.25">
      <c r="A79" s="1200">
        <v>47</v>
      </c>
      <c r="B79" s="799" t="s">
        <v>196</v>
      </c>
      <c r="C79" s="1684" t="s">
        <v>925</v>
      </c>
      <c r="D79" s="1414"/>
      <c r="E79" s="79"/>
      <c r="F79" s="386"/>
      <c r="G79" s="2"/>
      <c r="H79" s="652"/>
      <c r="I79" s="1419"/>
      <c r="J79" s="386"/>
      <c r="K79" s="652"/>
      <c r="L79" s="1430" t="s">
        <v>12546</v>
      </c>
      <c r="M79" s="1451" t="s">
        <v>196</v>
      </c>
      <c r="N79" s="43"/>
      <c r="O79" s="43"/>
      <c r="P79" s="59" t="s">
        <v>824</v>
      </c>
      <c r="Q79" s="1259"/>
      <c r="R79" s="1441" t="s">
        <v>196</v>
      </c>
      <c r="S79" s="1197"/>
      <c r="V79" s="1279"/>
      <c r="W79" s="1210"/>
      <c r="X79" s="2296"/>
      <c r="Y79" s="1627"/>
      <c r="Z79" s="1306"/>
      <c r="AA79" s="1199"/>
    </row>
    <row r="80" spans="1:27" x14ac:dyDescent="0.25">
      <c r="A80" s="1200">
        <v>47</v>
      </c>
      <c r="B80" s="799" t="s">
        <v>114</v>
      </c>
      <c r="C80" s="1680" t="s">
        <v>926</v>
      </c>
      <c r="D80" s="1414"/>
      <c r="E80" s="79"/>
      <c r="F80" s="386"/>
      <c r="G80" s="2"/>
      <c r="H80" s="652"/>
      <c r="I80" s="1419"/>
      <c r="J80" s="386"/>
      <c r="K80" s="652"/>
      <c r="L80" s="1430" t="s">
        <v>11365</v>
      </c>
      <c r="M80" s="1451" t="s">
        <v>114</v>
      </c>
      <c r="N80" s="1260" t="s">
        <v>114</v>
      </c>
      <c r="O80" s="1452" t="s">
        <v>114</v>
      </c>
      <c r="P80" s="59" t="s">
        <v>824</v>
      </c>
      <c r="Q80" s="1259"/>
      <c r="R80" s="1441" t="s">
        <v>114</v>
      </c>
      <c r="S80" s="1197"/>
      <c r="V80" s="1279"/>
      <c r="W80" s="1210"/>
      <c r="X80" s="2296"/>
      <c r="Y80" s="1627"/>
      <c r="Z80" s="1306"/>
      <c r="AA80" s="1199"/>
    </row>
    <row r="81" spans="1:27" x14ac:dyDescent="0.25">
      <c r="A81" s="1200">
        <v>47</v>
      </c>
      <c r="B81" s="799" t="s">
        <v>96</v>
      </c>
      <c r="C81" s="1895" t="s">
        <v>12602</v>
      </c>
      <c r="D81" s="1414"/>
      <c r="E81" s="79"/>
      <c r="F81" s="386"/>
      <c r="G81" s="2"/>
      <c r="H81" s="652"/>
      <c r="I81" s="1419"/>
      <c r="J81" s="386"/>
      <c r="K81" s="652"/>
      <c r="L81" s="1430" t="s">
        <v>11266</v>
      </c>
      <c r="M81" s="10"/>
      <c r="N81" s="1260" t="s">
        <v>96</v>
      </c>
      <c r="O81" s="43"/>
      <c r="P81" s="59" t="s">
        <v>824</v>
      </c>
      <c r="Q81" s="1259"/>
      <c r="R81" s="1443"/>
      <c r="S81" s="1197"/>
      <c r="V81" s="1279"/>
      <c r="W81" s="1210"/>
      <c r="X81" s="2296"/>
      <c r="Y81" s="1627"/>
      <c r="Z81" s="1306"/>
      <c r="AA81" s="1199"/>
    </row>
    <row r="82" spans="1:27" x14ac:dyDescent="0.25">
      <c r="A82" s="1200">
        <v>47</v>
      </c>
      <c r="B82" s="799" t="s">
        <v>97</v>
      </c>
      <c r="C82" s="1680" t="s">
        <v>927</v>
      </c>
      <c r="D82" s="1414"/>
      <c r="E82" s="79"/>
      <c r="F82" s="386"/>
      <c r="G82" s="2"/>
      <c r="H82" s="652"/>
      <c r="I82" s="1419"/>
      <c r="J82" s="386"/>
      <c r="K82" s="652"/>
      <c r="L82" s="1430" t="s">
        <v>11270</v>
      </c>
      <c r="M82" s="10"/>
      <c r="N82" s="1260" t="s">
        <v>97</v>
      </c>
      <c r="O82" s="43"/>
      <c r="P82" s="59" t="s">
        <v>824</v>
      </c>
      <c r="Q82" s="1259"/>
      <c r="R82" s="1443"/>
      <c r="S82" s="1197"/>
      <c r="V82" s="1279"/>
      <c r="W82" s="1210"/>
      <c r="X82" s="2296"/>
      <c r="Y82" s="1627"/>
      <c r="Z82" s="1306"/>
      <c r="AA82" s="1199"/>
    </row>
    <row r="83" spans="1:27" x14ac:dyDescent="0.25">
      <c r="A83" s="1200">
        <v>47</v>
      </c>
      <c r="B83" s="799" t="s">
        <v>112</v>
      </c>
      <c r="C83" s="1680" t="s">
        <v>928</v>
      </c>
      <c r="D83" s="1414"/>
      <c r="E83" s="79"/>
      <c r="F83" s="386"/>
      <c r="G83" s="2"/>
      <c r="H83" s="652"/>
      <c r="I83" s="1419"/>
      <c r="J83" s="386"/>
      <c r="K83" s="652"/>
      <c r="L83" s="1430" t="s">
        <v>11260</v>
      </c>
      <c r="M83" s="10"/>
      <c r="N83" s="1260" t="s">
        <v>112</v>
      </c>
      <c r="O83" s="43"/>
      <c r="P83" s="59" t="s">
        <v>824</v>
      </c>
      <c r="Q83" s="1259"/>
      <c r="R83" s="1443"/>
      <c r="S83" s="1197"/>
      <c r="V83" s="1279"/>
      <c r="W83" s="1210"/>
      <c r="X83" s="2296"/>
      <c r="Y83" s="1627"/>
      <c r="Z83" s="1306"/>
      <c r="AA83" s="1199"/>
    </row>
    <row r="84" spans="1:27" x14ac:dyDescent="0.25">
      <c r="A84" s="1200">
        <v>47</v>
      </c>
      <c r="B84" s="799" t="s">
        <v>113</v>
      </c>
      <c r="C84" s="1680" t="s">
        <v>929</v>
      </c>
      <c r="D84" s="1414"/>
      <c r="E84" s="79"/>
      <c r="F84" s="386"/>
      <c r="G84" s="2"/>
      <c r="H84" s="652"/>
      <c r="I84" s="1419"/>
      <c r="J84" s="386"/>
      <c r="K84" s="652"/>
      <c r="L84" s="1430" t="s">
        <v>11270</v>
      </c>
      <c r="M84" s="10"/>
      <c r="N84" s="1260" t="s">
        <v>113</v>
      </c>
      <c r="O84" s="43"/>
      <c r="P84" s="59" t="s">
        <v>824</v>
      </c>
      <c r="Q84" s="1259"/>
      <c r="R84" s="1443"/>
      <c r="S84" s="1197"/>
      <c r="V84" s="1279"/>
      <c r="W84" s="1210"/>
      <c r="X84" s="2296"/>
      <c r="Y84" s="1627"/>
      <c r="Z84" s="1306"/>
      <c r="AA84" s="1199"/>
    </row>
    <row r="85" spans="1:27" x14ac:dyDescent="0.25">
      <c r="A85" s="1200">
        <v>47</v>
      </c>
      <c r="B85" s="799" t="s">
        <v>115</v>
      </c>
      <c r="C85" s="1680" t="s">
        <v>930</v>
      </c>
      <c r="D85" s="1414"/>
      <c r="E85" s="79"/>
      <c r="F85" s="386"/>
      <c r="G85" s="2"/>
      <c r="H85" s="652"/>
      <c r="I85" s="1419"/>
      <c r="J85" s="386"/>
      <c r="K85" s="652"/>
      <c r="L85" s="1430" t="s">
        <v>11259</v>
      </c>
      <c r="M85" s="10"/>
      <c r="N85" s="1260" t="s">
        <v>115</v>
      </c>
      <c r="O85" s="43"/>
      <c r="P85" s="59" t="s">
        <v>824</v>
      </c>
      <c r="Q85" s="1259"/>
      <c r="R85" s="1443"/>
      <c r="S85" s="1197"/>
      <c r="V85" s="1279"/>
      <c r="W85" s="1210"/>
      <c r="X85" s="2296"/>
      <c r="Y85" s="1627"/>
      <c r="Z85" s="1306"/>
      <c r="AA85" s="1199"/>
    </row>
    <row r="86" spans="1:27" x14ac:dyDescent="0.25">
      <c r="A86" s="1200">
        <v>47</v>
      </c>
      <c r="B86" s="799" t="s">
        <v>117</v>
      </c>
      <c r="C86" s="1680" t="s">
        <v>1806</v>
      </c>
      <c r="D86" s="1414"/>
      <c r="E86" s="79"/>
      <c r="F86" s="386"/>
      <c r="G86" s="2"/>
      <c r="H86" s="652"/>
      <c r="I86" s="1419"/>
      <c r="J86" s="386"/>
      <c r="K86" s="652"/>
      <c r="L86" s="1430" t="s">
        <v>9130</v>
      </c>
      <c r="M86" s="10"/>
      <c r="N86" s="1260" t="s">
        <v>117</v>
      </c>
      <c r="O86" s="43"/>
      <c r="P86" s="59" t="s">
        <v>824</v>
      </c>
      <c r="Q86" s="1259"/>
      <c r="R86" s="1443"/>
      <c r="S86" s="1197"/>
      <c r="V86" s="1279"/>
      <c r="W86" s="1210"/>
      <c r="X86" s="2296"/>
      <c r="Y86" s="1627"/>
      <c r="Z86" s="1306"/>
      <c r="AA86" s="1199"/>
    </row>
    <row r="87" spans="1:27" x14ac:dyDescent="0.25">
      <c r="A87" s="1200">
        <v>47</v>
      </c>
      <c r="B87" s="799" t="s">
        <v>119</v>
      </c>
      <c r="C87" s="1714" t="s">
        <v>11679</v>
      </c>
      <c r="D87" s="1717"/>
      <c r="E87" s="79"/>
      <c r="F87" s="386"/>
      <c r="G87" s="2"/>
      <c r="H87" s="652"/>
      <c r="I87" s="1419"/>
      <c r="J87" s="386"/>
      <c r="K87" s="652"/>
      <c r="L87" s="1718" t="s">
        <v>11318</v>
      </c>
      <c r="M87" s="10"/>
      <c r="N87" s="1260" t="s">
        <v>119</v>
      </c>
      <c r="O87" s="43"/>
      <c r="P87" s="59" t="s">
        <v>824</v>
      </c>
      <c r="Q87" s="1259"/>
      <c r="R87" s="1443"/>
      <c r="S87" s="1723"/>
      <c r="T87" s="1719"/>
      <c r="U87" s="1719"/>
      <c r="V87" s="1720"/>
      <c r="W87" s="1724"/>
      <c r="X87" s="2299"/>
      <c r="Y87" s="1725"/>
      <c r="Z87" s="1726"/>
      <c r="AA87" s="1727"/>
    </row>
    <row r="88" spans="1:27" x14ac:dyDescent="0.25">
      <c r="A88" s="1200">
        <v>47</v>
      </c>
      <c r="B88" s="799" t="s">
        <v>578</v>
      </c>
      <c r="C88" s="1680" t="s">
        <v>9725</v>
      </c>
      <c r="D88" s="1414"/>
      <c r="E88" s="79"/>
      <c r="F88" s="386"/>
      <c r="G88" s="2"/>
      <c r="H88" s="652"/>
      <c r="I88" s="1419"/>
      <c r="J88" s="386"/>
      <c r="K88" s="652"/>
      <c r="L88" s="1430" t="s">
        <v>11341</v>
      </c>
      <c r="M88" s="10"/>
      <c r="N88" s="43"/>
      <c r="O88" s="43"/>
      <c r="P88" s="59"/>
      <c r="Q88" s="1259"/>
      <c r="R88" s="1419" t="s">
        <v>578</v>
      </c>
      <c r="S88" s="1197"/>
      <c r="V88" s="1279"/>
      <c r="W88" s="1210"/>
      <c r="X88" s="2296"/>
      <c r="Y88" s="1627"/>
      <c r="Z88" s="1306"/>
      <c r="AA88" s="1199"/>
    </row>
    <row r="89" spans="1:27" x14ac:dyDescent="0.25">
      <c r="A89" s="1200">
        <v>47</v>
      </c>
      <c r="B89" s="799" t="s">
        <v>9210</v>
      </c>
      <c r="C89" s="1680" t="s">
        <v>9726</v>
      </c>
      <c r="D89" s="1414"/>
      <c r="E89" s="79"/>
      <c r="F89" s="386"/>
      <c r="G89" s="2"/>
      <c r="H89" s="652"/>
      <c r="I89" s="1419"/>
      <c r="J89" s="386"/>
      <c r="K89" s="652"/>
      <c r="L89" s="1430" t="s">
        <v>11268</v>
      </c>
      <c r="M89" s="10"/>
      <c r="N89" s="43"/>
      <c r="O89" s="43"/>
      <c r="P89" s="59"/>
      <c r="Q89" s="1259"/>
      <c r="R89" s="1419" t="s">
        <v>9210</v>
      </c>
      <c r="S89" s="1197"/>
      <c r="V89" s="1279"/>
      <c r="W89" s="1210"/>
      <c r="X89" s="2296"/>
      <c r="Y89" s="1627"/>
      <c r="Z89" s="1306"/>
      <c r="AA89" s="1199"/>
    </row>
    <row r="90" spans="1:27" x14ac:dyDescent="0.25">
      <c r="A90" s="1200">
        <v>47</v>
      </c>
      <c r="B90" s="799" t="s">
        <v>188</v>
      </c>
      <c r="C90" s="1680" t="s">
        <v>931</v>
      </c>
      <c r="D90" s="1414"/>
      <c r="E90" s="79"/>
      <c r="F90" s="386"/>
      <c r="G90" s="2"/>
      <c r="H90" s="652"/>
      <c r="I90" s="1419"/>
      <c r="J90" s="386"/>
      <c r="K90" s="652"/>
      <c r="L90" s="1430" t="s">
        <v>11259</v>
      </c>
      <c r="M90" s="10"/>
      <c r="N90" s="43"/>
      <c r="O90" s="1452" t="s">
        <v>188</v>
      </c>
      <c r="P90" s="59" t="s">
        <v>824</v>
      </c>
      <c r="Q90" s="1259"/>
      <c r="R90" s="1443"/>
      <c r="S90" s="1197"/>
      <c r="V90" s="1279"/>
      <c r="W90" s="1210"/>
      <c r="X90" s="2296"/>
      <c r="Y90" s="1627"/>
      <c r="Z90" s="1306"/>
      <c r="AA90" s="1199"/>
    </row>
    <row r="91" spans="1:27" x14ac:dyDescent="0.25">
      <c r="A91" s="1200">
        <v>47</v>
      </c>
      <c r="B91" s="799" t="s">
        <v>9709</v>
      </c>
      <c r="C91" s="1661" t="s">
        <v>9732</v>
      </c>
      <c r="D91" s="1662"/>
      <c r="E91" s="79"/>
      <c r="F91" s="386"/>
      <c r="G91" s="2"/>
      <c r="H91" s="652"/>
      <c r="I91" s="1419"/>
      <c r="J91" s="386"/>
      <c r="K91" s="652"/>
      <c r="L91" s="1655" t="s">
        <v>12548</v>
      </c>
      <c r="M91" s="10"/>
      <c r="N91" s="43"/>
      <c r="O91" s="43"/>
      <c r="P91" s="59"/>
      <c r="Q91" s="1259"/>
      <c r="R91" s="1419" t="s">
        <v>9709</v>
      </c>
      <c r="S91" s="1649"/>
      <c r="T91" s="1656"/>
      <c r="U91" s="1656"/>
      <c r="V91" s="1657"/>
      <c r="W91" s="1658"/>
      <c r="X91" s="2302"/>
      <c r="Y91" s="1659"/>
      <c r="Z91" s="1660"/>
      <c r="AA91" s="1207"/>
    </row>
    <row r="92" spans="1:27" x14ac:dyDescent="0.25">
      <c r="A92" s="1289">
        <v>49</v>
      </c>
      <c r="B92" s="1290"/>
      <c r="C92" s="1512" t="s">
        <v>870</v>
      </c>
      <c r="D92" s="1923" t="s">
        <v>11268</v>
      </c>
      <c r="E92" s="1914">
        <v>49</v>
      </c>
      <c r="F92" s="911" t="s">
        <v>8</v>
      </c>
      <c r="G92" s="81" t="s">
        <v>8</v>
      </c>
      <c r="H92" s="650" t="s">
        <v>9</v>
      </c>
      <c r="I92" s="1915">
        <v>49</v>
      </c>
      <c r="J92" s="911" t="s">
        <v>10</v>
      </c>
      <c r="K92" s="650" t="s">
        <v>9</v>
      </c>
      <c r="L92" s="1913" t="s">
        <v>11268</v>
      </c>
      <c r="M92" s="900">
        <v>49</v>
      </c>
      <c r="N92" s="1457" t="s">
        <v>824</v>
      </c>
      <c r="O92" s="933"/>
      <c r="P92" s="1457" t="s">
        <v>824</v>
      </c>
      <c r="Q92" s="1457" t="s">
        <v>824</v>
      </c>
      <c r="R92" s="1464"/>
      <c r="S92" s="1924" t="s">
        <v>11268</v>
      </c>
      <c r="T92" s="1925"/>
      <c r="U92" s="1916"/>
      <c r="V92" s="1286"/>
      <c r="W92" s="2281" t="s">
        <v>10025</v>
      </c>
      <c r="X92" s="2303"/>
      <c r="Y92" s="1584" t="s">
        <v>10026</v>
      </c>
      <c r="Z92" s="2283" t="s">
        <v>10006</v>
      </c>
      <c r="AA92" s="1270" t="s">
        <v>9993</v>
      </c>
    </row>
    <row r="93" spans="1:27" x14ac:dyDescent="0.25">
      <c r="A93" s="1289" t="s">
        <v>195</v>
      </c>
      <c r="B93" s="1290"/>
      <c r="C93" s="1617" t="s">
        <v>871</v>
      </c>
      <c r="D93" s="1411" t="s">
        <v>11268</v>
      </c>
      <c r="E93" s="1911"/>
      <c r="F93" s="32"/>
      <c r="G93" s="33"/>
      <c r="H93" s="651"/>
      <c r="I93" s="1922"/>
      <c r="J93" s="32"/>
      <c r="K93" s="651"/>
      <c r="L93" s="1411" t="s">
        <v>11268</v>
      </c>
      <c r="M93" s="61"/>
      <c r="N93" s="55" t="s">
        <v>824</v>
      </c>
      <c r="O93" s="62" t="s">
        <v>195</v>
      </c>
      <c r="P93" s="55" t="s">
        <v>824</v>
      </c>
      <c r="Q93" s="55" t="s">
        <v>824</v>
      </c>
      <c r="R93" s="1440"/>
      <c r="S93" s="2277"/>
      <c r="T93" s="1176"/>
      <c r="U93" s="1176"/>
      <c r="V93" s="2268"/>
      <c r="W93" s="2269"/>
      <c r="X93" s="2291"/>
      <c r="Y93" s="2270"/>
      <c r="Z93" s="2284"/>
      <c r="AA93" s="1823"/>
    </row>
    <row r="94" spans="1:27" x14ac:dyDescent="0.25">
      <c r="A94" s="1289">
        <v>53</v>
      </c>
      <c r="B94" s="1290"/>
      <c r="C94" s="1647" t="s">
        <v>872</v>
      </c>
      <c r="D94" s="1919" t="s">
        <v>11285</v>
      </c>
      <c r="E94" s="1920">
        <v>53</v>
      </c>
      <c r="F94" s="32" t="s">
        <v>8</v>
      </c>
      <c r="G94" s="33" t="s">
        <v>8</v>
      </c>
      <c r="H94" s="651" t="s">
        <v>8</v>
      </c>
      <c r="I94" s="1921">
        <v>53</v>
      </c>
      <c r="J94" s="32" t="s">
        <v>13</v>
      </c>
      <c r="K94" s="651" t="s">
        <v>13</v>
      </c>
      <c r="L94" s="1648" t="s">
        <v>11285</v>
      </c>
      <c r="M94" s="61"/>
      <c r="N94" s="55" t="s">
        <v>824</v>
      </c>
      <c r="O94" s="61"/>
      <c r="P94" s="55" t="s">
        <v>824</v>
      </c>
      <c r="Q94" s="55" t="s">
        <v>824</v>
      </c>
      <c r="R94" s="1440"/>
      <c r="S94" s="1655"/>
      <c r="T94" s="1656"/>
      <c r="U94" s="1651"/>
      <c r="V94" s="1672"/>
      <c r="W94" s="2282"/>
      <c r="X94" s="2295"/>
      <c r="Y94" s="1654"/>
      <c r="Z94" s="1675"/>
      <c r="AA94" s="1676" t="s">
        <v>9993</v>
      </c>
    </row>
    <row r="95" spans="1:27" x14ac:dyDescent="0.25">
      <c r="A95" s="1289">
        <v>54</v>
      </c>
      <c r="B95" s="1290"/>
      <c r="C95" s="1617" t="s">
        <v>873</v>
      </c>
      <c r="D95" s="1413" t="s">
        <v>11286</v>
      </c>
      <c r="E95" s="1275">
        <v>54</v>
      </c>
      <c r="F95" s="1520"/>
      <c r="G95" s="196"/>
      <c r="H95" s="1521" t="s">
        <v>46</v>
      </c>
      <c r="I95" s="1912"/>
      <c r="J95" s="1520"/>
      <c r="K95" s="1521"/>
      <c r="L95" s="1413" t="s">
        <v>11379</v>
      </c>
      <c r="M95" s="931"/>
      <c r="N95" s="1484">
        <v>54</v>
      </c>
      <c r="O95" s="931"/>
      <c r="P95" s="1456" t="s">
        <v>824</v>
      </c>
      <c r="Q95" s="1456" t="s">
        <v>824</v>
      </c>
      <c r="R95" s="1465"/>
      <c r="S95" s="2279"/>
      <c r="T95" s="2280"/>
      <c r="U95" s="2280"/>
      <c r="V95" s="2268"/>
      <c r="W95" s="2269"/>
      <c r="X95" s="2291"/>
      <c r="Y95" s="2270"/>
      <c r="Z95" s="2284"/>
      <c r="AA95" s="1823"/>
    </row>
    <row r="96" spans="1:27" x14ac:dyDescent="0.25">
      <c r="A96" s="1200">
        <v>54</v>
      </c>
      <c r="B96" s="799">
        <v>51</v>
      </c>
      <c r="C96" s="1680" t="s">
        <v>935</v>
      </c>
      <c r="D96" s="1422"/>
      <c r="E96" s="1296"/>
      <c r="F96" s="386"/>
      <c r="G96" s="2"/>
      <c r="H96" s="652"/>
      <c r="I96" s="1419"/>
      <c r="J96" s="386"/>
      <c r="K96" s="652"/>
      <c r="L96" s="1430" t="s">
        <v>11275</v>
      </c>
      <c r="M96" s="10"/>
      <c r="N96" s="1260">
        <v>51</v>
      </c>
      <c r="O96" s="43"/>
      <c r="P96" s="59" t="s">
        <v>824</v>
      </c>
      <c r="Q96" s="1259"/>
      <c r="R96" s="1443"/>
      <c r="S96" s="1197"/>
      <c r="V96" s="1279"/>
      <c r="W96" s="1210"/>
      <c r="X96" s="2296"/>
      <c r="Y96" s="1627"/>
      <c r="Z96" s="1306"/>
      <c r="AA96" s="1199"/>
    </row>
    <row r="97" spans="1:27" x14ac:dyDescent="0.25">
      <c r="A97" s="1200">
        <v>54</v>
      </c>
      <c r="B97" s="799">
        <v>53</v>
      </c>
      <c r="C97" s="1680" t="s">
        <v>934</v>
      </c>
      <c r="D97" s="1414"/>
      <c r="E97" s="1297"/>
      <c r="F97" s="386"/>
      <c r="G97" s="2"/>
      <c r="H97" s="652"/>
      <c r="I97" s="1419"/>
      <c r="J97" s="386"/>
      <c r="K97" s="652"/>
      <c r="L97" s="1430" t="s">
        <v>11275</v>
      </c>
      <c r="M97" s="10"/>
      <c r="N97" s="1260">
        <v>53</v>
      </c>
      <c r="O97" s="43"/>
      <c r="P97" s="59" t="s">
        <v>824</v>
      </c>
      <c r="Q97" s="1259"/>
      <c r="R97" s="1443"/>
      <c r="S97" s="1197"/>
      <c r="V97" s="1279"/>
      <c r="W97" s="1210"/>
      <c r="X97" s="2296"/>
      <c r="Y97" s="1627"/>
      <c r="Z97" s="1306"/>
      <c r="AA97" s="1199"/>
    </row>
    <row r="98" spans="1:27" x14ac:dyDescent="0.25">
      <c r="A98" s="1200">
        <v>54</v>
      </c>
      <c r="B98" s="799">
        <v>54</v>
      </c>
      <c r="C98" s="1680" t="s">
        <v>933</v>
      </c>
      <c r="D98" s="1414"/>
      <c r="E98" s="1297"/>
      <c r="F98" s="386"/>
      <c r="G98" s="2"/>
      <c r="H98" s="652"/>
      <c r="I98" s="1419"/>
      <c r="J98" s="386"/>
      <c r="K98" s="652"/>
      <c r="L98" s="1430" t="s">
        <v>11275</v>
      </c>
      <c r="M98" s="10"/>
      <c r="N98" s="1260" t="s">
        <v>1137</v>
      </c>
      <c r="O98" s="43"/>
      <c r="P98" s="59" t="s">
        <v>824</v>
      </c>
      <c r="Q98" s="1259"/>
      <c r="R98" s="1443"/>
      <c r="S98" s="1197"/>
      <c r="V98" s="1279"/>
      <c r="W98" s="1210"/>
      <c r="X98" s="2296"/>
      <c r="Y98" s="1627"/>
      <c r="Z98" s="1306"/>
      <c r="AA98" s="1199"/>
    </row>
    <row r="99" spans="1:27" x14ac:dyDescent="0.25">
      <c r="A99" s="1200">
        <v>54</v>
      </c>
      <c r="B99" s="799">
        <v>57</v>
      </c>
      <c r="C99" s="1680" t="s">
        <v>932</v>
      </c>
      <c r="D99" s="1423"/>
      <c r="E99" s="41">
        <v>57</v>
      </c>
      <c r="F99" s="386"/>
      <c r="G99" s="2"/>
      <c r="H99" s="652" t="s">
        <v>47</v>
      </c>
      <c r="I99" s="1419"/>
      <c r="J99" s="386"/>
      <c r="K99" s="652"/>
      <c r="L99" s="1430" t="s">
        <v>11275</v>
      </c>
      <c r="M99" s="10"/>
      <c r="N99" s="1260" t="s">
        <v>1138</v>
      </c>
      <c r="O99" s="43"/>
      <c r="P99" s="59" t="s">
        <v>824</v>
      </c>
      <c r="Q99" s="1259"/>
      <c r="R99" s="1443"/>
      <c r="S99" s="1197"/>
      <c r="V99" s="1279"/>
      <c r="W99" s="1210"/>
      <c r="X99" s="2296"/>
      <c r="Y99" s="1627"/>
      <c r="Z99" s="1306"/>
      <c r="AA99" s="1199"/>
    </row>
    <row r="100" spans="1:27" x14ac:dyDescent="0.25">
      <c r="A100" s="1200">
        <v>54</v>
      </c>
      <c r="B100" s="799" t="s">
        <v>1139</v>
      </c>
      <c r="C100" s="1680" t="s">
        <v>1140</v>
      </c>
      <c r="D100" s="1414"/>
      <c r="E100" s="43"/>
      <c r="F100" s="386"/>
      <c r="G100" s="2"/>
      <c r="H100" s="652"/>
      <c r="I100" s="1419"/>
      <c r="J100" s="386"/>
      <c r="K100" s="652"/>
      <c r="L100" s="1430"/>
      <c r="M100" s="10"/>
      <c r="N100" s="1260" t="s">
        <v>1139</v>
      </c>
      <c r="O100" s="43"/>
      <c r="P100" s="59"/>
      <c r="Q100" s="1259"/>
      <c r="R100" s="1443"/>
      <c r="S100" s="1197"/>
      <c r="V100" s="1279"/>
      <c r="W100" s="1210"/>
      <c r="X100" s="2296"/>
      <c r="Y100" s="1627"/>
      <c r="Z100" s="1306"/>
      <c r="AA100" s="1199"/>
    </row>
    <row r="101" spans="1:27" x14ac:dyDescent="0.25">
      <c r="A101" s="1289">
        <v>55</v>
      </c>
      <c r="B101" s="1290"/>
      <c r="C101" s="1617" t="s">
        <v>869</v>
      </c>
      <c r="D101" s="1420" t="s">
        <v>11287</v>
      </c>
      <c r="E101" s="489">
        <v>55</v>
      </c>
      <c r="F101" s="1522" t="s">
        <v>30</v>
      </c>
      <c r="G101" s="1523" t="s">
        <v>30</v>
      </c>
      <c r="H101" s="1524" t="s">
        <v>30</v>
      </c>
      <c r="I101" s="1410">
        <v>55</v>
      </c>
      <c r="J101" s="1522" t="s">
        <v>30</v>
      </c>
      <c r="K101" s="1524" t="s">
        <v>30</v>
      </c>
      <c r="L101" s="1409" t="s">
        <v>11304</v>
      </c>
      <c r="M101" s="946"/>
      <c r="N101" s="1262">
        <v>55</v>
      </c>
      <c r="O101" s="946"/>
      <c r="P101" s="1463" t="s">
        <v>824</v>
      </c>
      <c r="Q101" s="2265"/>
      <c r="R101" s="1466"/>
      <c r="S101" s="2266"/>
      <c r="T101" s="2267"/>
      <c r="U101" s="2267"/>
      <c r="V101" s="2268"/>
      <c r="W101" s="2269"/>
      <c r="X101" s="2298"/>
      <c r="Y101" s="2270"/>
      <c r="Z101" s="2284"/>
      <c r="AA101" s="1823"/>
    </row>
    <row r="102" spans="1:27" x14ac:dyDescent="0.25">
      <c r="A102" s="1200">
        <v>55</v>
      </c>
      <c r="B102" s="1217" t="s">
        <v>99</v>
      </c>
      <c r="C102" s="1685" t="s">
        <v>996</v>
      </c>
      <c r="D102" s="1424" t="s">
        <v>12549</v>
      </c>
      <c r="E102" s="41" t="s">
        <v>99</v>
      </c>
      <c r="F102" s="386"/>
      <c r="G102" s="2" t="s">
        <v>48</v>
      </c>
      <c r="H102" s="652"/>
      <c r="I102" s="1419"/>
      <c r="J102" s="386"/>
      <c r="K102" s="652"/>
      <c r="L102" s="1425" t="s">
        <v>12549</v>
      </c>
      <c r="M102" s="10"/>
      <c r="N102" s="1260" t="s">
        <v>99</v>
      </c>
      <c r="O102" s="43"/>
      <c r="P102" s="59" t="s">
        <v>824</v>
      </c>
      <c r="Q102" s="1259"/>
      <c r="R102" s="1443"/>
      <c r="S102" s="1203"/>
      <c r="T102" s="1178"/>
      <c r="U102" s="1178"/>
      <c r="V102" s="1283"/>
      <c r="W102" s="1302">
        <v>56</v>
      </c>
      <c r="X102" s="2304"/>
      <c r="Y102" s="1631" t="s">
        <v>9994</v>
      </c>
      <c r="Z102" s="1308" t="s">
        <v>9972</v>
      </c>
      <c r="AA102" s="1239"/>
    </row>
    <row r="103" spans="1:27" x14ac:dyDescent="0.25">
      <c r="A103" s="1200">
        <v>55</v>
      </c>
      <c r="B103" s="1217" t="s">
        <v>100</v>
      </c>
      <c r="C103" s="1685" t="s">
        <v>997</v>
      </c>
      <c r="D103" s="1425" t="s">
        <v>11327</v>
      </c>
      <c r="E103" s="41" t="s">
        <v>100</v>
      </c>
      <c r="F103" s="386" t="s">
        <v>17</v>
      </c>
      <c r="G103" s="2"/>
      <c r="H103" s="652"/>
      <c r="I103" s="1419"/>
      <c r="J103" s="386"/>
      <c r="K103" s="652"/>
      <c r="L103" s="1425"/>
      <c r="M103" s="10"/>
      <c r="N103" s="43"/>
      <c r="O103" s="43"/>
      <c r="P103" s="59" t="s">
        <v>824</v>
      </c>
      <c r="Q103" s="1259"/>
      <c r="R103" s="1443"/>
      <c r="S103" s="1203" t="s">
        <v>11327</v>
      </c>
      <c r="T103" s="1178"/>
      <c r="U103" s="1178"/>
      <c r="V103" s="1281" t="s">
        <v>11220</v>
      </c>
      <c r="W103" s="1302">
        <v>57</v>
      </c>
      <c r="X103" s="2304"/>
      <c r="Y103" s="1631" t="s">
        <v>8039</v>
      </c>
      <c r="Z103" s="1308" t="s">
        <v>9972</v>
      </c>
      <c r="AA103" s="1239" t="s">
        <v>9973</v>
      </c>
    </row>
    <row r="104" spans="1:27" x14ac:dyDescent="0.25">
      <c r="A104" s="1200">
        <v>55</v>
      </c>
      <c r="B104" s="1217" t="s">
        <v>101</v>
      </c>
      <c r="C104" s="1686" t="s">
        <v>998</v>
      </c>
      <c r="D104" s="1426" t="s">
        <v>11686</v>
      </c>
      <c r="E104" s="41" t="s">
        <v>101</v>
      </c>
      <c r="F104" s="386"/>
      <c r="G104" s="2"/>
      <c r="H104" s="652" t="s">
        <v>49</v>
      </c>
      <c r="I104" s="1419"/>
      <c r="J104" s="386"/>
      <c r="K104" s="652"/>
      <c r="L104" s="1426"/>
      <c r="M104" s="10"/>
      <c r="N104" s="43"/>
      <c r="O104" s="43"/>
      <c r="P104" s="59" t="s">
        <v>824</v>
      </c>
      <c r="Q104" s="1259"/>
      <c r="R104" s="1443"/>
      <c r="S104" s="1205" t="s">
        <v>11686</v>
      </c>
      <c r="T104" s="1182"/>
      <c r="U104" s="1182"/>
      <c r="V104" s="1284"/>
      <c r="W104" s="1303">
        <v>71</v>
      </c>
      <c r="X104" s="2305"/>
      <c r="Y104" s="1635" t="s">
        <v>10166</v>
      </c>
      <c r="Z104" s="1309" t="s">
        <v>10168</v>
      </c>
      <c r="AA104" s="1244" t="s">
        <v>9993</v>
      </c>
    </row>
    <row r="105" spans="1:27" x14ac:dyDescent="0.25">
      <c r="A105" s="1200">
        <v>55</v>
      </c>
      <c r="B105" s="1217" t="s">
        <v>102</v>
      </c>
      <c r="C105" s="1686" t="s">
        <v>999</v>
      </c>
      <c r="D105" s="1426" t="s">
        <v>11686</v>
      </c>
      <c r="E105" s="41" t="s">
        <v>102</v>
      </c>
      <c r="F105" s="386"/>
      <c r="G105" s="2"/>
      <c r="H105" s="652" t="s">
        <v>49</v>
      </c>
      <c r="I105" s="1419"/>
      <c r="J105" s="386"/>
      <c r="K105" s="652"/>
      <c r="L105" s="1426"/>
      <c r="M105" s="10"/>
      <c r="N105" s="43"/>
      <c r="O105" s="43"/>
      <c r="P105" s="59" t="s">
        <v>824</v>
      </c>
      <c r="Q105" s="1259"/>
      <c r="R105" s="1443"/>
      <c r="S105" s="1205" t="s">
        <v>11686</v>
      </c>
      <c r="T105" s="1182"/>
      <c r="U105" s="1182"/>
      <c r="V105" s="1284"/>
      <c r="W105" s="1303">
        <v>72</v>
      </c>
      <c r="X105" s="2305"/>
      <c r="Y105" s="1635" t="s">
        <v>10173</v>
      </c>
      <c r="Z105" s="1309" t="s">
        <v>10168</v>
      </c>
      <c r="AA105" s="1244" t="s">
        <v>9993</v>
      </c>
    </row>
    <row r="106" spans="1:27" x14ac:dyDescent="0.25">
      <c r="A106" s="1200">
        <v>55</v>
      </c>
      <c r="B106" s="1217" t="s">
        <v>103</v>
      </c>
      <c r="C106" s="1685" t="s">
        <v>1000</v>
      </c>
      <c r="D106" s="1425" t="s">
        <v>1094</v>
      </c>
      <c r="E106" s="41" t="s">
        <v>103</v>
      </c>
      <c r="F106" s="386" t="s">
        <v>8</v>
      </c>
      <c r="G106" s="2" t="s">
        <v>48</v>
      </c>
      <c r="H106" s="652"/>
      <c r="I106" s="1419"/>
      <c r="J106" s="386"/>
      <c r="K106" s="652"/>
      <c r="L106" s="1425" t="s">
        <v>1094</v>
      </c>
      <c r="M106" s="10"/>
      <c r="N106" s="1260" t="s">
        <v>103</v>
      </c>
      <c r="O106" s="43"/>
      <c r="P106" s="59" t="s">
        <v>824</v>
      </c>
      <c r="Q106" s="1259"/>
      <c r="R106" s="1443"/>
      <c r="S106" s="1203" t="s">
        <v>1094</v>
      </c>
      <c r="T106" s="1178"/>
      <c r="U106" s="1178"/>
      <c r="V106" s="1281" t="s">
        <v>11221</v>
      </c>
      <c r="W106" s="1302">
        <v>82</v>
      </c>
      <c r="X106" s="2304"/>
      <c r="Y106" s="1631" t="s">
        <v>1950</v>
      </c>
      <c r="Z106" s="1308" t="s">
        <v>9972</v>
      </c>
      <c r="AA106" s="1239" t="s">
        <v>9973</v>
      </c>
    </row>
    <row r="107" spans="1:27" x14ac:dyDescent="0.25">
      <c r="A107" s="1200">
        <v>55</v>
      </c>
      <c r="B107" s="1217" t="s">
        <v>104</v>
      </c>
      <c r="C107" s="1686" t="s">
        <v>1001</v>
      </c>
      <c r="D107" s="1426" t="s">
        <v>11671</v>
      </c>
      <c r="E107" s="41" t="s">
        <v>104</v>
      </c>
      <c r="F107" s="386"/>
      <c r="G107" s="2"/>
      <c r="H107" s="652" t="s">
        <v>49</v>
      </c>
      <c r="I107" s="1419"/>
      <c r="J107" s="386"/>
      <c r="K107" s="652"/>
      <c r="L107" s="1426"/>
      <c r="M107" s="10"/>
      <c r="N107" s="43"/>
      <c r="O107" s="43"/>
      <c r="P107" s="59" t="s">
        <v>824</v>
      </c>
      <c r="Q107" s="1259"/>
      <c r="R107" s="1443"/>
      <c r="S107" s="1205" t="s">
        <v>11671</v>
      </c>
      <c r="T107" s="1182"/>
      <c r="U107" s="1182"/>
      <c r="V107" s="1284"/>
      <c r="W107" s="1303">
        <v>91</v>
      </c>
      <c r="X107" s="2305"/>
      <c r="Y107" s="1635" t="s">
        <v>10344</v>
      </c>
      <c r="Z107" s="1309" t="s">
        <v>10168</v>
      </c>
      <c r="AA107" s="1244" t="s">
        <v>9973</v>
      </c>
    </row>
    <row r="108" spans="1:27" x14ac:dyDescent="0.25">
      <c r="A108" s="1200">
        <v>55</v>
      </c>
      <c r="B108" s="1217" t="s">
        <v>105</v>
      </c>
      <c r="C108" s="1684" t="s">
        <v>1002</v>
      </c>
      <c r="D108" s="1427" t="s">
        <v>1091</v>
      </c>
      <c r="E108" s="41" t="s">
        <v>105</v>
      </c>
      <c r="F108" s="386" t="s">
        <v>8</v>
      </c>
      <c r="G108" s="2"/>
      <c r="H108" s="652"/>
      <c r="I108" s="1418" t="s">
        <v>105</v>
      </c>
      <c r="J108" s="386" t="s">
        <v>50</v>
      </c>
      <c r="K108" s="652"/>
      <c r="L108" s="1427"/>
      <c r="M108" s="10"/>
      <c r="N108" s="43"/>
      <c r="O108" s="43"/>
      <c r="P108" s="59" t="s">
        <v>824</v>
      </c>
      <c r="Q108" s="1259"/>
      <c r="R108" s="1443"/>
      <c r="S108" s="1204" t="s">
        <v>1091</v>
      </c>
      <c r="T108" s="1186"/>
      <c r="U108" s="1186"/>
      <c r="V108" s="1282"/>
      <c r="W108" s="1301">
        <v>95</v>
      </c>
      <c r="X108" s="2306"/>
      <c r="Y108" s="1626" t="s">
        <v>1002</v>
      </c>
      <c r="Z108" s="1216" t="s">
        <v>10006</v>
      </c>
      <c r="AA108" s="1240"/>
    </row>
    <row r="109" spans="1:27" x14ac:dyDescent="0.25">
      <c r="A109" s="1200">
        <v>55</v>
      </c>
      <c r="B109" s="1217" t="s">
        <v>51</v>
      </c>
      <c r="C109" s="1687" t="s">
        <v>1003</v>
      </c>
      <c r="D109" s="1428" t="s">
        <v>9127</v>
      </c>
      <c r="E109" s="41" t="s">
        <v>51</v>
      </c>
      <c r="F109" s="386" t="s">
        <v>8</v>
      </c>
      <c r="G109" s="2"/>
      <c r="H109" s="652"/>
      <c r="I109" s="1418" t="s">
        <v>51</v>
      </c>
      <c r="J109" s="386" t="s">
        <v>16</v>
      </c>
      <c r="K109" s="652"/>
      <c r="L109" s="1428"/>
      <c r="M109" s="10"/>
      <c r="N109" s="43"/>
      <c r="O109" s="43"/>
      <c r="P109" s="59" t="s">
        <v>824</v>
      </c>
      <c r="Q109" s="1259"/>
      <c r="R109" s="1443"/>
      <c r="S109" s="1206" t="s">
        <v>9127</v>
      </c>
      <c r="T109" s="1183"/>
      <c r="U109" s="1183"/>
      <c r="V109" s="1285"/>
      <c r="W109" s="1304" t="s">
        <v>10366</v>
      </c>
      <c r="X109" s="2300"/>
      <c r="Y109" s="1636" t="s">
        <v>10367</v>
      </c>
      <c r="Z109" s="1310" t="s">
        <v>11154</v>
      </c>
      <c r="AA109" s="1245" t="s">
        <v>9973</v>
      </c>
    </row>
    <row r="110" spans="1:27" x14ac:dyDescent="0.25">
      <c r="A110" s="1200">
        <v>55</v>
      </c>
      <c r="B110" s="1217" t="s">
        <v>52</v>
      </c>
      <c r="C110" s="1685" t="s">
        <v>1004</v>
      </c>
      <c r="D110" s="1425" t="s">
        <v>11292</v>
      </c>
      <c r="E110" s="41" t="s">
        <v>52</v>
      </c>
      <c r="F110" s="386" t="s">
        <v>8</v>
      </c>
      <c r="G110" s="2"/>
      <c r="H110" s="652" t="s">
        <v>15</v>
      </c>
      <c r="I110" s="1419"/>
      <c r="J110" s="386"/>
      <c r="K110" s="652"/>
      <c r="L110" s="1425" t="s">
        <v>11292</v>
      </c>
      <c r="M110" s="10"/>
      <c r="N110" s="1260" t="s">
        <v>52</v>
      </c>
      <c r="O110" s="43"/>
      <c r="P110" s="59" t="s">
        <v>824</v>
      </c>
      <c r="Q110" s="1259"/>
      <c r="R110" s="1443"/>
      <c r="S110" s="1517" t="s">
        <v>11292</v>
      </c>
      <c r="T110" s="1178"/>
      <c r="U110" s="1178"/>
      <c r="V110" s="1281" t="s">
        <v>11220</v>
      </c>
      <c r="W110" s="1302" t="s">
        <v>52</v>
      </c>
      <c r="X110" s="2307" t="s">
        <v>8</v>
      </c>
      <c r="Y110" s="1637" t="s">
        <v>10015</v>
      </c>
      <c r="Z110" s="1308" t="s">
        <v>9972</v>
      </c>
      <c r="AA110" s="1239" t="s">
        <v>9973</v>
      </c>
    </row>
    <row r="111" spans="1:27" x14ac:dyDescent="0.25">
      <c r="A111" s="1200">
        <v>55</v>
      </c>
      <c r="B111" s="1217" t="s">
        <v>203</v>
      </c>
      <c r="C111" s="1685" t="s">
        <v>1023</v>
      </c>
      <c r="D111" s="1425" t="s">
        <v>11292</v>
      </c>
      <c r="E111" s="40"/>
      <c r="F111" s="386"/>
      <c r="G111" s="2"/>
      <c r="H111" s="652"/>
      <c r="I111" s="1419"/>
      <c r="J111" s="386"/>
      <c r="K111" s="652"/>
      <c r="L111" s="1425" t="s">
        <v>11292</v>
      </c>
      <c r="M111" s="10"/>
      <c r="N111" s="1260" t="s">
        <v>203</v>
      </c>
      <c r="O111" s="43"/>
      <c r="P111" s="59" t="s">
        <v>824</v>
      </c>
      <c r="Q111" s="1259"/>
      <c r="R111" s="1443"/>
      <c r="S111" s="1517" t="s">
        <v>11292</v>
      </c>
      <c r="T111" s="1178"/>
      <c r="U111" s="1178"/>
      <c r="V111" s="1281" t="s">
        <v>11220</v>
      </c>
      <c r="W111" s="1302" t="s">
        <v>203</v>
      </c>
      <c r="X111" s="2307"/>
      <c r="Y111" s="1637" t="s">
        <v>10017</v>
      </c>
      <c r="Z111" s="1308" t="s">
        <v>9972</v>
      </c>
      <c r="AA111" s="1239" t="s">
        <v>9973</v>
      </c>
    </row>
    <row r="112" spans="1:27" x14ac:dyDescent="0.25">
      <c r="A112" s="1200">
        <v>55</v>
      </c>
      <c r="B112" s="1217" t="s">
        <v>53</v>
      </c>
      <c r="C112" s="1684" t="s">
        <v>1005</v>
      </c>
      <c r="D112" s="1427" t="s">
        <v>12548</v>
      </c>
      <c r="E112" s="41" t="s">
        <v>53</v>
      </c>
      <c r="F112" s="386" t="s">
        <v>8</v>
      </c>
      <c r="G112" s="2" t="s">
        <v>48</v>
      </c>
      <c r="H112" s="652"/>
      <c r="I112" s="1418" t="s">
        <v>53</v>
      </c>
      <c r="J112" s="386" t="s">
        <v>16</v>
      </c>
      <c r="K112" s="652"/>
      <c r="L112" s="1427" t="s">
        <v>12548</v>
      </c>
      <c r="M112" s="10"/>
      <c r="N112" s="1260" t="s">
        <v>53</v>
      </c>
      <c r="O112" s="43"/>
      <c r="P112" s="59" t="s">
        <v>824</v>
      </c>
      <c r="Q112" s="1259"/>
      <c r="R112" s="1443"/>
      <c r="S112" s="1390" t="s">
        <v>12548</v>
      </c>
      <c r="T112" s="1186"/>
      <c r="U112" s="1186"/>
      <c r="V112" s="1282"/>
      <c r="W112" s="1301" t="s">
        <v>53</v>
      </c>
      <c r="X112" s="2308"/>
      <c r="Y112" s="1638" t="s">
        <v>11490</v>
      </c>
      <c r="Z112" s="1216" t="s">
        <v>10006</v>
      </c>
      <c r="AA112" s="1240" t="s">
        <v>9973</v>
      </c>
    </row>
    <row r="113" spans="1:27" x14ac:dyDescent="0.25">
      <c r="A113" s="1200">
        <v>55</v>
      </c>
      <c r="B113" s="1217" t="s">
        <v>54</v>
      </c>
      <c r="C113" s="1685" t="s">
        <v>1006</v>
      </c>
      <c r="D113" s="1425" t="s">
        <v>11328</v>
      </c>
      <c r="E113" s="41" t="s">
        <v>54</v>
      </c>
      <c r="F113" s="386" t="s">
        <v>17</v>
      </c>
      <c r="G113" s="2"/>
      <c r="H113" s="652"/>
      <c r="I113" s="1418" t="s">
        <v>54</v>
      </c>
      <c r="J113" s="386" t="s">
        <v>50</v>
      </c>
      <c r="K113" s="652"/>
      <c r="L113" s="1425" t="s">
        <v>11328</v>
      </c>
      <c r="M113" s="10"/>
      <c r="N113" s="1260" t="s">
        <v>54</v>
      </c>
      <c r="O113" s="43"/>
      <c r="P113" s="59" t="s">
        <v>824</v>
      </c>
      <c r="Q113" s="1259"/>
      <c r="R113" s="1443"/>
      <c r="S113" s="1517" t="s">
        <v>11328</v>
      </c>
      <c r="T113" s="1178"/>
      <c r="U113" s="1178"/>
      <c r="V113" s="1281" t="s">
        <v>11215</v>
      </c>
      <c r="W113" s="1356" t="s">
        <v>54</v>
      </c>
      <c r="X113" s="2307"/>
      <c r="Y113" s="1639" t="s">
        <v>10463</v>
      </c>
      <c r="Z113" s="1308" t="s">
        <v>9972</v>
      </c>
      <c r="AA113" s="1239" t="s">
        <v>9973</v>
      </c>
    </row>
    <row r="114" spans="1:27" x14ac:dyDescent="0.25">
      <c r="A114" s="1200">
        <v>55</v>
      </c>
      <c r="B114" s="1217" t="s">
        <v>55</v>
      </c>
      <c r="C114" s="1685" t="s">
        <v>1007</v>
      </c>
      <c r="D114" s="1425" t="s">
        <v>1088</v>
      </c>
      <c r="E114" s="41" t="s">
        <v>55</v>
      </c>
      <c r="F114" s="386" t="s">
        <v>8</v>
      </c>
      <c r="G114" s="2"/>
      <c r="H114" s="652"/>
      <c r="I114" s="1419"/>
      <c r="J114" s="386"/>
      <c r="K114" s="652"/>
      <c r="L114" s="1425" t="s">
        <v>1088</v>
      </c>
      <c r="M114" s="10"/>
      <c r="N114" s="1260" t="s">
        <v>55</v>
      </c>
      <c r="O114" s="43"/>
      <c r="P114" s="59" t="s">
        <v>824</v>
      </c>
      <c r="Q114" s="1259"/>
      <c r="R114" s="1443"/>
      <c r="S114" s="1203" t="s">
        <v>1088</v>
      </c>
      <c r="T114" s="1178"/>
      <c r="U114" s="1178"/>
      <c r="V114" s="1281" t="s">
        <v>11221</v>
      </c>
      <c r="W114" s="1302" t="s">
        <v>55</v>
      </c>
      <c r="X114" s="2307"/>
      <c r="Y114" s="1637" t="s">
        <v>8097</v>
      </c>
      <c r="Z114" s="1308" t="s">
        <v>9972</v>
      </c>
      <c r="AA114" s="1239" t="s">
        <v>9993</v>
      </c>
    </row>
    <row r="115" spans="1:27" x14ac:dyDescent="0.25">
      <c r="A115" s="1200">
        <v>55</v>
      </c>
      <c r="B115" s="1217" t="s">
        <v>56</v>
      </c>
      <c r="C115" s="1685" t="s">
        <v>11688</v>
      </c>
      <c r="D115" s="1425" t="s">
        <v>1095</v>
      </c>
      <c r="E115" s="41" t="s">
        <v>56</v>
      </c>
      <c r="F115" s="386" t="s">
        <v>8</v>
      </c>
      <c r="G115" s="2"/>
      <c r="H115" s="652"/>
      <c r="I115" s="1419"/>
      <c r="J115" s="386"/>
      <c r="K115" s="652"/>
      <c r="L115" s="1425" t="s">
        <v>1095</v>
      </c>
      <c r="M115" s="10"/>
      <c r="N115" s="1260" t="s">
        <v>56</v>
      </c>
      <c r="O115" s="43"/>
      <c r="P115" s="59" t="s">
        <v>824</v>
      </c>
      <c r="Q115" s="1259"/>
      <c r="R115" s="1443"/>
      <c r="S115" s="1203" t="s">
        <v>1095</v>
      </c>
      <c r="T115" s="1178"/>
      <c r="U115" s="1178"/>
      <c r="V115" s="1281" t="s">
        <v>11221</v>
      </c>
      <c r="W115" s="1302" t="s">
        <v>56</v>
      </c>
      <c r="X115" s="2307"/>
      <c r="Y115" s="1637" t="s">
        <v>10458</v>
      </c>
      <c r="Z115" s="1308" t="s">
        <v>9972</v>
      </c>
      <c r="AA115" s="1239" t="s">
        <v>9993</v>
      </c>
    </row>
    <row r="116" spans="1:27" x14ac:dyDescent="0.25">
      <c r="A116" s="1200">
        <v>55</v>
      </c>
      <c r="B116" s="1217" t="s">
        <v>57</v>
      </c>
      <c r="C116" s="1684" t="s">
        <v>1008</v>
      </c>
      <c r="D116" s="1427" t="s">
        <v>1093</v>
      </c>
      <c r="E116" s="41" t="s">
        <v>57</v>
      </c>
      <c r="F116" s="386" t="s">
        <v>8</v>
      </c>
      <c r="G116" s="2" t="s">
        <v>58</v>
      </c>
      <c r="H116" s="652"/>
      <c r="I116" s="1418" t="s">
        <v>57</v>
      </c>
      <c r="J116" s="386" t="s">
        <v>16</v>
      </c>
      <c r="K116" s="652"/>
      <c r="L116" s="1427"/>
      <c r="M116" s="10"/>
      <c r="N116" s="43"/>
      <c r="O116" s="43"/>
      <c r="P116" s="59" t="s">
        <v>824</v>
      </c>
      <c r="Q116" s="1259"/>
      <c r="R116" s="1443"/>
      <c r="S116" s="1204" t="s">
        <v>11252</v>
      </c>
      <c r="T116" s="1186"/>
      <c r="U116" s="1186"/>
      <c r="V116" s="1282"/>
      <c r="W116" s="1301" t="s">
        <v>11253</v>
      </c>
      <c r="X116" s="2308"/>
      <c r="Y116" s="1638" t="s">
        <v>8841</v>
      </c>
      <c r="Z116" s="1216" t="s">
        <v>10006</v>
      </c>
      <c r="AA116" s="1240" t="s">
        <v>9993</v>
      </c>
    </row>
    <row r="117" spans="1:27" x14ac:dyDescent="0.25">
      <c r="A117" s="1200">
        <v>55</v>
      </c>
      <c r="B117" s="1217" t="s">
        <v>59</v>
      </c>
      <c r="C117" s="1684" t="s">
        <v>1009</v>
      </c>
      <c r="D117" s="1427" t="s">
        <v>1093</v>
      </c>
      <c r="E117" s="41" t="s">
        <v>59</v>
      </c>
      <c r="F117" s="386" t="s">
        <v>60</v>
      </c>
      <c r="G117" s="2"/>
      <c r="H117" s="652"/>
      <c r="I117" s="1429"/>
      <c r="J117" s="386"/>
      <c r="K117" s="652"/>
      <c r="L117" s="1427"/>
      <c r="M117" s="10"/>
      <c r="N117" s="43"/>
      <c r="O117" s="43"/>
      <c r="P117" s="59" t="s">
        <v>824</v>
      </c>
      <c r="Q117" s="1259"/>
      <c r="R117" s="1443"/>
      <c r="S117" s="1204" t="s">
        <v>1093</v>
      </c>
      <c r="T117" s="1186"/>
      <c r="U117" s="1186"/>
      <c r="V117" s="1282"/>
      <c r="W117" s="1301" t="s">
        <v>59</v>
      </c>
      <c r="X117" s="2308"/>
      <c r="Y117" s="1638" t="s">
        <v>10479</v>
      </c>
      <c r="Z117" s="1216" t="s">
        <v>10006</v>
      </c>
      <c r="AA117" s="1240" t="s">
        <v>9993</v>
      </c>
    </row>
    <row r="118" spans="1:27" x14ac:dyDescent="0.25">
      <c r="A118" s="1200">
        <v>55</v>
      </c>
      <c r="B118" s="1217" t="s">
        <v>61</v>
      </c>
      <c r="C118" s="1684" t="s">
        <v>1010</v>
      </c>
      <c r="D118" s="1427" t="s">
        <v>9127</v>
      </c>
      <c r="E118" s="41" t="s">
        <v>61</v>
      </c>
      <c r="F118" s="386" t="s">
        <v>44</v>
      </c>
      <c r="G118" s="2" t="s">
        <v>44</v>
      </c>
      <c r="H118" s="652"/>
      <c r="I118" s="1418" t="s">
        <v>61</v>
      </c>
      <c r="J118" s="386" t="s">
        <v>16</v>
      </c>
      <c r="K118" s="652"/>
      <c r="L118" s="1427"/>
      <c r="M118" s="10"/>
      <c r="N118" s="43"/>
      <c r="O118" s="43"/>
      <c r="P118" s="59" t="s">
        <v>824</v>
      </c>
      <c r="Q118" s="1259"/>
      <c r="R118" s="1443"/>
      <c r="S118" s="1204" t="s">
        <v>9127</v>
      </c>
      <c r="T118" s="1186"/>
      <c r="U118" s="1186"/>
      <c r="V118" s="1282"/>
      <c r="W118" s="1301" t="s">
        <v>11254</v>
      </c>
      <c r="X118" s="2308"/>
      <c r="Y118" s="1638" t="s">
        <v>8847</v>
      </c>
      <c r="Z118" s="1216" t="s">
        <v>10006</v>
      </c>
      <c r="AA118" s="1240" t="s">
        <v>9993</v>
      </c>
    </row>
    <row r="119" spans="1:27" x14ac:dyDescent="0.25">
      <c r="A119" s="1200">
        <v>55</v>
      </c>
      <c r="B119" s="1217" t="s">
        <v>62</v>
      </c>
      <c r="C119" s="1688" t="s">
        <v>1011</v>
      </c>
      <c r="D119" s="1425" t="s">
        <v>1094</v>
      </c>
      <c r="E119" s="41" t="s">
        <v>62</v>
      </c>
      <c r="F119" s="386" t="s">
        <v>8</v>
      </c>
      <c r="G119" s="2"/>
      <c r="H119" s="652"/>
      <c r="I119" s="1418" t="s">
        <v>62</v>
      </c>
      <c r="J119" s="386" t="s">
        <v>16</v>
      </c>
      <c r="K119" s="652"/>
      <c r="L119" s="1425" t="s">
        <v>1094</v>
      </c>
      <c r="M119" s="10"/>
      <c r="N119" s="1260" t="s">
        <v>62</v>
      </c>
      <c r="O119" s="43"/>
      <c r="P119" s="59" t="s">
        <v>824</v>
      </c>
      <c r="Q119" s="1259"/>
      <c r="R119" s="1443"/>
      <c r="S119" s="1203" t="s">
        <v>1094</v>
      </c>
      <c r="T119" s="1178"/>
      <c r="U119" s="1178"/>
      <c r="V119" s="1281" t="s">
        <v>11221</v>
      </c>
      <c r="W119" s="1302" t="s">
        <v>62</v>
      </c>
      <c r="X119" s="2307"/>
      <c r="Y119" s="1637" t="s">
        <v>8092</v>
      </c>
      <c r="Z119" s="1308" t="s">
        <v>9972</v>
      </c>
      <c r="AA119" s="1239" t="s">
        <v>9993</v>
      </c>
    </row>
    <row r="120" spans="1:27" x14ac:dyDescent="0.25">
      <c r="A120" s="1200">
        <v>55</v>
      </c>
      <c r="B120" s="1217" t="s">
        <v>63</v>
      </c>
      <c r="C120" s="1684" t="s">
        <v>1012</v>
      </c>
      <c r="D120" s="1427" t="s">
        <v>1092</v>
      </c>
      <c r="E120" s="41" t="s">
        <v>63</v>
      </c>
      <c r="F120" s="386" t="s">
        <v>8</v>
      </c>
      <c r="G120" s="2"/>
      <c r="H120" s="652"/>
      <c r="I120" s="1429"/>
      <c r="J120" s="386"/>
      <c r="K120" s="652"/>
      <c r="L120" s="1427"/>
      <c r="M120" s="10"/>
      <c r="N120" s="43"/>
      <c r="O120" s="43"/>
      <c r="P120" s="59" t="s">
        <v>824</v>
      </c>
      <c r="Q120" s="1259"/>
      <c r="R120" s="1443"/>
      <c r="S120" s="1204" t="s">
        <v>1092</v>
      </c>
      <c r="T120" s="1186"/>
      <c r="U120" s="1186"/>
      <c r="V120" s="1282"/>
      <c r="W120" s="1301" t="s">
        <v>11255</v>
      </c>
      <c r="X120" s="2308"/>
      <c r="Y120" s="1638" t="s">
        <v>10483</v>
      </c>
      <c r="Z120" s="1216" t="s">
        <v>10006</v>
      </c>
      <c r="AA120" s="1240" t="s">
        <v>9993</v>
      </c>
    </row>
    <row r="121" spans="1:27" x14ac:dyDescent="0.25">
      <c r="A121" s="1200">
        <v>55</v>
      </c>
      <c r="B121" s="1217" t="s">
        <v>64</v>
      </c>
      <c r="C121" s="1684" t="s">
        <v>1013</v>
      </c>
      <c r="D121" s="1427" t="s">
        <v>11314</v>
      </c>
      <c r="E121" s="41" t="s">
        <v>64</v>
      </c>
      <c r="F121" s="386" t="s">
        <v>48</v>
      </c>
      <c r="G121" s="2"/>
      <c r="H121" s="652"/>
      <c r="I121" s="1418" t="s">
        <v>64</v>
      </c>
      <c r="J121" s="386" t="s">
        <v>16</v>
      </c>
      <c r="K121" s="652"/>
      <c r="L121" s="1427"/>
      <c r="M121" s="10"/>
      <c r="N121" s="43"/>
      <c r="O121" s="43"/>
      <c r="P121" s="59" t="s">
        <v>824</v>
      </c>
      <c r="Q121" s="1259"/>
      <c r="R121" s="1443"/>
      <c r="S121" s="1204" t="s">
        <v>1092</v>
      </c>
      <c r="T121" s="1186"/>
      <c r="U121" s="1186"/>
      <c r="V121" s="1282"/>
      <c r="W121" s="1301" t="s">
        <v>64</v>
      </c>
      <c r="X121" s="2308"/>
      <c r="Y121" s="1638" t="s">
        <v>9177</v>
      </c>
      <c r="Z121" s="1216" t="s">
        <v>10006</v>
      </c>
      <c r="AA121" s="1240"/>
    </row>
    <row r="122" spans="1:27" x14ac:dyDescent="0.25">
      <c r="A122" s="1200">
        <v>55</v>
      </c>
      <c r="B122" s="1217" t="s">
        <v>65</v>
      </c>
      <c r="C122" s="1685" t="s">
        <v>1014</v>
      </c>
      <c r="D122" s="1425" t="s">
        <v>11327</v>
      </c>
      <c r="E122" s="41" t="s">
        <v>65</v>
      </c>
      <c r="F122" s="386" t="s">
        <v>48</v>
      </c>
      <c r="G122" s="2" t="s">
        <v>48</v>
      </c>
      <c r="H122" s="652"/>
      <c r="I122" s="1419"/>
      <c r="J122" s="386"/>
      <c r="K122" s="652"/>
      <c r="L122" s="1425" t="s">
        <v>11327</v>
      </c>
      <c r="M122" s="10"/>
      <c r="N122" s="43"/>
      <c r="O122" s="43"/>
      <c r="P122" s="59" t="s">
        <v>824</v>
      </c>
      <c r="Q122" s="1259"/>
      <c r="R122" s="1443"/>
      <c r="S122" s="1203" t="s">
        <v>11327</v>
      </c>
      <c r="T122" s="1178"/>
      <c r="U122" s="1178"/>
      <c r="V122" s="1283"/>
      <c r="W122" s="1302" t="s">
        <v>65</v>
      </c>
      <c r="X122" s="2307"/>
      <c r="Y122" s="1637" t="s">
        <v>10615</v>
      </c>
      <c r="Z122" s="1308" t="s">
        <v>9972</v>
      </c>
      <c r="AA122" s="1239"/>
    </row>
    <row r="123" spans="1:27" x14ac:dyDescent="0.25">
      <c r="A123" s="1200">
        <v>55</v>
      </c>
      <c r="B123" s="1217" t="s">
        <v>66</v>
      </c>
      <c r="C123" s="1685" t="s">
        <v>1015</v>
      </c>
      <c r="D123" s="1425" t="s">
        <v>11328</v>
      </c>
      <c r="E123" s="41" t="s">
        <v>66</v>
      </c>
      <c r="F123" s="386" t="s">
        <v>48</v>
      </c>
      <c r="G123" s="2"/>
      <c r="H123" s="652"/>
      <c r="I123" s="1418" t="s">
        <v>66</v>
      </c>
      <c r="J123" s="386" t="s">
        <v>16</v>
      </c>
      <c r="K123" s="652"/>
      <c r="L123" s="1425" t="s">
        <v>11328</v>
      </c>
      <c r="M123" s="10"/>
      <c r="N123" s="43"/>
      <c r="O123" s="43"/>
      <c r="P123" s="59" t="s">
        <v>824</v>
      </c>
      <c r="Q123" s="1259"/>
      <c r="R123" s="1443"/>
      <c r="S123" s="1203" t="s">
        <v>11328</v>
      </c>
      <c r="T123" s="1178"/>
      <c r="U123" s="1178"/>
      <c r="V123" s="1283"/>
      <c r="W123" s="1302" t="s">
        <v>66</v>
      </c>
      <c r="X123" s="2307"/>
      <c r="Y123" s="1637" t="s">
        <v>10679</v>
      </c>
      <c r="Z123" s="1308" t="s">
        <v>9972</v>
      </c>
      <c r="AA123" s="1239"/>
    </row>
    <row r="124" spans="1:27" x14ac:dyDescent="0.25">
      <c r="A124" s="1200">
        <v>55</v>
      </c>
      <c r="B124" s="1217" t="s">
        <v>67</v>
      </c>
      <c r="C124" s="1685" t="s">
        <v>1016</v>
      </c>
      <c r="D124" s="1425" t="s">
        <v>1095</v>
      </c>
      <c r="E124" s="41" t="s">
        <v>67</v>
      </c>
      <c r="F124" s="386" t="s">
        <v>48</v>
      </c>
      <c r="G124" s="2" t="s">
        <v>48</v>
      </c>
      <c r="H124" s="652"/>
      <c r="I124" s="1418" t="s">
        <v>67</v>
      </c>
      <c r="J124" s="386" t="s">
        <v>16</v>
      </c>
      <c r="K124" s="652"/>
      <c r="L124" s="1425"/>
      <c r="M124" s="10"/>
      <c r="N124" s="43"/>
      <c r="O124" s="43"/>
      <c r="P124" s="59" t="s">
        <v>824</v>
      </c>
      <c r="Q124" s="1259"/>
      <c r="R124" s="1443"/>
      <c r="S124" s="1203" t="s">
        <v>1095</v>
      </c>
      <c r="T124" s="1178"/>
      <c r="U124" s="1178"/>
      <c r="V124" s="1281">
        <v>61</v>
      </c>
      <c r="W124" s="1356" t="s">
        <v>8179</v>
      </c>
      <c r="X124" s="2307"/>
      <c r="Y124" s="1177" t="s">
        <v>10463</v>
      </c>
      <c r="Z124" s="1308" t="s">
        <v>9972</v>
      </c>
      <c r="AA124" s="1239" t="s">
        <v>9973</v>
      </c>
    </row>
    <row r="125" spans="1:27" x14ac:dyDescent="0.25">
      <c r="A125" s="1200">
        <v>55</v>
      </c>
      <c r="B125" s="1217" t="s">
        <v>68</v>
      </c>
      <c r="C125" s="1680" t="s">
        <v>8782</v>
      </c>
      <c r="D125" s="1430" t="s">
        <v>9127</v>
      </c>
      <c r="E125" s="41" t="s">
        <v>68</v>
      </c>
      <c r="F125" s="386" t="s">
        <v>69</v>
      </c>
      <c r="G125" s="2" t="s">
        <v>60</v>
      </c>
      <c r="H125" s="652" t="s">
        <v>15</v>
      </c>
      <c r="I125" s="1419"/>
      <c r="J125" s="386"/>
      <c r="K125" s="652"/>
      <c r="L125" s="1430"/>
      <c r="M125" s="10"/>
      <c r="N125" s="1260" t="s">
        <v>68</v>
      </c>
      <c r="O125" s="43"/>
      <c r="P125" s="59" t="s">
        <v>824</v>
      </c>
      <c r="Q125" s="1259"/>
      <c r="R125" s="1443"/>
      <c r="S125" s="1197"/>
      <c r="V125" s="1279"/>
      <c r="W125" s="1210"/>
      <c r="X125" s="2309"/>
      <c r="Y125" s="1640"/>
      <c r="Z125" s="1306"/>
      <c r="AA125" s="1199"/>
    </row>
    <row r="126" spans="1:27" x14ac:dyDescent="0.25">
      <c r="A126" s="1200">
        <v>55</v>
      </c>
      <c r="B126" s="1217" t="s">
        <v>70</v>
      </c>
      <c r="C126" s="1689" t="s">
        <v>11673</v>
      </c>
      <c r="D126" s="1655" t="s">
        <v>11270</v>
      </c>
      <c r="E126" s="41" t="s">
        <v>70</v>
      </c>
      <c r="F126" s="386" t="s">
        <v>8</v>
      </c>
      <c r="G126" s="2" t="s">
        <v>71</v>
      </c>
      <c r="H126" s="652" t="s">
        <v>15</v>
      </c>
      <c r="I126" s="1418" t="s">
        <v>70</v>
      </c>
      <c r="J126" s="386" t="s">
        <v>16</v>
      </c>
      <c r="K126" s="652" t="s">
        <v>15</v>
      </c>
      <c r="L126" s="1655"/>
      <c r="M126" s="10"/>
      <c r="N126" s="43"/>
      <c r="O126" s="43"/>
      <c r="P126" s="59" t="s">
        <v>824</v>
      </c>
      <c r="Q126" s="1259"/>
      <c r="R126" s="1443"/>
      <c r="S126" s="1649"/>
      <c r="T126" s="1656"/>
      <c r="U126" s="1656"/>
      <c r="V126" s="1657"/>
      <c r="W126" s="1658"/>
      <c r="X126" s="2310"/>
      <c r="Y126" s="1669"/>
      <c r="Z126" s="1660"/>
      <c r="AA126" s="1207"/>
    </row>
    <row r="127" spans="1:27" x14ac:dyDescent="0.25">
      <c r="A127" s="1200">
        <v>55</v>
      </c>
      <c r="B127" s="1217" t="s">
        <v>72</v>
      </c>
      <c r="C127" s="1684" t="s">
        <v>1018</v>
      </c>
      <c r="D127" s="1430" t="s">
        <v>1091</v>
      </c>
      <c r="E127" s="41" t="s">
        <v>72</v>
      </c>
      <c r="F127" s="386" t="s">
        <v>48</v>
      </c>
      <c r="G127" s="2"/>
      <c r="H127" s="652"/>
      <c r="I127" s="1418" t="s">
        <v>72</v>
      </c>
      <c r="J127" s="386" t="s">
        <v>50</v>
      </c>
      <c r="K127" s="652"/>
      <c r="L127" s="1430"/>
      <c r="M127" s="10"/>
      <c r="N127" s="43"/>
      <c r="O127" s="43"/>
      <c r="P127" s="59" t="s">
        <v>824</v>
      </c>
      <c r="Q127" s="1259"/>
      <c r="R127" s="1443"/>
      <c r="S127" s="1197"/>
      <c r="V127" s="1279"/>
      <c r="W127" s="1210"/>
      <c r="X127" s="2309"/>
      <c r="Y127" s="1640"/>
      <c r="Z127" s="1306"/>
      <c r="AA127" s="1199"/>
    </row>
    <row r="128" spans="1:27" x14ac:dyDescent="0.25">
      <c r="A128" s="1200">
        <v>55</v>
      </c>
      <c r="B128" s="1217" t="s">
        <v>73</v>
      </c>
      <c r="C128" s="1680" t="s">
        <v>1019</v>
      </c>
      <c r="D128" s="1430" t="s">
        <v>12550</v>
      </c>
      <c r="E128" s="41" t="s">
        <v>73</v>
      </c>
      <c r="F128" s="386" t="s">
        <v>48</v>
      </c>
      <c r="G128" s="2" t="s">
        <v>48</v>
      </c>
      <c r="H128" s="652"/>
      <c r="I128" s="1418" t="s">
        <v>73</v>
      </c>
      <c r="J128" s="386" t="s">
        <v>50</v>
      </c>
      <c r="K128" s="652"/>
      <c r="L128" s="1430" t="s">
        <v>12550</v>
      </c>
      <c r="M128" s="10"/>
      <c r="N128" s="43"/>
      <c r="O128" s="43"/>
      <c r="P128" s="59" t="s">
        <v>824</v>
      </c>
      <c r="Q128" s="1259"/>
      <c r="R128" s="1443"/>
      <c r="S128" s="1197"/>
      <c r="V128" s="1279"/>
      <c r="W128" s="1210"/>
      <c r="X128" s="2309"/>
      <c r="Y128" s="1640"/>
      <c r="Z128" s="1306"/>
      <c r="AA128" s="1199"/>
    </row>
    <row r="129" spans="1:27" x14ac:dyDescent="0.25">
      <c r="A129" s="1200">
        <v>55</v>
      </c>
      <c r="B129" s="1217" t="s">
        <v>74</v>
      </c>
      <c r="C129" s="1680" t="s">
        <v>1020</v>
      </c>
      <c r="D129" s="1430" t="s">
        <v>11330</v>
      </c>
      <c r="E129" s="43"/>
      <c r="F129" s="386"/>
      <c r="G129" s="2"/>
      <c r="H129" s="652"/>
      <c r="I129" s="1418" t="s">
        <v>74</v>
      </c>
      <c r="J129" s="386" t="s">
        <v>60</v>
      </c>
      <c r="K129" s="652"/>
      <c r="L129" s="1430"/>
      <c r="M129" s="10"/>
      <c r="N129" s="43"/>
      <c r="O129" s="43"/>
      <c r="P129" s="59" t="s">
        <v>824</v>
      </c>
      <c r="Q129" s="1259"/>
      <c r="R129" s="1443"/>
      <c r="S129" s="1197"/>
      <c r="V129" s="1279"/>
      <c r="W129" s="1210"/>
      <c r="X129" s="2309"/>
      <c r="Y129" s="1640"/>
      <c r="Z129" s="1306"/>
      <c r="AA129" s="1199"/>
    </row>
    <row r="130" spans="1:27" x14ac:dyDescent="0.25">
      <c r="A130" s="1200">
        <v>55</v>
      </c>
      <c r="B130" s="1217" t="s">
        <v>75</v>
      </c>
      <c r="C130" s="1690" t="s">
        <v>427</v>
      </c>
      <c r="D130" s="1430" t="s">
        <v>11687</v>
      </c>
      <c r="E130" s="41" t="s">
        <v>75</v>
      </c>
      <c r="F130" s="386" t="s">
        <v>17</v>
      </c>
      <c r="G130" s="2" t="s">
        <v>17</v>
      </c>
      <c r="H130" s="652"/>
      <c r="I130" s="1418" t="s">
        <v>75</v>
      </c>
      <c r="J130" s="386" t="s">
        <v>16</v>
      </c>
      <c r="K130" s="652"/>
      <c r="L130" s="1430"/>
      <c r="M130" s="10"/>
      <c r="N130" s="1260" t="s">
        <v>75</v>
      </c>
      <c r="O130" s="43"/>
      <c r="P130" s="59" t="s">
        <v>824</v>
      </c>
      <c r="Q130" s="1259"/>
      <c r="R130" s="1443"/>
      <c r="S130" s="1197"/>
      <c r="V130" s="1279"/>
      <c r="W130" s="1210"/>
      <c r="X130" s="2309"/>
      <c r="Y130" s="1640"/>
      <c r="Z130" s="1306"/>
      <c r="AA130" s="1199"/>
    </row>
    <row r="131" spans="1:27" x14ac:dyDescent="0.25">
      <c r="A131" s="1200">
        <v>55</v>
      </c>
      <c r="B131" s="1217" t="s">
        <v>80</v>
      </c>
      <c r="C131" s="1691" t="s">
        <v>9938</v>
      </c>
      <c r="D131" s="1425" t="s">
        <v>12548</v>
      </c>
      <c r="E131" s="41" t="s">
        <v>80</v>
      </c>
      <c r="F131" s="386" t="s">
        <v>8</v>
      </c>
      <c r="G131" s="2" t="s">
        <v>48</v>
      </c>
      <c r="H131" s="652"/>
      <c r="I131" s="1418" t="s">
        <v>80</v>
      </c>
      <c r="J131" s="386" t="s">
        <v>16</v>
      </c>
      <c r="K131" s="652"/>
      <c r="L131" s="1425"/>
      <c r="M131" s="10"/>
      <c r="N131" s="43"/>
      <c r="O131" s="43"/>
      <c r="P131" s="59" t="s">
        <v>824</v>
      </c>
      <c r="Q131" s="1259"/>
      <c r="R131" s="1443"/>
      <c r="S131" s="1203" t="s">
        <v>12548</v>
      </c>
      <c r="T131" s="1178"/>
      <c r="U131" s="1178"/>
      <c r="V131" s="1281" t="s">
        <v>11222</v>
      </c>
      <c r="W131" s="1302">
        <v>84</v>
      </c>
      <c r="X131" s="2307"/>
      <c r="Y131" s="1637" t="s">
        <v>8013</v>
      </c>
      <c r="Z131" s="1308" t="s">
        <v>9972</v>
      </c>
      <c r="AA131" s="1239" t="s">
        <v>9973</v>
      </c>
    </row>
    <row r="132" spans="1:27" x14ac:dyDescent="0.25">
      <c r="A132" s="1200">
        <v>55</v>
      </c>
      <c r="B132" s="1217" t="s">
        <v>201</v>
      </c>
      <c r="C132" s="1685" t="s">
        <v>1021</v>
      </c>
      <c r="D132" s="1425"/>
      <c r="E132" s="40"/>
      <c r="F132" s="386"/>
      <c r="G132" s="2"/>
      <c r="H132" s="652"/>
      <c r="I132" s="1419"/>
      <c r="J132" s="386"/>
      <c r="K132" s="652"/>
      <c r="L132" s="1425" t="s">
        <v>11685</v>
      </c>
      <c r="M132" s="10"/>
      <c r="N132" s="1260" t="s">
        <v>201</v>
      </c>
      <c r="O132" s="43"/>
      <c r="P132" s="59" t="s">
        <v>824</v>
      </c>
      <c r="Q132" s="1259"/>
      <c r="R132" s="1443"/>
      <c r="S132" s="1518" t="s">
        <v>12551</v>
      </c>
      <c r="T132" s="1345"/>
      <c r="U132" s="1178"/>
      <c r="V132" s="1357" t="s">
        <v>11216</v>
      </c>
      <c r="W132" s="1356" t="s">
        <v>8069</v>
      </c>
      <c r="X132" s="2307"/>
      <c r="Y132" s="1177" t="s">
        <v>8070</v>
      </c>
      <c r="Z132" s="1308" t="s">
        <v>9972</v>
      </c>
      <c r="AA132" s="1239" t="s">
        <v>9973</v>
      </c>
    </row>
    <row r="133" spans="1:27" x14ac:dyDescent="0.25">
      <c r="A133" s="1200">
        <v>55</v>
      </c>
      <c r="B133" s="1217" t="s">
        <v>202</v>
      </c>
      <c r="C133" s="1687" t="s">
        <v>1022</v>
      </c>
      <c r="D133" s="1428"/>
      <c r="E133" s="40"/>
      <c r="F133" s="386"/>
      <c r="G133" s="2"/>
      <c r="H133" s="652"/>
      <c r="I133" s="1419"/>
      <c r="J133" s="386"/>
      <c r="K133" s="652"/>
      <c r="L133" s="1428" t="s">
        <v>11382</v>
      </c>
      <c r="M133" s="10"/>
      <c r="N133" s="1260" t="s">
        <v>202</v>
      </c>
      <c r="O133" s="43"/>
      <c r="P133" s="59" t="s">
        <v>824</v>
      </c>
      <c r="Q133" s="1259"/>
      <c r="R133" s="1443"/>
      <c r="S133" s="1519" t="s">
        <v>11292</v>
      </c>
      <c r="T133" s="1352"/>
      <c r="U133" s="1354"/>
      <c r="V133" s="1350"/>
      <c r="W133" s="1509" t="s">
        <v>8419</v>
      </c>
      <c r="X133" s="2311"/>
      <c r="Y133" s="1502" t="s">
        <v>10361</v>
      </c>
      <c r="Z133" s="1508" t="s">
        <v>11154</v>
      </c>
      <c r="AA133" s="1245" t="s">
        <v>9973</v>
      </c>
    </row>
    <row r="134" spans="1:27" x14ac:dyDescent="0.25">
      <c r="A134" s="1200">
        <v>55</v>
      </c>
      <c r="B134" s="1217" t="s">
        <v>204</v>
      </c>
      <c r="C134" s="1684" t="s">
        <v>11489</v>
      </c>
      <c r="D134" s="1427"/>
      <c r="E134" s="40"/>
      <c r="F134" s="386"/>
      <c r="G134" s="2"/>
      <c r="H134" s="652"/>
      <c r="I134" s="1419"/>
      <c r="J134" s="386"/>
      <c r="K134" s="652"/>
      <c r="L134" s="1427" t="s">
        <v>11260</v>
      </c>
      <c r="M134" s="10"/>
      <c r="N134" s="1260" t="s">
        <v>204</v>
      </c>
      <c r="O134" s="43"/>
      <c r="P134" s="59" t="s">
        <v>824</v>
      </c>
      <c r="Q134" s="1259"/>
      <c r="R134" s="1443"/>
      <c r="S134" s="1204" t="s">
        <v>11260</v>
      </c>
      <c r="T134" s="1186"/>
      <c r="U134" s="1186"/>
      <c r="V134" s="1282"/>
      <c r="W134" s="1301" t="s">
        <v>204</v>
      </c>
      <c r="X134" s="2308"/>
      <c r="Y134" s="1638" t="s">
        <v>11491</v>
      </c>
      <c r="Z134" s="1216" t="s">
        <v>10006</v>
      </c>
      <c r="AA134" s="1240" t="s">
        <v>9973</v>
      </c>
    </row>
    <row r="135" spans="1:27" x14ac:dyDescent="0.25">
      <c r="A135" s="1200">
        <v>55</v>
      </c>
      <c r="B135" s="1217" t="s">
        <v>205</v>
      </c>
      <c r="C135" s="1685" t="s">
        <v>9915</v>
      </c>
      <c r="D135" s="1425"/>
      <c r="E135" s="40"/>
      <c r="F135" s="386"/>
      <c r="G135" s="2"/>
      <c r="H135" s="652"/>
      <c r="I135" s="1419"/>
      <c r="J135" s="386"/>
      <c r="K135" s="652"/>
      <c r="L135" s="1425" t="s">
        <v>1094</v>
      </c>
      <c r="M135" s="10"/>
      <c r="N135" s="1260" t="s">
        <v>205</v>
      </c>
      <c r="O135" s="43"/>
      <c r="P135" s="59" t="s">
        <v>824</v>
      </c>
      <c r="Q135" s="1259"/>
      <c r="R135" s="1443"/>
      <c r="S135" s="1203" t="s">
        <v>1094</v>
      </c>
      <c r="T135" s="1178"/>
      <c r="U135" s="1178"/>
      <c r="V135" s="1281" t="s">
        <v>11220</v>
      </c>
      <c r="W135" s="1302" t="s">
        <v>205</v>
      </c>
      <c r="X135" s="2307"/>
      <c r="Y135" s="1637" t="s">
        <v>1957</v>
      </c>
      <c r="Z135" s="1308" t="s">
        <v>9972</v>
      </c>
      <c r="AA135" s="1239" t="s">
        <v>9973</v>
      </c>
    </row>
    <row r="136" spans="1:27" x14ac:dyDescent="0.25">
      <c r="A136" s="1200">
        <v>55</v>
      </c>
      <c r="B136" s="1217" t="s">
        <v>206</v>
      </c>
      <c r="C136" s="1685" t="s">
        <v>1025</v>
      </c>
      <c r="D136" s="1425"/>
      <c r="E136" s="40"/>
      <c r="F136" s="386"/>
      <c r="G136" s="2"/>
      <c r="H136" s="652"/>
      <c r="I136" s="1419"/>
      <c r="J136" s="386"/>
      <c r="K136" s="652"/>
      <c r="L136" s="1425" t="s">
        <v>1091</v>
      </c>
      <c r="M136" s="10"/>
      <c r="N136" s="1260" t="s">
        <v>206</v>
      </c>
      <c r="O136" s="43"/>
      <c r="P136" s="59" t="s">
        <v>824</v>
      </c>
      <c r="Q136" s="1259"/>
      <c r="R136" s="1443"/>
      <c r="S136" s="1203" t="s">
        <v>1091</v>
      </c>
      <c r="T136" s="1178"/>
      <c r="U136" s="1178"/>
      <c r="V136" s="1281" t="s">
        <v>11220</v>
      </c>
      <c r="W136" s="1302" t="s">
        <v>206</v>
      </c>
      <c r="X136" s="2307"/>
      <c r="Y136" s="1637" t="s">
        <v>10390</v>
      </c>
      <c r="Z136" s="1308" t="s">
        <v>9972</v>
      </c>
      <c r="AA136" s="1239" t="s">
        <v>9973</v>
      </c>
    </row>
    <row r="137" spans="1:27" x14ac:dyDescent="0.25">
      <c r="A137" s="1200">
        <v>55</v>
      </c>
      <c r="B137" s="1217" t="s">
        <v>207</v>
      </c>
      <c r="C137" s="1685" t="s">
        <v>1026</v>
      </c>
      <c r="D137" s="1425"/>
      <c r="E137" s="40"/>
      <c r="F137" s="386"/>
      <c r="G137" s="2"/>
      <c r="H137" s="652"/>
      <c r="I137" s="1419"/>
      <c r="J137" s="386"/>
      <c r="K137" s="652"/>
      <c r="L137" s="1425" t="s">
        <v>1091</v>
      </c>
      <c r="M137" s="10"/>
      <c r="N137" s="1260" t="s">
        <v>207</v>
      </c>
      <c r="O137" s="43"/>
      <c r="P137" s="59" t="s">
        <v>824</v>
      </c>
      <c r="Q137" s="1259"/>
      <c r="R137" s="1443"/>
      <c r="S137" s="1203" t="s">
        <v>1091</v>
      </c>
      <c r="T137" s="1178"/>
      <c r="U137" s="1178"/>
      <c r="V137" s="1281" t="s">
        <v>11220</v>
      </c>
      <c r="W137" s="1302" t="s">
        <v>207</v>
      </c>
      <c r="X137" s="2307"/>
      <c r="Y137" s="1637" t="s">
        <v>10393</v>
      </c>
      <c r="Z137" s="1308" t="s">
        <v>9972</v>
      </c>
      <c r="AA137" s="1239" t="s">
        <v>9973</v>
      </c>
    </row>
    <row r="138" spans="1:27" x14ac:dyDescent="0.25">
      <c r="A138" s="1200">
        <v>55</v>
      </c>
      <c r="B138" s="1217" t="s">
        <v>208</v>
      </c>
      <c r="C138" s="1685" t="s">
        <v>1027</v>
      </c>
      <c r="D138" s="1425"/>
      <c r="E138" s="40"/>
      <c r="F138" s="386"/>
      <c r="G138" s="2"/>
      <c r="H138" s="652"/>
      <c r="I138" s="1419"/>
      <c r="J138" s="386"/>
      <c r="K138" s="652"/>
      <c r="L138" s="1425" t="s">
        <v>1091</v>
      </c>
      <c r="M138" s="10"/>
      <c r="N138" s="1260" t="s">
        <v>208</v>
      </c>
      <c r="O138" s="43"/>
      <c r="P138" s="59" t="s">
        <v>824</v>
      </c>
      <c r="Q138" s="1259"/>
      <c r="R138" s="1443"/>
      <c r="S138" s="1203" t="s">
        <v>1091</v>
      </c>
      <c r="T138" s="1178"/>
      <c r="U138" s="1178"/>
      <c r="V138" s="1281" t="s">
        <v>11220</v>
      </c>
      <c r="W138" s="1302" t="s">
        <v>208</v>
      </c>
      <c r="X138" s="2307"/>
      <c r="Y138" s="1637" t="s">
        <v>10395</v>
      </c>
      <c r="Z138" s="1308" t="s">
        <v>9972</v>
      </c>
      <c r="AA138" s="1239" t="s">
        <v>9973</v>
      </c>
    </row>
    <row r="139" spans="1:27" x14ac:dyDescent="0.25">
      <c r="A139" s="1200">
        <v>55</v>
      </c>
      <c r="B139" s="1217" t="s">
        <v>209</v>
      </c>
      <c r="C139" s="1680" t="s">
        <v>1028</v>
      </c>
      <c r="D139" s="1430"/>
      <c r="E139" s="40"/>
      <c r="F139" s="386"/>
      <c r="G139" s="2"/>
      <c r="H139" s="652"/>
      <c r="I139" s="1419"/>
      <c r="J139" s="386"/>
      <c r="K139" s="652"/>
      <c r="L139" s="1430" t="s">
        <v>11275</v>
      </c>
      <c r="M139" s="10"/>
      <c r="N139" s="1260" t="s">
        <v>209</v>
      </c>
      <c r="O139" s="43"/>
      <c r="P139" s="59" t="s">
        <v>824</v>
      </c>
      <c r="Q139" s="1259"/>
      <c r="R139" s="1443"/>
      <c r="S139" s="1197"/>
      <c r="V139" s="1279"/>
      <c r="W139" s="1210"/>
      <c r="X139" s="2309"/>
      <c r="Y139" s="1640"/>
      <c r="Z139" s="1306"/>
      <c r="AA139" s="1199"/>
    </row>
    <row r="140" spans="1:27" x14ac:dyDescent="0.25">
      <c r="A140" s="1200">
        <v>55</v>
      </c>
      <c r="B140" s="1217" t="s">
        <v>210</v>
      </c>
      <c r="C140" s="1680" t="s">
        <v>1017</v>
      </c>
      <c r="D140" s="1430"/>
      <c r="E140" s="40"/>
      <c r="F140" s="386"/>
      <c r="G140" s="2"/>
      <c r="H140" s="652"/>
      <c r="I140" s="1419"/>
      <c r="J140" s="386"/>
      <c r="K140" s="652"/>
      <c r="L140" s="1430" t="s">
        <v>11313</v>
      </c>
      <c r="M140" s="10"/>
      <c r="N140" s="1260" t="s">
        <v>210</v>
      </c>
      <c r="O140" s="43"/>
      <c r="P140" s="59" t="s">
        <v>824</v>
      </c>
      <c r="Q140" s="1259"/>
      <c r="R140" s="1443"/>
      <c r="S140" s="1197"/>
      <c r="V140" s="1279"/>
      <c r="W140" s="1210"/>
      <c r="X140" s="2312"/>
      <c r="Y140" s="1640"/>
      <c r="Z140" s="1306"/>
      <c r="AA140" s="1199"/>
    </row>
    <row r="141" spans="1:27" x14ac:dyDescent="0.25">
      <c r="A141" s="1295">
        <v>56</v>
      </c>
      <c r="B141" s="1290"/>
      <c r="C141" s="1617" t="s">
        <v>874</v>
      </c>
      <c r="D141" s="1409" t="s">
        <v>11287</v>
      </c>
      <c r="E141" s="489">
        <v>56</v>
      </c>
      <c r="F141" s="1522" t="s">
        <v>30</v>
      </c>
      <c r="G141" s="1523" t="s">
        <v>30</v>
      </c>
      <c r="H141" s="1524"/>
      <c r="I141" s="1410">
        <v>56</v>
      </c>
      <c r="J141" s="1522" t="s">
        <v>30</v>
      </c>
      <c r="K141" s="1524"/>
      <c r="L141" s="1409" t="s">
        <v>11303</v>
      </c>
      <c r="M141" s="1458"/>
      <c r="N141" s="1273" t="s">
        <v>1135</v>
      </c>
      <c r="O141" s="946"/>
      <c r="P141" s="1463" t="s">
        <v>824</v>
      </c>
      <c r="Q141" s="2265"/>
      <c r="R141" s="1466"/>
      <c r="S141" s="2266"/>
      <c r="T141" s="2267"/>
      <c r="U141" s="2267"/>
      <c r="V141" s="2273"/>
      <c r="W141" s="2274"/>
      <c r="X141" s="2298"/>
      <c r="Y141" s="2275"/>
      <c r="Z141" s="2284"/>
      <c r="AA141" s="1823" t="s">
        <v>9993</v>
      </c>
    </row>
    <row r="142" spans="1:27" x14ac:dyDescent="0.25">
      <c r="A142" s="1200">
        <v>56</v>
      </c>
      <c r="B142" s="799" t="s">
        <v>140</v>
      </c>
      <c r="C142" s="1680" t="s">
        <v>992</v>
      </c>
      <c r="D142" s="1430" t="s">
        <v>11373</v>
      </c>
      <c r="E142" s="105" t="s">
        <v>140</v>
      </c>
      <c r="F142" s="949" t="s">
        <v>44</v>
      </c>
      <c r="G142" s="159" t="s">
        <v>44</v>
      </c>
      <c r="H142" s="1528"/>
      <c r="I142" s="1525" t="s">
        <v>140</v>
      </c>
      <c r="J142" s="949" t="s">
        <v>16</v>
      </c>
      <c r="K142" s="1528"/>
      <c r="L142" s="1197"/>
      <c r="M142" s="10"/>
      <c r="N142" s="43"/>
      <c r="O142" s="43"/>
      <c r="P142" s="59" t="s">
        <v>824</v>
      </c>
      <c r="Q142" s="1259"/>
      <c r="R142" s="1443"/>
      <c r="S142" s="1197"/>
      <c r="V142" s="1279"/>
      <c r="W142" s="1210"/>
      <c r="X142" s="2313"/>
      <c r="Y142" s="1627"/>
      <c r="Z142" s="1306"/>
      <c r="AA142" s="1199"/>
    </row>
    <row r="143" spans="1:27" x14ac:dyDescent="0.25">
      <c r="A143" s="1200">
        <v>56</v>
      </c>
      <c r="B143" s="799" t="s">
        <v>141</v>
      </c>
      <c r="C143" s="1680" t="s">
        <v>1029</v>
      </c>
      <c r="D143" s="1430" t="s">
        <v>9127</v>
      </c>
      <c r="E143" s="105" t="s">
        <v>141</v>
      </c>
      <c r="F143" s="386" t="s">
        <v>44</v>
      </c>
      <c r="G143" s="2" t="s">
        <v>44</v>
      </c>
      <c r="H143" s="652"/>
      <c r="I143" s="1418" t="s">
        <v>141</v>
      </c>
      <c r="J143" s="386"/>
      <c r="K143" s="652"/>
      <c r="L143" s="1197"/>
      <c r="M143" s="10"/>
      <c r="N143" s="43"/>
      <c r="O143" s="43"/>
      <c r="P143" s="59" t="s">
        <v>824</v>
      </c>
      <c r="Q143" s="1259"/>
      <c r="R143" s="1443"/>
      <c r="S143" s="1197"/>
      <c r="V143" s="1279"/>
      <c r="W143" s="1210"/>
      <c r="X143" s="2296"/>
      <c r="Y143" s="1627"/>
      <c r="Z143" s="1306"/>
      <c r="AA143" s="1199"/>
    </row>
    <row r="144" spans="1:27" x14ac:dyDescent="0.25">
      <c r="A144" s="1200">
        <v>56</v>
      </c>
      <c r="B144" s="799" t="s">
        <v>142</v>
      </c>
      <c r="C144" s="1680" t="s">
        <v>994</v>
      </c>
      <c r="D144" s="1430" t="s">
        <v>1095</v>
      </c>
      <c r="E144" s="105" t="s">
        <v>142</v>
      </c>
      <c r="F144" s="386" t="s">
        <v>44</v>
      </c>
      <c r="G144" s="2" t="s">
        <v>44</v>
      </c>
      <c r="H144" s="652"/>
      <c r="I144" s="1418" t="s">
        <v>142</v>
      </c>
      <c r="J144" s="386" t="s">
        <v>16</v>
      </c>
      <c r="K144" s="652"/>
      <c r="L144" s="1197"/>
      <c r="M144" s="10"/>
      <c r="N144" s="43"/>
      <c r="O144" s="43"/>
      <c r="P144" s="59" t="s">
        <v>824</v>
      </c>
      <c r="Q144" s="1259"/>
      <c r="R144" s="1443"/>
      <c r="S144" s="1197"/>
      <c r="V144" s="1279"/>
      <c r="W144" s="1210"/>
      <c r="X144" s="2296"/>
      <c r="Y144" s="1627"/>
      <c r="Z144" s="1306"/>
      <c r="AA144" s="1199"/>
    </row>
    <row r="145" spans="1:27" x14ac:dyDescent="0.25">
      <c r="A145" s="1200" t="s">
        <v>1135</v>
      </c>
      <c r="B145" s="799" t="s">
        <v>9128</v>
      </c>
      <c r="C145" s="1680" t="s">
        <v>9132</v>
      </c>
      <c r="D145" s="1430" t="s">
        <v>9130</v>
      </c>
      <c r="E145" s="105" t="s">
        <v>9128</v>
      </c>
      <c r="F145" s="13" t="s">
        <v>44</v>
      </c>
      <c r="G145" s="8" t="s">
        <v>44</v>
      </c>
      <c r="H145" s="654"/>
      <c r="I145" s="1526" t="s">
        <v>9128</v>
      </c>
      <c r="J145" s="13" t="s">
        <v>16</v>
      </c>
      <c r="K145" s="654"/>
      <c r="L145" s="1197"/>
      <c r="M145" s="10"/>
      <c r="N145" s="43"/>
      <c r="O145" s="43"/>
      <c r="P145" s="59"/>
      <c r="Q145" s="1259"/>
      <c r="R145" s="1443"/>
      <c r="S145" s="1197"/>
      <c r="V145" s="1279"/>
      <c r="W145" s="1210"/>
      <c r="X145" s="2314"/>
      <c r="Y145" s="1627"/>
      <c r="Z145" s="1306"/>
      <c r="AA145" s="1199"/>
    </row>
    <row r="146" spans="1:27" x14ac:dyDescent="0.25">
      <c r="A146" s="1295">
        <v>58</v>
      </c>
      <c r="B146" s="1290"/>
      <c r="C146" s="1617" t="s">
        <v>875</v>
      </c>
      <c r="D146" s="1409"/>
      <c r="E146" s="1473"/>
      <c r="F146" s="1522"/>
      <c r="G146" s="1523"/>
      <c r="H146" s="1524"/>
      <c r="I146" s="2276"/>
      <c r="J146" s="1522"/>
      <c r="K146" s="1524"/>
      <c r="L146" s="1527" t="s">
        <v>11305</v>
      </c>
      <c r="M146" s="1458"/>
      <c r="N146" s="1262">
        <v>58</v>
      </c>
      <c r="O146" s="1467">
        <v>58</v>
      </c>
      <c r="P146" s="1459" t="s">
        <v>837</v>
      </c>
      <c r="Q146" s="1263" t="s">
        <v>757</v>
      </c>
      <c r="R146" s="1466"/>
      <c r="S146" s="2266"/>
      <c r="T146" s="2267"/>
      <c r="U146" s="2267"/>
      <c r="V146" s="2268"/>
      <c r="W146" s="2269"/>
      <c r="X146" s="2298"/>
      <c r="Y146" s="2270"/>
      <c r="Z146" s="2284"/>
      <c r="AA146" s="1823"/>
    </row>
    <row r="147" spans="1:27" x14ac:dyDescent="0.25">
      <c r="A147" s="1200">
        <v>58</v>
      </c>
      <c r="B147" s="799" t="s">
        <v>105</v>
      </c>
      <c r="C147" s="1684" t="s">
        <v>1002</v>
      </c>
      <c r="D147" s="1427"/>
      <c r="E147" s="79"/>
      <c r="F147" s="386"/>
      <c r="G147" s="2"/>
      <c r="H147" s="652"/>
      <c r="I147" s="1419"/>
      <c r="J147" s="386"/>
      <c r="K147" s="652"/>
      <c r="L147" s="1427" t="s">
        <v>1091</v>
      </c>
      <c r="M147" s="10"/>
      <c r="N147" s="1260" t="s">
        <v>105</v>
      </c>
      <c r="O147" s="1452" t="s">
        <v>105</v>
      </c>
      <c r="P147" s="43"/>
      <c r="Q147" s="1259"/>
      <c r="R147" s="1443"/>
      <c r="S147" s="1204" t="s">
        <v>1091</v>
      </c>
      <c r="T147" s="1186"/>
      <c r="U147" s="1186"/>
      <c r="V147" s="1282"/>
      <c r="W147" s="1301">
        <v>95</v>
      </c>
      <c r="X147" s="2306"/>
      <c r="Y147" s="1626" t="s">
        <v>1002</v>
      </c>
      <c r="Z147" s="1216" t="s">
        <v>10006</v>
      </c>
      <c r="AA147" s="1240"/>
    </row>
    <row r="148" spans="1:27" x14ac:dyDescent="0.25">
      <c r="A148" s="1200">
        <v>58</v>
      </c>
      <c r="B148" s="799" t="s">
        <v>51</v>
      </c>
      <c r="C148" s="1687" t="s">
        <v>1003</v>
      </c>
      <c r="D148" s="1428"/>
      <c r="E148" s="79"/>
      <c r="F148" s="386"/>
      <c r="G148" s="2"/>
      <c r="H148" s="652"/>
      <c r="I148" s="1419"/>
      <c r="J148" s="386"/>
      <c r="K148" s="652"/>
      <c r="L148" s="1428" t="s">
        <v>9127</v>
      </c>
      <c r="M148" s="10"/>
      <c r="N148" s="1260" t="s">
        <v>51</v>
      </c>
      <c r="O148" s="1452" t="s">
        <v>51</v>
      </c>
      <c r="P148" s="59" t="s">
        <v>824</v>
      </c>
      <c r="Q148" s="1259"/>
      <c r="R148" s="1443"/>
      <c r="S148" s="1206" t="s">
        <v>9127</v>
      </c>
      <c r="T148" s="1183"/>
      <c r="U148" s="1183"/>
      <c r="V148" s="1285"/>
      <c r="W148" s="1304" t="s">
        <v>10366</v>
      </c>
      <c r="X148" s="2300"/>
      <c r="Y148" s="1636" t="s">
        <v>10367</v>
      </c>
      <c r="Z148" s="1310" t="s">
        <v>11154</v>
      </c>
      <c r="AA148" s="1245" t="s">
        <v>9973</v>
      </c>
    </row>
    <row r="149" spans="1:27" x14ac:dyDescent="0.25">
      <c r="A149" s="1200">
        <v>58</v>
      </c>
      <c r="B149" s="799" t="s">
        <v>121</v>
      </c>
      <c r="C149" s="1680" t="s">
        <v>1030</v>
      </c>
      <c r="D149" s="1430"/>
      <c r="E149" s="79"/>
      <c r="F149" s="386"/>
      <c r="G149" s="2"/>
      <c r="H149" s="652"/>
      <c r="I149" s="1419"/>
      <c r="J149" s="386"/>
      <c r="K149" s="652"/>
      <c r="L149" s="1430" t="s">
        <v>11311</v>
      </c>
      <c r="M149" s="10"/>
      <c r="N149" s="1260" t="s">
        <v>121</v>
      </c>
      <c r="O149" s="43"/>
      <c r="P149" s="59" t="s">
        <v>824</v>
      </c>
      <c r="Q149" s="1259"/>
      <c r="R149" s="1443"/>
      <c r="S149" s="1197"/>
      <c r="V149" s="1279"/>
      <c r="W149" s="1210"/>
      <c r="X149" s="2296"/>
      <c r="Y149" s="1627"/>
      <c r="Z149" s="1306"/>
      <c r="AA149" s="1199"/>
    </row>
    <row r="150" spans="1:27" x14ac:dyDescent="0.25">
      <c r="A150" s="1200">
        <v>58</v>
      </c>
      <c r="B150" s="799" t="s">
        <v>122</v>
      </c>
      <c r="C150" s="1680" t="s">
        <v>1031</v>
      </c>
      <c r="D150" s="1430"/>
      <c r="E150" s="79"/>
      <c r="F150" s="386"/>
      <c r="G150" s="2"/>
      <c r="H150" s="652"/>
      <c r="I150" s="1419"/>
      <c r="J150" s="386"/>
      <c r="K150" s="652"/>
      <c r="L150" s="1430" t="s">
        <v>11312</v>
      </c>
      <c r="M150" s="10"/>
      <c r="N150" s="1260" t="s">
        <v>122</v>
      </c>
      <c r="O150" s="43"/>
      <c r="P150" s="59" t="s">
        <v>824</v>
      </c>
      <c r="Q150" s="1259"/>
      <c r="R150" s="1443"/>
      <c r="S150" s="1197"/>
      <c r="V150" s="1279"/>
      <c r="W150" s="1210"/>
      <c r="X150" s="2296"/>
      <c r="Y150" s="1627"/>
      <c r="Z150" s="1306"/>
      <c r="AA150" s="1199"/>
    </row>
    <row r="151" spans="1:27" x14ac:dyDescent="0.25">
      <c r="A151" s="1200">
        <v>58</v>
      </c>
      <c r="B151" s="799" t="s">
        <v>123</v>
      </c>
      <c r="C151" s="1680" t="s">
        <v>1032</v>
      </c>
      <c r="D151" s="1430"/>
      <c r="E151" s="79"/>
      <c r="F151" s="386"/>
      <c r="G151" s="2"/>
      <c r="H151" s="652"/>
      <c r="I151" s="1419"/>
      <c r="J151" s="386"/>
      <c r="K151" s="652"/>
      <c r="L151" s="1430" t="s">
        <v>11313</v>
      </c>
      <c r="M151" s="10"/>
      <c r="N151" s="1260" t="s">
        <v>123</v>
      </c>
      <c r="O151" s="43"/>
      <c r="P151" s="59" t="s">
        <v>824</v>
      </c>
      <c r="Q151" s="1259"/>
      <c r="R151" s="1443"/>
      <c r="S151" s="1197"/>
      <c r="V151" s="1279"/>
      <c r="W151" s="1210"/>
      <c r="X151" s="2296"/>
      <c r="Y151" s="1627"/>
      <c r="Z151" s="1306"/>
      <c r="AA151" s="1199"/>
    </row>
    <row r="152" spans="1:27" x14ac:dyDescent="0.25">
      <c r="A152" s="1200">
        <v>58</v>
      </c>
      <c r="B152" s="799" t="s">
        <v>124</v>
      </c>
      <c r="C152" s="1680" t="s">
        <v>1033</v>
      </c>
      <c r="D152" s="1430"/>
      <c r="E152" s="79"/>
      <c r="F152" s="386"/>
      <c r="G152" s="2"/>
      <c r="H152" s="652"/>
      <c r="I152" s="1419"/>
      <c r="J152" s="386"/>
      <c r="K152" s="652"/>
      <c r="L152" s="1430" t="s">
        <v>11314</v>
      </c>
      <c r="M152" s="10"/>
      <c r="N152" s="1260" t="s">
        <v>124</v>
      </c>
      <c r="O152" s="43"/>
      <c r="P152" s="59" t="s">
        <v>824</v>
      </c>
      <c r="Q152" s="1259"/>
      <c r="R152" s="1443"/>
      <c r="S152" s="1197"/>
      <c r="V152" s="1279"/>
      <c r="W152" s="1210"/>
      <c r="X152" s="2296"/>
      <c r="Y152" s="1627"/>
      <c r="Z152" s="1306"/>
      <c r="AA152" s="1199"/>
    </row>
    <row r="153" spans="1:27" x14ac:dyDescent="0.25">
      <c r="A153" s="1200">
        <v>58</v>
      </c>
      <c r="B153" s="799" t="s">
        <v>125</v>
      </c>
      <c r="C153" s="1680" t="s">
        <v>1034</v>
      </c>
      <c r="D153" s="1430"/>
      <c r="E153" s="79"/>
      <c r="F153" s="386"/>
      <c r="G153" s="2"/>
      <c r="H153" s="652"/>
      <c r="I153" s="1419"/>
      <c r="J153" s="386"/>
      <c r="K153" s="652"/>
      <c r="L153" s="1430" t="s">
        <v>1095</v>
      </c>
      <c r="M153" s="10"/>
      <c r="N153" s="1260" t="s">
        <v>125</v>
      </c>
      <c r="O153" s="43"/>
      <c r="P153" s="59" t="s">
        <v>824</v>
      </c>
      <c r="Q153" s="1259"/>
      <c r="R153" s="1443"/>
      <c r="S153" s="1197"/>
      <c r="V153" s="1279"/>
      <c r="W153" s="1210"/>
      <c r="X153" s="2296"/>
      <c r="Y153" s="1627"/>
      <c r="Z153" s="1306"/>
      <c r="AA153" s="1199"/>
    </row>
    <row r="154" spans="1:27" x14ac:dyDescent="0.25">
      <c r="A154" s="1200">
        <v>58</v>
      </c>
      <c r="B154" s="799" t="s">
        <v>126</v>
      </c>
      <c r="C154" s="1680" t="s">
        <v>1035</v>
      </c>
      <c r="D154" s="1430"/>
      <c r="E154" s="79"/>
      <c r="F154" s="386"/>
      <c r="G154" s="2"/>
      <c r="H154" s="652"/>
      <c r="I154" s="1419"/>
      <c r="J154" s="386"/>
      <c r="K154" s="652"/>
      <c r="L154" s="1430" t="s">
        <v>11315</v>
      </c>
      <c r="M154" s="10"/>
      <c r="N154" s="1260" t="s">
        <v>126</v>
      </c>
      <c r="O154" s="43"/>
      <c r="P154" s="59" t="s">
        <v>824</v>
      </c>
      <c r="Q154" s="1259"/>
      <c r="R154" s="1443"/>
      <c r="S154" s="1197"/>
      <c r="V154" s="1279"/>
      <c r="W154" s="1210"/>
      <c r="X154" s="2296"/>
      <c r="Y154" s="1627"/>
      <c r="Z154" s="1306"/>
      <c r="AA154" s="1199"/>
    </row>
    <row r="155" spans="1:27" x14ac:dyDescent="0.25">
      <c r="A155" s="1200">
        <v>58</v>
      </c>
      <c r="B155" s="799" t="s">
        <v>127</v>
      </c>
      <c r="C155" s="1680" t="s">
        <v>1036</v>
      </c>
      <c r="D155" s="1430"/>
      <c r="E155" s="79"/>
      <c r="F155" s="386"/>
      <c r="G155" s="2"/>
      <c r="H155" s="652"/>
      <c r="I155" s="1419"/>
      <c r="J155" s="386"/>
      <c r="K155" s="652"/>
      <c r="L155" s="1430" t="s">
        <v>11275</v>
      </c>
      <c r="M155" s="10"/>
      <c r="N155" s="1260" t="s">
        <v>127</v>
      </c>
      <c r="O155" s="43"/>
      <c r="P155" s="59" t="s">
        <v>824</v>
      </c>
      <c r="Q155" s="1259"/>
      <c r="R155" s="1443"/>
      <c r="S155" s="1197"/>
      <c r="V155" s="1279"/>
      <c r="W155" s="1210"/>
      <c r="X155" s="2296"/>
      <c r="Y155" s="1627"/>
      <c r="Z155" s="1306"/>
      <c r="AA155" s="1199"/>
    </row>
    <row r="156" spans="1:27" x14ac:dyDescent="0.25">
      <c r="A156" s="1200">
        <v>58</v>
      </c>
      <c r="B156" s="799" t="s">
        <v>128</v>
      </c>
      <c r="C156" s="1680" t="s">
        <v>1037</v>
      </c>
      <c r="D156" s="1430"/>
      <c r="E156" s="79"/>
      <c r="F156" s="386"/>
      <c r="G156" s="2"/>
      <c r="H156" s="652"/>
      <c r="I156" s="1419"/>
      <c r="J156" s="386"/>
      <c r="K156" s="652"/>
      <c r="L156" s="1430" t="s">
        <v>11275</v>
      </c>
      <c r="M156" s="10"/>
      <c r="N156" s="1260" t="s">
        <v>128</v>
      </c>
      <c r="O156" s="43"/>
      <c r="P156" s="59" t="s">
        <v>824</v>
      </c>
      <c r="Q156" s="1259"/>
      <c r="R156" s="1443"/>
      <c r="S156" s="1197"/>
      <c r="V156" s="1279"/>
      <c r="W156" s="1210"/>
      <c r="X156" s="2296"/>
      <c r="Y156" s="1627"/>
      <c r="Z156" s="1306"/>
      <c r="AA156" s="1199"/>
    </row>
    <row r="157" spans="1:27" x14ac:dyDescent="0.25">
      <c r="A157" s="1200">
        <v>58</v>
      </c>
      <c r="B157" s="799" t="s">
        <v>92</v>
      </c>
      <c r="C157" s="1680" t="s">
        <v>1038</v>
      </c>
      <c r="D157" s="1430"/>
      <c r="E157" s="79"/>
      <c r="F157" s="386"/>
      <c r="G157" s="2"/>
      <c r="H157" s="652"/>
      <c r="I157" s="1419"/>
      <c r="J157" s="386"/>
      <c r="K157" s="652"/>
      <c r="L157" s="1430" t="s">
        <v>11366</v>
      </c>
      <c r="M157" s="10"/>
      <c r="N157" s="1260" t="s">
        <v>92</v>
      </c>
      <c r="O157" s="43"/>
      <c r="P157" s="59" t="s">
        <v>824</v>
      </c>
      <c r="Q157" s="1259"/>
      <c r="R157" s="1443"/>
      <c r="S157" s="1197"/>
      <c r="V157" s="1279"/>
      <c r="W157" s="1210"/>
      <c r="X157" s="2296"/>
      <c r="Y157" s="1627"/>
      <c r="Z157" s="1306"/>
      <c r="AA157" s="1199"/>
    </row>
    <row r="158" spans="1:27" x14ac:dyDescent="0.25">
      <c r="A158" s="1200">
        <v>58</v>
      </c>
      <c r="B158" s="799" t="s">
        <v>93</v>
      </c>
      <c r="C158" s="1680" t="s">
        <v>989</v>
      </c>
      <c r="D158" s="1430"/>
      <c r="E158" s="79"/>
      <c r="F158" s="386"/>
      <c r="G158" s="2"/>
      <c r="H158" s="652"/>
      <c r="I158" s="1419"/>
      <c r="J158" s="386"/>
      <c r="K158" s="652"/>
      <c r="L158" s="1430" t="s">
        <v>11259</v>
      </c>
      <c r="M158" s="10"/>
      <c r="N158" s="1260" t="s">
        <v>93</v>
      </c>
      <c r="O158" s="43"/>
      <c r="P158" s="59" t="s">
        <v>824</v>
      </c>
      <c r="Q158" s="1259"/>
      <c r="R158" s="1443"/>
      <c r="S158" s="1197"/>
      <c r="V158" s="1279"/>
      <c r="W158" s="1210"/>
      <c r="X158" s="2296"/>
      <c r="Y158" s="1627"/>
      <c r="Z158" s="1306"/>
      <c r="AA158" s="1199"/>
    </row>
    <row r="159" spans="1:27" x14ac:dyDescent="0.25">
      <c r="A159" s="1200">
        <v>58</v>
      </c>
      <c r="B159" s="799" t="s">
        <v>129</v>
      </c>
      <c r="C159" s="1680" t="s">
        <v>1039</v>
      </c>
      <c r="D159" s="1430"/>
      <c r="E159" s="79"/>
      <c r="F159" s="386"/>
      <c r="G159" s="2"/>
      <c r="H159" s="652"/>
      <c r="I159" s="1419"/>
      <c r="J159" s="386"/>
      <c r="K159" s="652"/>
      <c r="L159" s="1430" t="s">
        <v>11316</v>
      </c>
      <c r="M159" s="10"/>
      <c r="N159" s="1260" t="s">
        <v>129</v>
      </c>
      <c r="O159" s="43"/>
      <c r="P159" s="59" t="s">
        <v>824</v>
      </c>
      <c r="Q159" s="1259"/>
      <c r="R159" s="1443"/>
      <c r="S159" s="1197"/>
      <c r="V159" s="1279"/>
      <c r="W159" s="1210"/>
      <c r="X159" s="2296"/>
      <c r="Y159" s="1627"/>
      <c r="Z159" s="1306"/>
      <c r="AA159" s="1199"/>
    </row>
    <row r="160" spans="1:27" x14ac:dyDescent="0.25">
      <c r="A160" s="1200">
        <v>58</v>
      </c>
      <c r="B160" s="799" t="s">
        <v>130</v>
      </c>
      <c r="C160" s="1680" t="s">
        <v>1040</v>
      </c>
      <c r="D160" s="1430"/>
      <c r="E160" s="79"/>
      <c r="F160" s="386"/>
      <c r="G160" s="2"/>
      <c r="H160" s="652"/>
      <c r="I160" s="1419"/>
      <c r="J160" s="386"/>
      <c r="K160" s="652"/>
      <c r="L160" s="1430" t="s">
        <v>1095</v>
      </c>
      <c r="M160" s="10"/>
      <c r="N160" s="1260" t="s">
        <v>130</v>
      </c>
      <c r="O160" s="43"/>
      <c r="P160" s="59" t="s">
        <v>824</v>
      </c>
      <c r="Q160" s="1259"/>
      <c r="R160" s="1443"/>
      <c r="S160" s="1197"/>
      <c r="V160" s="1279"/>
      <c r="W160" s="1210"/>
      <c r="X160" s="2296"/>
      <c r="Y160" s="1627"/>
      <c r="Z160" s="1306"/>
      <c r="AA160" s="1199"/>
    </row>
    <row r="161" spans="1:27" x14ac:dyDescent="0.25">
      <c r="A161" s="1200">
        <v>58</v>
      </c>
      <c r="B161" s="799" t="s">
        <v>57</v>
      </c>
      <c r="C161" s="1684" t="s">
        <v>1008</v>
      </c>
      <c r="D161" s="1427"/>
      <c r="E161" s="79"/>
      <c r="F161" s="386"/>
      <c r="G161" s="2"/>
      <c r="H161" s="652"/>
      <c r="I161" s="1419"/>
      <c r="J161" s="386"/>
      <c r="K161" s="652"/>
      <c r="L161" s="1427" t="s">
        <v>1093</v>
      </c>
      <c r="M161" s="10"/>
      <c r="N161" s="1260" t="s">
        <v>57</v>
      </c>
      <c r="O161" s="43"/>
      <c r="P161" s="59" t="s">
        <v>824</v>
      </c>
      <c r="Q161" s="1259"/>
      <c r="R161" s="1443"/>
      <c r="S161" s="1204" t="s">
        <v>1093</v>
      </c>
      <c r="T161" s="1186"/>
      <c r="U161" s="1186"/>
      <c r="V161" s="1282"/>
      <c r="W161" s="1301" t="s">
        <v>11253</v>
      </c>
      <c r="X161" s="2306"/>
      <c r="Y161" s="1626" t="s">
        <v>8841</v>
      </c>
      <c r="Z161" s="1216" t="s">
        <v>10006</v>
      </c>
      <c r="AA161" s="1240" t="s">
        <v>9993</v>
      </c>
    </row>
    <row r="162" spans="1:27" x14ac:dyDescent="0.25">
      <c r="A162" s="1200">
        <v>58</v>
      </c>
      <c r="B162" s="799" t="s">
        <v>59</v>
      </c>
      <c r="C162" s="1684" t="s">
        <v>1041</v>
      </c>
      <c r="D162" s="1427"/>
      <c r="E162" s="79"/>
      <c r="F162" s="386"/>
      <c r="G162" s="2"/>
      <c r="H162" s="652"/>
      <c r="I162" s="1419"/>
      <c r="J162" s="386"/>
      <c r="K162" s="652"/>
      <c r="L162" s="1427" t="s">
        <v>1093</v>
      </c>
      <c r="M162" s="10"/>
      <c r="N162" s="1260" t="s">
        <v>59</v>
      </c>
      <c r="O162" s="43"/>
      <c r="P162" s="59" t="s">
        <v>824</v>
      </c>
      <c r="Q162" s="1259"/>
      <c r="R162" s="1443"/>
      <c r="S162" s="1204" t="s">
        <v>1093</v>
      </c>
      <c r="T162" s="1186"/>
      <c r="U162" s="1186"/>
      <c r="V162" s="1282"/>
      <c r="W162" s="1301" t="s">
        <v>11256</v>
      </c>
      <c r="X162" s="2306"/>
      <c r="Y162" s="1626" t="s">
        <v>10479</v>
      </c>
      <c r="Z162" s="1216" t="s">
        <v>10006</v>
      </c>
      <c r="AA162" s="1240" t="s">
        <v>9993</v>
      </c>
    </row>
    <row r="163" spans="1:27" x14ac:dyDescent="0.25">
      <c r="A163" s="1200">
        <v>58</v>
      </c>
      <c r="B163" s="799" t="s">
        <v>61</v>
      </c>
      <c r="C163" s="1684" t="s">
        <v>9126</v>
      </c>
      <c r="D163" s="1427"/>
      <c r="E163" s="79"/>
      <c r="F163" s="386"/>
      <c r="G163" s="2"/>
      <c r="H163" s="652"/>
      <c r="I163" s="1419"/>
      <c r="J163" s="386"/>
      <c r="K163" s="652"/>
      <c r="L163" s="1427" t="s">
        <v>9127</v>
      </c>
      <c r="M163" s="10"/>
      <c r="N163" s="43"/>
      <c r="O163" s="43"/>
      <c r="P163" s="58" t="s">
        <v>61</v>
      </c>
      <c r="Q163" s="1259"/>
      <c r="R163" s="1443"/>
      <c r="S163" s="1204" t="s">
        <v>9127</v>
      </c>
      <c r="T163" s="1186"/>
      <c r="U163" s="1186"/>
      <c r="V163" s="1282"/>
      <c r="W163" s="1301" t="s">
        <v>11254</v>
      </c>
      <c r="X163" s="2308"/>
      <c r="Y163" s="1626" t="s">
        <v>8847</v>
      </c>
      <c r="Z163" s="1216" t="s">
        <v>10006</v>
      </c>
      <c r="AA163" s="1240" t="s">
        <v>9993</v>
      </c>
    </row>
    <row r="164" spans="1:27" x14ac:dyDescent="0.25">
      <c r="A164" s="1200">
        <v>58</v>
      </c>
      <c r="B164" s="799" t="s">
        <v>63</v>
      </c>
      <c r="C164" s="1684" t="s">
        <v>1042</v>
      </c>
      <c r="D164" s="1427"/>
      <c r="E164" s="79"/>
      <c r="F164" s="386"/>
      <c r="G164" s="2"/>
      <c r="H164" s="652"/>
      <c r="I164" s="1419"/>
      <c r="J164" s="386"/>
      <c r="K164" s="652"/>
      <c r="L164" s="1427" t="s">
        <v>1092</v>
      </c>
      <c r="M164" s="10"/>
      <c r="N164" s="1260" t="s">
        <v>63</v>
      </c>
      <c r="O164" s="43"/>
      <c r="P164" s="59" t="s">
        <v>824</v>
      </c>
      <c r="Q164" s="1259"/>
      <c r="R164" s="1443"/>
      <c r="S164" s="1204" t="s">
        <v>1092</v>
      </c>
      <c r="T164" s="1186"/>
      <c r="U164" s="1186"/>
      <c r="V164" s="1282"/>
      <c r="W164" s="1301" t="s">
        <v>11255</v>
      </c>
      <c r="X164" s="2308"/>
      <c r="Y164" s="1641" t="s">
        <v>10483</v>
      </c>
      <c r="Z164" s="1216" t="s">
        <v>10006</v>
      </c>
      <c r="AA164" s="1240" t="s">
        <v>9993</v>
      </c>
    </row>
    <row r="165" spans="1:27" x14ac:dyDescent="0.25">
      <c r="A165" s="1200">
        <v>58</v>
      </c>
      <c r="B165" s="799" t="s">
        <v>64</v>
      </c>
      <c r="C165" s="1684" t="s">
        <v>1043</v>
      </c>
      <c r="D165" s="1427"/>
      <c r="E165" s="79"/>
      <c r="F165" s="386"/>
      <c r="G165" s="2"/>
      <c r="H165" s="652"/>
      <c r="I165" s="1419"/>
      <c r="J165" s="386"/>
      <c r="K165" s="652"/>
      <c r="L165" s="1427" t="s">
        <v>11314</v>
      </c>
      <c r="M165" s="10"/>
      <c r="N165" s="1260" t="s">
        <v>64</v>
      </c>
      <c r="O165" s="43"/>
      <c r="P165" s="59" t="s">
        <v>824</v>
      </c>
      <c r="Q165" s="1259"/>
      <c r="R165" s="1443"/>
      <c r="S165" s="1204" t="s">
        <v>1092</v>
      </c>
      <c r="T165" s="1186"/>
      <c r="U165" s="1186"/>
      <c r="V165" s="1282"/>
      <c r="W165" s="1305" t="s">
        <v>11257</v>
      </c>
      <c r="X165" s="2308"/>
      <c r="Y165" s="1626" t="s">
        <v>9177</v>
      </c>
      <c r="Z165" s="1216" t="s">
        <v>10006</v>
      </c>
      <c r="AA165" s="1240"/>
    </row>
    <row r="166" spans="1:27" x14ac:dyDescent="0.25">
      <c r="A166" s="1200">
        <v>58</v>
      </c>
      <c r="B166" s="1195" t="s">
        <v>758</v>
      </c>
      <c r="C166" s="1680" t="s">
        <v>9123</v>
      </c>
      <c r="D166" s="1430"/>
      <c r="E166" s="40"/>
      <c r="F166" s="2"/>
      <c r="G166" s="2"/>
      <c r="H166" s="652"/>
      <c r="I166" s="1419"/>
      <c r="J166" s="386"/>
      <c r="K166" s="652"/>
      <c r="L166" s="1430" t="s">
        <v>11313</v>
      </c>
      <c r="M166" s="10"/>
      <c r="N166" s="43"/>
      <c r="O166" s="43"/>
      <c r="P166" s="59"/>
      <c r="Q166" s="1453" t="s">
        <v>758</v>
      </c>
      <c r="R166" s="1443"/>
      <c r="S166" s="1197"/>
      <c r="V166" s="1279"/>
      <c r="W166" s="1210"/>
      <c r="X166" s="2309"/>
      <c r="Y166" s="1627"/>
      <c r="Z166" s="1306"/>
      <c r="AA166" s="1199"/>
    </row>
    <row r="167" spans="1:27" x14ac:dyDescent="0.25">
      <c r="A167" s="1200">
        <v>58</v>
      </c>
      <c r="B167" s="1195" t="s">
        <v>759</v>
      </c>
      <c r="C167" s="1680" t="s">
        <v>9124</v>
      </c>
      <c r="D167" s="1430"/>
      <c r="E167" s="40"/>
      <c r="F167" s="2"/>
      <c r="G167" s="2"/>
      <c r="H167" s="652"/>
      <c r="I167" s="1419"/>
      <c r="J167" s="386"/>
      <c r="K167" s="652"/>
      <c r="L167" s="1430" t="s">
        <v>1095</v>
      </c>
      <c r="M167" s="10"/>
      <c r="N167" s="43"/>
      <c r="O167" s="43"/>
      <c r="P167" s="59"/>
      <c r="Q167" s="1453" t="s">
        <v>759</v>
      </c>
      <c r="R167" s="1443"/>
      <c r="S167" s="1197"/>
      <c r="V167" s="1279"/>
      <c r="W167" s="1210"/>
      <c r="X167" s="2309"/>
      <c r="Y167" s="1627"/>
      <c r="Z167" s="1306"/>
      <c r="AA167" s="1199"/>
    </row>
    <row r="168" spans="1:27" x14ac:dyDescent="0.25">
      <c r="A168" s="1200">
        <v>58</v>
      </c>
      <c r="B168" s="1195" t="s">
        <v>761</v>
      </c>
      <c r="C168" s="1680" t="s">
        <v>9125</v>
      </c>
      <c r="D168" s="1430"/>
      <c r="E168" s="40"/>
      <c r="F168" s="2"/>
      <c r="G168" s="2"/>
      <c r="H168" s="652"/>
      <c r="I168" s="1419"/>
      <c r="J168" s="386"/>
      <c r="K168" s="652"/>
      <c r="L168" s="1430" t="s">
        <v>11275</v>
      </c>
      <c r="M168" s="10"/>
      <c r="N168" s="43"/>
      <c r="O168" s="43"/>
      <c r="P168" s="59"/>
      <c r="Q168" s="1453" t="s">
        <v>761</v>
      </c>
      <c r="R168" s="1443"/>
      <c r="S168" s="1197"/>
      <c r="V168" s="1279"/>
      <c r="W168" s="1210"/>
      <c r="X168" s="2309"/>
      <c r="Y168" s="1627"/>
      <c r="Z168" s="1306"/>
      <c r="AA168" s="1199"/>
    </row>
    <row r="169" spans="1:27" x14ac:dyDescent="0.25">
      <c r="A169" s="1200">
        <v>58</v>
      </c>
      <c r="B169" s="799" t="s">
        <v>72</v>
      </c>
      <c r="C169" s="1680" t="s">
        <v>1044</v>
      </c>
      <c r="D169" s="1430"/>
      <c r="E169" s="40"/>
      <c r="F169" s="2"/>
      <c r="G169" s="2"/>
      <c r="H169" s="652"/>
      <c r="I169" s="1419"/>
      <c r="J169" s="386"/>
      <c r="K169" s="652"/>
      <c r="L169" s="1430" t="s">
        <v>1091</v>
      </c>
      <c r="M169" s="10"/>
      <c r="N169" s="1260" t="s">
        <v>72</v>
      </c>
      <c r="O169" s="43"/>
      <c r="P169" s="59" t="s">
        <v>824</v>
      </c>
      <c r="Q169" s="1259"/>
      <c r="R169" s="1443"/>
      <c r="S169" s="1197"/>
      <c r="V169" s="1279"/>
      <c r="W169" s="1210"/>
      <c r="X169" s="2309"/>
      <c r="Y169" s="1627"/>
      <c r="Z169" s="1306"/>
      <c r="AA169" s="1199"/>
    </row>
    <row r="170" spans="1:27" x14ac:dyDescent="0.25">
      <c r="A170" s="1200">
        <v>58</v>
      </c>
      <c r="B170" s="799" t="s">
        <v>138</v>
      </c>
      <c r="C170" s="1680" t="s">
        <v>1045</v>
      </c>
      <c r="D170" s="1430"/>
      <c r="E170" s="40"/>
      <c r="F170" s="2"/>
      <c r="G170" s="2"/>
      <c r="H170" s="652"/>
      <c r="I170" s="1419"/>
      <c r="J170" s="386"/>
      <c r="K170" s="652"/>
      <c r="L170" s="1430" t="s">
        <v>1095</v>
      </c>
      <c r="M170" s="10"/>
      <c r="N170" s="1260" t="s">
        <v>138</v>
      </c>
      <c r="O170" s="43"/>
      <c r="P170" s="59" t="s">
        <v>824</v>
      </c>
      <c r="Q170" s="1259"/>
      <c r="R170" s="1443"/>
      <c r="S170" s="1552"/>
      <c r="T170" s="453"/>
      <c r="U170" s="453"/>
      <c r="V170" s="1279"/>
      <c r="W170" s="1210"/>
      <c r="X170" s="2309"/>
      <c r="Y170" s="1627"/>
      <c r="Z170" s="1306"/>
      <c r="AA170" s="1199"/>
    </row>
    <row r="171" spans="1:27" x14ac:dyDescent="0.25">
      <c r="A171" s="1200">
        <v>58</v>
      </c>
      <c r="B171" s="799" t="s">
        <v>131</v>
      </c>
      <c r="C171" s="1684" t="s">
        <v>1046</v>
      </c>
      <c r="D171" s="1427"/>
      <c r="E171" s="40"/>
      <c r="F171" s="2"/>
      <c r="G171" s="2"/>
      <c r="H171" s="652"/>
      <c r="I171" s="1419"/>
      <c r="J171" s="386"/>
      <c r="K171" s="652"/>
      <c r="L171" s="1430" t="s">
        <v>1091</v>
      </c>
      <c r="M171" s="10"/>
      <c r="N171" s="1260" t="s">
        <v>131</v>
      </c>
      <c r="O171" s="43"/>
      <c r="P171" s="59" t="s">
        <v>824</v>
      </c>
      <c r="Q171" s="1259"/>
      <c r="R171" s="1443"/>
      <c r="S171" s="1204" t="s">
        <v>1091</v>
      </c>
      <c r="T171" s="1186"/>
      <c r="U171" s="1186"/>
      <c r="V171" s="1511"/>
      <c r="W171" s="1645" t="s">
        <v>829</v>
      </c>
      <c r="X171" s="2308"/>
      <c r="Y171" s="1185" t="s">
        <v>10920</v>
      </c>
      <c r="Z171" s="1216" t="s">
        <v>10006</v>
      </c>
      <c r="AA171" s="1240" t="s">
        <v>9973</v>
      </c>
    </row>
    <row r="172" spans="1:27" x14ac:dyDescent="0.25">
      <c r="A172" s="1200">
        <v>58</v>
      </c>
      <c r="B172" s="799" t="s">
        <v>132</v>
      </c>
      <c r="C172" s="1684" t="s">
        <v>1047</v>
      </c>
      <c r="D172" s="1427"/>
      <c r="E172" s="40"/>
      <c r="F172" s="2"/>
      <c r="G172" s="2"/>
      <c r="H172" s="652"/>
      <c r="I172" s="1419"/>
      <c r="J172" s="386"/>
      <c r="K172" s="652"/>
      <c r="L172" s="1430" t="s">
        <v>1091</v>
      </c>
      <c r="M172" s="10"/>
      <c r="N172" s="1260" t="s">
        <v>132</v>
      </c>
      <c r="O172" s="43"/>
      <c r="P172" s="59" t="s">
        <v>824</v>
      </c>
      <c r="Q172" s="1259"/>
      <c r="R172" s="1443"/>
      <c r="S172" s="1204" t="s">
        <v>1091</v>
      </c>
      <c r="T172" s="1186"/>
      <c r="U172" s="1186"/>
      <c r="V172" s="1511"/>
      <c r="W172" s="1645" t="s">
        <v>10800</v>
      </c>
      <c r="X172" s="2308"/>
      <c r="Y172" s="1185" t="s">
        <v>10923</v>
      </c>
      <c r="Z172" s="1216" t="s">
        <v>10006</v>
      </c>
      <c r="AA172" s="1240" t="s">
        <v>9973</v>
      </c>
    </row>
    <row r="173" spans="1:27" x14ac:dyDescent="0.25">
      <c r="A173" s="1200">
        <v>58</v>
      </c>
      <c r="B173" s="799" t="s">
        <v>133</v>
      </c>
      <c r="C173" s="1684" t="s">
        <v>1048</v>
      </c>
      <c r="D173" s="1427"/>
      <c r="E173" s="40"/>
      <c r="F173" s="2"/>
      <c r="G173" s="2"/>
      <c r="H173" s="652"/>
      <c r="I173" s="1419"/>
      <c r="J173" s="386"/>
      <c r="K173" s="652"/>
      <c r="L173" s="1430" t="s">
        <v>1091</v>
      </c>
      <c r="M173" s="10"/>
      <c r="N173" s="1260" t="s">
        <v>133</v>
      </c>
      <c r="O173" s="43"/>
      <c r="P173" s="59" t="s">
        <v>824</v>
      </c>
      <c r="Q173" s="1259"/>
      <c r="R173" s="1443"/>
      <c r="S173" s="1204" t="s">
        <v>1091</v>
      </c>
      <c r="T173" s="1186"/>
      <c r="U173" s="1186"/>
      <c r="V173" s="1511"/>
      <c r="W173" s="1645" t="s">
        <v>830</v>
      </c>
      <c r="X173" s="2308"/>
      <c r="Y173" s="1185" t="s">
        <v>10926</v>
      </c>
      <c r="Z173" s="1216" t="s">
        <v>10006</v>
      </c>
      <c r="AA173" s="1240" t="s">
        <v>9973</v>
      </c>
    </row>
    <row r="174" spans="1:27" x14ac:dyDescent="0.25">
      <c r="A174" s="1200">
        <v>58</v>
      </c>
      <c r="B174" s="799" t="s">
        <v>134</v>
      </c>
      <c r="C174" s="1680" t="s">
        <v>1049</v>
      </c>
      <c r="D174" s="1430"/>
      <c r="E174" s="40"/>
      <c r="F174" s="2"/>
      <c r="G174" s="2"/>
      <c r="H174" s="652"/>
      <c r="I174" s="1419"/>
      <c r="J174" s="386"/>
      <c r="K174" s="652"/>
      <c r="L174" s="1430" t="s">
        <v>9127</v>
      </c>
      <c r="M174" s="10"/>
      <c r="N174" s="1260" t="s">
        <v>134</v>
      </c>
      <c r="O174" s="43"/>
      <c r="P174" s="59" t="s">
        <v>824</v>
      </c>
      <c r="Q174" s="1259"/>
      <c r="R174" s="1443"/>
      <c r="S174" s="1197"/>
      <c r="V174" s="1279"/>
      <c r="W174" s="1210"/>
      <c r="X174" s="2309"/>
      <c r="Y174" s="1627"/>
      <c r="Z174" s="1306"/>
      <c r="AA174" s="1199"/>
    </row>
    <row r="175" spans="1:27" x14ac:dyDescent="0.25">
      <c r="A175" s="1200">
        <v>58</v>
      </c>
      <c r="B175" s="799" t="s">
        <v>135</v>
      </c>
      <c r="C175" s="1680" t="s">
        <v>1050</v>
      </c>
      <c r="D175" s="1430"/>
      <c r="E175" s="40"/>
      <c r="F175" s="2"/>
      <c r="G175" s="2"/>
      <c r="H175" s="652"/>
      <c r="I175" s="1419"/>
      <c r="J175" s="386"/>
      <c r="K175" s="652"/>
      <c r="L175" s="1430" t="s">
        <v>11317</v>
      </c>
      <c r="M175" s="10"/>
      <c r="N175" s="1260" t="s">
        <v>135</v>
      </c>
      <c r="O175" s="43"/>
      <c r="P175" s="59" t="s">
        <v>824</v>
      </c>
      <c r="Q175" s="1259"/>
      <c r="R175" s="1443"/>
      <c r="S175" s="1197"/>
      <c r="V175" s="1279"/>
      <c r="W175" s="1210"/>
      <c r="X175" s="2309"/>
      <c r="Y175" s="1627"/>
      <c r="Z175" s="1306"/>
      <c r="AA175" s="1199"/>
    </row>
    <row r="176" spans="1:27" x14ac:dyDescent="0.25">
      <c r="A176" s="1200">
        <v>58</v>
      </c>
      <c r="B176" s="799" t="s">
        <v>136</v>
      </c>
      <c r="C176" s="1680" t="s">
        <v>1051</v>
      </c>
      <c r="D176" s="1430"/>
      <c r="E176" s="40"/>
      <c r="F176" s="2"/>
      <c r="G176" s="2"/>
      <c r="H176" s="652"/>
      <c r="I176" s="1419"/>
      <c r="J176" s="386"/>
      <c r="K176" s="652"/>
      <c r="L176" s="1430" t="s">
        <v>11367</v>
      </c>
      <c r="M176" s="10"/>
      <c r="N176" s="1260" t="s">
        <v>136</v>
      </c>
      <c r="O176" s="43"/>
      <c r="P176" s="59" t="s">
        <v>824</v>
      </c>
      <c r="Q176" s="1259"/>
      <c r="R176" s="1443"/>
      <c r="S176" s="1197"/>
      <c r="V176" s="1279"/>
      <c r="W176" s="1210"/>
      <c r="X176" s="2309"/>
      <c r="Y176" s="1627"/>
      <c r="Z176" s="1306"/>
      <c r="AA176" s="1199"/>
    </row>
    <row r="177" spans="1:27" x14ac:dyDescent="0.25">
      <c r="A177" s="1200">
        <v>58</v>
      </c>
      <c r="B177" s="799" t="s">
        <v>137</v>
      </c>
      <c r="C177" s="1895" t="s">
        <v>12568</v>
      </c>
      <c r="D177" s="1898"/>
      <c r="E177" s="40"/>
      <c r="F177" s="2"/>
      <c r="G177" s="2"/>
      <c r="H177" s="652"/>
      <c r="I177" s="1419"/>
      <c r="J177" s="386"/>
      <c r="K177" s="652"/>
      <c r="L177" s="1898" t="s">
        <v>11275</v>
      </c>
      <c r="M177" s="10"/>
      <c r="N177" s="1260" t="s">
        <v>137</v>
      </c>
      <c r="O177" s="43"/>
      <c r="P177" s="59" t="s">
        <v>824</v>
      </c>
      <c r="Q177" s="1259"/>
      <c r="R177" s="1443"/>
      <c r="S177" s="1899"/>
      <c r="T177" s="1900"/>
      <c r="U177" s="1900"/>
      <c r="V177" s="1901"/>
      <c r="W177" s="1902"/>
      <c r="X177" s="2315"/>
      <c r="Y177" s="1903"/>
      <c r="Z177" s="1904"/>
      <c r="AA177" s="1905"/>
    </row>
    <row r="178" spans="1:27" x14ac:dyDescent="0.25">
      <c r="A178" s="1200">
        <v>58</v>
      </c>
      <c r="B178" s="799" t="s">
        <v>139</v>
      </c>
      <c r="C178" s="1680" t="s">
        <v>9278</v>
      </c>
      <c r="D178" s="1430"/>
      <c r="E178" s="1532"/>
      <c r="F178" s="2"/>
      <c r="G178" s="2"/>
      <c r="H178" s="652"/>
      <c r="I178" s="1419"/>
      <c r="J178" s="386"/>
      <c r="K178" s="652"/>
      <c r="L178" s="1430" t="s">
        <v>1093</v>
      </c>
      <c r="M178" s="10"/>
      <c r="N178" s="1260" t="s">
        <v>139</v>
      </c>
      <c r="O178" s="43"/>
      <c r="P178" s="59" t="s">
        <v>824</v>
      </c>
      <c r="Q178" s="1259"/>
      <c r="R178" s="1443"/>
      <c r="S178" s="1197"/>
      <c r="V178" s="1279"/>
      <c r="W178" s="1210"/>
      <c r="X178" s="2312"/>
      <c r="Y178" s="1627"/>
      <c r="Z178" s="1306"/>
      <c r="AA178" s="1199"/>
    </row>
    <row r="179" spans="1:27" x14ac:dyDescent="0.25">
      <c r="A179" s="1289">
        <v>59</v>
      </c>
      <c r="B179" s="1290"/>
      <c r="C179" s="1622" t="s">
        <v>876</v>
      </c>
      <c r="D179" s="1409" t="s">
        <v>11287</v>
      </c>
      <c r="E179" s="489">
        <v>59</v>
      </c>
      <c r="F179" s="1523" t="s">
        <v>30</v>
      </c>
      <c r="G179" s="1523" t="s">
        <v>30</v>
      </c>
      <c r="H179" s="1524" t="s">
        <v>30</v>
      </c>
      <c r="I179" s="1410">
        <v>59</v>
      </c>
      <c r="J179" s="1523" t="s">
        <v>30</v>
      </c>
      <c r="K179" s="1524" t="s">
        <v>30</v>
      </c>
      <c r="L179" s="1409" t="s">
        <v>11375</v>
      </c>
      <c r="M179" s="1458"/>
      <c r="N179" s="1262">
        <v>59</v>
      </c>
      <c r="O179" s="946"/>
      <c r="P179" s="1463" t="s">
        <v>824</v>
      </c>
      <c r="Q179" s="2265"/>
      <c r="R179" s="1466"/>
      <c r="S179" s="2266"/>
      <c r="T179" s="2267"/>
      <c r="U179" s="2267"/>
      <c r="V179" s="2268"/>
      <c r="W179" s="2269"/>
      <c r="X179" s="2298"/>
      <c r="Y179" s="2270"/>
      <c r="Z179" s="2284"/>
      <c r="AA179" s="1823"/>
    </row>
    <row r="180" spans="1:27" x14ac:dyDescent="0.25">
      <c r="A180" s="1200">
        <v>59</v>
      </c>
      <c r="B180" s="799" t="s">
        <v>81</v>
      </c>
      <c r="C180" s="1689" t="s">
        <v>855</v>
      </c>
      <c r="D180" s="1655" t="s">
        <v>11268</v>
      </c>
      <c r="E180" s="1753" t="s">
        <v>81</v>
      </c>
      <c r="F180" s="159" t="s">
        <v>42</v>
      </c>
      <c r="G180" s="159" t="s">
        <v>42</v>
      </c>
      <c r="H180" s="1528" t="s">
        <v>15</v>
      </c>
      <c r="I180" s="1418" t="s">
        <v>81</v>
      </c>
      <c r="J180" s="159" t="s">
        <v>16</v>
      </c>
      <c r="K180" s="1528"/>
      <c r="L180" s="1079"/>
      <c r="M180" s="260"/>
      <c r="N180" s="43"/>
      <c r="O180" s="43"/>
      <c r="P180" s="59" t="s">
        <v>824</v>
      </c>
      <c r="Q180" s="1259"/>
      <c r="R180" s="1443"/>
      <c r="S180" s="1649"/>
      <c r="T180" s="1656"/>
      <c r="U180" s="1656"/>
      <c r="V180" s="1657"/>
      <c r="W180" s="1658"/>
      <c r="X180" s="2316"/>
      <c r="Y180" s="1659"/>
      <c r="Z180" s="1660"/>
      <c r="AA180" s="1207" t="s">
        <v>9993</v>
      </c>
    </row>
    <row r="181" spans="1:27" x14ac:dyDescent="0.25">
      <c r="A181" s="1200">
        <v>59</v>
      </c>
      <c r="B181" s="799" t="s">
        <v>82</v>
      </c>
      <c r="C181" s="1895" t="s">
        <v>12569</v>
      </c>
      <c r="D181" s="1898" t="s">
        <v>11266</v>
      </c>
      <c r="E181" s="41" t="s">
        <v>82</v>
      </c>
      <c r="F181" s="2" t="s">
        <v>8</v>
      </c>
      <c r="G181" s="2" t="s">
        <v>8</v>
      </c>
      <c r="H181" s="652" t="s">
        <v>15</v>
      </c>
      <c r="I181" s="1418" t="s">
        <v>82</v>
      </c>
      <c r="J181" s="2" t="s">
        <v>13</v>
      </c>
      <c r="K181" s="652" t="s">
        <v>15</v>
      </c>
      <c r="L181" s="870"/>
      <c r="M181" s="43"/>
      <c r="N181" s="43"/>
      <c r="O181" s="43"/>
      <c r="P181" s="59" t="s">
        <v>824</v>
      </c>
      <c r="Q181" s="1259"/>
      <c r="R181" s="1443"/>
      <c r="S181" s="1899"/>
      <c r="T181" s="1900"/>
      <c r="U181" s="1900"/>
      <c r="V181" s="1901"/>
      <c r="W181" s="1902"/>
      <c r="X181" s="2315"/>
      <c r="Y181" s="1903"/>
      <c r="Z181" s="1904"/>
      <c r="AA181" s="1905" t="s">
        <v>9993</v>
      </c>
    </row>
    <row r="182" spans="1:27" x14ac:dyDescent="0.25">
      <c r="A182" s="1200">
        <v>59</v>
      </c>
      <c r="B182" s="799" t="s">
        <v>83</v>
      </c>
      <c r="C182" s="1687" t="s">
        <v>982</v>
      </c>
      <c r="D182" s="1428" t="s">
        <v>9127</v>
      </c>
      <c r="E182" s="41" t="s">
        <v>83</v>
      </c>
      <c r="F182" s="2" t="s">
        <v>13</v>
      </c>
      <c r="G182" s="2" t="s">
        <v>13</v>
      </c>
      <c r="H182" s="652" t="s">
        <v>76</v>
      </c>
      <c r="I182" s="1418" t="s">
        <v>83</v>
      </c>
      <c r="J182" s="2" t="s">
        <v>13</v>
      </c>
      <c r="K182" s="652" t="s">
        <v>15</v>
      </c>
      <c r="L182" s="1391"/>
      <c r="M182" s="43"/>
      <c r="N182" s="43"/>
      <c r="O182" s="43"/>
      <c r="P182" s="59" t="s">
        <v>824</v>
      </c>
      <c r="Q182" s="1259"/>
      <c r="R182" s="181"/>
      <c r="S182" s="1428" t="s">
        <v>11259</v>
      </c>
      <c r="T182" s="1352">
        <v>0</v>
      </c>
      <c r="U182" s="1354">
        <v>2</v>
      </c>
      <c r="V182" s="1350"/>
      <c r="W182" s="1304" t="s">
        <v>8419</v>
      </c>
      <c r="X182" s="2311"/>
      <c r="Y182" s="1513" t="s">
        <v>10361</v>
      </c>
      <c r="Z182" s="1358" t="s">
        <v>11154</v>
      </c>
      <c r="AA182" s="1245" t="s">
        <v>9973</v>
      </c>
    </row>
    <row r="183" spans="1:27" x14ac:dyDescent="0.25">
      <c r="A183" s="1200">
        <v>59</v>
      </c>
      <c r="B183" s="799" t="s">
        <v>84</v>
      </c>
      <c r="C183" s="1689" t="s">
        <v>983</v>
      </c>
      <c r="D183" s="1655" t="s">
        <v>1095</v>
      </c>
      <c r="E183" s="41" t="s">
        <v>84</v>
      </c>
      <c r="F183" s="2" t="s">
        <v>8</v>
      </c>
      <c r="G183" s="2" t="s">
        <v>8</v>
      </c>
      <c r="H183" s="652" t="s">
        <v>15</v>
      </c>
      <c r="I183" s="1418" t="s">
        <v>84</v>
      </c>
      <c r="J183" s="2" t="s">
        <v>10</v>
      </c>
      <c r="K183" s="652" t="s">
        <v>15</v>
      </c>
      <c r="L183" s="1079"/>
      <c r="M183" s="43"/>
      <c r="N183" s="43"/>
      <c r="O183" s="43"/>
      <c r="P183" s="59" t="s">
        <v>824</v>
      </c>
      <c r="Q183" s="1259"/>
      <c r="R183" s="1443"/>
      <c r="S183" s="1649"/>
      <c r="T183" s="1656"/>
      <c r="U183" s="1656"/>
      <c r="V183" s="1657"/>
      <c r="W183" s="1658"/>
      <c r="X183" s="2310"/>
      <c r="Y183" s="1659"/>
      <c r="Z183" s="1660"/>
      <c r="AA183" s="1207" t="s">
        <v>9993</v>
      </c>
    </row>
    <row r="184" spans="1:27" x14ac:dyDescent="0.25">
      <c r="A184" s="1200">
        <v>59</v>
      </c>
      <c r="B184" s="799" t="s">
        <v>85</v>
      </c>
      <c r="C184" s="1714" t="s">
        <v>11680</v>
      </c>
      <c r="D184" s="1718" t="s">
        <v>11260</v>
      </c>
      <c r="E184" s="41" t="s">
        <v>85</v>
      </c>
      <c r="F184" s="2" t="s">
        <v>8</v>
      </c>
      <c r="G184" s="2" t="s">
        <v>8</v>
      </c>
      <c r="H184" s="652" t="s">
        <v>15</v>
      </c>
      <c r="I184" s="1418" t="s">
        <v>85</v>
      </c>
      <c r="J184" s="2" t="s">
        <v>10</v>
      </c>
      <c r="K184" s="652"/>
      <c r="L184" s="1732"/>
      <c r="M184" s="43"/>
      <c r="N184" s="43"/>
      <c r="O184" s="43"/>
      <c r="P184" s="59" t="s">
        <v>824</v>
      </c>
      <c r="Q184" s="1259"/>
      <c r="R184" s="1443"/>
      <c r="S184" s="1723"/>
      <c r="T184" s="1719"/>
      <c r="U184" s="1719"/>
      <c r="V184" s="1720"/>
      <c r="W184" s="1724"/>
      <c r="X184" s="2301"/>
      <c r="Y184" s="1725"/>
      <c r="Z184" s="1726" t="s">
        <v>11674</v>
      </c>
      <c r="AA184" s="1727"/>
    </row>
    <row r="185" spans="1:27" x14ac:dyDescent="0.25">
      <c r="A185" s="1200">
        <v>59</v>
      </c>
      <c r="B185" s="799" t="s">
        <v>86</v>
      </c>
      <c r="C185" s="1714" t="s">
        <v>984</v>
      </c>
      <c r="D185" s="1718" t="s">
        <v>11310</v>
      </c>
      <c r="E185" s="41" t="s">
        <v>86</v>
      </c>
      <c r="F185" s="2" t="s">
        <v>8</v>
      </c>
      <c r="G185" s="2" t="s">
        <v>8</v>
      </c>
      <c r="H185" s="652" t="s">
        <v>15</v>
      </c>
      <c r="I185" s="1418" t="s">
        <v>86</v>
      </c>
      <c r="J185" s="2" t="s">
        <v>10</v>
      </c>
      <c r="K185" s="652" t="s">
        <v>15</v>
      </c>
      <c r="L185" s="1732"/>
      <c r="M185" s="43"/>
      <c r="N185" s="43"/>
      <c r="O185" s="43"/>
      <c r="P185" s="59" t="s">
        <v>824</v>
      </c>
      <c r="Q185" s="1259"/>
      <c r="R185" s="1443"/>
      <c r="S185" s="1702" t="s">
        <v>11321</v>
      </c>
      <c r="T185" s="1703"/>
      <c r="U185" s="1704"/>
      <c r="V185" s="1729"/>
      <c r="W185" s="1763" t="s">
        <v>9720</v>
      </c>
      <c r="X185" s="2299"/>
      <c r="Y185" s="1730" t="s">
        <v>11689</v>
      </c>
      <c r="Z185" s="1726" t="s">
        <v>11674</v>
      </c>
      <c r="AA185" s="1711"/>
    </row>
    <row r="186" spans="1:27" x14ac:dyDescent="0.25">
      <c r="A186" s="1200">
        <v>59</v>
      </c>
      <c r="B186" s="1053" t="s">
        <v>87</v>
      </c>
      <c r="C186" s="1731" t="s">
        <v>985</v>
      </c>
      <c r="D186" s="1718" t="s">
        <v>11268</v>
      </c>
      <c r="E186" s="41" t="s">
        <v>87</v>
      </c>
      <c r="F186" s="2" t="s">
        <v>8</v>
      </c>
      <c r="G186" s="2" t="s">
        <v>8</v>
      </c>
      <c r="H186" s="652" t="s">
        <v>15</v>
      </c>
      <c r="I186" s="1418" t="s">
        <v>87</v>
      </c>
      <c r="J186" s="2" t="s">
        <v>10</v>
      </c>
      <c r="K186" s="652" t="s">
        <v>15</v>
      </c>
      <c r="L186" s="1732"/>
      <c r="M186" s="43"/>
      <c r="N186" s="43"/>
      <c r="O186" s="43"/>
      <c r="P186" s="59" t="s">
        <v>824</v>
      </c>
      <c r="Q186" s="1259"/>
      <c r="R186" s="1443"/>
      <c r="S186" s="1723" t="s">
        <v>11319</v>
      </c>
      <c r="T186" s="1719"/>
      <c r="U186" s="1719"/>
      <c r="V186" s="1720"/>
      <c r="W186" s="1721" t="s">
        <v>8141</v>
      </c>
      <c r="X186" s="2301"/>
      <c r="Y186" s="1725"/>
      <c r="Z186" s="1726" t="s">
        <v>11674</v>
      </c>
      <c r="AA186" s="1727"/>
    </row>
    <row r="187" spans="1:27" x14ac:dyDescent="0.25">
      <c r="A187" s="1200">
        <v>59</v>
      </c>
      <c r="B187" s="799" t="s">
        <v>88</v>
      </c>
      <c r="C187" s="1714" t="s">
        <v>905</v>
      </c>
      <c r="D187" s="1718" t="s">
        <v>11268</v>
      </c>
      <c r="E187" s="41" t="s">
        <v>88</v>
      </c>
      <c r="F187" s="2" t="s">
        <v>77</v>
      </c>
      <c r="G187" s="2" t="s">
        <v>77</v>
      </c>
      <c r="H187" s="652" t="s">
        <v>15</v>
      </c>
      <c r="I187" s="1418" t="s">
        <v>88</v>
      </c>
      <c r="J187" s="2" t="s">
        <v>16</v>
      </c>
      <c r="K187" s="652"/>
      <c r="L187" s="1732"/>
      <c r="M187" s="43"/>
      <c r="N187" s="43"/>
      <c r="O187" s="43"/>
      <c r="P187" s="59" t="s">
        <v>824</v>
      </c>
      <c r="Q187" s="1259"/>
      <c r="R187" s="1443"/>
      <c r="S187" s="1723" t="s">
        <v>11319</v>
      </c>
      <c r="T187" s="1719"/>
      <c r="U187" s="1719"/>
      <c r="V187" s="1720"/>
      <c r="W187" s="1721" t="s">
        <v>107</v>
      </c>
      <c r="X187" s="2301"/>
      <c r="Y187" s="1725"/>
      <c r="Z187" s="1726" t="s">
        <v>11674</v>
      </c>
      <c r="AA187" s="1727"/>
    </row>
    <row r="188" spans="1:27" x14ac:dyDescent="0.25">
      <c r="A188" s="1200">
        <v>59</v>
      </c>
      <c r="B188" s="799" t="s">
        <v>89</v>
      </c>
      <c r="C188" s="1684" t="s">
        <v>986</v>
      </c>
      <c r="D188" s="1427" t="s">
        <v>11268</v>
      </c>
      <c r="E188" s="41" t="s">
        <v>89</v>
      </c>
      <c r="F188" s="2" t="s">
        <v>41</v>
      </c>
      <c r="G188" s="2" t="s">
        <v>41</v>
      </c>
      <c r="H188" s="652" t="s">
        <v>15</v>
      </c>
      <c r="I188" s="1418" t="s">
        <v>89</v>
      </c>
      <c r="J188" s="2" t="s">
        <v>16</v>
      </c>
      <c r="K188" s="652"/>
      <c r="L188" s="1643"/>
      <c r="M188" s="43"/>
      <c r="N188" s="43"/>
      <c r="O188" s="43"/>
      <c r="P188" s="59" t="s">
        <v>824</v>
      </c>
      <c r="Q188" s="1259"/>
      <c r="R188" s="1443"/>
      <c r="S188" s="1390" t="s">
        <v>11268</v>
      </c>
      <c r="T188" s="1644"/>
      <c r="U188" s="1644"/>
      <c r="V188" s="1511"/>
      <c r="W188" s="1645" t="s">
        <v>10423</v>
      </c>
      <c r="X188" s="2306"/>
      <c r="Y188" s="1626" t="s">
        <v>8844</v>
      </c>
      <c r="Z188" s="1216" t="s">
        <v>10006</v>
      </c>
      <c r="AA188" s="1240" t="s">
        <v>9973</v>
      </c>
    </row>
    <row r="189" spans="1:27" x14ac:dyDescent="0.25">
      <c r="A189" s="1200">
        <v>59</v>
      </c>
      <c r="B189" s="799" t="s">
        <v>90</v>
      </c>
      <c r="C189" s="1680" t="s">
        <v>987</v>
      </c>
      <c r="D189" s="1430" t="s">
        <v>11260</v>
      </c>
      <c r="E189" s="41" t="s">
        <v>90</v>
      </c>
      <c r="F189" s="2" t="s">
        <v>8</v>
      </c>
      <c r="G189" s="2" t="s">
        <v>8</v>
      </c>
      <c r="H189" s="652" t="s">
        <v>15</v>
      </c>
      <c r="I189" s="1418" t="s">
        <v>90</v>
      </c>
      <c r="J189" s="2" t="s">
        <v>10</v>
      </c>
      <c r="K189" s="652" t="s">
        <v>15</v>
      </c>
      <c r="M189" s="43"/>
      <c r="N189" s="43"/>
      <c r="O189" s="43"/>
      <c r="P189" s="59" t="s">
        <v>824</v>
      </c>
      <c r="Q189" s="1259"/>
      <c r="R189" s="1443"/>
      <c r="S189" s="1197"/>
      <c r="V189" s="1279"/>
      <c r="W189" s="1210"/>
      <c r="X189" s="2309"/>
      <c r="Y189" s="1642"/>
      <c r="Z189" s="1544"/>
      <c r="AA189" s="1199"/>
    </row>
    <row r="190" spans="1:27" x14ac:dyDescent="0.25">
      <c r="A190" s="1200">
        <v>59</v>
      </c>
      <c r="B190" s="799" t="s">
        <v>78</v>
      </c>
      <c r="C190" s="1661" t="s">
        <v>9732</v>
      </c>
      <c r="D190" s="1655" t="s">
        <v>12548</v>
      </c>
      <c r="E190" s="41" t="s">
        <v>78</v>
      </c>
      <c r="F190" s="2" t="s">
        <v>8</v>
      </c>
      <c r="G190" s="2" t="s">
        <v>8</v>
      </c>
      <c r="H190" s="652" t="s">
        <v>15</v>
      </c>
      <c r="I190" s="1418" t="s">
        <v>78</v>
      </c>
      <c r="J190" s="2" t="s">
        <v>10</v>
      </c>
      <c r="K190" s="652"/>
      <c r="L190" s="1079"/>
      <c r="M190" s="43"/>
      <c r="N190" s="43"/>
      <c r="O190" s="43"/>
      <c r="P190" s="59" t="s">
        <v>824</v>
      </c>
      <c r="Q190" s="1259"/>
      <c r="R190" s="1443"/>
      <c r="S190" s="1649" t="s">
        <v>12548</v>
      </c>
      <c r="T190" s="1663">
        <v>5</v>
      </c>
      <c r="U190" s="1663">
        <v>16</v>
      </c>
      <c r="V190" s="1664"/>
      <c r="W190" s="1665">
        <v>48</v>
      </c>
      <c r="X190" s="2310"/>
      <c r="Y190" s="1666"/>
      <c r="Z190" s="1667"/>
      <c r="AA190" s="1668"/>
    </row>
    <row r="191" spans="1:27" x14ac:dyDescent="0.25">
      <c r="A191" s="1200">
        <v>59</v>
      </c>
      <c r="B191" s="799" t="s">
        <v>91</v>
      </c>
      <c r="C191" s="1714" t="s">
        <v>11681</v>
      </c>
      <c r="D191" s="1718" t="s">
        <v>11260</v>
      </c>
      <c r="E191" s="41" t="s">
        <v>91</v>
      </c>
      <c r="F191" s="2" t="s">
        <v>44</v>
      </c>
      <c r="G191" s="2" t="s">
        <v>44</v>
      </c>
      <c r="H191" s="652" t="s">
        <v>15</v>
      </c>
      <c r="I191" s="1418" t="s">
        <v>91</v>
      </c>
      <c r="J191" s="2" t="s">
        <v>16</v>
      </c>
      <c r="K191" s="652"/>
      <c r="L191" s="1732"/>
      <c r="M191" s="43"/>
      <c r="N191" s="43"/>
      <c r="O191" s="43"/>
      <c r="P191" s="59" t="s">
        <v>824</v>
      </c>
      <c r="Q191" s="1259"/>
      <c r="R191" s="1443"/>
      <c r="S191" s="1723"/>
      <c r="T191" s="1719"/>
      <c r="U191" s="1719"/>
      <c r="V191" s="1720"/>
      <c r="W191" s="1724"/>
      <c r="X191" s="2301"/>
      <c r="Y191" s="1725"/>
      <c r="Z191" s="1726"/>
      <c r="AA191" s="1727"/>
    </row>
    <row r="192" spans="1:27" x14ac:dyDescent="0.25">
      <c r="A192" s="1200">
        <v>59</v>
      </c>
      <c r="B192" s="799" t="s">
        <v>92</v>
      </c>
      <c r="C192" s="1680" t="s">
        <v>988</v>
      </c>
      <c r="D192" s="1430" t="s">
        <v>11366</v>
      </c>
      <c r="E192" s="43"/>
      <c r="F192" s="2"/>
      <c r="G192" s="2"/>
      <c r="H192" s="652"/>
      <c r="I192" s="1418" t="s">
        <v>92</v>
      </c>
      <c r="J192" s="2" t="s">
        <v>16</v>
      </c>
      <c r="K192" s="652"/>
      <c r="M192" s="43"/>
      <c r="N192" s="43"/>
      <c r="O192" s="43"/>
      <c r="P192" s="59" t="s">
        <v>824</v>
      </c>
      <c r="Q192" s="1259"/>
      <c r="R192" s="1443"/>
      <c r="S192" s="1197"/>
      <c r="V192" s="1279"/>
      <c r="W192" s="1210"/>
      <c r="X192" s="2309"/>
      <c r="Y192" s="1627"/>
      <c r="Z192" s="1306"/>
      <c r="AA192" s="1199"/>
    </row>
    <row r="193" spans="1:27" x14ac:dyDescent="0.25">
      <c r="A193" s="1200">
        <v>59</v>
      </c>
      <c r="B193" s="799" t="s">
        <v>93</v>
      </c>
      <c r="C193" s="1680" t="s">
        <v>989</v>
      </c>
      <c r="D193" s="1430" t="s">
        <v>11259</v>
      </c>
      <c r="E193" s="43"/>
      <c r="F193" s="2"/>
      <c r="G193" s="2"/>
      <c r="H193" s="652"/>
      <c r="I193" s="1418" t="s">
        <v>93</v>
      </c>
      <c r="J193" s="2" t="s">
        <v>16</v>
      </c>
      <c r="K193" s="652"/>
      <c r="M193" s="43"/>
      <c r="N193" s="43"/>
      <c r="O193" s="43"/>
      <c r="P193" s="59" t="s">
        <v>824</v>
      </c>
      <c r="Q193" s="1259"/>
      <c r="R193" s="1443"/>
      <c r="S193" s="1197"/>
      <c r="V193" s="1279"/>
      <c r="W193" s="1210"/>
      <c r="X193" s="2309"/>
      <c r="Y193" s="1627"/>
      <c r="Z193" s="1306"/>
      <c r="AA193" s="1199"/>
    </row>
    <row r="194" spans="1:27" x14ac:dyDescent="0.25">
      <c r="A194" s="1200">
        <v>59</v>
      </c>
      <c r="B194" s="799" t="s">
        <v>94</v>
      </c>
      <c r="C194" s="1680" t="s">
        <v>990</v>
      </c>
      <c r="D194" s="1430" t="s">
        <v>9127</v>
      </c>
      <c r="E194" s="41" t="s">
        <v>94</v>
      </c>
      <c r="F194" s="2" t="s">
        <v>42</v>
      </c>
      <c r="G194" s="2" t="s">
        <v>42</v>
      </c>
      <c r="H194" s="652" t="s">
        <v>15</v>
      </c>
      <c r="I194" s="1756"/>
      <c r="J194" s="2"/>
      <c r="K194" s="652"/>
      <c r="M194" s="43"/>
      <c r="N194" s="43"/>
      <c r="O194" s="43"/>
      <c r="P194" s="59" t="s">
        <v>824</v>
      </c>
      <c r="Q194" s="1259"/>
      <c r="R194" s="1443"/>
      <c r="S194" s="1197"/>
      <c r="V194" s="1279"/>
      <c r="W194" s="1210"/>
      <c r="X194" s="2309"/>
      <c r="Y194" s="1627"/>
      <c r="Z194" s="1306"/>
      <c r="AA194" s="1199"/>
    </row>
    <row r="195" spans="1:27" x14ac:dyDescent="0.25">
      <c r="A195" s="1200">
        <v>59</v>
      </c>
      <c r="B195" s="799" t="s">
        <v>95</v>
      </c>
      <c r="C195" s="1680" t="s">
        <v>991</v>
      </c>
      <c r="D195" s="1430" t="s">
        <v>1094</v>
      </c>
      <c r="E195" s="41" t="s">
        <v>95</v>
      </c>
      <c r="F195" s="2" t="s">
        <v>44</v>
      </c>
      <c r="G195" s="2" t="s">
        <v>44</v>
      </c>
      <c r="H195" s="652"/>
      <c r="I195" s="1756"/>
      <c r="J195" s="2"/>
      <c r="K195" s="652"/>
      <c r="M195" s="43"/>
      <c r="N195" s="43"/>
      <c r="O195" s="43"/>
      <c r="P195" s="59" t="s">
        <v>824</v>
      </c>
      <c r="Q195" s="1259"/>
      <c r="R195" s="1443"/>
      <c r="S195" s="1197"/>
      <c r="V195" s="1279"/>
      <c r="W195" s="1210"/>
      <c r="X195" s="2309"/>
      <c r="Y195" s="1627"/>
      <c r="Z195" s="1306"/>
      <c r="AA195" s="1199"/>
    </row>
    <row r="196" spans="1:27" x14ac:dyDescent="0.25">
      <c r="A196" s="1200">
        <v>59</v>
      </c>
      <c r="B196" s="799" t="s">
        <v>140</v>
      </c>
      <c r="C196" s="1680" t="s">
        <v>992</v>
      </c>
      <c r="D196" s="1430"/>
      <c r="E196" s="40"/>
      <c r="F196" s="2"/>
      <c r="G196" s="2"/>
      <c r="H196" s="652"/>
      <c r="I196" s="1419"/>
      <c r="J196" s="2"/>
      <c r="K196" s="652"/>
      <c r="L196" s="467" t="s">
        <v>11308</v>
      </c>
      <c r="M196" s="43"/>
      <c r="N196" s="63" t="s">
        <v>140</v>
      </c>
      <c r="O196" s="43"/>
      <c r="P196" s="59" t="s">
        <v>824</v>
      </c>
      <c r="Q196" s="1259"/>
      <c r="R196" s="1443"/>
      <c r="S196" s="1197"/>
      <c r="V196" s="1279"/>
      <c r="W196" s="1210"/>
      <c r="X196" s="2309"/>
      <c r="Y196" s="1627"/>
      <c r="Z196" s="1306"/>
      <c r="AA196" s="1199"/>
    </row>
    <row r="197" spans="1:27" x14ac:dyDescent="0.25">
      <c r="A197" s="1200">
        <v>59</v>
      </c>
      <c r="B197" s="799" t="s">
        <v>141</v>
      </c>
      <c r="C197" s="1680" t="s">
        <v>993</v>
      </c>
      <c r="D197" s="1430"/>
      <c r="E197" s="40"/>
      <c r="F197" s="2"/>
      <c r="G197" s="2"/>
      <c r="H197" s="652"/>
      <c r="I197" s="1419"/>
      <c r="J197" s="2"/>
      <c r="K197" s="652"/>
      <c r="L197" s="467" t="s">
        <v>9127</v>
      </c>
      <c r="M197" s="43"/>
      <c r="N197" s="63" t="s">
        <v>141</v>
      </c>
      <c r="O197" s="43"/>
      <c r="P197" s="59" t="s">
        <v>824</v>
      </c>
      <c r="Q197" s="1259"/>
      <c r="R197" s="1443"/>
      <c r="S197" s="1197"/>
      <c r="V197" s="1279"/>
      <c r="W197" s="1210"/>
      <c r="X197" s="2309"/>
      <c r="Y197" s="1627"/>
      <c r="Z197" s="1306"/>
      <c r="AA197" s="1199"/>
    </row>
    <row r="198" spans="1:27" x14ac:dyDescent="0.25">
      <c r="A198" s="1200">
        <v>59</v>
      </c>
      <c r="B198" s="799" t="s">
        <v>142</v>
      </c>
      <c r="C198" s="1680" t="s">
        <v>994</v>
      </c>
      <c r="D198" s="1430"/>
      <c r="E198" s="40"/>
      <c r="F198" s="2"/>
      <c r="G198" s="2"/>
      <c r="H198" s="652"/>
      <c r="I198" s="1419"/>
      <c r="J198" s="2"/>
      <c r="K198" s="652"/>
      <c r="L198" s="467" t="s">
        <v>9127</v>
      </c>
      <c r="M198" s="43"/>
      <c r="N198" s="63" t="s">
        <v>142</v>
      </c>
      <c r="O198" s="43"/>
      <c r="P198" s="59" t="s">
        <v>824</v>
      </c>
      <c r="Q198" s="1259"/>
      <c r="R198" s="1443"/>
      <c r="S198" s="1197"/>
      <c r="V198" s="1279"/>
      <c r="W198" s="1210"/>
      <c r="X198" s="2309"/>
      <c r="Y198" s="1627"/>
      <c r="Z198" s="1306"/>
      <c r="AA198" s="1199"/>
    </row>
    <row r="199" spans="1:27" x14ac:dyDescent="0.25">
      <c r="A199" s="1200">
        <v>59</v>
      </c>
      <c r="B199" s="799" t="s">
        <v>143</v>
      </c>
      <c r="C199" s="1680" t="s">
        <v>995</v>
      </c>
      <c r="D199" s="1430"/>
      <c r="E199" s="40"/>
      <c r="F199" s="2"/>
      <c r="G199" s="2"/>
      <c r="H199" s="652"/>
      <c r="I199" s="1419"/>
      <c r="J199" s="2"/>
      <c r="K199" s="652"/>
      <c r="L199" s="467" t="s">
        <v>11278</v>
      </c>
      <c r="M199" s="43"/>
      <c r="N199" s="63" t="s">
        <v>143</v>
      </c>
      <c r="O199" s="43"/>
      <c r="P199" s="59" t="s">
        <v>824</v>
      </c>
      <c r="Q199" s="1259"/>
      <c r="R199" s="1443"/>
      <c r="S199" s="1197"/>
      <c r="V199" s="1279"/>
      <c r="W199" s="1210"/>
      <c r="X199" s="2309"/>
      <c r="Y199" s="1627"/>
      <c r="Z199" s="1306"/>
      <c r="AA199" s="1199"/>
    </row>
    <row r="200" spans="1:27" x14ac:dyDescent="0.25">
      <c r="A200" s="1200" t="s">
        <v>1139</v>
      </c>
      <c r="B200" s="799" t="s">
        <v>9128</v>
      </c>
      <c r="C200" s="1680" t="s">
        <v>9129</v>
      </c>
      <c r="D200" s="1431"/>
      <c r="E200" s="1532"/>
      <c r="F200" s="8"/>
      <c r="G200" s="8"/>
      <c r="H200" s="654"/>
      <c r="I200" s="1419"/>
      <c r="J200" s="8"/>
      <c r="K200" s="654"/>
      <c r="L200" s="467" t="s">
        <v>9130</v>
      </c>
      <c r="M200" s="53"/>
      <c r="N200" s="63" t="s">
        <v>9128</v>
      </c>
      <c r="O200" s="43"/>
      <c r="P200" s="59"/>
      <c r="Q200" s="1259"/>
      <c r="R200" s="1443"/>
      <c r="S200" s="1197"/>
      <c r="V200" s="1279"/>
      <c r="W200" s="1210"/>
      <c r="X200" s="2312"/>
      <c r="Y200" s="1627"/>
      <c r="Z200" s="1306"/>
      <c r="AA200" s="1199"/>
    </row>
    <row r="201" spans="1:27" x14ac:dyDescent="0.25">
      <c r="A201" s="1289">
        <v>66</v>
      </c>
      <c r="B201" s="1290"/>
      <c r="C201" s="1617" t="s">
        <v>880</v>
      </c>
      <c r="D201" s="1432"/>
      <c r="E201" s="55" t="s">
        <v>824</v>
      </c>
      <c r="F201" s="81"/>
      <c r="G201" s="81"/>
      <c r="H201" s="650"/>
      <c r="I201" s="1757" t="s">
        <v>824</v>
      </c>
      <c r="J201" s="81"/>
      <c r="K201" s="650"/>
      <c r="L201" s="1529" t="s">
        <v>11270</v>
      </c>
      <c r="M201" s="594"/>
      <c r="N201" s="1457" t="s">
        <v>824</v>
      </c>
      <c r="O201" s="1467">
        <v>66</v>
      </c>
      <c r="P201" s="1489" t="s">
        <v>824</v>
      </c>
      <c r="Q201" s="1469"/>
      <c r="R201" s="1464"/>
      <c r="S201" s="2266"/>
      <c r="T201" s="2267"/>
      <c r="U201" s="2267"/>
      <c r="V201" s="2268"/>
      <c r="W201" s="2269"/>
      <c r="X201" s="2291"/>
      <c r="Y201" s="2270"/>
      <c r="Z201" s="1271"/>
      <c r="AA201" s="1264"/>
    </row>
    <row r="202" spans="1:27" x14ac:dyDescent="0.25">
      <c r="A202" s="1289" t="s">
        <v>9232</v>
      </c>
      <c r="B202" s="1290"/>
      <c r="C202" s="1617" t="s">
        <v>9724</v>
      </c>
      <c r="D202" s="1411"/>
      <c r="E202" s="55"/>
      <c r="F202" s="33"/>
      <c r="G202" s="33"/>
      <c r="H202" s="651"/>
      <c r="I202" s="1758"/>
      <c r="J202" s="33"/>
      <c r="K202" s="651"/>
      <c r="L202" s="1530" t="s">
        <v>11266</v>
      </c>
      <c r="M202" s="34"/>
      <c r="N202" s="55"/>
      <c r="O202" s="42"/>
      <c r="P202" s="55"/>
      <c r="Q202" s="1470"/>
      <c r="R202" s="1480" t="s">
        <v>9232</v>
      </c>
      <c r="S202" s="2266"/>
      <c r="T202" s="2267"/>
      <c r="U202" s="2267"/>
      <c r="V202" s="2268"/>
      <c r="W202" s="2269"/>
      <c r="X202" s="2291"/>
      <c r="Y202" s="2270"/>
      <c r="Z202" s="1271"/>
      <c r="AA202" s="1264"/>
    </row>
    <row r="203" spans="1:27" x14ac:dyDescent="0.25">
      <c r="A203" s="1289">
        <v>70</v>
      </c>
      <c r="B203" s="1290"/>
      <c r="C203" s="1617" t="s">
        <v>879</v>
      </c>
      <c r="D203" s="1411"/>
      <c r="E203" s="55" t="s">
        <v>824</v>
      </c>
      <c r="F203" s="33"/>
      <c r="G203" s="33"/>
      <c r="H203" s="651"/>
      <c r="I203" s="1758" t="s">
        <v>824</v>
      </c>
      <c r="J203" s="33"/>
      <c r="K203" s="651"/>
      <c r="L203" s="1530" t="s">
        <v>11306</v>
      </c>
      <c r="M203" s="1467">
        <v>70</v>
      </c>
      <c r="N203" s="1481" t="s">
        <v>824</v>
      </c>
      <c r="O203" s="1467">
        <v>70</v>
      </c>
      <c r="P203" s="1481" t="s">
        <v>824</v>
      </c>
      <c r="Q203" s="1471"/>
      <c r="R203" s="1440"/>
      <c r="S203" s="2266"/>
      <c r="T203" s="2267"/>
      <c r="U203" s="2267"/>
      <c r="V203" s="2268"/>
      <c r="W203" s="2269"/>
      <c r="X203" s="2291"/>
      <c r="Y203" s="2270"/>
      <c r="Z203" s="1271"/>
      <c r="AA203" s="1264"/>
    </row>
    <row r="204" spans="1:27" x14ac:dyDescent="0.25">
      <c r="A204" s="1289" t="s">
        <v>572</v>
      </c>
      <c r="B204" s="1290"/>
      <c r="C204" s="1623" t="s">
        <v>878</v>
      </c>
      <c r="D204" s="1411"/>
      <c r="E204" s="55" t="s">
        <v>824</v>
      </c>
      <c r="F204" s="33"/>
      <c r="G204" s="33"/>
      <c r="H204" s="651"/>
      <c r="I204" s="1758" t="s">
        <v>824</v>
      </c>
      <c r="J204" s="33"/>
      <c r="K204" s="651"/>
      <c r="L204" s="1530" t="s">
        <v>11306</v>
      </c>
      <c r="M204" s="42"/>
      <c r="N204" s="55" t="s">
        <v>824</v>
      </c>
      <c r="O204" s="42"/>
      <c r="P204" s="55" t="s">
        <v>824</v>
      </c>
      <c r="Q204" s="1263" t="s">
        <v>572</v>
      </c>
      <c r="R204" s="1440"/>
      <c r="S204" s="2266"/>
      <c r="T204" s="2267"/>
      <c r="U204" s="2267"/>
      <c r="V204" s="2268"/>
      <c r="W204" s="2269"/>
      <c r="X204" s="2291"/>
      <c r="Y204" s="2270"/>
      <c r="Z204" s="1271"/>
      <c r="AA204" s="1264"/>
    </row>
    <row r="205" spans="1:27" x14ac:dyDescent="0.25">
      <c r="A205" s="1289" t="s">
        <v>573</v>
      </c>
      <c r="B205" s="1290"/>
      <c r="C205" s="1623" t="s">
        <v>877</v>
      </c>
      <c r="D205" s="1413"/>
      <c r="E205" s="1456" t="s">
        <v>824</v>
      </c>
      <c r="F205" s="196"/>
      <c r="G205" s="196"/>
      <c r="H205" s="1521"/>
      <c r="I205" s="1759" t="s">
        <v>824</v>
      </c>
      <c r="J205" s="196"/>
      <c r="K205" s="1521"/>
      <c r="L205" s="1531" t="s">
        <v>11375</v>
      </c>
      <c r="M205" s="1468"/>
      <c r="N205" s="1456" t="s">
        <v>824</v>
      </c>
      <c r="O205" s="1468"/>
      <c r="P205" s="1456" t="s">
        <v>824</v>
      </c>
      <c r="Q205" s="1263" t="s">
        <v>573</v>
      </c>
      <c r="R205" s="1465"/>
      <c r="S205" s="2266"/>
      <c r="T205" s="2267"/>
      <c r="U205" s="2267"/>
      <c r="V205" s="2268"/>
      <c r="W205" s="2269"/>
      <c r="X205" s="2291"/>
      <c r="Y205" s="2270"/>
      <c r="Z205" s="1271"/>
      <c r="AA205" s="1264"/>
    </row>
    <row r="206" spans="1:27" x14ac:dyDescent="0.25">
      <c r="A206" s="1200">
        <v>72</v>
      </c>
      <c r="B206" s="799" t="s">
        <v>762</v>
      </c>
      <c r="C206" s="1692" t="s">
        <v>936</v>
      </c>
      <c r="D206" s="1433"/>
      <c r="E206" s="40"/>
      <c r="F206" s="2"/>
      <c r="G206" s="2"/>
      <c r="H206" s="652"/>
      <c r="I206" s="1419"/>
      <c r="J206" s="2"/>
      <c r="K206" s="648"/>
      <c r="L206" s="1430" t="s">
        <v>11335</v>
      </c>
      <c r="M206" s="43"/>
      <c r="N206" s="43"/>
      <c r="O206" s="43"/>
      <c r="P206" s="59" t="s">
        <v>824</v>
      </c>
      <c r="Q206" s="1453" t="s">
        <v>762</v>
      </c>
      <c r="R206" s="1443"/>
      <c r="S206" s="1197"/>
      <c r="V206" s="1279"/>
      <c r="W206" s="1210"/>
      <c r="X206" s="2309"/>
      <c r="Y206" s="1627"/>
      <c r="Z206" s="1306"/>
      <c r="AA206" s="1199"/>
    </row>
    <row r="207" spans="1:27" x14ac:dyDescent="0.25">
      <c r="A207" s="1200">
        <v>72</v>
      </c>
      <c r="B207" s="799" t="s">
        <v>764</v>
      </c>
      <c r="C207" s="1692" t="s">
        <v>937</v>
      </c>
      <c r="D207" s="1433"/>
      <c r="E207" s="40"/>
      <c r="F207" s="2"/>
      <c r="G207" s="2"/>
      <c r="H207" s="652"/>
      <c r="I207" s="1419"/>
      <c r="J207" s="2"/>
      <c r="K207" s="648"/>
      <c r="L207" s="1430" t="s">
        <v>11334</v>
      </c>
      <c r="M207" s="43"/>
      <c r="N207" s="43"/>
      <c r="O207" s="43"/>
      <c r="P207" s="59" t="s">
        <v>824</v>
      </c>
      <c r="Q207" s="1453" t="s">
        <v>764</v>
      </c>
      <c r="R207" s="1443"/>
      <c r="S207" s="1197"/>
      <c r="V207" s="1279"/>
      <c r="W207" s="1210"/>
      <c r="X207" s="2309"/>
      <c r="Y207" s="1627"/>
      <c r="Z207" s="1306"/>
      <c r="AA207" s="1199"/>
    </row>
    <row r="208" spans="1:27" x14ac:dyDescent="0.25">
      <c r="A208" s="1200">
        <v>72</v>
      </c>
      <c r="B208" s="799" t="s">
        <v>765</v>
      </c>
      <c r="C208" s="1692" t="s">
        <v>938</v>
      </c>
      <c r="D208" s="1433"/>
      <c r="E208" s="40"/>
      <c r="F208" s="2"/>
      <c r="G208" s="2"/>
      <c r="H208" s="652"/>
      <c r="I208" s="1419"/>
      <c r="J208" s="2"/>
      <c r="K208" s="648"/>
      <c r="L208" s="1430" t="s">
        <v>11334</v>
      </c>
      <c r="M208" s="43"/>
      <c r="N208" s="43"/>
      <c r="O208" s="43"/>
      <c r="P208" s="59" t="s">
        <v>824</v>
      </c>
      <c r="Q208" s="1453" t="s">
        <v>765</v>
      </c>
      <c r="R208" s="1443"/>
      <c r="S208" s="1197"/>
      <c r="V208" s="1279"/>
      <c r="W208" s="1210"/>
      <c r="X208" s="2309"/>
      <c r="Y208" s="1627"/>
      <c r="Z208" s="1306"/>
      <c r="AA208" s="1199"/>
    </row>
    <row r="209" spans="1:27" x14ac:dyDescent="0.25">
      <c r="A209" s="1200">
        <v>72</v>
      </c>
      <c r="B209" s="799" t="s">
        <v>766</v>
      </c>
      <c r="C209" s="1714" t="s">
        <v>939</v>
      </c>
      <c r="D209" s="2264"/>
      <c r="E209" s="40"/>
      <c r="F209" s="2"/>
      <c r="G209" s="2"/>
      <c r="H209" s="652"/>
      <c r="I209" s="1419"/>
      <c r="J209" s="2"/>
      <c r="K209" s="648"/>
      <c r="L209" s="1430" t="s">
        <v>11336</v>
      </c>
      <c r="M209" s="43"/>
      <c r="N209" s="43"/>
      <c r="O209" s="43"/>
      <c r="P209" s="59" t="s">
        <v>824</v>
      </c>
      <c r="Q209" s="1453" t="s">
        <v>766</v>
      </c>
      <c r="R209" s="1443"/>
      <c r="S209" s="1197"/>
      <c r="V209" s="1279"/>
      <c r="W209" s="1210"/>
      <c r="X209" s="2309"/>
      <c r="Y209" s="1627"/>
      <c r="Z209" s="1306"/>
      <c r="AA209" s="1199"/>
    </row>
    <row r="210" spans="1:27" x14ac:dyDescent="0.25">
      <c r="A210" s="1200">
        <v>72</v>
      </c>
      <c r="B210" s="799" t="s">
        <v>767</v>
      </c>
      <c r="C210" s="1680" t="s">
        <v>940</v>
      </c>
      <c r="D210" s="1433"/>
      <c r="E210" s="40"/>
      <c r="F210" s="2"/>
      <c r="G210" s="2"/>
      <c r="H210" s="652"/>
      <c r="I210" s="1419"/>
      <c r="J210" s="2"/>
      <c r="K210" s="648"/>
      <c r="L210" s="1430" t="s">
        <v>11337</v>
      </c>
      <c r="M210" s="43"/>
      <c r="N210" s="43"/>
      <c r="O210" s="43"/>
      <c r="P210" s="59" t="s">
        <v>824</v>
      </c>
      <c r="Q210" s="1453" t="s">
        <v>767</v>
      </c>
      <c r="R210" s="1443"/>
      <c r="S210" s="1197"/>
      <c r="V210" s="1279"/>
      <c r="W210" s="1210"/>
      <c r="X210" s="2309"/>
      <c r="Y210" s="1627"/>
      <c r="Z210" s="1306"/>
      <c r="AA210" s="1199"/>
    </row>
    <row r="211" spans="1:27" x14ac:dyDescent="0.25">
      <c r="A211" s="1200">
        <v>72</v>
      </c>
      <c r="B211" s="799" t="s">
        <v>768</v>
      </c>
      <c r="C211" s="1680" t="s">
        <v>941</v>
      </c>
      <c r="D211" s="1433"/>
      <c r="E211" s="40"/>
      <c r="F211" s="2"/>
      <c r="G211" s="2"/>
      <c r="H211" s="652"/>
      <c r="I211" s="1419"/>
      <c r="J211" s="2"/>
      <c r="K211" s="648"/>
      <c r="L211" s="1430" t="s">
        <v>11337</v>
      </c>
      <c r="M211" s="43"/>
      <c r="N211" s="43"/>
      <c r="O211" s="43"/>
      <c r="P211" s="59" t="s">
        <v>824</v>
      </c>
      <c r="Q211" s="1453" t="s">
        <v>768</v>
      </c>
      <c r="R211" s="1443"/>
      <c r="S211" s="1197"/>
      <c r="V211" s="1279"/>
      <c r="W211" s="1210"/>
      <c r="X211" s="2309"/>
      <c r="Y211" s="1627"/>
      <c r="Z211" s="1306"/>
      <c r="AA211" s="1199"/>
    </row>
    <row r="212" spans="1:27" x14ac:dyDescent="0.25">
      <c r="A212" s="1200">
        <v>72</v>
      </c>
      <c r="B212" s="799" t="s">
        <v>769</v>
      </c>
      <c r="C212" s="1684" t="s">
        <v>942</v>
      </c>
      <c r="D212" s="1433"/>
      <c r="E212" s="40"/>
      <c r="F212" s="2"/>
      <c r="G212" s="2"/>
      <c r="H212" s="652"/>
      <c r="I212" s="1419"/>
      <c r="J212" s="2"/>
      <c r="K212" s="648"/>
      <c r="L212" s="1430" t="s">
        <v>11338</v>
      </c>
      <c r="M212" s="43"/>
      <c r="N212" s="43"/>
      <c r="O212" s="43"/>
      <c r="P212" s="59" t="s">
        <v>824</v>
      </c>
      <c r="Q212" s="1453" t="s">
        <v>769</v>
      </c>
      <c r="R212" s="1443"/>
      <c r="S212" s="1197"/>
      <c r="V212" s="1279"/>
      <c r="W212" s="1210"/>
      <c r="X212" s="2309"/>
      <c r="Y212" s="1627"/>
      <c r="Z212" s="1306"/>
      <c r="AA212" s="1199"/>
    </row>
    <row r="213" spans="1:27" x14ac:dyDescent="0.25">
      <c r="A213" s="1200">
        <v>72</v>
      </c>
      <c r="B213" s="799" t="s">
        <v>770</v>
      </c>
      <c r="C213" s="1684" t="s">
        <v>943</v>
      </c>
      <c r="D213" s="1433"/>
      <c r="E213" s="40"/>
      <c r="F213" s="2"/>
      <c r="G213" s="2"/>
      <c r="H213" s="652"/>
      <c r="I213" s="1419"/>
      <c r="J213" s="2"/>
      <c r="K213" s="648"/>
      <c r="L213" s="1430" t="s">
        <v>11339</v>
      </c>
      <c r="M213" s="43"/>
      <c r="N213" s="43"/>
      <c r="O213" s="43"/>
      <c r="P213" s="59" t="s">
        <v>824</v>
      </c>
      <c r="Q213" s="1453" t="s">
        <v>770</v>
      </c>
      <c r="R213" s="1443"/>
      <c r="S213" s="1197"/>
      <c r="V213" s="1279"/>
      <c r="W213" s="1210"/>
      <c r="X213" s="2309"/>
      <c r="Y213" s="1627"/>
      <c r="Z213" s="1306"/>
      <c r="AA213" s="1199"/>
    </row>
    <row r="214" spans="1:27" x14ac:dyDescent="0.25">
      <c r="A214" s="1200">
        <v>72</v>
      </c>
      <c r="B214" s="799" t="s">
        <v>771</v>
      </c>
      <c r="C214" s="1684" t="s">
        <v>944</v>
      </c>
      <c r="D214" s="1433"/>
      <c r="E214" s="40"/>
      <c r="F214" s="2"/>
      <c r="G214" s="2"/>
      <c r="H214" s="652"/>
      <c r="I214" s="1419"/>
      <c r="J214" s="2"/>
      <c r="K214" s="648"/>
      <c r="L214" s="1430" t="s">
        <v>11340</v>
      </c>
      <c r="M214" s="43"/>
      <c r="N214" s="43"/>
      <c r="O214" s="43"/>
      <c r="P214" s="59" t="s">
        <v>824</v>
      </c>
      <c r="Q214" s="1453" t="s">
        <v>771</v>
      </c>
      <c r="R214" s="1443"/>
      <c r="S214" s="1197"/>
      <c r="V214" s="1279"/>
      <c r="W214" s="1210"/>
      <c r="X214" s="2309"/>
      <c r="Y214" s="1627"/>
      <c r="Z214" s="1306"/>
      <c r="AA214" s="1199"/>
    </row>
    <row r="215" spans="1:27" x14ac:dyDescent="0.25">
      <c r="A215" s="1200">
        <v>72</v>
      </c>
      <c r="B215" s="799" t="s">
        <v>772</v>
      </c>
      <c r="C215" s="1684" t="s">
        <v>945</v>
      </c>
      <c r="D215" s="1433"/>
      <c r="E215" s="40"/>
      <c r="F215" s="2"/>
      <c r="G215" s="2"/>
      <c r="H215" s="652"/>
      <c r="I215" s="1419"/>
      <c r="J215" s="2"/>
      <c r="K215" s="648"/>
      <c r="L215" s="1430" t="s">
        <v>11341</v>
      </c>
      <c r="M215" s="43"/>
      <c r="N215" s="43"/>
      <c r="O215" s="43"/>
      <c r="P215" s="59" t="s">
        <v>824</v>
      </c>
      <c r="Q215" s="1453" t="s">
        <v>772</v>
      </c>
      <c r="R215" s="1443"/>
      <c r="S215" s="1197"/>
      <c r="V215" s="1279"/>
      <c r="W215" s="1210"/>
      <c r="X215" s="2309"/>
      <c r="Y215" s="1627"/>
      <c r="Z215" s="1306"/>
      <c r="AA215" s="1199"/>
    </row>
    <row r="216" spans="1:27" x14ac:dyDescent="0.25">
      <c r="A216" s="1200">
        <v>72</v>
      </c>
      <c r="B216" s="799" t="s">
        <v>773</v>
      </c>
      <c r="C216" s="1684" t="s">
        <v>946</v>
      </c>
      <c r="D216" s="1433"/>
      <c r="E216" s="40"/>
      <c r="F216" s="2"/>
      <c r="G216" s="2"/>
      <c r="H216" s="652"/>
      <c r="I216" s="1419"/>
      <c r="J216" s="2"/>
      <c r="K216" s="648"/>
      <c r="L216" s="1430" t="s">
        <v>9130</v>
      </c>
      <c r="M216" s="43"/>
      <c r="N216" s="43"/>
      <c r="O216" s="43"/>
      <c r="P216" s="59" t="s">
        <v>824</v>
      </c>
      <c r="Q216" s="1453" t="s">
        <v>773</v>
      </c>
      <c r="R216" s="1443"/>
      <c r="S216" s="1197"/>
      <c r="V216" s="1279"/>
      <c r="W216" s="1210"/>
      <c r="X216" s="2309"/>
      <c r="Y216" s="1627"/>
      <c r="Z216" s="1306"/>
      <c r="AA216" s="1199"/>
    </row>
    <row r="217" spans="1:27" x14ac:dyDescent="0.25">
      <c r="A217" s="1200">
        <v>72</v>
      </c>
      <c r="B217" s="799" t="s">
        <v>774</v>
      </c>
      <c r="C217" s="1684" t="s">
        <v>947</v>
      </c>
      <c r="D217" s="1433"/>
      <c r="E217" s="40"/>
      <c r="F217" s="2"/>
      <c r="G217" s="2"/>
      <c r="H217" s="652"/>
      <c r="I217" s="1419"/>
      <c r="J217" s="2"/>
      <c r="K217" s="648"/>
      <c r="L217" s="1430" t="s">
        <v>11342</v>
      </c>
      <c r="M217" s="43"/>
      <c r="N217" s="43"/>
      <c r="O217" s="43"/>
      <c r="P217" s="59" t="s">
        <v>824</v>
      </c>
      <c r="Q217" s="1453" t="s">
        <v>774</v>
      </c>
      <c r="R217" s="1443"/>
      <c r="S217" s="1197"/>
      <c r="V217" s="1279"/>
      <c r="W217" s="1210"/>
      <c r="X217" s="2309"/>
      <c r="Y217" s="1627"/>
      <c r="Z217" s="1306"/>
      <c r="AA217" s="1199"/>
    </row>
    <row r="218" spans="1:27" x14ac:dyDescent="0.25">
      <c r="A218" s="1200">
        <v>72</v>
      </c>
      <c r="B218" s="799" t="s">
        <v>775</v>
      </c>
      <c r="C218" s="1684" t="s">
        <v>948</v>
      </c>
      <c r="D218" s="1433"/>
      <c r="E218" s="40"/>
      <c r="F218" s="2"/>
      <c r="G218" s="2"/>
      <c r="H218" s="652"/>
      <c r="I218" s="1419"/>
      <c r="J218" s="2"/>
      <c r="K218" s="648"/>
      <c r="L218" s="1430" t="s">
        <v>12552</v>
      </c>
      <c r="M218" s="43"/>
      <c r="N218" s="43"/>
      <c r="O218" s="43"/>
      <c r="P218" s="59" t="s">
        <v>824</v>
      </c>
      <c r="Q218" s="1453" t="s">
        <v>775</v>
      </c>
      <c r="R218" s="1443"/>
      <c r="S218" s="1197"/>
      <c r="V218" s="1279"/>
      <c r="W218" s="1210"/>
      <c r="X218" s="2309"/>
      <c r="Y218" s="1627"/>
      <c r="Z218" s="1306"/>
      <c r="AA218" s="1199"/>
    </row>
    <row r="219" spans="1:27" x14ac:dyDescent="0.25">
      <c r="A219" s="1200">
        <v>72</v>
      </c>
      <c r="B219" s="799" t="s">
        <v>776</v>
      </c>
      <c r="C219" s="1684" t="s">
        <v>949</v>
      </c>
      <c r="D219" s="1433"/>
      <c r="E219" s="40"/>
      <c r="F219" s="2"/>
      <c r="G219" s="2"/>
      <c r="H219" s="652"/>
      <c r="I219" s="1419"/>
      <c r="J219" s="2"/>
      <c r="K219" s="648"/>
      <c r="L219" s="1430" t="s">
        <v>12553</v>
      </c>
      <c r="M219" s="43"/>
      <c r="N219" s="43"/>
      <c r="O219" s="43"/>
      <c r="P219" s="59" t="s">
        <v>824</v>
      </c>
      <c r="Q219" s="1453" t="s">
        <v>776</v>
      </c>
      <c r="R219" s="1443"/>
      <c r="S219" s="1197"/>
      <c r="V219" s="1279"/>
      <c r="W219" s="1210"/>
      <c r="X219" s="2309"/>
      <c r="Y219" s="1627"/>
      <c r="Z219" s="1306"/>
      <c r="AA219" s="1199"/>
    </row>
    <row r="220" spans="1:27" x14ac:dyDescent="0.25">
      <c r="A220" s="1200">
        <v>72</v>
      </c>
      <c r="B220" s="799" t="s">
        <v>777</v>
      </c>
      <c r="C220" s="1692" t="s">
        <v>950</v>
      </c>
      <c r="D220" s="1433"/>
      <c r="E220" s="40"/>
      <c r="F220" s="2"/>
      <c r="G220" s="2"/>
      <c r="H220" s="652"/>
      <c r="I220" s="1419"/>
      <c r="J220" s="2"/>
      <c r="K220" s="648"/>
      <c r="L220" s="1430" t="s">
        <v>12554</v>
      </c>
      <c r="M220" s="43"/>
      <c r="N220" s="43"/>
      <c r="O220" s="43"/>
      <c r="P220" s="59" t="s">
        <v>824</v>
      </c>
      <c r="Q220" s="1453" t="s">
        <v>777</v>
      </c>
      <c r="R220" s="1443"/>
      <c r="S220" s="1197"/>
      <c r="V220" s="1279"/>
      <c r="W220" s="1210"/>
      <c r="X220" s="2309"/>
      <c r="Y220" s="1627"/>
      <c r="Z220" s="1306"/>
      <c r="AA220" s="1199"/>
    </row>
    <row r="221" spans="1:27" x14ac:dyDescent="0.25">
      <c r="A221" s="1200">
        <v>72</v>
      </c>
      <c r="B221" s="799" t="s">
        <v>779</v>
      </c>
      <c r="C221" s="1692" t="s">
        <v>951</v>
      </c>
      <c r="D221" s="1433"/>
      <c r="E221" s="40"/>
      <c r="F221" s="2"/>
      <c r="G221" s="2"/>
      <c r="H221" s="652"/>
      <c r="I221" s="1419"/>
      <c r="J221" s="2"/>
      <c r="K221" s="648"/>
      <c r="L221" s="1430" t="s">
        <v>12555</v>
      </c>
      <c r="M221" s="43"/>
      <c r="N221" s="43"/>
      <c r="O221" s="43"/>
      <c r="P221" s="59" t="s">
        <v>824</v>
      </c>
      <c r="Q221" s="1453" t="s">
        <v>779</v>
      </c>
      <c r="R221" s="1443"/>
      <c r="S221" s="1197"/>
      <c r="V221" s="1279"/>
      <c r="W221" s="1210"/>
      <c r="X221" s="2309"/>
      <c r="Y221" s="1627"/>
      <c r="Z221" s="1306"/>
      <c r="AA221" s="1199"/>
    </row>
    <row r="222" spans="1:27" x14ac:dyDescent="0.25">
      <c r="A222" s="1200">
        <v>72</v>
      </c>
      <c r="B222" s="799" t="s">
        <v>780</v>
      </c>
      <c r="C222" s="1692" t="s">
        <v>952</v>
      </c>
      <c r="D222" s="1433"/>
      <c r="E222" s="40"/>
      <c r="F222" s="2"/>
      <c r="G222" s="2"/>
      <c r="H222" s="652"/>
      <c r="I222" s="1419"/>
      <c r="J222" s="2"/>
      <c r="K222" s="648"/>
      <c r="L222" s="1430" t="s">
        <v>12556</v>
      </c>
      <c r="M222" s="43"/>
      <c r="N222" s="43"/>
      <c r="O222" s="43"/>
      <c r="P222" s="59" t="s">
        <v>824</v>
      </c>
      <c r="Q222" s="1453" t="s">
        <v>780</v>
      </c>
      <c r="R222" s="1443"/>
      <c r="S222" s="1197"/>
      <c r="V222" s="1279"/>
      <c r="W222" s="1210"/>
      <c r="X222" s="2309"/>
      <c r="Y222" s="1627"/>
      <c r="Z222" s="1306"/>
      <c r="AA222" s="1199"/>
    </row>
    <row r="223" spans="1:27" x14ac:dyDescent="0.25">
      <c r="A223" s="1200">
        <v>72</v>
      </c>
      <c r="B223" s="799" t="s">
        <v>781</v>
      </c>
      <c r="C223" s="1684" t="s">
        <v>953</v>
      </c>
      <c r="D223" s="1433"/>
      <c r="E223" s="40"/>
      <c r="F223" s="2"/>
      <c r="G223" s="2"/>
      <c r="H223" s="652"/>
      <c r="I223" s="1419"/>
      <c r="J223" s="2"/>
      <c r="K223" s="648"/>
      <c r="L223" s="1430" t="s">
        <v>12557</v>
      </c>
      <c r="M223" s="43"/>
      <c r="N223" s="43"/>
      <c r="O223" s="43"/>
      <c r="P223" s="59" t="s">
        <v>824</v>
      </c>
      <c r="Q223" s="1453" t="s">
        <v>781</v>
      </c>
      <c r="R223" s="1443"/>
      <c r="S223" s="1197"/>
      <c r="V223" s="1279"/>
      <c r="W223" s="1210"/>
      <c r="X223" s="2309"/>
      <c r="Y223" s="1627"/>
      <c r="Z223" s="1306"/>
      <c r="AA223" s="1199"/>
    </row>
    <row r="224" spans="1:27" x14ac:dyDescent="0.25">
      <c r="A224" s="1200">
        <v>72</v>
      </c>
      <c r="B224" s="799" t="s">
        <v>782</v>
      </c>
      <c r="C224" s="1684" t="s">
        <v>954</v>
      </c>
      <c r="D224" s="1433"/>
      <c r="E224" s="40"/>
      <c r="F224" s="2"/>
      <c r="G224" s="2"/>
      <c r="H224" s="652"/>
      <c r="I224" s="1419"/>
      <c r="J224" s="2"/>
      <c r="K224" s="648"/>
      <c r="L224" s="1430" t="s">
        <v>12558</v>
      </c>
      <c r="M224" s="43"/>
      <c r="N224" s="43"/>
      <c r="O224" s="43"/>
      <c r="P224" s="59" t="s">
        <v>824</v>
      </c>
      <c r="Q224" s="1453" t="s">
        <v>782</v>
      </c>
      <c r="R224" s="1443"/>
      <c r="S224" s="1197"/>
      <c r="V224" s="1279"/>
      <c r="W224" s="1210"/>
      <c r="X224" s="2309"/>
      <c r="Y224" s="1627"/>
      <c r="Z224" s="1306"/>
      <c r="AA224" s="1199"/>
    </row>
    <row r="225" spans="1:27" x14ac:dyDescent="0.25">
      <c r="A225" s="1200">
        <v>72</v>
      </c>
      <c r="B225" s="799" t="s">
        <v>783</v>
      </c>
      <c r="C225" s="1692" t="s">
        <v>955</v>
      </c>
      <c r="D225" s="1433"/>
      <c r="E225" s="40"/>
      <c r="F225" s="2"/>
      <c r="G225" s="2"/>
      <c r="H225" s="652"/>
      <c r="I225" s="1419"/>
      <c r="J225" s="2"/>
      <c r="K225" s="648"/>
      <c r="L225" s="1430" t="s">
        <v>12559</v>
      </c>
      <c r="M225" s="43"/>
      <c r="N225" s="43"/>
      <c r="O225" s="43"/>
      <c r="P225" s="59" t="s">
        <v>824</v>
      </c>
      <c r="Q225" s="1453" t="s">
        <v>783</v>
      </c>
      <c r="R225" s="1443"/>
      <c r="S225" s="1197"/>
      <c r="V225" s="1279"/>
      <c r="W225" s="1210"/>
      <c r="X225" s="2309"/>
      <c r="Y225" s="1627"/>
      <c r="Z225" s="1306"/>
      <c r="AA225" s="1199"/>
    </row>
    <row r="226" spans="1:27" x14ac:dyDescent="0.25">
      <c r="A226" s="1200">
        <v>72</v>
      </c>
      <c r="B226" s="799" t="s">
        <v>784</v>
      </c>
      <c r="C226" s="1714" t="s">
        <v>956</v>
      </c>
      <c r="D226" s="2264"/>
      <c r="E226" s="40"/>
      <c r="F226" s="2"/>
      <c r="G226" s="2"/>
      <c r="H226" s="652"/>
      <c r="I226" s="1419"/>
      <c r="J226" s="2"/>
      <c r="K226" s="648"/>
      <c r="L226" s="1718" t="s">
        <v>11313</v>
      </c>
      <c r="M226" s="43"/>
      <c r="N226" s="43"/>
      <c r="O226" s="43"/>
      <c r="P226" s="59" t="s">
        <v>824</v>
      </c>
      <c r="Q226" s="1453" t="s">
        <v>784</v>
      </c>
      <c r="R226" s="1443"/>
      <c r="S226" s="1723"/>
      <c r="T226" s="1719"/>
      <c r="U226" s="1719"/>
      <c r="V226" s="1720"/>
      <c r="W226" s="1724"/>
      <c r="X226" s="2301"/>
      <c r="Y226" s="1725"/>
      <c r="Z226" s="1726"/>
      <c r="AA226" s="1727"/>
    </row>
    <row r="227" spans="1:27" x14ac:dyDescent="0.25">
      <c r="A227" s="1200">
        <v>72</v>
      </c>
      <c r="B227" s="799" t="s">
        <v>786</v>
      </c>
      <c r="C227" s="1714" t="s">
        <v>957</v>
      </c>
      <c r="D227" s="2264"/>
      <c r="E227" s="40"/>
      <c r="F227" s="2"/>
      <c r="G227" s="2"/>
      <c r="H227" s="652"/>
      <c r="I227" s="1419"/>
      <c r="J227" s="2"/>
      <c r="K227" s="648"/>
      <c r="L227" s="1718" t="s">
        <v>11313</v>
      </c>
      <c r="M227" s="43"/>
      <c r="N227" s="43"/>
      <c r="O227" s="43"/>
      <c r="P227" s="59" t="s">
        <v>824</v>
      </c>
      <c r="Q227" s="1453" t="s">
        <v>786</v>
      </c>
      <c r="R227" s="1443"/>
      <c r="S227" s="1723"/>
      <c r="T227" s="1719"/>
      <c r="U227" s="1719"/>
      <c r="V227" s="1720"/>
      <c r="W227" s="1724"/>
      <c r="X227" s="2301"/>
      <c r="Y227" s="1725"/>
      <c r="Z227" s="1726"/>
      <c r="AA227" s="1727"/>
    </row>
    <row r="228" spans="1:27" x14ac:dyDescent="0.25">
      <c r="A228" s="1200">
        <v>72</v>
      </c>
      <c r="B228" s="799" t="s">
        <v>787</v>
      </c>
      <c r="C228" s="1714" t="s">
        <v>958</v>
      </c>
      <c r="D228" s="2264"/>
      <c r="E228" s="40"/>
      <c r="F228" s="2"/>
      <c r="G228" s="2"/>
      <c r="H228" s="652"/>
      <c r="I228" s="1419"/>
      <c r="J228" s="2"/>
      <c r="K228" s="648"/>
      <c r="L228" s="1718" t="s">
        <v>11351</v>
      </c>
      <c r="M228" s="43"/>
      <c r="N228" s="43"/>
      <c r="O228" s="43"/>
      <c r="P228" s="59" t="s">
        <v>824</v>
      </c>
      <c r="Q228" s="1453" t="s">
        <v>787</v>
      </c>
      <c r="R228" s="1443"/>
      <c r="S228" s="1723"/>
      <c r="T228" s="1719"/>
      <c r="U228" s="1719"/>
      <c r="V228" s="1720"/>
      <c r="W228" s="1724"/>
      <c r="X228" s="2301"/>
      <c r="Y228" s="1725"/>
      <c r="Z228" s="1726"/>
      <c r="AA228" s="1727"/>
    </row>
    <row r="229" spans="1:27" x14ac:dyDescent="0.25">
      <c r="A229" s="1200">
        <v>72</v>
      </c>
      <c r="B229" s="799" t="s">
        <v>788</v>
      </c>
      <c r="C229" s="1714" t="s">
        <v>959</v>
      </c>
      <c r="D229" s="2264"/>
      <c r="E229" s="40"/>
      <c r="F229" s="2"/>
      <c r="G229" s="2"/>
      <c r="H229" s="652"/>
      <c r="I229" s="1419"/>
      <c r="J229" s="2"/>
      <c r="K229" s="648"/>
      <c r="L229" s="1718" t="s">
        <v>12546</v>
      </c>
      <c r="M229" s="43"/>
      <c r="N229" s="43"/>
      <c r="O229" s="43"/>
      <c r="P229" s="59" t="s">
        <v>824</v>
      </c>
      <c r="Q229" s="1453" t="s">
        <v>788</v>
      </c>
      <c r="R229" s="1443"/>
      <c r="S229" s="1723"/>
      <c r="T229" s="1719"/>
      <c r="U229" s="1719"/>
      <c r="V229" s="1720"/>
      <c r="W229" s="1724"/>
      <c r="X229" s="2301"/>
      <c r="Y229" s="1725"/>
      <c r="Z229" s="1726"/>
      <c r="AA229" s="1727"/>
    </row>
    <row r="230" spans="1:27" x14ac:dyDescent="0.25">
      <c r="A230" s="1200">
        <v>72</v>
      </c>
      <c r="B230" s="799" t="s">
        <v>789</v>
      </c>
      <c r="C230" s="1684" t="s">
        <v>960</v>
      </c>
      <c r="D230" s="1433"/>
      <c r="E230" s="40"/>
      <c r="F230" s="2"/>
      <c r="G230" s="2"/>
      <c r="H230" s="652"/>
      <c r="I230" s="1419"/>
      <c r="J230" s="2"/>
      <c r="K230" s="648"/>
      <c r="L230" s="1430" t="s">
        <v>11352</v>
      </c>
      <c r="M230" s="43"/>
      <c r="N230" s="43"/>
      <c r="O230" s="43"/>
      <c r="P230" s="59" t="s">
        <v>824</v>
      </c>
      <c r="Q230" s="1453" t="s">
        <v>789</v>
      </c>
      <c r="R230" s="1443"/>
      <c r="S230" s="1197"/>
      <c r="V230" s="1279"/>
      <c r="W230" s="1210"/>
      <c r="X230" s="2309"/>
      <c r="Y230" s="1627"/>
      <c r="Z230" s="1306"/>
      <c r="AA230" s="1199"/>
    </row>
    <row r="231" spans="1:27" x14ac:dyDescent="0.25">
      <c r="A231" s="1200">
        <v>72</v>
      </c>
      <c r="B231" s="799" t="s">
        <v>791</v>
      </c>
      <c r="C231" s="1684" t="s">
        <v>961</v>
      </c>
      <c r="D231" s="1433"/>
      <c r="E231" s="40"/>
      <c r="F231" s="2"/>
      <c r="G231" s="2"/>
      <c r="H231" s="652"/>
      <c r="I231" s="1419"/>
      <c r="J231" s="2"/>
      <c r="K231" s="648"/>
      <c r="L231" s="1430" t="s">
        <v>11273</v>
      </c>
      <c r="M231" s="43"/>
      <c r="N231" s="43"/>
      <c r="O231" s="43"/>
      <c r="P231" s="59" t="s">
        <v>824</v>
      </c>
      <c r="Q231" s="1453" t="s">
        <v>791</v>
      </c>
      <c r="R231" s="1443"/>
      <c r="S231" s="1197"/>
      <c r="V231" s="1279"/>
      <c r="W231" s="1210"/>
      <c r="X231" s="2309"/>
      <c r="Y231" s="1627"/>
      <c r="Z231" s="1306"/>
      <c r="AA231" s="1199"/>
    </row>
    <row r="232" spans="1:27" x14ac:dyDescent="0.25">
      <c r="A232" s="1200">
        <v>72</v>
      </c>
      <c r="B232" s="799" t="s">
        <v>793</v>
      </c>
      <c r="C232" s="1684" t="s">
        <v>962</v>
      </c>
      <c r="D232" s="1433"/>
      <c r="E232" s="40"/>
      <c r="F232" s="2"/>
      <c r="G232" s="2"/>
      <c r="H232" s="652"/>
      <c r="I232" s="1419"/>
      <c r="J232" s="2"/>
      <c r="K232" s="648"/>
      <c r="L232" s="1430" t="s">
        <v>11273</v>
      </c>
      <c r="M232" s="43"/>
      <c r="N232" s="43"/>
      <c r="O232" s="43"/>
      <c r="P232" s="59" t="s">
        <v>824</v>
      </c>
      <c r="Q232" s="1453" t="s">
        <v>793</v>
      </c>
      <c r="R232" s="1443"/>
      <c r="S232" s="1197"/>
      <c r="V232" s="1279"/>
      <c r="W232" s="1210"/>
      <c r="X232" s="2309"/>
      <c r="Y232" s="1627"/>
      <c r="Z232" s="1306"/>
      <c r="AA232" s="1199"/>
    </row>
    <row r="233" spans="1:27" x14ac:dyDescent="0.25">
      <c r="A233" s="1200">
        <v>72</v>
      </c>
      <c r="B233" s="799" t="s">
        <v>794</v>
      </c>
      <c r="C233" s="1684" t="s">
        <v>963</v>
      </c>
      <c r="D233" s="1433"/>
      <c r="E233" s="40"/>
      <c r="F233" s="2"/>
      <c r="G233" s="2"/>
      <c r="H233" s="652"/>
      <c r="I233" s="1419"/>
      <c r="J233" s="2"/>
      <c r="K233" s="648"/>
      <c r="L233" s="1430" t="s">
        <v>11273</v>
      </c>
      <c r="M233" s="43"/>
      <c r="N233" s="43"/>
      <c r="O233" s="43"/>
      <c r="P233" s="59" t="s">
        <v>824</v>
      </c>
      <c r="Q233" s="1453" t="s">
        <v>794</v>
      </c>
      <c r="R233" s="1443"/>
      <c r="S233" s="1197"/>
      <c r="V233" s="1279"/>
      <c r="W233" s="1210"/>
      <c r="X233" s="2309"/>
      <c r="Y233" s="1627"/>
      <c r="Z233" s="1306"/>
      <c r="AA233" s="1199"/>
    </row>
    <row r="234" spans="1:27" x14ac:dyDescent="0.25">
      <c r="A234" s="1200">
        <v>72</v>
      </c>
      <c r="B234" s="799" t="s">
        <v>795</v>
      </c>
      <c r="C234" s="1684" t="s">
        <v>964</v>
      </c>
      <c r="D234" s="1433"/>
      <c r="E234" s="40"/>
      <c r="F234" s="2"/>
      <c r="G234" s="2"/>
      <c r="H234" s="652"/>
      <c r="I234" s="1419"/>
      <c r="J234" s="2"/>
      <c r="K234" s="648"/>
      <c r="L234" s="1430" t="s">
        <v>11273</v>
      </c>
      <c r="M234" s="43"/>
      <c r="N234" s="43"/>
      <c r="O234" s="43"/>
      <c r="P234" s="59" t="s">
        <v>824</v>
      </c>
      <c r="Q234" s="1453" t="s">
        <v>795</v>
      </c>
      <c r="R234" s="1443"/>
      <c r="S234" s="1197"/>
      <c r="V234" s="1279"/>
      <c r="W234" s="1210"/>
      <c r="X234" s="2309"/>
      <c r="Y234" s="1627"/>
      <c r="Z234" s="1306"/>
      <c r="AA234" s="1199"/>
    </row>
    <row r="235" spans="1:27" x14ac:dyDescent="0.25">
      <c r="A235" s="1200">
        <v>72</v>
      </c>
      <c r="B235" s="799" t="s">
        <v>796</v>
      </c>
      <c r="C235" s="1684" t="s">
        <v>965</v>
      </c>
      <c r="D235" s="1433"/>
      <c r="E235" s="40"/>
      <c r="F235" s="2"/>
      <c r="G235" s="2"/>
      <c r="H235" s="652"/>
      <c r="I235" s="1419"/>
      <c r="J235" s="2"/>
      <c r="K235" s="648"/>
      <c r="L235" s="1430" t="s">
        <v>11273</v>
      </c>
      <c r="M235" s="43"/>
      <c r="N235" s="43"/>
      <c r="O235" s="43"/>
      <c r="P235" s="59" t="s">
        <v>824</v>
      </c>
      <c r="Q235" s="1453" t="s">
        <v>796</v>
      </c>
      <c r="R235" s="1443"/>
      <c r="S235" s="1197"/>
      <c r="V235" s="1279"/>
      <c r="W235" s="1210"/>
      <c r="X235" s="2309"/>
      <c r="Y235" s="1627"/>
      <c r="Z235" s="1306"/>
      <c r="AA235" s="1199"/>
    </row>
    <row r="236" spans="1:27" x14ac:dyDescent="0.25">
      <c r="A236" s="1200">
        <v>72</v>
      </c>
      <c r="B236" s="799" t="s">
        <v>797</v>
      </c>
      <c r="C236" s="1692" t="s">
        <v>1084</v>
      </c>
      <c r="D236" s="1433"/>
      <c r="E236" s="40"/>
      <c r="F236" s="2"/>
      <c r="G236" s="2"/>
      <c r="H236" s="652"/>
      <c r="I236" s="1419"/>
      <c r="J236" s="2"/>
      <c r="K236" s="648"/>
      <c r="L236" s="1430" t="s">
        <v>12560</v>
      </c>
      <c r="M236" s="43"/>
      <c r="N236" s="43"/>
      <c r="O236" s="43"/>
      <c r="P236" s="59" t="s">
        <v>824</v>
      </c>
      <c r="Q236" s="1453" t="s">
        <v>797</v>
      </c>
      <c r="R236" s="1443"/>
      <c r="S236" s="1197"/>
      <c r="V236" s="1279"/>
      <c r="W236" s="1210"/>
      <c r="X236" s="2309"/>
      <c r="Y236" s="1627"/>
      <c r="Z236" s="1306"/>
      <c r="AA236" s="1199"/>
    </row>
    <row r="237" spans="1:27" x14ac:dyDescent="0.25">
      <c r="A237" s="1200">
        <v>72</v>
      </c>
      <c r="B237" s="799" t="s">
        <v>799</v>
      </c>
      <c r="C237" s="1692" t="s">
        <v>1085</v>
      </c>
      <c r="D237" s="1433"/>
      <c r="E237" s="40"/>
      <c r="F237" s="2"/>
      <c r="G237" s="2"/>
      <c r="H237" s="652"/>
      <c r="I237" s="1419"/>
      <c r="J237" s="2"/>
      <c r="K237" s="648"/>
      <c r="L237" s="1430" t="s">
        <v>12560</v>
      </c>
      <c r="M237" s="43"/>
      <c r="N237" s="43"/>
      <c r="O237" s="43"/>
      <c r="P237" s="59" t="s">
        <v>824</v>
      </c>
      <c r="Q237" s="1453" t="s">
        <v>799</v>
      </c>
      <c r="R237" s="1443"/>
      <c r="S237" s="1197"/>
      <c r="V237" s="1279"/>
      <c r="W237" s="1210"/>
      <c r="X237" s="2309"/>
      <c r="Y237" s="1627"/>
      <c r="Z237" s="1306"/>
      <c r="AA237" s="1199"/>
    </row>
    <row r="238" spans="1:27" x14ac:dyDescent="0.25">
      <c r="A238" s="1200">
        <v>72</v>
      </c>
      <c r="B238" s="799" t="s">
        <v>800</v>
      </c>
      <c r="C238" s="1684" t="s">
        <v>966</v>
      </c>
      <c r="D238" s="1433"/>
      <c r="E238" s="40"/>
      <c r="F238" s="2"/>
      <c r="G238" s="2"/>
      <c r="H238" s="652"/>
      <c r="I238" s="1419"/>
      <c r="J238" s="2"/>
      <c r="K238" s="648"/>
      <c r="L238" s="1430" t="s">
        <v>12561</v>
      </c>
      <c r="M238" s="43"/>
      <c r="N238" s="43"/>
      <c r="O238" s="43"/>
      <c r="P238" s="59" t="s">
        <v>824</v>
      </c>
      <c r="Q238" s="1453" t="s">
        <v>800</v>
      </c>
      <c r="R238" s="1443"/>
      <c r="S238" s="1197"/>
      <c r="V238" s="1279"/>
      <c r="W238" s="1210"/>
      <c r="X238" s="2309"/>
      <c r="Y238" s="1627"/>
      <c r="Z238" s="1306"/>
      <c r="AA238" s="1199"/>
    </row>
    <row r="239" spans="1:27" x14ac:dyDescent="0.25">
      <c r="A239" s="1200">
        <v>72</v>
      </c>
      <c r="B239" s="799" t="s">
        <v>802</v>
      </c>
      <c r="C239" s="1684" t="s">
        <v>967</v>
      </c>
      <c r="D239" s="1433"/>
      <c r="E239" s="40"/>
      <c r="F239" s="2"/>
      <c r="G239" s="2"/>
      <c r="H239" s="652"/>
      <c r="I239" s="1419"/>
      <c r="J239" s="2"/>
      <c r="K239" s="648"/>
      <c r="L239" s="1430" t="s">
        <v>11273</v>
      </c>
      <c r="M239" s="43"/>
      <c r="N239" s="43"/>
      <c r="O239" s="43"/>
      <c r="P239" s="59" t="s">
        <v>824</v>
      </c>
      <c r="Q239" s="1453" t="s">
        <v>802</v>
      </c>
      <c r="R239" s="1443"/>
      <c r="S239" s="1197"/>
      <c r="V239" s="1279"/>
      <c r="W239" s="1210"/>
      <c r="X239" s="2309"/>
      <c r="Y239" s="1627"/>
      <c r="Z239" s="1306"/>
      <c r="AA239" s="1199"/>
    </row>
    <row r="240" spans="1:27" x14ac:dyDescent="0.25">
      <c r="A240" s="1200">
        <v>72</v>
      </c>
      <c r="B240" s="799" t="s">
        <v>803</v>
      </c>
      <c r="C240" s="1680" t="s">
        <v>968</v>
      </c>
      <c r="D240" s="1433"/>
      <c r="E240" s="40"/>
      <c r="F240" s="2"/>
      <c r="G240" s="2"/>
      <c r="H240" s="652"/>
      <c r="I240" s="1419"/>
      <c r="J240" s="2"/>
      <c r="K240" s="648"/>
      <c r="L240" s="1430" t="s">
        <v>11353</v>
      </c>
      <c r="M240" s="43"/>
      <c r="N240" s="43"/>
      <c r="O240" s="43"/>
      <c r="P240" s="59" t="s">
        <v>824</v>
      </c>
      <c r="Q240" s="1453" t="s">
        <v>803</v>
      </c>
      <c r="R240" s="1443"/>
      <c r="S240" s="1197"/>
      <c r="V240" s="1279"/>
      <c r="W240" s="1210"/>
      <c r="X240" s="2309"/>
      <c r="Y240" s="1627"/>
      <c r="Z240" s="1306"/>
      <c r="AA240" s="1199"/>
    </row>
    <row r="241" spans="1:27" x14ac:dyDescent="0.25">
      <c r="A241" s="1200">
        <v>72</v>
      </c>
      <c r="B241" s="799" t="s">
        <v>804</v>
      </c>
      <c r="C241" s="1680" t="s">
        <v>969</v>
      </c>
      <c r="D241" s="1433"/>
      <c r="E241" s="40"/>
      <c r="F241" s="2"/>
      <c r="G241" s="2"/>
      <c r="H241" s="652"/>
      <c r="I241" s="1419"/>
      <c r="J241" s="2"/>
      <c r="K241" s="648"/>
      <c r="L241" s="1430" t="s">
        <v>11355</v>
      </c>
      <c r="M241" s="43"/>
      <c r="N241" s="43"/>
      <c r="O241" s="43"/>
      <c r="P241" s="59" t="s">
        <v>824</v>
      </c>
      <c r="Q241" s="1453" t="s">
        <v>804</v>
      </c>
      <c r="R241" s="1443"/>
      <c r="S241" s="1197"/>
      <c r="V241" s="1279"/>
      <c r="W241" s="1210"/>
      <c r="X241" s="2309"/>
      <c r="Y241" s="1627"/>
      <c r="Z241" s="1306"/>
      <c r="AA241" s="1199"/>
    </row>
    <row r="242" spans="1:27" x14ac:dyDescent="0.25">
      <c r="A242" s="1200">
        <v>72</v>
      </c>
      <c r="B242" s="799" t="s">
        <v>805</v>
      </c>
      <c r="C242" s="1680" t="s">
        <v>970</v>
      </c>
      <c r="D242" s="1433"/>
      <c r="E242" s="40"/>
      <c r="F242" s="2"/>
      <c r="G242" s="2"/>
      <c r="H242" s="652"/>
      <c r="I242" s="1419"/>
      <c r="J242" s="2"/>
      <c r="K242" s="648"/>
      <c r="L242" s="1430" t="s">
        <v>11354</v>
      </c>
      <c r="M242" s="43"/>
      <c r="N242" s="43"/>
      <c r="O242" s="43"/>
      <c r="P242" s="59" t="s">
        <v>824</v>
      </c>
      <c r="Q242" s="1453" t="s">
        <v>805</v>
      </c>
      <c r="R242" s="1443"/>
      <c r="S242" s="1197"/>
      <c r="V242" s="1279"/>
      <c r="W242" s="1210"/>
      <c r="X242" s="2309"/>
      <c r="Y242" s="1627"/>
      <c r="Z242" s="1306"/>
      <c r="AA242" s="1199"/>
    </row>
    <row r="243" spans="1:27" x14ac:dyDescent="0.25">
      <c r="A243" s="1200">
        <v>72</v>
      </c>
      <c r="B243" s="799" t="s">
        <v>806</v>
      </c>
      <c r="C243" s="1680" t="s">
        <v>971</v>
      </c>
      <c r="D243" s="1433"/>
      <c r="E243" s="40"/>
      <c r="F243" s="2"/>
      <c r="G243" s="2"/>
      <c r="H243" s="652"/>
      <c r="I243" s="1419"/>
      <c r="J243" s="2"/>
      <c r="K243" s="648"/>
      <c r="L243" s="1430" t="s">
        <v>11356</v>
      </c>
      <c r="M243" s="43"/>
      <c r="N243" s="43"/>
      <c r="O243" s="43"/>
      <c r="P243" s="59" t="s">
        <v>824</v>
      </c>
      <c r="Q243" s="1453" t="s">
        <v>806</v>
      </c>
      <c r="R243" s="1443"/>
      <c r="S243" s="1197"/>
      <c r="V243" s="1279"/>
      <c r="W243" s="1210"/>
      <c r="X243" s="2309"/>
      <c r="Y243" s="1627"/>
      <c r="Z243" s="1306"/>
      <c r="AA243" s="1199"/>
    </row>
    <row r="244" spans="1:27" x14ac:dyDescent="0.25">
      <c r="A244" s="1200">
        <v>72</v>
      </c>
      <c r="B244" s="799" t="s">
        <v>807</v>
      </c>
      <c r="C244" s="1680" t="s">
        <v>972</v>
      </c>
      <c r="D244" s="1433"/>
      <c r="E244" s="40"/>
      <c r="F244" s="2"/>
      <c r="G244" s="2"/>
      <c r="H244" s="652"/>
      <c r="I244" s="1419"/>
      <c r="J244" s="2"/>
      <c r="K244" s="648"/>
      <c r="L244" s="1430" t="s">
        <v>11357</v>
      </c>
      <c r="M244" s="43"/>
      <c r="N244" s="43"/>
      <c r="O244" s="43"/>
      <c r="P244" s="59" t="s">
        <v>824</v>
      </c>
      <c r="Q244" s="1453" t="s">
        <v>807</v>
      </c>
      <c r="R244" s="1443"/>
      <c r="S244" s="1197"/>
      <c r="V244" s="1279"/>
      <c r="W244" s="1210"/>
      <c r="X244" s="2309"/>
      <c r="Y244" s="1627"/>
      <c r="Z244" s="1306"/>
      <c r="AA244" s="1199"/>
    </row>
    <row r="245" spans="1:27" x14ac:dyDescent="0.25">
      <c r="A245" s="1200">
        <v>72</v>
      </c>
      <c r="B245" s="799" t="s">
        <v>808</v>
      </c>
      <c r="C245" s="1680" t="s">
        <v>973</v>
      </c>
      <c r="D245" s="1433"/>
      <c r="E245" s="40"/>
      <c r="F245" s="2"/>
      <c r="G245" s="2"/>
      <c r="H245" s="652"/>
      <c r="I245" s="1419"/>
      <c r="J245" s="2"/>
      <c r="K245" s="648"/>
      <c r="L245" s="1430" t="s">
        <v>11358</v>
      </c>
      <c r="M245" s="43"/>
      <c r="N245" s="43"/>
      <c r="O245" s="43"/>
      <c r="P245" s="59" t="s">
        <v>824</v>
      </c>
      <c r="Q245" s="1453" t="s">
        <v>808</v>
      </c>
      <c r="R245" s="1443"/>
      <c r="S245" s="1197"/>
      <c r="V245" s="1279"/>
      <c r="W245" s="1210"/>
      <c r="X245" s="2309"/>
      <c r="Y245" s="1627"/>
      <c r="Z245" s="1306"/>
      <c r="AA245" s="1199"/>
    </row>
    <row r="246" spans="1:27" x14ac:dyDescent="0.25">
      <c r="A246" s="1200">
        <v>72</v>
      </c>
      <c r="B246" s="799" t="s">
        <v>809</v>
      </c>
      <c r="C246" s="1690" t="s">
        <v>974</v>
      </c>
      <c r="D246" s="1433"/>
      <c r="E246" s="40"/>
      <c r="F246" s="2"/>
      <c r="G246" s="2"/>
      <c r="H246" s="652"/>
      <c r="I246" s="1419"/>
      <c r="J246" s="2"/>
      <c r="K246" s="648"/>
      <c r="L246" s="1430" t="s">
        <v>11359</v>
      </c>
      <c r="M246" s="43"/>
      <c r="N246" s="43"/>
      <c r="O246" s="43"/>
      <c r="P246" s="59" t="s">
        <v>824</v>
      </c>
      <c r="Q246" s="1453" t="s">
        <v>809</v>
      </c>
      <c r="R246" s="1443"/>
      <c r="S246" s="1197"/>
      <c r="V246" s="1279"/>
      <c r="W246" s="1210"/>
      <c r="X246" s="2309"/>
      <c r="Y246" s="1627"/>
      <c r="Z246" s="1306"/>
      <c r="AA246" s="1199"/>
    </row>
    <row r="247" spans="1:27" x14ac:dyDescent="0.25">
      <c r="A247" s="1200">
        <v>72</v>
      </c>
      <c r="B247" s="799" t="s">
        <v>810</v>
      </c>
      <c r="C247" s="1690" t="s">
        <v>975</v>
      </c>
      <c r="D247" s="1433"/>
      <c r="E247" s="40"/>
      <c r="F247" s="2"/>
      <c r="G247" s="2"/>
      <c r="H247" s="652"/>
      <c r="I247" s="1419"/>
      <c r="J247" s="2"/>
      <c r="K247" s="648"/>
      <c r="L247" s="1430" t="s">
        <v>11376</v>
      </c>
      <c r="M247" s="43"/>
      <c r="N247" s="43"/>
      <c r="O247" s="43"/>
      <c r="P247" s="59" t="s">
        <v>824</v>
      </c>
      <c r="Q247" s="1453" t="s">
        <v>810</v>
      </c>
      <c r="R247" s="1443"/>
      <c r="S247" s="1197"/>
      <c r="V247" s="1279"/>
      <c r="W247" s="1210"/>
      <c r="X247" s="2309"/>
      <c r="Y247" s="1627"/>
      <c r="Z247" s="1306"/>
      <c r="AA247" s="1199"/>
    </row>
    <row r="248" spans="1:27" x14ac:dyDescent="0.25">
      <c r="A248" s="1200">
        <v>72</v>
      </c>
      <c r="B248" s="799" t="s">
        <v>811</v>
      </c>
      <c r="C248" s="1684" t="s">
        <v>976</v>
      </c>
      <c r="D248" s="1433"/>
      <c r="E248" s="40"/>
      <c r="F248" s="2"/>
      <c r="G248" s="2"/>
      <c r="H248" s="652"/>
      <c r="I248" s="1419"/>
      <c r="J248" s="2"/>
      <c r="K248" s="648"/>
      <c r="L248" s="1430" t="s">
        <v>11377</v>
      </c>
      <c r="M248" s="43"/>
      <c r="N248" s="43"/>
      <c r="O248" s="43"/>
      <c r="P248" s="59" t="s">
        <v>824</v>
      </c>
      <c r="Q248" s="1453" t="s">
        <v>811</v>
      </c>
      <c r="R248" s="1443"/>
      <c r="S248" s="1197"/>
      <c r="V248" s="1279"/>
      <c r="W248" s="1210"/>
      <c r="X248" s="2309"/>
      <c r="Y248" s="1627"/>
      <c r="Z248" s="1306"/>
      <c r="AA248" s="1199"/>
    </row>
    <row r="249" spans="1:27" x14ac:dyDescent="0.25">
      <c r="A249" s="1200">
        <v>72</v>
      </c>
      <c r="B249" s="799" t="s">
        <v>812</v>
      </c>
      <c r="C249" s="1684" t="s">
        <v>977</v>
      </c>
      <c r="D249" s="1433"/>
      <c r="E249" s="40"/>
      <c r="F249" s="2"/>
      <c r="G249" s="2"/>
      <c r="H249" s="652"/>
      <c r="I249" s="1419"/>
      <c r="J249" s="2"/>
      <c r="K249" s="648"/>
      <c r="L249" s="1430" t="s">
        <v>11360</v>
      </c>
      <c r="M249" s="43"/>
      <c r="N249" s="43"/>
      <c r="O249" s="43"/>
      <c r="P249" s="59" t="s">
        <v>824</v>
      </c>
      <c r="Q249" s="1453" t="s">
        <v>812</v>
      </c>
      <c r="R249" s="1443"/>
      <c r="S249" s="1197"/>
      <c r="V249" s="1279"/>
      <c r="W249" s="1210"/>
      <c r="X249" s="2309"/>
      <c r="Y249" s="1627"/>
      <c r="Z249" s="1306"/>
      <c r="AA249" s="1199"/>
    </row>
    <row r="250" spans="1:27" x14ac:dyDescent="0.25">
      <c r="A250" s="1200">
        <v>72</v>
      </c>
      <c r="B250" s="799" t="s">
        <v>814</v>
      </c>
      <c r="C250" s="1684" t="s">
        <v>978</v>
      </c>
      <c r="D250" s="1433"/>
      <c r="E250" s="40"/>
      <c r="F250" s="2"/>
      <c r="G250" s="2"/>
      <c r="H250" s="652"/>
      <c r="I250" s="1419"/>
      <c r="J250" s="2"/>
      <c r="K250" s="648"/>
      <c r="L250" s="1430" t="s">
        <v>11361</v>
      </c>
      <c r="M250" s="43"/>
      <c r="N250" s="43"/>
      <c r="O250" s="43"/>
      <c r="P250" s="59" t="s">
        <v>824</v>
      </c>
      <c r="Q250" s="1453" t="s">
        <v>814</v>
      </c>
      <c r="R250" s="1443"/>
      <c r="S250" s="1197"/>
      <c r="V250" s="1279"/>
      <c r="W250" s="1210"/>
      <c r="X250" s="2309"/>
      <c r="Y250" s="1627"/>
      <c r="Z250" s="1306"/>
      <c r="AA250" s="1199"/>
    </row>
    <row r="251" spans="1:27" x14ac:dyDescent="0.25">
      <c r="A251" s="1200">
        <v>72</v>
      </c>
      <c r="B251" s="799" t="s">
        <v>815</v>
      </c>
      <c r="C251" s="1684" t="s">
        <v>979</v>
      </c>
      <c r="D251" s="1433"/>
      <c r="E251" s="40"/>
      <c r="F251" s="2"/>
      <c r="G251" s="2"/>
      <c r="H251" s="652"/>
      <c r="I251" s="1419"/>
      <c r="J251" s="2"/>
      <c r="K251" s="648"/>
      <c r="L251" s="1430" t="s">
        <v>11362</v>
      </c>
      <c r="M251" s="43"/>
      <c r="N251" s="43"/>
      <c r="O251" s="43"/>
      <c r="P251" s="59" t="s">
        <v>824</v>
      </c>
      <c r="Q251" s="1453" t="s">
        <v>815</v>
      </c>
      <c r="R251" s="1443"/>
      <c r="S251" s="1197"/>
      <c r="V251" s="1279"/>
      <c r="W251" s="1210"/>
      <c r="X251" s="2309"/>
      <c r="Y251" s="1627"/>
      <c r="Z251" s="1306"/>
      <c r="AA251" s="1199"/>
    </row>
    <row r="252" spans="1:27" x14ac:dyDescent="0.25">
      <c r="A252" s="1200">
        <v>72</v>
      </c>
      <c r="B252" s="799" t="s">
        <v>816</v>
      </c>
      <c r="C252" s="1680" t="s">
        <v>980</v>
      </c>
      <c r="D252" s="1433"/>
      <c r="E252" s="40"/>
      <c r="F252" s="2"/>
      <c r="G252" s="2"/>
      <c r="H252" s="652"/>
      <c r="I252" s="1419"/>
      <c r="J252" s="2"/>
      <c r="K252" s="648"/>
      <c r="L252" s="1430" t="s">
        <v>11363</v>
      </c>
      <c r="M252" s="43"/>
      <c r="N252" s="43"/>
      <c r="O252" s="43"/>
      <c r="P252" s="59" t="s">
        <v>824</v>
      </c>
      <c r="Q252" s="1453" t="s">
        <v>816</v>
      </c>
      <c r="R252" s="1443"/>
      <c r="S252" s="1197"/>
      <c r="V252" s="1279"/>
      <c r="W252" s="1210"/>
      <c r="X252" s="2309"/>
      <c r="Y252" s="1627"/>
      <c r="Z252" s="1306"/>
      <c r="AA252" s="1199"/>
    </row>
    <row r="253" spans="1:27" x14ac:dyDescent="0.25">
      <c r="A253" s="1202">
        <v>72</v>
      </c>
      <c r="B253" s="1212" t="s">
        <v>818</v>
      </c>
      <c r="C253" s="1696" t="s">
        <v>981</v>
      </c>
      <c r="D253" s="1433"/>
      <c r="E253" s="1532"/>
      <c r="F253" s="2"/>
      <c r="G253" s="2"/>
      <c r="H253" s="652"/>
      <c r="I253" s="1419"/>
      <c r="J253" s="2"/>
      <c r="K253" s="648"/>
      <c r="L253" s="1430" t="s">
        <v>1094</v>
      </c>
      <c r="M253" s="43"/>
      <c r="N253" s="43"/>
      <c r="O253" s="43"/>
      <c r="P253" s="59" t="s">
        <v>824</v>
      </c>
      <c r="Q253" s="1454" t="s">
        <v>818</v>
      </c>
      <c r="R253" s="1490"/>
      <c r="S253" s="1389"/>
      <c r="T253" s="1214"/>
      <c r="U253" s="1214"/>
      <c r="V253" s="1279"/>
      <c r="W253" s="1210"/>
      <c r="X253" s="2309"/>
      <c r="Y253" s="1633"/>
      <c r="Z253" s="1307"/>
      <c r="AA253" s="1201"/>
    </row>
    <row r="254" spans="1:27" x14ac:dyDescent="0.25">
      <c r="A254" s="1289" t="s">
        <v>189</v>
      </c>
      <c r="B254" s="1290"/>
      <c r="C254" s="1346" t="s">
        <v>889</v>
      </c>
      <c r="D254" s="1432"/>
      <c r="E254" s="933"/>
      <c r="F254" s="911"/>
      <c r="G254" s="81"/>
      <c r="H254" s="650"/>
      <c r="I254" s="1474"/>
      <c r="J254" s="81"/>
      <c r="K254" s="1754"/>
      <c r="L254" s="1432" t="s">
        <v>11263</v>
      </c>
      <c r="M254" s="933"/>
      <c r="N254" s="933"/>
      <c r="O254" s="1467" t="s">
        <v>189</v>
      </c>
      <c r="P254" s="1457" t="s">
        <v>824</v>
      </c>
      <c r="Q254" s="933"/>
      <c r="R254" s="1464"/>
      <c r="S254" s="2266"/>
      <c r="T254" s="2267"/>
      <c r="U254" s="2267"/>
      <c r="V254" s="2268"/>
      <c r="W254" s="2269"/>
      <c r="X254" s="2291"/>
      <c r="Y254" s="2270"/>
      <c r="Z254" s="2284"/>
      <c r="AA254" s="1823"/>
    </row>
    <row r="255" spans="1:27" x14ac:dyDescent="0.25">
      <c r="A255" s="1289" t="s">
        <v>190</v>
      </c>
      <c r="B255" s="1290"/>
      <c r="C255" s="1346" t="s">
        <v>888</v>
      </c>
      <c r="D255" s="1411"/>
      <c r="E255" s="61"/>
      <c r="F255" s="32"/>
      <c r="G255" s="33"/>
      <c r="H255" s="651"/>
      <c r="I255" s="1448"/>
      <c r="J255" s="33"/>
      <c r="K255" s="647"/>
      <c r="L255" s="1411" t="s">
        <v>11263</v>
      </c>
      <c r="M255" s="61"/>
      <c r="N255" s="61"/>
      <c r="O255" s="1467" t="s">
        <v>190</v>
      </c>
      <c r="P255" s="55" t="s">
        <v>824</v>
      </c>
      <c r="Q255" s="61"/>
      <c r="R255" s="1440"/>
      <c r="S255" s="2266"/>
      <c r="T255" s="2267"/>
      <c r="U255" s="2267"/>
      <c r="V255" s="2268"/>
      <c r="W255" s="2269"/>
      <c r="X255" s="2291"/>
      <c r="Y255" s="2270"/>
      <c r="Z255" s="2284"/>
      <c r="AA255" s="1823"/>
    </row>
    <row r="256" spans="1:27" x14ac:dyDescent="0.25">
      <c r="A256" s="1289" t="s">
        <v>191</v>
      </c>
      <c r="B256" s="1290"/>
      <c r="C256" s="1346" t="s">
        <v>887</v>
      </c>
      <c r="D256" s="1411"/>
      <c r="E256" s="61"/>
      <c r="F256" s="32"/>
      <c r="G256" s="33"/>
      <c r="H256" s="651"/>
      <c r="I256" s="1448"/>
      <c r="J256" s="33"/>
      <c r="K256" s="647"/>
      <c r="L256" s="1411" t="s">
        <v>11263</v>
      </c>
      <c r="M256" s="61"/>
      <c r="N256" s="61"/>
      <c r="O256" s="1467" t="s">
        <v>191</v>
      </c>
      <c r="P256" s="55" t="s">
        <v>824</v>
      </c>
      <c r="Q256" s="61"/>
      <c r="R256" s="1440"/>
      <c r="S256" s="2266"/>
      <c r="T256" s="2267"/>
      <c r="U256" s="2267"/>
      <c r="V256" s="2268"/>
      <c r="W256" s="2269"/>
      <c r="X256" s="2291"/>
      <c r="Y256" s="2270"/>
      <c r="Z256" s="2284"/>
      <c r="AA256" s="1823"/>
    </row>
    <row r="257" spans="1:27" x14ac:dyDescent="0.25">
      <c r="A257" s="1289" t="s">
        <v>192</v>
      </c>
      <c r="B257" s="1290"/>
      <c r="C257" s="1346" t="s">
        <v>886</v>
      </c>
      <c r="D257" s="1411"/>
      <c r="E257" s="61"/>
      <c r="F257" s="32"/>
      <c r="G257" s="33"/>
      <c r="H257" s="651"/>
      <c r="I257" s="1448"/>
      <c r="J257" s="33"/>
      <c r="K257" s="647"/>
      <c r="L257" s="1411" t="s">
        <v>11285</v>
      </c>
      <c r="M257" s="61"/>
      <c r="N257" s="61"/>
      <c r="O257" s="1467" t="s">
        <v>192</v>
      </c>
      <c r="P257" s="55" t="s">
        <v>824</v>
      </c>
      <c r="Q257" s="61"/>
      <c r="R257" s="1440"/>
      <c r="S257" s="2266"/>
      <c r="T257" s="2267"/>
      <c r="U257" s="2267"/>
      <c r="V257" s="2268"/>
      <c r="W257" s="2269"/>
      <c r="X257" s="2291"/>
      <c r="Y257" s="2270"/>
      <c r="Z257" s="2284"/>
      <c r="AA257" s="1823"/>
    </row>
    <row r="258" spans="1:27" x14ac:dyDescent="0.25">
      <c r="A258" s="1289" t="s">
        <v>193</v>
      </c>
      <c r="B258" s="1290"/>
      <c r="C258" s="1346" t="s">
        <v>885</v>
      </c>
      <c r="D258" s="1411"/>
      <c r="E258" s="61"/>
      <c r="F258" s="32"/>
      <c r="G258" s="33"/>
      <c r="H258" s="651"/>
      <c r="I258" s="1448"/>
      <c r="J258" s="33"/>
      <c r="K258" s="647"/>
      <c r="L258" s="1411" t="s">
        <v>11285</v>
      </c>
      <c r="M258" s="61"/>
      <c r="N258" s="61"/>
      <c r="O258" s="1467" t="s">
        <v>193</v>
      </c>
      <c r="P258" s="55" t="s">
        <v>824</v>
      </c>
      <c r="Q258" s="61"/>
      <c r="R258" s="1440"/>
      <c r="S258" s="2266"/>
      <c r="T258" s="2267"/>
      <c r="U258" s="2267"/>
      <c r="V258" s="2268"/>
      <c r="W258" s="2269"/>
      <c r="X258" s="2291"/>
      <c r="Y258" s="2270"/>
      <c r="Z258" s="2284"/>
      <c r="AA258" s="1823"/>
    </row>
    <row r="259" spans="1:27" x14ac:dyDescent="0.25">
      <c r="A259" s="1289" t="s">
        <v>194</v>
      </c>
      <c r="B259" s="1290"/>
      <c r="C259" s="1346" t="s">
        <v>884</v>
      </c>
      <c r="D259" s="1411"/>
      <c r="E259" s="61"/>
      <c r="F259" s="32"/>
      <c r="G259" s="33"/>
      <c r="H259" s="651"/>
      <c r="I259" s="1479"/>
      <c r="J259" s="33"/>
      <c r="K259" s="647"/>
      <c r="L259" s="1411" t="s">
        <v>11285</v>
      </c>
      <c r="M259" s="61"/>
      <c r="N259" s="61"/>
      <c r="O259" s="1467" t="s">
        <v>194</v>
      </c>
      <c r="P259" s="55" t="s">
        <v>824</v>
      </c>
      <c r="Q259" s="61"/>
      <c r="R259" s="1440"/>
      <c r="S259" s="2266"/>
      <c r="T259" s="2267"/>
      <c r="U259" s="2267"/>
      <c r="V259" s="2268"/>
      <c r="W259" s="2269"/>
      <c r="X259" s="2291"/>
      <c r="Y259" s="2270"/>
      <c r="Z259" s="2284"/>
      <c r="AA259" s="1823"/>
    </row>
    <row r="260" spans="1:27" x14ac:dyDescent="0.25">
      <c r="A260" s="1291">
        <v>90</v>
      </c>
      <c r="B260" s="1290"/>
      <c r="C260" s="1346" t="s">
        <v>883</v>
      </c>
      <c r="D260" s="1411" t="s">
        <v>11290</v>
      </c>
      <c r="E260" s="61"/>
      <c r="F260" s="32"/>
      <c r="G260" s="33"/>
      <c r="H260" s="651"/>
      <c r="I260" s="1434">
        <v>90</v>
      </c>
      <c r="J260" s="33" t="s">
        <v>13</v>
      </c>
      <c r="K260" s="647" t="s">
        <v>15</v>
      </c>
      <c r="L260" s="1411"/>
      <c r="M260" s="61"/>
      <c r="N260" s="61"/>
      <c r="O260" s="61"/>
      <c r="P260" s="55" t="s">
        <v>824</v>
      </c>
      <c r="Q260" s="61"/>
      <c r="R260" s="1440"/>
      <c r="S260" s="2266"/>
      <c r="T260" s="2267"/>
      <c r="U260" s="2267"/>
      <c r="V260" s="2268"/>
      <c r="W260" s="2269"/>
      <c r="X260" s="2291"/>
      <c r="Y260" s="2270"/>
      <c r="Z260" s="2284"/>
      <c r="AA260" s="1823"/>
    </row>
    <row r="261" spans="1:27" x14ac:dyDescent="0.25">
      <c r="A261" s="1289">
        <v>95</v>
      </c>
      <c r="B261" s="1290"/>
      <c r="C261" s="1896" t="s">
        <v>882</v>
      </c>
      <c r="D261" s="1411" t="s">
        <v>11291</v>
      </c>
      <c r="E261" s="61"/>
      <c r="F261" s="32"/>
      <c r="G261" s="33"/>
      <c r="H261" s="651"/>
      <c r="I261" s="1434">
        <v>95</v>
      </c>
      <c r="J261" s="33" t="s">
        <v>13</v>
      </c>
      <c r="K261" s="647" t="s">
        <v>15</v>
      </c>
      <c r="L261" s="1411"/>
      <c r="M261" s="61"/>
      <c r="N261" s="61"/>
      <c r="O261" s="61"/>
      <c r="P261" s="55" t="s">
        <v>824</v>
      </c>
      <c r="Q261" s="61"/>
      <c r="R261" s="1440"/>
      <c r="S261" s="2266"/>
      <c r="T261" s="2267"/>
      <c r="U261" s="2267"/>
      <c r="V261" s="2268"/>
      <c r="W261" s="2269"/>
      <c r="X261" s="2291"/>
      <c r="Y261" s="2270"/>
      <c r="Z261" s="2284"/>
      <c r="AA261" s="1823"/>
    </row>
    <row r="262" spans="1:27" x14ac:dyDescent="0.25">
      <c r="A262" s="1289">
        <v>112</v>
      </c>
      <c r="B262" s="1290"/>
      <c r="C262" s="1346" t="s">
        <v>881</v>
      </c>
      <c r="D262" s="1413" t="s">
        <v>11289</v>
      </c>
      <c r="E262" s="509">
        <v>112</v>
      </c>
      <c r="F262" s="1520" t="s">
        <v>30</v>
      </c>
      <c r="G262" s="196" t="s">
        <v>30</v>
      </c>
      <c r="H262" s="1521"/>
      <c r="I262" s="1434">
        <v>112</v>
      </c>
      <c r="J262" s="196" t="s">
        <v>30</v>
      </c>
      <c r="K262" s="1755"/>
      <c r="L262" s="1413"/>
      <c r="M262" s="931"/>
      <c r="N262" s="931"/>
      <c r="O262" s="931"/>
      <c r="P262" s="1456" t="s">
        <v>824</v>
      </c>
      <c r="Q262" s="931"/>
      <c r="R262" s="1465"/>
      <c r="S262" s="2266"/>
      <c r="T262" s="2267"/>
      <c r="U262" s="2267"/>
      <c r="V262" s="2271"/>
      <c r="W262" s="2272"/>
      <c r="X262" s="2291"/>
      <c r="Y262" s="2270"/>
      <c r="Z262" s="2284"/>
      <c r="AA262" s="1823"/>
    </row>
    <row r="263" spans="1:27" x14ac:dyDescent="0.25">
      <c r="A263" s="1200">
        <v>112</v>
      </c>
      <c r="B263" s="1053" t="s">
        <v>96</v>
      </c>
      <c r="C263" s="1697" t="s">
        <v>1052</v>
      </c>
      <c r="D263" s="1430" t="s">
        <v>11378</v>
      </c>
      <c r="E263" s="1753" t="s">
        <v>96</v>
      </c>
      <c r="F263" s="2" t="s">
        <v>79</v>
      </c>
      <c r="G263" s="2" t="s">
        <v>79</v>
      </c>
      <c r="H263" s="652"/>
      <c r="I263" s="1418" t="s">
        <v>96</v>
      </c>
      <c r="J263" s="2" t="s">
        <v>79</v>
      </c>
      <c r="K263" s="648"/>
      <c r="L263" s="1430"/>
      <c r="M263" s="43"/>
      <c r="N263" s="43"/>
      <c r="O263" s="43"/>
      <c r="P263" s="59" t="s">
        <v>824</v>
      </c>
      <c r="Q263" s="1259"/>
      <c r="R263" s="1443"/>
      <c r="S263" s="1197"/>
      <c r="V263" s="1278"/>
      <c r="W263" s="1209"/>
      <c r="X263" s="2309"/>
      <c r="Y263" s="1627"/>
      <c r="Z263" s="1306"/>
      <c r="AA263" s="1199"/>
    </row>
    <row r="264" spans="1:27" ht="15.75" thickBot="1" x14ac:dyDescent="0.3">
      <c r="A264" s="1202">
        <v>112</v>
      </c>
      <c r="B264" s="1196" t="s">
        <v>97</v>
      </c>
      <c r="C264" s="1698" t="s">
        <v>1053</v>
      </c>
      <c r="D264" s="1435" t="s">
        <v>11275</v>
      </c>
      <c r="E264" s="1436" t="s">
        <v>97</v>
      </c>
      <c r="F264" s="13" t="s">
        <v>79</v>
      </c>
      <c r="G264" s="8" t="s">
        <v>79</v>
      </c>
      <c r="H264" s="654"/>
      <c r="I264" s="1437" t="s">
        <v>97</v>
      </c>
      <c r="J264" s="8" t="s">
        <v>79</v>
      </c>
      <c r="K264" s="661"/>
      <c r="L264" s="1435"/>
      <c r="M264" s="1444"/>
      <c r="N264" s="1444"/>
      <c r="O264" s="1444"/>
      <c r="P264" s="1445" t="s">
        <v>824</v>
      </c>
      <c r="Q264" s="1455"/>
      <c r="R264" s="1446"/>
      <c r="S264" s="1389"/>
      <c r="T264" s="1214"/>
      <c r="U264" s="1214"/>
      <c r="V264" s="1280"/>
      <c r="W264" s="1300"/>
      <c r="X264" s="2312"/>
      <c r="Y264" s="1633"/>
      <c r="Z264" s="1307"/>
      <c r="AA264" s="1201"/>
    </row>
  </sheetData>
  <dataValidations count="40">
    <dataValidation allowBlank="1" showInputMessage="1" showErrorMessage="1" prompt="00 : CB_x000a_01 : VISA_x000a_02 : Vpay_x000a_03 : Electron_x000a_04 : MasterCard_x000a_05 : Maestro_x000a_06 : JCB_x000a_07 : Discover_x000a_80-99 : Réservé pour usage privé" sqref="C144" xr:uid="{00000000-0002-0000-0700-000000000000}"/>
    <dataValidation allowBlank="1" showInputMessage="1" showErrorMessage="1" prompt="00 : Selection par defaut_x000a_01 : Choix porteur" sqref="C143" xr:uid="{00000000-0002-0000-0700-000001000000}"/>
    <dataValidation allowBlank="1" showInputMessage="1" showErrorMessage="1" prompt="1 : B4 - B0_x000a_2 : EMV_x000a_3 : Microcircuit sans contact contexte piste" sqref="C126" xr:uid="{00000000-0002-0000-0700-000002000000}"/>
    <dataValidation allowBlank="1" showInputMessage="1" showErrorMessage="1" prompt="00 : microcircuit traite sans erreur_x000a_01 : lecteur microcircuit hors service ou deconnecte_x000a_25 : incident dans le dialogue_x000a_26 : aucune application commune_x000a_27 : conditions non satisfaisantes et application unique_x000a_28 : donnee obligatoire absente_x000a_32 : non_x000a_10 :" sqref="C125" xr:uid="{00000000-0002-0000-0700-000003000000}"/>
    <dataValidation allowBlank="1" showInputMessage="1" showErrorMessage="1" prompt="1 : Facture no-show_x000a_2 : Facture pré-autorisée_x000a_3 : Facture complémentaire_x000a_4 : RUF_x000a_6 : Paiement récurrent, premier paiement_x000a_7 : Paiement récurrent, autre paiement" sqref="C82" xr:uid="{00000000-0002-0000-0700-000004000000}"/>
    <dataValidation allowBlank="1" showInputMessage="1" showErrorMessage="1" prompt="Corps de remise (hors sans contact) : 0146/0246/0446_x000a_0146 : Notificaion de remise d'operation non financiere_x000a_0246 : Notification de remise d'operation financiere_x000a_0446 : Notification de redressement d'operation financiere" sqref="N1:P1" xr:uid="{00000000-0002-0000-0700-000005000000}"/>
    <dataValidation allowBlank="1" showInputMessage="1" showErrorMessage="1" prompt="Demande de redressement" sqref="I1:J1" xr:uid="{00000000-0002-0000-0700-000006000000}"/>
    <dataValidation allowBlank="1" showInputMessage="1" showErrorMessage="1" prompt="Initialisation transfert de fichiers de paramètres" sqref="Q1:R1" xr:uid="{00000000-0002-0000-0700-000007000000}"/>
    <dataValidation allowBlank="1" showInputMessage="1" showErrorMessage="1" prompt="Obligatoire si &quot;code réponse&quot;=30, facultatif si &quot;code réponse&quot;=12, 13 ou 20, absent sinon" sqref="H37" xr:uid="{00000000-0002-0000-0700-000008000000}"/>
    <dataValidation allowBlank="1" showInputMessage="1" showErrorMessage="1" prompt="Obligatoire pour une transaction sans contact, absent sinon" sqref="G126" xr:uid="{00000000-0002-0000-0700-000009000000}"/>
    <dataValidation allowBlank="1" showInputMessage="1" showErrorMessage="1" prompt="Obligatoire en cas d'autorisation partielle (egal au champ 4)" sqref="H99" xr:uid="{00000000-0002-0000-0700-00000A000000}"/>
    <dataValidation allowBlank="1" showInputMessage="1" showErrorMessage="1" prompt="Obligatoire si disponible (Vente a Distance)" sqref="F145:G145 X145" xr:uid="{00000000-0002-0000-0700-00000B000000}"/>
    <dataValidation allowBlank="1" showInputMessage="1" showErrorMessage="1" prompt="Obligatoire si au moins un des types de montants suivants est présent" sqref="H95" xr:uid="{00000000-0002-0000-0700-00000C000000}"/>
    <dataValidation allowBlank="1" showInputMessage="1" showErrorMessage="1" prompt="Obligatoire si traitement sans contact en mode piste, absent sinon" sqref="G125" xr:uid="{00000000-0002-0000-0700-00000D000000}"/>
    <dataValidation allowBlank="1" showInputMessage="1" showErrorMessage="1" prompt="Obligatoire si transaction en mode EMV ou sans contact en mode EMV et fourni par émetteur, absent sinon" sqref="H104:H105 H107" xr:uid="{00000000-0002-0000-0700-00000E000000}"/>
    <dataValidation allowBlank="1" showInputMessage="1" showErrorMessage="1" prompt="obligatoire si autorisation accordée, facultatif sinon" sqref="H30" xr:uid="{00000000-0002-0000-0700-00000F000000}"/>
    <dataValidation allowBlank="1" showInputMessage="1" showErrorMessage="1" prompt="Obligatoire dans la réponse si présent dans la question (valeur identique à la question) ou si géré par l'acquéreur, absent sinon" sqref="H29" xr:uid="{00000000-0002-0000-0700-000010000000}"/>
    <dataValidation allowBlank="1" showInputMessage="1" showErrorMessage="1" prompt="Obligatoire pour une transaction en contact, obligatoirement absent pour une transaction sans contact" sqref="G28" xr:uid="{00000000-0002-0000-0700-000011000000}"/>
    <dataValidation allowBlank="1" showInputMessage="1" showErrorMessage="1" prompt="Obligatoire si l'accepteur ne peut recevoir : &quot;Autorisation, réponse d'identification&quot; de 6 caractères" sqref="F18:G18 X18" xr:uid="{00000000-0002-0000-0700-000012000000}"/>
    <dataValidation allowBlank="1" showInputMessage="1" showErrorMessage="1" prompt="Oligatoire pour système grappé / concentré, absent sinon" sqref="F187:G187 X187" xr:uid="{00000000-0002-0000-0700-000013000000}"/>
    <dataValidation allowBlank="1" showInputMessage="1" showErrorMessage="1" prompt="Obligatoire pour une transaction de transfert de fonds" sqref="F263:F264 X263:X264" xr:uid="{00000000-0002-0000-0700-000014000000}"/>
    <dataValidation allowBlank="1" showInputMessage="1" showErrorMessage="1" prompt="Obligatoire pour une transaction en contact, obligatoire si disponible pour une transaction sans contact" sqref="F125 X125" xr:uid="{00000000-0002-0000-0700-000015000000}"/>
    <dataValidation allowBlank="1" showInputMessage="1" showErrorMessage="1" prompt="Obligatoire si disponible, absent sinon" sqref="F117 J129 X117" xr:uid="{00000000-0002-0000-0700-000016000000}"/>
    <dataValidation allowBlank="1" showInputMessage="1" showErrorMessage="1" prompt="Obligatoire si la donnée a été fournie au système (téléparamétrage), absent sinon" sqref="F75:F77 F188 X75:X77 X188" xr:uid="{00000000-0002-0000-0700-000017000000}"/>
    <dataValidation allowBlank="1" showInputMessage="1" showErrorMessage="1" prompt="Obligatoire si disponible" sqref="F72:F73 F118 F191 F195 F142:F144 X72:X73 X118 X191 X195 X142:X144" xr:uid="{00000000-0002-0000-0700-000018000000}"/>
    <dataValidation allowBlank="1" showInputMessage="1" showErrorMessage="1" prompt="Obligatoire si la donnée a été fournie au système (téléparamétrage), absent sinon_x000a_" sqref="F70 X70" xr:uid="{00000000-0002-0000-0700-000019000000}"/>
    <dataValidation allowBlank="1" showInputMessage="1" showErrorMessage="1" prompt="Voir liste des types" sqref="F69 F101 F141 F179:G179 F262 X69 X101 X141 X179 X262" xr:uid="{00000000-0002-0000-0700-00001A000000}"/>
    <dataValidation allowBlank="1" showInputMessage="1" showErrorMessage="1" prompt="Obligatoirement absent" sqref="F28 H38 H43:H44" xr:uid="{00000000-0002-0000-0700-00001B000000}"/>
    <dataValidation allowBlank="1" showInputMessage="1" showErrorMessage="1" prompt="Obligatoire si intermédiaire(s) entre accepteur et acquéreur, absent sinon" sqref="F27:G27 J27 X27" xr:uid="{00000000-0002-0000-0700-00001C000000}"/>
    <dataValidation allowBlank="1" showInputMessage="1" showErrorMessage="1" prompt="Obligatoire si capacité de gérer le redressement" sqref="F6:G6 X6" xr:uid="{00000000-0002-0000-0700-00001D000000}"/>
    <dataValidation allowBlank="1" showInputMessage="1" showErrorMessage="1" prompt="obligatoire si un des champs 65 à 128 est renseigné" sqref="F2:H2 X2" xr:uid="{00000000-0002-0000-0700-00001E000000}"/>
    <dataValidation allowBlank="1" showInputMessage="1" showErrorMessage="1" prompt="Obligatoire si présent dans l'application carte, absent sinon" sqref="F113 F103 F14 F130:G130 X113 X103 X14 X130" xr:uid="{00000000-0002-0000-0700-00001F000000}"/>
    <dataValidation allowBlank="1" showInputMessage="1" showErrorMessage="1" prompt="Obligatoire si disponible pour une transaction sans contact" sqref="F121:F124 G122 G112 F127:F128 G128 G102 G106 G124 G131 X121:X124 X127:X128" xr:uid="{00000000-0002-0000-0700-000020000000}"/>
    <dataValidation allowBlank="1" showInputMessage="1" showErrorMessage="1" prompt="obligatoire si pré-autorisation" sqref="F180:G180 F194:G194 F71:G71 X180 X194 X71" xr:uid="{00000000-0002-0000-0700-000021000000}"/>
    <dataValidation allowBlank="1" showInputMessage="1" showErrorMessage="1" prompt="Obligatoire si présent dans la demande initiale" sqref="J75:J77 J109 J118:J119 J116 J121 J123:J124 J126 J180 J187:J188 J191:J193 J130:J131 J142 J112 J70:J73 J144:J145 J10" xr:uid="{00000000-0002-0000-0700-000022000000}"/>
    <dataValidation allowBlank="1" showInputMessage="1" showErrorMessage="1" prompt="Obligatoire si présent dans demande, absent sinon" sqref="J14" xr:uid="{00000000-0002-0000-0700-000023000000}"/>
    <dataValidation allowBlank="1" showInputMessage="1" showErrorMessage="1" prompt="Obligatoire si autorisation accordée, facultatif sinon" sqref="J30" xr:uid="{00000000-0002-0000-0700-000024000000}"/>
    <dataValidation allowBlank="1" showInputMessage="1" showErrorMessage="1" prompt="Obligatoire si présent dans la réponse initiale" sqref="J29 J74" xr:uid="{00000000-0002-0000-0700-000025000000}"/>
    <dataValidation allowBlank="1" showInputMessage="1" showErrorMessage="1" prompt=" Obligatoire si présent dans la demande initiale" sqref="J108 J113 J127:J128" xr:uid="{00000000-0002-0000-0700-000026000000}"/>
    <dataValidation allowBlank="1" showInputMessage="1" showErrorMessage="1" prompt="Réponse à dem. de redressement de paiement" sqref="K1" xr:uid="{00000000-0002-0000-0700-000027000000}"/>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2">
    <pageSetUpPr fitToPage="1"/>
  </sheetPr>
  <dimension ref="A1:BE366"/>
  <sheetViews>
    <sheetView zoomScale="75" zoomScaleNormal="75" workbookViewId="0">
      <pane xSplit="3" ySplit="7" topLeftCell="E95" activePane="bottomRight" state="frozen"/>
      <selection pane="topRight" activeCell="D1" sqref="D1"/>
      <selection pane="bottomLeft" activeCell="A8" sqref="A8"/>
      <selection pane="bottomRight" activeCell="C259" sqref="C259"/>
    </sheetView>
  </sheetViews>
  <sheetFormatPr baseColWidth="10" defaultColWidth="11.42578125" defaultRowHeight="15" x14ac:dyDescent="0.25"/>
  <cols>
    <col min="1" max="1" width="4.7109375" style="5" bestFit="1" customWidth="1"/>
    <col min="2" max="2" width="5.42578125" style="4" bestFit="1" customWidth="1"/>
    <col min="3" max="3" width="77.85546875" customWidth="1"/>
    <col min="4" max="4" width="21.7109375" customWidth="1"/>
    <col min="5" max="5" width="22.28515625" customWidth="1"/>
    <col min="6" max="6" width="5.28515625" style="14" bestFit="1" customWidth="1"/>
    <col min="7" max="8" width="6.5703125" style="2" bestFit="1" customWidth="1"/>
    <col min="9" max="9" width="7" style="2" bestFit="1" customWidth="1"/>
    <col min="10" max="10" width="5.28515625" style="4" bestFit="1" customWidth="1"/>
    <col min="11" max="11" width="11.85546875" style="2" customWidth="1"/>
    <col min="12" max="12" width="12.7109375" style="2" customWidth="1"/>
    <col min="13" max="13" width="5.7109375" style="4" customWidth="1"/>
    <col min="14" max="14" width="5.5703125" style="4" bestFit="1" customWidth="1"/>
    <col min="15" max="15" width="5.5703125" style="4" customWidth="1"/>
    <col min="16" max="16" width="5.85546875" style="4" bestFit="1" customWidth="1"/>
    <col min="17" max="17" width="16.7109375" style="4" customWidth="1"/>
    <col min="18" max="18" width="7.140625" style="2" customWidth="1"/>
    <col min="19" max="22" width="6.5703125" style="2" bestFit="1" customWidth="1"/>
    <col min="23" max="23" width="5.5703125" style="2" bestFit="1" customWidth="1"/>
    <col min="24" max="24" width="6.140625" style="4" customWidth="1"/>
    <col min="25" max="26" width="5.5703125" style="4" bestFit="1" customWidth="1"/>
    <col min="27" max="27" width="5.85546875" style="4" bestFit="1" customWidth="1"/>
    <col min="28" max="28" width="6" style="4" customWidth="1"/>
    <col min="29" max="29" width="7" style="4" bestFit="1" customWidth="1"/>
    <col min="30" max="31" width="5.85546875" style="4" bestFit="1" customWidth="1"/>
    <col min="32" max="32" width="6.42578125" style="3" bestFit="1" customWidth="1"/>
    <col min="33" max="33" width="15" style="4" bestFit="1" customWidth="1"/>
    <col min="34" max="34" width="5.85546875" style="4" bestFit="1" customWidth="1"/>
    <col min="35" max="35" width="7" style="4" bestFit="1" customWidth="1"/>
    <col min="36" max="36" width="5.85546875" style="4" bestFit="1" customWidth="1"/>
    <col min="37" max="37" width="5.140625" style="4" bestFit="1" customWidth="1"/>
    <col min="38" max="38" width="5.5703125" style="4" customWidth="1"/>
    <col min="39" max="39" width="6" style="48" bestFit="1" customWidth="1"/>
    <col min="40" max="45" width="5.85546875" style="2" bestFit="1" customWidth="1"/>
    <col min="47" max="47" width="120.5703125" bestFit="1" customWidth="1"/>
    <col min="49" max="49" width="164.140625" bestFit="1" customWidth="1"/>
    <col min="52" max="52" width="107.140625" bestFit="1" customWidth="1"/>
  </cols>
  <sheetData>
    <row r="1" spans="1:52" s="1" customFormat="1" x14ac:dyDescent="0.25">
      <c r="A1" s="3763"/>
      <c r="B1" s="3763"/>
      <c r="C1" s="1171"/>
      <c r="D1" s="3764" t="s">
        <v>1878</v>
      </c>
      <c r="E1" s="3765"/>
      <c r="F1" s="3756" t="s">
        <v>0</v>
      </c>
      <c r="G1" s="3757"/>
      <c r="H1" s="3757"/>
      <c r="I1" s="3758"/>
      <c r="J1" s="3753" t="s">
        <v>1</v>
      </c>
      <c r="K1" s="3754"/>
      <c r="L1" s="3755"/>
      <c r="M1" s="3740" t="s">
        <v>106</v>
      </c>
      <c r="N1" s="3741"/>
      <c r="O1" s="3741"/>
      <c r="P1" s="3741"/>
      <c r="Q1" s="3741"/>
      <c r="R1" s="3741"/>
      <c r="S1" s="3741"/>
      <c r="T1" s="3741"/>
      <c r="U1" s="3741"/>
      <c r="V1" s="3741"/>
      <c r="W1" s="3741"/>
      <c r="X1" s="3741"/>
      <c r="Y1" s="3741"/>
      <c r="Z1" s="3742"/>
      <c r="AA1" s="3747" t="s">
        <v>839</v>
      </c>
      <c r="AB1" s="3748"/>
      <c r="AC1" s="3748"/>
      <c r="AD1" s="3748"/>
      <c r="AE1" s="3748"/>
      <c r="AF1" s="3748"/>
      <c r="AG1" s="3748"/>
      <c r="AH1" s="3748"/>
      <c r="AI1" s="3748"/>
      <c r="AJ1" s="3748"/>
      <c r="AK1" s="3748"/>
      <c r="AL1" s="3749"/>
      <c r="AM1" s="3737" t="s">
        <v>9733</v>
      </c>
      <c r="AN1" s="3738"/>
      <c r="AO1" s="3738"/>
      <c r="AP1" s="3738"/>
      <c r="AQ1" s="3738"/>
      <c r="AR1" s="3738"/>
      <c r="AS1" s="3739"/>
    </row>
    <row r="2" spans="1:52" s="1" customFormat="1" x14ac:dyDescent="0.25">
      <c r="A2" s="3761"/>
      <c r="B2" s="3762"/>
      <c r="C2" s="940"/>
      <c r="D2" s="1320"/>
      <c r="E2" s="928"/>
      <c r="F2" s="3735" t="s">
        <v>2322</v>
      </c>
      <c r="G2" s="3735"/>
      <c r="H2" s="3735"/>
      <c r="I2" s="3736"/>
      <c r="J2" s="3743" t="s">
        <v>2322</v>
      </c>
      <c r="K2" s="3621"/>
      <c r="L2" s="3622"/>
      <c r="M2" s="3743" t="s">
        <v>2322</v>
      </c>
      <c r="N2" s="3621"/>
      <c r="O2" s="3621"/>
      <c r="P2" s="3621"/>
      <c r="Q2" s="3621"/>
      <c r="R2" s="3621"/>
      <c r="S2" s="3621"/>
      <c r="T2" s="3621"/>
      <c r="U2" s="3621"/>
      <c r="V2" s="3621"/>
      <c r="W2" s="3621"/>
      <c r="X2" s="3621"/>
      <c r="Y2" s="3621"/>
      <c r="Z2" s="3621"/>
      <c r="AA2" s="3750" t="s">
        <v>2322</v>
      </c>
      <c r="AB2" s="3750"/>
      <c r="AC2" s="3750"/>
      <c r="AD2" s="3750"/>
      <c r="AE2" s="3750"/>
      <c r="AF2" s="3750"/>
      <c r="AG2" s="3750"/>
      <c r="AH2" s="3750"/>
      <c r="AI2" s="3750"/>
      <c r="AJ2" s="3750"/>
      <c r="AK2" s="3750"/>
      <c r="AL2" s="3750"/>
      <c r="AM2" s="3734"/>
      <c r="AN2" s="3735"/>
      <c r="AO2" s="3735"/>
      <c r="AP2" s="3735"/>
      <c r="AQ2" s="3735"/>
      <c r="AR2" s="3735"/>
      <c r="AS2" s="3736"/>
    </row>
    <row r="3" spans="1:52" s="1" customFormat="1" x14ac:dyDescent="0.25">
      <c r="A3" s="3751"/>
      <c r="B3" s="3752"/>
      <c r="C3" s="940"/>
      <c r="D3" s="1319"/>
      <c r="E3" s="928"/>
      <c r="F3" s="3759" t="s">
        <v>9135</v>
      </c>
      <c r="G3" s="3760"/>
      <c r="H3" s="3759" t="s">
        <v>9136</v>
      </c>
      <c r="I3" s="3760"/>
      <c r="J3" s="3743" t="s">
        <v>9135</v>
      </c>
      <c r="K3" s="3622"/>
      <c r="L3" s="1978" t="s">
        <v>9136</v>
      </c>
      <c r="M3" s="3743" t="s">
        <v>2321</v>
      </c>
      <c r="N3" s="3621"/>
      <c r="O3" s="3621"/>
      <c r="P3" s="3621"/>
      <c r="Q3" s="3621"/>
      <c r="R3" s="3621"/>
      <c r="S3" s="3743" t="s">
        <v>9137</v>
      </c>
      <c r="T3" s="3621"/>
      <c r="U3" s="3621"/>
      <c r="V3" s="3621"/>
      <c r="W3" s="3621"/>
      <c r="X3" s="3621"/>
      <c r="Y3" s="3621"/>
      <c r="Z3" s="3622"/>
      <c r="AA3" s="3734" t="s">
        <v>2321</v>
      </c>
      <c r="AB3" s="3735"/>
      <c r="AC3" s="3735"/>
      <c r="AD3" s="3735"/>
      <c r="AE3" s="3735"/>
      <c r="AF3" s="3736"/>
      <c r="AG3" s="3734" t="s">
        <v>9137</v>
      </c>
      <c r="AH3" s="3735"/>
      <c r="AI3" s="3735"/>
      <c r="AJ3" s="3735"/>
      <c r="AK3" s="3735"/>
      <c r="AL3" s="3736"/>
      <c r="AM3" s="919"/>
      <c r="AN3" s="1975"/>
      <c r="AO3" s="1976"/>
      <c r="AP3" s="1976"/>
      <c r="AQ3" s="1976"/>
      <c r="AR3" s="1976"/>
      <c r="AS3" s="1977"/>
    </row>
    <row r="4" spans="1:52" s="1" customFormat="1" x14ac:dyDescent="0.25">
      <c r="A4" s="1318"/>
      <c r="B4" s="1319"/>
      <c r="C4" s="940"/>
      <c r="D4" s="1320"/>
      <c r="E4" s="928"/>
      <c r="F4" s="3768" t="s">
        <v>9084</v>
      </c>
      <c r="G4" s="3768"/>
      <c r="H4" s="3768"/>
      <c r="I4" s="3769"/>
      <c r="J4" s="3770" t="s">
        <v>2323</v>
      </c>
      <c r="K4" s="3771"/>
      <c r="L4" s="3772"/>
      <c r="M4" s="3744" t="s">
        <v>2323</v>
      </c>
      <c r="N4" s="3745"/>
      <c r="O4" s="3745"/>
      <c r="P4" s="3745"/>
      <c r="Q4" s="3745"/>
      <c r="R4" s="3745"/>
      <c r="S4" s="3745"/>
      <c r="T4" s="3745"/>
      <c r="U4" s="3745"/>
      <c r="V4" s="3745"/>
      <c r="W4" s="3745"/>
      <c r="X4" s="3745"/>
      <c r="Y4" s="3745"/>
      <c r="Z4" s="3745"/>
      <c r="AA4" s="3746" t="s">
        <v>2323</v>
      </c>
      <c r="AB4" s="3746"/>
      <c r="AC4" s="3746"/>
      <c r="AD4" s="3746"/>
      <c r="AE4" s="3746"/>
      <c r="AF4" s="3746"/>
      <c r="AG4" s="3746"/>
      <c r="AH4" s="3746"/>
      <c r="AI4" s="3746"/>
      <c r="AJ4" s="3746"/>
      <c r="AK4" s="3746"/>
      <c r="AL4" s="3746"/>
      <c r="AM4" s="3731"/>
      <c r="AN4" s="3732"/>
      <c r="AO4" s="3732"/>
      <c r="AP4" s="3732"/>
      <c r="AQ4" s="3732"/>
      <c r="AR4" s="3732"/>
      <c r="AS4" s="3733"/>
    </row>
    <row r="5" spans="1:52" s="26" customFormat="1" x14ac:dyDescent="0.25">
      <c r="A5" s="3766"/>
      <c r="B5" s="3767"/>
      <c r="C5" s="1170"/>
      <c r="D5" s="1320"/>
      <c r="E5" s="928"/>
      <c r="F5" s="941"/>
      <c r="G5" s="1974" t="s">
        <v>1887</v>
      </c>
      <c r="H5" s="1974" t="s">
        <v>1888</v>
      </c>
      <c r="I5" s="490"/>
      <c r="J5" s="3775"/>
      <c r="K5" s="3776"/>
      <c r="L5" s="3777"/>
      <c r="M5" s="3773" t="s">
        <v>199</v>
      </c>
      <c r="N5" s="3729"/>
      <c r="O5" s="3730"/>
      <c r="P5" s="165"/>
      <c r="Q5" s="3774" t="s">
        <v>212</v>
      </c>
      <c r="R5" s="3730"/>
      <c r="S5" s="3728" t="s">
        <v>211</v>
      </c>
      <c r="T5" s="3729"/>
      <c r="U5" s="3729"/>
      <c r="V5" s="3729"/>
      <c r="W5" s="3730"/>
      <c r="X5" s="3773" t="s">
        <v>200</v>
      </c>
      <c r="Y5" s="3729"/>
      <c r="Z5" s="3729"/>
      <c r="AA5" s="491"/>
      <c r="AB5" s="3728" t="s">
        <v>840</v>
      </c>
      <c r="AC5" s="3729"/>
      <c r="AD5" s="3729"/>
      <c r="AE5" s="3730"/>
      <c r="AF5" s="237"/>
      <c r="AG5" s="3728" t="s">
        <v>841</v>
      </c>
      <c r="AH5" s="3729"/>
      <c r="AI5" s="3729"/>
      <c r="AJ5" s="3729"/>
      <c r="AK5" s="3729"/>
      <c r="AL5" s="3730"/>
      <c r="AM5" s="3728" t="s">
        <v>9723</v>
      </c>
      <c r="AN5" s="3729"/>
      <c r="AO5" s="3729"/>
      <c r="AP5" s="3729"/>
      <c r="AQ5" s="3729"/>
      <c r="AR5" s="3729"/>
      <c r="AS5" s="3730"/>
      <c r="AZ5" t="s">
        <v>9621</v>
      </c>
    </row>
    <row r="6" spans="1:52" x14ac:dyDescent="0.25">
      <c r="A6" s="1618"/>
      <c r="B6" s="1619"/>
      <c r="C6" s="940"/>
      <c r="D6" s="200"/>
      <c r="E6" s="943"/>
      <c r="F6" s="169"/>
      <c r="G6" s="633" t="s">
        <v>2</v>
      </c>
      <c r="H6" s="633" t="s">
        <v>3</v>
      </c>
      <c r="I6" s="633" t="s">
        <v>4</v>
      </c>
      <c r="J6" s="87"/>
      <c r="K6" s="1404" t="s">
        <v>5</v>
      </c>
      <c r="L6" s="1404" t="s">
        <v>6</v>
      </c>
      <c r="M6" s="87"/>
      <c r="N6" s="663" t="s">
        <v>2</v>
      </c>
      <c r="O6" s="663" t="s">
        <v>3</v>
      </c>
      <c r="P6" s="260"/>
      <c r="Q6" s="502" t="s">
        <v>2</v>
      </c>
      <c r="R6" s="830" t="s">
        <v>3</v>
      </c>
      <c r="S6" s="830" t="s">
        <v>2</v>
      </c>
      <c r="T6" s="830" t="s">
        <v>3</v>
      </c>
      <c r="U6" s="830" t="s">
        <v>4</v>
      </c>
      <c r="V6" s="830" t="s">
        <v>184</v>
      </c>
      <c r="W6" s="830" t="s">
        <v>185</v>
      </c>
      <c r="X6" s="260"/>
      <c r="Y6" s="663" t="s">
        <v>2</v>
      </c>
      <c r="Z6" s="663" t="s">
        <v>3</v>
      </c>
      <c r="AA6" s="260"/>
      <c r="AB6" s="492" t="s">
        <v>2</v>
      </c>
      <c r="AC6" s="493" t="s">
        <v>3</v>
      </c>
      <c r="AD6" s="493" t="s">
        <v>4</v>
      </c>
      <c r="AE6" s="494" t="s">
        <v>184</v>
      </c>
      <c r="AF6" s="495"/>
      <c r="AG6" s="492" t="s">
        <v>2</v>
      </c>
      <c r="AH6" s="493" t="s">
        <v>3</v>
      </c>
      <c r="AI6" s="493" t="s">
        <v>4</v>
      </c>
      <c r="AJ6" s="493" t="s">
        <v>184</v>
      </c>
      <c r="AK6" s="493" t="s">
        <v>185</v>
      </c>
      <c r="AL6" s="493" t="s">
        <v>24</v>
      </c>
      <c r="AN6" s="907" t="s">
        <v>2</v>
      </c>
      <c r="AO6" s="907" t="s">
        <v>3</v>
      </c>
      <c r="AP6" s="907" t="s">
        <v>4</v>
      </c>
      <c r="AQ6" s="907" t="s">
        <v>184</v>
      </c>
      <c r="AR6" s="907" t="s">
        <v>185</v>
      </c>
      <c r="AS6" s="907" t="s">
        <v>24</v>
      </c>
    </row>
    <row r="7" spans="1:52" s="27" customFormat="1" x14ac:dyDescent="0.25">
      <c r="A7" s="3784"/>
      <c r="B7" s="3785"/>
      <c r="C7" s="2027" t="s">
        <v>2328</v>
      </c>
      <c r="D7" s="1321"/>
      <c r="E7" s="944"/>
      <c r="F7" s="942"/>
      <c r="G7" s="496" t="s">
        <v>81</v>
      </c>
      <c r="H7" s="497" t="s">
        <v>81</v>
      </c>
      <c r="I7" s="498" t="s">
        <v>1885</v>
      </c>
      <c r="J7" s="53"/>
      <c r="K7" s="1405" t="s">
        <v>1886</v>
      </c>
      <c r="L7" s="1406" t="s">
        <v>122</v>
      </c>
      <c r="M7" s="53"/>
      <c r="N7" s="499" t="s">
        <v>215</v>
      </c>
      <c r="O7" s="663" t="s">
        <v>216</v>
      </c>
      <c r="P7" s="53"/>
      <c r="Q7" s="501" t="s">
        <v>213</v>
      </c>
      <c r="R7" s="502" t="s">
        <v>214</v>
      </c>
      <c r="S7" s="502" t="s">
        <v>217</v>
      </c>
      <c r="T7" s="502" t="s">
        <v>217</v>
      </c>
      <c r="U7" s="502" t="s">
        <v>218</v>
      </c>
      <c r="V7" s="502" t="s">
        <v>219</v>
      </c>
      <c r="W7" s="503" t="s">
        <v>214</v>
      </c>
      <c r="X7" s="53"/>
      <c r="Y7" s="499" t="s">
        <v>220</v>
      </c>
      <c r="Z7" s="500" t="s">
        <v>221</v>
      </c>
      <c r="AA7" s="53"/>
      <c r="AB7" s="525" t="s">
        <v>748</v>
      </c>
      <c r="AC7" s="526" t="s">
        <v>749</v>
      </c>
      <c r="AD7" s="526" t="s">
        <v>750</v>
      </c>
      <c r="AE7" s="527" t="s">
        <v>751</v>
      </c>
      <c r="AF7" s="504"/>
      <c r="AG7" s="525" t="s">
        <v>752</v>
      </c>
      <c r="AH7" s="526" t="s">
        <v>753</v>
      </c>
      <c r="AI7" s="527" t="s">
        <v>752</v>
      </c>
      <c r="AJ7" s="674" t="s">
        <v>753</v>
      </c>
      <c r="AK7" s="525" t="s">
        <v>752</v>
      </c>
      <c r="AL7" s="526" t="s">
        <v>753</v>
      </c>
      <c r="AM7" s="904"/>
      <c r="AN7" s="903" t="s">
        <v>9710</v>
      </c>
      <c r="AO7" s="903" t="s">
        <v>9711</v>
      </c>
      <c r="AP7" s="903" t="s">
        <v>9710</v>
      </c>
      <c r="AQ7" s="903" t="s">
        <v>9711</v>
      </c>
      <c r="AR7" s="903" t="s">
        <v>9712</v>
      </c>
      <c r="AS7" s="903" t="s">
        <v>9713</v>
      </c>
      <c r="AZ7"/>
    </row>
    <row r="8" spans="1:52" x14ac:dyDescent="0.25">
      <c r="A8" s="1620">
        <v>1</v>
      </c>
      <c r="B8" s="1621"/>
      <c r="C8" s="1346" t="s">
        <v>842</v>
      </c>
      <c r="D8" s="67" t="s">
        <v>1088</v>
      </c>
      <c r="E8" s="30"/>
      <c r="F8" s="38">
        <v>1</v>
      </c>
      <c r="G8" s="32" t="s">
        <v>7</v>
      </c>
      <c r="H8" s="81" t="s">
        <v>7</v>
      </c>
      <c r="I8" s="650" t="s">
        <v>7</v>
      </c>
      <c r="J8" s="19">
        <v>1</v>
      </c>
      <c r="K8" s="32" t="s">
        <v>7</v>
      </c>
      <c r="L8" s="650" t="s">
        <v>7</v>
      </c>
      <c r="M8" s="20">
        <v>1</v>
      </c>
      <c r="N8" s="24" t="s">
        <v>8</v>
      </c>
      <c r="O8" s="665" t="s">
        <v>8</v>
      </c>
      <c r="P8" s="21">
        <v>1</v>
      </c>
      <c r="Q8" s="529" t="s">
        <v>7</v>
      </c>
      <c r="R8" s="665" t="s">
        <v>7</v>
      </c>
      <c r="S8" s="23" t="s">
        <v>7</v>
      </c>
      <c r="T8" s="23" t="s">
        <v>7</v>
      </c>
      <c r="U8" s="23" t="s">
        <v>7</v>
      </c>
      <c r="V8" s="23" t="s">
        <v>7</v>
      </c>
      <c r="W8" s="655" t="s">
        <v>7</v>
      </c>
      <c r="X8" s="900">
        <v>1</v>
      </c>
      <c r="Y8" s="666" t="s">
        <v>8</v>
      </c>
      <c r="Z8" s="23" t="s">
        <v>8</v>
      </c>
      <c r="AA8" s="524">
        <v>1</v>
      </c>
      <c r="AB8" s="666" t="s">
        <v>7</v>
      </c>
      <c r="AC8" s="665" t="s">
        <v>7</v>
      </c>
      <c r="AD8" s="528" t="s">
        <v>7</v>
      </c>
      <c r="AE8" s="665" t="s">
        <v>7</v>
      </c>
      <c r="AF8" s="530" t="s">
        <v>819</v>
      </c>
      <c r="AG8" s="666" t="s">
        <v>8</v>
      </c>
      <c r="AH8" s="665" t="s">
        <v>8</v>
      </c>
      <c r="AI8" s="528" t="s">
        <v>7</v>
      </c>
      <c r="AJ8" s="665" t="s">
        <v>7</v>
      </c>
      <c r="AK8" s="528" t="s">
        <v>8</v>
      </c>
      <c r="AL8" s="594" t="s">
        <v>8</v>
      </c>
      <c r="AM8" s="910">
        <v>1</v>
      </c>
      <c r="AN8" s="911" t="s">
        <v>8</v>
      </c>
      <c r="AO8" s="650" t="s">
        <v>7</v>
      </c>
      <c r="AP8" s="911" t="s">
        <v>7</v>
      </c>
      <c r="AQ8" s="650" t="s">
        <v>7</v>
      </c>
      <c r="AR8" s="911" t="s">
        <v>7</v>
      </c>
      <c r="AS8" s="650" t="s">
        <v>7</v>
      </c>
      <c r="AT8" s="3778" t="s">
        <v>0</v>
      </c>
      <c r="AU8" s="3779"/>
      <c r="AV8" s="3780" t="s">
        <v>106</v>
      </c>
      <c r="AW8" s="3781"/>
      <c r="AZ8" t="s">
        <v>9668</v>
      </c>
    </row>
    <row r="9" spans="1:52" x14ac:dyDescent="0.25">
      <c r="A9" s="1614">
        <v>2</v>
      </c>
      <c r="B9" s="1615"/>
      <c r="C9" s="1407" t="s">
        <v>843</v>
      </c>
      <c r="D9" s="68" t="s">
        <v>11258</v>
      </c>
      <c r="E9" s="30" t="s">
        <v>11297</v>
      </c>
      <c r="F9" s="38">
        <v>2</v>
      </c>
      <c r="G9" s="32" t="s">
        <v>8</v>
      </c>
      <c r="H9" s="33" t="s">
        <v>8</v>
      </c>
      <c r="I9" s="651" t="s">
        <v>9</v>
      </c>
      <c r="J9" s="19">
        <v>2</v>
      </c>
      <c r="K9" s="32" t="s">
        <v>10</v>
      </c>
      <c r="L9" s="651" t="s">
        <v>9</v>
      </c>
      <c r="M9" s="23"/>
      <c r="N9" s="24"/>
      <c r="O9" s="656"/>
      <c r="P9" s="21">
        <v>2</v>
      </c>
      <c r="Q9" s="24" t="s">
        <v>8</v>
      </c>
      <c r="R9" s="656"/>
      <c r="S9" s="33"/>
      <c r="T9" s="23" t="s">
        <v>8</v>
      </c>
      <c r="U9" s="23" t="s">
        <v>8</v>
      </c>
      <c r="V9" s="23" t="s">
        <v>8</v>
      </c>
      <c r="W9" s="656" t="s">
        <v>8</v>
      </c>
      <c r="X9" s="35"/>
      <c r="Y9" s="2028"/>
      <c r="Z9" s="23"/>
      <c r="AA9" s="55" t="s">
        <v>824</v>
      </c>
      <c r="AB9" s="24"/>
      <c r="AC9" s="656"/>
      <c r="AD9" s="23"/>
      <c r="AE9" s="656"/>
      <c r="AF9" s="667"/>
      <c r="AG9" s="24"/>
      <c r="AH9" s="656"/>
      <c r="AI9" s="23"/>
      <c r="AJ9" s="656"/>
      <c r="AK9" s="23"/>
      <c r="AL9" s="34"/>
      <c r="AM9" s="283"/>
      <c r="AN9" s="32"/>
      <c r="AO9" s="651"/>
      <c r="AP9" s="32"/>
      <c r="AQ9" s="651"/>
      <c r="AR9" s="32"/>
      <c r="AS9" s="651"/>
      <c r="AT9" s="260">
        <v>1</v>
      </c>
      <c r="AU9" s="25" t="s">
        <v>235</v>
      </c>
      <c r="AV9" s="260" t="str">
        <f t="shared" ref="AV9:AV14" si="0">LEFT(AW9,1)</f>
        <v>1</v>
      </c>
      <c r="AW9" t="s">
        <v>235</v>
      </c>
      <c r="AZ9" t="s">
        <v>9622</v>
      </c>
    </row>
    <row r="10" spans="1:52" x14ac:dyDescent="0.25">
      <c r="A10" s="1614">
        <v>3</v>
      </c>
      <c r="B10" s="1615"/>
      <c r="C10" s="1408" t="s">
        <v>844</v>
      </c>
      <c r="D10" s="68" t="s">
        <v>11259</v>
      </c>
      <c r="E10" s="30" t="s">
        <v>11261</v>
      </c>
      <c r="F10" s="38">
        <v>3</v>
      </c>
      <c r="G10" s="32" t="s">
        <v>8</v>
      </c>
      <c r="H10" s="33" t="s">
        <v>8</v>
      </c>
      <c r="I10" s="651" t="s">
        <v>9</v>
      </c>
      <c r="J10" s="19">
        <v>3</v>
      </c>
      <c r="K10" s="32" t="s">
        <v>10</v>
      </c>
      <c r="L10" s="651" t="s">
        <v>9</v>
      </c>
      <c r="M10" s="23"/>
      <c r="N10" s="24"/>
      <c r="O10" s="656"/>
      <c r="P10" s="21">
        <v>3</v>
      </c>
      <c r="Q10" s="24" t="s">
        <v>8</v>
      </c>
      <c r="R10" s="656"/>
      <c r="S10" s="23" t="s">
        <v>8</v>
      </c>
      <c r="T10" s="23" t="s">
        <v>8</v>
      </c>
      <c r="U10" s="23" t="s">
        <v>8</v>
      </c>
      <c r="V10" s="23" t="s">
        <v>8</v>
      </c>
      <c r="W10" s="656"/>
      <c r="X10" s="35"/>
      <c r="Y10" s="2028"/>
      <c r="Z10" s="23"/>
      <c r="AA10" s="55" t="s">
        <v>824</v>
      </c>
      <c r="AB10" s="24"/>
      <c r="AC10" s="656"/>
      <c r="AD10" s="23"/>
      <c r="AE10" s="656"/>
      <c r="AF10" s="667"/>
      <c r="AG10" s="24"/>
      <c r="AH10" s="656"/>
      <c r="AI10" s="23"/>
      <c r="AJ10" s="656"/>
      <c r="AK10" s="23"/>
      <c r="AL10" s="34"/>
      <c r="AM10" s="283"/>
      <c r="AN10" s="32"/>
      <c r="AO10" s="651"/>
      <c r="AP10" s="32"/>
      <c r="AQ10" s="651"/>
      <c r="AR10" s="32"/>
      <c r="AS10" s="651"/>
      <c r="AT10" s="43">
        <v>2</v>
      </c>
      <c r="AU10" s="25" t="s">
        <v>236</v>
      </c>
      <c r="AV10" s="43" t="str">
        <f t="shared" si="0"/>
        <v>2</v>
      </c>
      <c r="AW10" t="s">
        <v>236</v>
      </c>
      <c r="AZ10" t="s">
        <v>9623</v>
      </c>
    </row>
    <row r="11" spans="1:52" x14ac:dyDescent="0.25">
      <c r="A11" s="1614">
        <v>4</v>
      </c>
      <c r="B11" s="1615"/>
      <c r="C11" s="1408" t="s">
        <v>845</v>
      </c>
      <c r="D11" s="68" t="s">
        <v>11260</v>
      </c>
      <c r="E11" s="30" t="s">
        <v>11260</v>
      </c>
      <c r="F11" s="38">
        <v>4</v>
      </c>
      <c r="G11" s="32" t="s">
        <v>8</v>
      </c>
      <c r="H11" s="33" t="s">
        <v>8</v>
      </c>
      <c r="I11" s="651" t="s">
        <v>8</v>
      </c>
      <c r="J11" s="19">
        <v>4</v>
      </c>
      <c r="K11" s="32" t="s">
        <v>8</v>
      </c>
      <c r="L11" s="651" t="s">
        <v>9</v>
      </c>
      <c r="M11" s="23"/>
      <c r="N11" s="24"/>
      <c r="O11" s="656"/>
      <c r="P11" s="21">
        <v>4</v>
      </c>
      <c r="Q11" s="24" t="s">
        <v>8</v>
      </c>
      <c r="R11" s="656"/>
      <c r="S11" s="23" t="s">
        <v>8</v>
      </c>
      <c r="T11" s="23" t="s">
        <v>8</v>
      </c>
      <c r="U11" s="23" t="s">
        <v>8</v>
      </c>
      <c r="V11" s="23" t="s">
        <v>8</v>
      </c>
      <c r="W11" s="656"/>
      <c r="X11" s="35"/>
      <c r="Y11" s="2028"/>
      <c r="Z11" s="23"/>
      <c r="AA11" s="55" t="s">
        <v>824</v>
      </c>
      <c r="AB11" s="24"/>
      <c r="AC11" s="656"/>
      <c r="AD11" s="23"/>
      <c r="AE11" s="656"/>
      <c r="AF11" s="667"/>
      <c r="AG11" s="24"/>
      <c r="AH11" s="656"/>
      <c r="AI11" s="23"/>
      <c r="AJ11" s="656"/>
      <c r="AK11" s="23"/>
      <c r="AL11" s="34"/>
      <c r="AM11" s="283"/>
      <c r="AN11" s="32"/>
      <c r="AO11" s="651"/>
      <c r="AP11" s="32"/>
      <c r="AQ11" s="651"/>
      <c r="AR11" s="32"/>
      <c r="AS11" s="651"/>
      <c r="AT11" s="43">
        <v>3</v>
      </c>
      <c r="AU11" s="25" t="s">
        <v>237</v>
      </c>
      <c r="AV11" s="43" t="str">
        <f t="shared" si="0"/>
        <v>3</v>
      </c>
      <c r="AW11" t="s">
        <v>588</v>
      </c>
      <c r="AZ11" t="s">
        <v>9624</v>
      </c>
    </row>
    <row r="12" spans="1:52" x14ac:dyDescent="0.25">
      <c r="A12" s="1614">
        <v>7</v>
      </c>
      <c r="B12" s="1615"/>
      <c r="C12" s="1408" t="s">
        <v>846</v>
      </c>
      <c r="D12" s="68" t="s">
        <v>11262</v>
      </c>
      <c r="E12" s="30"/>
      <c r="F12" s="38">
        <v>7</v>
      </c>
      <c r="G12" s="32" t="s">
        <v>11</v>
      </c>
      <c r="H12" s="33" t="s">
        <v>11</v>
      </c>
      <c r="I12" s="651"/>
      <c r="J12" s="19">
        <v>7</v>
      </c>
      <c r="K12" s="32" t="s">
        <v>13</v>
      </c>
      <c r="L12" s="651" t="s">
        <v>14</v>
      </c>
      <c r="M12" s="23"/>
      <c r="N12" s="24"/>
      <c r="O12" s="656"/>
      <c r="P12" s="28"/>
      <c r="Q12" s="24"/>
      <c r="R12" s="651"/>
      <c r="S12" s="33"/>
      <c r="T12" s="33"/>
      <c r="U12" s="33"/>
      <c r="V12" s="33"/>
      <c r="W12" s="651"/>
      <c r="X12" s="35"/>
      <c r="Y12" s="2028"/>
      <c r="Z12" s="23"/>
      <c r="AA12" s="55" t="s">
        <v>824</v>
      </c>
      <c r="AB12" s="24"/>
      <c r="AC12" s="656"/>
      <c r="AD12" s="23"/>
      <c r="AE12" s="656"/>
      <c r="AF12" s="667"/>
      <c r="AG12" s="24"/>
      <c r="AH12" s="656"/>
      <c r="AI12" s="23"/>
      <c r="AJ12" s="656"/>
      <c r="AK12" s="23"/>
      <c r="AL12" s="34"/>
      <c r="AM12" s="283"/>
      <c r="AN12" s="32"/>
      <c r="AO12" s="651"/>
      <c r="AP12" s="32"/>
      <c r="AQ12" s="651"/>
      <c r="AR12" s="32"/>
      <c r="AS12" s="651"/>
      <c r="AT12" s="43">
        <v>7</v>
      </c>
      <c r="AU12" s="25" t="s">
        <v>238</v>
      </c>
      <c r="AV12" s="43" t="str">
        <f t="shared" si="0"/>
        <v>6</v>
      </c>
      <c r="AW12" t="s">
        <v>589</v>
      </c>
      <c r="AZ12" t="s">
        <v>9625</v>
      </c>
    </row>
    <row r="13" spans="1:52" x14ac:dyDescent="0.25">
      <c r="A13" s="1614">
        <v>11</v>
      </c>
      <c r="B13" s="1615"/>
      <c r="C13" s="1408" t="s">
        <v>847</v>
      </c>
      <c r="D13" s="68" t="s">
        <v>11259</v>
      </c>
      <c r="E13" s="30" t="s">
        <v>11259</v>
      </c>
      <c r="F13" s="38">
        <v>11</v>
      </c>
      <c r="G13" s="32" t="s">
        <v>13</v>
      </c>
      <c r="H13" s="33" t="s">
        <v>13</v>
      </c>
      <c r="I13" s="651" t="s">
        <v>9</v>
      </c>
      <c r="J13" s="19">
        <v>11</v>
      </c>
      <c r="K13" s="32" t="s">
        <v>13</v>
      </c>
      <c r="L13" s="651" t="s">
        <v>9</v>
      </c>
      <c r="M13" s="20">
        <v>11</v>
      </c>
      <c r="N13" s="2068" t="s">
        <v>13</v>
      </c>
      <c r="O13" s="2069" t="s">
        <v>9</v>
      </c>
      <c r="P13" s="21">
        <v>11</v>
      </c>
      <c r="Q13" s="24" t="s">
        <v>8</v>
      </c>
      <c r="R13" s="656"/>
      <c r="S13" s="23" t="s">
        <v>8</v>
      </c>
      <c r="T13" s="23" t="s">
        <v>8</v>
      </c>
      <c r="U13" s="23" t="s">
        <v>8</v>
      </c>
      <c r="V13" s="23" t="s">
        <v>8</v>
      </c>
      <c r="W13" s="656"/>
      <c r="X13" s="20">
        <v>11</v>
      </c>
      <c r="Y13" s="2028" t="s">
        <v>13</v>
      </c>
      <c r="Z13" s="23" t="s">
        <v>9</v>
      </c>
      <c r="AA13" s="54">
        <v>11</v>
      </c>
      <c r="AB13" s="24" t="s">
        <v>13</v>
      </c>
      <c r="AC13" s="656" t="s">
        <v>9</v>
      </c>
      <c r="AD13" s="23" t="s">
        <v>13</v>
      </c>
      <c r="AE13" s="656" t="s">
        <v>9</v>
      </c>
      <c r="AF13" s="668" t="s">
        <v>575</v>
      </c>
      <c r="AG13" s="24" t="s">
        <v>13</v>
      </c>
      <c r="AH13" s="656" t="s">
        <v>9</v>
      </c>
      <c r="AI13" s="23"/>
      <c r="AJ13" s="656"/>
      <c r="AK13" s="23" t="s">
        <v>13</v>
      </c>
      <c r="AL13" s="34" t="s">
        <v>9</v>
      </c>
      <c r="AM13" s="909" t="s">
        <v>575</v>
      </c>
      <c r="AN13" s="32" t="s">
        <v>13</v>
      </c>
      <c r="AO13" s="651" t="s">
        <v>9</v>
      </c>
      <c r="AP13" s="32" t="s">
        <v>13</v>
      </c>
      <c r="AQ13" s="651" t="s">
        <v>9</v>
      </c>
      <c r="AR13" s="32" t="s">
        <v>13</v>
      </c>
      <c r="AS13" s="651" t="s">
        <v>9</v>
      </c>
      <c r="AT13" s="43">
        <v>9</v>
      </c>
      <c r="AU13" s="25" t="s">
        <v>239</v>
      </c>
      <c r="AV13" s="43" t="str">
        <f t="shared" si="0"/>
        <v>7</v>
      </c>
      <c r="AW13" t="s">
        <v>590</v>
      </c>
      <c r="AZ13" t="s">
        <v>9626</v>
      </c>
    </row>
    <row r="14" spans="1:52" x14ac:dyDescent="0.25">
      <c r="A14" s="1614">
        <v>12</v>
      </c>
      <c r="B14" s="1615"/>
      <c r="C14" s="1408" t="s">
        <v>848</v>
      </c>
      <c r="D14" s="68" t="s">
        <v>11264</v>
      </c>
      <c r="E14" s="30" t="s">
        <v>11264</v>
      </c>
      <c r="F14" s="38">
        <v>12</v>
      </c>
      <c r="G14" s="32" t="s">
        <v>13</v>
      </c>
      <c r="H14" s="33" t="s">
        <v>13</v>
      </c>
      <c r="I14" s="651" t="s">
        <v>15</v>
      </c>
      <c r="J14" s="19">
        <v>12</v>
      </c>
      <c r="K14" s="32" t="s">
        <v>13</v>
      </c>
      <c r="L14" s="651" t="s">
        <v>15</v>
      </c>
      <c r="M14" s="20">
        <v>12</v>
      </c>
      <c r="N14" s="24" t="s">
        <v>13</v>
      </c>
      <c r="O14" s="656"/>
      <c r="P14" s="21">
        <v>12</v>
      </c>
      <c r="Q14" s="24" t="s">
        <v>8</v>
      </c>
      <c r="R14" s="656"/>
      <c r="S14" s="23" t="s">
        <v>8</v>
      </c>
      <c r="T14" s="23" t="s">
        <v>8</v>
      </c>
      <c r="U14" s="23" t="s">
        <v>8</v>
      </c>
      <c r="V14" s="23" t="s">
        <v>8</v>
      </c>
      <c r="W14" s="656"/>
      <c r="X14" s="20">
        <v>12</v>
      </c>
      <c r="Y14" s="2028" t="s">
        <v>13</v>
      </c>
      <c r="Z14" s="23"/>
      <c r="AA14" s="55" t="s">
        <v>824</v>
      </c>
      <c r="AB14" s="24"/>
      <c r="AC14" s="656"/>
      <c r="AD14" s="23"/>
      <c r="AE14" s="656"/>
      <c r="AF14" s="667"/>
      <c r="AG14" s="24"/>
      <c r="AH14" s="656"/>
      <c r="AI14" s="23"/>
      <c r="AJ14" s="656"/>
      <c r="AK14" s="23"/>
      <c r="AL14" s="34"/>
      <c r="AM14" s="909" t="s">
        <v>579</v>
      </c>
      <c r="AN14" s="32" t="s">
        <v>9706</v>
      </c>
      <c r="AO14" s="651" t="s">
        <v>15</v>
      </c>
      <c r="AP14" s="32" t="s">
        <v>9707</v>
      </c>
      <c r="AQ14" s="651" t="s">
        <v>9708</v>
      </c>
      <c r="AR14" s="32" t="s">
        <v>8</v>
      </c>
      <c r="AS14" s="651"/>
      <c r="AT14" s="43" t="s">
        <v>265</v>
      </c>
      <c r="AU14" s="25" t="s">
        <v>240</v>
      </c>
      <c r="AV14" s="43" t="str">
        <f t="shared" si="0"/>
        <v>8</v>
      </c>
      <c r="AW14" t="s">
        <v>591</v>
      </c>
      <c r="AZ14" t="s">
        <v>9627</v>
      </c>
    </row>
    <row r="15" spans="1:52" x14ac:dyDescent="0.25">
      <c r="A15" s="1614">
        <v>13</v>
      </c>
      <c r="B15" s="1615"/>
      <c r="C15" s="1408" t="s">
        <v>849</v>
      </c>
      <c r="D15" s="68" t="s">
        <v>11265</v>
      </c>
      <c r="E15" s="30" t="s">
        <v>11265</v>
      </c>
      <c r="F15" s="38">
        <v>13</v>
      </c>
      <c r="G15" s="32" t="s">
        <v>13</v>
      </c>
      <c r="H15" s="33" t="s">
        <v>13</v>
      </c>
      <c r="I15" s="651" t="s">
        <v>15</v>
      </c>
      <c r="J15" s="19">
        <v>13</v>
      </c>
      <c r="K15" s="32" t="s">
        <v>13</v>
      </c>
      <c r="L15" s="651" t="s">
        <v>15</v>
      </c>
      <c r="M15" s="20">
        <v>13</v>
      </c>
      <c r="N15" s="24" t="s">
        <v>13</v>
      </c>
      <c r="O15" s="656"/>
      <c r="P15" s="21">
        <v>13</v>
      </c>
      <c r="Q15" s="24" t="s">
        <v>8</v>
      </c>
      <c r="R15" s="656"/>
      <c r="S15" s="23" t="s">
        <v>8</v>
      </c>
      <c r="T15" s="23" t="s">
        <v>8</v>
      </c>
      <c r="U15" s="23" t="s">
        <v>8</v>
      </c>
      <c r="V15" s="23" t="s">
        <v>8</v>
      </c>
      <c r="W15" s="656"/>
      <c r="X15" s="20">
        <v>13</v>
      </c>
      <c r="Y15" s="2028" t="s">
        <v>13</v>
      </c>
      <c r="Z15" s="23"/>
      <c r="AA15" s="55" t="s">
        <v>824</v>
      </c>
      <c r="AB15" s="24"/>
      <c r="AC15" s="656"/>
      <c r="AD15" s="23"/>
      <c r="AE15" s="656"/>
      <c r="AF15" s="667"/>
      <c r="AG15" s="24"/>
      <c r="AH15" s="656"/>
      <c r="AI15" s="23"/>
      <c r="AJ15" s="656"/>
      <c r="AK15" s="23"/>
      <c r="AL15" s="34"/>
      <c r="AM15" s="909" t="s">
        <v>576</v>
      </c>
      <c r="AN15" s="32" t="s">
        <v>9706</v>
      </c>
      <c r="AO15" s="651" t="s">
        <v>15</v>
      </c>
      <c r="AP15" s="32" t="s">
        <v>9707</v>
      </c>
      <c r="AQ15" s="651" t="s">
        <v>9708</v>
      </c>
      <c r="AR15" s="32" t="s">
        <v>8</v>
      </c>
      <c r="AS15" s="651"/>
      <c r="AT15" s="43" t="s">
        <v>266</v>
      </c>
      <c r="AU15" s="25" t="s">
        <v>241</v>
      </c>
      <c r="AV15" s="43" t="str">
        <f t="shared" ref="AV15:AV45" si="1">LEFT(AW15,2)</f>
        <v>11</v>
      </c>
      <c r="AW15" t="s">
        <v>592</v>
      </c>
      <c r="AZ15" t="s">
        <v>9628</v>
      </c>
    </row>
    <row r="16" spans="1:52" x14ac:dyDescent="0.25">
      <c r="A16" s="1614">
        <v>14</v>
      </c>
      <c r="B16" s="1615"/>
      <c r="C16" s="1407" t="s">
        <v>850</v>
      </c>
      <c r="D16" s="68" t="s">
        <v>11267</v>
      </c>
      <c r="E16" s="30" t="s">
        <v>11267</v>
      </c>
      <c r="F16" s="38">
        <v>14</v>
      </c>
      <c r="G16" s="32"/>
      <c r="H16" s="33" t="s">
        <v>8</v>
      </c>
      <c r="I16" s="651" t="s">
        <v>15</v>
      </c>
      <c r="J16" s="19">
        <v>14</v>
      </c>
      <c r="K16" s="32" t="s">
        <v>16</v>
      </c>
      <c r="L16" s="651" t="s">
        <v>15</v>
      </c>
      <c r="M16" s="23"/>
      <c r="N16" s="24"/>
      <c r="O16" s="656"/>
      <c r="P16" s="21">
        <v>14</v>
      </c>
      <c r="Q16" s="24" t="s">
        <v>145</v>
      </c>
      <c r="R16" s="656"/>
      <c r="S16" s="23" t="s">
        <v>60</v>
      </c>
      <c r="T16" s="23" t="s">
        <v>60</v>
      </c>
      <c r="U16" s="23" t="s">
        <v>60</v>
      </c>
      <c r="V16" s="23" t="s">
        <v>79</v>
      </c>
      <c r="W16" s="656"/>
      <c r="X16" s="35"/>
      <c r="Y16" s="2028"/>
      <c r="Z16" s="23"/>
      <c r="AA16" s="55" t="s">
        <v>824</v>
      </c>
      <c r="AB16" s="24"/>
      <c r="AC16" s="656"/>
      <c r="AD16" s="23"/>
      <c r="AE16" s="656"/>
      <c r="AF16" s="667"/>
      <c r="AG16" s="24"/>
      <c r="AH16" s="656"/>
      <c r="AI16" s="23"/>
      <c r="AJ16" s="656"/>
      <c r="AK16" s="23"/>
      <c r="AL16" s="34"/>
      <c r="AM16" s="283"/>
      <c r="AN16" s="32"/>
      <c r="AO16" s="651"/>
      <c r="AP16" s="32"/>
      <c r="AQ16" s="651"/>
      <c r="AR16" s="32"/>
      <c r="AS16" s="651"/>
      <c r="AT16" s="43" t="s">
        <v>267</v>
      </c>
      <c r="AU16" s="25" t="s">
        <v>242</v>
      </c>
      <c r="AV16" s="43" t="str">
        <f t="shared" si="1"/>
        <v>14</v>
      </c>
      <c r="AW16" t="s">
        <v>593</v>
      </c>
    </row>
    <row r="17" spans="1:57" x14ac:dyDescent="0.25">
      <c r="A17" s="1616">
        <v>18</v>
      </c>
      <c r="B17" s="1615"/>
      <c r="C17" s="1679" t="s">
        <v>851</v>
      </c>
      <c r="D17" s="68" t="s">
        <v>11266</v>
      </c>
      <c r="E17" s="30" t="s">
        <v>11266</v>
      </c>
      <c r="F17" s="38">
        <v>18</v>
      </c>
      <c r="G17" s="32" t="s">
        <v>8</v>
      </c>
      <c r="H17" s="33" t="s">
        <v>8</v>
      </c>
      <c r="I17" s="651" t="s">
        <v>15</v>
      </c>
      <c r="J17" s="19">
        <v>18</v>
      </c>
      <c r="K17" s="32" t="s">
        <v>10</v>
      </c>
      <c r="L17" s="651" t="s">
        <v>15</v>
      </c>
      <c r="M17" s="20">
        <v>18</v>
      </c>
      <c r="N17" s="24" t="s">
        <v>8</v>
      </c>
      <c r="O17" s="656"/>
      <c r="P17" s="28"/>
      <c r="Q17" s="24"/>
      <c r="R17" s="651"/>
      <c r="S17" s="33"/>
      <c r="T17" s="33"/>
      <c r="U17" s="33"/>
      <c r="V17" s="33"/>
      <c r="W17" s="651"/>
      <c r="X17" s="23"/>
      <c r="Y17" s="2028"/>
      <c r="Z17" s="23"/>
      <c r="AA17" s="55" t="s">
        <v>824</v>
      </c>
      <c r="AB17" s="24"/>
      <c r="AC17" s="656"/>
      <c r="AD17" s="23"/>
      <c r="AE17" s="656"/>
      <c r="AF17" s="667"/>
      <c r="AG17" s="24"/>
      <c r="AH17" s="656"/>
      <c r="AI17" s="23"/>
      <c r="AJ17" s="656"/>
      <c r="AK17" s="23"/>
      <c r="AL17" s="34"/>
      <c r="AM17" s="283"/>
      <c r="AN17" s="32"/>
      <c r="AO17" s="651"/>
      <c r="AP17" s="32"/>
      <c r="AQ17" s="651"/>
      <c r="AR17" s="32"/>
      <c r="AS17" s="651"/>
      <c r="AT17" s="43" t="s">
        <v>268</v>
      </c>
      <c r="AU17" s="25" t="s">
        <v>243</v>
      </c>
      <c r="AV17" s="43" t="str">
        <f t="shared" si="1"/>
        <v>15</v>
      </c>
      <c r="AW17" t="s">
        <v>594</v>
      </c>
    </row>
    <row r="18" spans="1:57" x14ac:dyDescent="0.25">
      <c r="A18" s="1616" t="s">
        <v>418</v>
      </c>
      <c r="B18" s="1615"/>
      <c r="C18" s="1613" t="s">
        <v>852</v>
      </c>
      <c r="D18" s="68"/>
      <c r="E18" s="30" t="s">
        <v>11274</v>
      </c>
      <c r="F18" s="42"/>
      <c r="G18" s="32"/>
      <c r="H18" s="33"/>
      <c r="I18" s="651"/>
      <c r="J18" s="662"/>
      <c r="K18" s="32"/>
      <c r="L18" s="651"/>
      <c r="M18" s="662"/>
      <c r="N18" s="24"/>
      <c r="O18" s="656"/>
      <c r="P18" s="28"/>
      <c r="Q18" s="24"/>
      <c r="R18" s="651"/>
      <c r="S18" s="33"/>
      <c r="T18" s="33"/>
      <c r="U18" s="33"/>
      <c r="V18" s="33"/>
      <c r="W18" s="651"/>
      <c r="X18" s="23"/>
      <c r="Y18" s="2028"/>
      <c r="Z18" s="23"/>
      <c r="AA18" s="54">
        <v>21</v>
      </c>
      <c r="AB18" s="24"/>
      <c r="AC18" s="656"/>
      <c r="AD18" s="23" t="s">
        <v>738</v>
      </c>
      <c r="AE18" s="656"/>
      <c r="AF18" s="669"/>
      <c r="AG18" s="32"/>
      <c r="AH18" s="651"/>
      <c r="AI18" s="33"/>
      <c r="AJ18" s="651"/>
      <c r="AK18" s="33"/>
      <c r="AL18" s="34"/>
      <c r="AM18" s="283"/>
      <c r="AN18" s="32"/>
      <c r="AO18" s="651"/>
      <c r="AP18" s="32"/>
      <c r="AQ18" s="651"/>
      <c r="AR18" s="32"/>
      <c r="AS18" s="651"/>
      <c r="AT18" s="43" t="s">
        <v>269</v>
      </c>
      <c r="AU18" s="25" t="s">
        <v>244</v>
      </c>
      <c r="AV18" s="43" t="str">
        <f t="shared" si="1"/>
        <v>16</v>
      </c>
      <c r="AW18" t="s">
        <v>595</v>
      </c>
    </row>
    <row r="19" spans="1:57" x14ac:dyDescent="0.25">
      <c r="A19" s="1614">
        <v>22</v>
      </c>
      <c r="B19" s="1615"/>
      <c r="C19" s="1408" t="s">
        <v>853</v>
      </c>
      <c r="D19" s="68" t="s">
        <v>11269</v>
      </c>
      <c r="E19" s="30" t="s">
        <v>11268</v>
      </c>
      <c r="F19" s="38">
        <v>22</v>
      </c>
      <c r="G19" s="32" t="s">
        <v>8</v>
      </c>
      <c r="H19" s="33" t="s">
        <v>8</v>
      </c>
      <c r="I19" s="651" t="s">
        <v>15</v>
      </c>
      <c r="J19" s="19">
        <v>22</v>
      </c>
      <c r="K19" s="32" t="s">
        <v>10</v>
      </c>
      <c r="L19" s="651" t="s">
        <v>15</v>
      </c>
      <c r="M19" s="23"/>
      <c r="N19" s="24"/>
      <c r="O19" s="656"/>
      <c r="P19" s="21">
        <v>22</v>
      </c>
      <c r="Q19" s="24" t="s">
        <v>8</v>
      </c>
      <c r="R19" s="656"/>
      <c r="S19" s="23" t="s">
        <v>8</v>
      </c>
      <c r="T19" s="23" t="s">
        <v>8</v>
      </c>
      <c r="U19" s="23" t="s">
        <v>8</v>
      </c>
      <c r="V19" s="23" t="s">
        <v>8</v>
      </c>
      <c r="W19" s="656"/>
      <c r="X19" s="23"/>
      <c r="Y19" s="2028"/>
      <c r="Z19" s="23"/>
      <c r="AA19" s="56" t="s">
        <v>824</v>
      </c>
      <c r="AB19" s="24"/>
      <c r="AC19" s="656"/>
      <c r="AD19" s="23"/>
      <c r="AE19" s="656"/>
      <c r="AF19" s="667"/>
      <c r="AG19" s="24"/>
      <c r="AH19" s="656"/>
      <c r="AI19" s="23"/>
      <c r="AJ19" s="656"/>
      <c r="AK19" s="23"/>
      <c r="AL19" s="34"/>
      <c r="AM19" s="283"/>
      <c r="AN19" s="32"/>
      <c r="AO19" s="651"/>
      <c r="AP19" s="32"/>
      <c r="AQ19" s="651"/>
      <c r="AR19" s="32"/>
      <c r="AS19" s="651"/>
      <c r="AT19" s="43" t="s">
        <v>270</v>
      </c>
      <c r="AU19" s="25" t="s">
        <v>245</v>
      </c>
      <c r="AV19" s="43" t="str">
        <f t="shared" si="1"/>
        <v>17</v>
      </c>
      <c r="AW19" t="s">
        <v>596</v>
      </c>
    </row>
    <row r="20" spans="1:57" x14ac:dyDescent="0.25">
      <c r="A20" s="1614">
        <v>23</v>
      </c>
      <c r="B20" s="1615"/>
      <c r="C20" s="1407" t="s">
        <v>854</v>
      </c>
      <c r="D20" s="68" t="s">
        <v>11268</v>
      </c>
      <c r="E20" s="30" t="s">
        <v>11268</v>
      </c>
      <c r="F20" s="38">
        <v>23</v>
      </c>
      <c r="G20" s="32" t="s">
        <v>17</v>
      </c>
      <c r="H20" s="33"/>
      <c r="I20" s="651" t="s">
        <v>18</v>
      </c>
      <c r="J20" s="19">
        <v>23</v>
      </c>
      <c r="K20" s="32" t="s">
        <v>19</v>
      </c>
      <c r="L20" s="651"/>
      <c r="M20" s="23"/>
      <c r="N20" s="24"/>
      <c r="O20" s="656"/>
      <c r="P20" s="21">
        <v>23</v>
      </c>
      <c r="Q20" s="24" t="s">
        <v>44</v>
      </c>
      <c r="R20" s="656"/>
      <c r="S20" s="23" t="s">
        <v>44</v>
      </c>
      <c r="T20" s="23" t="s">
        <v>44</v>
      </c>
      <c r="U20" s="23" t="s">
        <v>44</v>
      </c>
      <c r="V20" s="23" t="s">
        <v>152</v>
      </c>
      <c r="W20" s="656"/>
      <c r="X20" s="23"/>
      <c r="Y20" s="2028"/>
      <c r="Z20" s="23"/>
      <c r="AA20" s="56" t="s">
        <v>824</v>
      </c>
      <c r="AB20" s="24"/>
      <c r="AC20" s="656"/>
      <c r="AD20" s="23"/>
      <c r="AE20" s="656"/>
      <c r="AF20" s="667"/>
      <c r="AG20" s="24"/>
      <c r="AH20" s="656"/>
      <c r="AI20" s="23"/>
      <c r="AJ20" s="656"/>
      <c r="AK20" s="23"/>
      <c r="AL20" s="34"/>
      <c r="AM20" s="283"/>
      <c r="AN20" s="32"/>
      <c r="AO20" s="651"/>
      <c r="AP20" s="32"/>
      <c r="AQ20" s="651"/>
      <c r="AR20" s="32"/>
      <c r="AS20" s="651"/>
      <c r="AT20" s="43" t="s">
        <v>271</v>
      </c>
      <c r="AU20" s="25" t="s">
        <v>246</v>
      </c>
      <c r="AV20" s="43" t="str">
        <f t="shared" si="1"/>
        <v>18</v>
      </c>
      <c r="AW20" t="s">
        <v>597</v>
      </c>
      <c r="AZ20" t="s">
        <v>9629</v>
      </c>
    </row>
    <row r="21" spans="1:57" x14ac:dyDescent="0.25">
      <c r="A21" s="1614" t="s">
        <v>116</v>
      </c>
      <c r="B21" s="1615"/>
      <c r="C21" s="1344" t="s">
        <v>855</v>
      </c>
      <c r="D21" s="68"/>
      <c r="E21" s="30" t="s">
        <v>11268</v>
      </c>
      <c r="F21" s="42"/>
      <c r="G21" s="32"/>
      <c r="H21" s="33"/>
      <c r="I21" s="651"/>
      <c r="J21" s="662"/>
      <c r="K21" s="32"/>
      <c r="L21" s="651"/>
      <c r="M21" s="23"/>
      <c r="N21" s="24"/>
      <c r="O21" s="656"/>
      <c r="P21" s="662"/>
      <c r="Q21" s="24"/>
      <c r="R21" s="656"/>
      <c r="S21" s="23"/>
      <c r="T21" s="23"/>
      <c r="U21" s="23"/>
      <c r="V21" s="23"/>
      <c r="W21" s="656"/>
      <c r="X21" s="23"/>
      <c r="Y21" s="2028"/>
      <c r="Z21" s="23"/>
      <c r="AA21" s="54">
        <v>24</v>
      </c>
      <c r="AB21" s="24" t="s">
        <v>8</v>
      </c>
      <c r="AC21" s="656" t="s">
        <v>9</v>
      </c>
      <c r="AD21" s="23" t="s">
        <v>8</v>
      </c>
      <c r="AE21" s="656" t="s">
        <v>9</v>
      </c>
      <c r="AF21" s="670" t="s">
        <v>116</v>
      </c>
      <c r="AG21" s="24" t="s">
        <v>8</v>
      </c>
      <c r="AH21" s="656" t="s">
        <v>9</v>
      </c>
      <c r="AI21" s="23" t="s">
        <v>8</v>
      </c>
      <c r="AJ21" s="656" t="s">
        <v>9</v>
      </c>
      <c r="AK21" s="23" t="s">
        <v>8</v>
      </c>
      <c r="AL21" s="34" t="s">
        <v>9</v>
      </c>
      <c r="AM21" s="909" t="s">
        <v>116</v>
      </c>
      <c r="AN21" s="32" t="s">
        <v>8</v>
      </c>
      <c r="AO21" s="651" t="s">
        <v>9</v>
      </c>
      <c r="AP21" s="32" t="s">
        <v>8</v>
      </c>
      <c r="AQ21" s="651" t="s">
        <v>9</v>
      </c>
      <c r="AR21" s="32" t="s">
        <v>8</v>
      </c>
      <c r="AS21" s="651" t="s">
        <v>9</v>
      </c>
      <c r="AT21" s="43" t="s">
        <v>272</v>
      </c>
      <c r="AU21" s="25" t="s">
        <v>247</v>
      </c>
      <c r="AV21" s="43" t="str">
        <f t="shared" si="1"/>
        <v>19</v>
      </c>
      <c r="AW21" t="s">
        <v>598</v>
      </c>
      <c r="AZ21" t="s">
        <v>9630</v>
      </c>
      <c r="BE21" t="s">
        <v>9618</v>
      </c>
    </row>
    <row r="22" spans="1:57" x14ac:dyDescent="0.25">
      <c r="A22" s="1616">
        <v>25</v>
      </c>
      <c r="B22" s="1615"/>
      <c r="C22" s="1647" t="s">
        <v>9765</v>
      </c>
      <c r="D22" s="68" t="s">
        <v>9127</v>
      </c>
      <c r="E22" s="30" t="s">
        <v>9127</v>
      </c>
      <c r="F22" s="38">
        <v>25</v>
      </c>
      <c r="G22" s="32" t="s">
        <v>8</v>
      </c>
      <c r="H22" s="33" t="s">
        <v>8</v>
      </c>
      <c r="I22" s="651" t="s">
        <v>15</v>
      </c>
      <c r="J22" s="19">
        <v>25</v>
      </c>
      <c r="K22" s="32" t="s">
        <v>10</v>
      </c>
      <c r="L22" s="651" t="s">
        <v>15</v>
      </c>
      <c r="M22" s="23"/>
      <c r="N22" s="24"/>
      <c r="O22" s="656"/>
      <c r="P22" s="28"/>
      <c r="Q22" s="24"/>
      <c r="R22" s="651"/>
      <c r="S22" s="33"/>
      <c r="T22" s="33"/>
      <c r="U22" s="33"/>
      <c r="V22" s="33"/>
      <c r="W22" s="651"/>
      <c r="X22" s="23"/>
      <c r="Y22" s="2028"/>
      <c r="Z22" s="23"/>
      <c r="AA22" s="56" t="s">
        <v>824</v>
      </c>
      <c r="AB22" s="24"/>
      <c r="AC22" s="656"/>
      <c r="AD22" s="23"/>
      <c r="AE22" s="656"/>
      <c r="AF22" s="667"/>
      <c r="AG22" s="24"/>
      <c r="AH22" s="656"/>
      <c r="AI22" s="23"/>
      <c r="AJ22" s="656"/>
      <c r="AK22" s="23"/>
      <c r="AL22" s="34"/>
      <c r="AM22" s="909" t="s">
        <v>425</v>
      </c>
      <c r="AN22" s="32" t="s">
        <v>8</v>
      </c>
      <c r="AO22" s="651"/>
      <c r="AP22" s="32" t="s">
        <v>24</v>
      </c>
      <c r="AQ22" s="651"/>
      <c r="AR22" s="32"/>
      <c r="AS22" s="651"/>
      <c r="AT22" s="43" t="s">
        <v>273</v>
      </c>
      <c r="AU22" s="25" t="s">
        <v>248</v>
      </c>
      <c r="AV22" s="43" t="str">
        <f t="shared" si="1"/>
        <v>22</v>
      </c>
      <c r="AW22" t="s">
        <v>599</v>
      </c>
      <c r="AZ22" t="s">
        <v>9631</v>
      </c>
      <c r="BE22" t="s">
        <v>9619</v>
      </c>
    </row>
    <row r="23" spans="1:57" x14ac:dyDescent="0.25">
      <c r="A23" s="1616">
        <v>26</v>
      </c>
      <c r="B23" s="1615"/>
      <c r="C23" s="1346" t="s">
        <v>856</v>
      </c>
      <c r="D23" s="68"/>
      <c r="E23" s="30" t="s">
        <v>11259</v>
      </c>
      <c r="F23" s="39"/>
      <c r="G23" s="32"/>
      <c r="H23" s="33"/>
      <c r="I23" s="651"/>
      <c r="J23" s="23"/>
      <c r="K23" s="32"/>
      <c r="L23" s="651"/>
      <c r="M23" s="20">
        <v>26</v>
      </c>
      <c r="N23" s="24" t="s">
        <v>8</v>
      </c>
      <c r="O23" s="656" t="s">
        <v>8</v>
      </c>
      <c r="P23" s="21">
        <v>26</v>
      </c>
      <c r="Q23" s="2068" t="s">
        <v>8</v>
      </c>
      <c r="R23" s="2069" t="s">
        <v>8</v>
      </c>
      <c r="S23" s="2070" t="s">
        <v>8</v>
      </c>
      <c r="T23" s="2070" t="s">
        <v>8</v>
      </c>
      <c r="U23" s="2070" t="s">
        <v>8</v>
      </c>
      <c r="V23" s="2070" t="s">
        <v>8</v>
      </c>
      <c r="W23" s="2069" t="s">
        <v>8</v>
      </c>
      <c r="X23" s="23"/>
      <c r="Y23" s="2028"/>
      <c r="Z23" s="23"/>
      <c r="AA23" s="54">
        <v>26</v>
      </c>
      <c r="AB23" s="23" t="s">
        <v>739</v>
      </c>
      <c r="AC23" s="656" t="s">
        <v>739</v>
      </c>
      <c r="AD23" s="23"/>
      <c r="AE23" s="656"/>
      <c r="AF23" s="667"/>
      <c r="AG23" s="24"/>
      <c r="AH23" s="656"/>
      <c r="AI23" s="23"/>
      <c r="AJ23" s="656"/>
      <c r="AK23" s="23"/>
      <c r="AL23" s="34"/>
      <c r="AM23" s="56"/>
      <c r="AN23" s="32"/>
      <c r="AO23" s="651"/>
      <c r="AP23" s="32"/>
      <c r="AQ23" s="651"/>
      <c r="AR23" s="32"/>
      <c r="AS23" s="651"/>
      <c r="AT23" s="43" t="s">
        <v>274</v>
      </c>
      <c r="AU23" s="25" t="s">
        <v>249</v>
      </c>
      <c r="AV23" s="43" t="str">
        <f t="shared" si="1"/>
        <v>23</v>
      </c>
      <c r="AW23" t="s">
        <v>600</v>
      </c>
      <c r="AZ23" t="s">
        <v>9632</v>
      </c>
      <c r="BE23" t="s">
        <v>9620</v>
      </c>
    </row>
    <row r="24" spans="1:57" x14ac:dyDescent="0.25">
      <c r="A24" s="1616">
        <v>27</v>
      </c>
      <c r="B24" s="1615"/>
      <c r="C24" s="1346" t="s">
        <v>12838</v>
      </c>
      <c r="D24" s="68" t="s">
        <v>11270</v>
      </c>
      <c r="E24" s="30" t="s">
        <v>11259</v>
      </c>
      <c r="F24" s="38">
        <v>27</v>
      </c>
      <c r="G24" s="32" t="s">
        <v>20</v>
      </c>
      <c r="H24" s="33" t="s">
        <v>20</v>
      </c>
      <c r="I24" s="651"/>
      <c r="J24" s="23"/>
      <c r="K24" s="32"/>
      <c r="L24" s="651"/>
      <c r="M24" s="23"/>
      <c r="N24" s="24"/>
      <c r="O24" s="656"/>
      <c r="P24" s="23"/>
      <c r="Q24" s="24"/>
      <c r="R24" s="651"/>
      <c r="S24" s="33"/>
      <c r="T24" s="33"/>
      <c r="U24" s="33"/>
      <c r="V24" s="33"/>
      <c r="W24" s="651"/>
      <c r="X24" s="23"/>
      <c r="Y24" s="2028"/>
      <c r="Z24" s="23"/>
      <c r="AA24" s="55" t="s">
        <v>824</v>
      </c>
      <c r="AB24" s="24"/>
      <c r="AC24" s="656"/>
      <c r="AD24" s="23"/>
      <c r="AE24" s="656"/>
      <c r="AF24" s="670" t="s">
        <v>754</v>
      </c>
      <c r="AG24" s="24" t="s">
        <v>8</v>
      </c>
      <c r="AH24" s="656" t="s">
        <v>8</v>
      </c>
      <c r="AI24" s="23" t="s">
        <v>8</v>
      </c>
      <c r="AJ24" s="656" t="s">
        <v>8</v>
      </c>
      <c r="AK24" s="23"/>
      <c r="AL24" s="34"/>
      <c r="AM24" s="56"/>
      <c r="AN24" s="32"/>
      <c r="AO24" s="651"/>
      <c r="AP24" s="32"/>
      <c r="AQ24" s="651"/>
      <c r="AR24" s="32"/>
      <c r="AS24" s="651"/>
      <c r="AT24" s="43" t="s">
        <v>275</v>
      </c>
      <c r="AU24" s="25" t="s">
        <v>250</v>
      </c>
      <c r="AV24" s="43" t="str">
        <f t="shared" si="1"/>
        <v>25</v>
      </c>
      <c r="AW24" t="s">
        <v>601</v>
      </c>
      <c r="AZ24" t="s">
        <v>9633</v>
      </c>
    </row>
    <row r="25" spans="1:57" x14ac:dyDescent="0.25">
      <c r="A25" s="1616">
        <v>31</v>
      </c>
      <c r="B25" s="1615"/>
      <c r="C25" s="1617" t="s">
        <v>858</v>
      </c>
      <c r="D25" s="68"/>
      <c r="E25" s="30" t="s">
        <v>11374</v>
      </c>
      <c r="F25" s="39"/>
      <c r="G25" s="32"/>
      <c r="H25" s="33"/>
      <c r="I25" s="651"/>
      <c r="J25" s="23"/>
      <c r="K25" s="32"/>
      <c r="L25" s="651"/>
      <c r="M25" s="20">
        <v>31</v>
      </c>
      <c r="N25" s="24"/>
      <c r="O25" s="656" t="s">
        <v>30</v>
      </c>
      <c r="P25" s="23"/>
      <c r="Q25" s="24"/>
      <c r="R25" s="651"/>
      <c r="S25" s="33"/>
      <c r="T25" s="33"/>
      <c r="U25" s="33"/>
      <c r="V25" s="33"/>
      <c r="W25" s="651"/>
      <c r="X25" s="20">
        <v>31</v>
      </c>
      <c r="Y25" s="2028"/>
      <c r="Z25" s="23" t="s">
        <v>30</v>
      </c>
      <c r="AA25" s="55" t="s">
        <v>824</v>
      </c>
      <c r="AB25" s="24"/>
      <c r="AC25" s="656"/>
      <c r="AD25" s="23"/>
      <c r="AE25" s="656"/>
      <c r="AF25" s="31"/>
      <c r="AG25" s="24"/>
      <c r="AH25" s="656"/>
      <c r="AI25" s="23"/>
      <c r="AJ25" s="656"/>
      <c r="AK25" s="23"/>
      <c r="AL25" s="34"/>
      <c r="AM25" s="909" t="s">
        <v>584</v>
      </c>
      <c r="AN25" s="32"/>
      <c r="AO25" s="651" t="s">
        <v>30</v>
      </c>
      <c r="AP25" s="32"/>
      <c r="AQ25" s="651" t="s">
        <v>30</v>
      </c>
      <c r="AR25" s="32"/>
      <c r="AS25" s="651" t="s">
        <v>30</v>
      </c>
      <c r="AT25" s="43" t="s">
        <v>276</v>
      </c>
      <c r="AU25" s="25" t="s">
        <v>251</v>
      </c>
      <c r="AV25" s="43" t="str">
        <f t="shared" si="1"/>
        <v>26</v>
      </c>
      <c r="AW25" t="s">
        <v>602</v>
      </c>
      <c r="AZ25" t="s">
        <v>9634</v>
      </c>
    </row>
    <row r="26" spans="1:57" x14ac:dyDescent="0.25">
      <c r="A26" s="510">
        <v>31</v>
      </c>
      <c r="B26" s="10" t="s">
        <v>96</v>
      </c>
      <c r="C26" s="1680" t="s">
        <v>895</v>
      </c>
      <c r="D26" s="86"/>
      <c r="E26" s="25"/>
      <c r="F26" s="40"/>
      <c r="G26" s="386"/>
      <c r="I26" s="652"/>
      <c r="K26" s="386"/>
      <c r="L26" s="652"/>
      <c r="M26" s="17" t="s">
        <v>96</v>
      </c>
      <c r="N26" s="9"/>
      <c r="O26" s="657" t="s">
        <v>14</v>
      </c>
      <c r="Q26" s="9"/>
      <c r="R26" s="652"/>
      <c r="W26" s="652"/>
      <c r="X26" s="17" t="s">
        <v>96</v>
      </c>
      <c r="Y26" s="686"/>
      <c r="Z26" s="4" t="s">
        <v>14</v>
      </c>
      <c r="AA26" s="59" t="s">
        <v>824</v>
      </c>
      <c r="AB26" s="9"/>
      <c r="AC26" s="657"/>
      <c r="AE26" s="657"/>
      <c r="AF26" s="31"/>
      <c r="AG26" s="9"/>
      <c r="AH26" s="657"/>
      <c r="AJ26" s="657"/>
      <c r="AL26" s="10"/>
      <c r="AM26" s="905" t="s">
        <v>96</v>
      </c>
      <c r="AN26" s="386"/>
      <c r="AO26" s="652" t="s">
        <v>14</v>
      </c>
      <c r="AP26" s="386"/>
      <c r="AQ26" s="652" t="s">
        <v>9714</v>
      </c>
      <c r="AR26" s="386"/>
      <c r="AS26" s="652" t="s">
        <v>14</v>
      </c>
      <c r="AT26" s="43" t="s">
        <v>277</v>
      </c>
      <c r="AU26" s="25" t="s">
        <v>252</v>
      </c>
      <c r="AV26" s="43" t="str">
        <f t="shared" si="1"/>
        <v>28</v>
      </c>
      <c r="AW26" t="s">
        <v>603</v>
      </c>
      <c r="AZ26" t="s">
        <v>9635</v>
      </c>
      <c r="BE26" t="s">
        <v>9667</v>
      </c>
    </row>
    <row r="27" spans="1:57" x14ac:dyDescent="0.25">
      <c r="A27" s="510">
        <v>31</v>
      </c>
      <c r="B27" s="10" t="s">
        <v>187</v>
      </c>
      <c r="C27" s="1680" t="s">
        <v>894</v>
      </c>
      <c r="D27" s="86"/>
      <c r="E27" s="25"/>
      <c r="F27" s="40"/>
      <c r="G27" s="386"/>
      <c r="I27" s="652"/>
      <c r="K27" s="386"/>
      <c r="L27" s="652"/>
      <c r="M27" s="17" t="s">
        <v>187</v>
      </c>
      <c r="N27" s="9"/>
      <c r="O27" s="657" t="s">
        <v>14</v>
      </c>
      <c r="Q27" s="9"/>
      <c r="R27" s="652"/>
      <c r="W27" s="652"/>
      <c r="X27" s="17" t="s">
        <v>187</v>
      </c>
      <c r="Y27" s="686"/>
      <c r="Z27" s="4" t="s">
        <v>14</v>
      </c>
      <c r="AA27" s="59" t="s">
        <v>824</v>
      </c>
      <c r="AB27" s="9"/>
      <c r="AC27" s="657"/>
      <c r="AE27" s="657"/>
      <c r="AF27" s="31"/>
      <c r="AG27" s="9"/>
      <c r="AH27" s="657"/>
      <c r="AJ27" s="657"/>
      <c r="AL27" s="10"/>
      <c r="AM27" s="905" t="s">
        <v>187</v>
      </c>
      <c r="AN27" s="386"/>
      <c r="AO27" s="652" t="s">
        <v>14</v>
      </c>
      <c r="AP27" s="386"/>
      <c r="AQ27" s="652" t="s">
        <v>9714</v>
      </c>
      <c r="AR27" s="386"/>
      <c r="AS27" s="652" t="s">
        <v>14</v>
      </c>
      <c r="AT27" s="43" t="s">
        <v>278</v>
      </c>
      <c r="AU27" s="25" t="s">
        <v>253</v>
      </c>
      <c r="AV27" s="43" t="str">
        <f t="shared" si="1"/>
        <v>29</v>
      </c>
      <c r="AW27" t="s">
        <v>604</v>
      </c>
      <c r="AZ27" t="s">
        <v>9636</v>
      </c>
      <c r="BE27" t="s">
        <v>9581</v>
      </c>
    </row>
    <row r="28" spans="1:57" x14ac:dyDescent="0.25">
      <c r="A28" s="510">
        <v>31</v>
      </c>
      <c r="B28" s="10" t="s">
        <v>97</v>
      </c>
      <c r="C28" s="1680" t="s">
        <v>893</v>
      </c>
      <c r="D28" s="86"/>
      <c r="E28" s="25"/>
      <c r="F28" s="40"/>
      <c r="G28" s="386"/>
      <c r="I28" s="652"/>
      <c r="K28" s="386"/>
      <c r="L28" s="652"/>
      <c r="M28" s="17" t="s">
        <v>97</v>
      </c>
      <c r="N28" s="9"/>
      <c r="O28" s="657" t="s">
        <v>14</v>
      </c>
      <c r="Q28" s="9"/>
      <c r="R28" s="652"/>
      <c r="W28" s="652"/>
      <c r="X28" s="17" t="s">
        <v>97</v>
      </c>
      <c r="Y28" s="686"/>
      <c r="Z28" s="4" t="s">
        <v>14</v>
      </c>
      <c r="AA28" s="59" t="s">
        <v>824</v>
      </c>
      <c r="AB28" s="9"/>
      <c r="AC28" s="657"/>
      <c r="AE28" s="657"/>
      <c r="AF28" s="31"/>
      <c r="AG28" s="9"/>
      <c r="AH28" s="657"/>
      <c r="AJ28" s="657"/>
      <c r="AL28" s="10"/>
      <c r="AM28" s="905" t="s">
        <v>97</v>
      </c>
      <c r="AN28" s="386"/>
      <c r="AO28" s="652" t="s">
        <v>14</v>
      </c>
      <c r="AP28" s="386"/>
      <c r="AQ28" s="652" t="s">
        <v>9714</v>
      </c>
      <c r="AR28" s="386"/>
      <c r="AS28" s="652" t="s">
        <v>14</v>
      </c>
      <c r="AT28" s="43" t="s">
        <v>279</v>
      </c>
      <c r="AU28" s="25" t="s">
        <v>254</v>
      </c>
      <c r="AV28" s="43" t="str">
        <f t="shared" si="1"/>
        <v>32</v>
      </c>
      <c r="AW28" t="s">
        <v>605</v>
      </c>
      <c r="AZ28" t="s">
        <v>9637</v>
      </c>
      <c r="BE28" t="s">
        <v>9582</v>
      </c>
    </row>
    <row r="29" spans="1:57" x14ac:dyDescent="0.25">
      <c r="A29" s="510">
        <v>31</v>
      </c>
      <c r="B29" s="10" t="s">
        <v>114</v>
      </c>
      <c r="C29" s="1680" t="s">
        <v>892</v>
      </c>
      <c r="D29" s="86"/>
      <c r="E29" s="25"/>
      <c r="F29" s="40"/>
      <c r="G29" s="386"/>
      <c r="I29" s="652"/>
      <c r="K29" s="386"/>
      <c r="L29" s="652"/>
      <c r="M29" s="17" t="s">
        <v>114</v>
      </c>
      <c r="N29" s="9"/>
      <c r="O29" s="657" t="s">
        <v>14</v>
      </c>
      <c r="Q29" s="9"/>
      <c r="R29" s="652"/>
      <c r="W29" s="652"/>
      <c r="X29" s="17" t="s">
        <v>114</v>
      </c>
      <c r="Y29" s="686"/>
      <c r="Z29" s="4" t="s">
        <v>14</v>
      </c>
      <c r="AA29" s="59" t="s">
        <v>824</v>
      </c>
      <c r="AB29" s="9"/>
      <c r="AC29" s="657"/>
      <c r="AE29" s="657"/>
      <c r="AF29" s="31"/>
      <c r="AG29" s="9"/>
      <c r="AH29" s="657"/>
      <c r="AJ29" s="657"/>
      <c r="AL29" s="10"/>
      <c r="AM29" s="905" t="s">
        <v>114</v>
      </c>
      <c r="AN29" s="386"/>
      <c r="AO29" s="652" t="s">
        <v>14</v>
      </c>
      <c r="AP29" s="386"/>
      <c r="AQ29" s="652" t="s">
        <v>9714</v>
      </c>
      <c r="AR29" s="386"/>
      <c r="AS29" s="652" t="s">
        <v>14</v>
      </c>
      <c r="AT29" s="43" t="s">
        <v>280</v>
      </c>
      <c r="AU29" s="25" t="s">
        <v>255</v>
      </c>
      <c r="AV29" s="43" t="str">
        <f t="shared" si="1"/>
        <v>45</v>
      </c>
      <c r="AW29" t="s">
        <v>606</v>
      </c>
      <c r="AZ29" t="s">
        <v>9638</v>
      </c>
      <c r="BE29" t="s">
        <v>9583</v>
      </c>
    </row>
    <row r="30" spans="1:57" x14ac:dyDescent="0.25">
      <c r="A30" s="510">
        <v>31</v>
      </c>
      <c r="B30" s="10" t="s">
        <v>111</v>
      </c>
      <c r="C30" s="1680" t="s">
        <v>891</v>
      </c>
      <c r="D30" s="86"/>
      <c r="E30" s="25"/>
      <c r="F30" s="40"/>
      <c r="G30" s="386"/>
      <c r="I30" s="652"/>
      <c r="K30" s="386"/>
      <c r="L30" s="652"/>
      <c r="M30" s="17" t="s">
        <v>111</v>
      </c>
      <c r="N30" s="9"/>
      <c r="O30" s="657" t="s">
        <v>14</v>
      </c>
      <c r="Q30" s="9"/>
      <c r="R30" s="652"/>
      <c r="W30" s="652"/>
      <c r="X30" s="17" t="s">
        <v>111</v>
      </c>
      <c r="Y30" s="686"/>
      <c r="Z30" s="4" t="s">
        <v>14</v>
      </c>
      <c r="AA30" s="59" t="s">
        <v>824</v>
      </c>
      <c r="AB30" s="9"/>
      <c r="AC30" s="657"/>
      <c r="AE30" s="657"/>
      <c r="AF30" s="31"/>
      <c r="AG30" s="9"/>
      <c r="AH30" s="657"/>
      <c r="AJ30" s="657"/>
      <c r="AL30" s="10"/>
      <c r="AM30" s="905" t="s">
        <v>111</v>
      </c>
      <c r="AN30" s="386"/>
      <c r="AO30" s="652" t="s">
        <v>14</v>
      </c>
      <c r="AP30" s="386"/>
      <c r="AQ30" s="652" t="s">
        <v>9714</v>
      </c>
      <c r="AR30" s="386"/>
      <c r="AS30" s="652" t="s">
        <v>14</v>
      </c>
      <c r="AT30" s="43" t="s">
        <v>281</v>
      </c>
      <c r="AU30" s="25" t="s">
        <v>256</v>
      </c>
      <c r="AV30" s="43" t="str">
        <f t="shared" si="1"/>
        <v>51</v>
      </c>
      <c r="AW30" t="s">
        <v>607</v>
      </c>
      <c r="AZ30" t="s">
        <v>9639</v>
      </c>
      <c r="BE30" t="s">
        <v>9584</v>
      </c>
    </row>
    <row r="31" spans="1:57" x14ac:dyDescent="0.25">
      <c r="A31" s="510">
        <v>31</v>
      </c>
      <c r="B31" s="10" t="s">
        <v>188</v>
      </c>
      <c r="C31" s="1680" t="s">
        <v>890</v>
      </c>
      <c r="D31" s="86"/>
      <c r="E31" s="25"/>
      <c r="F31" s="40"/>
      <c r="G31" s="386"/>
      <c r="I31" s="652"/>
      <c r="K31" s="386"/>
      <c r="L31" s="652"/>
      <c r="M31" s="17" t="s">
        <v>188</v>
      </c>
      <c r="N31" s="9"/>
      <c r="O31" s="657" t="s">
        <v>14</v>
      </c>
      <c r="Q31" s="9"/>
      <c r="R31" s="652"/>
      <c r="W31" s="652"/>
      <c r="X31" s="17" t="s">
        <v>188</v>
      </c>
      <c r="Y31" s="686"/>
      <c r="Z31" s="4" t="s">
        <v>14</v>
      </c>
      <c r="AA31" s="59" t="s">
        <v>824</v>
      </c>
      <c r="AB31" s="9"/>
      <c r="AC31" s="657"/>
      <c r="AE31" s="657"/>
      <c r="AF31" s="31"/>
      <c r="AG31" s="9"/>
      <c r="AH31" s="657"/>
      <c r="AJ31" s="657"/>
      <c r="AL31" s="10"/>
      <c r="AM31" s="905" t="s">
        <v>188</v>
      </c>
      <c r="AN31" s="386"/>
      <c r="AO31" s="652" t="s">
        <v>14</v>
      </c>
      <c r="AP31" s="386"/>
      <c r="AQ31" s="652" t="s">
        <v>9714</v>
      </c>
      <c r="AR31" s="386"/>
      <c r="AS31" s="652" t="s">
        <v>14</v>
      </c>
      <c r="AT31" s="43" t="s">
        <v>282</v>
      </c>
      <c r="AU31" s="25" t="s">
        <v>257</v>
      </c>
      <c r="AV31" s="43" t="str">
        <f t="shared" si="1"/>
        <v>58</v>
      </c>
      <c r="AW31" t="s">
        <v>608</v>
      </c>
      <c r="AZ31" t="s">
        <v>9640</v>
      </c>
      <c r="BE31" t="s">
        <v>9585</v>
      </c>
    </row>
    <row r="32" spans="1:57" x14ac:dyDescent="0.25">
      <c r="A32" s="1614">
        <v>32</v>
      </c>
      <c r="B32" s="1458"/>
      <c r="C32" s="1512" t="s">
        <v>859</v>
      </c>
      <c r="D32" s="68" t="s">
        <v>11271</v>
      </c>
      <c r="E32" s="30" t="s">
        <v>11298</v>
      </c>
      <c r="F32" s="38">
        <v>32</v>
      </c>
      <c r="G32" s="32" t="s">
        <v>8</v>
      </c>
      <c r="H32" s="33" t="s">
        <v>8</v>
      </c>
      <c r="I32" s="651" t="s">
        <v>9</v>
      </c>
      <c r="J32" s="19">
        <v>32</v>
      </c>
      <c r="K32" s="32" t="s">
        <v>10</v>
      </c>
      <c r="L32" s="651" t="s">
        <v>9</v>
      </c>
      <c r="M32" s="23"/>
      <c r="N32" s="24"/>
      <c r="O32" s="656"/>
      <c r="P32" s="23"/>
      <c r="Q32" s="24"/>
      <c r="R32" s="651"/>
      <c r="S32" s="33"/>
      <c r="T32" s="33"/>
      <c r="U32" s="33"/>
      <c r="V32" s="33"/>
      <c r="W32" s="651"/>
      <c r="X32" s="23"/>
      <c r="Y32" s="2028"/>
      <c r="Z32" s="23"/>
      <c r="AA32" s="55" t="s">
        <v>824</v>
      </c>
      <c r="AB32" s="24"/>
      <c r="AC32" s="656"/>
      <c r="AD32" s="23"/>
      <c r="AE32" s="656"/>
      <c r="AF32" s="667"/>
      <c r="AG32" s="24"/>
      <c r="AH32" s="656"/>
      <c r="AI32" s="23"/>
      <c r="AJ32" s="656"/>
      <c r="AK32" s="23"/>
      <c r="AL32" s="34"/>
      <c r="AM32" s="909" t="s">
        <v>119</v>
      </c>
      <c r="AN32" s="32" t="s">
        <v>8</v>
      </c>
      <c r="AO32" s="651" t="s">
        <v>9</v>
      </c>
      <c r="AP32" s="32" t="s">
        <v>24</v>
      </c>
      <c r="AQ32" s="651" t="s">
        <v>24</v>
      </c>
      <c r="AR32" s="32" t="s">
        <v>24</v>
      </c>
      <c r="AS32" s="651" t="s">
        <v>24</v>
      </c>
      <c r="AT32" s="43" t="s">
        <v>283</v>
      </c>
      <c r="AU32" s="25" t="s">
        <v>258</v>
      </c>
      <c r="AV32" s="43" t="str">
        <f t="shared" si="1"/>
        <v>59</v>
      </c>
      <c r="AW32" t="s">
        <v>609</v>
      </c>
      <c r="AZ32" t="s">
        <v>9641</v>
      </c>
      <c r="BE32" t="s">
        <v>9586</v>
      </c>
    </row>
    <row r="33" spans="1:57" x14ac:dyDescent="0.25">
      <c r="A33" s="1616">
        <v>33</v>
      </c>
      <c r="B33" s="1458"/>
      <c r="C33" s="1681" t="s">
        <v>860</v>
      </c>
      <c r="D33" s="68" t="s">
        <v>11271</v>
      </c>
      <c r="E33" s="30" t="s">
        <v>11298</v>
      </c>
      <c r="F33" s="389">
        <v>33</v>
      </c>
      <c r="G33" s="32" t="s">
        <v>21</v>
      </c>
      <c r="H33" s="33" t="s">
        <v>21</v>
      </c>
      <c r="I33" s="651" t="s">
        <v>15</v>
      </c>
      <c r="J33" s="19">
        <v>33</v>
      </c>
      <c r="K33" s="32" t="s">
        <v>21</v>
      </c>
      <c r="L33" s="651" t="s">
        <v>15</v>
      </c>
      <c r="M33" s="23"/>
      <c r="N33" s="24"/>
      <c r="O33" s="656"/>
      <c r="P33" s="23"/>
      <c r="Q33" s="24"/>
      <c r="R33" s="651"/>
      <c r="S33" s="33"/>
      <c r="T33" s="33"/>
      <c r="U33" s="33"/>
      <c r="V33" s="33"/>
      <c r="W33" s="651"/>
      <c r="X33" s="23"/>
      <c r="Y33" s="2028"/>
      <c r="Z33" s="23"/>
      <c r="AA33" s="55" t="s">
        <v>824</v>
      </c>
      <c r="AB33" s="24"/>
      <c r="AC33" s="656"/>
      <c r="AD33" s="23"/>
      <c r="AE33" s="656"/>
      <c r="AF33" s="667"/>
      <c r="AG33" s="24"/>
      <c r="AH33" s="656"/>
      <c r="AI33" s="23"/>
      <c r="AJ33" s="656"/>
      <c r="AK33" s="23"/>
      <c r="AL33" s="34"/>
      <c r="AM33" s="56"/>
      <c r="AN33" s="32"/>
      <c r="AO33" s="651"/>
      <c r="AP33" s="32"/>
      <c r="AQ33" s="651"/>
      <c r="AR33" s="32"/>
      <c r="AS33" s="651"/>
      <c r="AT33" s="43" t="s">
        <v>284</v>
      </c>
      <c r="AU33" s="25" t="s">
        <v>259</v>
      </c>
      <c r="AV33" s="43" t="str">
        <f t="shared" si="1"/>
        <v>76</v>
      </c>
      <c r="AW33" t="s">
        <v>610</v>
      </c>
      <c r="AZ33" t="s">
        <v>9642</v>
      </c>
      <c r="BE33" t="s">
        <v>9587</v>
      </c>
    </row>
    <row r="34" spans="1:57" x14ac:dyDescent="0.25">
      <c r="A34" s="1616">
        <v>35</v>
      </c>
      <c r="B34" s="1458"/>
      <c r="C34" s="1407" t="s">
        <v>861</v>
      </c>
      <c r="D34" s="68" t="s">
        <v>11272</v>
      </c>
      <c r="E34" s="30" t="s">
        <v>11299</v>
      </c>
      <c r="F34" s="38">
        <v>35</v>
      </c>
      <c r="G34" s="32" t="s">
        <v>22</v>
      </c>
      <c r="H34" s="33" t="s">
        <v>23</v>
      </c>
      <c r="I34" s="651"/>
      <c r="J34" s="28"/>
      <c r="K34" s="32"/>
      <c r="L34" s="651"/>
      <c r="M34" s="23"/>
      <c r="N34" s="24"/>
      <c r="O34" s="656"/>
      <c r="P34" s="21">
        <v>35</v>
      </c>
      <c r="Q34" s="24" t="s">
        <v>146</v>
      </c>
      <c r="R34" s="656"/>
      <c r="S34" s="33"/>
      <c r="T34" s="33"/>
      <c r="U34" s="33"/>
      <c r="V34" s="33"/>
      <c r="W34" s="651"/>
      <c r="X34" s="23"/>
      <c r="Y34" s="2028"/>
      <c r="Z34" s="23"/>
      <c r="AA34" s="55" t="s">
        <v>824</v>
      </c>
      <c r="AB34" s="24"/>
      <c r="AC34" s="656"/>
      <c r="AD34" s="23"/>
      <c r="AE34" s="656"/>
      <c r="AF34" s="667"/>
      <c r="AG34" s="24"/>
      <c r="AH34" s="656"/>
      <c r="AI34" s="23"/>
      <c r="AJ34" s="656"/>
      <c r="AK34" s="23"/>
      <c r="AL34" s="34"/>
      <c r="AM34" s="56"/>
      <c r="AN34" s="32"/>
      <c r="AO34" s="651"/>
      <c r="AP34" s="32"/>
      <c r="AQ34" s="651"/>
      <c r="AR34" s="32"/>
      <c r="AS34" s="651"/>
      <c r="AT34" s="43" t="s">
        <v>285</v>
      </c>
      <c r="AU34" s="25" t="s">
        <v>260</v>
      </c>
      <c r="AV34" s="43" t="str">
        <f t="shared" si="1"/>
        <v>77</v>
      </c>
      <c r="AW34" t="s">
        <v>639</v>
      </c>
      <c r="AZ34" t="s">
        <v>9643</v>
      </c>
      <c r="BE34" t="s">
        <v>9588</v>
      </c>
    </row>
    <row r="35" spans="1:57" x14ac:dyDescent="0.25">
      <c r="A35" s="1616">
        <v>37</v>
      </c>
      <c r="B35" s="1458"/>
      <c r="C35" s="1346" t="s">
        <v>862</v>
      </c>
      <c r="D35" s="68" t="s">
        <v>11273</v>
      </c>
      <c r="E35" s="30" t="s">
        <v>11281</v>
      </c>
      <c r="F35" s="38">
        <v>37</v>
      </c>
      <c r="G35" s="32" t="s">
        <v>24</v>
      </c>
      <c r="H35" s="33" t="s">
        <v>24</v>
      </c>
      <c r="I35" s="651" t="s">
        <v>25</v>
      </c>
      <c r="J35" s="19">
        <v>37</v>
      </c>
      <c r="K35" s="32" t="s">
        <v>26</v>
      </c>
      <c r="L35" s="651" t="s">
        <v>15</v>
      </c>
      <c r="M35" s="23"/>
      <c r="N35" s="24"/>
      <c r="O35" s="656"/>
      <c r="P35" s="99" t="s">
        <v>1134</v>
      </c>
      <c r="Q35" s="24" t="s">
        <v>24</v>
      </c>
      <c r="R35" s="651"/>
      <c r="S35" s="23" t="s">
        <v>24</v>
      </c>
      <c r="T35" s="23" t="s">
        <v>24</v>
      </c>
      <c r="U35" s="23" t="s">
        <v>24</v>
      </c>
      <c r="V35" s="23" t="s">
        <v>24</v>
      </c>
      <c r="W35" s="656"/>
      <c r="X35" s="23"/>
      <c r="Y35" s="2028"/>
      <c r="Z35" s="23"/>
      <c r="AA35" s="55" t="s">
        <v>824</v>
      </c>
      <c r="AB35" s="24"/>
      <c r="AC35" s="656"/>
      <c r="AD35" s="23"/>
      <c r="AE35" s="656"/>
      <c r="AF35" s="667"/>
      <c r="AG35" s="24"/>
      <c r="AH35" s="656"/>
      <c r="AI35" s="23"/>
      <c r="AJ35" s="656"/>
      <c r="AK35" s="23"/>
      <c r="AL35" s="34"/>
      <c r="AM35" s="56"/>
      <c r="AN35" s="32"/>
      <c r="AO35" s="651"/>
      <c r="AP35" s="32"/>
      <c r="AQ35" s="651"/>
      <c r="AR35" s="32"/>
      <c r="AS35" s="651"/>
      <c r="AT35" s="43" t="s">
        <v>286</v>
      </c>
      <c r="AU35" s="25" t="s">
        <v>261</v>
      </c>
      <c r="AV35" s="43" t="str">
        <f t="shared" si="1"/>
        <v>79</v>
      </c>
      <c r="AW35" t="s">
        <v>611</v>
      </c>
      <c r="BE35" t="s">
        <v>9589</v>
      </c>
    </row>
    <row r="36" spans="1:57" x14ac:dyDescent="0.25">
      <c r="A36" s="1616">
        <v>38</v>
      </c>
      <c r="B36" s="1458"/>
      <c r="C36" s="1346" t="s">
        <v>11488</v>
      </c>
      <c r="D36" s="68" t="s">
        <v>11274</v>
      </c>
      <c r="E36" s="30" t="s">
        <v>11274</v>
      </c>
      <c r="F36" s="38">
        <v>38</v>
      </c>
      <c r="G36" s="32"/>
      <c r="H36" s="33"/>
      <c r="I36" s="651" t="s">
        <v>27</v>
      </c>
      <c r="J36" s="19">
        <v>38</v>
      </c>
      <c r="K36" s="32" t="s">
        <v>28</v>
      </c>
      <c r="L36" s="651"/>
      <c r="M36" s="23"/>
      <c r="N36" s="24"/>
      <c r="O36" s="656"/>
      <c r="P36" s="21">
        <v>38</v>
      </c>
      <c r="Q36" s="24" t="s">
        <v>147</v>
      </c>
      <c r="R36" s="656"/>
      <c r="S36" s="23" t="s">
        <v>147</v>
      </c>
      <c r="T36" s="23"/>
      <c r="U36" s="23"/>
      <c r="V36" s="23" t="s">
        <v>147</v>
      </c>
      <c r="W36" s="656"/>
      <c r="X36" s="23"/>
      <c r="Y36" s="2028"/>
      <c r="Z36" s="23"/>
      <c r="AA36" s="55" t="s">
        <v>824</v>
      </c>
      <c r="AB36" s="24"/>
      <c r="AC36" s="656"/>
      <c r="AD36" s="23"/>
      <c r="AE36" s="656"/>
      <c r="AF36" s="667"/>
      <c r="AG36" s="24"/>
      <c r="AH36" s="656"/>
      <c r="AI36" s="23"/>
      <c r="AJ36" s="656"/>
      <c r="AK36" s="23"/>
      <c r="AL36" s="34"/>
      <c r="AM36" s="56"/>
      <c r="AN36" s="32"/>
      <c r="AO36" s="651"/>
      <c r="AP36" s="32"/>
      <c r="AQ36" s="651"/>
      <c r="AR36" s="32"/>
      <c r="AS36" s="651"/>
      <c r="AT36" s="43" t="s">
        <v>287</v>
      </c>
      <c r="AU36" s="25" t="s">
        <v>262</v>
      </c>
      <c r="AV36" s="43" t="str">
        <f t="shared" si="1"/>
        <v>81</v>
      </c>
      <c r="AW36" t="s">
        <v>612</v>
      </c>
      <c r="BE36" t="s">
        <v>9590</v>
      </c>
    </row>
    <row r="37" spans="1:57" x14ac:dyDescent="0.25">
      <c r="A37" s="1614">
        <v>39</v>
      </c>
      <c r="B37" s="1458"/>
      <c r="C37" s="1647" t="s">
        <v>12739</v>
      </c>
      <c r="D37" s="36" t="s">
        <v>11275</v>
      </c>
      <c r="E37" s="30" t="s">
        <v>11300</v>
      </c>
      <c r="F37" s="38">
        <v>39</v>
      </c>
      <c r="G37" s="32"/>
      <c r="H37" s="33"/>
      <c r="I37" s="651" t="s">
        <v>13</v>
      </c>
      <c r="J37" s="19">
        <v>39</v>
      </c>
      <c r="K37" s="32" t="s">
        <v>13</v>
      </c>
      <c r="L37" s="651" t="s">
        <v>13</v>
      </c>
      <c r="M37" s="20">
        <v>39</v>
      </c>
      <c r="N37" s="24"/>
      <c r="O37" s="656" t="s">
        <v>8</v>
      </c>
      <c r="P37" s="21">
        <v>39</v>
      </c>
      <c r="Q37" s="24" t="s">
        <v>77</v>
      </c>
      <c r="R37" s="656"/>
      <c r="S37" s="23" t="s">
        <v>77</v>
      </c>
      <c r="T37" s="23"/>
      <c r="U37" s="23"/>
      <c r="V37" s="23" t="s">
        <v>77</v>
      </c>
      <c r="W37" s="656"/>
      <c r="X37" s="20">
        <v>39</v>
      </c>
      <c r="Y37" s="2028"/>
      <c r="Z37" s="23" t="s">
        <v>8</v>
      </c>
      <c r="AA37" s="54">
        <v>39</v>
      </c>
      <c r="AB37" s="24"/>
      <c r="AC37" s="656" t="s">
        <v>8</v>
      </c>
      <c r="AD37" s="23"/>
      <c r="AE37" s="656" t="s">
        <v>8</v>
      </c>
      <c r="AF37" s="670" t="s">
        <v>755</v>
      </c>
      <c r="AG37" s="24"/>
      <c r="AH37" s="656" t="s">
        <v>8</v>
      </c>
      <c r="AI37" s="23"/>
      <c r="AJ37" s="656" t="s">
        <v>8</v>
      </c>
      <c r="AK37" s="23"/>
      <c r="AL37" s="34" t="s">
        <v>8</v>
      </c>
      <c r="AM37" s="909" t="s">
        <v>755</v>
      </c>
      <c r="AN37" s="32"/>
      <c r="AO37" s="651" t="s">
        <v>8</v>
      </c>
      <c r="AP37" s="32"/>
      <c r="AQ37" s="651" t="s">
        <v>8</v>
      </c>
      <c r="AR37" s="32"/>
      <c r="AS37" s="651" t="s">
        <v>8</v>
      </c>
      <c r="AT37" s="43" t="s">
        <v>288</v>
      </c>
      <c r="AU37" s="25" t="s">
        <v>263</v>
      </c>
      <c r="AV37" s="43" t="str">
        <f t="shared" si="1"/>
        <v>82</v>
      </c>
      <c r="AW37" t="s">
        <v>613</v>
      </c>
      <c r="AZ37" t="s">
        <v>9644</v>
      </c>
      <c r="BE37" t="s">
        <v>9591</v>
      </c>
    </row>
    <row r="38" spans="1:57" x14ac:dyDescent="0.25">
      <c r="A38" s="1616">
        <v>40</v>
      </c>
      <c r="B38" s="1458"/>
      <c r="C38" s="1346" t="s">
        <v>864</v>
      </c>
      <c r="D38" s="68"/>
      <c r="E38" s="30" t="s">
        <v>11268</v>
      </c>
      <c r="F38" s="39"/>
      <c r="G38" s="32"/>
      <c r="H38" s="33"/>
      <c r="I38" s="651"/>
      <c r="J38" s="23"/>
      <c r="K38" s="32"/>
      <c r="L38" s="651"/>
      <c r="M38" s="23"/>
      <c r="N38" s="24"/>
      <c r="O38" s="656"/>
      <c r="P38" s="21">
        <v>40</v>
      </c>
      <c r="Q38" s="24"/>
      <c r="R38" s="651"/>
      <c r="S38" s="23" t="s">
        <v>60</v>
      </c>
      <c r="T38" s="23" t="s">
        <v>60</v>
      </c>
      <c r="U38" s="23" t="s">
        <v>60</v>
      </c>
      <c r="V38" s="23" t="s">
        <v>79</v>
      </c>
      <c r="W38" s="656"/>
      <c r="X38" s="23"/>
      <c r="Y38" s="2028"/>
      <c r="Z38" s="23"/>
      <c r="AA38" s="55" t="s">
        <v>824</v>
      </c>
      <c r="AB38" s="24"/>
      <c r="AC38" s="656"/>
      <c r="AD38" s="23"/>
      <c r="AE38" s="656"/>
      <c r="AF38" s="667"/>
      <c r="AG38" s="24"/>
      <c r="AH38" s="656"/>
      <c r="AI38" s="23"/>
      <c r="AJ38" s="656"/>
      <c r="AK38" s="23"/>
      <c r="AL38" s="34"/>
      <c r="AM38" s="56"/>
      <c r="AN38" s="32"/>
      <c r="AO38" s="651"/>
      <c r="AP38" s="32"/>
      <c r="AQ38" s="651"/>
      <c r="AR38" s="32"/>
      <c r="AS38" s="651"/>
      <c r="AT38" s="53" t="s">
        <v>289</v>
      </c>
      <c r="AU38" s="29" t="s">
        <v>264</v>
      </c>
      <c r="AV38" s="43" t="str">
        <f t="shared" si="1"/>
        <v>83</v>
      </c>
      <c r="AW38" t="s">
        <v>614</v>
      </c>
      <c r="AZ38" t="s">
        <v>9668</v>
      </c>
      <c r="BE38" t="s">
        <v>9592</v>
      </c>
    </row>
    <row r="39" spans="1:57" x14ac:dyDescent="0.25">
      <c r="A39" s="1614">
        <v>41</v>
      </c>
      <c r="B39" s="1458"/>
      <c r="C39" s="2029" t="s">
        <v>914</v>
      </c>
      <c r="D39" s="68" t="s">
        <v>11276</v>
      </c>
      <c r="E39" s="30" t="s">
        <v>11276</v>
      </c>
      <c r="F39" s="38">
        <v>41</v>
      </c>
      <c r="G39" s="32" t="s">
        <v>8</v>
      </c>
      <c r="H39" s="33" t="s">
        <v>8</v>
      </c>
      <c r="I39" s="651" t="s">
        <v>9</v>
      </c>
      <c r="J39" s="19">
        <v>41</v>
      </c>
      <c r="K39" s="32" t="s">
        <v>10</v>
      </c>
      <c r="L39" s="651" t="s">
        <v>9</v>
      </c>
      <c r="M39" s="23"/>
      <c r="N39" s="24"/>
      <c r="O39" s="656"/>
      <c r="P39" s="23"/>
      <c r="Q39" s="24"/>
      <c r="R39" s="651"/>
      <c r="S39" s="33"/>
      <c r="T39" s="33"/>
      <c r="U39" s="33"/>
      <c r="V39" s="33"/>
      <c r="W39" s="651"/>
      <c r="X39" s="23"/>
      <c r="Y39" s="2028"/>
      <c r="Z39" s="23"/>
      <c r="AA39" s="55" t="s">
        <v>824</v>
      </c>
      <c r="AB39" s="24"/>
      <c r="AC39" s="656"/>
      <c r="AD39" s="23"/>
      <c r="AE39" s="656"/>
      <c r="AF39" s="667"/>
      <c r="AG39" s="24"/>
      <c r="AH39" s="656"/>
      <c r="AI39" s="23"/>
      <c r="AJ39" s="656"/>
      <c r="AK39" s="23"/>
      <c r="AL39" s="34"/>
      <c r="AM39" s="909" t="s">
        <v>9715</v>
      </c>
      <c r="AN39" s="32" t="s">
        <v>8</v>
      </c>
      <c r="AO39" s="651" t="s">
        <v>9</v>
      </c>
      <c r="AP39" s="32"/>
      <c r="AQ39" s="651"/>
      <c r="AR39" s="32" t="s">
        <v>14</v>
      </c>
      <c r="AS39" s="651"/>
      <c r="AT39" s="3782" t="s">
        <v>839</v>
      </c>
      <c r="AU39" s="3783"/>
      <c r="AV39" s="43" t="str">
        <f t="shared" si="1"/>
        <v>88</v>
      </c>
      <c r="AW39" t="s">
        <v>615</v>
      </c>
      <c r="AZ39" t="s">
        <v>9622</v>
      </c>
      <c r="BE39" t="s">
        <v>9593</v>
      </c>
    </row>
    <row r="40" spans="1:57" x14ac:dyDescent="0.25">
      <c r="A40" s="1614">
        <v>42</v>
      </c>
      <c r="B40" s="1458"/>
      <c r="C40" s="1679" t="s">
        <v>11237</v>
      </c>
      <c r="D40" s="68" t="s">
        <v>11277</v>
      </c>
      <c r="E40" s="30" t="s">
        <v>11277</v>
      </c>
      <c r="F40" s="38">
        <v>42</v>
      </c>
      <c r="G40" s="32" t="s">
        <v>8</v>
      </c>
      <c r="H40" s="33" t="s">
        <v>8</v>
      </c>
      <c r="I40" s="651" t="s">
        <v>9</v>
      </c>
      <c r="J40" s="19">
        <v>42</v>
      </c>
      <c r="K40" s="32" t="s">
        <v>10</v>
      </c>
      <c r="L40" s="651" t="s">
        <v>9</v>
      </c>
      <c r="M40" s="23"/>
      <c r="N40" s="24"/>
      <c r="O40" s="656"/>
      <c r="P40" s="23"/>
      <c r="Q40" s="24"/>
      <c r="R40" s="651"/>
      <c r="S40" s="33"/>
      <c r="T40" s="33"/>
      <c r="U40" s="33"/>
      <c r="V40" s="33"/>
      <c r="W40" s="651"/>
      <c r="X40" s="23"/>
      <c r="Y40" s="2028"/>
      <c r="Z40" s="23"/>
      <c r="AA40" s="55" t="s">
        <v>824</v>
      </c>
      <c r="AB40" s="24"/>
      <c r="AC40" s="656"/>
      <c r="AD40" s="23"/>
      <c r="AE40" s="656"/>
      <c r="AF40" s="667"/>
      <c r="AG40" s="24"/>
      <c r="AH40" s="656"/>
      <c r="AI40" s="23"/>
      <c r="AJ40" s="656"/>
      <c r="AK40" s="23"/>
      <c r="AL40" s="34"/>
      <c r="AM40" s="909" t="s">
        <v>1184</v>
      </c>
      <c r="AN40" s="32" t="s">
        <v>8</v>
      </c>
      <c r="AO40" s="651" t="s">
        <v>9</v>
      </c>
      <c r="AP40" s="32"/>
      <c r="AQ40" s="651"/>
      <c r="AR40" s="32" t="s">
        <v>14</v>
      </c>
      <c r="AS40" s="651"/>
      <c r="AT40" s="260" t="str">
        <f>LEFT(AU40,1)</f>
        <v>1</v>
      </c>
      <c r="AU40" s="25" t="s">
        <v>235</v>
      </c>
      <c r="AV40" s="43" t="str">
        <f t="shared" si="1"/>
        <v>91</v>
      </c>
      <c r="AW40" s="25" t="s">
        <v>616</v>
      </c>
      <c r="BE40" t="s">
        <v>9594</v>
      </c>
    </row>
    <row r="41" spans="1:57" x14ac:dyDescent="0.25">
      <c r="A41" s="1616">
        <v>43</v>
      </c>
      <c r="B41" s="1458"/>
      <c r="C41" s="1679" t="s">
        <v>865</v>
      </c>
      <c r="D41" s="68" t="s">
        <v>11278</v>
      </c>
      <c r="E41" s="30" t="s">
        <v>11278</v>
      </c>
      <c r="F41" s="38">
        <v>43</v>
      </c>
      <c r="G41" s="32" t="s">
        <v>24</v>
      </c>
      <c r="H41" s="33" t="s">
        <v>24</v>
      </c>
      <c r="I41" s="651" t="s">
        <v>15</v>
      </c>
      <c r="J41" s="19">
        <v>43</v>
      </c>
      <c r="K41" s="32" t="s">
        <v>29</v>
      </c>
      <c r="L41" s="651" t="s">
        <v>15</v>
      </c>
      <c r="M41" s="23"/>
      <c r="N41" s="24"/>
      <c r="O41" s="656"/>
      <c r="P41" s="21">
        <v>43</v>
      </c>
      <c r="Q41" s="24" t="s">
        <v>148</v>
      </c>
      <c r="R41" s="656"/>
      <c r="S41" s="23" t="s">
        <v>148</v>
      </c>
      <c r="T41" s="23" t="s">
        <v>148</v>
      </c>
      <c r="U41" s="23" t="s">
        <v>148</v>
      </c>
      <c r="V41" s="23" t="s">
        <v>148</v>
      </c>
      <c r="W41" s="656"/>
      <c r="X41" s="23"/>
      <c r="Y41" s="2028"/>
      <c r="Z41" s="23"/>
      <c r="AA41" s="55" t="s">
        <v>824</v>
      </c>
      <c r="AB41" s="24"/>
      <c r="AC41" s="656"/>
      <c r="AD41" s="23"/>
      <c r="AE41" s="656"/>
      <c r="AF41" s="667"/>
      <c r="AG41" s="24"/>
      <c r="AH41" s="656"/>
      <c r="AI41" s="23"/>
      <c r="AJ41" s="656"/>
      <c r="AK41" s="23"/>
      <c r="AL41" s="34"/>
      <c r="AM41" s="56"/>
      <c r="AN41" s="32"/>
      <c r="AO41" s="651"/>
      <c r="AP41" s="32"/>
      <c r="AQ41" s="651"/>
      <c r="AR41" s="32"/>
      <c r="AS41" s="651"/>
      <c r="AT41" s="43" t="str">
        <f>LEFT(AU41,1)</f>
        <v>2</v>
      </c>
      <c r="AU41" s="25" t="s">
        <v>236</v>
      </c>
      <c r="AV41" s="43" t="str">
        <f t="shared" si="1"/>
        <v>92</v>
      </c>
      <c r="AW41" s="25" t="s">
        <v>617</v>
      </c>
      <c r="BE41" t="s">
        <v>9595</v>
      </c>
    </row>
    <row r="42" spans="1:57" x14ac:dyDescent="0.25">
      <c r="A42" s="1616">
        <v>44</v>
      </c>
      <c r="B42" s="1458"/>
      <c r="C42" s="1346" t="s">
        <v>866</v>
      </c>
      <c r="D42" s="68" t="s">
        <v>11279</v>
      </c>
      <c r="E42" s="30" t="s">
        <v>11301</v>
      </c>
      <c r="F42" s="38">
        <v>44</v>
      </c>
      <c r="G42" s="32"/>
      <c r="H42" s="33"/>
      <c r="I42" s="651" t="s">
        <v>30</v>
      </c>
      <c r="J42" s="19">
        <v>44</v>
      </c>
      <c r="K42" s="32"/>
      <c r="L42" s="651" t="s">
        <v>30</v>
      </c>
      <c r="M42" s="20">
        <v>44</v>
      </c>
      <c r="N42" s="24" t="s">
        <v>30</v>
      </c>
      <c r="O42" s="656"/>
      <c r="P42" s="21">
        <v>44</v>
      </c>
      <c r="Q42" s="24" t="s">
        <v>30</v>
      </c>
      <c r="R42" s="656" t="s">
        <v>30</v>
      </c>
      <c r="S42" s="23" t="s">
        <v>30</v>
      </c>
      <c r="T42" s="23"/>
      <c r="U42" s="23"/>
      <c r="V42" s="23" t="s">
        <v>30</v>
      </c>
      <c r="W42" s="656" t="s">
        <v>30</v>
      </c>
      <c r="X42" s="20">
        <v>44</v>
      </c>
      <c r="Y42" s="2028"/>
      <c r="Z42" s="23" t="s">
        <v>30</v>
      </c>
      <c r="AA42" s="54">
        <v>44</v>
      </c>
      <c r="AB42" s="24"/>
      <c r="AC42" s="656" t="s">
        <v>30</v>
      </c>
      <c r="AD42" s="23"/>
      <c r="AE42" s="656" t="s">
        <v>30</v>
      </c>
      <c r="AF42" s="670" t="s">
        <v>756</v>
      </c>
      <c r="AG42" s="24"/>
      <c r="AH42" s="656" t="s">
        <v>30</v>
      </c>
      <c r="AI42" s="23"/>
      <c r="AJ42" s="656" t="s">
        <v>30</v>
      </c>
      <c r="AK42" s="23" t="s">
        <v>30</v>
      </c>
      <c r="AL42" s="34" t="s">
        <v>30</v>
      </c>
      <c r="AM42" s="909" t="s">
        <v>756</v>
      </c>
      <c r="AN42" s="32"/>
      <c r="AO42" s="651" t="s">
        <v>30</v>
      </c>
      <c r="AP42" s="32"/>
      <c r="AQ42" s="651" t="s">
        <v>30</v>
      </c>
      <c r="AR42" s="32"/>
      <c r="AS42" s="651" t="s">
        <v>30</v>
      </c>
      <c r="AT42" s="43" t="str">
        <f>LEFT(AU42,1)</f>
        <v>2</v>
      </c>
      <c r="AU42" s="25" t="s">
        <v>600</v>
      </c>
      <c r="AV42" s="43" t="str">
        <f t="shared" si="1"/>
        <v>93</v>
      </c>
      <c r="AW42" s="25" t="s">
        <v>618</v>
      </c>
      <c r="AZ42" t="s">
        <v>9623</v>
      </c>
      <c r="BE42" t="s">
        <v>9596</v>
      </c>
    </row>
    <row r="43" spans="1:57" x14ac:dyDescent="0.25">
      <c r="A43" s="510">
        <v>44</v>
      </c>
      <c r="B43" s="10" t="s">
        <v>31</v>
      </c>
      <c r="C43" s="1680" t="s">
        <v>896</v>
      </c>
      <c r="D43" s="86" t="s">
        <v>11296</v>
      </c>
      <c r="E43" s="25" t="s">
        <v>11364</v>
      </c>
      <c r="F43" s="41" t="s">
        <v>31</v>
      </c>
      <c r="G43" s="386"/>
      <c r="I43" s="652" t="s">
        <v>32</v>
      </c>
      <c r="J43" s="16" t="s">
        <v>31</v>
      </c>
      <c r="K43" s="386"/>
      <c r="L43" s="652" t="s">
        <v>33</v>
      </c>
      <c r="M43" s="17" t="s">
        <v>31</v>
      </c>
      <c r="N43" s="9" t="s">
        <v>197</v>
      </c>
      <c r="O43" s="657"/>
      <c r="P43" s="18" t="s">
        <v>31</v>
      </c>
      <c r="Q43" s="9" t="s">
        <v>149</v>
      </c>
      <c r="R43" s="657"/>
      <c r="S43" s="4" t="s">
        <v>149</v>
      </c>
      <c r="T43" s="4"/>
      <c r="U43" s="4"/>
      <c r="V43" s="4" t="s">
        <v>152</v>
      </c>
      <c r="W43" s="657"/>
      <c r="X43" s="17" t="s">
        <v>31</v>
      </c>
      <c r="Y43" s="686"/>
      <c r="Z43" s="4" t="s">
        <v>197</v>
      </c>
      <c r="AA43" s="58" t="s">
        <v>838</v>
      </c>
      <c r="AB43" s="24"/>
      <c r="AC43" s="656" t="s">
        <v>197</v>
      </c>
      <c r="AD43" s="23"/>
      <c r="AE43" s="656" t="s">
        <v>197</v>
      </c>
      <c r="AF43" s="671" t="s">
        <v>31</v>
      </c>
      <c r="AG43" s="24"/>
      <c r="AH43" s="656" t="s">
        <v>197</v>
      </c>
      <c r="AI43" s="23"/>
      <c r="AJ43" s="656" t="s">
        <v>197</v>
      </c>
      <c r="AK43" s="23"/>
      <c r="AL43" s="34" t="s">
        <v>197</v>
      </c>
      <c r="AM43" s="905" t="s">
        <v>31</v>
      </c>
      <c r="AN43" s="32"/>
      <c r="AO43" s="651" t="s">
        <v>197</v>
      </c>
      <c r="AP43" s="32"/>
      <c r="AQ43" s="651" t="s">
        <v>9714</v>
      </c>
      <c r="AR43" s="32"/>
      <c r="AS43" s="651" t="s">
        <v>197</v>
      </c>
      <c r="AT43" s="43" t="str">
        <f t="shared" ref="AT43:AT65" si="2">LEFT(AU43,2)</f>
        <v>38</v>
      </c>
      <c r="AU43" s="25" t="s">
        <v>711</v>
      </c>
      <c r="AV43" s="43" t="str">
        <f t="shared" si="1"/>
        <v>94</v>
      </c>
      <c r="AW43" s="25" t="s">
        <v>619</v>
      </c>
      <c r="BE43" t="s">
        <v>9597</v>
      </c>
    </row>
    <row r="44" spans="1:57" x14ac:dyDescent="0.25">
      <c r="A44" s="510">
        <v>44</v>
      </c>
      <c r="B44" s="10" t="s">
        <v>34</v>
      </c>
      <c r="C44" s="1680" t="s">
        <v>897</v>
      </c>
      <c r="D44" s="86" t="s">
        <v>11295</v>
      </c>
      <c r="E44" s="25"/>
      <c r="F44" s="41" t="s">
        <v>34</v>
      </c>
      <c r="G44" s="386"/>
      <c r="I44" s="652" t="s">
        <v>22</v>
      </c>
      <c r="J44" s="16" t="s">
        <v>34</v>
      </c>
      <c r="K44" s="386"/>
      <c r="L44" s="652" t="s">
        <v>22</v>
      </c>
      <c r="N44" s="9"/>
      <c r="O44" s="657"/>
      <c r="Q44" s="9"/>
      <c r="R44" s="652"/>
      <c r="S44" s="4" t="s">
        <v>149</v>
      </c>
      <c r="T44" s="4"/>
      <c r="U44" s="4"/>
      <c r="V44" s="4" t="s">
        <v>152</v>
      </c>
      <c r="W44" s="657"/>
      <c r="Y44" s="686"/>
      <c r="AA44" s="59" t="s">
        <v>824</v>
      </c>
      <c r="AB44" s="9"/>
      <c r="AC44" s="657"/>
      <c r="AE44" s="657"/>
      <c r="AF44" s="31"/>
      <c r="AG44" s="9"/>
      <c r="AH44" s="657"/>
      <c r="AJ44" s="657"/>
      <c r="AL44" s="10"/>
      <c r="AM44" s="59"/>
      <c r="AN44" s="386"/>
      <c r="AO44" s="652"/>
      <c r="AP44" s="386"/>
      <c r="AQ44" s="652"/>
      <c r="AR44" s="386"/>
      <c r="AS44" s="652"/>
      <c r="AT44" s="43" t="str">
        <f t="shared" si="2"/>
        <v>39</v>
      </c>
      <c r="AU44" s="25" t="s">
        <v>712</v>
      </c>
      <c r="AV44" s="43" t="str">
        <f t="shared" si="1"/>
        <v>96</v>
      </c>
      <c r="AW44" s="25" t="s">
        <v>620</v>
      </c>
      <c r="AZ44" t="s">
        <v>9624</v>
      </c>
      <c r="BE44" t="s">
        <v>9598</v>
      </c>
    </row>
    <row r="45" spans="1:57" x14ac:dyDescent="0.25">
      <c r="A45" s="510">
        <v>44</v>
      </c>
      <c r="B45" s="10" t="s">
        <v>35</v>
      </c>
      <c r="C45" s="1680" t="s">
        <v>898</v>
      </c>
      <c r="D45" s="86" t="s">
        <v>11293</v>
      </c>
      <c r="E45" s="25" t="s">
        <v>11293</v>
      </c>
      <c r="F45" s="41" t="s">
        <v>35</v>
      </c>
      <c r="G45" s="386"/>
      <c r="I45" s="652" t="s">
        <v>24</v>
      </c>
      <c r="J45" s="16" t="s">
        <v>35</v>
      </c>
      <c r="K45" s="386"/>
      <c r="L45" s="652" t="s">
        <v>24</v>
      </c>
      <c r="N45" s="9"/>
      <c r="O45" s="657"/>
      <c r="P45" s="18" t="s">
        <v>1133</v>
      </c>
      <c r="Q45" s="9" t="s">
        <v>149</v>
      </c>
      <c r="R45" s="657"/>
      <c r="T45" s="4"/>
      <c r="U45" s="4"/>
      <c r="V45" s="4"/>
      <c r="W45" s="657"/>
      <c r="Y45" s="686"/>
      <c r="AA45" s="59" t="s">
        <v>824</v>
      </c>
      <c r="AB45" s="9"/>
      <c r="AC45" s="657"/>
      <c r="AE45" s="657"/>
      <c r="AF45" s="31"/>
      <c r="AG45" s="9"/>
      <c r="AH45" s="657"/>
      <c r="AJ45" s="657"/>
      <c r="AL45" s="10"/>
      <c r="AM45" s="59"/>
      <c r="AN45" s="386"/>
      <c r="AO45" s="652"/>
      <c r="AP45" s="386"/>
      <c r="AQ45" s="652"/>
      <c r="AR45" s="386"/>
      <c r="AS45" s="652"/>
      <c r="AT45" s="43" t="str">
        <f t="shared" si="2"/>
        <v>41</v>
      </c>
      <c r="AU45" s="25" t="s">
        <v>713</v>
      </c>
      <c r="AV45" s="43" t="str">
        <f t="shared" si="1"/>
        <v>97</v>
      </c>
      <c r="AW45" s="25" t="s">
        <v>621</v>
      </c>
      <c r="AZ45" t="s">
        <v>9625</v>
      </c>
      <c r="BE45" t="s">
        <v>9599</v>
      </c>
    </row>
    <row r="46" spans="1:57" x14ac:dyDescent="0.25">
      <c r="A46" s="510">
        <v>44</v>
      </c>
      <c r="B46" s="10" t="s">
        <v>36</v>
      </c>
      <c r="C46" s="1680" t="s">
        <v>899</v>
      </c>
      <c r="D46" s="86" t="s">
        <v>11294</v>
      </c>
      <c r="E46" s="25"/>
      <c r="F46" s="41" t="s">
        <v>36</v>
      </c>
      <c r="G46" s="386"/>
      <c r="I46" s="652" t="s">
        <v>24</v>
      </c>
      <c r="J46" s="16" t="s">
        <v>36</v>
      </c>
      <c r="K46" s="386"/>
      <c r="L46" s="652" t="s">
        <v>24</v>
      </c>
      <c r="N46" s="9"/>
      <c r="O46" s="657"/>
      <c r="Q46" s="9"/>
      <c r="R46" s="652"/>
      <c r="W46" s="652"/>
      <c r="Y46" s="686"/>
      <c r="AA46" s="59" t="s">
        <v>824</v>
      </c>
      <c r="AB46" s="9"/>
      <c r="AC46" s="657"/>
      <c r="AE46" s="657"/>
      <c r="AF46" s="31"/>
      <c r="AG46" s="9"/>
      <c r="AH46" s="657"/>
      <c r="AJ46" s="657"/>
      <c r="AL46" s="10"/>
      <c r="AM46" s="905" t="s">
        <v>8363</v>
      </c>
      <c r="AN46" s="386"/>
      <c r="AO46" s="652"/>
      <c r="AP46" s="386"/>
      <c r="AQ46" s="652"/>
      <c r="AR46" s="386"/>
      <c r="AS46" s="652" t="s">
        <v>24</v>
      </c>
      <c r="AT46" s="43" t="str">
        <f t="shared" si="2"/>
        <v>43</v>
      </c>
      <c r="AU46" s="25" t="s">
        <v>714</v>
      </c>
      <c r="AV46" s="43" t="str">
        <f t="shared" ref="AV46:AV66" si="3">LEFT(AW46,3)</f>
        <v>101</v>
      </c>
      <c r="AW46" s="25" t="s">
        <v>622</v>
      </c>
      <c r="AZ46" t="s">
        <v>9645</v>
      </c>
      <c r="BE46" t="s">
        <v>9600</v>
      </c>
    </row>
    <row r="47" spans="1:57" x14ac:dyDescent="0.25">
      <c r="A47" s="510">
        <v>44</v>
      </c>
      <c r="B47" s="10" t="s">
        <v>37</v>
      </c>
      <c r="C47" s="1680" t="s">
        <v>900</v>
      </c>
      <c r="D47" s="86" t="s">
        <v>11293</v>
      </c>
      <c r="E47" s="25"/>
      <c r="F47" s="41" t="s">
        <v>37</v>
      </c>
      <c r="G47" s="386"/>
      <c r="I47" s="652" t="s">
        <v>24</v>
      </c>
      <c r="K47" s="386"/>
      <c r="L47" s="652"/>
      <c r="N47" s="9"/>
      <c r="O47" s="657"/>
      <c r="Q47" s="9"/>
      <c r="R47" s="652"/>
      <c r="W47" s="652"/>
      <c r="Y47" s="686"/>
      <c r="AA47" s="59" t="s">
        <v>824</v>
      </c>
      <c r="AB47" s="9"/>
      <c r="AC47" s="657"/>
      <c r="AE47" s="657"/>
      <c r="AF47" s="31"/>
      <c r="AG47" s="9"/>
      <c r="AH47" s="657"/>
      <c r="AJ47" s="657"/>
      <c r="AL47" s="10"/>
      <c r="AM47" s="59"/>
      <c r="AN47" s="386"/>
      <c r="AO47" s="652"/>
      <c r="AP47" s="386"/>
      <c r="AQ47" s="652"/>
      <c r="AR47" s="386"/>
      <c r="AS47" s="652"/>
      <c r="AT47" s="43" t="str">
        <f t="shared" si="2"/>
        <v>55</v>
      </c>
      <c r="AU47" s="25" t="s">
        <v>715</v>
      </c>
      <c r="AV47" s="43" t="str">
        <f t="shared" si="3"/>
        <v>102</v>
      </c>
      <c r="AW47" s="25" t="s">
        <v>623</v>
      </c>
      <c r="AZ47" t="s">
        <v>9646</v>
      </c>
      <c r="BE47" t="s">
        <v>9601</v>
      </c>
    </row>
    <row r="48" spans="1:57" x14ac:dyDescent="0.25">
      <c r="A48" s="631">
        <v>44</v>
      </c>
      <c r="B48" s="10" t="s">
        <v>38</v>
      </c>
      <c r="C48" s="1680" t="s">
        <v>901</v>
      </c>
      <c r="D48" s="86" t="s">
        <v>11293</v>
      </c>
      <c r="E48" s="25" t="s">
        <v>11293</v>
      </c>
      <c r="F48" s="41" t="s">
        <v>38</v>
      </c>
      <c r="G48" s="386"/>
      <c r="I48" s="652" t="s">
        <v>24</v>
      </c>
      <c r="J48" s="16" t="s">
        <v>38</v>
      </c>
      <c r="K48" s="386"/>
      <c r="L48" s="652" t="s">
        <v>24</v>
      </c>
      <c r="N48" s="9"/>
      <c r="O48" s="657"/>
      <c r="P48" s="18" t="s">
        <v>11326</v>
      </c>
      <c r="Q48" s="9" t="s">
        <v>149</v>
      </c>
      <c r="R48" s="657"/>
      <c r="W48" s="652"/>
      <c r="Y48" s="686"/>
      <c r="AA48" s="59" t="s">
        <v>824</v>
      </c>
      <c r="AB48" s="9"/>
      <c r="AC48" s="657"/>
      <c r="AE48" s="657"/>
      <c r="AF48" s="31"/>
      <c r="AG48" s="9"/>
      <c r="AH48" s="657"/>
      <c r="AJ48" s="657"/>
      <c r="AL48" s="10"/>
      <c r="AM48" s="59"/>
      <c r="AN48" s="386"/>
      <c r="AO48" s="652"/>
      <c r="AP48" s="386"/>
      <c r="AQ48" s="652"/>
      <c r="AR48" s="386"/>
      <c r="AS48" s="652"/>
      <c r="AT48" s="43" t="str">
        <f t="shared" si="2"/>
        <v>59</v>
      </c>
      <c r="AU48" s="25" t="s">
        <v>609</v>
      </c>
      <c r="AV48" s="43" t="str">
        <f t="shared" si="3"/>
        <v>103</v>
      </c>
      <c r="AW48" s="25" t="s">
        <v>624</v>
      </c>
      <c r="AZ48" t="s">
        <v>9647</v>
      </c>
      <c r="BE48" t="s">
        <v>9602</v>
      </c>
    </row>
    <row r="49" spans="1:57" x14ac:dyDescent="0.25">
      <c r="A49" s="510">
        <v>44</v>
      </c>
      <c r="B49" s="10" t="s">
        <v>39</v>
      </c>
      <c r="C49" s="1680" t="s">
        <v>902</v>
      </c>
      <c r="D49" s="86" t="s">
        <v>11294</v>
      </c>
      <c r="E49" s="25"/>
      <c r="F49" s="41" t="s">
        <v>39</v>
      </c>
      <c r="G49" s="386"/>
      <c r="I49" s="652" t="s">
        <v>22</v>
      </c>
      <c r="K49" s="386"/>
      <c r="L49" s="652"/>
      <c r="N49" s="9"/>
      <c r="O49" s="657"/>
      <c r="Q49" s="9"/>
      <c r="R49" s="652"/>
      <c r="W49" s="652"/>
      <c r="Y49" s="686"/>
      <c r="AA49" s="59" t="s">
        <v>824</v>
      </c>
      <c r="AB49" s="9"/>
      <c r="AC49" s="657"/>
      <c r="AE49" s="657"/>
      <c r="AF49" s="31"/>
      <c r="AG49" s="9"/>
      <c r="AH49" s="657"/>
      <c r="AJ49" s="657"/>
      <c r="AL49" s="10"/>
      <c r="AM49" s="59"/>
      <c r="AN49" s="386"/>
      <c r="AO49" s="652"/>
      <c r="AP49" s="386"/>
      <c r="AQ49" s="652"/>
      <c r="AR49" s="386"/>
      <c r="AS49" s="652"/>
      <c r="AT49" s="43" t="str">
        <f t="shared" si="2"/>
        <v>61</v>
      </c>
      <c r="AU49" t="s">
        <v>716</v>
      </c>
      <c r="AV49" s="43" t="str">
        <f t="shared" si="3"/>
        <v>104</v>
      </c>
      <c r="AW49" s="25" t="s">
        <v>625</v>
      </c>
      <c r="AZ49" t="s">
        <v>9648</v>
      </c>
      <c r="BE49" t="s">
        <v>9603</v>
      </c>
    </row>
    <row r="50" spans="1:57" x14ac:dyDescent="0.25">
      <c r="A50" s="510">
        <v>44</v>
      </c>
      <c r="B50" s="10" t="s">
        <v>40</v>
      </c>
      <c r="C50" s="1680" t="s">
        <v>903</v>
      </c>
      <c r="D50" s="86" t="s">
        <v>11294</v>
      </c>
      <c r="E50" s="25"/>
      <c r="F50" s="41" t="s">
        <v>40</v>
      </c>
      <c r="G50" s="386"/>
      <c r="I50" s="652" t="s">
        <v>22</v>
      </c>
      <c r="K50" s="386"/>
      <c r="L50" s="652"/>
      <c r="N50" s="9"/>
      <c r="O50" s="657"/>
      <c r="Q50" s="9"/>
      <c r="R50" s="652"/>
      <c r="W50" s="652"/>
      <c r="Y50" s="686"/>
      <c r="AA50" s="59" t="s">
        <v>824</v>
      </c>
      <c r="AB50" s="9"/>
      <c r="AC50" s="657"/>
      <c r="AE50" s="657"/>
      <c r="AF50" s="31"/>
      <c r="AG50" s="9"/>
      <c r="AH50" s="657"/>
      <c r="AJ50" s="657"/>
      <c r="AL50" s="10"/>
      <c r="AM50" s="59"/>
      <c r="AN50" s="386"/>
      <c r="AO50" s="652"/>
      <c r="AP50" s="386"/>
      <c r="AQ50" s="652"/>
      <c r="AR50" s="386"/>
      <c r="AS50" s="652"/>
      <c r="AT50" s="43" t="str">
        <f t="shared" si="2"/>
        <v>62</v>
      </c>
      <c r="AU50" t="s">
        <v>717</v>
      </c>
      <c r="AV50" s="43" t="str">
        <f t="shared" si="3"/>
        <v>105</v>
      </c>
      <c r="AW50" s="25" t="s">
        <v>626</v>
      </c>
      <c r="AZ50" t="s">
        <v>9649</v>
      </c>
      <c r="BE50" t="s">
        <v>9604</v>
      </c>
    </row>
    <row r="51" spans="1:57" x14ac:dyDescent="0.25">
      <c r="A51" s="510">
        <v>44</v>
      </c>
      <c r="B51" s="10" t="s">
        <v>186</v>
      </c>
      <c r="C51" s="1680" t="s">
        <v>904</v>
      </c>
      <c r="D51" s="86"/>
      <c r="E51" s="25" t="s">
        <v>9127</v>
      </c>
      <c r="F51" s="40"/>
      <c r="G51" s="386"/>
      <c r="I51" s="652"/>
      <c r="K51" s="386"/>
      <c r="L51" s="652"/>
      <c r="N51" s="9"/>
      <c r="O51" s="657"/>
      <c r="P51" s="18" t="s">
        <v>186</v>
      </c>
      <c r="Q51" s="9" t="s">
        <v>144</v>
      </c>
      <c r="R51" s="652"/>
      <c r="S51" s="4" t="s">
        <v>149</v>
      </c>
      <c r="T51" s="4"/>
      <c r="U51" s="4"/>
      <c r="V51" s="4" t="s">
        <v>152</v>
      </c>
      <c r="W51" s="657"/>
      <c r="X51" s="17" t="s">
        <v>186</v>
      </c>
      <c r="Y51" s="686"/>
      <c r="Z51" s="4" t="s">
        <v>8</v>
      </c>
      <c r="AA51" s="59" t="s">
        <v>824</v>
      </c>
      <c r="AB51" s="9"/>
      <c r="AC51" s="657"/>
      <c r="AE51" s="657"/>
      <c r="AF51" s="671" t="s">
        <v>186</v>
      </c>
      <c r="AG51" s="9"/>
      <c r="AH51" s="657" t="s">
        <v>24</v>
      </c>
      <c r="AJ51" s="657" t="s">
        <v>24</v>
      </c>
      <c r="AK51" s="4" t="s">
        <v>24</v>
      </c>
      <c r="AL51" s="10" t="s">
        <v>24</v>
      </c>
      <c r="AM51" s="59"/>
      <c r="AN51" s="386"/>
      <c r="AO51" s="652"/>
      <c r="AP51" s="386"/>
      <c r="AQ51" s="652"/>
      <c r="AR51" s="386"/>
      <c r="AS51" s="652"/>
      <c r="AT51" s="43" t="str">
        <f t="shared" si="2"/>
        <v>63</v>
      </c>
      <c r="AU51" t="s">
        <v>718</v>
      </c>
      <c r="AV51" s="43" t="str">
        <f t="shared" si="3"/>
        <v>106</v>
      </c>
      <c r="AW51" s="25" t="s">
        <v>627</v>
      </c>
      <c r="AZ51" t="s">
        <v>9650</v>
      </c>
      <c r="BE51" t="s">
        <v>9605</v>
      </c>
    </row>
    <row r="52" spans="1:57" x14ac:dyDescent="0.25">
      <c r="A52" s="510">
        <v>44</v>
      </c>
      <c r="B52" s="10" t="s">
        <v>9716</v>
      </c>
      <c r="C52" s="1680" t="s">
        <v>9729</v>
      </c>
      <c r="D52" s="86"/>
      <c r="E52" s="25" t="s">
        <v>11270</v>
      </c>
      <c r="F52" s="40"/>
      <c r="G52" s="386"/>
      <c r="I52" s="652"/>
      <c r="K52" s="386"/>
      <c r="L52" s="652"/>
      <c r="N52" s="9"/>
      <c r="O52" s="657"/>
      <c r="Q52" s="9"/>
      <c r="R52" s="652"/>
      <c r="S52" s="4"/>
      <c r="T52" s="4"/>
      <c r="U52" s="4"/>
      <c r="V52" s="4"/>
      <c r="W52" s="657"/>
      <c r="Y52" s="686"/>
      <c r="AA52" s="59"/>
      <c r="AB52" s="9"/>
      <c r="AC52" s="657"/>
      <c r="AE52" s="657"/>
      <c r="AF52" s="31"/>
      <c r="AG52" s="9"/>
      <c r="AH52" s="657"/>
      <c r="AJ52" s="657"/>
      <c r="AL52" s="10"/>
      <c r="AM52" s="905" t="s">
        <v>9716</v>
      </c>
      <c r="AN52" s="386"/>
      <c r="AO52" s="652" t="s">
        <v>24</v>
      </c>
      <c r="AP52" s="386"/>
      <c r="AQ52" s="652"/>
      <c r="AR52" s="386"/>
      <c r="AS52" s="652"/>
      <c r="AT52" s="43" t="str">
        <f t="shared" si="2"/>
        <v>64</v>
      </c>
      <c r="AU52" t="s">
        <v>719</v>
      </c>
      <c r="AV52" s="43" t="str">
        <f t="shared" si="3"/>
        <v>107</v>
      </c>
      <c r="AW52" s="25" t="s">
        <v>628</v>
      </c>
      <c r="AZ52" t="s">
        <v>9651</v>
      </c>
      <c r="BE52" t="s">
        <v>9606</v>
      </c>
    </row>
    <row r="53" spans="1:57" x14ac:dyDescent="0.25">
      <c r="A53" s="510">
        <v>44</v>
      </c>
      <c r="B53" s="10" t="s">
        <v>8361</v>
      </c>
      <c r="C53" s="1680" t="s">
        <v>9730</v>
      </c>
      <c r="D53" s="86"/>
      <c r="E53" s="25" t="s">
        <v>9127</v>
      </c>
      <c r="F53" s="40"/>
      <c r="G53" s="386"/>
      <c r="I53" s="652"/>
      <c r="K53" s="386"/>
      <c r="L53" s="652"/>
      <c r="N53" s="9"/>
      <c r="O53" s="657"/>
      <c r="Q53" s="9"/>
      <c r="R53" s="652"/>
      <c r="S53" s="4"/>
      <c r="T53" s="4"/>
      <c r="U53" s="4"/>
      <c r="V53" s="4"/>
      <c r="W53" s="657"/>
      <c r="Y53" s="686"/>
      <c r="AA53" s="59"/>
      <c r="AB53" s="9"/>
      <c r="AC53" s="657"/>
      <c r="AE53" s="657"/>
      <c r="AF53" s="31"/>
      <c r="AG53" s="9"/>
      <c r="AH53" s="657"/>
      <c r="AJ53" s="657"/>
      <c r="AL53" s="10"/>
      <c r="AM53" s="905" t="s">
        <v>8361</v>
      </c>
      <c r="AN53" s="386"/>
      <c r="AO53" s="652" t="s">
        <v>8</v>
      </c>
      <c r="AP53" s="386"/>
      <c r="AQ53" s="652" t="s">
        <v>24</v>
      </c>
      <c r="AR53" s="386"/>
      <c r="AS53" s="652"/>
      <c r="AT53" s="43" t="str">
        <f t="shared" si="2"/>
        <v>66</v>
      </c>
      <c r="AU53" t="s">
        <v>720</v>
      </c>
      <c r="AV53" s="43" t="str">
        <f t="shared" si="3"/>
        <v>109</v>
      </c>
      <c r="AW53" s="25" t="s">
        <v>640</v>
      </c>
      <c r="AZ53" t="s">
        <v>9652</v>
      </c>
      <c r="BE53" t="s">
        <v>9607</v>
      </c>
    </row>
    <row r="54" spans="1:57" x14ac:dyDescent="0.25">
      <c r="A54" s="1616">
        <v>46</v>
      </c>
      <c r="B54" s="1615"/>
      <c r="C54" s="1617" t="s">
        <v>867</v>
      </c>
      <c r="D54" s="68"/>
      <c r="E54" s="30" t="s">
        <v>11305</v>
      </c>
      <c r="F54" s="39"/>
      <c r="G54" s="32"/>
      <c r="H54" s="33"/>
      <c r="I54" s="651"/>
      <c r="J54" s="23"/>
      <c r="K54" s="32"/>
      <c r="L54" s="651"/>
      <c r="M54" s="23"/>
      <c r="N54" s="24"/>
      <c r="O54" s="656"/>
      <c r="P54" s="21">
        <v>46</v>
      </c>
      <c r="Q54" s="24" t="s">
        <v>30</v>
      </c>
      <c r="R54" s="656"/>
      <c r="S54" s="23" t="s">
        <v>30</v>
      </c>
      <c r="T54" s="23" t="s">
        <v>30</v>
      </c>
      <c r="U54" s="23" t="s">
        <v>30</v>
      </c>
      <c r="V54" s="23" t="s">
        <v>30</v>
      </c>
      <c r="W54" s="656"/>
      <c r="X54" s="23"/>
      <c r="Y54" s="2028"/>
      <c r="Z54" s="23"/>
      <c r="AA54" s="54">
        <v>46</v>
      </c>
      <c r="AB54" s="24"/>
      <c r="AC54" s="656" t="s">
        <v>30</v>
      </c>
      <c r="AD54" s="23" t="s">
        <v>30</v>
      </c>
      <c r="AE54" s="656" t="s">
        <v>30</v>
      </c>
      <c r="AF54" s="667"/>
      <c r="AG54" s="24"/>
      <c r="AH54" s="656"/>
      <c r="AI54" s="23"/>
      <c r="AJ54" s="656"/>
      <c r="AK54" s="23"/>
      <c r="AL54" s="34"/>
      <c r="AM54" s="909" t="s">
        <v>9717</v>
      </c>
      <c r="AN54" s="32" t="s">
        <v>30</v>
      </c>
      <c r="AO54" s="651"/>
      <c r="AP54" s="32"/>
      <c r="AQ54" s="651"/>
      <c r="AR54" s="32" t="s">
        <v>30</v>
      </c>
      <c r="AS54" s="651"/>
      <c r="AT54" s="43" t="str">
        <f t="shared" si="2"/>
        <v>68</v>
      </c>
      <c r="AU54" t="s">
        <v>721</v>
      </c>
      <c r="AV54" s="43" t="str">
        <f t="shared" si="3"/>
        <v>110</v>
      </c>
      <c r="AW54" s="25" t="s">
        <v>629</v>
      </c>
      <c r="AZ54" t="s">
        <v>9634</v>
      </c>
      <c r="BE54" t="s">
        <v>9608</v>
      </c>
    </row>
    <row r="55" spans="1:57" x14ac:dyDescent="0.25">
      <c r="A55" s="510">
        <v>46</v>
      </c>
      <c r="B55" s="10" t="s">
        <v>9720</v>
      </c>
      <c r="C55" s="1673" t="s">
        <v>9727</v>
      </c>
      <c r="D55" s="86"/>
      <c r="E55" s="25" t="s">
        <v>11321</v>
      </c>
      <c r="F55" s="40"/>
      <c r="G55" s="386"/>
      <c r="I55" s="652"/>
      <c r="K55" s="386"/>
      <c r="L55" s="652"/>
      <c r="N55" s="9"/>
      <c r="O55" s="657"/>
      <c r="Q55" s="9"/>
      <c r="R55" s="657"/>
      <c r="S55" s="4"/>
      <c r="T55" s="4"/>
      <c r="U55" s="4"/>
      <c r="V55" s="4"/>
      <c r="W55" s="657"/>
      <c r="Y55" s="686"/>
      <c r="AA55" s="59"/>
      <c r="AB55" s="9"/>
      <c r="AC55" s="657"/>
      <c r="AE55" s="657"/>
      <c r="AF55" s="31"/>
      <c r="AG55" s="9"/>
      <c r="AH55" s="657"/>
      <c r="AJ55" s="657"/>
      <c r="AL55" s="10"/>
      <c r="AM55" s="905" t="s">
        <v>9720</v>
      </c>
      <c r="AN55" s="386" t="s">
        <v>8</v>
      </c>
      <c r="AO55" s="652"/>
      <c r="AP55" s="386"/>
      <c r="AQ55" s="652"/>
      <c r="AR55" s="386"/>
      <c r="AS55" s="652"/>
      <c r="AV55" s="59">
        <v>58</v>
      </c>
      <c r="AW55" s="145" t="s">
        <v>608</v>
      </c>
      <c r="AZ55" t="s">
        <v>9661</v>
      </c>
    </row>
    <row r="56" spans="1:57" x14ac:dyDescent="0.25">
      <c r="A56" s="510">
        <v>46</v>
      </c>
      <c r="B56" s="10" t="s">
        <v>8141</v>
      </c>
      <c r="C56" s="1673" t="s">
        <v>9731</v>
      </c>
      <c r="D56" s="86"/>
      <c r="E56" s="25" t="s">
        <v>11319</v>
      </c>
      <c r="F56" s="40"/>
      <c r="G56" s="386"/>
      <c r="I56" s="652"/>
      <c r="K56" s="386"/>
      <c r="L56" s="652"/>
      <c r="N56" s="9"/>
      <c r="O56" s="657"/>
      <c r="Q56" s="9"/>
      <c r="R56" s="657"/>
      <c r="S56" s="4"/>
      <c r="T56" s="4"/>
      <c r="U56" s="4"/>
      <c r="V56" s="4"/>
      <c r="W56" s="657"/>
      <c r="Y56" s="686"/>
      <c r="AA56" s="59"/>
      <c r="AB56" s="9"/>
      <c r="AC56" s="657"/>
      <c r="AE56" s="657"/>
      <c r="AF56" s="31"/>
      <c r="AG56" s="9"/>
      <c r="AH56" s="657"/>
      <c r="AJ56" s="657"/>
      <c r="AL56" s="10"/>
      <c r="AM56" s="905" t="s">
        <v>8141</v>
      </c>
      <c r="AN56" s="386" t="s">
        <v>8</v>
      </c>
      <c r="AO56" s="652"/>
      <c r="AP56" s="386"/>
      <c r="AQ56" s="652"/>
      <c r="AR56" s="386"/>
      <c r="AS56" s="652"/>
      <c r="AT56" s="43" t="str">
        <f>LEFT(AU56,2)</f>
        <v>86</v>
      </c>
      <c r="AU56" t="s">
        <v>727</v>
      </c>
      <c r="AV56" s="43" t="str">
        <f>LEFT(AW56,3)</f>
        <v>146</v>
      </c>
      <c r="AW56" s="25" t="s">
        <v>635</v>
      </c>
      <c r="AZ56" t="s">
        <v>9668</v>
      </c>
      <c r="BE56" t="s">
        <v>9613</v>
      </c>
    </row>
    <row r="57" spans="1:57" x14ac:dyDescent="0.25">
      <c r="A57" s="510">
        <v>46</v>
      </c>
      <c r="B57" s="10" t="s">
        <v>107</v>
      </c>
      <c r="C57" s="1674" t="s">
        <v>905</v>
      </c>
      <c r="D57" s="86"/>
      <c r="E57" s="25" t="s">
        <v>11319</v>
      </c>
      <c r="F57" s="40"/>
      <c r="G57" s="386"/>
      <c r="I57" s="652"/>
      <c r="K57" s="386"/>
      <c r="L57" s="652"/>
      <c r="N57" s="9"/>
      <c r="O57" s="657"/>
      <c r="P57" s="18" t="s">
        <v>107</v>
      </c>
      <c r="Q57" s="9" t="s">
        <v>150</v>
      </c>
      <c r="R57" s="657"/>
      <c r="S57" s="4" t="s">
        <v>150</v>
      </c>
      <c r="T57" s="4" t="s">
        <v>150</v>
      </c>
      <c r="U57" s="4" t="s">
        <v>150</v>
      </c>
      <c r="V57" s="4" t="s">
        <v>150</v>
      </c>
      <c r="W57" s="657"/>
      <c r="Y57" s="686"/>
      <c r="AA57" s="58" t="s">
        <v>107</v>
      </c>
      <c r="AB57" s="9"/>
      <c r="AC57" s="657" t="s">
        <v>41</v>
      </c>
      <c r="AD57" s="4" t="s">
        <v>740</v>
      </c>
      <c r="AE57" s="657"/>
      <c r="AF57" s="31"/>
      <c r="AG57" s="9"/>
      <c r="AH57" s="657"/>
      <c r="AJ57" s="657"/>
      <c r="AL57" s="10"/>
      <c r="AM57" s="82"/>
      <c r="AN57" s="386"/>
      <c r="AO57" s="652"/>
      <c r="AP57" s="386"/>
      <c r="AQ57" s="652"/>
      <c r="AR57" s="386"/>
      <c r="AS57" s="652"/>
      <c r="AT57" s="43" t="str">
        <f t="shared" si="2"/>
        <v>69</v>
      </c>
      <c r="AU57" t="s">
        <v>722</v>
      </c>
      <c r="AV57" s="43" t="str">
        <f t="shared" si="3"/>
        <v>111</v>
      </c>
      <c r="AW57" s="25" t="s">
        <v>630</v>
      </c>
      <c r="AZ57" t="s">
        <v>9635</v>
      </c>
      <c r="BE57" t="s">
        <v>9609</v>
      </c>
    </row>
    <row r="58" spans="1:57" x14ac:dyDescent="0.25">
      <c r="A58" s="510">
        <v>46</v>
      </c>
      <c r="B58" s="10" t="s">
        <v>831</v>
      </c>
      <c r="C58" s="1673" t="s">
        <v>11481</v>
      </c>
      <c r="D58" s="86"/>
      <c r="E58" s="25" t="s">
        <v>11276</v>
      </c>
      <c r="F58" s="40"/>
      <c r="G58" s="386"/>
      <c r="I58" s="652"/>
      <c r="K58" s="386"/>
      <c r="L58" s="652"/>
      <c r="N58" s="9"/>
      <c r="O58" s="657"/>
      <c r="Q58" s="9"/>
      <c r="R58" s="657"/>
      <c r="S58" s="4"/>
      <c r="T58" s="4"/>
      <c r="U58" s="4"/>
      <c r="V58" s="4"/>
      <c r="W58" s="657"/>
      <c r="Y58" s="686"/>
      <c r="AA58" s="58" t="s">
        <v>831</v>
      </c>
      <c r="AB58" s="9"/>
      <c r="AC58" s="657"/>
      <c r="AD58" s="4" t="s">
        <v>747</v>
      </c>
      <c r="AE58" s="657" t="s">
        <v>15</v>
      </c>
      <c r="AF58" s="31"/>
      <c r="AG58" s="9"/>
      <c r="AH58" s="657"/>
      <c r="AJ58" s="657"/>
      <c r="AL58" s="10"/>
      <c r="AM58" s="905" t="s">
        <v>831</v>
      </c>
      <c r="AN58" s="386" t="s">
        <v>151</v>
      </c>
      <c r="AO58" s="652"/>
      <c r="AP58" s="386"/>
      <c r="AQ58" s="652"/>
      <c r="AR58" s="386"/>
      <c r="AS58" s="652"/>
      <c r="AT58" s="43" t="str">
        <f>LEFT(AU58,3)</f>
        <v>129</v>
      </c>
      <c r="AU58" t="s">
        <v>733</v>
      </c>
      <c r="AV58" s="342">
        <v>1</v>
      </c>
      <c r="AW58" s="123" t="s">
        <v>235</v>
      </c>
      <c r="AZ58" t="s">
        <v>9657</v>
      </c>
      <c r="BE58" t="s">
        <v>9617</v>
      </c>
    </row>
    <row r="59" spans="1:57" x14ac:dyDescent="0.25">
      <c r="A59" s="510">
        <v>46</v>
      </c>
      <c r="B59" s="10" t="s">
        <v>108</v>
      </c>
      <c r="C59" s="1674" t="s">
        <v>9924</v>
      </c>
      <c r="D59" s="86"/>
      <c r="E59" s="25" t="s">
        <v>11276</v>
      </c>
      <c r="F59" s="40"/>
      <c r="G59" s="386"/>
      <c r="I59" s="652"/>
      <c r="K59" s="386"/>
      <c r="L59" s="652"/>
      <c r="N59" s="9"/>
      <c r="O59" s="657"/>
      <c r="P59" s="18" t="s">
        <v>108</v>
      </c>
      <c r="Q59" s="9" t="s">
        <v>151</v>
      </c>
      <c r="R59" s="657"/>
      <c r="S59" s="4" t="s">
        <v>151</v>
      </c>
      <c r="T59" s="4" t="s">
        <v>151</v>
      </c>
      <c r="U59" s="4" t="s">
        <v>151</v>
      </c>
      <c r="V59" s="4" t="s">
        <v>151</v>
      </c>
      <c r="W59" s="657"/>
      <c r="Y59" s="686"/>
      <c r="AA59" s="58" t="s">
        <v>108</v>
      </c>
      <c r="AB59" s="9"/>
      <c r="AC59" s="657" t="s">
        <v>741</v>
      </c>
      <c r="AD59" s="4" t="s">
        <v>742</v>
      </c>
      <c r="AE59" s="657" t="s">
        <v>15</v>
      </c>
      <c r="AF59" s="31"/>
      <c r="AG59" s="9"/>
      <c r="AH59" s="657"/>
      <c r="AJ59" s="657"/>
      <c r="AL59" s="10"/>
      <c r="AM59" s="82"/>
      <c r="AN59" s="386"/>
      <c r="AO59" s="652"/>
      <c r="AP59" s="386"/>
      <c r="AQ59" s="652"/>
      <c r="AR59" s="386"/>
      <c r="AS59" s="652"/>
      <c r="AT59" s="43" t="str">
        <f t="shared" si="2"/>
        <v>71</v>
      </c>
      <c r="AU59" t="s">
        <v>723</v>
      </c>
      <c r="AV59" s="43" t="str">
        <f t="shared" si="3"/>
        <v>133</v>
      </c>
      <c r="AW59" s="25" t="s">
        <v>631</v>
      </c>
      <c r="AZ59" t="s">
        <v>9653</v>
      </c>
      <c r="BE59" t="s">
        <v>9610</v>
      </c>
    </row>
    <row r="60" spans="1:57" x14ac:dyDescent="0.25">
      <c r="A60" s="510">
        <v>46</v>
      </c>
      <c r="B60" s="10" t="s">
        <v>9718</v>
      </c>
      <c r="C60" s="1673" t="s">
        <v>9719</v>
      </c>
      <c r="D60" s="86"/>
      <c r="E60" s="25" t="s">
        <v>11284</v>
      </c>
      <c r="F60" s="40"/>
      <c r="G60" s="386"/>
      <c r="I60" s="652"/>
      <c r="K60" s="386"/>
      <c r="L60" s="652"/>
      <c r="N60" s="9"/>
      <c r="O60" s="657"/>
      <c r="Q60" s="9"/>
      <c r="R60" s="657"/>
      <c r="S60" s="4"/>
      <c r="T60" s="4"/>
      <c r="U60" s="4"/>
      <c r="V60" s="4"/>
      <c r="W60" s="657"/>
      <c r="Y60" s="686"/>
      <c r="AA60" s="59"/>
      <c r="AB60" s="9"/>
      <c r="AC60" s="657"/>
      <c r="AE60" s="657"/>
      <c r="AF60" s="31"/>
      <c r="AG60" s="9"/>
      <c r="AH60" s="657"/>
      <c r="AJ60" s="657"/>
      <c r="AL60" s="10"/>
      <c r="AM60" s="905" t="s">
        <v>9718</v>
      </c>
      <c r="AN60" s="386" t="s">
        <v>151</v>
      </c>
      <c r="AO60" s="652"/>
      <c r="AP60" s="386"/>
      <c r="AQ60" s="652"/>
      <c r="AR60" s="386"/>
      <c r="AS60" s="652"/>
      <c r="AV60" s="59">
        <v>53</v>
      </c>
      <c r="AW60" s="145" t="s">
        <v>9672</v>
      </c>
      <c r="AZ60" t="s">
        <v>9666</v>
      </c>
    </row>
    <row r="61" spans="1:57" x14ac:dyDescent="0.25">
      <c r="A61" s="510">
        <v>46</v>
      </c>
      <c r="B61" s="10" t="s">
        <v>825</v>
      </c>
      <c r="C61" s="2030" t="s">
        <v>11680</v>
      </c>
      <c r="D61" s="86"/>
      <c r="E61" s="25" t="s">
        <v>11318</v>
      </c>
      <c r="F61" s="40"/>
      <c r="G61" s="386"/>
      <c r="I61" s="652"/>
      <c r="K61" s="386"/>
      <c r="L61" s="652"/>
      <c r="N61" s="9"/>
      <c r="O61" s="657"/>
      <c r="Q61" s="9"/>
      <c r="R61" s="657"/>
      <c r="S61" s="4"/>
      <c r="T61" s="4"/>
      <c r="U61" s="4"/>
      <c r="V61" s="4"/>
      <c r="W61" s="657"/>
      <c r="Y61" s="686"/>
      <c r="AA61" s="58" t="s">
        <v>825</v>
      </c>
      <c r="AB61" s="9"/>
      <c r="AC61" s="657" t="s">
        <v>738</v>
      </c>
      <c r="AE61" s="657"/>
      <c r="AF61" s="31"/>
      <c r="AG61" s="9"/>
      <c r="AH61" s="657"/>
      <c r="AJ61" s="657"/>
      <c r="AL61" s="10"/>
      <c r="AM61" s="905" t="s">
        <v>825</v>
      </c>
      <c r="AN61" s="386" t="s">
        <v>8</v>
      </c>
      <c r="AO61" s="652"/>
      <c r="AP61" s="386"/>
      <c r="AQ61" s="652"/>
      <c r="AR61" s="386"/>
      <c r="AS61" s="652"/>
      <c r="AT61" s="43" t="str">
        <f>LEFT(AU61,2)</f>
        <v>84</v>
      </c>
      <c r="AU61" t="s">
        <v>726</v>
      </c>
      <c r="AV61" s="43" t="str">
        <f>LEFT(AW61,3)</f>
        <v>145</v>
      </c>
      <c r="AW61" s="25" t="s">
        <v>634</v>
      </c>
      <c r="AZ61" t="s">
        <v>9654</v>
      </c>
      <c r="BE61" t="s">
        <v>9612</v>
      </c>
    </row>
    <row r="62" spans="1:57" x14ac:dyDescent="0.25">
      <c r="A62" s="510">
        <v>46</v>
      </c>
      <c r="B62" s="10" t="s">
        <v>109</v>
      </c>
      <c r="C62" s="1680" t="s">
        <v>907</v>
      </c>
      <c r="D62" s="86"/>
      <c r="E62" s="25" t="s">
        <v>11270</v>
      </c>
      <c r="F62" s="40"/>
      <c r="G62" s="386"/>
      <c r="I62" s="652"/>
      <c r="K62" s="386"/>
      <c r="L62" s="652"/>
      <c r="N62" s="9"/>
      <c r="O62" s="657"/>
      <c r="P62" s="18" t="s">
        <v>109</v>
      </c>
      <c r="Q62" s="686" t="s">
        <v>152</v>
      </c>
      <c r="R62" s="657"/>
      <c r="S62" s="4" t="s">
        <v>152</v>
      </c>
      <c r="T62" s="4" t="s">
        <v>152</v>
      </c>
      <c r="U62" s="4" t="s">
        <v>152</v>
      </c>
      <c r="V62" s="4" t="s">
        <v>152</v>
      </c>
      <c r="W62" s="657"/>
      <c r="Y62" s="686"/>
      <c r="AA62" s="58" t="s">
        <v>109</v>
      </c>
      <c r="AB62" s="9"/>
      <c r="AC62" s="657" t="s">
        <v>743</v>
      </c>
      <c r="AE62" s="657"/>
      <c r="AF62" s="31"/>
      <c r="AG62" s="9"/>
      <c r="AH62" s="657"/>
      <c r="AJ62" s="657"/>
      <c r="AL62" s="10"/>
      <c r="AM62" s="82"/>
      <c r="AN62" s="386"/>
      <c r="AO62" s="652"/>
      <c r="AP62" s="386"/>
      <c r="AQ62" s="652"/>
      <c r="AR62" s="386"/>
      <c r="AS62" s="652"/>
      <c r="AT62" s="43" t="str">
        <f t="shared" si="2"/>
        <v>72</v>
      </c>
      <c r="AU62" t="s">
        <v>724</v>
      </c>
      <c r="AV62" s="43" t="str">
        <f t="shared" si="3"/>
        <v>134</v>
      </c>
      <c r="AW62" s="25" t="s">
        <v>632</v>
      </c>
      <c r="AZ62" t="s">
        <v>9637</v>
      </c>
      <c r="BE62" t="s">
        <v>9674</v>
      </c>
    </row>
    <row r="63" spans="1:57" x14ac:dyDescent="0.25">
      <c r="A63" s="510">
        <v>46</v>
      </c>
      <c r="B63" s="10" t="s">
        <v>110</v>
      </c>
      <c r="C63" s="1680" t="s">
        <v>908</v>
      </c>
      <c r="D63" s="86"/>
      <c r="E63" s="25" t="s">
        <v>11319</v>
      </c>
      <c r="F63" s="40"/>
      <c r="G63" s="386"/>
      <c r="I63" s="652"/>
      <c r="K63" s="386"/>
      <c r="L63" s="652"/>
      <c r="N63" s="9"/>
      <c r="O63" s="657"/>
      <c r="P63" s="18" t="s">
        <v>110</v>
      </c>
      <c r="Q63" s="686" t="s">
        <v>152</v>
      </c>
      <c r="R63" s="657"/>
      <c r="S63" s="4" t="s">
        <v>152</v>
      </c>
      <c r="T63" s="4" t="s">
        <v>152</v>
      </c>
      <c r="U63" s="4" t="s">
        <v>152</v>
      </c>
      <c r="V63" s="4" t="s">
        <v>152</v>
      </c>
      <c r="W63" s="657"/>
      <c r="Y63" s="686"/>
      <c r="AA63" s="58" t="s">
        <v>110</v>
      </c>
      <c r="AB63" s="9"/>
      <c r="AC63" s="657" t="s">
        <v>743</v>
      </c>
      <c r="AE63" s="657"/>
      <c r="AF63" s="31"/>
      <c r="AG63" s="9"/>
      <c r="AH63" s="657"/>
      <c r="AJ63" s="657"/>
      <c r="AL63" s="10"/>
      <c r="AM63" s="82"/>
      <c r="AN63" s="386"/>
      <c r="AO63" s="652"/>
      <c r="AP63" s="386"/>
      <c r="AQ63" s="652"/>
      <c r="AR63" s="386"/>
      <c r="AS63" s="652"/>
      <c r="AT63" s="43" t="str">
        <f t="shared" si="2"/>
        <v>75</v>
      </c>
      <c r="AU63" t="s">
        <v>725</v>
      </c>
      <c r="AV63" s="43" t="str">
        <f t="shared" si="3"/>
        <v>144</v>
      </c>
      <c r="AW63" s="25" t="s">
        <v>633</v>
      </c>
      <c r="BE63" t="s">
        <v>9611</v>
      </c>
    </row>
    <row r="64" spans="1:57" x14ac:dyDescent="0.25">
      <c r="A64" s="510">
        <v>46</v>
      </c>
      <c r="B64" s="10" t="s">
        <v>826</v>
      </c>
      <c r="C64" s="1682" t="s">
        <v>909</v>
      </c>
      <c r="D64" s="86"/>
      <c r="E64" s="25" t="s">
        <v>11312</v>
      </c>
      <c r="F64" s="40"/>
      <c r="G64" s="386"/>
      <c r="I64" s="652"/>
      <c r="K64" s="386"/>
      <c r="L64" s="652"/>
      <c r="N64" s="9"/>
      <c r="O64" s="657"/>
      <c r="Q64" s="9"/>
      <c r="R64" s="657"/>
      <c r="S64" s="4"/>
      <c r="T64" s="4"/>
      <c r="U64" s="4"/>
      <c r="V64" s="4"/>
      <c r="W64" s="657"/>
      <c r="Y64" s="686"/>
      <c r="AA64" s="58" t="s">
        <v>826</v>
      </c>
      <c r="AB64" s="9"/>
      <c r="AC64" s="657" t="s">
        <v>744</v>
      </c>
      <c r="AE64" s="657"/>
      <c r="AF64" s="31"/>
      <c r="AG64" s="9"/>
      <c r="AH64" s="657"/>
      <c r="AJ64" s="657"/>
      <c r="AL64" s="10"/>
      <c r="AM64" s="905" t="s">
        <v>826</v>
      </c>
      <c r="AN64" s="386" t="s">
        <v>8</v>
      </c>
      <c r="AO64" s="652"/>
      <c r="AP64" s="386"/>
      <c r="AQ64" s="652"/>
      <c r="AR64" s="386"/>
      <c r="AS64" s="652"/>
      <c r="AT64" s="43" t="str">
        <f t="shared" si="2"/>
        <v>87</v>
      </c>
      <c r="AU64" t="s">
        <v>728</v>
      </c>
      <c r="AV64" s="43" t="str">
        <f t="shared" si="3"/>
        <v>147</v>
      </c>
      <c r="AW64" s="25" t="s">
        <v>636</v>
      </c>
      <c r="AZ64" t="s">
        <v>9622</v>
      </c>
      <c r="BE64" t="s">
        <v>9614</v>
      </c>
    </row>
    <row r="65" spans="1:57" x14ac:dyDescent="0.25">
      <c r="A65" s="510">
        <v>46</v>
      </c>
      <c r="B65" s="10" t="s">
        <v>827</v>
      </c>
      <c r="C65" s="1682" t="s">
        <v>910</v>
      </c>
      <c r="D65" s="86"/>
      <c r="E65" s="25" t="s">
        <v>11294</v>
      </c>
      <c r="F65" s="40"/>
      <c r="G65" s="386"/>
      <c r="I65" s="652"/>
      <c r="K65" s="386"/>
      <c r="L65" s="652"/>
      <c r="N65" s="9"/>
      <c r="O65" s="657"/>
      <c r="Q65" s="9"/>
      <c r="R65" s="657"/>
      <c r="S65" s="4"/>
      <c r="T65" s="4"/>
      <c r="U65" s="4"/>
      <c r="V65" s="4"/>
      <c r="W65" s="657"/>
      <c r="Y65" s="686"/>
      <c r="AA65" s="58" t="s">
        <v>827</v>
      </c>
      <c r="AB65" s="9"/>
      <c r="AC65" s="657" t="s">
        <v>744</v>
      </c>
      <c r="AE65" s="657"/>
      <c r="AF65" s="31"/>
      <c r="AG65" s="9"/>
      <c r="AH65" s="657"/>
      <c r="AJ65" s="657"/>
      <c r="AL65" s="10"/>
      <c r="AM65" s="905" t="s">
        <v>827</v>
      </c>
      <c r="AN65" s="386" t="s">
        <v>8</v>
      </c>
      <c r="AO65" s="652"/>
      <c r="AP65" s="386"/>
      <c r="AQ65" s="652"/>
      <c r="AR65" s="386" t="s">
        <v>8</v>
      </c>
      <c r="AS65" s="652"/>
      <c r="AT65" s="43" t="str">
        <f t="shared" si="2"/>
        <v>95</v>
      </c>
      <c r="AU65" t="s">
        <v>729</v>
      </c>
      <c r="AV65" s="43" t="str">
        <f t="shared" si="3"/>
        <v>151</v>
      </c>
      <c r="AW65" s="25" t="s">
        <v>637</v>
      </c>
      <c r="AZ65" t="s">
        <v>9623</v>
      </c>
      <c r="BE65" t="s">
        <v>9615</v>
      </c>
    </row>
    <row r="66" spans="1:57" x14ac:dyDescent="0.25">
      <c r="A66" s="510">
        <v>46</v>
      </c>
      <c r="B66" s="10" t="s">
        <v>828</v>
      </c>
      <c r="C66" s="1682" t="s">
        <v>911</v>
      </c>
      <c r="D66" s="86"/>
      <c r="E66" s="25" t="s">
        <v>11320</v>
      </c>
      <c r="F66" s="40"/>
      <c r="G66" s="386"/>
      <c r="I66" s="652"/>
      <c r="K66" s="386"/>
      <c r="L66" s="652"/>
      <c r="N66" s="9"/>
      <c r="O66" s="657"/>
      <c r="Q66" s="9"/>
      <c r="R66" s="657"/>
      <c r="S66" s="4"/>
      <c r="T66" s="4"/>
      <c r="U66" s="4"/>
      <c r="V66" s="4"/>
      <c r="W66" s="657"/>
      <c r="Y66" s="686"/>
      <c r="AA66" s="58" t="s">
        <v>828</v>
      </c>
      <c r="AB66" s="9"/>
      <c r="AC66" s="657" t="s">
        <v>745</v>
      </c>
      <c r="AE66" s="657"/>
      <c r="AF66" s="31"/>
      <c r="AG66" s="9"/>
      <c r="AH66" s="657"/>
      <c r="AJ66" s="657"/>
      <c r="AL66" s="10"/>
      <c r="AM66" s="59"/>
      <c r="AN66" s="386"/>
      <c r="AO66" s="652"/>
      <c r="AP66" s="386"/>
      <c r="AQ66" s="652"/>
      <c r="AR66" s="386"/>
      <c r="AS66" s="652"/>
      <c r="AT66" s="43" t="str">
        <f t="shared" ref="AT66:AT72" si="4">LEFT(AU66,3)</f>
        <v>120</v>
      </c>
      <c r="AU66" t="s">
        <v>730</v>
      </c>
      <c r="AV66" s="43" t="str">
        <f t="shared" si="3"/>
        <v>152</v>
      </c>
      <c r="AW66" s="145" t="s">
        <v>638</v>
      </c>
      <c r="AZ66" t="s">
        <v>9655</v>
      </c>
      <c r="BE66" t="s">
        <v>9616</v>
      </c>
    </row>
    <row r="67" spans="1:57" x14ac:dyDescent="0.25">
      <c r="A67" s="510">
        <v>46</v>
      </c>
      <c r="B67" s="10" t="s">
        <v>829</v>
      </c>
      <c r="C67" s="1682" t="s">
        <v>912</v>
      </c>
      <c r="D67" s="86"/>
      <c r="E67" s="25" t="s">
        <v>11320</v>
      </c>
      <c r="F67" s="40"/>
      <c r="G67" s="386"/>
      <c r="I67" s="652"/>
      <c r="K67" s="386"/>
      <c r="L67" s="652"/>
      <c r="N67" s="9"/>
      <c r="O67" s="657"/>
      <c r="Q67" s="9"/>
      <c r="R67" s="657"/>
      <c r="S67" s="4"/>
      <c r="T67" s="4"/>
      <c r="U67" s="4"/>
      <c r="V67" s="4"/>
      <c r="W67" s="657"/>
      <c r="Y67" s="686"/>
      <c r="AA67" s="58" t="s">
        <v>829</v>
      </c>
      <c r="AB67" s="9"/>
      <c r="AC67" s="657" t="s">
        <v>746</v>
      </c>
      <c r="AE67" s="657"/>
      <c r="AF67" s="31"/>
      <c r="AG67" s="9"/>
      <c r="AH67" s="657"/>
      <c r="AJ67" s="657"/>
      <c r="AL67" s="10"/>
      <c r="AM67" s="59"/>
      <c r="AN67" s="386"/>
      <c r="AO67" s="652"/>
      <c r="AP67" s="386"/>
      <c r="AQ67" s="652"/>
      <c r="AR67" s="386"/>
      <c r="AS67" s="652"/>
      <c r="AT67" s="43" t="str">
        <f t="shared" si="4"/>
        <v>123</v>
      </c>
      <c r="AU67" t="s">
        <v>731</v>
      </c>
      <c r="AV67" s="13">
        <v>153</v>
      </c>
      <c r="AW67" s="78" t="s">
        <v>9134</v>
      </c>
      <c r="AZ67" t="s">
        <v>9656</v>
      </c>
    </row>
    <row r="68" spans="1:57" x14ac:dyDescent="0.25">
      <c r="A68" s="510">
        <v>46</v>
      </c>
      <c r="B68" s="10" t="s">
        <v>830</v>
      </c>
      <c r="C68" s="1682" t="s">
        <v>913</v>
      </c>
      <c r="D68" s="86"/>
      <c r="E68" s="25" t="s">
        <v>11321</v>
      </c>
      <c r="F68" s="40"/>
      <c r="G68" s="386"/>
      <c r="I68" s="652"/>
      <c r="K68" s="386"/>
      <c r="L68" s="652"/>
      <c r="N68" s="9"/>
      <c r="O68" s="657"/>
      <c r="Q68" s="9"/>
      <c r="R68" s="657"/>
      <c r="S68" s="4"/>
      <c r="T68" s="4"/>
      <c r="U68" s="4"/>
      <c r="V68" s="4"/>
      <c r="W68" s="657"/>
      <c r="Y68" s="686"/>
      <c r="AA68" s="58" t="s">
        <v>830</v>
      </c>
      <c r="AB68" s="9"/>
      <c r="AC68" s="657" t="s">
        <v>739</v>
      </c>
      <c r="AE68" s="657"/>
      <c r="AF68" s="31"/>
      <c r="AG68" s="9"/>
      <c r="AH68" s="657"/>
      <c r="AJ68" s="657"/>
      <c r="AL68" s="10"/>
      <c r="AM68" s="59"/>
      <c r="AN68" s="386"/>
      <c r="AO68" s="652"/>
      <c r="AP68" s="386"/>
      <c r="AQ68" s="652"/>
      <c r="AR68" s="386"/>
      <c r="AS68" s="652"/>
      <c r="AT68" s="43" t="str">
        <f t="shared" si="4"/>
        <v>127</v>
      </c>
      <c r="AU68" t="s">
        <v>732</v>
      </c>
      <c r="AV68" s="3731" t="s">
        <v>9723</v>
      </c>
      <c r="AW68" s="3733"/>
      <c r="AZ68" t="s">
        <v>9645</v>
      </c>
    </row>
    <row r="69" spans="1:57" x14ac:dyDescent="0.25">
      <c r="A69" s="510">
        <v>46</v>
      </c>
      <c r="B69" s="10" t="s">
        <v>832</v>
      </c>
      <c r="C69" s="1682" t="s">
        <v>1086</v>
      </c>
      <c r="D69" s="86"/>
      <c r="E69" s="25" t="s">
        <v>11322</v>
      </c>
      <c r="F69" s="40"/>
      <c r="G69" s="386"/>
      <c r="I69" s="652"/>
      <c r="K69" s="386"/>
      <c r="L69" s="652"/>
      <c r="N69" s="9"/>
      <c r="O69" s="657"/>
      <c r="Q69" s="9"/>
      <c r="R69" s="657"/>
      <c r="S69" s="4"/>
      <c r="T69" s="4"/>
      <c r="U69" s="4"/>
      <c r="V69" s="4"/>
      <c r="W69" s="657"/>
      <c r="Y69" s="686"/>
      <c r="AA69" s="58" t="s">
        <v>832</v>
      </c>
      <c r="AB69" s="9"/>
      <c r="AC69" s="657" t="s">
        <v>32</v>
      </c>
      <c r="AE69" s="657"/>
      <c r="AF69" s="31"/>
      <c r="AG69" s="9"/>
      <c r="AH69" s="657"/>
      <c r="AJ69" s="657"/>
      <c r="AL69" s="10"/>
      <c r="AM69" s="59"/>
      <c r="AN69" s="386"/>
      <c r="AO69" s="652"/>
      <c r="AP69" s="386"/>
      <c r="AQ69" s="652"/>
      <c r="AR69" s="386"/>
      <c r="AS69" s="652"/>
      <c r="AT69" s="43" t="str">
        <f t="shared" si="4"/>
        <v>130</v>
      </c>
      <c r="AU69" t="s">
        <v>734</v>
      </c>
      <c r="AV69" s="59">
        <v>2</v>
      </c>
      <c r="AW69" s="145" t="s">
        <v>236</v>
      </c>
      <c r="AZ69" t="s">
        <v>9658</v>
      </c>
    </row>
    <row r="70" spans="1:57" x14ac:dyDescent="0.25">
      <c r="A70" s="510">
        <v>46</v>
      </c>
      <c r="B70" s="10" t="s">
        <v>833</v>
      </c>
      <c r="C70" s="1682" t="s">
        <v>915</v>
      </c>
      <c r="D70" s="86"/>
      <c r="E70" s="25" t="s">
        <v>11323</v>
      </c>
      <c r="F70" s="40"/>
      <c r="G70" s="386"/>
      <c r="I70" s="652"/>
      <c r="K70" s="386"/>
      <c r="L70" s="652"/>
      <c r="N70" s="9"/>
      <c r="O70" s="657"/>
      <c r="Q70" s="9"/>
      <c r="R70" s="657"/>
      <c r="S70" s="4"/>
      <c r="T70" s="4"/>
      <c r="U70" s="4"/>
      <c r="V70" s="4"/>
      <c r="W70" s="657"/>
      <c r="Y70" s="686"/>
      <c r="AA70" s="58" t="s">
        <v>833</v>
      </c>
      <c r="AB70" s="9"/>
      <c r="AC70" s="657" t="s">
        <v>744</v>
      </c>
      <c r="AE70" s="657"/>
      <c r="AF70" s="31"/>
      <c r="AG70" s="9"/>
      <c r="AH70" s="657"/>
      <c r="AJ70" s="657"/>
      <c r="AL70" s="10"/>
      <c r="AM70" s="59"/>
      <c r="AN70" s="386"/>
      <c r="AO70" s="652"/>
      <c r="AP70" s="386"/>
      <c r="AQ70" s="652"/>
      <c r="AR70" s="386"/>
      <c r="AS70" s="652"/>
      <c r="AT70" s="43" t="str">
        <f t="shared" si="4"/>
        <v>135</v>
      </c>
      <c r="AU70" t="s">
        <v>735</v>
      </c>
      <c r="AV70" s="59">
        <v>23</v>
      </c>
      <c r="AW70" s="145" t="s">
        <v>600</v>
      </c>
      <c r="AZ70" t="s">
        <v>9659</v>
      </c>
    </row>
    <row r="71" spans="1:57" x14ac:dyDescent="0.25">
      <c r="A71" s="510">
        <v>46</v>
      </c>
      <c r="B71" s="10" t="s">
        <v>834</v>
      </c>
      <c r="C71" s="1682" t="s">
        <v>916</v>
      </c>
      <c r="D71" s="86"/>
      <c r="E71" s="25" t="s">
        <v>11324</v>
      </c>
      <c r="F71" s="40"/>
      <c r="G71" s="386"/>
      <c r="I71" s="652"/>
      <c r="K71" s="386"/>
      <c r="L71" s="652"/>
      <c r="N71" s="9"/>
      <c r="O71" s="657"/>
      <c r="Q71" s="9"/>
      <c r="R71" s="657"/>
      <c r="S71" s="4"/>
      <c r="T71" s="4"/>
      <c r="U71" s="4"/>
      <c r="V71" s="4"/>
      <c r="W71" s="657"/>
      <c r="Y71" s="686"/>
      <c r="AA71" s="58" t="s">
        <v>834</v>
      </c>
      <c r="AB71" s="9"/>
      <c r="AC71" s="657" t="s">
        <v>41</v>
      </c>
      <c r="AE71" s="657"/>
      <c r="AF71" s="31"/>
      <c r="AG71" s="9"/>
      <c r="AH71" s="657"/>
      <c r="AJ71" s="657"/>
      <c r="AL71" s="10"/>
      <c r="AM71" s="59"/>
      <c r="AN71" s="386"/>
      <c r="AO71" s="652"/>
      <c r="AP71" s="386"/>
      <c r="AQ71" s="652"/>
      <c r="AR71" s="386"/>
      <c r="AS71" s="652"/>
      <c r="AT71" s="43" t="str">
        <f t="shared" si="4"/>
        <v>136</v>
      </c>
      <c r="AU71" t="s">
        <v>736</v>
      </c>
      <c r="AV71" s="59">
        <v>44</v>
      </c>
      <c r="AW71" s="145" t="s">
        <v>9669</v>
      </c>
      <c r="AZ71" t="s">
        <v>9660</v>
      </c>
    </row>
    <row r="72" spans="1:57" x14ac:dyDescent="0.25">
      <c r="A72" s="510">
        <v>46</v>
      </c>
      <c r="B72" s="10" t="s">
        <v>835</v>
      </c>
      <c r="C72" s="1682" t="s">
        <v>917</v>
      </c>
      <c r="D72" s="86"/>
      <c r="E72" s="25" t="s">
        <v>1095</v>
      </c>
      <c r="F72" s="40"/>
      <c r="G72" s="386"/>
      <c r="I72" s="652"/>
      <c r="K72" s="386"/>
      <c r="L72" s="652"/>
      <c r="N72" s="9"/>
      <c r="O72" s="657"/>
      <c r="Q72" s="9"/>
      <c r="R72" s="657"/>
      <c r="S72" s="4"/>
      <c r="T72" s="4"/>
      <c r="U72" s="4"/>
      <c r="V72" s="4"/>
      <c r="W72" s="657"/>
      <c r="Y72" s="686"/>
      <c r="AA72" s="58" t="s">
        <v>835</v>
      </c>
      <c r="AB72" s="9"/>
      <c r="AC72" s="657" t="s">
        <v>152</v>
      </c>
      <c r="AE72" s="657"/>
      <c r="AF72" s="31"/>
      <c r="AG72" s="9"/>
      <c r="AH72" s="657"/>
      <c r="AJ72" s="657"/>
      <c r="AL72" s="10"/>
      <c r="AM72" s="59"/>
      <c r="AN72" s="386"/>
      <c r="AO72" s="652"/>
      <c r="AP72" s="386"/>
      <c r="AQ72" s="652"/>
      <c r="AR72" s="386"/>
      <c r="AS72" s="652"/>
      <c r="AT72" s="53" t="str">
        <f t="shared" si="4"/>
        <v>150</v>
      </c>
      <c r="AU72" s="37" t="s">
        <v>737</v>
      </c>
      <c r="AV72" s="59">
        <v>48</v>
      </c>
      <c r="AW72" s="145" t="s">
        <v>9670</v>
      </c>
      <c r="AZ72" t="s">
        <v>9653</v>
      </c>
    </row>
    <row r="73" spans="1:57" x14ac:dyDescent="0.25">
      <c r="A73" s="510">
        <v>46</v>
      </c>
      <c r="B73" s="10" t="s">
        <v>836</v>
      </c>
      <c r="C73" s="1682" t="s">
        <v>918</v>
      </c>
      <c r="D73" s="86"/>
      <c r="E73" s="25" t="s">
        <v>11325</v>
      </c>
      <c r="F73" s="40"/>
      <c r="G73" s="386"/>
      <c r="I73" s="652"/>
      <c r="K73" s="386"/>
      <c r="L73" s="652"/>
      <c r="N73" s="9"/>
      <c r="O73" s="657"/>
      <c r="Q73" s="9"/>
      <c r="R73" s="657"/>
      <c r="S73" s="4"/>
      <c r="T73" s="4"/>
      <c r="U73" s="4"/>
      <c r="V73" s="4"/>
      <c r="W73" s="657"/>
      <c r="Y73" s="686"/>
      <c r="AA73" s="58" t="s">
        <v>836</v>
      </c>
      <c r="AB73" s="9"/>
      <c r="AC73" s="657" t="s">
        <v>743</v>
      </c>
      <c r="AE73" s="657"/>
      <c r="AF73" s="31"/>
      <c r="AG73" s="9"/>
      <c r="AH73" s="657"/>
      <c r="AJ73" s="657"/>
      <c r="AL73" s="10"/>
      <c r="AM73" s="59"/>
      <c r="AN73" s="386"/>
      <c r="AO73" s="652"/>
      <c r="AP73" s="386"/>
      <c r="AQ73" s="652"/>
      <c r="AR73" s="386"/>
      <c r="AS73" s="652"/>
      <c r="AV73" s="59">
        <v>49</v>
      </c>
      <c r="AW73" s="145" t="s">
        <v>9671</v>
      </c>
      <c r="AZ73" t="s">
        <v>9637</v>
      </c>
    </row>
    <row r="74" spans="1:57" x14ac:dyDescent="0.25">
      <c r="A74" s="510">
        <v>46</v>
      </c>
      <c r="B74" s="10" t="s">
        <v>9721</v>
      </c>
      <c r="C74" s="1683" t="s">
        <v>9728</v>
      </c>
      <c r="D74" s="86"/>
      <c r="E74" s="25" t="s">
        <v>9127</v>
      </c>
      <c r="F74" s="40"/>
      <c r="G74" s="386"/>
      <c r="I74" s="652"/>
      <c r="K74" s="386"/>
      <c r="L74" s="652"/>
      <c r="N74" s="9"/>
      <c r="O74" s="657"/>
      <c r="Q74" s="9"/>
      <c r="R74" s="657"/>
      <c r="S74" s="4"/>
      <c r="T74" s="4"/>
      <c r="U74" s="4"/>
      <c r="V74" s="4"/>
      <c r="W74" s="657"/>
      <c r="Y74" s="686"/>
      <c r="AA74" s="59"/>
      <c r="AB74" s="9"/>
      <c r="AC74" s="657"/>
      <c r="AE74" s="657"/>
      <c r="AF74" s="31"/>
      <c r="AG74" s="9"/>
      <c r="AH74" s="657"/>
      <c r="AJ74" s="657"/>
      <c r="AL74" s="10"/>
      <c r="AM74" s="905" t="s">
        <v>9721</v>
      </c>
      <c r="AN74" s="386" t="s">
        <v>8</v>
      </c>
      <c r="AO74" s="652"/>
      <c r="AP74" s="386"/>
      <c r="AQ74" s="652"/>
      <c r="AR74" s="386"/>
      <c r="AS74" s="652"/>
      <c r="AV74" s="60">
        <v>78</v>
      </c>
      <c r="AW74" s="78" t="s">
        <v>9673</v>
      </c>
      <c r="AZ74" t="s">
        <v>9668</v>
      </c>
    </row>
    <row r="75" spans="1:57" x14ac:dyDescent="0.25">
      <c r="A75" s="1616">
        <v>47</v>
      </c>
      <c r="B75" s="1615"/>
      <c r="C75" s="1617" t="s">
        <v>868</v>
      </c>
      <c r="D75" s="68" t="s">
        <v>11280</v>
      </c>
      <c r="E75" s="30" t="s">
        <v>11302</v>
      </c>
      <c r="F75" s="38">
        <v>47</v>
      </c>
      <c r="G75" s="32" t="s">
        <v>30</v>
      </c>
      <c r="H75" s="33" t="s">
        <v>30</v>
      </c>
      <c r="I75" s="651" t="s">
        <v>30</v>
      </c>
      <c r="J75" s="19">
        <v>47</v>
      </c>
      <c r="K75" s="32" t="s">
        <v>30</v>
      </c>
      <c r="L75" s="651" t="s">
        <v>30</v>
      </c>
      <c r="M75" s="20">
        <v>47</v>
      </c>
      <c r="N75" s="24" t="s">
        <v>30</v>
      </c>
      <c r="O75" s="656"/>
      <c r="P75" s="21">
        <v>47</v>
      </c>
      <c r="Q75" s="24" t="s">
        <v>30</v>
      </c>
      <c r="R75" s="656"/>
      <c r="S75" s="23" t="s">
        <v>30</v>
      </c>
      <c r="T75" s="23" t="s">
        <v>30</v>
      </c>
      <c r="U75" s="23" t="s">
        <v>30</v>
      </c>
      <c r="V75" s="23" t="s">
        <v>30</v>
      </c>
      <c r="W75" s="656"/>
      <c r="X75" s="22">
        <v>47</v>
      </c>
      <c r="Y75" s="2028" t="s">
        <v>30</v>
      </c>
      <c r="Z75" s="23"/>
      <c r="AA75" s="55" t="s">
        <v>824</v>
      </c>
      <c r="AB75" s="24"/>
      <c r="AC75" s="656"/>
      <c r="AD75" s="23"/>
      <c r="AE75" s="656"/>
      <c r="AF75" s="667"/>
      <c r="AG75" s="24"/>
      <c r="AH75" s="656"/>
      <c r="AI75" s="23"/>
      <c r="AJ75" s="656"/>
      <c r="AK75" s="23"/>
      <c r="AL75" s="34"/>
      <c r="AM75" s="909" t="s">
        <v>9722</v>
      </c>
      <c r="AN75" s="32" t="s">
        <v>30</v>
      </c>
      <c r="AO75" s="651" t="s">
        <v>30</v>
      </c>
      <c r="AP75" s="32" t="s">
        <v>30</v>
      </c>
      <c r="AQ75" s="651"/>
      <c r="AR75" s="32"/>
      <c r="AS75" s="651"/>
      <c r="AZ75" t="s">
        <v>9622</v>
      </c>
    </row>
    <row r="76" spans="1:57" x14ac:dyDescent="0.25">
      <c r="A76" s="510">
        <v>47</v>
      </c>
      <c r="B76" s="10" t="s">
        <v>111</v>
      </c>
      <c r="C76" s="1680" t="s">
        <v>922</v>
      </c>
      <c r="D76" s="86" t="s">
        <v>11282</v>
      </c>
      <c r="E76" s="25"/>
      <c r="F76" s="41" t="s">
        <v>111</v>
      </c>
      <c r="G76" s="386" t="s">
        <v>41</v>
      </c>
      <c r="H76" s="2" t="s">
        <v>41</v>
      </c>
      <c r="I76" s="652" t="s">
        <v>15</v>
      </c>
      <c r="J76" s="16" t="s">
        <v>111</v>
      </c>
      <c r="K76" s="386" t="s">
        <v>16</v>
      </c>
      <c r="L76" s="652" t="s">
        <v>15</v>
      </c>
      <c r="N76" s="9"/>
      <c r="O76" s="657"/>
      <c r="Q76" s="9"/>
      <c r="R76" s="652"/>
      <c r="W76" s="652"/>
      <c r="Y76" s="686"/>
      <c r="AA76" s="59" t="s">
        <v>824</v>
      </c>
      <c r="AB76" s="9"/>
      <c r="AC76" s="657"/>
      <c r="AE76" s="657"/>
      <c r="AF76" s="31"/>
      <c r="AG76" s="9"/>
      <c r="AH76" s="657"/>
      <c r="AJ76" s="657"/>
      <c r="AL76" s="10"/>
      <c r="AM76" s="82"/>
      <c r="AN76" s="386"/>
      <c r="AO76" s="652"/>
      <c r="AP76" s="386"/>
      <c r="AQ76" s="652"/>
      <c r="AR76" s="386"/>
      <c r="AS76" s="652"/>
      <c r="AZ76" t="s">
        <v>9623</v>
      </c>
    </row>
    <row r="77" spans="1:57" x14ac:dyDescent="0.25">
      <c r="A77" s="510">
        <v>47</v>
      </c>
      <c r="B77" s="10">
        <v>24</v>
      </c>
      <c r="C77" s="1670" t="s">
        <v>9934</v>
      </c>
      <c r="D77" s="1979" t="s">
        <v>11281</v>
      </c>
      <c r="E77" s="25" t="s">
        <v>11281</v>
      </c>
      <c r="F77" s="41">
        <v>24</v>
      </c>
      <c r="G77" s="2" t="s">
        <v>42</v>
      </c>
      <c r="H77" s="2" t="s">
        <v>42</v>
      </c>
      <c r="I77" s="652" t="s">
        <v>43</v>
      </c>
      <c r="J77" s="16">
        <v>24</v>
      </c>
      <c r="K77" s="386" t="s">
        <v>16</v>
      </c>
      <c r="L77" s="652" t="s">
        <v>19</v>
      </c>
      <c r="N77" s="9"/>
      <c r="O77" s="657"/>
      <c r="P77" s="18" t="s">
        <v>116</v>
      </c>
      <c r="Q77" s="9" t="s">
        <v>156</v>
      </c>
      <c r="R77" s="657"/>
      <c r="S77" s="4" t="s">
        <v>156</v>
      </c>
      <c r="T77" s="4" t="s">
        <v>156</v>
      </c>
      <c r="U77" s="4" t="s">
        <v>156</v>
      </c>
      <c r="V77" s="4" t="s">
        <v>152</v>
      </c>
      <c r="W77" s="657"/>
      <c r="Y77" s="686"/>
      <c r="AA77" s="59" t="s">
        <v>824</v>
      </c>
      <c r="AB77" s="9"/>
      <c r="AC77" s="657"/>
      <c r="AE77" s="657"/>
      <c r="AF77" s="31"/>
      <c r="AG77" s="9"/>
      <c r="AH77" s="657"/>
      <c r="AJ77" s="657"/>
      <c r="AL77" s="10"/>
      <c r="AM77" s="82"/>
      <c r="AN77" s="386"/>
      <c r="AO77" s="652"/>
      <c r="AP77" s="386"/>
      <c r="AQ77" s="652"/>
      <c r="AR77" s="386"/>
      <c r="AS77" s="652"/>
      <c r="AZ77" t="s">
        <v>9626</v>
      </c>
    </row>
    <row r="78" spans="1:57" x14ac:dyDescent="0.25">
      <c r="A78" s="510">
        <v>47</v>
      </c>
      <c r="B78" s="10">
        <v>30</v>
      </c>
      <c r="C78" s="1680" t="s">
        <v>921</v>
      </c>
      <c r="D78" s="69" t="s">
        <v>11270</v>
      </c>
      <c r="E78" s="47" t="s">
        <v>11270</v>
      </c>
      <c r="F78" s="41">
        <v>30</v>
      </c>
      <c r="G78" s="72" t="s">
        <v>44</v>
      </c>
      <c r="H78" s="73" t="s">
        <v>44</v>
      </c>
      <c r="I78" s="653" t="s">
        <v>15</v>
      </c>
      <c r="J78" s="16">
        <v>30</v>
      </c>
      <c r="K78" s="72" t="s">
        <v>16</v>
      </c>
      <c r="L78" s="653" t="s">
        <v>15</v>
      </c>
      <c r="M78" s="74"/>
      <c r="N78" s="75"/>
      <c r="O78" s="658"/>
      <c r="P78" s="18" t="s">
        <v>118</v>
      </c>
      <c r="Q78" s="75" t="s">
        <v>152</v>
      </c>
      <c r="R78" s="658"/>
      <c r="S78" s="73"/>
      <c r="T78" s="73"/>
      <c r="U78" s="73"/>
      <c r="V78" s="73"/>
      <c r="W78" s="653"/>
      <c r="X78" s="74"/>
      <c r="Y78" s="929"/>
      <c r="Z78" s="74"/>
      <c r="AA78" s="77" t="s">
        <v>824</v>
      </c>
      <c r="AB78" s="75"/>
      <c r="AC78" s="658"/>
      <c r="AD78" s="74"/>
      <c r="AE78" s="658"/>
      <c r="AF78" s="672"/>
      <c r="AG78" s="75"/>
      <c r="AH78" s="658"/>
      <c r="AI78" s="74"/>
      <c r="AJ78" s="658"/>
      <c r="AK78" s="74"/>
      <c r="AL78" s="76"/>
      <c r="AM78" s="908"/>
      <c r="AN78" s="72"/>
      <c r="AO78" s="653"/>
      <c r="AP78" s="72"/>
      <c r="AQ78" s="653"/>
      <c r="AR78" s="72"/>
      <c r="AS78" s="653"/>
      <c r="AZ78" t="s">
        <v>9634</v>
      </c>
    </row>
    <row r="79" spans="1:57" x14ac:dyDescent="0.25">
      <c r="A79" s="510">
        <v>47</v>
      </c>
      <c r="B79" s="10">
        <v>31</v>
      </c>
      <c r="C79" s="1680" t="s">
        <v>920</v>
      </c>
      <c r="D79" s="69" t="s">
        <v>11270</v>
      </c>
      <c r="E79" s="47"/>
      <c r="F79" s="41">
        <v>31</v>
      </c>
      <c r="G79" s="72" t="s">
        <v>44</v>
      </c>
      <c r="H79" s="73" t="s">
        <v>44</v>
      </c>
      <c r="I79" s="653" t="s">
        <v>15</v>
      </c>
      <c r="J79" s="16">
        <v>31</v>
      </c>
      <c r="K79" s="72" t="s">
        <v>16</v>
      </c>
      <c r="L79" s="653" t="s">
        <v>15</v>
      </c>
      <c r="M79" s="74"/>
      <c r="N79" s="75"/>
      <c r="O79" s="658"/>
      <c r="P79" s="74"/>
      <c r="Q79" s="75"/>
      <c r="R79" s="653"/>
      <c r="S79" s="73"/>
      <c r="T79" s="73"/>
      <c r="U79" s="73"/>
      <c r="V79" s="73"/>
      <c r="W79" s="653"/>
      <c r="X79" s="74"/>
      <c r="Y79" s="929"/>
      <c r="Z79" s="74"/>
      <c r="AA79" s="77" t="s">
        <v>824</v>
      </c>
      <c r="AB79" s="75"/>
      <c r="AC79" s="658"/>
      <c r="AD79" s="74"/>
      <c r="AE79" s="658"/>
      <c r="AF79" s="672"/>
      <c r="AG79" s="75"/>
      <c r="AH79" s="658"/>
      <c r="AI79" s="74"/>
      <c r="AJ79" s="658"/>
      <c r="AK79" s="74"/>
      <c r="AL79" s="76"/>
      <c r="AM79" s="908"/>
      <c r="AN79" s="72"/>
      <c r="AO79" s="653"/>
      <c r="AP79" s="72"/>
      <c r="AQ79" s="653"/>
      <c r="AR79" s="72"/>
      <c r="AS79" s="653"/>
      <c r="AZ79" t="s">
        <v>9635</v>
      </c>
    </row>
    <row r="80" spans="1:57" x14ac:dyDescent="0.25">
      <c r="A80" s="510">
        <v>47</v>
      </c>
      <c r="B80" s="10">
        <v>95</v>
      </c>
      <c r="C80" s="1680" t="s">
        <v>919</v>
      </c>
      <c r="D80" s="51" t="s">
        <v>11283</v>
      </c>
      <c r="E80" s="47" t="s">
        <v>11283</v>
      </c>
      <c r="F80" s="1501">
        <v>95</v>
      </c>
      <c r="G80" s="72"/>
      <c r="H80" s="73"/>
      <c r="I80" s="653" t="s">
        <v>44</v>
      </c>
      <c r="J80" s="16">
        <v>95</v>
      </c>
      <c r="K80" s="72" t="s">
        <v>26</v>
      </c>
      <c r="L80" s="653" t="s">
        <v>15</v>
      </c>
      <c r="M80" s="74"/>
      <c r="N80" s="75"/>
      <c r="O80" s="658"/>
      <c r="P80" s="18" t="s">
        <v>120</v>
      </c>
      <c r="Q80" s="75" t="s">
        <v>158</v>
      </c>
      <c r="R80" s="658"/>
      <c r="S80" s="74" t="s">
        <v>158</v>
      </c>
      <c r="T80" s="74"/>
      <c r="U80" s="74" t="s">
        <v>158</v>
      </c>
      <c r="V80" s="74" t="s">
        <v>152</v>
      </c>
      <c r="W80" s="658"/>
      <c r="X80" s="74"/>
      <c r="Y80" s="929"/>
      <c r="Z80" s="74"/>
      <c r="AA80" s="77" t="s">
        <v>824</v>
      </c>
      <c r="AB80" s="75"/>
      <c r="AC80" s="658"/>
      <c r="AD80" s="74"/>
      <c r="AE80" s="658"/>
      <c r="AF80" s="672"/>
      <c r="AG80" s="75"/>
      <c r="AH80" s="658"/>
      <c r="AI80" s="74"/>
      <c r="AJ80" s="658"/>
      <c r="AK80" s="74"/>
      <c r="AL80" s="76"/>
      <c r="AM80" s="908"/>
      <c r="AN80" s="72"/>
      <c r="AO80" s="653"/>
      <c r="AP80" s="72"/>
      <c r="AQ80" s="653"/>
      <c r="AR80" s="72"/>
      <c r="AS80" s="653"/>
      <c r="AZ80" t="s">
        <v>9662</v>
      </c>
    </row>
    <row r="81" spans="1:52" x14ac:dyDescent="0.25">
      <c r="A81" s="510">
        <v>47</v>
      </c>
      <c r="B81" s="10">
        <v>96</v>
      </c>
      <c r="C81" s="2030" t="s">
        <v>923</v>
      </c>
      <c r="D81" t="s">
        <v>11284</v>
      </c>
      <c r="E81" s="25"/>
      <c r="F81" s="1501">
        <v>96</v>
      </c>
      <c r="G81" s="386" t="s">
        <v>41</v>
      </c>
      <c r="H81" s="2" t="s">
        <v>41</v>
      </c>
      <c r="I81" s="652" t="s">
        <v>15</v>
      </c>
      <c r="J81" s="16">
        <v>96</v>
      </c>
      <c r="K81" s="386" t="s">
        <v>16</v>
      </c>
      <c r="L81" s="652" t="s">
        <v>15</v>
      </c>
      <c r="N81" s="9"/>
      <c r="O81" s="657"/>
      <c r="Q81" s="9"/>
      <c r="R81" s="652"/>
      <c r="W81" s="652"/>
      <c r="Y81" s="686"/>
      <c r="AA81" s="59" t="s">
        <v>824</v>
      </c>
      <c r="AB81" s="9"/>
      <c r="AC81" s="657"/>
      <c r="AE81" s="657"/>
      <c r="AF81" s="31"/>
      <c r="AG81" s="9"/>
      <c r="AH81" s="657"/>
      <c r="AJ81" s="657"/>
      <c r="AL81" s="10"/>
      <c r="AM81" s="82"/>
      <c r="AN81" s="386"/>
      <c r="AO81" s="652"/>
      <c r="AP81" s="386"/>
      <c r="AQ81" s="652"/>
      <c r="AR81" s="386"/>
      <c r="AS81" s="652"/>
      <c r="AZ81" t="s">
        <v>9663</v>
      </c>
    </row>
    <row r="82" spans="1:52" x14ac:dyDescent="0.25">
      <c r="A82" s="510">
        <v>47</v>
      </c>
      <c r="B82" s="10">
        <v>97</v>
      </c>
      <c r="C82" s="2030" t="s">
        <v>9924</v>
      </c>
      <c r="D82" t="s">
        <v>11276</v>
      </c>
      <c r="E82" s="25"/>
      <c r="F82" s="1501">
        <v>97</v>
      </c>
      <c r="G82" s="386" t="s">
        <v>41</v>
      </c>
      <c r="H82" s="2" t="s">
        <v>41</v>
      </c>
      <c r="I82" s="652" t="s">
        <v>15</v>
      </c>
      <c r="J82" s="16">
        <v>97</v>
      </c>
      <c r="K82" s="386" t="s">
        <v>16</v>
      </c>
      <c r="L82" s="652" t="s">
        <v>15</v>
      </c>
      <c r="N82" s="9"/>
      <c r="O82" s="657"/>
      <c r="Q82" s="9"/>
      <c r="R82" s="652"/>
      <c r="W82" s="652"/>
      <c r="Y82" s="686"/>
      <c r="AA82" s="59" t="s">
        <v>824</v>
      </c>
      <c r="AB82" s="9"/>
      <c r="AC82" s="657"/>
      <c r="AE82" s="657"/>
      <c r="AF82" s="31"/>
      <c r="AG82" s="9"/>
      <c r="AH82" s="657"/>
      <c r="AJ82" s="657"/>
      <c r="AL82" s="10"/>
      <c r="AM82" s="82"/>
      <c r="AN82" s="386"/>
      <c r="AO82" s="652"/>
      <c r="AP82" s="386"/>
      <c r="AQ82" s="652"/>
      <c r="AR82" s="386"/>
      <c r="AS82" s="652"/>
      <c r="AZ82" t="s">
        <v>9636</v>
      </c>
    </row>
    <row r="83" spans="1:52" x14ac:dyDescent="0.25">
      <c r="A83" s="510">
        <v>47</v>
      </c>
      <c r="B83" s="10" t="s">
        <v>45</v>
      </c>
      <c r="C83" s="2031" t="s">
        <v>11481</v>
      </c>
      <c r="D83" t="s">
        <v>11276</v>
      </c>
      <c r="E83" s="25"/>
      <c r="F83" s="1501" t="s">
        <v>45</v>
      </c>
      <c r="G83" s="386" t="s">
        <v>41</v>
      </c>
      <c r="H83" s="2" t="s">
        <v>41</v>
      </c>
      <c r="I83" s="652" t="s">
        <v>15</v>
      </c>
      <c r="J83" s="16" t="s">
        <v>45</v>
      </c>
      <c r="K83" s="386" t="s">
        <v>16</v>
      </c>
      <c r="L83" s="652" t="s">
        <v>15</v>
      </c>
      <c r="N83" s="9"/>
      <c r="O83" s="657"/>
      <c r="Q83" s="9"/>
      <c r="R83" s="652"/>
      <c r="W83" s="652"/>
      <c r="Y83" s="686"/>
      <c r="AA83" s="59" t="s">
        <v>824</v>
      </c>
      <c r="AB83" s="9"/>
      <c r="AC83" s="657"/>
      <c r="AE83" s="657"/>
      <c r="AF83" s="31"/>
      <c r="AG83" s="9"/>
      <c r="AH83" s="657"/>
      <c r="AJ83" s="657"/>
      <c r="AL83" s="10"/>
      <c r="AM83" s="82"/>
      <c r="AN83" s="386"/>
      <c r="AO83" s="652"/>
      <c r="AP83" s="386"/>
      <c r="AQ83" s="652"/>
      <c r="AR83" s="386"/>
      <c r="AS83" s="652"/>
      <c r="AZ83" t="s">
        <v>9664</v>
      </c>
    </row>
    <row r="84" spans="1:52" x14ac:dyDescent="0.25">
      <c r="A84" s="510">
        <v>47</v>
      </c>
      <c r="B84" s="10" t="s">
        <v>187</v>
      </c>
      <c r="C84" s="1680" t="s">
        <v>924</v>
      </c>
      <c r="D84" s="86"/>
      <c r="E84" s="25" t="s">
        <v>11275</v>
      </c>
      <c r="F84" s="40"/>
      <c r="G84" s="386"/>
      <c r="I84" s="652"/>
      <c r="K84" s="386"/>
      <c r="L84" s="652"/>
      <c r="M84" s="17" t="s">
        <v>187</v>
      </c>
      <c r="N84" s="9" t="s">
        <v>8</v>
      </c>
      <c r="O84" s="657"/>
      <c r="Q84" s="9"/>
      <c r="R84" s="652"/>
      <c r="W84" s="652"/>
      <c r="Y84" s="686"/>
      <c r="AA84" s="59" t="s">
        <v>824</v>
      </c>
      <c r="AB84" s="9"/>
      <c r="AC84" s="657"/>
      <c r="AE84" s="657"/>
      <c r="AF84" s="31"/>
      <c r="AG84" s="9"/>
      <c r="AH84" s="657"/>
      <c r="AJ84" s="657"/>
      <c r="AL84" s="10"/>
      <c r="AM84" s="82"/>
      <c r="AN84" s="386"/>
      <c r="AO84" s="652"/>
      <c r="AP84" s="386"/>
      <c r="AQ84" s="652"/>
      <c r="AR84" s="386"/>
      <c r="AS84" s="652"/>
      <c r="AZ84" t="s">
        <v>9665</v>
      </c>
    </row>
    <row r="85" spans="1:52" x14ac:dyDescent="0.25">
      <c r="A85" s="510">
        <v>47</v>
      </c>
      <c r="B85" s="10" t="s">
        <v>196</v>
      </c>
      <c r="C85" s="1684" t="s">
        <v>925</v>
      </c>
      <c r="D85" s="86"/>
      <c r="E85" s="25" t="s">
        <v>11282</v>
      </c>
      <c r="F85" s="40"/>
      <c r="G85" s="386"/>
      <c r="I85" s="652"/>
      <c r="K85" s="386"/>
      <c r="L85" s="652"/>
      <c r="M85" s="17" t="s">
        <v>196</v>
      </c>
      <c r="N85" s="9" t="s">
        <v>151</v>
      </c>
      <c r="O85" s="657"/>
      <c r="Q85" s="9"/>
      <c r="R85" s="652"/>
      <c r="W85" s="652"/>
      <c r="Y85" s="686"/>
      <c r="AA85" s="59" t="s">
        <v>824</v>
      </c>
      <c r="AB85" s="9"/>
      <c r="AC85" s="657"/>
      <c r="AE85" s="657"/>
      <c r="AF85" s="31"/>
      <c r="AG85" s="9"/>
      <c r="AH85" s="657"/>
      <c r="AJ85" s="657"/>
      <c r="AM85" s="905" t="s">
        <v>196</v>
      </c>
      <c r="AN85" s="386" t="s">
        <v>151</v>
      </c>
      <c r="AO85" s="652"/>
      <c r="AP85" s="386"/>
      <c r="AQ85" s="652"/>
      <c r="AR85" s="386"/>
      <c r="AS85" s="652"/>
    </row>
    <row r="86" spans="1:52" x14ac:dyDescent="0.25">
      <c r="A86" s="510">
        <v>47</v>
      </c>
      <c r="B86" s="10" t="s">
        <v>114</v>
      </c>
      <c r="C86" s="1680" t="s">
        <v>926</v>
      </c>
      <c r="D86" s="86"/>
      <c r="E86" s="25" t="s">
        <v>11365</v>
      </c>
      <c r="F86" s="40"/>
      <c r="G86" s="386"/>
      <c r="I86" s="652"/>
      <c r="K86" s="386"/>
      <c r="L86" s="652"/>
      <c r="M86" s="17" t="s">
        <v>114</v>
      </c>
      <c r="N86" s="9" t="s">
        <v>13</v>
      </c>
      <c r="O86" s="657"/>
      <c r="P86" s="18" t="s">
        <v>114</v>
      </c>
      <c r="Q86" s="9" t="s">
        <v>8</v>
      </c>
      <c r="R86" s="657"/>
      <c r="S86" s="4" t="s">
        <v>8</v>
      </c>
      <c r="T86" s="4" t="s">
        <v>8</v>
      </c>
      <c r="U86" s="4" t="s">
        <v>8</v>
      </c>
      <c r="V86" s="4" t="s">
        <v>8</v>
      </c>
      <c r="W86" s="657"/>
      <c r="X86" s="17" t="s">
        <v>114</v>
      </c>
      <c r="Y86" s="686" t="s">
        <v>13</v>
      </c>
      <c r="AA86" s="59" t="s">
        <v>824</v>
      </c>
      <c r="AB86" s="9"/>
      <c r="AC86" s="657"/>
      <c r="AE86" s="657"/>
      <c r="AF86" s="31"/>
      <c r="AG86" s="9"/>
      <c r="AH86" s="657"/>
      <c r="AJ86" s="657"/>
      <c r="AM86" s="905" t="s">
        <v>114</v>
      </c>
      <c r="AN86" s="386" t="s">
        <v>9706</v>
      </c>
      <c r="AO86" s="652"/>
      <c r="AP86" s="386" t="s">
        <v>9707</v>
      </c>
      <c r="AQ86" s="652"/>
      <c r="AR86" s="386"/>
      <c r="AS86" s="652"/>
    </row>
    <row r="87" spans="1:52" x14ac:dyDescent="0.25">
      <c r="A87" s="510">
        <v>47</v>
      </c>
      <c r="B87" s="10" t="s">
        <v>96</v>
      </c>
      <c r="C87" s="1680" t="s">
        <v>12740</v>
      </c>
      <c r="D87" s="86"/>
      <c r="E87" s="25" t="s">
        <v>11266</v>
      </c>
      <c r="F87" s="40"/>
      <c r="G87" s="386"/>
      <c r="I87" s="652"/>
      <c r="K87" s="386"/>
      <c r="L87" s="652"/>
      <c r="N87" s="9"/>
      <c r="O87" s="657"/>
      <c r="P87" s="18" t="s">
        <v>96</v>
      </c>
      <c r="Q87" s="9" t="s">
        <v>153</v>
      </c>
      <c r="R87" s="657"/>
      <c r="S87" s="4" t="s">
        <v>153</v>
      </c>
      <c r="T87" s="4"/>
      <c r="U87" s="4"/>
      <c r="V87" s="4" t="s">
        <v>153</v>
      </c>
      <c r="W87" s="657"/>
      <c r="Y87" s="686"/>
      <c r="AA87" s="59" t="s">
        <v>824</v>
      </c>
      <c r="AB87" s="9"/>
      <c r="AC87" s="657"/>
      <c r="AE87" s="657"/>
      <c r="AF87" s="31"/>
      <c r="AG87" s="9"/>
      <c r="AH87" s="657"/>
      <c r="AJ87" s="657"/>
      <c r="AL87" s="10"/>
      <c r="AM87" s="82"/>
      <c r="AN87" s="386"/>
      <c r="AO87" s="652"/>
      <c r="AP87" s="386"/>
      <c r="AQ87" s="652"/>
      <c r="AR87" s="386"/>
      <c r="AS87" s="652"/>
    </row>
    <row r="88" spans="1:52" x14ac:dyDescent="0.25">
      <c r="A88" s="510">
        <v>47</v>
      </c>
      <c r="B88" s="10" t="s">
        <v>97</v>
      </c>
      <c r="C88" s="1680" t="s">
        <v>927</v>
      </c>
      <c r="D88" s="86"/>
      <c r="E88" s="25" t="s">
        <v>11270</v>
      </c>
      <c r="F88" s="40"/>
      <c r="G88" s="386"/>
      <c r="I88" s="652"/>
      <c r="K88" s="386"/>
      <c r="L88" s="652"/>
      <c r="N88" s="9"/>
      <c r="O88" s="657"/>
      <c r="P88" s="18" t="s">
        <v>97</v>
      </c>
      <c r="Q88" s="9" t="s">
        <v>154</v>
      </c>
      <c r="R88" s="657"/>
      <c r="S88" s="4" t="s">
        <v>154</v>
      </c>
      <c r="T88" s="4" t="s">
        <v>154</v>
      </c>
      <c r="U88" s="4" t="s">
        <v>154</v>
      </c>
      <c r="V88" s="4" t="s">
        <v>152</v>
      </c>
      <c r="W88" s="657"/>
      <c r="Y88" s="686"/>
      <c r="AA88" s="59" t="s">
        <v>824</v>
      </c>
      <c r="AB88" s="9"/>
      <c r="AC88" s="657"/>
      <c r="AE88" s="657"/>
      <c r="AF88" s="31"/>
      <c r="AG88" s="9"/>
      <c r="AH88" s="657"/>
      <c r="AJ88" s="657"/>
      <c r="AL88" s="10"/>
      <c r="AM88" s="82"/>
      <c r="AN88" s="386"/>
      <c r="AO88" s="652"/>
      <c r="AP88" s="386"/>
      <c r="AQ88" s="652"/>
      <c r="AR88" s="386"/>
      <c r="AS88" s="652"/>
    </row>
    <row r="89" spans="1:52" x14ac:dyDescent="0.25">
      <c r="A89" s="510">
        <v>47</v>
      </c>
      <c r="B89" s="10" t="s">
        <v>112</v>
      </c>
      <c r="C89" s="1680" t="s">
        <v>928</v>
      </c>
      <c r="D89" s="86"/>
      <c r="E89" s="25" t="s">
        <v>11260</v>
      </c>
      <c r="F89" s="40"/>
      <c r="G89" s="386"/>
      <c r="I89" s="652"/>
      <c r="K89" s="386"/>
      <c r="L89" s="652"/>
      <c r="N89" s="9"/>
      <c r="O89" s="657"/>
      <c r="P89" s="18" t="s">
        <v>112</v>
      </c>
      <c r="Q89" s="9" t="s">
        <v>155</v>
      </c>
      <c r="R89" s="657"/>
      <c r="S89" s="4" t="s">
        <v>155</v>
      </c>
      <c r="T89" s="4"/>
      <c r="U89" s="4"/>
      <c r="V89" s="4" t="s">
        <v>152</v>
      </c>
      <c r="W89" s="657"/>
      <c r="Y89" s="686"/>
      <c r="AA89" s="59" t="s">
        <v>824</v>
      </c>
      <c r="AB89" s="9"/>
      <c r="AC89" s="657"/>
      <c r="AE89" s="657"/>
      <c r="AF89" s="31"/>
      <c r="AG89" s="9"/>
      <c r="AH89" s="657"/>
      <c r="AJ89" s="657"/>
      <c r="AL89" s="10"/>
      <c r="AM89" s="82"/>
      <c r="AN89" s="386"/>
      <c r="AO89" s="652"/>
      <c r="AP89" s="386"/>
      <c r="AQ89" s="652"/>
      <c r="AR89" s="386"/>
      <c r="AS89" s="652"/>
    </row>
    <row r="90" spans="1:52" x14ac:dyDescent="0.25">
      <c r="A90" s="510">
        <v>47</v>
      </c>
      <c r="B90" s="10" t="s">
        <v>113</v>
      </c>
      <c r="C90" s="1680" t="s">
        <v>929</v>
      </c>
      <c r="D90" s="86"/>
      <c r="E90" s="25" t="s">
        <v>11270</v>
      </c>
      <c r="F90" s="40"/>
      <c r="G90" s="386"/>
      <c r="I90" s="652"/>
      <c r="K90" s="386"/>
      <c r="L90" s="652"/>
      <c r="N90" s="9"/>
      <c r="O90" s="657"/>
      <c r="P90" s="18" t="s">
        <v>113</v>
      </c>
      <c r="Q90" s="9" t="s">
        <v>153</v>
      </c>
      <c r="R90" s="657"/>
      <c r="S90" s="4" t="s">
        <v>153</v>
      </c>
      <c r="T90" s="4"/>
      <c r="U90" s="4"/>
      <c r="V90" s="4" t="s">
        <v>152</v>
      </c>
      <c r="W90" s="657"/>
      <c r="Y90" s="686"/>
      <c r="AA90" s="59" t="s">
        <v>824</v>
      </c>
      <c r="AB90" s="9"/>
      <c r="AC90" s="657"/>
      <c r="AE90" s="657"/>
      <c r="AF90" s="31"/>
      <c r="AG90" s="9"/>
      <c r="AH90" s="657"/>
      <c r="AJ90" s="657"/>
      <c r="AL90" s="10"/>
      <c r="AM90" s="82"/>
      <c r="AN90" s="386"/>
      <c r="AO90" s="652"/>
      <c r="AP90" s="386"/>
      <c r="AQ90" s="652"/>
      <c r="AR90" s="386"/>
      <c r="AS90" s="652"/>
    </row>
    <row r="91" spans="1:52" x14ac:dyDescent="0.25">
      <c r="A91" s="510">
        <v>47</v>
      </c>
      <c r="B91" s="10" t="s">
        <v>115</v>
      </c>
      <c r="C91" s="1680" t="s">
        <v>930</v>
      </c>
      <c r="D91" s="86"/>
      <c r="E91" s="25" t="s">
        <v>11259</v>
      </c>
      <c r="F91" s="40"/>
      <c r="G91" s="386"/>
      <c r="I91" s="652"/>
      <c r="K91" s="386"/>
      <c r="L91" s="652"/>
      <c r="N91" s="9"/>
      <c r="O91" s="657"/>
      <c r="P91" s="18" t="s">
        <v>115</v>
      </c>
      <c r="Q91" s="9" t="s">
        <v>8</v>
      </c>
      <c r="R91" s="657"/>
      <c r="S91" s="4" t="s">
        <v>8</v>
      </c>
      <c r="T91" s="4" t="s">
        <v>8</v>
      </c>
      <c r="U91" s="4" t="s">
        <v>8</v>
      </c>
      <c r="V91" s="4" t="s">
        <v>8</v>
      </c>
      <c r="W91" s="657"/>
      <c r="Y91" s="686"/>
      <c r="AA91" s="59" t="s">
        <v>824</v>
      </c>
      <c r="AB91" s="9"/>
      <c r="AC91" s="657"/>
      <c r="AE91" s="657"/>
      <c r="AF91" s="31"/>
      <c r="AG91" s="9"/>
      <c r="AH91" s="657"/>
      <c r="AJ91" s="657"/>
      <c r="AL91" s="10"/>
      <c r="AM91" s="82"/>
      <c r="AN91" s="386"/>
      <c r="AO91" s="652"/>
      <c r="AP91" s="386"/>
      <c r="AQ91" s="652"/>
      <c r="AR91" s="386"/>
      <c r="AS91" s="652"/>
    </row>
    <row r="92" spans="1:52" x14ac:dyDescent="0.25">
      <c r="A92" s="510">
        <v>47</v>
      </c>
      <c r="B92" s="10" t="s">
        <v>117</v>
      </c>
      <c r="C92" s="1680" t="s">
        <v>1806</v>
      </c>
      <c r="D92" s="86"/>
      <c r="E92" s="25" t="s">
        <v>9130</v>
      </c>
      <c r="F92" s="40"/>
      <c r="G92" s="386"/>
      <c r="I92" s="652"/>
      <c r="K92" s="386"/>
      <c r="L92" s="652"/>
      <c r="N92" s="9"/>
      <c r="O92" s="657"/>
      <c r="P92" s="18" t="s">
        <v>117</v>
      </c>
      <c r="Q92" s="9" t="s">
        <v>157</v>
      </c>
      <c r="R92" s="657"/>
      <c r="W92" s="652"/>
      <c r="Y92" s="686"/>
      <c r="AA92" s="59" t="s">
        <v>824</v>
      </c>
      <c r="AB92" s="9"/>
      <c r="AC92" s="657"/>
      <c r="AE92" s="657"/>
      <c r="AF92" s="31"/>
      <c r="AG92" s="9"/>
      <c r="AH92" s="657"/>
      <c r="AJ92" s="657"/>
      <c r="AL92" s="10"/>
      <c r="AM92" s="82"/>
      <c r="AN92" s="386"/>
      <c r="AO92" s="652"/>
      <c r="AP92" s="386"/>
      <c r="AQ92" s="652"/>
      <c r="AR92" s="386"/>
      <c r="AS92" s="652"/>
    </row>
    <row r="93" spans="1:52" x14ac:dyDescent="0.25">
      <c r="A93" s="510">
        <v>47</v>
      </c>
      <c r="B93" s="10" t="s">
        <v>119</v>
      </c>
      <c r="C93" s="2030" t="s">
        <v>11679</v>
      </c>
      <c r="D93" s="86"/>
      <c r="E93" s="25" t="s">
        <v>11318</v>
      </c>
      <c r="F93" s="40"/>
      <c r="G93" s="386"/>
      <c r="I93" s="652"/>
      <c r="K93" s="386"/>
      <c r="L93" s="652"/>
      <c r="N93" s="9"/>
      <c r="O93" s="657"/>
      <c r="P93" s="18" t="s">
        <v>119</v>
      </c>
      <c r="Q93" s="9" t="s">
        <v>152</v>
      </c>
      <c r="R93" s="657"/>
      <c r="S93" s="4" t="s">
        <v>152</v>
      </c>
      <c r="T93" s="4" t="s">
        <v>152</v>
      </c>
      <c r="U93" s="4" t="s">
        <v>152</v>
      </c>
      <c r="V93" s="4" t="s">
        <v>152</v>
      </c>
      <c r="W93" s="657"/>
      <c r="Y93" s="686"/>
      <c r="AA93" s="59" t="s">
        <v>824</v>
      </c>
      <c r="AB93" s="9"/>
      <c r="AC93" s="657"/>
      <c r="AE93" s="657"/>
      <c r="AF93" s="31"/>
      <c r="AG93" s="9"/>
      <c r="AH93" s="657"/>
      <c r="AJ93" s="657"/>
      <c r="AL93" s="10"/>
      <c r="AM93" s="82"/>
      <c r="AN93" s="386"/>
      <c r="AO93" s="652"/>
      <c r="AP93" s="386"/>
      <c r="AQ93" s="652"/>
      <c r="AR93" s="386"/>
      <c r="AS93" s="652"/>
    </row>
    <row r="94" spans="1:52" x14ac:dyDescent="0.25">
      <c r="A94" s="510">
        <v>47</v>
      </c>
      <c r="B94" s="10" t="s">
        <v>578</v>
      </c>
      <c r="C94" s="1680" t="s">
        <v>9725</v>
      </c>
      <c r="D94" s="86"/>
      <c r="E94" s="25" t="s">
        <v>11341</v>
      </c>
      <c r="F94" s="40"/>
      <c r="G94" s="386"/>
      <c r="I94" s="652"/>
      <c r="K94" s="386"/>
      <c r="L94" s="652"/>
      <c r="N94" s="9"/>
      <c r="O94" s="657"/>
      <c r="Q94" s="9"/>
      <c r="R94" s="657"/>
      <c r="S94" s="4"/>
      <c r="T94" s="4"/>
      <c r="U94" s="4"/>
      <c r="V94" s="4"/>
      <c r="W94" s="657"/>
      <c r="Y94" s="686"/>
      <c r="AA94" s="59"/>
      <c r="AB94" s="9"/>
      <c r="AC94" s="657"/>
      <c r="AE94" s="657"/>
      <c r="AF94" s="31"/>
      <c r="AG94" s="9"/>
      <c r="AH94" s="657"/>
      <c r="AJ94" s="657"/>
      <c r="AM94" s="905" t="s">
        <v>578</v>
      </c>
      <c r="AN94" s="386" t="s">
        <v>8</v>
      </c>
      <c r="AO94" s="652" t="s">
        <v>8</v>
      </c>
      <c r="AP94" s="386"/>
      <c r="AQ94" s="652"/>
      <c r="AR94" s="386"/>
      <c r="AS94" s="652"/>
    </row>
    <row r="95" spans="1:52" x14ac:dyDescent="0.25">
      <c r="A95" s="510">
        <v>47</v>
      </c>
      <c r="B95" s="10" t="s">
        <v>9210</v>
      </c>
      <c r="C95" s="1680" t="s">
        <v>9726</v>
      </c>
      <c r="D95" s="86"/>
      <c r="E95" s="25" t="s">
        <v>11268</v>
      </c>
      <c r="F95" s="40"/>
      <c r="G95" s="386"/>
      <c r="I95" s="652"/>
      <c r="K95" s="386"/>
      <c r="L95" s="652"/>
      <c r="N95" s="9"/>
      <c r="O95" s="657"/>
      <c r="Q95" s="9"/>
      <c r="R95" s="657"/>
      <c r="S95" s="4"/>
      <c r="T95" s="4"/>
      <c r="U95" s="4"/>
      <c r="V95" s="4"/>
      <c r="W95" s="657"/>
      <c r="Y95" s="686"/>
      <c r="AA95" s="59"/>
      <c r="AB95" s="9"/>
      <c r="AC95" s="657"/>
      <c r="AE95" s="657"/>
      <c r="AF95" s="31"/>
      <c r="AG95" s="9"/>
      <c r="AH95" s="657"/>
      <c r="AJ95" s="657"/>
      <c r="AM95" s="905" t="s">
        <v>9210</v>
      </c>
      <c r="AN95" s="386" t="s">
        <v>151</v>
      </c>
      <c r="AO95" s="652"/>
      <c r="AP95" s="386"/>
      <c r="AQ95" s="652"/>
      <c r="AR95" s="386"/>
      <c r="AS95" s="652"/>
    </row>
    <row r="96" spans="1:52" x14ac:dyDescent="0.25">
      <c r="A96" s="510">
        <v>47</v>
      </c>
      <c r="B96" s="10" t="s">
        <v>188</v>
      </c>
      <c r="C96" s="1680" t="s">
        <v>931</v>
      </c>
      <c r="D96" s="86"/>
      <c r="E96" s="25" t="s">
        <v>11259</v>
      </c>
      <c r="F96" s="40"/>
      <c r="G96" s="386"/>
      <c r="I96" s="652"/>
      <c r="K96" s="386"/>
      <c r="L96" s="652"/>
      <c r="N96" s="9"/>
      <c r="O96" s="657"/>
      <c r="Q96" s="9"/>
      <c r="R96" s="657"/>
      <c r="S96" s="4"/>
      <c r="T96" s="4"/>
      <c r="U96" s="4"/>
      <c r="V96" s="4"/>
      <c r="W96" s="657"/>
      <c r="X96" s="17" t="s">
        <v>188</v>
      </c>
      <c r="Y96" s="686" t="s">
        <v>198</v>
      </c>
      <c r="AA96" s="59" t="s">
        <v>824</v>
      </c>
      <c r="AB96" s="9"/>
      <c r="AC96" s="657"/>
      <c r="AE96" s="657"/>
      <c r="AF96" s="31"/>
      <c r="AG96" s="9"/>
      <c r="AH96" s="657"/>
      <c r="AJ96" s="657"/>
      <c r="AL96" s="10"/>
      <c r="AM96" s="82"/>
      <c r="AN96" s="386"/>
      <c r="AO96" s="652"/>
      <c r="AP96" s="386"/>
      <c r="AQ96" s="652"/>
      <c r="AR96" s="386"/>
      <c r="AS96" s="652"/>
    </row>
    <row r="97" spans="1:45" x14ac:dyDescent="0.25">
      <c r="A97" s="510">
        <v>47</v>
      </c>
      <c r="B97" s="10" t="s">
        <v>9709</v>
      </c>
      <c r="C97" s="1661" t="s">
        <v>9732</v>
      </c>
      <c r="D97" s="86"/>
      <c r="E97" s="25" t="s">
        <v>11309</v>
      </c>
      <c r="F97" s="40"/>
      <c r="G97" s="386"/>
      <c r="I97" s="652"/>
      <c r="K97" s="386"/>
      <c r="L97" s="652"/>
      <c r="N97" s="9"/>
      <c r="O97" s="657"/>
      <c r="Q97" s="9"/>
      <c r="R97" s="657"/>
      <c r="S97" s="4"/>
      <c r="T97" s="4"/>
      <c r="U97" s="4"/>
      <c r="V97" s="4"/>
      <c r="W97" s="657"/>
      <c r="Y97" s="686"/>
      <c r="AA97" s="59"/>
      <c r="AB97" s="9"/>
      <c r="AC97" s="657"/>
      <c r="AE97" s="657"/>
      <c r="AF97" s="31"/>
      <c r="AG97" s="9"/>
      <c r="AH97" s="657"/>
      <c r="AJ97" s="657"/>
      <c r="AL97" s="10"/>
      <c r="AM97" s="905" t="s">
        <v>9709</v>
      </c>
      <c r="AN97" s="386" t="s">
        <v>8</v>
      </c>
      <c r="AO97" s="652"/>
      <c r="AP97" s="386"/>
      <c r="AQ97" s="652"/>
      <c r="AR97" s="386"/>
      <c r="AS97" s="652"/>
    </row>
    <row r="98" spans="1:45" x14ac:dyDescent="0.25">
      <c r="A98" s="1616">
        <v>49</v>
      </c>
      <c r="B98" s="1615"/>
      <c r="C98" s="1512" t="s">
        <v>870</v>
      </c>
      <c r="D98" s="68" t="s">
        <v>11268</v>
      </c>
      <c r="E98" s="30" t="s">
        <v>11268</v>
      </c>
      <c r="F98" s="38">
        <v>49</v>
      </c>
      <c r="G98" s="32" t="s">
        <v>8</v>
      </c>
      <c r="H98" s="33" t="s">
        <v>8</v>
      </c>
      <c r="I98" s="651" t="s">
        <v>9</v>
      </c>
      <c r="J98" s="19">
        <v>49</v>
      </c>
      <c r="K98" s="32" t="s">
        <v>10</v>
      </c>
      <c r="L98" s="651" t="s">
        <v>9</v>
      </c>
      <c r="M98" s="20">
        <v>49</v>
      </c>
      <c r="N98" s="24" t="s">
        <v>8</v>
      </c>
      <c r="O98" s="656"/>
      <c r="P98" s="23"/>
      <c r="Q98" s="24"/>
      <c r="R98" s="651"/>
      <c r="S98" s="33"/>
      <c r="T98" s="33"/>
      <c r="U98" s="33"/>
      <c r="V98" s="33"/>
      <c r="W98" s="651"/>
      <c r="X98" s="23"/>
      <c r="Y98" s="2028"/>
      <c r="Z98" s="23"/>
      <c r="AA98" s="55" t="s">
        <v>824</v>
      </c>
      <c r="AB98" s="24"/>
      <c r="AC98" s="656"/>
      <c r="AD98" s="23"/>
      <c r="AE98" s="656"/>
      <c r="AF98" s="667"/>
      <c r="AG98" s="24"/>
      <c r="AH98" s="656"/>
      <c r="AI98" s="23"/>
      <c r="AJ98" s="656"/>
      <c r="AK98" s="23"/>
      <c r="AL98" s="34"/>
      <c r="AM98" s="56"/>
      <c r="AN98" s="32"/>
      <c r="AO98" s="651"/>
      <c r="AP98" s="32"/>
      <c r="AQ98" s="651"/>
      <c r="AR98" s="32"/>
      <c r="AS98" s="651"/>
    </row>
    <row r="99" spans="1:45" x14ac:dyDescent="0.25">
      <c r="A99" s="1616" t="s">
        <v>195</v>
      </c>
      <c r="B99" s="1615"/>
      <c r="C99" s="1617" t="s">
        <v>871</v>
      </c>
      <c r="D99" s="68"/>
      <c r="E99" s="30" t="s">
        <v>11268</v>
      </c>
      <c r="F99" s="42"/>
      <c r="G99" s="32"/>
      <c r="H99" s="33"/>
      <c r="I99" s="651"/>
      <c r="J99" s="28"/>
      <c r="K99" s="32"/>
      <c r="L99" s="651"/>
      <c r="M99" s="23"/>
      <c r="N99" s="24"/>
      <c r="O99" s="656"/>
      <c r="P99" s="23"/>
      <c r="Q99" s="24"/>
      <c r="R99" s="651"/>
      <c r="S99" s="33"/>
      <c r="T99" s="33"/>
      <c r="U99" s="33"/>
      <c r="V99" s="33"/>
      <c r="W99" s="651"/>
      <c r="X99" s="20" t="s">
        <v>195</v>
      </c>
      <c r="Y99" s="2028" t="s">
        <v>8</v>
      </c>
      <c r="Z99" s="23"/>
      <c r="AA99" s="55" t="s">
        <v>824</v>
      </c>
      <c r="AB99" s="24"/>
      <c r="AC99" s="656"/>
      <c r="AD99" s="23"/>
      <c r="AE99" s="656"/>
      <c r="AF99" s="667"/>
      <c r="AG99" s="24"/>
      <c r="AH99" s="656"/>
      <c r="AI99" s="23"/>
      <c r="AJ99" s="656"/>
      <c r="AK99" s="23"/>
      <c r="AL99" s="34"/>
      <c r="AM99" s="56"/>
      <c r="AN99" s="32"/>
      <c r="AO99" s="651"/>
      <c r="AP99" s="32"/>
      <c r="AQ99" s="651"/>
      <c r="AR99" s="32"/>
      <c r="AS99" s="651"/>
    </row>
    <row r="100" spans="1:45" x14ac:dyDescent="0.25">
      <c r="A100" s="1616">
        <v>53</v>
      </c>
      <c r="B100" s="1615"/>
      <c r="C100" s="1617" t="s">
        <v>872</v>
      </c>
      <c r="D100" s="68" t="s">
        <v>11285</v>
      </c>
      <c r="E100" s="30" t="s">
        <v>11285</v>
      </c>
      <c r="F100" s="38">
        <v>53</v>
      </c>
      <c r="G100" s="32" t="s">
        <v>8</v>
      </c>
      <c r="H100" s="33" t="s">
        <v>8</v>
      </c>
      <c r="I100" s="651" t="s">
        <v>8</v>
      </c>
      <c r="J100" s="19">
        <v>53</v>
      </c>
      <c r="K100" s="32" t="s">
        <v>13</v>
      </c>
      <c r="L100" s="651" t="s">
        <v>13</v>
      </c>
      <c r="M100" s="23"/>
      <c r="N100" s="24"/>
      <c r="O100" s="656"/>
      <c r="P100" s="23"/>
      <c r="Q100" s="24"/>
      <c r="R100" s="651"/>
      <c r="S100" s="33"/>
      <c r="T100" s="33"/>
      <c r="U100" s="33"/>
      <c r="V100" s="33"/>
      <c r="W100" s="651"/>
      <c r="X100" s="23"/>
      <c r="Y100" s="2028"/>
      <c r="Z100" s="23"/>
      <c r="AA100" s="55" t="s">
        <v>824</v>
      </c>
      <c r="AB100" s="24"/>
      <c r="AC100" s="656"/>
      <c r="AD100" s="23"/>
      <c r="AE100" s="656"/>
      <c r="AF100" s="667"/>
      <c r="AG100" s="24"/>
      <c r="AH100" s="656"/>
      <c r="AI100" s="23"/>
      <c r="AJ100" s="656"/>
      <c r="AK100" s="23"/>
      <c r="AL100" s="34"/>
      <c r="AM100" s="56"/>
      <c r="AN100" s="32"/>
      <c r="AO100" s="651"/>
      <c r="AP100" s="32"/>
      <c r="AQ100" s="651"/>
      <c r="AR100" s="32"/>
      <c r="AS100" s="651"/>
    </row>
    <row r="101" spans="1:45" x14ac:dyDescent="0.25">
      <c r="A101" s="1616">
        <v>54</v>
      </c>
      <c r="B101" s="1615"/>
      <c r="C101" s="1617" t="s">
        <v>873</v>
      </c>
      <c r="D101" s="68" t="s">
        <v>11286</v>
      </c>
      <c r="E101" s="30" t="s">
        <v>11379</v>
      </c>
      <c r="F101" s="38">
        <v>54</v>
      </c>
      <c r="G101" s="32"/>
      <c r="H101" s="33"/>
      <c r="I101" s="651" t="s">
        <v>46</v>
      </c>
      <c r="J101" s="28"/>
      <c r="K101" s="32"/>
      <c r="L101" s="651"/>
      <c r="M101" s="23"/>
      <c r="N101" s="24"/>
      <c r="O101" s="656"/>
      <c r="P101" s="21">
        <v>54</v>
      </c>
      <c r="Q101" s="24" t="s">
        <v>159</v>
      </c>
      <c r="R101" s="656"/>
      <c r="S101" s="23" t="s">
        <v>58</v>
      </c>
      <c r="T101" s="23" t="s">
        <v>58</v>
      </c>
      <c r="U101" s="23" t="s">
        <v>58</v>
      </c>
      <c r="V101" s="23" t="s">
        <v>58</v>
      </c>
      <c r="W101" s="656"/>
      <c r="X101" s="23"/>
      <c r="Y101" s="2028"/>
      <c r="Z101" s="23"/>
      <c r="AA101" s="55" t="s">
        <v>824</v>
      </c>
      <c r="AB101" s="24"/>
      <c r="AC101" s="656"/>
      <c r="AD101" s="23"/>
      <c r="AE101" s="656"/>
      <c r="AF101" s="667"/>
      <c r="AG101" s="24"/>
      <c r="AH101" s="656"/>
      <c r="AI101" s="23"/>
      <c r="AJ101" s="656"/>
      <c r="AK101" s="23"/>
      <c r="AL101" s="34"/>
      <c r="AM101" s="56"/>
      <c r="AN101" s="32"/>
      <c r="AO101" s="651"/>
      <c r="AP101" s="32"/>
      <c r="AQ101" s="651"/>
      <c r="AR101" s="32"/>
      <c r="AS101" s="651"/>
    </row>
    <row r="102" spans="1:45" x14ac:dyDescent="0.25">
      <c r="A102" s="510">
        <v>54</v>
      </c>
      <c r="B102" s="10">
        <v>51</v>
      </c>
      <c r="C102" s="1680" t="s">
        <v>935</v>
      </c>
      <c r="D102" s="86"/>
      <c r="E102" s="25" t="s">
        <v>11275</v>
      </c>
      <c r="F102" s="1297"/>
      <c r="G102" s="386"/>
      <c r="I102" s="652"/>
      <c r="K102" s="386"/>
      <c r="L102" s="652"/>
      <c r="N102" s="9"/>
      <c r="O102" s="657"/>
      <c r="P102" s="18">
        <v>51</v>
      </c>
      <c r="Q102" s="9"/>
      <c r="R102" s="652"/>
      <c r="S102" s="4" t="s">
        <v>178</v>
      </c>
      <c r="T102" s="4"/>
      <c r="U102" s="4" t="s">
        <v>178</v>
      </c>
      <c r="V102" s="4" t="s">
        <v>152</v>
      </c>
      <c r="W102" s="657"/>
      <c r="Y102" s="686"/>
      <c r="AA102" s="59" t="s">
        <v>824</v>
      </c>
      <c r="AB102" s="9"/>
      <c r="AC102" s="657"/>
      <c r="AE102" s="657"/>
      <c r="AF102" s="31"/>
      <c r="AG102" s="9"/>
      <c r="AH102" s="657"/>
      <c r="AJ102" s="657"/>
      <c r="AL102" s="10"/>
      <c r="AM102" s="82"/>
      <c r="AN102" s="386"/>
      <c r="AO102" s="652"/>
      <c r="AP102" s="386"/>
      <c r="AQ102" s="652"/>
      <c r="AR102" s="386"/>
      <c r="AS102" s="652"/>
    </row>
    <row r="103" spans="1:45" x14ac:dyDescent="0.25">
      <c r="A103" s="510">
        <v>54</v>
      </c>
      <c r="B103" s="10">
        <v>53</v>
      </c>
      <c r="C103" s="1680" t="s">
        <v>934</v>
      </c>
      <c r="D103" s="86"/>
      <c r="E103" s="25" t="s">
        <v>11275</v>
      </c>
      <c r="F103" s="1297"/>
      <c r="G103" s="386"/>
      <c r="I103" s="652"/>
      <c r="K103" s="386"/>
      <c r="L103" s="652"/>
      <c r="N103" s="9"/>
      <c r="O103" s="657"/>
      <c r="P103" s="18">
        <v>53</v>
      </c>
      <c r="Q103" s="9"/>
      <c r="R103" s="652"/>
      <c r="S103" s="4" t="s">
        <v>179</v>
      </c>
      <c r="T103" s="4" t="s">
        <v>179</v>
      </c>
      <c r="U103" s="4" t="s">
        <v>179</v>
      </c>
      <c r="V103" s="4" t="s">
        <v>152</v>
      </c>
      <c r="W103" s="657"/>
      <c r="Y103" s="686"/>
      <c r="AA103" s="59" t="s">
        <v>824</v>
      </c>
      <c r="AB103" s="9"/>
      <c r="AC103" s="657"/>
      <c r="AE103" s="657"/>
      <c r="AF103" s="31"/>
      <c r="AG103" s="9"/>
      <c r="AH103" s="657"/>
      <c r="AJ103" s="657"/>
      <c r="AL103" s="10"/>
      <c r="AM103" s="82"/>
      <c r="AN103" s="386"/>
      <c r="AO103" s="652"/>
      <c r="AP103" s="386"/>
      <c r="AQ103" s="652"/>
      <c r="AR103" s="386"/>
      <c r="AS103" s="652"/>
    </row>
    <row r="104" spans="1:45" x14ac:dyDescent="0.25">
      <c r="A104" s="510">
        <v>54</v>
      </c>
      <c r="B104" s="10">
        <v>54</v>
      </c>
      <c r="C104" s="1680" t="s">
        <v>933</v>
      </c>
      <c r="D104" s="86"/>
      <c r="E104" s="25" t="s">
        <v>11275</v>
      </c>
      <c r="F104" s="1297"/>
      <c r="G104" s="386"/>
      <c r="I104" s="652"/>
      <c r="K104" s="386"/>
      <c r="L104" s="652"/>
      <c r="N104" s="9"/>
      <c r="O104" s="657"/>
      <c r="P104" s="18" t="s">
        <v>1137</v>
      </c>
      <c r="Q104" s="9"/>
      <c r="R104" s="652"/>
      <c r="S104" s="4" t="s">
        <v>50</v>
      </c>
      <c r="T104" s="4"/>
      <c r="U104" s="4" t="s">
        <v>50</v>
      </c>
      <c r="V104" s="4" t="s">
        <v>152</v>
      </c>
      <c r="W104" s="657"/>
      <c r="Y104" s="686"/>
      <c r="AA104" s="59" t="s">
        <v>824</v>
      </c>
      <c r="AB104" s="9"/>
      <c r="AC104" s="657"/>
      <c r="AE104" s="657"/>
      <c r="AF104" s="31"/>
      <c r="AG104" s="9"/>
      <c r="AH104" s="657"/>
      <c r="AJ104" s="657"/>
      <c r="AL104" s="10"/>
      <c r="AM104" s="82"/>
      <c r="AN104" s="386"/>
      <c r="AO104" s="652"/>
      <c r="AP104" s="386"/>
      <c r="AQ104" s="652"/>
      <c r="AR104" s="386"/>
      <c r="AS104" s="652"/>
    </row>
    <row r="105" spans="1:45" x14ac:dyDescent="0.25">
      <c r="A105" s="510">
        <v>54</v>
      </c>
      <c r="B105" s="10">
        <v>57</v>
      </c>
      <c r="C105" s="1680" t="s">
        <v>932</v>
      </c>
      <c r="D105" t="s">
        <v>11275</v>
      </c>
      <c r="E105" s="25" t="s">
        <v>11275</v>
      </c>
      <c r="F105" s="1501">
        <v>57</v>
      </c>
      <c r="G105" s="386"/>
      <c r="I105" s="652" t="s">
        <v>47</v>
      </c>
      <c r="K105" s="386"/>
      <c r="L105" s="652"/>
      <c r="N105" s="9"/>
      <c r="O105" s="657"/>
      <c r="P105" s="18" t="s">
        <v>1138</v>
      </c>
      <c r="Q105" s="9"/>
      <c r="R105" s="652"/>
      <c r="S105" s="4" t="s">
        <v>1141</v>
      </c>
      <c r="U105" s="4" t="s">
        <v>1141</v>
      </c>
      <c r="V105" s="4" t="s">
        <v>152</v>
      </c>
      <c r="W105" s="652"/>
      <c r="Y105" s="686"/>
      <c r="AA105" s="59" t="s">
        <v>824</v>
      </c>
      <c r="AB105" s="9"/>
      <c r="AC105" s="657"/>
      <c r="AE105" s="657"/>
      <c r="AF105" s="31"/>
      <c r="AG105" s="9"/>
      <c r="AH105" s="657"/>
      <c r="AJ105" s="657"/>
      <c r="AL105" s="10"/>
      <c r="AM105" s="82"/>
      <c r="AN105" s="386"/>
      <c r="AO105" s="652"/>
      <c r="AP105" s="386"/>
      <c r="AQ105" s="652"/>
      <c r="AR105" s="386"/>
      <c r="AS105" s="652"/>
    </row>
    <row r="106" spans="1:45" x14ac:dyDescent="0.25">
      <c r="A106" s="510">
        <v>54</v>
      </c>
      <c r="B106" s="10" t="s">
        <v>1139</v>
      </c>
      <c r="C106" s="1680" t="s">
        <v>1140</v>
      </c>
      <c r="D106" s="86"/>
      <c r="E106" s="25"/>
      <c r="F106" s="43"/>
      <c r="G106" s="386"/>
      <c r="I106" s="652"/>
      <c r="K106" s="386"/>
      <c r="L106" s="652"/>
      <c r="N106" s="9"/>
      <c r="O106" s="657"/>
      <c r="P106" s="18" t="s">
        <v>1139</v>
      </c>
      <c r="Q106" s="9"/>
      <c r="R106" s="652"/>
      <c r="S106" s="4" t="s">
        <v>33</v>
      </c>
      <c r="U106" s="4" t="s">
        <v>33</v>
      </c>
      <c r="V106" s="4" t="s">
        <v>152</v>
      </c>
      <c r="W106" s="652"/>
      <c r="Y106" s="686"/>
      <c r="AA106" s="59"/>
      <c r="AB106" s="9"/>
      <c r="AC106" s="657"/>
      <c r="AE106" s="657"/>
      <c r="AF106" s="31"/>
      <c r="AG106" s="9"/>
      <c r="AH106" s="657"/>
      <c r="AJ106" s="657"/>
      <c r="AL106" s="10"/>
      <c r="AM106" s="82"/>
      <c r="AN106" s="386"/>
      <c r="AO106" s="652"/>
      <c r="AP106" s="386"/>
      <c r="AQ106" s="652"/>
      <c r="AR106" s="386"/>
      <c r="AS106" s="652"/>
    </row>
    <row r="107" spans="1:45" x14ac:dyDescent="0.25">
      <c r="A107" s="1616">
        <v>55</v>
      </c>
      <c r="B107" s="1615"/>
      <c r="C107" s="1617" t="s">
        <v>869</v>
      </c>
      <c r="D107" s="68" t="s">
        <v>11287</v>
      </c>
      <c r="E107" s="30" t="s">
        <v>11304</v>
      </c>
      <c r="F107" s="38">
        <v>55</v>
      </c>
      <c r="G107" s="32" t="s">
        <v>30</v>
      </c>
      <c r="H107" s="33" t="s">
        <v>30</v>
      </c>
      <c r="I107" s="651" t="s">
        <v>30</v>
      </c>
      <c r="J107" s="19">
        <v>55</v>
      </c>
      <c r="K107" s="32" t="s">
        <v>30</v>
      </c>
      <c r="L107" s="651" t="s">
        <v>30</v>
      </c>
      <c r="M107" s="23"/>
      <c r="N107" s="24"/>
      <c r="O107" s="656"/>
      <c r="P107" s="21">
        <v>55</v>
      </c>
      <c r="Q107" s="24" t="s">
        <v>30</v>
      </c>
      <c r="R107" s="656"/>
      <c r="S107" s="23" t="s">
        <v>30</v>
      </c>
      <c r="T107" s="23" t="s">
        <v>30</v>
      </c>
      <c r="U107" s="23" t="s">
        <v>30</v>
      </c>
      <c r="V107" s="23" t="s">
        <v>30</v>
      </c>
      <c r="W107" s="656"/>
      <c r="X107" s="23"/>
      <c r="Y107" s="2028"/>
      <c r="Z107" s="23"/>
      <c r="AA107" s="55" t="s">
        <v>824</v>
      </c>
      <c r="AB107" s="24"/>
      <c r="AC107" s="656"/>
      <c r="AD107" s="23"/>
      <c r="AE107" s="656"/>
      <c r="AF107" s="667"/>
      <c r="AG107" s="24"/>
      <c r="AH107" s="656"/>
      <c r="AI107" s="23"/>
      <c r="AJ107" s="656"/>
      <c r="AK107" s="23"/>
      <c r="AL107" s="34"/>
      <c r="AM107" s="56"/>
      <c r="AN107" s="32"/>
      <c r="AO107" s="651"/>
      <c r="AP107" s="32"/>
      <c r="AQ107" s="651"/>
      <c r="AR107" s="32"/>
      <c r="AS107" s="651"/>
    </row>
    <row r="108" spans="1:45" x14ac:dyDescent="0.25">
      <c r="A108" s="510">
        <v>55</v>
      </c>
      <c r="B108" s="10" t="s">
        <v>99</v>
      </c>
      <c r="C108" s="1685" t="s">
        <v>996</v>
      </c>
      <c r="D108" t="s">
        <v>11288</v>
      </c>
      <c r="E108" s="467" t="s">
        <v>11288</v>
      </c>
      <c r="F108" s="41" t="s">
        <v>99</v>
      </c>
      <c r="G108" s="386"/>
      <c r="H108" s="2" t="s">
        <v>48</v>
      </c>
      <c r="I108" s="652"/>
      <c r="K108" s="386"/>
      <c r="L108" s="652"/>
      <c r="N108" s="9"/>
      <c r="O108" s="657"/>
      <c r="P108" s="18" t="s">
        <v>99</v>
      </c>
      <c r="Q108" s="9"/>
      <c r="R108" s="652"/>
      <c r="S108" s="4" t="s">
        <v>25</v>
      </c>
      <c r="T108" s="4" t="s">
        <v>25</v>
      </c>
      <c r="U108" s="4" t="s">
        <v>25</v>
      </c>
      <c r="V108" s="4" t="s">
        <v>25</v>
      </c>
      <c r="W108" s="657"/>
      <c r="Y108" s="686"/>
      <c r="AA108" s="59" t="s">
        <v>824</v>
      </c>
      <c r="AB108" s="9"/>
      <c r="AC108" s="657"/>
      <c r="AE108" s="657"/>
      <c r="AF108" s="31"/>
      <c r="AG108" s="9"/>
      <c r="AH108" s="657"/>
      <c r="AJ108" s="657"/>
      <c r="AL108" s="10"/>
      <c r="AM108" s="82"/>
      <c r="AN108" s="386"/>
      <c r="AO108" s="652"/>
      <c r="AP108" s="386"/>
      <c r="AQ108" s="652"/>
      <c r="AR108" s="386"/>
      <c r="AS108" s="652"/>
    </row>
    <row r="109" spans="1:45" x14ac:dyDescent="0.25">
      <c r="A109" s="643">
        <v>55</v>
      </c>
      <c r="B109" s="10" t="s">
        <v>100</v>
      </c>
      <c r="C109" s="1685" t="s">
        <v>997</v>
      </c>
      <c r="D109" t="s">
        <v>11368</v>
      </c>
      <c r="E109" s="467"/>
      <c r="F109" s="41" t="s">
        <v>100</v>
      </c>
      <c r="G109" s="386" t="s">
        <v>17</v>
      </c>
      <c r="I109" s="652"/>
      <c r="K109" s="386"/>
      <c r="L109" s="652"/>
      <c r="N109" s="9"/>
      <c r="O109" s="657"/>
      <c r="Q109" s="9"/>
      <c r="R109" s="652"/>
      <c r="W109" s="652"/>
      <c r="Y109" s="686"/>
      <c r="AA109" s="59" t="s">
        <v>824</v>
      </c>
      <c r="AB109" s="9"/>
      <c r="AC109" s="657"/>
      <c r="AE109" s="657"/>
      <c r="AF109" s="31"/>
      <c r="AG109" s="9"/>
      <c r="AH109" s="657"/>
      <c r="AJ109" s="657"/>
      <c r="AL109" s="10"/>
      <c r="AM109" s="82"/>
      <c r="AN109" s="386"/>
      <c r="AO109" s="652"/>
      <c r="AP109" s="386"/>
      <c r="AQ109" s="652"/>
      <c r="AR109" s="386"/>
      <c r="AS109" s="652"/>
    </row>
    <row r="110" spans="1:45" x14ac:dyDescent="0.25">
      <c r="A110" s="510">
        <v>55</v>
      </c>
      <c r="B110" s="10" t="s">
        <v>101</v>
      </c>
      <c r="C110" s="1686" t="s">
        <v>998</v>
      </c>
      <c r="D110" t="s">
        <v>11369</v>
      </c>
      <c r="E110" s="467"/>
      <c r="F110" s="41" t="s">
        <v>101</v>
      </c>
      <c r="G110" s="386"/>
      <c r="I110" s="652" t="s">
        <v>49</v>
      </c>
      <c r="K110" s="386"/>
      <c r="L110" s="652"/>
      <c r="N110" s="9"/>
      <c r="O110" s="657"/>
      <c r="Q110" s="9"/>
      <c r="R110" s="652"/>
      <c r="W110" s="652"/>
      <c r="Y110" s="686"/>
      <c r="AA110" s="59" t="s">
        <v>824</v>
      </c>
      <c r="AB110" s="9"/>
      <c r="AC110" s="657"/>
      <c r="AE110" s="657"/>
      <c r="AF110" s="31"/>
      <c r="AG110" s="9"/>
      <c r="AH110" s="657"/>
      <c r="AJ110" s="657"/>
      <c r="AL110" s="10"/>
      <c r="AM110" s="82"/>
      <c r="AN110" s="386"/>
      <c r="AO110" s="652"/>
      <c r="AP110" s="386"/>
      <c r="AQ110" s="652"/>
      <c r="AR110" s="386"/>
      <c r="AS110" s="652"/>
    </row>
    <row r="111" spans="1:45" x14ac:dyDescent="0.25">
      <c r="A111" s="510">
        <v>55</v>
      </c>
      <c r="B111" s="10" t="s">
        <v>102</v>
      </c>
      <c r="C111" s="1686" t="s">
        <v>999</v>
      </c>
      <c r="D111" t="s">
        <v>11369</v>
      </c>
      <c r="E111" s="467"/>
      <c r="F111" s="41" t="s">
        <v>102</v>
      </c>
      <c r="G111" s="386"/>
      <c r="I111" s="652" t="s">
        <v>49</v>
      </c>
      <c r="K111" s="386"/>
      <c r="L111" s="652"/>
      <c r="N111" s="9"/>
      <c r="O111" s="657"/>
      <c r="Q111" s="9"/>
      <c r="R111" s="652"/>
      <c r="W111" s="652"/>
      <c r="Y111" s="686"/>
      <c r="AA111" s="59" t="s">
        <v>824</v>
      </c>
      <c r="AB111" s="9"/>
      <c r="AC111" s="657"/>
      <c r="AE111" s="657"/>
      <c r="AF111" s="31"/>
      <c r="AG111" s="9"/>
      <c r="AH111" s="657"/>
      <c r="AJ111" s="657"/>
      <c r="AL111" s="10"/>
      <c r="AM111" s="82"/>
      <c r="AN111" s="386"/>
      <c r="AO111" s="652"/>
      <c r="AP111" s="386"/>
      <c r="AQ111" s="652"/>
      <c r="AR111" s="386"/>
      <c r="AS111" s="652"/>
    </row>
    <row r="112" spans="1:45" x14ac:dyDescent="0.25">
      <c r="A112" s="511">
        <v>55</v>
      </c>
      <c r="B112" s="10" t="s">
        <v>103</v>
      </c>
      <c r="C112" s="1685" t="s">
        <v>1000</v>
      </c>
      <c r="D112" t="s">
        <v>1094</v>
      </c>
      <c r="E112" s="467" t="s">
        <v>1094</v>
      </c>
      <c r="F112" s="41" t="s">
        <v>103</v>
      </c>
      <c r="G112" s="386" t="s">
        <v>8</v>
      </c>
      <c r="H112" s="2" t="s">
        <v>48</v>
      </c>
      <c r="I112" s="652"/>
      <c r="K112" s="386"/>
      <c r="L112" s="652"/>
      <c r="N112" s="9"/>
      <c r="O112" s="657"/>
      <c r="P112" s="18" t="s">
        <v>103</v>
      </c>
      <c r="Q112" s="9" t="s">
        <v>160</v>
      </c>
      <c r="R112" s="657"/>
      <c r="S112" s="4" t="s">
        <v>180</v>
      </c>
      <c r="T112" s="4" t="s">
        <v>180</v>
      </c>
      <c r="U112" s="4" t="s">
        <v>180</v>
      </c>
      <c r="V112" s="4" t="s">
        <v>181</v>
      </c>
      <c r="W112" s="657"/>
      <c r="Y112" s="686"/>
      <c r="AA112" s="59" t="s">
        <v>824</v>
      </c>
      <c r="AB112" s="9"/>
      <c r="AC112" s="657"/>
      <c r="AE112" s="657"/>
      <c r="AF112" s="31"/>
      <c r="AG112" s="9"/>
      <c r="AH112" s="657"/>
      <c r="AJ112" s="657"/>
      <c r="AL112" s="10"/>
      <c r="AM112" s="82"/>
      <c r="AN112" s="386"/>
      <c r="AO112" s="652"/>
      <c r="AP112" s="386"/>
      <c r="AQ112" s="652"/>
      <c r="AR112" s="386"/>
      <c r="AS112" s="652"/>
    </row>
    <row r="113" spans="1:45" x14ac:dyDescent="0.25">
      <c r="A113" s="510">
        <v>55</v>
      </c>
      <c r="B113" s="10" t="s">
        <v>104</v>
      </c>
      <c r="C113" s="1686" t="s">
        <v>1001</v>
      </c>
      <c r="D113" t="s">
        <v>11370</v>
      </c>
      <c r="E113" s="467"/>
      <c r="F113" s="41" t="s">
        <v>104</v>
      </c>
      <c r="G113" s="386"/>
      <c r="I113" s="652" t="s">
        <v>49</v>
      </c>
      <c r="K113" s="386"/>
      <c r="L113" s="652"/>
      <c r="N113" s="9"/>
      <c r="O113" s="657"/>
      <c r="Q113" s="9"/>
      <c r="R113" s="652"/>
      <c r="W113" s="652"/>
      <c r="Y113" s="686"/>
      <c r="AA113" s="59" t="s">
        <v>824</v>
      </c>
      <c r="AB113" s="9"/>
      <c r="AC113" s="657"/>
      <c r="AE113" s="657"/>
      <c r="AF113" s="31"/>
      <c r="AG113" s="9"/>
      <c r="AH113" s="657"/>
      <c r="AJ113" s="657"/>
      <c r="AL113" s="10"/>
      <c r="AM113" s="82"/>
      <c r="AN113" s="386"/>
      <c r="AO113" s="652"/>
      <c r="AP113" s="386"/>
      <c r="AQ113" s="652"/>
      <c r="AR113" s="386"/>
      <c r="AS113" s="652"/>
    </row>
    <row r="114" spans="1:45" x14ac:dyDescent="0.25">
      <c r="A114" s="511">
        <v>55</v>
      </c>
      <c r="B114" s="10" t="s">
        <v>105</v>
      </c>
      <c r="C114" s="1684" t="s">
        <v>1002</v>
      </c>
      <c r="D114" t="s">
        <v>1091</v>
      </c>
      <c r="E114" s="467"/>
      <c r="F114" s="41" t="s">
        <v>105</v>
      </c>
      <c r="G114" s="386" t="s">
        <v>8</v>
      </c>
      <c r="I114" s="652"/>
      <c r="J114" s="16" t="s">
        <v>105</v>
      </c>
      <c r="K114" s="386" t="s">
        <v>50</v>
      </c>
      <c r="L114" s="652"/>
      <c r="N114" s="9"/>
      <c r="O114" s="657"/>
      <c r="Q114" s="9"/>
      <c r="R114" s="652"/>
      <c r="W114" s="652"/>
      <c r="Y114" s="686"/>
      <c r="AA114" s="59" t="s">
        <v>824</v>
      </c>
      <c r="AB114" s="9"/>
      <c r="AC114" s="657"/>
      <c r="AE114" s="657"/>
      <c r="AF114" s="31"/>
      <c r="AG114" s="9"/>
      <c r="AH114" s="657"/>
      <c r="AJ114" s="657"/>
      <c r="AL114" s="10"/>
      <c r="AM114" s="82"/>
      <c r="AN114" s="386"/>
      <c r="AO114" s="652"/>
      <c r="AP114" s="386"/>
      <c r="AQ114" s="652"/>
      <c r="AR114" s="386"/>
      <c r="AS114" s="652"/>
    </row>
    <row r="115" spans="1:45" x14ac:dyDescent="0.25">
      <c r="A115" s="631">
        <v>55</v>
      </c>
      <c r="B115" s="10" t="s">
        <v>51</v>
      </c>
      <c r="C115" s="1687" t="s">
        <v>1003</v>
      </c>
      <c r="D115" t="s">
        <v>9127</v>
      </c>
      <c r="E115" s="467"/>
      <c r="F115" s="41" t="s">
        <v>51</v>
      </c>
      <c r="G115" s="386" t="s">
        <v>8</v>
      </c>
      <c r="I115" s="652"/>
      <c r="J115" s="16" t="s">
        <v>51</v>
      </c>
      <c r="K115" s="386" t="s">
        <v>16</v>
      </c>
      <c r="L115" s="652"/>
      <c r="N115" s="9"/>
      <c r="O115" s="657"/>
      <c r="Q115" s="9"/>
      <c r="R115" s="652"/>
      <c r="W115" s="652"/>
      <c r="Y115" s="686"/>
      <c r="AA115" s="59" t="s">
        <v>824</v>
      </c>
      <c r="AB115" s="9"/>
      <c r="AC115" s="657"/>
      <c r="AE115" s="657"/>
      <c r="AF115" s="31"/>
      <c r="AG115" s="9"/>
      <c r="AH115" s="657"/>
      <c r="AJ115" s="657"/>
      <c r="AL115" s="10"/>
      <c r="AM115" s="82"/>
      <c r="AN115" s="386"/>
      <c r="AO115" s="652"/>
      <c r="AP115" s="386"/>
      <c r="AQ115" s="652"/>
      <c r="AR115" s="386"/>
      <c r="AS115" s="652"/>
    </row>
    <row r="116" spans="1:45" x14ac:dyDescent="0.25">
      <c r="A116" s="511">
        <v>55</v>
      </c>
      <c r="B116" s="10" t="s">
        <v>52</v>
      </c>
      <c r="C116" s="1685" t="s">
        <v>1004</v>
      </c>
      <c r="D116" t="s">
        <v>11292</v>
      </c>
      <c r="E116" s="467" t="s">
        <v>11292</v>
      </c>
      <c r="F116" s="41" t="s">
        <v>52</v>
      </c>
      <c r="G116" s="386" t="s">
        <v>8</v>
      </c>
      <c r="I116" s="652" t="s">
        <v>15</v>
      </c>
      <c r="K116" s="386"/>
      <c r="L116" s="652"/>
      <c r="N116" s="9"/>
      <c r="O116" s="657"/>
      <c r="P116" s="18" t="s">
        <v>52</v>
      </c>
      <c r="Q116" s="9" t="s">
        <v>162</v>
      </c>
      <c r="R116" s="657"/>
      <c r="S116" s="4" t="s">
        <v>160</v>
      </c>
      <c r="T116" s="4" t="s">
        <v>160</v>
      </c>
      <c r="U116" s="4" t="s">
        <v>160</v>
      </c>
      <c r="V116" s="4" t="s">
        <v>162</v>
      </c>
      <c r="W116" s="657"/>
      <c r="Y116" s="686"/>
      <c r="AA116" s="59" t="s">
        <v>824</v>
      </c>
      <c r="AB116" s="9"/>
      <c r="AC116" s="657"/>
      <c r="AE116" s="657"/>
      <c r="AF116" s="31"/>
      <c r="AG116" s="9"/>
      <c r="AH116" s="657"/>
      <c r="AJ116" s="657"/>
      <c r="AL116" s="10"/>
      <c r="AM116" s="82"/>
      <c r="AN116" s="386"/>
      <c r="AO116" s="652"/>
      <c r="AP116" s="386"/>
      <c r="AQ116" s="652"/>
      <c r="AR116" s="386"/>
      <c r="AS116" s="652"/>
    </row>
    <row r="117" spans="1:45" x14ac:dyDescent="0.25">
      <c r="A117" s="511">
        <v>55</v>
      </c>
      <c r="B117" s="10" t="s">
        <v>203</v>
      </c>
      <c r="C117" s="1685" t="s">
        <v>1023</v>
      </c>
      <c r="E117" s="467" t="s">
        <v>11292</v>
      </c>
      <c r="F117" s="40"/>
      <c r="G117" s="386"/>
      <c r="I117" s="652"/>
      <c r="K117" s="386"/>
      <c r="L117" s="652"/>
      <c r="N117" s="9"/>
      <c r="O117" s="657"/>
      <c r="P117" s="18" t="s">
        <v>203</v>
      </c>
      <c r="Q117" s="9" t="s">
        <v>20</v>
      </c>
      <c r="R117" s="657"/>
      <c r="S117" s="4" t="s">
        <v>20</v>
      </c>
      <c r="T117" s="4" t="s">
        <v>20</v>
      </c>
      <c r="U117" s="4" t="s">
        <v>20</v>
      </c>
      <c r="V117" s="4" t="s">
        <v>20</v>
      </c>
      <c r="W117" s="657"/>
      <c r="Y117" s="686"/>
      <c r="AA117" s="59" t="s">
        <v>824</v>
      </c>
      <c r="AB117" s="9"/>
      <c r="AC117" s="657"/>
      <c r="AE117" s="657"/>
      <c r="AF117" s="31"/>
      <c r="AG117" s="9"/>
      <c r="AH117" s="657"/>
      <c r="AJ117" s="657"/>
      <c r="AL117" s="10"/>
      <c r="AM117" s="82"/>
      <c r="AN117" s="386"/>
      <c r="AO117" s="652"/>
      <c r="AP117" s="386"/>
      <c r="AQ117" s="652"/>
      <c r="AR117" s="386"/>
      <c r="AS117" s="652"/>
    </row>
    <row r="118" spans="1:45" x14ac:dyDescent="0.25">
      <c r="A118" s="511">
        <v>55</v>
      </c>
      <c r="B118" s="10" t="s">
        <v>53</v>
      </c>
      <c r="C118" s="1684" t="s">
        <v>1005</v>
      </c>
      <c r="D118" t="s">
        <v>11309</v>
      </c>
      <c r="E118" s="467" t="s">
        <v>11309</v>
      </c>
      <c r="F118" s="41" t="s">
        <v>53</v>
      </c>
      <c r="G118" s="386" t="s">
        <v>8</v>
      </c>
      <c r="H118" s="2" t="s">
        <v>48</v>
      </c>
      <c r="I118" s="652"/>
      <c r="J118" s="16" t="s">
        <v>53</v>
      </c>
      <c r="K118" s="386" t="s">
        <v>16</v>
      </c>
      <c r="L118" s="652"/>
      <c r="N118" s="9"/>
      <c r="O118" s="657"/>
      <c r="P118" s="18" t="s">
        <v>53</v>
      </c>
      <c r="Q118" s="9" t="s">
        <v>160</v>
      </c>
      <c r="R118" s="657"/>
      <c r="S118" s="4" t="s">
        <v>152</v>
      </c>
      <c r="T118" s="4" t="s">
        <v>152</v>
      </c>
      <c r="U118" s="4" t="s">
        <v>152</v>
      </c>
      <c r="V118" s="4" t="s">
        <v>152</v>
      </c>
      <c r="W118" s="657"/>
      <c r="Y118" s="686"/>
      <c r="AA118" s="59" t="s">
        <v>824</v>
      </c>
      <c r="AB118" s="9"/>
      <c r="AC118" s="657"/>
      <c r="AE118" s="657"/>
      <c r="AF118" s="31"/>
      <c r="AG118" s="9"/>
      <c r="AH118" s="657"/>
      <c r="AJ118" s="657"/>
      <c r="AL118" s="10"/>
      <c r="AM118" s="82"/>
      <c r="AN118" s="386"/>
      <c r="AO118" s="652"/>
      <c r="AP118" s="386"/>
      <c r="AQ118" s="652"/>
      <c r="AR118" s="386"/>
      <c r="AS118" s="652"/>
    </row>
    <row r="119" spans="1:45" x14ac:dyDescent="0.25">
      <c r="A119" s="511">
        <v>55</v>
      </c>
      <c r="B119" s="10" t="s">
        <v>54</v>
      </c>
      <c r="C119" s="1685" t="s">
        <v>1006</v>
      </c>
      <c r="D119" t="s">
        <v>11371</v>
      </c>
      <c r="E119" s="467" t="s">
        <v>11371</v>
      </c>
      <c r="F119" s="41" t="s">
        <v>54</v>
      </c>
      <c r="G119" s="386" t="s">
        <v>17</v>
      </c>
      <c r="I119" s="652"/>
      <c r="J119" s="16" t="s">
        <v>54</v>
      </c>
      <c r="K119" s="386" t="s">
        <v>50</v>
      </c>
      <c r="L119" s="652"/>
      <c r="N119" s="9"/>
      <c r="O119" s="657"/>
      <c r="P119" s="18" t="s">
        <v>54</v>
      </c>
      <c r="Q119" s="9" t="s">
        <v>162</v>
      </c>
      <c r="R119" s="657"/>
      <c r="S119" s="4" t="s">
        <v>162</v>
      </c>
      <c r="T119" s="4" t="s">
        <v>162</v>
      </c>
      <c r="U119" s="4" t="s">
        <v>162</v>
      </c>
      <c r="V119" s="4" t="s">
        <v>162</v>
      </c>
      <c r="W119" s="657"/>
      <c r="Y119" s="686"/>
      <c r="AA119" s="59" t="s">
        <v>824</v>
      </c>
      <c r="AB119" s="9"/>
      <c r="AC119" s="657"/>
      <c r="AE119" s="657"/>
      <c r="AF119" s="31"/>
      <c r="AG119" s="9"/>
      <c r="AH119" s="657"/>
      <c r="AJ119" s="657"/>
      <c r="AL119" s="10"/>
      <c r="AM119" s="82"/>
      <c r="AN119" s="386"/>
      <c r="AO119" s="652"/>
      <c r="AP119" s="386"/>
      <c r="AQ119" s="652"/>
      <c r="AR119" s="386"/>
      <c r="AS119" s="652"/>
    </row>
    <row r="120" spans="1:45" x14ac:dyDescent="0.25">
      <c r="A120" s="511">
        <v>55</v>
      </c>
      <c r="B120" s="10" t="s">
        <v>55</v>
      </c>
      <c r="C120" s="1685" t="s">
        <v>1007</v>
      </c>
      <c r="D120" t="s">
        <v>1088</v>
      </c>
      <c r="E120" s="467" t="s">
        <v>1088</v>
      </c>
      <c r="F120" s="41" t="s">
        <v>55</v>
      </c>
      <c r="G120" s="386" t="s">
        <v>8</v>
      </c>
      <c r="I120" s="652"/>
      <c r="K120" s="386"/>
      <c r="L120" s="652"/>
      <c r="N120" s="9"/>
      <c r="O120" s="657"/>
      <c r="P120" s="18" t="s">
        <v>55</v>
      </c>
      <c r="Q120" s="9" t="s">
        <v>162</v>
      </c>
      <c r="R120" s="657"/>
      <c r="S120" s="4" t="s">
        <v>162</v>
      </c>
      <c r="T120" s="4" t="s">
        <v>162</v>
      </c>
      <c r="U120" s="4" t="s">
        <v>162</v>
      </c>
      <c r="V120" s="4" t="s">
        <v>162</v>
      </c>
      <c r="W120" s="657"/>
      <c r="Y120" s="686"/>
      <c r="AA120" s="59" t="s">
        <v>824</v>
      </c>
      <c r="AB120" s="9"/>
      <c r="AC120" s="657"/>
      <c r="AE120" s="657"/>
      <c r="AF120" s="31"/>
      <c r="AG120" s="9"/>
      <c r="AH120" s="657"/>
      <c r="AJ120" s="657"/>
      <c r="AL120" s="10"/>
      <c r="AM120" s="82"/>
      <c r="AN120" s="386"/>
      <c r="AO120" s="652"/>
      <c r="AP120" s="386"/>
      <c r="AQ120" s="652"/>
      <c r="AR120" s="386"/>
      <c r="AS120" s="652"/>
    </row>
    <row r="121" spans="1:45" x14ac:dyDescent="0.25">
      <c r="A121" s="511">
        <v>55</v>
      </c>
      <c r="B121" s="10" t="s">
        <v>56</v>
      </c>
      <c r="C121" s="1685" t="s">
        <v>11688</v>
      </c>
      <c r="D121" t="s">
        <v>1095</v>
      </c>
      <c r="E121" s="467" t="s">
        <v>1095</v>
      </c>
      <c r="F121" s="41" t="s">
        <v>56</v>
      </c>
      <c r="G121" s="386" t="s">
        <v>8</v>
      </c>
      <c r="I121" s="652"/>
      <c r="K121" s="386"/>
      <c r="L121" s="652"/>
      <c r="N121" s="9"/>
      <c r="O121" s="657"/>
      <c r="P121" s="18" t="s">
        <v>56</v>
      </c>
      <c r="Q121" s="9" t="s">
        <v>162</v>
      </c>
      <c r="R121" s="657"/>
      <c r="S121" s="4" t="s">
        <v>162</v>
      </c>
      <c r="T121" s="4" t="s">
        <v>162</v>
      </c>
      <c r="U121" s="4" t="s">
        <v>162</v>
      </c>
      <c r="V121" s="4" t="s">
        <v>162</v>
      </c>
      <c r="W121" s="657"/>
      <c r="Y121" s="686"/>
      <c r="AA121" s="59" t="s">
        <v>824</v>
      </c>
      <c r="AB121" s="9"/>
      <c r="AC121" s="657"/>
      <c r="AE121" s="657"/>
      <c r="AF121" s="31"/>
      <c r="AG121" s="9"/>
      <c r="AH121" s="657"/>
      <c r="AJ121" s="657"/>
      <c r="AL121" s="10"/>
      <c r="AM121" s="82"/>
      <c r="AN121" s="386"/>
      <c r="AO121" s="652"/>
      <c r="AP121" s="386"/>
      <c r="AQ121" s="652"/>
      <c r="AR121" s="386"/>
      <c r="AS121" s="652"/>
    </row>
    <row r="122" spans="1:45" x14ac:dyDescent="0.25">
      <c r="A122" s="510">
        <v>55</v>
      </c>
      <c r="B122" s="10" t="s">
        <v>57</v>
      </c>
      <c r="C122" s="1684" t="s">
        <v>1008</v>
      </c>
      <c r="D122" t="s">
        <v>1093</v>
      </c>
      <c r="E122" s="467"/>
      <c r="F122" s="41" t="s">
        <v>57</v>
      </c>
      <c r="G122" s="386" t="s">
        <v>8</v>
      </c>
      <c r="H122" s="2" t="s">
        <v>58</v>
      </c>
      <c r="I122" s="652"/>
      <c r="J122" s="16" t="s">
        <v>57</v>
      </c>
      <c r="K122" s="386" t="s">
        <v>16</v>
      </c>
      <c r="L122" s="652"/>
      <c r="N122" s="9"/>
      <c r="O122" s="657"/>
      <c r="Q122" s="9"/>
      <c r="R122" s="652"/>
      <c r="W122" s="652"/>
      <c r="Y122" s="686"/>
      <c r="AA122" s="59" t="s">
        <v>824</v>
      </c>
      <c r="AB122" s="9"/>
      <c r="AC122" s="657"/>
      <c r="AE122" s="657"/>
      <c r="AF122" s="31"/>
      <c r="AG122" s="9"/>
      <c r="AH122" s="657"/>
      <c r="AJ122" s="657"/>
      <c r="AL122" s="10"/>
      <c r="AM122" s="82"/>
      <c r="AN122" s="386"/>
      <c r="AO122" s="652"/>
      <c r="AP122" s="386"/>
      <c r="AQ122" s="652"/>
      <c r="AR122" s="386"/>
      <c r="AS122" s="652"/>
    </row>
    <row r="123" spans="1:45" x14ac:dyDescent="0.25">
      <c r="A123" s="510">
        <v>55</v>
      </c>
      <c r="B123" s="10" t="s">
        <v>59</v>
      </c>
      <c r="C123" s="1684" t="s">
        <v>1009</v>
      </c>
      <c r="D123" t="s">
        <v>1093</v>
      </c>
      <c r="E123" s="467"/>
      <c r="F123" s="41" t="s">
        <v>59</v>
      </c>
      <c r="G123" s="386" t="s">
        <v>60</v>
      </c>
      <c r="I123" s="652"/>
      <c r="K123" s="386"/>
      <c r="L123" s="652"/>
      <c r="N123" s="9"/>
      <c r="O123" s="657"/>
      <c r="Q123" s="9"/>
      <c r="R123" s="652"/>
      <c r="W123" s="652"/>
      <c r="Y123" s="686"/>
      <c r="AA123" s="59" t="s">
        <v>824</v>
      </c>
      <c r="AB123" s="9"/>
      <c r="AC123" s="657"/>
      <c r="AE123" s="657"/>
      <c r="AF123" s="31"/>
      <c r="AG123" s="9"/>
      <c r="AH123" s="657"/>
      <c r="AJ123" s="657"/>
      <c r="AL123" s="10"/>
      <c r="AM123" s="82"/>
      <c r="AN123" s="386"/>
      <c r="AO123" s="652"/>
      <c r="AP123" s="386"/>
      <c r="AQ123" s="652"/>
      <c r="AR123" s="386"/>
      <c r="AS123" s="652"/>
    </row>
    <row r="124" spans="1:45" x14ac:dyDescent="0.25">
      <c r="A124" s="631">
        <v>55</v>
      </c>
      <c r="B124" s="10" t="s">
        <v>61</v>
      </c>
      <c r="C124" s="1684" t="s">
        <v>1010</v>
      </c>
      <c r="D124" t="s">
        <v>9127</v>
      </c>
      <c r="E124" s="467"/>
      <c r="F124" s="41" t="s">
        <v>61</v>
      </c>
      <c r="G124" s="386" t="s">
        <v>44</v>
      </c>
      <c r="H124" s="2" t="s">
        <v>44</v>
      </c>
      <c r="I124" s="652"/>
      <c r="J124" s="16" t="s">
        <v>61</v>
      </c>
      <c r="K124" s="386" t="s">
        <v>16</v>
      </c>
      <c r="L124" s="652"/>
      <c r="N124" s="9"/>
      <c r="O124" s="657"/>
      <c r="Q124" s="9"/>
      <c r="R124" s="652"/>
      <c r="W124" s="652"/>
      <c r="Y124" s="686"/>
      <c r="AA124" s="59" t="s">
        <v>824</v>
      </c>
      <c r="AB124" s="9"/>
      <c r="AC124" s="657"/>
      <c r="AE124" s="657"/>
      <c r="AF124" s="31"/>
      <c r="AG124" s="9"/>
      <c r="AH124" s="657"/>
      <c r="AJ124" s="657"/>
      <c r="AL124" s="10"/>
      <c r="AM124" s="82"/>
      <c r="AN124" s="386"/>
      <c r="AO124" s="652"/>
      <c r="AP124" s="386"/>
      <c r="AQ124" s="652"/>
      <c r="AR124" s="386"/>
      <c r="AS124" s="652"/>
    </row>
    <row r="125" spans="1:45" x14ac:dyDescent="0.25">
      <c r="A125" s="511">
        <v>55</v>
      </c>
      <c r="B125" s="10" t="s">
        <v>62</v>
      </c>
      <c r="C125" s="1688" t="s">
        <v>1011</v>
      </c>
      <c r="D125" t="s">
        <v>1094</v>
      </c>
      <c r="E125" s="467" t="s">
        <v>1094</v>
      </c>
      <c r="F125" s="41" t="s">
        <v>62</v>
      </c>
      <c r="G125" s="386" t="s">
        <v>8</v>
      </c>
      <c r="I125" s="652"/>
      <c r="J125" s="16" t="s">
        <v>62</v>
      </c>
      <c r="K125" s="386" t="s">
        <v>16</v>
      </c>
      <c r="L125" s="652"/>
      <c r="N125" s="9"/>
      <c r="O125" s="657"/>
      <c r="P125" s="18" t="s">
        <v>62</v>
      </c>
      <c r="Q125" s="9" t="s">
        <v>160</v>
      </c>
      <c r="R125" s="657"/>
      <c r="S125" s="4" t="s">
        <v>160</v>
      </c>
      <c r="T125" s="4" t="s">
        <v>160</v>
      </c>
      <c r="U125" s="4" t="s">
        <v>160</v>
      </c>
      <c r="V125" s="4" t="s">
        <v>162</v>
      </c>
      <c r="W125" s="657"/>
      <c r="Y125" s="686"/>
      <c r="AA125" s="59" t="s">
        <v>824</v>
      </c>
      <c r="AB125" s="9"/>
      <c r="AC125" s="657"/>
      <c r="AE125" s="657"/>
      <c r="AF125" s="31"/>
      <c r="AG125" s="9"/>
      <c r="AH125" s="657"/>
      <c r="AJ125" s="657"/>
      <c r="AL125" s="10"/>
      <c r="AM125" s="82"/>
      <c r="AN125" s="386"/>
      <c r="AO125" s="652"/>
      <c r="AP125" s="386"/>
      <c r="AQ125" s="652"/>
      <c r="AR125" s="386"/>
      <c r="AS125" s="652"/>
    </row>
    <row r="126" spans="1:45" x14ac:dyDescent="0.25">
      <c r="A126" s="511">
        <v>55</v>
      </c>
      <c r="B126" s="10" t="s">
        <v>63</v>
      </c>
      <c r="C126" s="1684" t="s">
        <v>1012</v>
      </c>
      <c r="D126" t="s">
        <v>1092</v>
      </c>
      <c r="E126" s="467"/>
      <c r="F126" s="41" t="s">
        <v>63</v>
      </c>
      <c r="G126" s="386" t="s">
        <v>8</v>
      </c>
      <c r="I126" s="652"/>
      <c r="K126" s="386"/>
      <c r="L126" s="652"/>
      <c r="N126" s="9"/>
      <c r="O126" s="657"/>
      <c r="Q126" s="9"/>
      <c r="R126" s="652"/>
      <c r="W126" s="652"/>
      <c r="Y126" s="686"/>
      <c r="AA126" s="59" t="s">
        <v>824</v>
      </c>
      <c r="AB126" s="9"/>
      <c r="AC126" s="657"/>
      <c r="AE126" s="657"/>
      <c r="AF126" s="31"/>
      <c r="AG126" s="9"/>
      <c r="AH126" s="657"/>
      <c r="AJ126" s="657"/>
      <c r="AL126" s="10"/>
      <c r="AM126" s="82"/>
      <c r="AN126" s="386"/>
      <c r="AO126" s="652"/>
      <c r="AP126" s="386"/>
      <c r="AQ126" s="652"/>
      <c r="AR126" s="386"/>
      <c r="AS126" s="652"/>
    </row>
    <row r="127" spans="1:45" x14ac:dyDescent="0.25">
      <c r="A127" s="510">
        <v>55</v>
      </c>
      <c r="B127" s="10" t="s">
        <v>64</v>
      </c>
      <c r="C127" s="1684" t="s">
        <v>1013</v>
      </c>
      <c r="D127" t="s">
        <v>11314</v>
      </c>
      <c r="E127" s="467"/>
      <c r="F127" s="41" t="s">
        <v>64</v>
      </c>
      <c r="G127" s="386" t="s">
        <v>48</v>
      </c>
      <c r="I127" s="652"/>
      <c r="J127" s="16" t="s">
        <v>64</v>
      </c>
      <c r="K127" s="386" t="s">
        <v>16</v>
      </c>
      <c r="L127" s="652"/>
      <c r="N127" s="9"/>
      <c r="O127" s="657"/>
      <c r="Q127" s="9"/>
      <c r="R127" s="652"/>
      <c r="W127" s="652"/>
      <c r="Y127" s="686"/>
      <c r="AA127" s="59" t="s">
        <v>824</v>
      </c>
      <c r="AB127" s="9"/>
      <c r="AC127" s="657"/>
      <c r="AE127" s="657"/>
      <c r="AF127" s="31"/>
      <c r="AG127" s="9"/>
      <c r="AH127" s="657"/>
      <c r="AJ127" s="657"/>
      <c r="AL127" s="10"/>
      <c r="AM127" s="82"/>
      <c r="AN127" s="386"/>
      <c r="AO127" s="652"/>
      <c r="AP127" s="386"/>
      <c r="AQ127" s="652"/>
      <c r="AR127" s="386"/>
      <c r="AS127" s="652"/>
    </row>
    <row r="128" spans="1:45" x14ac:dyDescent="0.25">
      <c r="A128" s="510">
        <v>55</v>
      </c>
      <c r="B128" s="10" t="s">
        <v>65</v>
      </c>
      <c r="C128" s="1685" t="s">
        <v>1014</v>
      </c>
      <c r="D128" t="s">
        <v>11327</v>
      </c>
      <c r="E128" s="467" t="s">
        <v>11327</v>
      </c>
      <c r="F128" s="41" t="s">
        <v>65</v>
      </c>
      <c r="G128" s="386" t="s">
        <v>48</v>
      </c>
      <c r="H128" s="2" t="s">
        <v>48</v>
      </c>
      <c r="I128" s="652"/>
      <c r="K128" s="386"/>
      <c r="L128" s="652"/>
      <c r="N128" s="9"/>
      <c r="O128" s="657"/>
      <c r="Q128" s="9"/>
      <c r="R128" s="652"/>
      <c r="W128" s="652"/>
      <c r="Y128" s="686"/>
      <c r="AA128" s="59" t="s">
        <v>824</v>
      </c>
      <c r="AB128" s="9"/>
      <c r="AC128" s="657"/>
      <c r="AE128" s="657"/>
      <c r="AF128" s="31"/>
      <c r="AG128" s="9"/>
      <c r="AH128" s="657"/>
      <c r="AJ128" s="657"/>
      <c r="AL128" s="10"/>
      <c r="AM128" s="82"/>
      <c r="AN128" s="386"/>
      <c r="AO128" s="652"/>
      <c r="AP128" s="386"/>
      <c r="AQ128" s="652"/>
      <c r="AR128" s="386"/>
      <c r="AS128" s="652"/>
    </row>
    <row r="129" spans="1:45" x14ac:dyDescent="0.25">
      <c r="A129" s="510">
        <v>55</v>
      </c>
      <c r="B129" s="10" t="s">
        <v>66</v>
      </c>
      <c r="C129" s="1685" t="s">
        <v>1015</v>
      </c>
      <c r="D129" t="s">
        <v>11328</v>
      </c>
      <c r="E129" s="467" t="s">
        <v>11328</v>
      </c>
      <c r="F129" s="41" t="s">
        <v>66</v>
      </c>
      <c r="G129" s="386" t="s">
        <v>48</v>
      </c>
      <c r="I129" s="652"/>
      <c r="J129" s="16" t="s">
        <v>66</v>
      </c>
      <c r="K129" s="386" t="s">
        <v>16</v>
      </c>
      <c r="L129" s="652"/>
      <c r="N129" s="9"/>
      <c r="O129" s="657"/>
      <c r="Q129" s="9"/>
      <c r="R129" s="652"/>
      <c r="W129" s="652"/>
      <c r="Y129" s="686"/>
      <c r="AA129" s="59" t="s">
        <v>824</v>
      </c>
      <c r="AB129" s="9"/>
      <c r="AC129" s="657"/>
      <c r="AE129" s="657"/>
      <c r="AF129" s="31"/>
      <c r="AG129" s="9"/>
      <c r="AH129" s="657"/>
      <c r="AJ129" s="657"/>
      <c r="AL129" s="10"/>
      <c r="AM129" s="82"/>
      <c r="AN129" s="386"/>
      <c r="AO129" s="652"/>
      <c r="AP129" s="386"/>
      <c r="AQ129" s="652"/>
      <c r="AR129" s="386"/>
      <c r="AS129" s="652"/>
    </row>
    <row r="130" spans="1:45" x14ac:dyDescent="0.25">
      <c r="A130" s="510">
        <v>55</v>
      </c>
      <c r="B130" s="10" t="s">
        <v>67</v>
      </c>
      <c r="C130" s="1685" t="s">
        <v>1016</v>
      </c>
      <c r="D130" t="s">
        <v>1095</v>
      </c>
      <c r="E130" s="467"/>
      <c r="F130" s="41" t="s">
        <v>67</v>
      </c>
      <c r="G130" s="386" t="s">
        <v>48</v>
      </c>
      <c r="H130" s="2" t="s">
        <v>48</v>
      </c>
      <c r="I130" s="652"/>
      <c r="J130" s="16" t="s">
        <v>67</v>
      </c>
      <c r="K130" s="386" t="s">
        <v>16</v>
      </c>
      <c r="L130" s="652"/>
      <c r="N130" s="9"/>
      <c r="O130" s="657"/>
      <c r="Q130" s="9"/>
      <c r="R130" s="652"/>
      <c r="W130" s="652"/>
      <c r="Y130" s="686"/>
      <c r="AA130" s="59" t="s">
        <v>824</v>
      </c>
      <c r="AB130" s="9"/>
      <c r="AC130" s="657"/>
      <c r="AE130" s="657"/>
      <c r="AF130" s="31"/>
      <c r="AG130" s="9"/>
      <c r="AH130" s="657"/>
      <c r="AJ130" s="657"/>
      <c r="AL130" s="10"/>
      <c r="AM130" s="82"/>
      <c r="AN130" s="386"/>
      <c r="AO130" s="652"/>
      <c r="AP130" s="386"/>
      <c r="AQ130" s="652"/>
      <c r="AR130" s="386"/>
      <c r="AS130" s="652"/>
    </row>
    <row r="131" spans="1:45" x14ac:dyDescent="0.25">
      <c r="A131" s="510">
        <v>55</v>
      </c>
      <c r="B131" s="10" t="s">
        <v>68</v>
      </c>
      <c r="C131" s="1680" t="s">
        <v>8782</v>
      </c>
      <c r="D131" t="s">
        <v>9127</v>
      </c>
      <c r="E131" s="467"/>
      <c r="F131" s="41" t="s">
        <v>68</v>
      </c>
      <c r="G131" s="386" t="s">
        <v>69</v>
      </c>
      <c r="H131" s="2" t="s">
        <v>60</v>
      </c>
      <c r="I131" s="652" t="s">
        <v>15</v>
      </c>
      <c r="K131" s="386"/>
      <c r="L131" s="652"/>
      <c r="N131" s="9"/>
      <c r="O131" s="657"/>
      <c r="P131" s="18" t="s">
        <v>68</v>
      </c>
      <c r="Q131" s="9"/>
      <c r="R131" s="652"/>
      <c r="S131" s="4" t="s">
        <v>152</v>
      </c>
      <c r="T131" s="4" t="s">
        <v>152</v>
      </c>
      <c r="U131" s="4" t="s">
        <v>152</v>
      </c>
      <c r="V131" s="4" t="s">
        <v>152</v>
      </c>
      <c r="W131" s="657"/>
      <c r="Y131" s="686"/>
      <c r="AA131" s="59" t="s">
        <v>824</v>
      </c>
      <c r="AB131" s="9"/>
      <c r="AC131" s="657"/>
      <c r="AE131" s="657"/>
      <c r="AF131" s="31"/>
      <c r="AG131" s="9"/>
      <c r="AH131" s="657"/>
      <c r="AJ131" s="657"/>
      <c r="AL131" s="10"/>
      <c r="AM131" s="82"/>
      <c r="AN131" s="386"/>
      <c r="AO131" s="652"/>
      <c r="AP131" s="386"/>
      <c r="AQ131" s="652"/>
      <c r="AR131" s="386"/>
      <c r="AS131" s="652"/>
    </row>
    <row r="132" spans="1:45" x14ac:dyDescent="0.25">
      <c r="A132" s="631">
        <v>55</v>
      </c>
      <c r="B132" s="10" t="s">
        <v>70</v>
      </c>
      <c r="C132" s="1689" t="s">
        <v>11673</v>
      </c>
      <c r="D132" t="s">
        <v>11270</v>
      </c>
      <c r="E132" s="467"/>
      <c r="F132" s="41" t="s">
        <v>70</v>
      </c>
      <c r="G132" s="386" t="s">
        <v>8</v>
      </c>
      <c r="H132" s="2" t="s">
        <v>71</v>
      </c>
      <c r="I132" s="652" t="s">
        <v>15</v>
      </c>
      <c r="J132" s="16" t="s">
        <v>70</v>
      </c>
      <c r="K132" s="386" t="s">
        <v>16</v>
      </c>
      <c r="L132" s="652" t="s">
        <v>15</v>
      </c>
      <c r="N132" s="9"/>
      <c r="O132" s="657"/>
      <c r="Q132" s="9"/>
      <c r="R132" s="652"/>
      <c r="W132" s="652"/>
      <c r="Y132" s="686"/>
      <c r="AA132" s="59" t="s">
        <v>824</v>
      </c>
      <c r="AB132" s="9"/>
      <c r="AC132" s="657"/>
      <c r="AE132" s="657"/>
      <c r="AF132" s="31"/>
      <c r="AG132" s="9"/>
      <c r="AH132" s="657"/>
      <c r="AJ132" s="657"/>
      <c r="AL132" s="10"/>
      <c r="AM132" s="82"/>
      <c r="AN132" s="386"/>
      <c r="AO132" s="652"/>
      <c r="AP132" s="386"/>
      <c r="AQ132" s="652"/>
      <c r="AR132" s="386"/>
      <c r="AS132" s="652"/>
    </row>
    <row r="133" spans="1:45" x14ac:dyDescent="0.25">
      <c r="A133" s="511">
        <v>55</v>
      </c>
      <c r="B133" s="10" t="s">
        <v>72</v>
      </c>
      <c r="C133" s="1684" t="s">
        <v>1018</v>
      </c>
      <c r="D133" t="s">
        <v>1091</v>
      </c>
      <c r="E133" s="467"/>
      <c r="F133" s="41" t="s">
        <v>72</v>
      </c>
      <c r="G133" s="386" t="s">
        <v>48</v>
      </c>
      <c r="I133" s="652"/>
      <c r="J133" s="16" t="s">
        <v>72</v>
      </c>
      <c r="K133" s="386" t="s">
        <v>50</v>
      </c>
      <c r="L133" s="652"/>
      <c r="N133" s="9"/>
      <c r="O133" s="657"/>
      <c r="Q133" s="9"/>
      <c r="R133" s="652"/>
      <c r="W133" s="652"/>
      <c r="Y133" s="686"/>
      <c r="AA133" s="59" t="s">
        <v>824</v>
      </c>
      <c r="AB133" s="9"/>
      <c r="AC133" s="657"/>
      <c r="AE133" s="657"/>
      <c r="AF133" s="31"/>
      <c r="AG133" s="9"/>
      <c r="AH133" s="657"/>
      <c r="AJ133" s="657"/>
      <c r="AL133" s="10"/>
      <c r="AM133" s="82"/>
      <c r="AN133" s="386"/>
      <c r="AO133" s="652"/>
      <c r="AP133" s="386"/>
      <c r="AQ133" s="652"/>
      <c r="AR133" s="386"/>
      <c r="AS133" s="652"/>
    </row>
    <row r="134" spans="1:45" x14ac:dyDescent="0.25">
      <c r="A134" s="510">
        <v>55</v>
      </c>
      <c r="B134" s="10" t="s">
        <v>73</v>
      </c>
      <c r="C134" s="1680" t="s">
        <v>1019</v>
      </c>
      <c r="D134" t="s">
        <v>11329</v>
      </c>
      <c r="E134" s="467" t="s">
        <v>11329</v>
      </c>
      <c r="F134" s="41" t="s">
        <v>73</v>
      </c>
      <c r="G134" s="386" t="s">
        <v>48</v>
      </c>
      <c r="H134" s="2" t="s">
        <v>48</v>
      </c>
      <c r="I134" s="652"/>
      <c r="J134" s="16" t="s">
        <v>73</v>
      </c>
      <c r="K134" s="386" t="s">
        <v>50</v>
      </c>
      <c r="L134" s="652"/>
      <c r="N134" s="9"/>
      <c r="O134" s="657"/>
      <c r="Q134" s="9"/>
      <c r="R134" s="652"/>
      <c r="W134" s="652"/>
      <c r="Y134" s="686"/>
      <c r="AA134" s="59" t="s">
        <v>824</v>
      </c>
      <c r="AB134" s="9"/>
      <c r="AC134" s="657"/>
      <c r="AE134" s="657"/>
      <c r="AF134" s="31"/>
      <c r="AG134" s="9"/>
      <c r="AH134" s="657"/>
      <c r="AJ134" s="657"/>
      <c r="AL134" s="10"/>
      <c r="AM134" s="82"/>
      <c r="AN134" s="386"/>
      <c r="AO134" s="652"/>
      <c r="AP134" s="386"/>
      <c r="AQ134" s="652"/>
      <c r="AR134" s="386"/>
      <c r="AS134" s="652"/>
    </row>
    <row r="135" spans="1:45" x14ac:dyDescent="0.25">
      <c r="A135" s="510">
        <v>55</v>
      </c>
      <c r="B135" s="10" t="s">
        <v>74</v>
      </c>
      <c r="C135" s="1680" t="s">
        <v>1020</v>
      </c>
      <c r="D135" t="s">
        <v>11330</v>
      </c>
      <c r="E135" s="467"/>
      <c r="F135" s="43"/>
      <c r="G135" s="386"/>
      <c r="I135" s="652"/>
      <c r="J135" s="16" t="s">
        <v>74</v>
      </c>
      <c r="K135" s="386" t="s">
        <v>60</v>
      </c>
      <c r="L135" s="652"/>
      <c r="N135" s="9"/>
      <c r="O135" s="657"/>
      <c r="Q135" s="9" t="s">
        <v>166</v>
      </c>
      <c r="R135" s="657"/>
      <c r="S135" s="4"/>
      <c r="T135" s="4"/>
      <c r="U135" s="4"/>
      <c r="V135" s="4"/>
      <c r="W135" s="657"/>
      <c r="Y135" s="686"/>
      <c r="AA135" s="59" t="s">
        <v>824</v>
      </c>
      <c r="AB135" s="9"/>
      <c r="AC135" s="657"/>
      <c r="AE135" s="657"/>
      <c r="AF135" s="31"/>
      <c r="AG135" s="9"/>
      <c r="AH135" s="657"/>
      <c r="AJ135" s="657"/>
      <c r="AL135" s="10"/>
      <c r="AM135" s="82"/>
      <c r="AN135" s="386"/>
      <c r="AO135" s="652"/>
      <c r="AP135" s="386"/>
      <c r="AQ135" s="652"/>
      <c r="AR135" s="386"/>
      <c r="AS135" s="652"/>
    </row>
    <row r="136" spans="1:45" x14ac:dyDescent="0.25">
      <c r="A136" s="510">
        <v>55</v>
      </c>
      <c r="B136" s="10" t="s">
        <v>75</v>
      </c>
      <c r="C136" s="1690" t="s">
        <v>427</v>
      </c>
      <c r="D136" s="51" t="s">
        <v>11331</v>
      </c>
      <c r="E136" s="1078"/>
      <c r="F136" s="41" t="s">
        <v>75</v>
      </c>
      <c r="G136" s="72" t="s">
        <v>17</v>
      </c>
      <c r="H136" s="73" t="s">
        <v>17</v>
      </c>
      <c r="I136" s="653"/>
      <c r="J136" s="16" t="s">
        <v>75</v>
      </c>
      <c r="K136" s="72" t="s">
        <v>16</v>
      </c>
      <c r="L136" s="653"/>
      <c r="M136" s="74"/>
      <c r="N136" s="75"/>
      <c r="O136" s="658"/>
      <c r="P136" s="18" t="s">
        <v>75</v>
      </c>
      <c r="Q136" s="75" t="s">
        <v>9133</v>
      </c>
      <c r="R136" s="653"/>
      <c r="S136" s="73" t="s">
        <v>9133</v>
      </c>
      <c r="T136" s="73" t="s">
        <v>9133</v>
      </c>
      <c r="U136" s="73" t="s">
        <v>9133</v>
      </c>
      <c r="V136" s="73" t="s">
        <v>9133</v>
      </c>
      <c r="W136" s="653"/>
      <c r="X136" s="74"/>
      <c r="Y136" s="929"/>
      <c r="Z136" s="74"/>
      <c r="AA136" s="77" t="s">
        <v>824</v>
      </c>
      <c r="AB136" s="75"/>
      <c r="AC136" s="658"/>
      <c r="AD136" s="74"/>
      <c r="AE136" s="658"/>
      <c r="AF136" s="672"/>
      <c r="AG136" s="75"/>
      <c r="AH136" s="658"/>
      <c r="AI136" s="74"/>
      <c r="AJ136" s="658"/>
      <c r="AK136" s="74"/>
      <c r="AL136" s="76"/>
      <c r="AM136" s="908"/>
      <c r="AN136" s="72"/>
      <c r="AO136" s="653"/>
      <c r="AP136" s="72"/>
      <c r="AQ136" s="653"/>
      <c r="AR136" s="72"/>
      <c r="AS136" s="653"/>
    </row>
    <row r="137" spans="1:45" x14ac:dyDescent="0.25">
      <c r="A137" s="511">
        <v>55</v>
      </c>
      <c r="B137" s="10" t="s">
        <v>80</v>
      </c>
      <c r="C137" s="1691" t="s">
        <v>9938</v>
      </c>
      <c r="D137" s="51" t="s">
        <v>11309</v>
      </c>
      <c r="E137" s="1078"/>
      <c r="F137" s="41" t="s">
        <v>80</v>
      </c>
      <c r="G137" s="72" t="s">
        <v>8</v>
      </c>
      <c r="H137" s="73" t="s">
        <v>48</v>
      </c>
      <c r="I137" s="653"/>
      <c r="J137" s="16" t="s">
        <v>80</v>
      </c>
      <c r="K137" s="72" t="s">
        <v>16</v>
      </c>
      <c r="L137" s="653"/>
      <c r="M137" s="74"/>
      <c r="N137" s="75"/>
      <c r="O137" s="658"/>
      <c r="P137" s="74"/>
      <c r="Q137" s="75"/>
      <c r="R137" s="653"/>
      <c r="S137" s="73"/>
      <c r="T137" s="73"/>
      <c r="U137" s="73"/>
      <c r="V137" s="73"/>
      <c r="W137" s="653"/>
      <c r="X137" s="74"/>
      <c r="Y137" s="929"/>
      <c r="Z137" s="74"/>
      <c r="AA137" s="77" t="s">
        <v>824</v>
      </c>
      <c r="AB137" s="75"/>
      <c r="AC137" s="658"/>
      <c r="AD137" s="74"/>
      <c r="AE137" s="658"/>
      <c r="AF137" s="672"/>
      <c r="AG137" s="75"/>
      <c r="AH137" s="658"/>
      <c r="AI137" s="74"/>
      <c r="AJ137" s="658"/>
      <c r="AK137" s="74"/>
      <c r="AL137" s="76"/>
      <c r="AM137" s="908"/>
      <c r="AN137" s="72"/>
      <c r="AO137" s="653"/>
      <c r="AP137" s="72"/>
      <c r="AQ137" s="653"/>
      <c r="AR137" s="72"/>
      <c r="AS137" s="653"/>
    </row>
    <row r="138" spans="1:45" x14ac:dyDescent="0.25">
      <c r="A138" s="510">
        <v>55</v>
      </c>
      <c r="B138" s="10" t="s">
        <v>201</v>
      </c>
      <c r="C138" s="1685" t="s">
        <v>1021</v>
      </c>
      <c r="E138" s="467" t="s">
        <v>11372</v>
      </c>
      <c r="F138" s="40"/>
      <c r="G138" s="386"/>
      <c r="I138" s="652"/>
      <c r="K138" s="386"/>
      <c r="L138" s="652"/>
      <c r="N138" s="9"/>
      <c r="O138" s="657"/>
      <c r="P138" s="18" t="s">
        <v>201</v>
      </c>
      <c r="Q138" s="9" t="s">
        <v>20</v>
      </c>
      <c r="R138" s="657"/>
      <c r="S138" s="4" t="s">
        <v>20</v>
      </c>
      <c r="T138" s="4" t="s">
        <v>20</v>
      </c>
      <c r="U138" s="4" t="s">
        <v>20</v>
      </c>
      <c r="V138" s="4" t="s">
        <v>20</v>
      </c>
      <c r="W138" s="657"/>
      <c r="Y138" s="686"/>
      <c r="AA138" s="59" t="s">
        <v>824</v>
      </c>
      <c r="AB138" s="9"/>
      <c r="AC138" s="657"/>
      <c r="AE138" s="657"/>
      <c r="AF138" s="31"/>
      <c r="AG138" s="9"/>
      <c r="AH138" s="657"/>
      <c r="AJ138" s="657"/>
      <c r="AL138" s="10"/>
      <c r="AM138" s="82"/>
      <c r="AN138" s="386"/>
      <c r="AO138" s="652"/>
      <c r="AP138" s="386"/>
      <c r="AQ138" s="652"/>
      <c r="AR138" s="386"/>
      <c r="AS138" s="652"/>
    </row>
    <row r="139" spans="1:45" x14ac:dyDescent="0.25">
      <c r="A139" s="510">
        <v>55</v>
      </c>
      <c r="B139" s="10" t="s">
        <v>202</v>
      </c>
      <c r="C139" s="1687" t="s">
        <v>1022</v>
      </c>
      <c r="E139" s="467" t="s">
        <v>11307</v>
      </c>
      <c r="F139" s="40"/>
      <c r="G139" s="386"/>
      <c r="I139" s="652"/>
      <c r="K139" s="386"/>
      <c r="L139" s="652"/>
      <c r="N139" s="9"/>
      <c r="O139" s="657"/>
      <c r="P139" s="18" t="s">
        <v>202</v>
      </c>
      <c r="Q139" s="9" t="s">
        <v>161</v>
      </c>
      <c r="R139" s="657"/>
      <c r="W139" s="652"/>
      <c r="Y139" s="686"/>
      <c r="AA139" s="59" t="s">
        <v>824</v>
      </c>
      <c r="AB139" s="9"/>
      <c r="AC139" s="657"/>
      <c r="AE139" s="657"/>
      <c r="AF139" s="31"/>
      <c r="AG139" s="9"/>
      <c r="AH139" s="657"/>
      <c r="AJ139" s="657"/>
      <c r="AL139" s="10"/>
      <c r="AM139" s="82"/>
      <c r="AN139" s="386"/>
      <c r="AO139" s="652"/>
      <c r="AP139" s="386"/>
      <c r="AQ139" s="652"/>
      <c r="AR139" s="386"/>
      <c r="AS139" s="652"/>
    </row>
    <row r="140" spans="1:45" x14ac:dyDescent="0.25">
      <c r="A140" s="511">
        <v>55</v>
      </c>
      <c r="B140" s="10" t="s">
        <v>204</v>
      </c>
      <c r="C140" s="1684" t="s">
        <v>11489</v>
      </c>
      <c r="E140" s="467" t="s">
        <v>11260</v>
      </c>
      <c r="F140" s="40"/>
      <c r="G140" s="386"/>
      <c r="I140" s="652"/>
      <c r="K140" s="386"/>
      <c r="L140" s="652"/>
      <c r="N140" s="9"/>
      <c r="O140" s="657"/>
      <c r="P140" s="18" t="s">
        <v>204</v>
      </c>
      <c r="Q140" s="9" t="s">
        <v>163</v>
      </c>
      <c r="R140" s="657"/>
      <c r="S140" s="4" t="s">
        <v>182</v>
      </c>
      <c r="T140" s="4"/>
      <c r="U140" s="4"/>
      <c r="V140" s="4" t="s">
        <v>152</v>
      </c>
      <c r="W140" s="657"/>
      <c r="Y140" s="686"/>
      <c r="AA140" s="59" t="s">
        <v>824</v>
      </c>
      <c r="AB140" s="9"/>
      <c r="AC140" s="657"/>
      <c r="AE140" s="657"/>
      <c r="AF140" s="31"/>
      <c r="AG140" s="9"/>
      <c r="AH140" s="657"/>
      <c r="AJ140" s="657"/>
      <c r="AL140" s="10"/>
      <c r="AM140" s="82"/>
      <c r="AN140" s="386"/>
      <c r="AO140" s="652"/>
      <c r="AP140" s="386"/>
      <c r="AQ140" s="652"/>
      <c r="AR140" s="386"/>
      <c r="AS140" s="652"/>
    </row>
    <row r="141" spans="1:45" x14ac:dyDescent="0.25">
      <c r="A141" s="510">
        <v>55</v>
      </c>
      <c r="B141" s="10" t="s">
        <v>205</v>
      </c>
      <c r="C141" s="1685" t="s">
        <v>9915</v>
      </c>
      <c r="E141" s="467" t="s">
        <v>1094</v>
      </c>
      <c r="F141" s="40"/>
      <c r="G141" s="386"/>
      <c r="I141" s="652"/>
      <c r="K141" s="386"/>
      <c r="L141" s="652"/>
      <c r="N141" s="9"/>
      <c r="O141" s="657"/>
      <c r="P141" s="18" t="s">
        <v>205</v>
      </c>
      <c r="Q141" s="9" t="s">
        <v>20</v>
      </c>
      <c r="R141" s="657"/>
      <c r="S141" s="4" t="s">
        <v>20</v>
      </c>
      <c r="T141" s="4" t="s">
        <v>20</v>
      </c>
      <c r="U141" s="4" t="s">
        <v>20</v>
      </c>
      <c r="V141" s="4" t="s">
        <v>20</v>
      </c>
      <c r="W141" s="657"/>
      <c r="Y141" s="686"/>
      <c r="AA141" s="59" t="s">
        <v>824</v>
      </c>
      <c r="AB141" s="9"/>
      <c r="AC141" s="657"/>
      <c r="AE141" s="657"/>
      <c r="AF141" s="31"/>
      <c r="AG141" s="9"/>
      <c r="AH141" s="657"/>
      <c r="AJ141" s="657"/>
      <c r="AL141" s="10"/>
      <c r="AM141" s="82"/>
      <c r="AN141" s="386"/>
      <c r="AO141" s="652"/>
      <c r="AP141" s="386"/>
      <c r="AQ141" s="652"/>
      <c r="AR141" s="386"/>
      <c r="AS141" s="652"/>
    </row>
    <row r="142" spans="1:45" x14ac:dyDescent="0.25">
      <c r="A142" s="511">
        <v>55</v>
      </c>
      <c r="B142" s="10" t="s">
        <v>206</v>
      </c>
      <c r="C142" s="1685" t="s">
        <v>1025</v>
      </c>
      <c r="E142" s="467" t="s">
        <v>1091</v>
      </c>
      <c r="F142" s="40"/>
      <c r="G142" s="386"/>
      <c r="I142" s="652"/>
      <c r="K142" s="386"/>
      <c r="L142" s="652"/>
      <c r="N142" s="9"/>
      <c r="O142" s="657"/>
      <c r="P142" s="18" t="s">
        <v>206</v>
      </c>
      <c r="Q142" s="9" t="s">
        <v>20</v>
      </c>
      <c r="R142" s="657"/>
      <c r="S142" s="4" t="s">
        <v>20</v>
      </c>
      <c r="T142" s="4" t="s">
        <v>20</v>
      </c>
      <c r="U142" s="4" t="s">
        <v>20</v>
      </c>
      <c r="V142" s="4" t="s">
        <v>20</v>
      </c>
      <c r="W142" s="657"/>
      <c r="Y142" s="686"/>
      <c r="AA142" s="59" t="s">
        <v>824</v>
      </c>
      <c r="AB142" s="9"/>
      <c r="AC142" s="657"/>
      <c r="AE142" s="657"/>
      <c r="AF142" s="31"/>
      <c r="AG142" s="9"/>
      <c r="AH142" s="657"/>
      <c r="AJ142" s="657"/>
      <c r="AL142" s="10"/>
      <c r="AM142" s="82"/>
      <c r="AN142" s="386"/>
      <c r="AO142" s="652"/>
      <c r="AP142" s="386"/>
      <c r="AQ142" s="652"/>
      <c r="AR142" s="386"/>
      <c r="AS142" s="652"/>
    </row>
    <row r="143" spans="1:45" x14ac:dyDescent="0.25">
      <c r="A143" s="511">
        <v>55</v>
      </c>
      <c r="B143" s="10" t="s">
        <v>207</v>
      </c>
      <c r="C143" s="1685" t="s">
        <v>1026</v>
      </c>
      <c r="E143" s="467" t="s">
        <v>1091</v>
      </c>
      <c r="F143" s="40"/>
      <c r="G143" s="386"/>
      <c r="I143" s="652"/>
      <c r="K143" s="386"/>
      <c r="L143" s="652"/>
      <c r="N143" s="9"/>
      <c r="O143" s="657"/>
      <c r="P143" s="18" t="s">
        <v>207</v>
      </c>
      <c r="Q143" s="9" t="s">
        <v>20</v>
      </c>
      <c r="R143" s="657"/>
      <c r="S143" s="4" t="s">
        <v>20</v>
      </c>
      <c r="T143" s="4" t="s">
        <v>20</v>
      </c>
      <c r="U143" s="4" t="s">
        <v>20</v>
      </c>
      <c r="V143" s="4" t="s">
        <v>20</v>
      </c>
      <c r="W143" s="657"/>
      <c r="Y143" s="686"/>
      <c r="AA143" s="59" t="s">
        <v>824</v>
      </c>
      <c r="AB143" s="9"/>
      <c r="AC143" s="657"/>
      <c r="AE143" s="657"/>
      <c r="AF143" s="31"/>
      <c r="AG143" s="9"/>
      <c r="AH143" s="657"/>
      <c r="AJ143" s="657"/>
      <c r="AL143" s="10"/>
      <c r="AM143" s="82"/>
      <c r="AN143" s="386"/>
      <c r="AO143" s="652"/>
      <c r="AP143" s="386"/>
      <c r="AQ143" s="652"/>
      <c r="AR143" s="386"/>
      <c r="AS143" s="652"/>
    </row>
    <row r="144" spans="1:45" x14ac:dyDescent="0.25">
      <c r="A144" s="511">
        <v>55</v>
      </c>
      <c r="B144" s="10" t="s">
        <v>208</v>
      </c>
      <c r="C144" s="1685" t="s">
        <v>1027</v>
      </c>
      <c r="E144" s="467" t="s">
        <v>1091</v>
      </c>
      <c r="F144" s="40"/>
      <c r="G144" s="386"/>
      <c r="I144" s="652"/>
      <c r="K144" s="386"/>
      <c r="L144" s="652"/>
      <c r="N144" s="9"/>
      <c r="O144" s="657"/>
      <c r="P144" s="18" t="s">
        <v>208</v>
      </c>
      <c r="Q144" s="9" t="s">
        <v>20</v>
      </c>
      <c r="R144" s="657"/>
      <c r="S144" s="4" t="s">
        <v>20</v>
      </c>
      <c r="T144" s="4" t="s">
        <v>20</v>
      </c>
      <c r="U144" s="4" t="s">
        <v>20</v>
      </c>
      <c r="V144" s="4" t="s">
        <v>20</v>
      </c>
      <c r="W144" s="657"/>
      <c r="Y144" s="686"/>
      <c r="AA144" s="59" t="s">
        <v>824</v>
      </c>
      <c r="AB144" s="9"/>
      <c r="AC144" s="657"/>
      <c r="AE144" s="657"/>
      <c r="AF144" s="31"/>
      <c r="AG144" s="9"/>
      <c r="AH144" s="657"/>
      <c r="AJ144" s="657"/>
      <c r="AL144" s="10"/>
      <c r="AM144" s="82"/>
      <c r="AN144" s="386"/>
      <c r="AO144" s="652"/>
      <c r="AP144" s="386"/>
      <c r="AQ144" s="652"/>
      <c r="AR144" s="386"/>
      <c r="AS144" s="652"/>
    </row>
    <row r="145" spans="1:45" x14ac:dyDescent="0.25">
      <c r="A145" s="631">
        <v>55</v>
      </c>
      <c r="B145" s="10" t="s">
        <v>209</v>
      </c>
      <c r="C145" s="1680" t="s">
        <v>1028</v>
      </c>
      <c r="E145" s="467" t="s">
        <v>11275</v>
      </c>
      <c r="F145" s="40"/>
      <c r="G145" s="386"/>
      <c r="I145" s="652"/>
      <c r="K145" s="386"/>
      <c r="L145" s="652"/>
      <c r="N145" s="9"/>
      <c r="O145" s="657"/>
      <c r="P145" s="18" t="s">
        <v>209</v>
      </c>
      <c r="Q145" s="9" t="s">
        <v>164</v>
      </c>
      <c r="R145" s="657"/>
      <c r="S145" s="4"/>
      <c r="T145" s="4"/>
      <c r="U145" s="4"/>
      <c r="V145" s="4"/>
      <c r="W145" s="657"/>
      <c r="Y145" s="686"/>
      <c r="AA145" s="59" t="s">
        <v>824</v>
      </c>
      <c r="AB145" s="9"/>
      <c r="AC145" s="657"/>
      <c r="AE145" s="657"/>
      <c r="AF145" s="31"/>
      <c r="AG145" s="9"/>
      <c r="AH145" s="657"/>
      <c r="AJ145" s="657"/>
      <c r="AL145" s="10"/>
      <c r="AM145" s="82"/>
      <c r="AN145" s="386"/>
      <c r="AO145" s="652"/>
      <c r="AP145" s="386"/>
      <c r="AQ145" s="652"/>
      <c r="AR145" s="386"/>
      <c r="AS145" s="652"/>
    </row>
    <row r="146" spans="1:45" x14ac:dyDescent="0.25">
      <c r="A146" s="510">
        <v>55</v>
      </c>
      <c r="B146" s="10" t="s">
        <v>210</v>
      </c>
      <c r="C146" s="1680" t="s">
        <v>1017</v>
      </c>
      <c r="E146" s="467" t="s">
        <v>11313</v>
      </c>
      <c r="F146" s="40"/>
      <c r="G146" s="386"/>
      <c r="I146" s="652"/>
      <c r="K146" s="386"/>
      <c r="L146" s="652"/>
      <c r="N146" s="9"/>
      <c r="O146" s="657"/>
      <c r="P146" s="18" t="s">
        <v>210</v>
      </c>
      <c r="Q146" s="9"/>
      <c r="R146" s="657" t="s">
        <v>165</v>
      </c>
      <c r="S146" s="4" t="s">
        <v>8</v>
      </c>
      <c r="T146" s="4" t="s">
        <v>8</v>
      </c>
      <c r="U146" s="4" t="s">
        <v>8</v>
      </c>
      <c r="V146" s="4" t="s">
        <v>8</v>
      </c>
      <c r="W146" s="657"/>
      <c r="Y146" s="686"/>
      <c r="AA146" s="59" t="s">
        <v>824</v>
      </c>
      <c r="AB146" s="9"/>
      <c r="AC146" s="657"/>
      <c r="AE146" s="657"/>
      <c r="AF146" s="31"/>
      <c r="AG146" s="9"/>
      <c r="AH146" s="657"/>
      <c r="AJ146" s="657"/>
      <c r="AL146" s="10"/>
      <c r="AM146" s="82"/>
      <c r="AN146" s="386"/>
      <c r="AO146" s="652"/>
      <c r="AP146" s="386"/>
      <c r="AQ146" s="652"/>
      <c r="AR146" s="386"/>
      <c r="AS146" s="652"/>
    </row>
    <row r="147" spans="1:45" x14ac:dyDescent="0.25">
      <c r="A147" s="1616">
        <v>56</v>
      </c>
      <c r="B147" s="1615"/>
      <c r="C147" s="1617" t="s">
        <v>874</v>
      </c>
      <c r="D147" s="68" t="s">
        <v>11287</v>
      </c>
      <c r="E147" s="36" t="s">
        <v>11303</v>
      </c>
      <c r="F147" s="38">
        <v>56</v>
      </c>
      <c r="G147" s="32" t="s">
        <v>30</v>
      </c>
      <c r="H147" s="33" t="s">
        <v>30</v>
      </c>
      <c r="I147" s="651"/>
      <c r="J147" s="19">
        <v>56</v>
      </c>
      <c r="K147" s="32" t="s">
        <v>30</v>
      </c>
      <c r="L147" s="651"/>
      <c r="M147" s="23"/>
      <c r="N147" s="24"/>
      <c r="O147" s="656"/>
      <c r="P147" s="99" t="s">
        <v>1135</v>
      </c>
      <c r="Q147" s="24" t="s">
        <v>1136</v>
      </c>
      <c r="R147" s="651"/>
      <c r="S147" s="33"/>
      <c r="T147" s="33"/>
      <c r="U147" s="33"/>
      <c r="V147" s="33"/>
      <c r="W147" s="651"/>
      <c r="X147" s="23"/>
      <c r="Y147" s="2028"/>
      <c r="Z147" s="23"/>
      <c r="AA147" s="55" t="s">
        <v>824</v>
      </c>
      <c r="AB147" s="24"/>
      <c r="AC147" s="656"/>
      <c r="AD147" s="23"/>
      <c r="AE147" s="656"/>
      <c r="AF147" s="667"/>
      <c r="AG147" s="24"/>
      <c r="AH147" s="656"/>
      <c r="AI147" s="23"/>
      <c r="AJ147" s="656"/>
      <c r="AK147" s="23"/>
      <c r="AL147" s="34"/>
      <c r="AM147" s="56"/>
      <c r="AN147" s="32"/>
      <c r="AO147" s="651"/>
      <c r="AP147" s="32"/>
      <c r="AQ147" s="651"/>
      <c r="AR147" s="32"/>
      <c r="AS147" s="651"/>
    </row>
    <row r="148" spans="1:45" x14ac:dyDescent="0.25">
      <c r="A148" s="510">
        <v>56</v>
      </c>
      <c r="B148" s="10" t="s">
        <v>140</v>
      </c>
      <c r="C148" s="1680" t="s">
        <v>992</v>
      </c>
      <c r="D148" s="69" t="s">
        <v>11373</v>
      </c>
      <c r="E148" s="47"/>
      <c r="F148" s="41" t="s">
        <v>140</v>
      </c>
      <c r="G148" s="72" t="s">
        <v>44</v>
      </c>
      <c r="H148" s="73" t="s">
        <v>44</v>
      </c>
      <c r="I148" s="653"/>
      <c r="J148" s="16" t="s">
        <v>140</v>
      </c>
      <c r="K148" s="72" t="s">
        <v>16</v>
      </c>
      <c r="L148" s="653"/>
      <c r="M148" s="74"/>
      <c r="N148" s="75"/>
      <c r="O148" s="658"/>
      <c r="P148" s="74"/>
      <c r="Q148" s="75"/>
      <c r="R148" s="653"/>
      <c r="S148" s="73"/>
      <c r="T148" s="73"/>
      <c r="U148" s="73"/>
      <c r="V148" s="73"/>
      <c r="W148" s="653"/>
      <c r="X148" s="74"/>
      <c r="Y148" s="929"/>
      <c r="Z148" s="74"/>
      <c r="AA148" s="77" t="s">
        <v>824</v>
      </c>
      <c r="AB148" s="75"/>
      <c r="AC148" s="658"/>
      <c r="AD148" s="74"/>
      <c r="AE148" s="658"/>
      <c r="AF148" s="672"/>
      <c r="AG148" s="75"/>
      <c r="AH148" s="658"/>
      <c r="AI148" s="74"/>
      <c r="AJ148" s="658"/>
      <c r="AK148" s="74"/>
      <c r="AL148" s="76"/>
      <c r="AM148" s="908"/>
      <c r="AN148" s="72"/>
      <c r="AO148" s="653"/>
      <c r="AP148" s="72"/>
      <c r="AQ148" s="653"/>
      <c r="AR148" s="72"/>
      <c r="AS148" s="653"/>
    </row>
    <row r="149" spans="1:45" x14ac:dyDescent="0.25">
      <c r="A149" s="510">
        <v>56</v>
      </c>
      <c r="B149" s="10" t="s">
        <v>141</v>
      </c>
      <c r="C149" s="1680" t="s">
        <v>1029</v>
      </c>
      <c r="D149" s="69" t="s">
        <v>9127</v>
      </c>
      <c r="E149" s="47"/>
      <c r="F149" s="41" t="s">
        <v>141</v>
      </c>
      <c r="G149" s="72" t="s">
        <v>44</v>
      </c>
      <c r="H149" s="73" t="s">
        <v>44</v>
      </c>
      <c r="I149" s="653"/>
      <c r="J149" s="16" t="s">
        <v>141</v>
      </c>
      <c r="K149" s="72"/>
      <c r="L149" s="653"/>
      <c r="M149" s="74"/>
      <c r="N149" s="75"/>
      <c r="O149" s="658"/>
      <c r="P149" s="74"/>
      <c r="Q149" s="75"/>
      <c r="R149" s="653"/>
      <c r="S149" s="73"/>
      <c r="T149" s="73"/>
      <c r="U149" s="73"/>
      <c r="V149" s="73"/>
      <c r="W149" s="653"/>
      <c r="X149" s="74"/>
      <c r="Y149" s="929"/>
      <c r="Z149" s="74"/>
      <c r="AA149" s="77" t="s">
        <v>824</v>
      </c>
      <c r="AB149" s="74"/>
      <c r="AC149" s="658"/>
      <c r="AD149" s="74"/>
      <c r="AE149" s="658"/>
      <c r="AF149" s="672"/>
      <c r="AG149" s="75"/>
      <c r="AH149" s="658"/>
      <c r="AI149" s="74"/>
      <c r="AJ149" s="658"/>
      <c r="AK149" s="74"/>
      <c r="AL149" s="76"/>
      <c r="AM149" s="908"/>
      <c r="AN149" s="72"/>
      <c r="AO149" s="653"/>
      <c r="AP149" s="72"/>
      <c r="AQ149" s="653"/>
      <c r="AR149" s="72"/>
      <c r="AS149" s="653"/>
    </row>
    <row r="150" spans="1:45" x14ac:dyDescent="0.25">
      <c r="A150" s="510">
        <v>56</v>
      </c>
      <c r="B150" s="10" t="s">
        <v>142</v>
      </c>
      <c r="C150" s="1680" t="s">
        <v>994</v>
      </c>
      <c r="D150" s="69" t="s">
        <v>1095</v>
      </c>
      <c r="E150" s="47"/>
      <c r="F150" s="41" t="s">
        <v>142</v>
      </c>
      <c r="G150" s="72" t="s">
        <v>44</v>
      </c>
      <c r="H150" s="73" t="s">
        <v>44</v>
      </c>
      <c r="I150" s="653"/>
      <c r="J150" s="16" t="s">
        <v>142</v>
      </c>
      <c r="K150" s="72" t="s">
        <v>16</v>
      </c>
      <c r="L150" s="653"/>
      <c r="M150" s="74"/>
      <c r="N150" s="75"/>
      <c r="O150" s="658"/>
      <c r="P150" s="74"/>
      <c r="Q150" s="75"/>
      <c r="R150" s="653"/>
      <c r="S150" s="73"/>
      <c r="T150" s="73"/>
      <c r="U150" s="73"/>
      <c r="V150" s="73"/>
      <c r="W150" s="653"/>
      <c r="X150" s="74"/>
      <c r="Y150" s="929"/>
      <c r="Z150" s="74"/>
      <c r="AA150" s="77" t="s">
        <v>824</v>
      </c>
      <c r="AB150" s="74"/>
      <c r="AC150" s="658"/>
      <c r="AD150" s="74"/>
      <c r="AE150" s="658"/>
      <c r="AF150" s="672"/>
      <c r="AG150" s="75"/>
      <c r="AH150" s="658"/>
      <c r="AI150" s="74"/>
      <c r="AJ150" s="658"/>
      <c r="AK150" s="74"/>
      <c r="AL150" s="76"/>
      <c r="AM150" s="908"/>
      <c r="AN150" s="72"/>
      <c r="AO150" s="653"/>
      <c r="AP150" s="72"/>
      <c r="AQ150" s="653"/>
      <c r="AR150" s="72"/>
      <c r="AS150" s="653"/>
    </row>
    <row r="151" spans="1:45" x14ac:dyDescent="0.25">
      <c r="A151" s="510" t="s">
        <v>1135</v>
      </c>
      <c r="B151" s="10" t="s">
        <v>9128</v>
      </c>
      <c r="C151" s="1680" t="s">
        <v>9132</v>
      </c>
      <c r="D151" s="69" t="s">
        <v>9130</v>
      </c>
      <c r="E151" s="47"/>
      <c r="F151" s="41" t="s">
        <v>9128</v>
      </c>
      <c r="G151" s="72" t="s">
        <v>44</v>
      </c>
      <c r="H151" s="73" t="s">
        <v>44</v>
      </c>
      <c r="I151" s="653"/>
      <c r="J151" s="16" t="s">
        <v>9128</v>
      </c>
      <c r="K151" s="72" t="s">
        <v>16</v>
      </c>
      <c r="L151" s="653"/>
      <c r="M151" s="74"/>
      <c r="N151" s="75"/>
      <c r="O151" s="658"/>
      <c r="P151" s="74"/>
      <c r="Q151" s="75"/>
      <c r="R151" s="653"/>
      <c r="S151" s="73"/>
      <c r="T151" s="73"/>
      <c r="U151" s="73"/>
      <c r="V151" s="73"/>
      <c r="W151" s="653"/>
      <c r="X151" s="74"/>
      <c r="Y151" s="929"/>
      <c r="Z151" s="74"/>
      <c r="AA151" s="77"/>
      <c r="AB151" s="74"/>
      <c r="AC151" s="658"/>
      <c r="AD151" s="74"/>
      <c r="AE151" s="658"/>
      <c r="AF151" s="672"/>
      <c r="AG151" s="74"/>
      <c r="AH151" s="658"/>
      <c r="AI151" s="74"/>
      <c r="AJ151" s="658"/>
      <c r="AK151" s="74"/>
      <c r="AL151" s="76"/>
      <c r="AM151" s="908"/>
      <c r="AN151" s="72"/>
      <c r="AO151" s="653"/>
      <c r="AP151" s="72"/>
      <c r="AQ151" s="653"/>
      <c r="AR151" s="72"/>
      <c r="AS151" s="653"/>
    </row>
    <row r="152" spans="1:45" x14ac:dyDescent="0.25">
      <c r="A152" s="1616">
        <v>58</v>
      </c>
      <c r="B152" s="1615"/>
      <c r="C152" s="1617" t="s">
        <v>875</v>
      </c>
      <c r="D152" s="68"/>
      <c r="E152" s="30" t="s">
        <v>11305</v>
      </c>
      <c r="F152" s="39"/>
      <c r="G152" s="32"/>
      <c r="H152" s="33"/>
      <c r="I152" s="651"/>
      <c r="J152" s="23"/>
      <c r="K152" s="32"/>
      <c r="L152" s="651"/>
      <c r="M152" s="23"/>
      <c r="N152" s="24"/>
      <c r="O152" s="656"/>
      <c r="P152" s="21">
        <v>58</v>
      </c>
      <c r="Q152" s="24" t="s">
        <v>30</v>
      </c>
      <c r="R152" s="656"/>
      <c r="S152" s="23" t="s">
        <v>30</v>
      </c>
      <c r="T152" s="23" t="s">
        <v>30</v>
      </c>
      <c r="U152" s="23" t="s">
        <v>30</v>
      </c>
      <c r="V152" s="23" t="s">
        <v>30</v>
      </c>
      <c r="W152" s="656"/>
      <c r="X152" s="20">
        <v>58</v>
      </c>
      <c r="Y152" s="2028" t="s">
        <v>30</v>
      </c>
      <c r="Z152" s="23"/>
      <c r="AA152" s="54" t="s">
        <v>837</v>
      </c>
      <c r="AB152" s="23"/>
      <c r="AC152" s="656" t="s">
        <v>30</v>
      </c>
      <c r="AD152" s="23"/>
      <c r="AE152" s="656"/>
      <c r="AF152" s="670" t="s">
        <v>757</v>
      </c>
      <c r="AG152" s="23" t="s">
        <v>30</v>
      </c>
      <c r="AH152" s="656" t="s">
        <v>30</v>
      </c>
      <c r="AI152" s="23"/>
      <c r="AJ152" s="656" t="s">
        <v>30</v>
      </c>
      <c r="AK152" s="23"/>
      <c r="AL152" s="34"/>
      <c r="AM152" s="56"/>
      <c r="AN152" s="32"/>
      <c r="AO152" s="651"/>
      <c r="AP152" s="32"/>
      <c r="AQ152" s="651"/>
      <c r="AR152" s="32"/>
      <c r="AS152" s="651"/>
    </row>
    <row r="153" spans="1:45" x14ac:dyDescent="0.25">
      <c r="A153" s="510">
        <v>58</v>
      </c>
      <c r="B153" s="10" t="s">
        <v>105</v>
      </c>
      <c r="C153" s="1684" t="s">
        <v>1002</v>
      </c>
      <c r="D153" s="86"/>
      <c r="E153" s="25" t="s">
        <v>1091</v>
      </c>
      <c r="F153" s="40"/>
      <c r="G153" s="386"/>
      <c r="I153" s="652"/>
      <c r="K153" s="386"/>
      <c r="L153" s="652"/>
      <c r="N153" s="9"/>
      <c r="O153" s="657"/>
      <c r="P153" s="18" t="s">
        <v>105</v>
      </c>
      <c r="Q153" s="9" t="s">
        <v>160</v>
      </c>
      <c r="R153" s="657"/>
      <c r="S153" s="4" t="s">
        <v>160</v>
      </c>
      <c r="T153" s="4" t="s">
        <v>160</v>
      </c>
      <c r="U153" s="4" t="s">
        <v>160</v>
      </c>
      <c r="V153" s="4" t="s">
        <v>160</v>
      </c>
      <c r="W153" s="657"/>
      <c r="X153" s="17" t="s">
        <v>105</v>
      </c>
      <c r="Y153" s="686" t="s">
        <v>198</v>
      </c>
      <c r="AA153" s="43"/>
      <c r="AC153" s="657"/>
      <c r="AE153" s="657"/>
      <c r="AF153" s="31"/>
      <c r="AH153" s="657"/>
      <c r="AJ153" s="657"/>
      <c r="AL153" s="10"/>
      <c r="AM153" s="82"/>
      <c r="AN153" s="386"/>
      <c r="AO153" s="652"/>
      <c r="AP153" s="386"/>
      <c r="AQ153" s="652"/>
      <c r="AR153" s="386"/>
      <c r="AS153" s="652"/>
    </row>
    <row r="154" spans="1:45" x14ac:dyDescent="0.25">
      <c r="A154" s="510">
        <v>58</v>
      </c>
      <c r="B154" s="10" t="s">
        <v>51</v>
      </c>
      <c r="C154" s="1687" t="s">
        <v>1003</v>
      </c>
      <c r="D154" s="86"/>
      <c r="E154" s="25" t="s">
        <v>9127</v>
      </c>
      <c r="F154" s="40"/>
      <c r="G154" s="386"/>
      <c r="I154" s="652"/>
      <c r="K154" s="386"/>
      <c r="L154" s="652"/>
      <c r="N154" s="9"/>
      <c r="O154" s="657"/>
      <c r="P154" s="18" t="s">
        <v>51</v>
      </c>
      <c r="Q154" s="9" t="s">
        <v>160</v>
      </c>
      <c r="R154" s="657"/>
      <c r="S154" s="4" t="s">
        <v>160</v>
      </c>
      <c r="T154" s="4" t="s">
        <v>160</v>
      </c>
      <c r="U154" s="4" t="s">
        <v>160</v>
      </c>
      <c r="V154" s="4" t="s">
        <v>160</v>
      </c>
      <c r="W154" s="657"/>
      <c r="X154" s="17" t="s">
        <v>51</v>
      </c>
      <c r="Y154" s="686" t="s">
        <v>198</v>
      </c>
      <c r="AA154" s="59" t="s">
        <v>824</v>
      </c>
      <c r="AC154" s="657"/>
      <c r="AE154" s="657"/>
      <c r="AF154" s="31"/>
      <c r="AH154" s="657"/>
      <c r="AJ154" s="657"/>
      <c r="AL154" s="10"/>
      <c r="AM154" s="82"/>
      <c r="AN154" s="386"/>
      <c r="AO154" s="652"/>
      <c r="AP154" s="386"/>
      <c r="AQ154" s="652"/>
      <c r="AR154" s="386"/>
      <c r="AS154" s="652"/>
    </row>
    <row r="155" spans="1:45" x14ac:dyDescent="0.25">
      <c r="A155" s="510">
        <v>58</v>
      </c>
      <c r="B155" s="10" t="s">
        <v>121</v>
      </c>
      <c r="C155" s="1680" t="s">
        <v>1030</v>
      </c>
      <c r="D155" s="86"/>
      <c r="E155" s="25" t="s">
        <v>11311</v>
      </c>
      <c r="F155" s="40"/>
      <c r="G155" s="386"/>
      <c r="I155" s="652"/>
      <c r="K155" s="386"/>
      <c r="L155" s="652"/>
      <c r="N155" s="9"/>
      <c r="O155" s="657"/>
      <c r="P155" s="18" t="s">
        <v>121</v>
      </c>
      <c r="Q155" s="9" t="s">
        <v>25</v>
      </c>
      <c r="R155" s="657"/>
      <c r="W155" s="652"/>
      <c r="Y155" s="686"/>
      <c r="AA155" s="59" t="s">
        <v>824</v>
      </c>
      <c r="AC155" s="657"/>
      <c r="AE155" s="657"/>
      <c r="AF155" s="31"/>
      <c r="AH155" s="657"/>
      <c r="AJ155" s="657"/>
      <c r="AL155" s="10"/>
      <c r="AM155" s="82"/>
      <c r="AN155" s="386"/>
      <c r="AO155" s="652"/>
      <c r="AP155" s="386"/>
      <c r="AQ155" s="652"/>
      <c r="AR155" s="386"/>
      <c r="AS155" s="652"/>
    </row>
    <row r="156" spans="1:45" x14ac:dyDescent="0.25">
      <c r="A156" s="510">
        <v>58</v>
      </c>
      <c r="B156" s="10" t="s">
        <v>122</v>
      </c>
      <c r="C156" s="1680" t="s">
        <v>1031</v>
      </c>
      <c r="D156" s="86"/>
      <c r="E156" s="25" t="s">
        <v>11312</v>
      </c>
      <c r="F156" s="40"/>
      <c r="G156" s="386"/>
      <c r="I156" s="652"/>
      <c r="K156" s="386"/>
      <c r="L156" s="652"/>
      <c r="N156" s="9"/>
      <c r="O156" s="657"/>
      <c r="P156" s="18" t="s">
        <v>122</v>
      </c>
      <c r="Q156" s="9" t="s">
        <v>167</v>
      </c>
      <c r="R156" s="657"/>
      <c r="W156" s="652"/>
      <c r="Y156" s="686"/>
      <c r="AA156" s="59" t="s">
        <v>824</v>
      </c>
      <c r="AB156" s="9"/>
      <c r="AC156" s="657"/>
      <c r="AE156" s="657"/>
      <c r="AF156" s="31"/>
      <c r="AH156" s="657"/>
      <c r="AJ156" s="657"/>
      <c r="AL156" s="10"/>
      <c r="AM156" s="82"/>
      <c r="AN156" s="386"/>
      <c r="AO156" s="652"/>
      <c r="AP156" s="386"/>
      <c r="AQ156" s="652"/>
      <c r="AR156" s="386"/>
      <c r="AS156" s="652"/>
    </row>
    <row r="157" spans="1:45" x14ac:dyDescent="0.25">
      <c r="A157" s="510">
        <v>58</v>
      </c>
      <c r="B157" s="10" t="s">
        <v>123</v>
      </c>
      <c r="C157" s="1680" t="s">
        <v>1032</v>
      </c>
      <c r="D157" s="86"/>
      <c r="E157" s="25" t="s">
        <v>11313</v>
      </c>
      <c r="F157" s="40"/>
      <c r="G157" s="386"/>
      <c r="I157" s="652"/>
      <c r="K157" s="386"/>
      <c r="L157" s="652"/>
      <c r="N157" s="9"/>
      <c r="O157" s="657"/>
      <c r="P157" s="18" t="s">
        <v>123</v>
      </c>
      <c r="Q157" s="9" t="s">
        <v>151</v>
      </c>
      <c r="R157" s="657"/>
      <c r="W157" s="652"/>
      <c r="Y157" s="686"/>
      <c r="AA157" s="59" t="s">
        <v>824</v>
      </c>
      <c r="AB157" s="9"/>
      <c r="AC157" s="657"/>
      <c r="AE157" s="657"/>
      <c r="AF157" s="31"/>
      <c r="AH157" s="657"/>
      <c r="AJ157" s="657"/>
      <c r="AL157" s="10"/>
      <c r="AM157" s="82"/>
      <c r="AN157" s="386"/>
      <c r="AO157" s="652"/>
      <c r="AP157" s="386"/>
      <c r="AQ157" s="652"/>
      <c r="AR157" s="386"/>
      <c r="AS157" s="652"/>
    </row>
    <row r="158" spans="1:45" x14ac:dyDescent="0.25">
      <c r="A158" s="510">
        <v>58</v>
      </c>
      <c r="B158" s="10" t="s">
        <v>124</v>
      </c>
      <c r="C158" s="1680" t="s">
        <v>1033</v>
      </c>
      <c r="D158" s="86"/>
      <c r="E158" s="25" t="s">
        <v>11314</v>
      </c>
      <c r="F158" s="40"/>
      <c r="G158" s="386"/>
      <c r="I158" s="652"/>
      <c r="K158" s="386"/>
      <c r="L158" s="652"/>
      <c r="N158" s="9"/>
      <c r="O158" s="657"/>
      <c r="P158" s="18" t="s">
        <v>124</v>
      </c>
      <c r="Q158" s="9" t="s">
        <v>168</v>
      </c>
      <c r="R158" s="657"/>
      <c r="W158" s="652"/>
      <c r="Y158" s="686"/>
      <c r="AA158" s="59" t="s">
        <v>824</v>
      </c>
      <c r="AB158" s="9"/>
      <c r="AC158" s="657"/>
      <c r="AE158" s="657"/>
      <c r="AF158" s="31"/>
      <c r="AH158" s="657"/>
      <c r="AJ158" s="657"/>
      <c r="AL158" s="10"/>
      <c r="AM158" s="82"/>
      <c r="AN158" s="386"/>
      <c r="AO158" s="652"/>
      <c r="AP158" s="386"/>
      <c r="AQ158" s="652"/>
      <c r="AR158" s="386"/>
      <c r="AS158" s="652"/>
    </row>
    <row r="159" spans="1:45" x14ac:dyDescent="0.25">
      <c r="A159" s="510">
        <v>58</v>
      </c>
      <c r="B159" s="10" t="s">
        <v>125</v>
      </c>
      <c r="C159" s="1680" t="s">
        <v>1034</v>
      </c>
      <c r="D159" s="86"/>
      <c r="E159" s="25" t="s">
        <v>1095</v>
      </c>
      <c r="F159" s="40"/>
      <c r="G159" s="386"/>
      <c r="I159" s="652"/>
      <c r="K159" s="386"/>
      <c r="L159" s="652"/>
      <c r="N159" s="9"/>
      <c r="O159" s="657"/>
      <c r="P159" s="18" t="s">
        <v>125</v>
      </c>
      <c r="Q159" s="9" t="s">
        <v>167</v>
      </c>
      <c r="R159" s="657"/>
      <c r="W159" s="652"/>
      <c r="Y159" s="686"/>
      <c r="AA159" s="59" t="s">
        <v>824</v>
      </c>
      <c r="AB159" s="9"/>
      <c r="AC159" s="657"/>
      <c r="AE159" s="657"/>
      <c r="AF159" s="31"/>
      <c r="AG159" s="9"/>
      <c r="AH159" s="657"/>
      <c r="AJ159" s="657"/>
      <c r="AL159" s="10"/>
      <c r="AM159" s="82"/>
      <c r="AN159" s="386"/>
      <c r="AO159" s="652"/>
      <c r="AP159" s="386"/>
      <c r="AQ159" s="652"/>
      <c r="AR159" s="386"/>
      <c r="AS159" s="652"/>
    </row>
    <row r="160" spans="1:45" x14ac:dyDescent="0.25">
      <c r="A160" s="510">
        <v>58</v>
      </c>
      <c r="B160" s="10" t="s">
        <v>126</v>
      </c>
      <c r="C160" s="1680" t="s">
        <v>1035</v>
      </c>
      <c r="D160" s="86"/>
      <c r="E160" s="25" t="s">
        <v>11315</v>
      </c>
      <c r="F160" s="40"/>
      <c r="G160" s="386"/>
      <c r="I160" s="652"/>
      <c r="K160" s="386"/>
      <c r="L160" s="652"/>
      <c r="N160" s="9"/>
      <c r="O160" s="657"/>
      <c r="P160" s="18" t="s">
        <v>126</v>
      </c>
      <c r="Q160" s="9" t="s">
        <v>169</v>
      </c>
      <c r="R160" s="657"/>
      <c r="W160" s="652"/>
      <c r="Y160" s="686"/>
      <c r="AA160" s="59" t="s">
        <v>824</v>
      </c>
      <c r="AB160" s="9"/>
      <c r="AC160" s="657"/>
      <c r="AE160" s="657"/>
      <c r="AF160" s="31"/>
      <c r="AG160" s="9"/>
      <c r="AH160" s="657"/>
      <c r="AJ160" s="657"/>
      <c r="AL160" s="10"/>
      <c r="AM160" s="82"/>
      <c r="AN160" s="386"/>
      <c r="AO160" s="652"/>
      <c r="AP160" s="386"/>
      <c r="AQ160" s="652"/>
      <c r="AR160" s="386"/>
      <c r="AS160" s="652"/>
    </row>
    <row r="161" spans="1:45" x14ac:dyDescent="0.25">
      <c r="A161" s="510">
        <v>58</v>
      </c>
      <c r="B161" s="10" t="s">
        <v>127</v>
      </c>
      <c r="C161" s="1680" t="s">
        <v>1036</v>
      </c>
      <c r="D161" s="86"/>
      <c r="E161" s="25" t="s">
        <v>11275</v>
      </c>
      <c r="F161" s="40"/>
      <c r="G161" s="386"/>
      <c r="I161" s="652"/>
      <c r="K161" s="386"/>
      <c r="L161" s="652"/>
      <c r="N161" s="9"/>
      <c r="O161" s="657"/>
      <c r="P161" s="18" t="s">
        <v>127</v>
      </c>
      <c r="Q161" s="9" t="s">
        <v>170</v>
      </c>
      <c r="R161" s="657"/>
      <c r="W161" s="652"/>
      <c r="Y161" s="686"/>
      <c r="AA161" s="59" t="s">
        <v>824</v>
      </c>
      <c r="AB161" s="9"/>
      <c r="AC161" s="657"/>
      <c r="AE161" s="657"/>
      <c r="AF161" s="31"/>
      <c r="AG161" s="9"/>
      <c r="AH161" s="657"/>
      <c r="AJ161" s="657"/>
      <c r="AL161" s="10"/>
      <c r="AM161" s="82"/>
      <c r="AN161" s="386"/>
      <c r="AO161" s="652"/>
      <c r="AP161" s="386"/>
      <c r="AQ161" s="652"/>
      <c r="AR161" s="386"/>
      <c r="AS161" s="652"/>
    </row>
    <row r="162" spans="1:45" x14ac:dyDescent="0.25">
      <c r="A162" s="510">
        <v>58</v>
      </c>
      <c r="B162" s="10" t="s">
        <v>128</v>
      </c>
      <c r="C162" s="1680" t="s">
        <v>1037</v>
      </c>
      <c r="D162" s="86"/>
      <c r="E162" s="25" t="s">
        <v>11275</v>
      </c>
      <c r="F162" s="40"/>
      <c r="G162" s="386"/>
      <c r="I162" s="652"/>
      <c r="K162" s="386"/>
      <c r="L162" s="652"/>
      <c r="N162" s="9"/>
      <c r="O162" s="657"/>
      <c r="P162" s="18" t="s">
        <v>128</v>
      </c>
      <c r="Q162" s="9" t="s">
        <v>151</v>
      </c>
      <c r="R162" s="657"/>
      <c r="W162" s="652"/>
      <c r="Y162" s="686"/>
      <c r="AA162" s="59" t="s">
        <v>824</v>
      </c>
      <c r="AB162" s="9"/>
      <c r="AC162" s="657"/>
      <c r="AE162" s="657"/>
      <c r="AF162" s="31"/>
      <c r="AG162" s="9"/>
      <c r="AH162" s="657"/>
      <c r="AJ162" s="657"/>
      <c r="AL162" s="10"/>
      <c r="AM162" s="82"/>
      <c r="AN162" s="386"/>
      <c r="AO162" s="652"/>
      <c r="AP162" s="386"/>
      <c r="AQ162" s="652"/>
      <c r="AR162" s="386"/>
      <c r="AS162" s="652"/>
    </row>
    <row r="163" spans="1:45" x14ac:dyDescent="0.25">
      <c r="A163" s="510">
        <v>58</v>
      </c>
      <c r="B163" s="10" t="s">
        <v>92</v>
      </c>
      <c r="C163" s="1680" t="s">
        <v>1038</v>
      </c>
      <c r="D163" s="86"/>
      <c r="E163" s="25" t="s">
        <v>11366</v>
      </c>
      <c r="F163" s="40"/>
      <c r="G163" s="386"/>
      <c r="I163" s="652"/>
      <c r="K163" s="386"/>
      <c r="L163" s="652"/>
      <c r="N163" s="9"/>
      <c r="O163" s="657"/>
      <c r="P163" s="18" t="s">
        <v>92</v>
      </c>
      <c r="Q163" s="9" t="s">
        <v>171</v>
      </c>
      <c r="R163" s="657"/>
      <c r="W163" s="652"/>
      <c r="Y163" s="686"/>
      <c r="AA163" s="59" t="s">
        <v>824</v>
      </c>
      <c r="AB163" s="9"/>
      <c r="AC163" s="657"/>
      <c r="AE163" s="657"/>
      <c r="AF163" s="31"/>
      <c r="AG163" s="9"/>
      <c r="AH163" s="657"/>
      <c r="AJ163" s="657"/>
      <c r="AL163" s="10"/>
      <c r="AM163" s="82"/>
      <c r="AN163" s="386"/>
      <c r="AO163" s="652"/>
      <c r="AP163" s="386"/>
      <c r="AQ163" s="652"/>
      <c r="AR163" s="386"/>
      <c r="AS163" s="652"/>
    </row>
    <row r="164" spans="1:45" x14ac:dyDescent="0.25">
      <c r="A164" s="510">
        <v>58</v>
      </c>
      <c r="B164" s="10" t="s">
        <v>93</v>
      </c>
      <c r="C164" s="1680" t="s">
        <v>989</v>
      </c>
      <c r="D164" s="86"/>
      <c r="E164" s="25" t="s">
        <v>11259</v>
      </c>
      <c r="F164" s="40"/>
      <c r="G164" s="386"/>
      <c r="I164" s="652"/>
      <c r="K164" s="386"/>
      <c r="L164" s="652"/>
      <c r="N164" s="9"/>
      <c r="O164" s="657"/>
      <c r="P164" s="18" t="s">
        <v>93</v>
      </c>
      <c r="Q164" s="9" t="s">
        <v>172</v>
      </c>
      <c r="R164" s="657"/>
      <c r="W164" s="652"/>
      <c r="Y164" s="686"/>
      <c r="AA164" s="59" t="s">
        <v>824</v>
      </c>
      <c r="AB164" s="9"/>
      <c r="AC164" s="657"/>
      <c r="AE164" s="657"/>
      <c r="AF164" s="31"/>
      <c r="AG164" s="9"/>
      <c r="AH164" s="657"/>
      <c r="AJ164" s="657"/>
      <c r="AL164" s="10"/>
      <c r="AM164" s="82"/>
      <c r="AN164" s="386"/>
      <c r="AO164" s="652"/>
      <c r="AP164" s="386"/>
      <c r="AQ164" s="652"/>
      <c r="AR164" s="386"/>
      <c r="AS164" s="652"/>
    </row>
    <row r="165" spans="1:45" x14ac:dyDescent="0.25">
      <c r="A165" s="510">
        <v>58</v>
      </c>
      <c r="B165" s="10" t="s">
        <v>129</v>
      </c>
      <c r="C165" s="1680" t="s">
        <v>1039</v>
      </c>
      <c r="D165" s="86"/>
      <c r="E165" s="25" t="s">
        <v>11316</v>
      </c>
      <c r="F165" s="40"/>
      <c r="G165" s="386"/>
      <c r="I165" s="652"/>
      <c r="K165" s="386"/>
      <c r="L165" s="652"/>
      <c r="N165" s="9"/>
      <c r="O165" s="657"/>
      <c r="P165" s="18" t="s">
        <v>129</v>
      </c>
      <c r="Q165" s="9" t="s">
        <v>173</v>
      </c>
      <c r="R165" s="657"/>
      <c r="W165" s="652"/>
      <c r="Y165" s="686"/>
      <c r="AA165" s="59" t="s">
        <v>824</v>
      </c>
      <c r="AB165" s="9"/>
      <c r="AC165" s="657"/>
      <c r="AE165" s="657"/>
      <c r="AF165" s="31"/>
      <c r="AG165" s="9"/>
      <c r="AH165" s="657"/>
      <c r="AJ165" s="657"/>
      <c r="AL165" s="10"/>
      <c r="AM165" s="82"/>
      <c r="AN165" s="386"/>
      <c r="AO165" s="652"/>
      <c r="AP165" s="386"/>
      <c r="AQ165" s="652"/>
      <c r="AR165" s="386"/>
      <c r="AS165" s="652"/>
    </row>
    <row r="166" spans="1:45" x14ac:dyDescent="0.25">
      <c r="A166" s="510">
        <v>58</v>
      </c>
      <c r="B166" s="10" t="s">
        <v>130</v>
      </c>
      <c r="C166" s="1680" t="s">
        <v>1040</v>
      </c>
      <c r="D166" s="86"/>
      <c r="E166" s="25" t="s">
        <v>1095</v>
      </c>
      <c r="F166" s="40"/>
      <c r="G166" s="386"/>
      <c r="I166" s="652"/>
      <c r="K166" s="386"/>
      <c r="L166" s="652"/>
      <c r="N166" s="9"/>
      <c r="O166" s="657"/>
      <c r="P166" s="18" t="s">
        <v>130</v>
      </c>
      <c r="Q166" s="9" t="s">
        <v>174</v>
      </c>
      <c r="R166" s="657"/>
      <c r="S166" s="4" t="s">
        <v>174</v>
      </c>
      <c r="T166" s="4" t="s">
        <v>174</v>
      </c>
      <c r="U166" s="4" t="s">
        <v>174</v>
      </c>
      <c r="V166" s="4"/>
      <c r="W166" s="652"/>
      <c r="Y166" s="686"/>
      <c r="AA166" s="59" t="s">
        <v>824</v>
      </c>
      <c r="AB166" s="9"/>
      <c r="AC166" s="657"/>
      <c r="AE166" s="657"/>
      <c r="AF166" s="31"/>
      <c r="AG166" s="9"/>
      <c r="AH166" s="657"/>
      <c r="AJ166" s="657"/>
      <c r="AL166" s="10"/>
      <c r="AM166" s="82"/>
      <c r="AN166" s="386"/>
      <c r="AO166" s="652"/>
      <c r="AP166" s="386"/>
      <c r="AQ166" s="652"/>
      <c r="AR166" s="386"/>
      <c r="AS166" s="652"/>
    </row>
    <row r="167" spans="1:45" x14ac:dyDescent="0.25">
      <c r="A167" s="510">
        <v>58</v>
      </c>
      <c r="B167" s="10" t="s">
        <v>57</v>
      </c>
      <c r="C167" s="1684" t="s">
        <v>1008</v>
      </c>
      <c r="E167" s="25" t="s">
        <v>1093</v>
      </c>
      <c r="F167" s="40"/>
      <c r="G167" s="386"/>
      <c r="I167" s="652"/>
      <c r="K167" s="386"/>
      <c r="L167" s="652"/>
      <c r="N167" s="9"/>
      <c r="O167" s="657"/>
      <c r="P167" s="18" t="s">
        <v>57</v>
      </c>
      <c r="Q167" s="9" t="s">
        <v>20</v>
      </c>
      <c r="R167" s="657"/>
      <c r="S167" s="4" t="s">
        <v>20</v>
      </c>
      <c r="T167" s="4" t="s">
        <v>20</v>
      </c>
      <c r="U167" s="4" t="s">
        <v>20</v>
      </c>
      <c r="V167" s="4" t="s">
        <v>20</v>
      </c>
      <c r="W167" s="657"/>
      <c r="Y167" s="686"/>
      <c r="AA167" s="59" t="s">
        <v>824</v>
      </c>
      <c r="AB167" s="9"/>
      <c r="AC167" s="657"/>
      <c r="AE167" s="657"/>
      <c r="AF167" s="31"/>
      <c r="AG167" s="9"/>
      <c r="AH167" s="657"/>
      <c r="AJ167" s="657"/>
      <c r="AL167" s="10"/>
      <c r="AM167" s="82"/>
      <c r="AN167" s="386"/>
      <c r="AO167" s="652"/>
      <c r="AP167" s="386"/>
      <c r="AQ167" s="652"/>
      <c r="AR167" s="386"/>
      <c r="AS167" s="652"/>
    </row>
    <row r="168" spans="1:45" x14ac:dyDescent="0.25">
      <c r="A168" s="510">
        <v>58</v>
      </c>
      <c r="B168" s="10" t="s">
        <v>59</v>
      </c>
      <c r="C168" s="1684" t="s">
        <v>1041</v>
      </c>
      <c r="D168" s="86"/>
      <c r="E168" s="25" t="s">
        <v>1093</v>
      </c>
      <c r="F168" s="40"/>
      <c r="G168" s="386"/>
      <c r="I168" s="652"/>
      <c r="K168" s="386"/>
      <c r="L168" s="652"/>
      <c r="N168" s="9"/>
      <c r="O168" s="657"/>
      <c r="P168" s="18" t="s">
        <v>59</v>
      </c>
      <c r="Q168" s="9" t="s">
        <v>20</v>
      </c>
      <c r="R168" s="657"/>
      <c r="S168" s="4" t="s">
        <v>20</v>
      </c>
      <c r="T168" s="4" t="s">
        <v>20</v>
      </c>
      <c r="U168" s="4" t="s">
        <v>20</v>
      </c>
      <c r="V168" s="4" t="s">
        <v>20</v>
      </c>
      <c r="W168" s="657"/>
      <c r="Y168" s="686"/>
      <c r="AA168" s="59" t="s">
        <v>824</v>
      </c>
      <c r="AB168" s="9"/>
      <c r="AC168" s="657"/>
      <c r="AE168" s="657"/>
      <c r="AF168" s="31"/>
      <c r="AG168" s="9"/>
      <c r="AH168" s="657"/>
      <c r="AJ168" s="657"/>
      <c r="AL168" s="10"/>
      <c r="AM168" s="82"/>
      <c r="AN168" s="386"/>
      <c r="AO168" s="652"/>
      <c r="AP168" s="386"/>
      <c r="AQ168" s="652"/>
      <c r="AR168" s="386"/>
      <c r="AS168" s="652"/>
    </row>
    <row r="169" spans="1:45" x14ac:dyDescent="0.25">
      <c r="A169" s="510">
        <v>58</v>
      </c>
      <c r="B169" s="10" t="s">
        <v>61</v>
      </c>
      <c r="C169" s="1684" t="s">
        <v>9126</v>
      </c>
      <c r="D169" s="86"/>
      <c r="E169" s="25" t="s">
        <v>9127</v>
      </c>
      <c r="F169" s="40"/>
      <c r="G169" s="386"/>
      <c r="I169" s="652"/>
      <c r="K169" s="386"/>
      <c r="L169" s="652"/>
      <c r="N169" s="9"/>
      <c r="O169" s="657"/>
      <c r="Q169" s="9"/>
      <c r="R169" s="657"/>
      <c r="S169" s="4"/>
      <c r="T169" s="4"/>
      <c r="U169" s="4"/>
      <c r="V169" s="4"/>
      <c r="W169" s="657"/>
      <c r="Y169" s="686"/>
      <c r="AA169" s="58" t="s">
        <v>61</v>
      </c>
      <c r="AB169" s="9"/>
      <c r="AC169" s="657" t="s">
        <v>738</v>
      </c>
      <c r="AE169" s="657"/>
      <c r="AF169" s="31"/>
      <c r="AG169" s="9"/>
      <c r="AH169" s="657"/>
      <c r="AJ169" s="657"/>
      <c r="AL169" s="10"/>
      <c r="AM169" s="82"/>
      <c r="AN169" s="386"/>
      <c r="AO169" s="652"/>
      <c r="AP169" s="386"/>
      <c r="AQ169" s="652"/>
      <c r="AR169" s="386"/>
      <c r="AS169" s="652"/>
    </row>
    <row r="170" spans="1:45" x14ac:dyDescent="0.25">
      <c r="A170" s="510">
        <v>58</v>
      </c>
      <c r="B170" s="10" t="s">
        <v>63</v>
      </c>
      <c r="C170" s="1684" t="s">
        <v>1042</v>
      </c>
      <c r="D170" s="86"/>
      <c r="E170" s="25" t="s">
        <v>1092</v>
      </c>
      <c r="F170" s="40"/>
      <c r="G170" s="386"/>
      <c r="I170" s="652"/>
      <c r="K170" s="386"/>
      <c r="L170" s="652"/>
      <c r="N170" s="9"/>
      <c r="O170" s="657"/>
      <c r="P170" s="18" t="s">
        <v>63</v>
      </c>
      <c r="Q170" s="9" t="s">
        <v>160</v>
      </c>
      <c r="R170" s="657"/>
      <c r="S170" s="4" t="s">
        <v>160</v>
      </c>
      <c r="T170" s="4" t="s">
        <v>160</v>
      </c>
      <c r="U170" s="4" t="s">
        <v>160</v>
      </c>
      <c r="V170" s="4" t="s">
        <v>162</v>
      </c>
      <c r="W170" s="659"/>
      <c r="X170" s="43"/>
      <c r="Y170" s="686"/>
      <c r="AA170" s="59" t="s">
        <v>824</v>
      </c>
      <c r="AB170" s="9"/>
      <c r="AC170" s="657"/>
      <c r="AE170" s="657"/>
      <c r="AF170" s="31"/>
      <c r="AG170" s="9"/>
      <c r="AH170" s="657"/>
      <c r="AJ170" s="657"/>
      <c r="AL170" s="10"/>
      <c r="AM170" s="82"/>
      <c r="AN170" s="386"/>
      <c r="AO170" s="652"/>
      <c r="AP170" s="386"/>
      <c r="AQ170" s="652"/>
      <c r="AR170" s="386"/>
      <c r="AS170" s="652"/>
    </row>
    <row r="171" spans="1:45" x14ac:dyDescent="0.25">
      <c r="A171" s="510">
        <v>58</v>
      </c>
      <c r="B171" s="10" t="s">
        <v>64</v>
      </c>
      <c r="C171" s="1684" t="s">
        <v>1043</v>
      </c>
      <c r="D171" s="86"/>
      <c r="E171" s="25" t="s">
        <v>11314</v>
      </c>
      <c r="F171" s="40"/>
      <c r="G171" s="386"/>
      <c r="I171" s="652"/>
      <c r="K171" s="386"/>
      <c r="L171" s="652"/>
      <c r="N171" s="9"/>
      <c r="O171" s="657"/>
      <c r="P171" s="18" t="s">
        <v>64</v>
      </c>
      <c r="Q171" s="9"/>
      <c r="R171" s="652"/>
      <c r="S171" s="4" t="s">
        <v>152</v>
      </c>
      <c r="T171" s="4" t="s">
        <v>152</v>
      </c>
      <c r="U171" s="4" t="s">
        <v>152</v>
      </c>
      <c r="V171" s="4" t="s">
        <v>152</v>
      </c>
      <c r="W171" s="659"/>
      <c r="X171" s="43"/>
      <c r="Y171" s="686"/>
      <c r="AA171" s="59" t="s">
        <v>824</v>
      </c>
      <c r="AB171" s="9"/>
      <c r="AC171" s="657"/>
      <c r="AE171" s="657"/>
      <c r="AF171" s="31"/>
      <c r="AG171" s="9"/>
      <c r="AH171" s="657"/>
      <c r="AJ171" s="657"/>
      <c r="AL171" s="10"/>
      <c r="AM171" s="82"/>
      <c r="AN171" s="386"/>
      <c r="AO171" s="652"/>
      <c r="AP171" s="386"/>
      <c r="AQ171" s="652"/>
      <c r="AR171" s="386"/>
      <c r="AS171" s="652"/>
    </row>
    <row r="172" spans="1:45" x14ac:dyDescent="0.25">
      <c r="A172" s="510">
        <v>58</v>
      </c>
      <c r="B172" s="57" t="s">
        <v>758</v>
      </c>
      <c r="C172" s="1680" t="s">
        <v>9123</v>
      </c>
      <c r="D172" s="86"/>
      <c r="E172" s="25" t="s">
        <v>11313</v>
      </c>
      <c r="F172" s="40"/>
      <c r="G172" s="386"/>
      <c r="I172" s="652"/>
      <c r="K172" s="386"/>
      <c r="L172" s="652"/>
      <c r="N172" s="9"/>
      <c r="O172" s="657"/>
      <c r="Q172" s="9"/>
      <c r="R172" s="652"/>
      <c r="S172" s="4"/>
      <c r="T172" s="4"/>
      <c r="U172" s="4"/>
      <c r="V172" s="4"/>
      <c r="W172" s="659"/>
      <c r="X172" s="43"/>
      <c r="Y172" s="686"/>
      <c r="AA172" s="59"/>
      <c r="AB172" s="9"/>
      <c r="AC172" s="657"/>
      <c r="AE172" s="657"/>
      <c r="AF172" s="671" t="s">
        <v>758</v>
      </c>
      <c r="AG172" s="9" t="s">
        <v>820</v>
      </c>
      <c r="AH172" s="657" t="s">
        <v>15</v>
      </c>
      <c r="AJ172" s="657"/>
      <c r="AL172" s="10"/>
      <c r="AM172" s="82"/>
      <c r="AN172" s="386"/>
      <c r="AO172" s="652"/>
      <c r="AP172" s="386"/>
      <c r="AQ172" s="652"/>
      <c r="AR172" s="386"/>
      <c r="AS172" s="652"/>
    </row>
    <row r="173" spans="1:45" x14ac:dyDescent="0.25">
      <c r="A173" s="510">
        <v>58</v>
      </c>
      <c r="B173" s="57" t="s">
        <v>759</v>
      </c>
      <c r="C173" s="1680" t="s">
        <v>9124</v>
      </c>
      <c r="D173" s="86"/>
      <c r="E173" s="25" t="s">
        <v>1095</v>
      </c>
      <c r="F173" s="40"/>
      <c r="I173" s="652"/>
      <c r="K173" s="386"/>
      <c r="L173" s="652"/>
      <c r="N173" s="9"/>
      <c r="O173" s="657"/>
      <c r="Q173" s="9"/>
      <c r="R173" s="652"/>
      <c r="S173" s="4"/>
      <c r="T173" s="4"/>
      <c r="U173" s="4"/>
      <c r="V173" s="4"/>
      <c r="W173" s="659"/>
      <c r="X173" s="43"/>
      <c r="Y173" s="686"/>
      <c r="AA173" s="59"/>
      <c r="AB173" s="9"/>
      <c r="AC173" s="657"/>
      <c r="AE173" s="657"/>
      <c r="AF173" s="671" t="s">
        <v>759</v>
      </c>
      <c r="AG173" s="9"/>
      <c r="AH173" s="657"/>
      <c r="AJ173" s="657" t="s">
        <v>760</v>
      </c>
      <c r="AL173" s="10"/>
      <c r="AM173" s="82"/>
      <c r="AN173" s="386"/>
      <c r="AO173" s="652"/>
      <c r="AP173" s="386"/>
      <c r="AQ173" s="652"/>
      <c r="AR173" s="386"/>
      <c r="AS173" s="652"/>
    </row>
    <row r="174" spans="1:45" x14ac:dyDescent="0.25">
      <c r="A174" s="510">
        <v>58</v>
      </c>
      <c r="B174" s="57" t="s">
        <v>761</v>
      </c>
      <c r="C174" s="1680" t="s">
        <v>9125</v>
      </c>
      <c r="D174" s="86"/>
      <c r="E174" s="25" t="s">
        <v>11275</v>
      </c>
      <c r="F174" s="40"/>
      <c r="I174" s="652"/>
      <c r="K174" s="386"/>
      <c r="L174" s="652"/>
      <c r="N174" s="9"/>
      <c r="O174" s="657"/>
      <c r="Q174" s="9"/>
      <c r="R174" s="652"/>
      <c r="S174" s="4"/>
      <c r="T174" s="4"/>
      <c r="U174" s="4"/>
      <c r="V174" s="4"/>
      <c r="W174" s="659"/>
      <c r="X174" s="43"/>
      <c r="Y174" s="686"/>
      <c r="AA174" s="59"/>
      <c r="AB174" s="9"/>
      <c r="AC174" s="657"/>
      <c r="AE174" s="657"/>
      <c r="AF174" s="671" t="s">
        <v>761</v>
      </c>
      <c r="AG174" s="9"/>
      <c r="AH174" s="657"/>
      <c r="AJ174" s="657" t="s">
        <v>760</v>
      </c>
      <c r="AL174" s="10"/>
      <c r="AM174" s="82"/>
      <c r="AN174" s="386"/>
      <c r="AO174" s="652"/>
      <c r="AP174" s="386"/>
      <c r="AQ174" s="652"/>
      <c r="AR174" s="386"/>
      <c r="AS174" s="652"/>
    </row>
    <row r="175" spans="1:45" x14ac:dyDescent="0.25">
      <c r="A175" s="510">
        <v>58</v>
      </c>
      <c r="B175" s="10" t="s">
        <v>72</v>
      </c>
      <c r="C175" s="1680" t="s">
        <v>1044</v>
      </c>
      <c r="D175" s="86"/>
      <c r="E175" s="25" t="s">
        <v>1091</v>
      </c>
      <c r="F175" s="40"/>
      <c r="I175" s="652"/>
      <c r="K175" s="386"/>
      <c r="L175" s="652"/>
      <c r="N175" s="9"/>
      <c r="O175" s="657"/>
      <c r="P175" s="18" t="s">
        <v>72</v>
      </c>
      <c r="Q175" s="9"/>
      <c r="R175" s="652"/>
      <c r="S175" s="4" t="s">
        <v>183</v>
      </c>
      <c r="T175" s="4" t="s">
        <v>183</v>
      </c>
      <c r="U175" s="4" t="s">
        <v>183</v>
      </c>
      <c r="V175" s="4" t="s">
        <v>183</v>
      </c>
      <c r="W175" s="659"/>
      <c r="X175" s="43"/>
      <c r="Y175" s="686"/>
      <c r="AA175" s="59" t="s">
        <v>824</v>
      </c>
      <c r="AB175" s="9"/>
      <c r="AC175" s="657"/>
      <c r="AE175" s="657"/>
      <c r="AF175" s="31"/>
      <c r="AG175" s="9"/>
      <c r="AH175" s="657"/>
      <c r="AJ175" s="657"/>
      <c r="AL175" s="10"/>
      <c r="AM175" s="82"/>
      <c r="AN175" s="386"/>
      <c r="AO175" s="652"/>
      <c r="AP175" s="386"/>
      <c r="AQ175" s="652"/>
      <c r="AR175" s="386"/>
      <c r="AS175" s="652"/>
    </row>
    <row r="176" spans="1:45" x14ac:dyDescent="0.25">
      <c r="A176" s="510">
        <v>58</v>
      </c>
      <c r="B176" s="10" t="s">
        <v>138</v>
      </c>
      <c r="C176" s="1680" t="s">
        <v>1045</v>
      </c>
      <c r="D176" s="86"/>
      <c r="E176" s="25" t="s">
        <v>1095</v>
      </c>
      <c r="F176" s="40"/>
      <c r="I176" s="652"/>
      <c r="K176" s="386"/>
      <c r="L176" s="652"/>
      <c r="N176" s="9"/>
      <c r="O176" s="657"/>
      <c r="P176" s="18" t="s">
        <v>138</v>
      </c>
      <c r="Q176" s="9"/>
      <c r="R176" s="652"/>
      <c r="S176" s="4" t="s">
        <v>152</v>
      </c>
      <c r="T176" s="4" t="s">
        <v>152</v>
      </c>
      <c r="U176" s="4" t="s">
        <v>152</v>
      </c>
      <c r="V176" s="4" t="s">
        <v>152</v>
      </c>
      <c r="W176" s="659"/>
      <c r="X176" s="43"/>
      <c r="Y176" s="686"/>
      <c r="AA176" s="59" t="s">
        <v>824</v>
      </c>
      <c r="AB176" s="9"/>
      <c r="AC176" s="657"/>
      <c r="AE176" s="657"/>
      <c r="AF176" s="31"/>
      <c r="AG176" s="9"/>
      <c r="AH176" s="657"/>
      <c r="AJ176" s="657"/>
      <c r="AL176" s="10"/>
      <c r="AM176" s="82"/>
      <c r="AN176" s="386"/>
      <c r="AO176" s="652"/>
      <c r="AP176" s="386"/>
      <c r="AQ176" s="652"/>
      <c r="AR176" s="386"/>
      <c r="AS176" s="652"/>
    </row>
    <row r="177" spans="1:45" x14ac:dyDescent="0.25">
      <c r="A177" s="510">
        <v>58</v>
      </c>
      <c r="B177" s="10" t="s">
        <v>131</v>
      </c>
      <c r="C177" s="1684" t="s">
        <v>1046</v>
      </c>
      <c r="D177" s="86"/>
      <c r="E177" s="25" t="s">
        <v>1091</v>
      </c>
      <c r="F177" s="40"/>
      <c r="I177" s="652"/>
      <c r="K177" s="386"/>
      <c r="L177" s="652"/>
      <c r="N177" s="9"/>
      <c r="O177" s="657"/>
      <c r="P177" s="18" t="s">
        <v>131</v>
      </c>
      <c r="Q177" s="9" t="s">
        <v>20</v>
      </c>
      <c r="R177" s="657"/>
      <c r="S177" s="4" t="s">
        <v>20</v>
      </c>
      <c r="T177" s="4" t="s">
        <v>20</v>
      </c>
      <c r="U177" s="4" t="s">
        <v>20</v>
      </c>
      <c r="V177" s="4" t="s">
        <v>20</v>
      </c>
      <c r="W177" s="659"/>
      <c r="X177" s="43"/>
      <c r="Y177" s="686"/>
      <c r="AA177" s="59" t="s">
        <v>824</v>
      </c>
      <c r="AB177" s="9"/>
      <c r="AC177" s="657"/>
      <c r="AE177" s="657"/>
      <c r="AF177" s="31"/>
      <c r="AG177" s="9"/>
      <c r="AH177" s="657"/>
      <c r="AJ177" s="657"/>
      <c r="AL177" s="10"/>
      <c r="AM177" s="82"/>
      <c r="AN177" s="386"/>
      <c r="AO177" s="652"/>
      <c r="AP177" s="386"/>
      <c r="AQ177" s="652"/>
      <c r="AR177" s="386"/>
      <c r="AS177" s="652"/>
    </row>
    <row r="178" spans="1:45" x14ac:dyDescent="0.25">
      <c r="A178" s="510">
        <v>58</v>
      </c>
      <c r="B178" s="10" t="s">
        <v>132</v>
      </c>
      <c r="C178" s="1684" t="s">
        <v>1047</v>
      </c>
      <c r="D178" s="86"/>
      <c r="E178" s="25" t="s">
        <v>1091</v>
      </c>
      <c r="F178" s="40"/>
      <c r="I178" s="652"/>
      <c r="K178" s="386"/>
      <c r="L178" s="652"/>
      <c r="N178" s="9"/>
      <c r="O178" s="657"/>
      <c r="P178" s="18" t="s">
        <v>132</v>
      </c>
      <c r="Q178" s="9" t="s">
        <v>20</v>
      </c>
      <c r="R178" s="657"/>
      <c r="S178" s="4" t="s">
        <v>20</v>
      </c>
      <c r="T178" s="4" t="s">
        <v>20</v>
      </c>
      <c r="U178" s="4" t="s">
        <v>20</v>
      </c>
      <c r="V178" s="4" t="s">
        <v>20</v>
      </c>
      <c r="W178" s="659"/>
      <c r="X178" s="43"/>
      <c r="Y178" s="686"/>
      <c r="AA178" s="59" t="s">
        <v>824</v>
      </c>
      <c r="AB178" s="9"/>
      <c r="AC178" s="657"/>
      <c r="AE178" s="657"/>
      <c r="AF178" s="31"/>
      <c r="AG178" s="9"/>
      <c r="AH178" s="657"/>
      <c r="AJ178" s="657"/>
      <c r="AL178" s="10"/>
      <c r="AM178" s="82"/>
      <c r="AN178" s="386"/>
      <c r="AO178" s="652"/>
      <c r="AP178" s="386"/>
      <c r="AQ178" s="652"/>
      <c r="AR178" s="386"/>
      <c r="AS178" s="652"/>
    </row>
    <row r="179" spans="1:45" x14ac:dyDescent="0.25">
      <c r="A179" s="510">
        <v>58</v>
      </c>
      <c r="B179" s="10" t="s">
        <v>133</v>
      </c>
      <c r="C179" s="1684" t="s">
        <v>1048</v>
      </c>
      <c r="D179" s="86"/>
      <c r="E179" s="25" t="s">
        <v>1091</v>
      </c>
      <c r="F179" s="40"/>
      <c r="I179" s="652"/>
      <c r="K179" s="386"/>
      <c r="L179" s="652"/>
      <c r="N179" s="9"/>
      <c r="O179" s="657"/>
      <c r="P179" s="18" t="s">
        <v>133</v>
      </c>
      <c r="Q179" s="9" t="s">
        <v>20</v>
      </c>
      <c r="R179" s="657"/>
      <c r="S179" s="4" t="s">
        <v>20</v>
      </c>
      <c r="T179" s="4" t="s">
        <v>20</v>
      </c>
      <c r="U179" s="4" t="s">
        <v>20</v>
      </c>
      <c r="V179" s="4" t="s">
        <v>20</v>
      </c>
      <c r="W179" s="659"/>
      <c r="X179" s="43"/>
      <c r="Y179" s="686"/>
      <c r="AA179" s="59" t="s">
        <v>824</v>
      </c>
      <c r="AB179" s="9"/>
      <c r="AC179" s="657"/>
      <c r="AE179" s="657"/>
      <c r="AF179" s="31"/>
      <c r="AG179" s="9"/>
      <c r="AH179" s="657"/>
      <c r="AJ179" s="657"/>
      <c r="AL179" s="10"/>
      <c r="AM179" s="82"/>
      <c r="AN179" s="386"/>
      <c r="AO179" s="652"/>
      <c r="AP179" s="386"/>
      <c r="AQ179" s="652"/>
      <c r="AR179" s="386"/>
      <c r="AS179" s="652"/>
    </row>
    <row r="180" spans="1:45" x14ac:dyDescent="0.25">
      <c r="A180" s="510">
        <v>58</v>
      </c>
      <c r="B180" s="10" t="s">
        <v>134</v>
      </c>
      <c r="C180" s="1680" t="s">
        <v>1049</v>
      </c>
      <c r="D180" s="86"/>
      <c r="E180" s="25" t="s">
        <v>9127</v>
      </c>
      <c r="F180" s="40"/>
      <c r="I180" s="652"/>
      <c r="K180" s="386"/>
      <c r="L180" s="652"/>
      <c r="N180" s="9"/>
      <c r="O180" s="657"/>
      <c r="P180" s="18" t="s">
        <v>134</v>
      </c>
      <c r="Q180" s="9"/>
      <c r="R180" s="657" t="s">
        <v>175</v>
      </c>
      <c r="W180" s="648"/>
      <c r="X180" s="43"/>
      <c r="Y180" s="686"/>
      <c r="AA180" s="59" t="s">
        <v>824</v>
      </c>
      <c r="AB180" s="9"/>
      <c r="AC180" s="657"/>
      <c r="AE180" s="657"/>
      <c r="AF180" s="31"/>
      <c r="AG180" s="9"/>
      <c r="AH180" s="657"/>
      <c r="AJ180" s="657"/>
      <c r="AL180" s="10"/>
      <c r="AM180" s="82"/>
      <c r="AN180" s="386"/>
      <c r="AO180" s="652"/>
      <c r="AP180" s="386"/>
      <c r="AQ180" s="652"/>
      <c r="AR180" s="386"/>
      <c r="AS180" s="652"/>
    </row>
    <row r="181" spans="1:45" x14ac:dyDescent="0.25">
      <c r="A181" s="510">
        <v>58</v>
      </c>
      <c r="B181" s="10" t="s">
        <v>135</v>
      </c>
      <c r="C181" s="1680" t="s">
        <v>1050</v>
      </c>
      <c r="D181" s="86"/>
      <c r="E181" s="25" t="s">
        <v>11317</v>
      </c>
      <c r="F181" s="40"/>
      <c r="I181" s="652"/>
      <c r="K181" s="386"/>
      <c r="L181" s="652"/>
      <c r="N181" s="9"/>
      <c r="O181" s="657"/>
      <c r="P181" s="18" t="s">
        <v>135</v>
      </c>
      <c r="Q181" s="9" t="s">
        <v>167</v>
      </c>
      <c r="R181" s="657"/>
      <c r="W181" s="648"/>
      <c r="X181" s="43"/>
      <c r="Y181" s="686"/>
      <c r="AA181" s="59" t="s">
        <v>824</v>
      </c>
      <c r="AB181" s="9"/>
      <c r="AC181" s="657"/>
      <c r="AE181" s="657"/>
      <c r="AF181" s="31"/>
      <c r="AG181" s="9"/>
      <c r="AH181" s="657"/>
      <c r="AJ181" s="657"/>
      <c r="AL181" s="10"/>
      <c r="AM181" s="82"/>
      <c r="AN181" s="386"/>
      <c r="AO181" s="652"/>
      <c r="AP181" s="386"/>
      <c r="AQ181" s="652"/>
      <c r="AR181" s="386"/>
      <c r="AS181" s="652"/>
    </row>
    <row r="182" spans="1:45" x14ac:dyDescent="0.25">
      <c r="A182" s="510">
        <v>58</v>
      </c>
      <c r="B182" s="10" t="s">
        <v>136</v>
      </c>
      <c r="C182" s="1680" t="s">
        <v>1051</v>
      </c>
      <c r="D182" s="86"/>
      <c r="E182" s="25" t="s">
        <v>11367</v>
      </c>
      <c r="F182" s="40"/>
      <c r="I182" s="652"/>
      <c r="K182" s="386"/>
      <c r="L182" s="652"/>
      <c r="N182" s="9"/>
      <c r="O182" s="657"/>
      <c r="P182" s="18" t="s">
        <v>136</v>
      </c>
      <c r="Q182" s="9" t="s">
        <v>176</v>
      </c>
      <c r="R182" s="657"/>
      <c r="W182" s="648"/>
      <c r="X182" s="43"/>
      <c r="Y182" s="686"/>
      <c r="AA182" s="59" t="s">
        <v>824</v>
      </c>
      <c r="AB182" s="9"/>
      <c r="AC182" s="657"/>
      <c r="AE182" s="657"/>
      <c r="AF182" s="31"/>
      <c r="AG182" s="9"/>
      <c r="AH182" s="657"/>
      <c r="AJ182" s="657"/>
      <c r="AL182" s="10"/>
      <c r="AM182" s="82"/>
      <c r="AN182" s="386"/>
      <c r="AO182" s="652"/>
      <c r="AP182" s="386"/>
      <c r="AQ182" s="652"/>
      <c r="AR182" s="386"/>
      <c r="AS182" s="652"/>
    </row>
    <row r="183" spans="1:45" x14ac:dyDescent="0.25">
      <c r="A183" s="631">
        <v>58</v>
      </c>
      <c r="B183" s="10" t="s">
        <v>137</v>
      </c>
      <c r="C183" s="1689" t="s">
        <v>12741</v>
      </c>
      <c r="D183" s="86"/>
      <c r="E183" s="25" t="s">
        <v>11275</v>
      </c>
      <c r="F183" s="40"/>
      <c r="I183" s="652"/>
      <c r="K183" s="386"/>
      <c r="L183" s="652"/>
      <c r="N183" s="9"/>
      <c r="O183" s="657"/>
      <c r="P183" s="18" t="s">
        <v>137</v>
      </c>
      <c r="Q183" s="9" t="s">
        <v>177</v>
      </c>
      <c r="R183" s="657"/>
      <c r="S183" s="4"/>
      <c r="T183" s="4"/>
      <c r="U183" s="4"/>
      <c r="V183" s="4" t="s">
        <v>8</v>
      </c>
      <c r="W183" s="659"/>
      <c r="X183" s="43"/>
      <c r="Y183" s="686"/>
      <c r="AA183" s="59" t="s">
        <v>824</v>
      </c>
      <c r="AB183" s="9"/>
      <c r="AC183" s="657"/>
      <c r="AE183" s="657"/>
      <c r="AF183" s="31"/>
      <c r="AG183" s="9"/>
      <c r="AH183" s="657"/>
      <c r="AJ183" s="657"/>
      <c r="AL183" s="10"/>
      <c r="AM183" s="82"/>
      <c r="AN183" s="386"/>
      <c r="AO183" s="652"/>
      <c r="AP183" s="386"/>
      <c r="AQ183" s="652"/>
      <c r="AR183" s="386"/>
      <c r="AS183" s="652"/>
    </row>
    <row r="184" spans="1:45" x14ac:dyDescent="0.25">
      <c r="A184" s="510">
        <v>58</v>
      </c>
      <c r="B184" s="10" t="s">
        <v>139</v>
      </c>
      <c r="C184" s="1680" t="s">
        <v>9278</v>
      </c>
      <c r="D184" s="86"/>
      <c r="E184" s="25" t="s">
        <v>1093</v>
      </c>
      <c r="F184" s="40"/>
      <c r="I184" s="652"/>
      <c r="K184" s="386"/>
      <c r="L184" s="652"/>
      <c r="N184" s="9"/>
      <c r="O184" s="657"/>
      <c r="P184" s="18" t="s">
        <v>139</v>
      </c>
      <c r="Q184" s="9"/>
      <c r="R184" s="652"/>
      <c r="S184" s="4" t="s">
        <v>152</v>
      </c>
      <c r="T184" s="4" t="s">
        <v>152</v>
      </c>
      <c r="U184" s="4" t="s">
        <v>152</v>
      </c>
      <c r="V184" s="4" t="s">
        <v>152</v>
      </c>
      <c r="W184" s="659"/>
      <c r="X184" s="43"/>
      <c r="Y184" s="686"/>
      <c r="AA184" s="59" t="s">
        <v>824</v>
      </c>
      <c r="AB184" s="9"/>
      <c r="AC184" s="657"/>
      <c r="AE184" s="657"/>
      <c r="AF184" s="31"/>
      <c r="AG184" s="9"/>
      <c r="AH184" s="657"/>
      <c r="AJ184" s="657"/>
      <c r="AL184" s="10"/>
      <c r="AM184" s="82"/>
      <c r="AN184" s="386"/>
      <c r="AO184" s="652"/>
      <c r="AP184" s="386"/>
      <c r="AQ184" s="652"/>
      <c r="AR184" s="386"/>
      <c r="AS184" s="652"/>
    </row>
    <row r="185" spans="1:45" x14ac:dyDescent="0.25">
      <c r="A185" s="1616">
        <v>59</v>
      </c>
      <c r="B185" s="1615"/>
      <c r="C185" s="1622" t="s">
        <v>876</v>
      </c>
      <c r="D185" s="68" t="s">
        <v>11287</v>
      </c>
      <c r="E185" s="30" t="s">
        <v>11375</v>
      </c>
      <c r="F185" s="38">
        <v>59</v>
      </c>
      <c r="G185" s="32" t="s">
        <v>30</v>
      </c>
      <c r="H185" s="33" t="s">
        <v>30</v>
      </c>
      <c r="I185" s="651" t="s">
        <v>30</v>
      </c>
      <c r="J185" s="19">
        <v>59</v>
      </c>
      <c r="K185" s="32" t="s">
        <v>30</v>
      </c>
      <c r="L185" s="651" t="s">
        <v>30</v>
      </c>
      <c r="M185" s="23"/>
      <c r="N185" s="24"/>
      <c r="O185" s="656"/>
      <c r="P185" s="21">
        <v>59</v>
      </c>
      <c r="Q185" s="24" t="s">
        <v>30</v>
      </c>
      <c r="R185" s="656"/>
      <c r="S185" s="23" t="s">
        <v>30</v>
      </c>
      <c r="T185" s="23" t="s">
        <v>30</v>
      </c>
      <c r="U185" s="23" t="s">
        <v>30</v>
      </c>
      <c r="V185" s="23" t="s">
        <v>30</v>
      </c>
      <c r="W185" s="660"/>
      <c r="X185" s="61"/>
      <c r="Y185" s="2028"/>
      <c r="Z185" s="23"/>
      <c r="AA185" s="55" t="s">
        <v>824</v>
      </c>
      <c r="AB185" s="24"/>
      <c r="AC185" s="656"/>
      <c r="AD185" s="23"/>
      <c r="AE185" s="656"/>
      <c r="AF185" s="667"/>
      <c r="AG185" s="24"/>
      <c r="AH185" s="656"/>
      <c r="AI185" s="23"/>
      <c r="AJ185" s="656"/>
      <c r="AK185" s="23"/>
      <c r="AL185" s="34"/>
      <c r="AM185" s="56"/>
      <c r="AN185" s="32"/>
      <c r="AO185" s="651"/>
      <c r="AP185" s="32"/>
      <c r="AQ185" s="651"/>
      <c r="AR185" s="32"/>
      <c r="AS185" s="651"/>
    </row>
    <row r="186" spans="1:45" x14ac:dyDescent="0.25">
      <c r="A186" s="510">
        <v>59</v>
      </c>
      <c r="B186" s="10" t="s">
        <v>81</v>
      </c>
      <c r="C186" s="1689" t="s">
        <v>855</v>
      </c>
      <c r="D186" s="86" t="s">
        <v>11268</v>
      </c>
      <c r="E186" s="25"/>
      <c r="F186" s="41" t="s">
        <v>81</v>
      </c>
      <c r="G186" s="2" t="s">
        <v>42</v>
      </c>
      <c r="H186" s="2" t="s">
        <v>42</v>
      </c>
      <c r="I186" s="652" t="s">
        <v>15</v>
      </c>
      <c r="J186" s="16" t="s">
        <v>81</v>
      </c>
      <c r="K186" s="386" t="s">
        <v>16</v>
      </c>
      <c r="L186" s="652"/>
      <c r="N186" s="9"/>
      <c r="O186" s="657"/>
      <c r="Q186" s="9"/>
      <c r="R186" s="652"/>
      <c r="W186" s="648"/>
      <c r="X186" s="43"/>
      <c r="Y186" s="686"/>
      <c r="AA186" s="59" t="s">
        <v>824</v>
      </c>
      <c r="AB186" s="9"/>
      <c r="AC186" s="657"/>
      <c r="AE186" s="657"/>
      <c r="AF186" s="31"/>
      <c r="AG186" s="9"/>
      <c r="AH186" s="657"/>
      <c r="AJ186" s="657"/>
      <c r="AL186" s="10"/>
      <c r="AM186" s="82"/>
      <c r="AN186" s="386"/>
      <c r="AO186" s="652"/>
      <c r="AP186" s="386"/>
      <c r="AQ186" s="652"/>
      <c r="AR186" s="386"/>
      <c r="AS186" s="652"/>
    </row>
    <row r="187" spans="1:45" x14ac:dyDescent="0.25">
      <c r="A187" s="631">
        <v>59</v>
      </c>
      <c r="B187" s="10" t="s">
        <v>82</v>
      </c>
      <c r="C187" s="1689" t="s">
        <v>12742</v>
      </c>
      <c r="D187" s="86" t="s">
        <v>11266</v>
      </c>
      <c r="E187" s="25"/>
      <c r="F187" s="41" t="s">
        <v>82</v>
      </c>
      <c r="G187" s="2" t="s">
        <v>8</v>
      </c>
      <c r="H187" s="2" t="s">
        <v>8</v>
      </c>
      <c r="I187" s="652" t="s">
        <v>15</v>
      </c>
      <c r="J187" s="16" t="s">
        <v>82</v>
      </c>
      <c r="K187" s="386" t="s">
        <v>13</v>
      </c>
      <c r="L187" s="652" t="s">
        <v>15</v>
      </c>
      <c r="N187" s="9"/>
      <c r="O187" s="657"/>
      <c r="Q187" s="9"/>
      <c r="R187" s="652"/>
      <c r="W187" s="648"/>
      <c r="X187" s="43"/>
      <c r="Y187" s="686"/>
      <c r="AA187" s="59" t="s">
        <v>824</v>
      </c>
      <c r="AB187" s="9"/>
      <c r="AC187" s="657"/>
      <c r="AE187" s="657"/>
      <c r="AF187" s="31"/>
      <c r="AG187" s="9"/>
      <c r="AH187" s="657"/>
      <c r="AJ187" s="657"/>
      <c r="AL187" s="10"/>
      <c r="AM187" s="82"/>
      <c r="AN187" s="386"/>
      <c r="AO187" s="652"/>
      <c r="AP187" s="386"/>
      <c r="AQ187" s="652"/>
      <c r="AR187" s="386"/>
      <c r="AS187" s="652"/>
    </row>
    <row r="188" spans="1:45" x14ac:dyDescent="0.25">
      <c r="A188" s="510">
        <v>59</v>
      </c>
      <c r="B188" s="10" t="s">
        <v>83</v>
      </c>
      <c r="C188" s="1687" t="s">
        <v>982</v>
      </c>
      <c r="D188" s="86" t="s">
        <v>9127</v>
      </c>
      <c r="E188" s="25"/>
      <c r="F188" s="41" t="s">
        <v>83</v>
      </c>
      <c r="G188" s="2" t="s">
        <v>13</v>
      </c>
      <c r="H188" s="2" t="s">
        <v>13</v>
      </c>
      <c r="I188" s="652" t="s">
        <v>76</v>
      </c>
      <c r="J188" s="16" t="s">
        <v>83</v>
      </c>
      <c r="K188" s="386" t="s">
        <v>13</v>
      </c>
      <c r="L188" s="652" t="s">
        <v>15</v>
      </c>
      <c r="N188" s="9"/>
      <c r="O188" s="657"/>
      <c r="Q188" s="9"/>
      <c r="R188" s="652"/>
      <c r="W188" s="648"/>
      <c r="X188" s="43"/>
      <c r="Y188" s="686"/>
      <c r="AA188" s="59" t="s">
        <v>824</v>
      </c>
      <c r="AB188" s="9"/>
      <c r="AC188" s="657"/>
      <c r="AE188" s="657"/>
      <c r="AF188" s="31"/>
      <c r="AG188" s="9"/>
      <c r="AH188" s="657"/>
      <c r="AJ188" s="657"/>
      <c r="AL188" s="10"/>
      <c r="AM188" s="82"/>
      <c r="AN188" s="386"/>
      <c r="AO188" s="652"/>
      <c r="AP188" s="386"/>
      <c r="AQ188" s="652"/>
      <c r="AR188" s="386"/>
      <c r="AS188" s="652"/>
    </row>
    <row r="189" spans="1:45" x14ac:dyDescent="0.25">
      <c r="A189" s="510">
        <v>59</v>
      </c>
      <c r="B189" s="10" t="s">
        <v>84</v>
      </c>
      <c r="C189" s="1680" t="s">
        <v>983</v>
      </c>
      <c r="D189" s="86" t="s">
        <v>1095</v>
      </c>
      <c r="E189" s="25"/>
      <c r="F189" s="41" t="s">
        <v>84</v>
      </c>
      <c r="G189" s="2" t="s">
        <v>8</v>
      </c>
      <c r="H189" s="2" t="s">
        <v>8</v>
      </c>
      <c r="I189" s="652" t="s">
        <v>15</v>
      </c>
      <c r="J189" s="16" t="s">
        <v>84</v>
      </c>
      <c r="K189" s="386" t="s">
        <v>10</v>
      </c>
      <c r="L189" s="652" t="s">
        <v>15</v>
      </c>
      <c r="N189" s="9"/>
      <c r="O189" s="657"/>
      <c r="Q189" s="9"/>
      <c r="R189" s="652"/>
      <c r="T189" s="4" t="s">
        <v>152</v>
      </c>
      <c r="W189" s="648"/>
      <c r="X189" s="43"/>
      <c r="Y189" s="686"/>
      <c r="AA189" s="59" t="s">
        <v>824</v>
      </c>
      <c r="AB189" s="9"/>
      <c r="AC189" s="657"/>
      <c r="AE189" s="657"/>
      <c r="AF189" s="31"/>
      <c r="AG189" s="9"/>
      <c r="AH189" s="657"/>
      <c r="AJ189" s="657"/>
      <c r="AL189" s="10"/>
      <c r="AM189" s="82"/>
      <c r="AN189" s="386"/>
      <c r="AO189" s="652"/>
      <c r="AP189" s="386"/>
      <c r="AQ189" s="652"/>
      <c r="AR189" s="386"/>
      <c r="AS189" s="652"/>
    </row>
    <row r="190" spans="1:45" x14ac:dyDescent="0.25">
      <c r="A190" s="510">
        <v>59</v>
      </c>
      <c r="B190" s="10" t="s">
        <v>85</v>
      </c>
      <c r="C190" s="2030" t="s">
        <v>11680</v>
      </c>
      <c r="D190" s="86" t="s">
        <v>11260</v>
      </c>
      <c r="E190" s="25"/>
      <c r="F190" s="41" t="s">
        <v>85</v>
      </c>
      <c r="G190" s="2" t="s">
        <v>8</v>
      </c>
      <c r="H190" s="2" t="s">
        <v>8</v>
      </c>
      <c r="I190" s="652" t="s">
        <v>15</v>
      </c>
      <c r="J190" s="16" t="s">
        <v>85</v>
      </c>
      <c r="K190" s="386" t="s">
        <v>10</v>
      </c>
      <c r="L190" s="652"/>
      <c r="N190" s="9"/>
      <c r="O190" s="657"/>
      <c r="Q190" s="9"/>
      <c r="R190" s="652"/>
      <c r="W190" s="648"/>
      <c r="X190" s="43"/>
      <c r="Y190" s="686"/>
      <c r="AA190" s="59" t="s">
        <v>824</v>
      </c>
      <c r="AB190" s="9"/>
      <c r="AC190" s="657"/>
      <c r="AE190" s="657"/>
      <c r="AF190" s="31"/>
      <c r="AG190" s="9"/>
      <c r="AH190" s="657"/>
      <c r="AJ190" s="657"/>
      <c r="AL190" s="10"/>
      <c r="AM190" s="82"/>
      <c r="AN190" s="386"/>
      <c r="AO190" s="652"/>
      <c r="AP190" s="386"/>
      <c r="AQ190" s="652"/>
      <c r="AR190" s="386"/>
      <c r="AS190" s="652"/>
    </row>
    <row r="191" spans="1:45" x14ac:dyDescent="0.25">
      <c r="A191" s="510">
        <v>59</v>
      </c>
      <c r="B191" s="10" t="s">
        <v>86</v>
      </c>
      <c r="C191" s="2032" t="s">
        <v>984</v>
      </c>
      <c r="D191" s="86" t="s">
        <v>11310</v>
      </c>
      <c r="E191" s="25"/>
      <c r="F191" s="41" t="s">
        <v>86</v>
      </c>
      <c r="G191" s="2" t="s">
        <v>8</v>
      </c>
      <c r="H191" s="2" t="s">
        <v>8</v>
      </c>
      <c r="I191" s="652" t="s">
        <v>15</v>
      </c>
      <c r="J191" s="16" t="s">
        <v>86</v>
      </c>
      <c r="K191" s="386" t="s">
        <v>10</v>
      </c>
      <c r="L191" s="652" t="s">
        <v>15</v>
      </c>
      <c r="N191" s="9"/>
      <c r="O191" s="657"/>
      <c r="Q191" s="9"/>
      <c r="R191" s="652"/>
      <c r="W191" s="648"/>
      <c r="X191" s="43"/>
      <c r="Y191" s="686"/>
      <c r="AA191" s="59" t="s">
        <v>824</v>
      </c>
      <c r="AB191" s="9"/>
      <c r="AC191" s="657"/>
      <c r="AE191" s="657"/>
      <c r="AF191" s="31"/>
      <c r="AG191" s="9"/>
      <c r="AH191" s="657"/>
      <c r="AJ191" s="657"/>
      <c r="AL191" s="10"/>
      <c r="AM191" s="82"/>
      <c r="AN191" s="386"/>
      <c r="AO191" s="652"/>
      <c r="AP191" s="386"/>
      <c r="AQ191" s="652"/>
      <c r="AR191" s="386"/>
      <c r="AS191" s="652"/>
    </row>
    <row r="192" spans="1:45" x14ac:dyDescent="0.25">
      <c r="A192" s="510">
        <v>59</v>
      </c>
      <c r="B192" s="10" t="s">
        <v>87</v>
      </c>
      <c r="C192" s="2033" t="s">
        <v>985</v>
      </c>
      <c r="D192" s="86" t="s">
        <v>11268</v>
      </c>
      <c r="E192" s="25"/>
      <c r="F192" s="41" t="s">
        <v>87</v>
      </c>
      <c r="G192" s="2" t="s">
        <v>8</v>
      </c>
      <c r="H192" s="2" t="s">
        <v>8</v>
      </c>
      <c r="I192" s="652" t="s">
        <v>15</v>
      </c>
      <c r="J192" s="16" t="s">
        <v>87</v>
      </c>
      <c r="K192" s="386" t="s">
        <v>10</v>
      </c>
      <c r="L192" s="652" t="s">
        <v>15</v>
      </c>
      <c r="N192" s="9"/>
      <c r="O192" s="657"/>
      <c r="Q192" s="9"/>
      <c r="R192" s="652"/>
      <c r="W192" s="648"/>
      <c r="X192" s="43"/>
      <c r="Y192" s="686"/>
      <c r="AA192" s="59" t="s">
        <v>824</v>
      </c>
      <c r="AB192" s="9"/>
      <c r="AC192" s="657"/>
      <c r="AE192" s="657"/>
      <c r="AF192" s="31"/>
      <c r="AG192" s="9"/>
      <c r="AH192" s="657"/>
      <c r="AJ192" s="657"/>
      <c r="AL192" s="10"/>
      <c r="AM192" s="82"/>
      <c r="AN192" s="386"/>
      <c r="AO192" s="652"/>
      <c r="AP192" s="386"/>
      <c r="AQ192" s="652"/>
      <c r="AR192" s="386"/>
      <c r="AS192" s="652"/>
    </row>
    <row r="193" spans="1:45" x14ac:dyDescent="0.25">
      <c r="A193" s="510">
        <v>59</v>
      </c>
      <c r="B193" s="10" t="s">
        <v>88</v>
      </c>
      <c r="C193" s="2030" t="s">
        <v>905</v>
      </c>
      <c r="D193" s="86" t="s">
        <v>11268</v>
      </c>
      <c r="E193" s="25"/>
      <c r="F193" s="41" t="s">
        <v>88</v>
      </c>
      <c r="G193" s="2" t="s">
        <v>77</v>
      </c>
      <c r="H193" s="2" t="s">
        <v>77</v>
      </c>
      <c r="I193" s="652" t="s">
        <v>15</v>
      </c>
      <c r="J193" s="16" t="s">
        <v>88</v>
      </c>
      <c r="K193" s="386" t="s">
        <v>16</v>
      </c>
      <c r="L193" s="652"/>
      <c r="N193" s="9"/>
      <c r="O193" s="657"/>
      <c r="Q193" s="9"/>
      <c r="R193" s="652"/>
      <c r="W193" s="648"/>
      <c r="X193" s="43"/>
      <c r="Y193" s="686"/>
      <c r="AA193" s="59" t="s">
        <v>824</v>
      </c>
      <c r="AB193" s="9"/>
      <c r="AC193" s="657"/>
      <c r="AE193" s="657"/>
      <c r="AF193" s="31"/>
      <c r="AG193" s="9"/>
      <c r="AH193" s="657"/>
      <c r="AJ193" s="657"/>
      <c r="AL193" s="10"/>
      <c r="AM193" s="82"/>
      <c r="AN193" s="386"/>
      <c r="AO193" s="652"/>
      <c r="AP193" s="386"/>
      <c r="AQ193" s="652"/>
      <c r="AR193" s="386"/>
      <c r="AS193" s="652"/>
    </row>
    <row r="194" spans="1:45" x14ac:dyDescent="0.25">
      <c r="A194" s="510">
        <v>59</v>
      </c>
      <c r="B194" s="10" t="s">
        <v>89</v>
      </c>
      <c r="C194" s="1684" t="s">
        <v>986</v>
      </c>
      <c r="D194" s="86" t="s">
        <v>11268</v>
      </c>
      <c r="E194" s="25"/>
      <c r="F194" s="41" t="s">
        <v>89</v>
      </c>
      <c r="G194" s="2" t="s">
        <v>41</v>
      </c>
      <c r="H194" s="2" t="s">
        <v>41</v>
      </c>
      <c r="I194" s="652" t="s">
        <v>15</v>
      </c>
      <c r="J194" s="16" t="s">
        <v>89</v>
      </c>
      <c r="K194" s="386" t="s">
        <v>16</v>
      </c>
      <c r="L194" s="652"/>
      <c r="N194" s="9"/>
      <c r="O194" s="657"/>
      <c r="Q194" s="9"/>
      <c r="R194" s="652"/>
      <c r="W194" s="648"/>
      <c r="X194" s="43"/>
      <c r="Y194" s="686"/>
      <c r="AA194" s="59" t="s">
        <v>824</v>
      </c>
      <c r="AB194" s="9"/>
      <c r="AC194" s="657"/>
      <c r="AE194" s="657"/>
      <c r="AF194" s="31"/>
      <c r="AG194" s="9"/>
      <c r="AH194" s="657"/>
      <c r="AJ194" s="657"/>
      <c r="AL194" s="10"/>
      <c r="AM194" s="82"/>
      <c r="AN194" s="386"/>
      <c r="AO194" s="652"/>
      <c r="AP194" s="386"/>
      <c r="AQ194" s="652"/>
      <c r="AR194" s="386"/>
      <c r="AS194" s="652"/>
    </row>
    <row r="195" spans="1:45" x14ac:dyDescent="0.25">
      <c r="A195" s="510">
        <v>59</v>
      </c>
      <c r="B195" s="10" t="s">
        <v>90</v>
      </c>
      <c r="C195" s="1680" t="s">
        <v>987</v>
      </c>
      <c r="D195" s="86" t="s">
        <v>11260</v>
      </c>
      <c r="E195" s="25"/>
      <c r="F195" s="41" t="s">
        <v>90</v>
      </c>
      <c r="G195" s="2" t="s">
        <v>8</v>
      </c>
      <c r="H195" s="2" t="s">
        <v>8</v>
      </c>
      <c r="I195" s="652" t="s">
        <v>15</v>
      </c>
      <c r="J195" s="16" t="s">
        <v>90</v>
      </c>
      <c r="K195" s="386" t="s">
        <v>10</v>
      </c>
      <c r="L195" s="652" t="s">
        <v>15</v>
      </c>
      <c r="N195" s="9"/>
      <c r="O195" s="657"/>
      <c r="Q195" s="9"/>
      <c r="R195" s="652"/>
      <c r="W195" s="648"/>
      <c r="X195" s="43"/>
      <c r="Y195" s="686"/>
      <c r="AA195" s="59" t="s">
        <v>824</v>
      </c>
      <c r="AB195" s="9"/>
      <c r="AC195" s="657"/>
      <c r="AE195" s="657"/>
      <c r="AF195" s="31"/>
      <c r="AG195" s="9"/>
      <c r="AH195" s="657"/>
      <c r="AJ195" s="657"/>
      <c r="AL195" s="10"/>
      <c r="AM195" s="82"/>
      <c r="AN195" s="386"/>
      <c r="AO195" s="652"/>
      <c r="AP195" s="386"/>
      <c r="AQ195" s="652"/>
      <c r="AR195" s="386"/>
      <c r="AS195" s="652"/>
    </row>
    <row r="196" spans="1:45" x14ac:dyDescent="0.25">
      <c r="A196" s="631">
        <v>59</v>
      </c>
      <c r="B196" s="10" t="s">
        <v>78</v>
      </c>
      <c r="C196" s="1661" t="s">
        <v>9732</v>
      </c>
      <c r="D196" s="86" t="s">
        <v>11309</v>
      </c>
      <c r="E196" s="25"/>
      <c r="F196" s="41" t="s">
        <v>78</v>
      </c>
      <c r="G196" s="2" t="s">
        <v>8</v>
      </c>
      <c r="H196" s="2" t="s">
        <v>8</v>
      </c>
      <c r="I196" s="652" t="s">
        <v>15</v>
      </c>
      <c r="J196" s="16" t="s">
        <v>78</v>
      </c>
      <c r="K196" s="386" t="s">
        <v>10</v>
      </c>
      <c r="L196" s="652"/>
      <c r="N196" s="9"/>
      <c r="O196" s="657"/>
      <c r="Q196" s="9"/>
      <c r="R196" s="652"/>
      <c r="W196" s="648"/>
      <c r="X196" s="43"/>
      <c r="Y196" s="686"/>
      <c r="AA196" s="59" t="s">
        <v>824</v>
      </c>
      <c r="AB196" s="9"/>
      <c r="AC196" s="657"/>
      <c r="AE196" s="657"/>
      <c r="AF196" s="31"/>
      <c r="AG196" s="9"/>
      <c r="AH196" s="657"/>
      <c r="AJ196" s="657"/>
      <c r="AL196" s="10"/>
      <c r="AM196" s="82"/>
      <c r="AN196" s="386"/>
      <c r="AO196" s="652"/>
      <c r="AP196" s="386"/>
      <c r="AQ196" s="652"/>
      <c r="AR196" s="386"/>
      <c r="AS196" s="652"/>
    </row>
    <row r="197" spans="1:45" x14ac:dyDescent="0.25">
      <c r="A197" s="510">
        <v>59</v>
      </c>
      <c r="B197" s="10" t="s">
        <v>91</v>
      </c>
      <c r="C197" s="2030" t="s">
        <v>11681</v>
      </c>
      <c r="D197" s="69" t="s">
        <v>11260</v>
      </c>
      <c r="E197" s="47"/>
      <c r="F197" s="41" t="s">
        <v>91</v>
      </c>
      <c r="G197" s="72" t="s">
        <v>44</v>
      </c>
      <c r="H197" s="73" t="s">
        <v>44</v>
      </c>
      <c r="I197" s="653" t="s">
        <v>15</v>
      </c>
      <c r="J197" s="16" t="s">
        <v>91</v>
      </c>
      <c r="K197" s="72" t="s">
        <v>16</v>
      </c>
      <c r="L197" s="653"/>
      <c r="M197" s="74"/>
      <c r="N197" s="75"/>
      <c r="O197" s="658"/>
      <c r="P197" s="74"/>
      <c r="Q197" s="75"/>
      <c r="R197" s="653"/>
      <c r="S197" s="73"/>
      <c r="T197" s="73"/>
      <c r="U197" s="73"/>
      <c r="V197" s="73"/>
      <c r="W197" s="649"/>
      <c r="X197" s="71"/>
      <c r="Y197" s="929"/>
      <c r="Z197" s="74"/>
      <c r="AA197" s="77" t="s">
        <v>824</v>
      </c>
      <c r="AB197" s="75"/>
      <c r="AC197" s="658"/>
      <c r="AD197" s="74"/>
      <c r="AE197" s="658"/>
      <c r="AF197" s="672"/>
      <c r="AG197" s="75"/>
      <c r="AH197" s="658"/>
      <c r="AI197" s="74"/>
      <c r="AJ197" s="658"/>
      <c r="AK197" s="74"/>
      <c r="AL197" s="76"/>
      <c r="AM197" s="908"/>
      <c r="AN197" s="72"/>
      <c r="AO197" s="653"/>
      <c r="AP197" s="72"/>
      <c r="AQ197" s="653"/>
      <c r="AR197" s="72"/>
      <c r="AS197" s="653"/>
    </row>
    <row r="198" spans="1:45" x14ac:dyDescent="0.25">
      <c r="A198" s="510">
        <v>59</v>
      </c>
      <c r="B198" s="10" t="s">
        <v>92</v>
      </c>
      <c r="C198" s="1680" t="s">
        <v>988</v>
      </c>
      <c r="D198" s="86" t="s">
        <v>11366</v>
      </c>
      <c r="E198" s="25"/>
      <c r="F198" s="43"/>
      <c r="I198" s="652"/>
      <c r="J198" s="16" t="s">
        <v>92</v>
      </c>
      <c r="K198" s="386" t="s">
        <v>16</v>
      </c>
      <c r="L198" s="652"/>
      <c r="N198" s="9"/>
      <c r="O198" s="657"/>
      <c r="Q198" s="9"/>
      <c r="R198" s="652"/>
      <c r="W198" s="648"/>
      <c r="X198" s="43"/>
      <c r="Y198" s="686"/>
      <c r="AA198" s="59" t="s">
        <v>824</v>
      </c>
      <c r="AB198" s="9"/>
      <c r="AC198" s="657"/>
      <c r="AE198" s="657"/>
      <c r="AF198" s="31"/>
      <c r="AG198" s="9"/>
      <c r="AH198" s="657"/>
      <c r="AJ198" s="657"/>
      <c r="AL198" s="10"/>
      <c r="AM198" s="82"/>
      <c r="AN198" s="386"/>
      <c r="AO198" s="652"/>
      <c r="AP198" s="386"/>
      <c r="AQ198" s="652"/>
      <c r="AR198" s="386"/>
      <c r="AS198" s="652"/>
    </row>
    <row r="199" spans="1:45" x14ac:dyDescent="0.25">
      <c r="A199" s="510">
        <v>59</v>
      </c>
      <c r="B199" s="10" t="s">
        <v>93</v>
      </c>
      <c r="C199" s="1680" t="s">
        <v>989</v>
      </c>
      <c r="D199" s="86" t="s">
        <v>11259</v>
      </c>
      <c r="E199" s="25"/>
      <c r="F199" s="43"/>
      <c r="I199" s="652"/>
      <c r="J199" s="16" t="s">
        <v>93</v>
      </c>
      <c r="K199" s="386" t="s">
        <v>16</v>
      </c>
      <c r="L199" s="652"/>
      <c r="N199" s="9"/>
      <c r="O199" s="657"/>
      <c r="Q199" s="9"/>
      <c r="R199" s="652"/>
      <c r="W199" s="648"/>
      <c r="X199" s="43"/>
      <c r="Y199" s="686"/>
      <c r="AA199" s="59" t="s">
        <v>824</v>
      </c>
      <c r="AB199" s="9"/>
      <c r="AC199" s="657"/>
      <c r="AE199" s="657"/>
      <c r="AF199" s="31"/>
      <c r="AG199" s="9"/>
      <c r="AH199" s="657"/>
      <c r="AJ199" s="657"/>
      <c r="AL199" s="10"/>
      <c r="AM199" s="82"/>
      <c r="AN199" s="386"/>
      <c r="AO199" s="652"/>
      <c r="AP199" s="386"/>
      <c r="AQ199" s="652"/>
      <c r="AR199" s="386"/>
      <c r="AS199" s="652"/>
    </row>
    <row r="200" spans="1:45" x14ac:dyDescent="0.25">
      <c r="A200" s="510">
        <v>59</v>
      </c>
      <c r="B200" s="10" t="s">
        <v>94</v>
      </c>
      <c r="C200" s="1680" t="s">
        <v>990</v>
      </c>
      <c r="D200" s="86" t="s">
        <v>9127</v>
      </c>
      <c r="E200" s="25"/>
      <c r="F200" s="41" t="s">
        <v>94</v>
      </c>
      <c r="G200" s="2" t="s">
        <v>42</v>
      </c>
      <c r="H200" s="2" t="s">
        <v>42</v>
      </c>
      <c r="I200" s="652" t="s">
        <v>15</v>
      </c>
      <c r="J200" s="3"/>
      <c r="K200" s="386"/>
      <c r="L200" s="652"/>
      <c r="N200" s="9"/>
      <c r="O200" s="657"/>
      <c r="Q200" s="9"/>
      <c r="R200" s="652"/>
      <c r="W200" s="648"/>
      <c r="X200" s="43"/>
      <c r="Y200" s="686"/>
      <c r="AA200" s="59" t="s">
        <v>824</v>
      </c>
      <c r="AB200" s="9"/>
      <c r="AC200" s="657"/>
      <c r="AE200" s="657"/>
      <c r="AF200" s="31"/>
      <c r="AG200" s="9"/>
      <c r="AH200" s="657"/>
      <c r="AJ200" s="657"/>
      <c r="AL200" s="10"/>
      <c r="AM200" s="82"/>
      <c r="AN200" s="386"/>
      <c r="AO200" s="652"/>
      <c r="AP200" s="386"/>
      <c r="AQ200" s="652"/>
      <c r="AR200" s="386"/>
      <c r="AS200" s="652"/>
    </row>
    <row r="201" spans="1:45" x14ac:dyDescent="0.25">
      <c r="A201" s="510">
        <v>59</v>
      </c>
      <c r="B201" s="10" t="s">
        <v>95</v>
      </c>
      <c r="C201" s="1680" t="s">
        <v>991</v>
      </c>
      <c r="D201" s="86" t="s">
        <v>1094</v>
      </c>
      <c r="E201" s="25"/>
      <c r="F201" s="41" t="s">
        <v>95</v>
      </c>
      <c r="G201" s="386" t="s">
        <v>44</v>
      </c>
      <c r="H201" s="2" t="s">
        <v>44</v>
      </c>
      <c r="I201" s="652"/>
      <c r="J201" s="3"/>
      <c r="K201" s="386"/>
      <c r="L201" s="652"/>
      <c r="N201" s="9"/>
      <c r="O201" s="657"/>
      <c r="Q201" s="9"/>
      <c r="R201" s="652"/>
      <c r="W201" s="648"/>
      <c r="X201" s="43"/>
      <c r="Y201" s="686"/>
      <c r="AA201" s="59" t="s">
        <v>824</v>
      </c>
      <c r="AB201" s="9"/>
      <c r="AC201" s="657"/>
      <c r="AE201" s="657"/>
      <c r="AF201" s="31"/>
      <c r="AG201" s="9"/>
      <c r="AH201" s="657"/>
      <c r="AJ201" s="657"/>
      <c r="AL201" s="10"/>
      <c r="AM201" s="82"/>
      <c r="AN201" s="386"/>
      <c r="AO201" s="652"/>
      <c r="AP201" s="386"/>
      <c r="AQ201" s="652"/>
      <c r="AR201" s="386"/>
      <c r="AS201" s="652"/>
    </row>
    <row r="202" spans="1:45" x14ac:dyDescent="0.25">
      <c r="A202" s="510">
        <v>59</v>
      </c>
      <c r="B202" s="10" t="s">
        <v>140</v>
      </c>
      <c r="C202" s="1680" t="s">
        <v>992</v>
      </c>
      <c r="D202" s="86"/>
      <c r="E202" s="25" t="s">
        <v>11308</v>
      </c>
      <c r="F202" s="40"/>
      <c r="I202" s="652"/>
      <c r="J202" s="43"/>
      <c r="L202" s="652"/>
      <c r="N202" s="9"/>
      <c r="O202" s="657"/>
      <c r="P202" s="6" t="s">
        <v>140</v>
      </c>
      <c r="Q202" s="9" t="s">
        <v>148</v>
      </c>
      <c r="R202" s="657"/>
      <c r="S202" s="4" t="s">
        <v>148</v>
      </c>
      <c r="T202" s="4" t="s">
        <v>148</v>
      </c>
      <c r="U202" s="4" t="s">
        <v>148</v>
      </c>
      <c r="V202" s="4" t="s">
        <v>148</v>
      </c>
      <c r="W202" s="659"/>
      <c r="X202" s="43"/>
      <c r="Y202" s="686"/>
      <c r="AA202" s="59" t="s">
        <v>824</v>
      </c>
      <c r="AB202" s="9"/>
      <c r="AC202" s="657"/>
      <c r="AE202" s="657"/>
      <c r="AF202" s="31"/>
      <c r="AG202" s="9"/>
      <c r="AH202" s="657"/>
      <c r="AJ202" s="657"/>
      <c r="AL202" s="10"/>
      <c r="AM202" s="82"/>
      <c r="AN202" s="386"/>
      <c r="AO202" s="652"/>
      <c r="AP202" s="386"/>
      <c r="AQ202" s="652"/>
      <c r="AR202" s="386"/>
      <c r="AS202" s="652"/>
    </row>
    <row r="203" spans="1:45" x14ac:dyDescent="0.25">
      <c r="A203" s="510">
        <v>59</v>
      </c>
      <c r="B203" s="10" t="s">
        <v>141</v>
      </c>
      <c r="C203" s="1680" t="s">
        <v>993</v>
      </c>
      <c r="D203" s="86"/>
      <c r="E203" s="25" t="s">
        <v>9127</v>
      </c>
      <c r="F203" s="40"/>
      <c r="I203" s="652"/>
      <c r="J203" s="43"/>
      <c r="L203" s="652"/>
      <c r="N203" s="9"/>
      <c r="O203" s="657"/>
      <c r="P203" s="6" t="s">
        <v>141</v>
      </c>
      <c r="Q203" s="9" t="s">
        <v>152</v>
      </c>
      <c r="R203" s="657"/>
      <c r="W203" s="648"/>
      <c r="X203" s="43"/>
      <c r="Y203" s="686"/>
      <c r="AA203" s="59" t="s">
        <v>824</v>
      </c>
      <c r="AB203" s="9"/>
      <c r="AC203" s="657"/>
      <c r="AE203" s="657"/>
      <c r="AF203" s="31"/>
      <c r="AG203" s="9"/>
      <c r="AH203" s="657"/>
      <c r="AJ203" s="657"/>
      <c r="AL203" s="10"/>
      <c r="AM203" s="82"/>
      <c r="AN203" s="386"/>
      <c r="AO203" s="652"/>
      <c r="AP203" s="386"/>
      <c r="AQ203" s="652"/>
      <c r="AR203" s="386"/>
      <c r="AS203" s="652"/>
    </row>
    <row r="204" spans="1:45" x14ac:dyDescent="0.25">
      <c r="A204" s="510">
        <v>59</v>
      </c>
      <c r="B204" s="10" t="s">
        <v>142</v>
      </c>
      <c r="C204" s="1680" t="s">
        <v>994</v>
      </c>
      <c r="D204" s="86"/>
      <c r="E204" s="25" t="s">
        <v>9127</v>
      </c>
      <c r="F204" s="40"/>
      <c r="I204" s="652"/>
      <c r="J204" s="43"/>
      <c r="L204" s="652"/>
      <c r="N204" s="9"/>
      <c r="O204" s="657"/>
      <c r="P204" s="6" t="s">
        <v>142</v>
      </c>
      <c r="Q204" s="9" t="s">
        <v>152</v>
      </c>
      <c r="R204" s="657"/>
      <c r="S204" s="4" t="s">
        <v>152</v>
      </c>
      <c r="T204" s="4" t="s">
        <v>152</v>
      </c>
      <c r="U204" s="4" t="s">
        <v>152</v>
      </c>
      <c r="V204" s="4" t="s">
        <v>152</v>
      </c>
      <c r="W204" s="659"/>
      <c r="X204" s="43"/>
      <c r="Y204" s="686"/>
      <c r="AA204" s="59" t="s">
        <v>824</v>
      </c>
      <c r="AB204" s="9"/>
      <c r="AC204" s="657"/>
      <c r="AE204" s="657"/>
      <c r="AF204" s="31"/>
      <c r="AG204" s="9"/>
      <c r="AH204" s="657"/>
      <c r="AJ204" s="657"/>
      <c r="AL204" s="10"/>
      <c r="AM204" s="82"/>
      <c r="AN204" s="386"/>
      <c r="AO204" s="652"/>
      <c r="AP204" s="386"/>
      <c r="AQ204" s="652"/>
      <c r="AR204" s="386"/>
      <c r="AS204" s="652"/>
    </row>
    <row r="205" spans="1:45" x14ac:dyDescent="0.25">
      <c r="A205" s="510">
        <v>59</v>
      </c>
      <c r="B205" s="10" t="s">
        <v>143</v>
      </c>
      <c r="C205" s="1680" t="s">
        <v>995</v>
      </c>
      <c r="D205" s="86"/>
      <c r="E205" s="25" t="s">
        <v>11278</v>
      </c>
      <c r="F205" s="40"/>
      <c r="I205" s="652"/>
      <c r="J205" s="43"/>
      <c r="L205" s="652"/>
      <c r="N205" s="9"/>
      <c r="O205" s="657"/>
      <c r="P205" s="63" t="s">
        <v>143</v>
      </c>
      <c r="Q205" s="9" t="s">
        <v>148</v>
      </c>
      <c r="R205" s="657"/>
      <c r="S205" s="4" t="s">
        <v>148</v>
      </c>
      <c r="T205" s="4" t="s">
        <v>148</v>
      </c>
      <c r="U205" s="4" t="s">
        <v>148</v>
      </c>
      <c r="V205" s="4" t="s">
        <v>148</v>
      </c>
      <c r="W205" s="659"/>
      <c r="X205" s="43"/>
      <c r="Y205" s="686"/>
      <c r="AA205" s="59" t="s">
        <v>824</v>
      </c>
      <c r="AB205" s="9"/>
      <c r="AC205" s="657"/>
      <c r="AE205" s="657"/>
      <c r="AF205" s="31"/>
      <c r="AG205" s="9"/>
      <c r="AH205" s="657"/>
      <c r="AJ205" s="657"/>
      <c r="AL205" s="10"/>
      <c r="AM205" s="82"/>
      <c r="AN205" s="386"/>
      <c r="AO205" s="652"/>
      <c r="AP205" s="386"/>
      <c r="AQ205" s="652"/>
      <c r="AR205" s="386"/>
      <c r="AS205" s="652"/>
    </row>
    <row r="206" spans="1:45" x14ac:dyDescent="0.25">
      <c r="A206" s="510" t="s">
        <v>1139</v>
      </c>
      <c r="B206" s="10" t="s">
        <v>9128</v>
      </c>
      <c r="C206" s="1680" t="s">
        <v>9129</v>
      </c>
      <c r="D206" s="51"/>
      <c r="E206" s="51" t="s">
        <v>9130</v>
      </c>
      <c r="F206" s="676"/>
      <c r="G206" s="73"/>
      <c r="H206" s="73"/>
      <c r="I206" s="653"/>
      <c r="J206" s="71"/>
      <c r="K206" s="73"/>
      <c r="L206" s="653"/>
      <c r="M206" s="74"/>
      <c r="N206" s="75"/>
      <c r="O206" s="658"/>
      <c r="P206" s="63" t="s">
        <v>9128</v>
      </c>
      <c r="Q206" s="74" t="s">
        <v>152</v>
      </c>
      <c r="R206" s="658"/>
      <c r="S206" s="74"/>
      <c r="T206" s="74"/>
      <c r="U206" s="74" t="s">
        <v>9131</v>
      </c>
      <c r="V206" s="74" t="s">
        <v>9131</v>
      </c>
      <c r="W206" s="677"/>
      <c r="X206" s="71"/>
      <c r="Y206" s="929"/>
      <c r="Z206" s="74"/>
      <c r="AA206" s="77"/>
      <c r="AB206" s="75"/>
      <c r="AC206" s="658"/>
      <c r="AD206" s="74"/>
      <c r="AE206" s="658"/>
      <c r="AF206" s="672"/>
      <c r="AG206" s="75"/>
      <c r="AH206" s="658"/>
      <c r="AI206" s="74"/>
      <c r="AJ206" s="658"/>
      <c r="AK206" s="74"/>
      <c r="AL206" s="76"/>
      <c r="AM206" s="908"/>
      <c r="AN206" s="72"/>
      <c r="AO206" s="653"/>
      <c r="AP206" s="72"/>
      <c r="AQ206" s="653"/>
      <c r="AR206" s="72"/>
      <c r="AS206" s="653"/>
    </row>
    <row r="207" spans="1:45" x14ac:dyDescent="0.25">
      <c r="A207" s="1616">
        <v>66</v>
      </c>
      <c r="B207" s="1615"/>
      <c r="C207" s="1617" t="s">
        <v>880</v>
      </c>
      <c r="D207" s="68"/>
      <c r="E207" s="30" t="s">
        <v>11270</v>
      </c>
      <c r="F207" s="39"/>
      <c r="G207" s="33"/>
      <c r="H207" s="33"/>
      <c r="I207" s="651"/>
      <c r="J207" s="61"/>
      <c r="K207" s="33"/>
      <c r="L207" s="651"/>
      <c r="M207" s="23"/>
      <c r="N207" s="24"/>
      <c r="O207" s="656"/>
      <c r="P207" s="61"/>
      <c r="Q207" s="23"/>
      <c r="R207" s="656"/>
      <c r="S207" s="23"/>
      <c r="T207" s="23"/>
      <c r="U207" s="23"/>
      <c r="V207" s="23"/>
      <c r="W207" s="660"/>
      <c r="X207" s="62">
        <v>66</v>
      </c>
      <c r="Y207" s="2028"/>
      <c r="Z207" s="23" t="s">
        <v>24</v>
      </c>
      <c r="AA207" s="55" t="s">
        <v>824</v>
      </c>
      <c r="AB207" s="24"/>
      <c r="AC207" s="656"/>
      <c r="AD207" s="23"/>
      <c r="AE207" s="656"/>
      <c r="AF207" s="667"/>
      <c r="AG207" s="24"/>
      <c r="AH207" s="656"/>
      <c r="AI207" s="23"/>
      <c r="AJ207" s="656"/>
      <c r="AK207" s="23"/>
      <c r="AL207" s="34"/>
      <c r="AM207" s="56"/>
      <c r="AN207" s="32"/>
      <c r="AO207" s="651"/>
      <c r="AP207" s="32"/>
      <c r="AQ207" s="651"/>
      <c r="AR207" s="32"/>
      <c r="AS207" s="651"/>
    </row>
    <row r="208" spans="1:45" x14ac:dyDescent="0.25">
      <c r="A208" s="1616" t="s">
        <v>9232</v>
      </c>
      <c r="B208" s="1615"/>
      <c r="C208" s="1617" t="s">
        <v>9724</v>
      </c>
      <c r="D208" s="68"/>
      <c r="E208" s="30" t="s">
        <v>11266</v>
      </c>
      <c r="F208" s="39"/>
      <c r="G208" s="33"/>
      <c r="H208" s="33"/>
      <c r="I208" s="651"/>
      <c r="J208" s="61"/>
      <c r="K208" s="33"/>
      <c r="L208" s="651"/>
      <c r="M208" s="23"/>
      <c r="N208" s="24"/>
      <c r="O208" s="656"/>
      <c r="P208" s="61"/>
      <c r="Q208" s="23"/>
      <c r="R208" s="656"/>
      <c r="S208" s="23"/>
      <c r="T208" s="23"/>
      <c r="U208" s="23"/>
      <c r="V208" s="23"/>
      <c r="W208" s="660"/>
      <c r="X208" s="42"/>
      <c r="Y208" s="2028"/>
      <c r="Z208" s="23"/>
      <c r="AA208" s="55"/>
      <c r="AB208" s="24"/>
      <c r="AC208" s="656"/>
      <c r="AD208" s="23"/>
      <c r="AE208" s="656"/>
      <c r="AF208" s="667"/>
      <c r="AG208" s="24"/>
      <c r="AH208" s="656"/>
      <c r="AI208" s="23"/>
      <c r="AJ208" s="656"/>
      <c r="AK208" s="23"/>
      <c r="AL208" s="34"/>
      <c r="AM208" s="909" t="s">
        <v>9232</v>
      </c>
      <c r="AN208" s="32" t="s">
        <v>8</v>
      </c>
      <c r="AO208" s="651"/>
      <c r="AP208" s="32" t="s">
        <v>48</v>
      </c>
      <c r="AQ208" s="651"/>
      <c r="AR208" s="32"/>
      <c r="AS208" s="651"/>
    </row>
    <row r="209" spans="1:45" x14ac:dyDescent="0.25">
      <c r="A209" s="1616">
        <v>70</v>
      </c>
      <c r="B209" s="1615"/>
      <c r="C209" s="1617" t="s">
        <v>879</v>
      </c>
      <c r="D209" s="68"/>
      <c r="E209" s="30" t="s">
        <v>11306</v>
      </c>
      <c r="F209" s="39"/>
      <c r="G209" s="33"/>
      <c r="H209" s="33"/>
      <c r="I209" s="651"/>
      <c r="J209" s="61"/>
      <c r="K209" s="33"/>
      <c r="L209" s="651"/>
      <c r="M209" s="20">
        <v>70</v>
      </c>
      <c r="N209" s="24" t="s">
        <v>8</v>
      </c>
      <c r="O209" s="656" t="s">
        <v>8</v>
      </c>
      <c r="P209" s="61"/>
      <c r="Q209" s="23"/>
      <c r="R209" s="656"/>
      <c r="S209" s="23"/>
      <c r="T209" s="23"/>
      <c r="U209" s="23"/>
      <c r="V209" s="23"/>
      <c r="W209" s="660"/>
      <c r="X209" s="62">
        <v>70</v>
      </c>
      <c r="Y209" s="2028" t="s">
        <v>8</v>
      </c>
      <c r="Z209" s="23" t="s">
        <v>8</v>
      </c>
      <c r="AA209" s="55" t="s">
        <v>824</v>
      </c>
      <c r="AB209" s="24"/>
      <c r="AC209" s="656"/>
      <c r="AD209" s="23"/>
      <c r="AE209" s="656"/>
      <c r="AF209" s="667"/>
      <c r="AG209" s="24"/>
      <c r="AH209" s="656"/>
      <c r="AI209" s="23"/>
      <c r="AJ209" s="656"/>
      <c r="AK209" s="23"/>
      <c r="AL209" s="34"/>
      <c r="AM209" s="56"/>
      <c r="AN209" s="32"/>
      <c r="AO209" s="651"/>
      <c r="AP209" s="32"/>
      <c r="AQ209" s="651"/>
      <c r="AR209" s="32"/>
      <c r="AS209" s="651"/>
    </row>
    <row r="210" spans="1:45" x14ac:dyDescent="0.25">
      <c r="A210" s="1616" t="s">
        <v>572</v>
      </c>
      <c r="B210" s="1615"/>
      <c r="C210" s="1623" t="s">
        <v>878</v>
      </c>
      <c r="D210" s="68"/>
      <c r="E210" s="30" t="s">
        <v>11306</v>
      </c>
      <c r="F210" s="39"/>
      <c r="G210" s="33"/>
      <c r="H210" s="33"/>
      <c r="I210" s="651"/>
      <c r="J210" s="61"/>
      <c r="K210" s="33"/>
      <c r="L210" s="651"/>
      <c r="M210" s="42"/>
      <c r="N210" s="23"/>
      <c r="O210" s="656"/>
      <c r="P210" s="61"/>
      <c r="Q210" s="23"/>
      <c r="R210" s="656"/>
      <c r="S210" s="23"/>
      <c r="T210" s="23"/>
      <c r="U210" s="23"/>
      <c r="V210" s="23"/>
      <c r="W210" s="660"/>
      <c r="X210" s="42"/>
      <c r="Y210" s="2028"/>
      <c r="Z210" s="23"/>
      <c r="AA210" s="55" t="s">
        <v>824</v>
      </c>
      <c r="AB210" s="24"/>
      <c r="AC210" s="656"/>
      <c r="AD210" s="23"/>
      <c r="AE210" s="656"/>
      <c r="AF210" s="670" t="s">
        <v>572</v>
      </c>
      <c r="AG210" s="24" t="s">
        <v>8</v>
      </c>
      <c r="AH210" s="656" t="s">
        <v>8</v>
      </c>
      <c r="AI210" s="23"/>
      <c r="AJ210" s="656"/>
      <c r="AK210" s="23" t="s">
        <v>8</v>
      </c>
      <c r="AL210" s="34" t="s">
        <v>8</v>
      </c>
      <c r="AM210" s="56"/>
      <c r="AN210" s="32"/>
      <c r="AO210" s="651"/>
      <c r="AP210" s="32"/>
      <c r="AQ210" s="651"/>
      <c r="AR210" s="32"/>
      <c r="AS210" s="651"/>
    </row>
    <row r="211" spans="1:45" x14ac:dyDescent="0.25">
      <c r="A211" s="1616" t="s">
        <v>573</v>
      </c>
      <c r="B211" s="1615"/>
      <c r="C211" s="1623" t="s">
        <v>877</v>
      </c>
      <c r="D211" s="68"/>
      <c r="E211" s="30" t="s">
        <v>11375</v>
      </c>
      <c r="F211" s="39"/>
      <c r="G211" s="33"/>
      <c r="H211" s="33"/>
      <c r="I211" s="651"/>
      <c r="J211" s="61"/>
      <c r="K211" s="33"/>
      <c r="L211" s="651"/>
      <c r="M211" s="42"/>
      <c r="N211" s="23"/>
      <c r="O211" s="656"/>
      <c r="P211" s="61"/>
      <c r="Q211" s="23"/>
      <c r="R211" s="656"/>
      <c r="S211" s="23"/>
      <c r="T211" s="23"/>
      <c r="U211" s="23"/>
      <c r="V211" s="23"/>
      <c r="W211" s="660"/>
      <c r="X211" s="42"/>
      <c r="Y211" s="2028"/>
      <c r="Z211" s="23"/>
      <c r="AA211" s="55" t="s">
        <v>824</v>
      </c>
      <c r="AB211" s="24"/>
      <c r="AC211" s="656"/>
      <c r="AD211" s="23"/>
      <c r="AE211" s="656"/>
      <c r="AF211" s="670" t="s">
        <v>573</v>
      </c>
      <c r="AG211" s="24"/>
      <c r="AH211" s="656"/>
      <c r="AI211" s="23" t="s">
        <v>30</v>
      </c>
      <c r="AJ211" s="656"/>
      <c r="AK211" s="23"/>
      <c r="AL211" s="34"/>
      <c r="AM211" s="56"/>
      <c r="AN211" s="32"/>
      <c r="AO211" s="651"/>
      <c r="AP211" s="32"/>
      <c r="AQ211" s="651"/>
      <c r="AR211" s="32"/>
      <c r="AS211" s="651"/>
    </row>
    <row r="212" spans="1:45" x14ac:dyDescent="0.25">
      <c r="A212" s="512">
        <v>72</v>
      </c>
      <c r="B212" s="10" t="s">
        <v>762</v>
      </c>
      <c r="C212" s="1692" t="s">
        <v>936</v>
      </c>
      <c r="D212" s="79"/>
      <c r="E212" s="25" t="s">
        <v>11335</v>
      </c>
      <c r="F212" s="40"/>
      <c r="I212" s="652"/>
      <c r="J212" s="43"/>
      <c r="L212" s="652"/>
      <c r="M212" s="43"/>
      <c r="O212" s="657"/>
      <c r="P212" s="43"/>
      <c r="R212" s="652"/>
      <c r="W212" s="648"/>
      <c r="X212" s="43"/>
      <c r="Y212" s="686"/>
      <c r="AA212" s="59" t="s">
        <v>824</v>
      </c>
      <c r="AB212" s="9"/>
      <c r="AC212" s="657"/>
      <c r="AE212" s="657"/>
      <c r="AF212" s="671" t="s">
        <v>762</v>
      </c>
      <c r="AG212" s="922" t="s">
        <v>11456</v>
      </c>
      <c r="AH212" s="10"/>
      <c r="AI212" s="4" t="s">
        <v>763</v>
      </c>
      <c r="AJ212" s="657"/>
      <c r="AL212" s="10"/>
      <c r="AN212" s="386"/>
      <c r="AO212" s="652"/>
      <c r="AP212" s="386"/>
      <c r="AQ212" s="652"/>
      <c r="AR212" s="386"/>
      <c r="AS212" s="652"/>
    </row>
    <row r="213" spans="1:45" x14ac:dyDescent="0.25">
      <c r="A213" s="512">
        <v>72</v>
      </c>
      <c r="B213" s="10" t="s">
        <v>764</v>
      </c>
      <c r="C213" s="1692" t="s">
        <v>937</v>
      </c>
      <c r="D213" s="79"/>
      <c r="E213" s="25" t="s">
        <v>11334</v>
      </c>
      <c r="F213" s="40"/>
      <c r="I213" s="652"/>
      <c r="J213" s="43"/>
      <c r="L213" s="652"/>
      <c r="M213" s="43"/>
      <c r="O213" s="657"/>
      <c r="P213" s="43"/>
      <c r="R213" s="652"/>
      <c r="W213" s="648"/>
      <c r="X213" s="43"/>
      <c r="Y213" s="686"/>
      <c r="AA213" s="59" t="s">
        <v>824</v>
      </c>
      <c r="AB213" s="9"/>
      <c r="AC213" s="657"/>
      <c r="AE213" s="657"/>
      <c r="AF213" s="671" t="s">
        <v>764</v>
      </c>
      <c r="AG213" s="922" t="s">
        <v>9439</v>
      </c>
      <c r="AH213" s="10"/>
      <c r="AI213" s="4" t="s">
        <v>763</v>
      </c>
      <c r="AJ213" s="657"/>
      <c r="AL213" s="10"/>
      <c r="AN213" s="386"/>
      <c r="AO213" s="652"/>
      <c r="AP213" s="386"/>
      <c r="AQ213" s="652"/>
      <c r="AR213" s="386"/>
      <c r="AS213" s="652"/>
    </row>
    <row r="214" spans="1:45" x14ac:dyDescent="0.25">
      <c r="A214" s="512">
        <v>72</v>
      </c>
      <c r="B214" s="10" t="s">
        <v>765</v>
      </c>
      <c r="C214" s="1692" t="s">
        <v>938</v>
      </c>
      <c r="D214" s="79"/>
      <c r="E214" s="25" t="s">
        <v>11334</v>
      </c>
      <c r="F214" s="40"/>
      <c r="I214" s="652"/>
      <c r="J214" s="43"/>
      <c r="L214" s="652"/>
      <c r="M214" s="43"/>
      <c r="O214" s="657"/>
      <c r="P214" s="43"/>
      <c r="R214" s="652"/>
      <c r="W214" s="648"/>
      <c r="X214" s="43"/>
      <c r="Y214" s="686"/>
      <c r="AA214" s="59" t="s">
        <v>824</v>
      </c>
      <c r="AB214" s="9"/>
      <c r="AC214" s="657"/>
      <c r="AE214" s="657"/>
      <c r="AF214" s="671" t="s">
        <v>765</v>
      </c>
      <c r="AG214" s="922" t="s">
        <v>9441</v>
      </c>
      <c r="AH214" s="10"/>
      <c r="AI214" s="4" t="s">
        <v>763</v>
      </c>
      <c r="AJ214" s="657"/>
      <c r="AL214" s="10"/>
      <c r="AN214" s="386"/>
      <c r="AO214" s="652"/>
      <c r="AP214" s="386"/>
      <c r="AQ214" s="652"/>
      <c r="AR214" s="386"/>
      <c r="AS214" s="652"/>
    </row>
    <row r="215" spans="1:45" x14ac:dyDescent="0.25">
      <c r="A215" s="927">
        <v>72</v>
      </c>
      <c r="B215" s="10" t="s">
        <v>766</v>
      </c>
      <c r="C215" s="2034" t="s">
        <v>939</v>
      </c>
      <c r="D215" s="79"/>
      <c r="E215" s="25" t="s">
        <v>11336</v>
      </c>
      <c r="F215" s="40"/>
      <c r="I215" s="652"/>
      <c r="J215" s="43"/>
      <c r="L215" s="652"/>
      <c r="M215" s="43"/>
      <c r="O215" s="657"/>
      <c r="P215" s="43"/>
      <c r="R215" s="652"/>
      <c r="W215" s="648"/>
      <c r="X215" s="43"/>
      <c r="Y215" s="686"/>
      <c r="AA215" s="59" t="s">
        <v>824</v>
      </c>
      <c r="AB215" s="9"/>
      <c r="AC215" s="657"/>
      <c r="AE215" s="657"/>
      <c r="AF215" s="671" t="s">
        <v>766</v>
      </c>
      <c r="AG215" s="930" t="s">
        <v>11457</v>
      </c>
      <c r="AH215" s="10"/>
      <c r="AI215" s="4" t="s">
        <v>763</v>
      </c>
      <c r="AJ215" s="657"/>
      <c r="AL215" s="10"/>
      <c r="AN215" s="386"/>
      <c r="AO215" s="652"/>
      <c r="AP215" s="386"/>
      <c r="AQ215" s="652"/>
      <c r="AR215" s="386"/>
      <c r="AS215" s="652"/>
    </row>
    <row r="216" spans="1:45" x14ac:dyDescent="0.25">
      <c r="A216" s="512">
        <v>72</v>
      </c>
      <c r="B216" s="10" t="s">
        <v>767</v>
      </c>
      <c r="C216" s="1693" t="s">
        <v>940</v>
      </c>
      <c r="D216" s="79"/>
      <c r="E216" s="25" t="s">
        <v>11337</v>
      </c>
      <c r="F216" s="40"/>
      <c r="I216" s="652"/>
      <c r="J216" s="43"/>
      <c r="L216" s="652"/>
      <c r="M216" s="43"/>
      <c r="O216" s="657"/>
      <c r="P216" s="43"/>
      <c r="R216" s="652"/>
      <c r="W216" s="648"/>
      <c r="X216" s="43"/>
      <c r="Y216" s="686"/>
      <c r="AA216" s="59" t="s">
        <v>824</v>
      </c>
      <c r="AB216" s="9"/>
      <c r="AC216" s="657"/>
      <c r="AE216" s="657"/>
      <c r="AF216" s="671" t="s">
        <v>767</v>
      </c>
      <c r="AG216" s="936" t="s">
        <v>11458</v>
      </c>
      <c r="AH216" s="10"/>
      <c r="AI216" s="4" t="s">
        <v>763</v>
      </c>
      <c r="AJ216" s="657"/>
      <c r="AL216" s="10"/>
      <c r="AN216" s="386"/>
      <c r="AO216" s="652"/>
      <c r="AP216" s="386"/>
      <c r="AQ216" s="652"/>
      <c r="AR216" s="386"/>
      <c r="AS216" s="652"/>
    </row>
    <row r="217" spans="1:45" x14ac:dyDescent="0.25">
      <c r="A217" s="512">
        <v>72</v>
      </c>
      <c r="B217" s="10" t="s">
        <v>768</v>
      </c>
      <c r="C217" s="1693" t="s">
        <v>941</v>
      </c>
      <c r="D217" s="79"/>
      <c r="E217" s="25" t="s">
        <v>11337</v>
      </c>
      <c r="F217" s="40"/>
      <c r="I217" s="652"/>
      <c r="J217" s="43"/>
      <c r="L217" s="652"/>
      <c r="M217" s="43"/>
      <c r="O217" s="657"/>
      <c r="P217" s="43"/>
      <c r="R217" s="652"/>
      <c r="W217" s="648"/>
      <c r="X217" s="43"/>
      <c r="Y217" s="686"/>
      <c r="AA217" s="59" t="s">
        <v>824</v>
      </c>
      <c r="AB217" s="9"/>
      <c r="AC217" s="657"/>
      <c r="AE217" s="657"/>
      <c r="AF217" s="671" t="s">
        <v>768</v>
      </c>
      <c r="AG217" s="936" t="s">
        <v>11459</v>
      </c>
      <c r="AH217" s="10"/>
      <c r="AI217" s="4" t="s">
        <v>763</v>
      </c>
      <c r="AJ217" s="657"/>
      <c r="AL217" s="10"/>
      <c r="AN217" s="386"/>
      <c r="AO217" s="652"/>
      <c r="AP217" s="386"/>
      <c r="AQ217" s="652"/>
      <c r="AR217" s="386"/>
      <c r="AS217" s="652"/>
    </row>
    <row r="218" spans="1:45" x14ac:dyDescent="0.25">
      <c r="A218" s="512">
        <v>72</v>
      </c>
      <c r="B218" s="10" t="s">
        <v>769</v>
      </c>
      <c r="C218" s="1684" t="s">
        <v>942</v>
      </c>
      <c r="D218" s="79"/>
      <c r="E218" s="25" t="s">
        <v>11338</v>
      </c>
      <c r="F218" s="40"/>
      <c r="I218" s="652"/>
      <c r="J218" s="43"/>
      <c r="L218" s="652"/>
      <c r="M218" s="43"/>
      <c r="O218" s="657"/>
      <c r="P218" s="43"/>
      <c r="R218" s="652"/>
      <c r="W218" s="648"/>
      <c r="X218" s="43"/>
      <c r="Y218" s="686"/>
      <c r="AA218" s="59" t="s">
        <v>824</v>
      </c>
      <c r="AB218" s="9"/>
      <c r="AC218" s="657"/>
      <c r="AE218" s="657"/>
      <c r="AF218" s="671" t="s">
        <v>769</v>
      </c>
      <c r="AG218" s="1041" t="s">
        <v>11460</v>
      </c>
      <c r="AH218" s="10"/>
      <c r="AI218" s="4" t="s">
        <v>763</v>
      </c>
      <c r="AJ218" s="657"/>
      <c r="AL218" s="10"/>
      <c r="AN218" s="386"/>
      <c r="AO218" s="652"/>
      <c r="AP218" s="386"/>
      <c r="AQ218" s="652"/>
      <c r="AR218" s="386"/>
      <c r="AS218" s="652"/>
    </row>
    <row r="219" spans="1:45" x14ac:dyDescent="0.25">
      <c r="A219" s="512">
        <v>72</v>
      </c>
      <c r="B219" s="10" t="s">
        <v>770</v>
      </c>
      <c r="C219" s="1684" t="s">
        <v>943</v>
      </c>
      <c r="D219" s="79"/>
      <c r="E219" s="25" t="s">
        <v>11339</v>
      </c>
      <c r="F219" s="40"/>
      <c r="I219" s="652"/>
      <c r="J219" s="43"/>
      <c r="L219" s="652"/>
      <c r="M219" s="43"/>
      <c r="O219" s="657"/>
      <c r="P219" s="43"/>
      <c r="R219" s="652"/>
      <c r="W219" s="648"/>
      <c r="X219" s="43"/>
      <c r="Y219" s="686"/>
      <c r="AA219" s="59" t="s">
        <v>824</v>
      </c>
      <c r="AB219" s="9"/>
      <c r="AC219" s="657"/>
      <c r="AE219" s="657"/>
      <c r="AF219" s="671" t="s">
        <v>770</v>
      </c>
      <c r="AG219" s="1041" t="s">
        <v>11461</v>
      </c>
      <c r="AH219" s="10"/>
      <c r="AI219" s="4" t="s">
        <v>763</v>
      </c>
      <c r="AJ219" s="657"/>
      <c r="AL219" s="10"/>
      <c r="AN219" s="386"/>
      <c r="AO219" s="652"/>
      <c r="AP219" s="386"/>
      <c r="AQ219" s="652"/>
      <c r="AR219" s="386"/>
      <c r="AS219" s="652"/>
    </row>
    <row r="220" spans="1:45" x14ac:dyDescent="0.25">
      <c r="A220" s="512">
        <v>72</v>
      </c>
      <c r="B220" s="10" t="s">
        <v>771</v>
      </c>
      <c r="C220" s="1684" t="s">
        <v>944</v>
      </c>
      <c r="D220" s="79"/>
      <c r="E220" s="25" t="s">
        <v>11340</v>
      </c>
      <c r="F220" s="40"/>
      <c r="I220" s="652"/>
      <c r="J220" s="43"/>
      <c r="L220" s="652"/>
      <c r="M220" s="43"/>
      <c r="O220" s="657"/>
      <c r="P220" s="43"/>
      <c r="R220" s="652"/>
      <c r="W220" s="648"/>
      <c r="X220" s="43"/>
      <c r="Y220" s="686"/>
      <c r="AA220" s="59" t="s">
        <v>824</v>
      </c>
      <c r="AB220" s="9"/>
      <c r="AC220" s="657"/>
      <c r="AE220" s="657"/>
      <c r="AF220" s="671" t="s">
        <v>771</v>
      </c>
      <c r="AG220" s="922" t="s">
        <v>11462</v>
      </c>
      <c r="AH220" s="10"/>
      <c r="AI220" s="4" t="s">
        <v>763</v>
      </c>
      <c r="AJ220" s="657"/>
      <c r="AL220" s="10"/>
      <c r="AN220" s="386"/>
      <c r="AO220" s="652"/>
      <c r="AP220" s="386"/>
      <c r="AQ220" s="652"/>
      <c r="AR220" s="386"/>
      <c r="AS220" s="652"/>
    </row>
    <row r="221" spans="1:45" x14ac:dyDescent="0.25">
      <c r="A221" s="512">
        <v>72</v>
      </c>
      <c r="B221" s="10" t="s">
        <v>772</v>
      </c>
      <c r="C221" s="1684" t="s">
        <v>945</v>
      </c>
      <c r="D221" s="79"/>
      <c r="E221" s="25" t="s">
        <v>11341</v>
      </c>
      <c r="F221" s="40"/>
      <c r="I221" s="652"/>
      <c r="J221" s="43"/>
      <c r="L221" s="652"/>
      <c r="M221" s="43"/>
      <c r="O221" s="657"/>
      <c r="P221" s="43"/>
      <c r="R221" s="652"/>
      <c r="W221" s="648"/>
      <c r="X221" s="43"/>
      <c r="Y221" s="686"/>
      <c r="AA221" s="59" t="s">
        <v>824</v>
      </c>
      <c r="AB221" s="9"/>
      <c r="AC221" s="657"/>
      <c r="AE221" s="657"/>
      <c r="AF221" s="671" t="s">
        <v>772</v>
      </c>
      <c r="AG221" s="1041" t="s">
        <v>11463</v>
      </c>
      <c r="AH221" s="10"/>
      <c r="AI221" s="4" t="s">
        <v>763</v>
      </c>
      <c r="AJ221" s="657"/>
      <c r="AL221" s="10"/>
      <c r="AN221" s="386"/>
      <c r="AO221" s="652"/>
      <c r="AP221" s="386"/>
      <c r="AQ221" s="652"/>
      <c r="AR221" s="386"/>
      <c r="AS221" s="652"/>
    </row>
    <row r="222" spans="1:45" x14ac:dyDescent="0.25">
      <c r="A222" s="512">
        <v>72</v>
      </c>
      <c r="B222" s="10" t="s">
        <v>773</v>
      </c>
      <c r="C222" s="1684" t="s">
        <v>946</v>
      </c>
      <c r="D222" s="79"/>
      <c r="E222" s="25" t="s">
        <v>9130</v>
      </c>
      <c r="F222" s="40"/>
      <c r="I222" s="652"/>
      <c r="J222" s="43"/>
      <c r="L222" s="652"/>
      <c r="M222" s="43"/>
      <c r="O222" s="657"/>
      <c r="P222" s="43"/>
      <c r="R222" s="652"/>
      <c r="W222" s="648"/>
      <c r="X222" s="43"/>
      <c r="Y222" s="686"/>
      <c r="AA222" s="59" t="s">
        <v>824</v>
      </c>
      <c r="AB222" s="9"/>
      <c r="AC222" s="657"/>
      <c r="AE222" s="657"/>
      <c r="AF222" s="671" t="s">
        <v>773</v>
      </c>
      <c r="AG222" s="1041" t="s">
        <v>11464</v>
      </c>
      <c r="AH222" s="10"/>
      <c r="AI222" s="4" t="s">
        <v>763</v>
      </c>
      <c r="AJ222" s="657"/>
      <c r="AL222" s="10"/>
      <c r="AN222" s="386"/>
      <c r="AO222" s="652"/>
      <c r="AP222" s="386"/>
      <c r="AQ222" s="652"/>
      <c r="AR222" s="386"/>
      <c r="AS222" s="652"/>
    </row>
    <row r="223" spans="1:45" x14ac:dyDescent="0.25">
      <c r="A223" s="512">
        <v>72</v>
      </c>
      <c r="B223" s="10" t="s">
        <v>774</v>
      </c>
      <c r="C223" s="1694" t="s">
        <v>947</v>
      </c>
      <c r="D223" s="79"/>
      <c r="E223" s="25" t="s">
        <v>11342</v>
      </c>
      <c r="F223" s="40"/>
      <c r="I223" s="652"/>
      <c r="J223" s="43"/>
      <c r="L223" s="652"/>
      <c r="M223" s="43"/>
      <c r="O223" s="657"/>
      <c r="P223" s="43"/>
      <c r="R223" s="652"/>
      <c r="W223" s="648"/>
      <c r="X223" s="43"/>
      <c r="Y223" s="686"/>
      <c r="AA223" s="59" t="s">
        <v>824</v>
      </c>
      <c r="AB223" s="9"/>
      <c r="AC223" s="657"/>
      <c r="AE223" s="657"/>
      <c r="AF223" s="671" t="s">
        <v>774</v>
      </c>
      <c r="AG223" s="938" t="s">
        <v>11465</v>
      </c>
      <c r="AH223" s="10"/>
      <c r="AI223" s="4" t="s">
        <v>763</v>
      </c>
      <c r="AJ223" s="657"/>
      <c r="AL223" s="10"/>
      <c r="AN223" s="386"/>
      <c r="AO223" s="652"/>
      <c r="AP223" s="386"/>
      <c r="AQ223" s="652"/>
      <c r="AR223" s="386"/>
      <c r="AS223" s="652"/>
    </row>
    <row r="224" spans="1:45" x14ac:dyDescent="0.25">
      <c r="A224" s="513">
        <v>72</v>
      </c>
      <c r="B224" s="10" t="s">
        <v>775</v>
      </c>
      <c r="C224" s="1684" t="s">
        <v>948</v>
      </c>
      <c r="D224" s="79"/>
      <c r="E224" s="25" t="s">
        <v>11343</v>
      </c>
      <c r="F224" s="40"/>
      <c r="I224" s="652"/>
      <c r="J224" s="43"/>
      <c r="L224" s="652"/>
      <c r="M224" s="43"/>
      <c r="O224" s="657"/>
      <c r="P224" s="43"/>
      <c r="R224" s="652"/>
      <c r="W224" s="648"/>
      <c r="X224" s="43"/>
      <c r="Y224" s="686"/>
      <c r="AA224" s="59" t="s">
        <v>824</v>
      </c>
      <c r="AB224" s="9"/>
      <c r="AC224" s="657"/>
      <c r="AE224" s="657"/>
      <c r="AF224" s="671" t="s">
        <v>775</v>
      </c>
      <c r="AG224" s="1041" t="s">
        <v>11466</v>
      </c>
      <c r="AH224" s="10"/>
      <c r="AI224" s="4" t="s">
        <v>763</v>
      </c>
      <c r="AJ224" s="657"/>
      <c r="AL224" s="10"/>
      <c r="AN224" s="386"/>
      <c r="AO224" s="652"/>
      <c r="AP224" s="386"/>
      <c r="AQ224" s="652"/>
      <c r="AR224" s="386"/>
      <c r="AS224" s="652"/>
    </row>
    <row r="225" spans="1:45" x14ac:dyDescent="0.25">
      <c r="A225" s="512">
        <v>72</v>
      </c>
      <c r="B225" s="10" t="s">
        <v>776</v>
      </c>
      <c r="C225" s="1684" t="s">
        <v>949</v>
      </c>
      <c r="D225" s="79"/>
      <c r="E225" s="25" t="s">
        <v>11344</v>
      </c>
      <c r="F225" s="40"/>
      <c r="I225" s="652"/>
      <c r="J225" s="43"/>
      <c r="L225" s="652"/>
      <c r="M225" s="43"/>
      <c r="O225" s="657"/>
      <c r="P225" s="43"/>
      <c r="R225" s="652"/>
      <c r="W225" s="648"/>
      <c r="X225" s="43"/>
      <c r="Y225" s="686"/>
      <c r="AA225" s="59" t="s">
        <v>824</v>
      </c>
      <c r="AB225" s="9"/>
      <c r="AC225" s="657"/>
      <c r="AE225" s="657"/>
      <c r="AF225" s="671" t="s">
        <v>776</v>
      </c>
      <c r="AG225" s="922" t="s">
        <v>11467</v>
      </c>
      <c r="AH225" s="10"/>
      <c r="AI225" s="4" t="s">
        <v>763</v>
      </c>
      <c r="AJ225" s="657"/>
      <c r="AL225" s="10"/>
      <c r="AN225" s="386"/>
      <c r="AO225" s="652"/>
      <c r="AP225" s="386"/>
      <c r="AQ225" s="652"/>
      <c r="AR225" s="386"/>
      <c r="AS225" s="652"/>
    </row>
    <row r="226" spans="1:45" x14ac:dyDescent="0.25">
      <c r="A226" s="512">
        <v>72</v>
      </c>
      <c r="B226" s="10" t="s">
        <v>777</v>
      </c>
      <c r="C226" s="1692" t="s">
        <v>950</v>
      </c>
      <c r="D226" s="79"/>
      <c r="E226" s="25" t="s">
        <v>11345</v>
      </c>
      <c r="F226" s="40"/>
      <c r="I226" s="652"/>
      <c r="J226" s="43"/>
      <c r="L226" s="652"/>
      <c r="M226" s="43"/>
      <c r="O226" s="657"/>
      <c r="P226" s="43"/>
      <c r="R226" s="652"/>
      <c r="W226" s="648"/>
      <c r="X226" s="43"/>
      <c r="Y226" s="686"/>
      <c r="AA226" s="59" t="s">
        <v>824</v>
      </c>
      <c r="AB226" s="9"/>
      <c r="AC226" s="657"/>
      <c r="AE226" s="657"/>
      <c r="AF226" s="671" t="s">
        <v>777</v>
      </c>
      <c r="AG226" s="922" t="s">
        <v>11468</v>
      </c>
      <c r="AH226" s="10"/>
      <c r="AI226" s="4" t="s">
        <v>778</v>
      </c>
      <c r="AJ226" s="657"/>
      <c r="AL226" s="10"/>
      <c r="AN226" s="386"/>
      <c r="AO226" s="652"/>
      <c r="AP226" s="386"/>
      <c r="AQ226" s="652"/>
      <c r="AR226" s="386"/>
      <c r="AS226" s="652"/>
    </row>
    <row r="227" spans="1:45" x14ac:dyDescent="0.25">
      <c r="A227" s="512">
        <v>72</v>
      </c>
      <c r="B227" s="10" t="s">
        <v>779</v>
      </c>
      <c r="C227" s="1692" t="s">
        <v>951</v>
      </c>
      <c r="D227" s="79"/>
      <c r="E227" s="25" t="s">
        <v>11346</v>
      </c>
      <c r="F227" s="40"/>
      <c r="I227" s="652"/>
      <c r="J227" s="43"/>
      <c r="L227" s="652"/>
      <c r="M227" s="43"/>
      <c r="O227" s="657"/>
      <c r="P227" s="43"/>
      <c r="R227" s="652"/>
      <c r="W227" s="648"/>
      <c r="X227" s="43"/>
      <c r="Y227" s="686"/>
      <c r="AA227" s="59" t="s">
        <v>824</v>
      </c>
      <c r="AB227" s="9"/>
      <c r="AC227" s="657"/>
      <c r="AE227" s="657"/>
      <c r="AF227" s="671" t="s">
        <v>779</v>
      </c>
      <c r="AG227" s="922" t="s">
        <v>11469</v>
      </c>
      <c r="AH227" s="10"/>
      <c r="AI227" s="4" t="s">
        <v>763</v>
      </c>
      <c r="AJ227" s="657"/>
      <c r="AL227" s="10"/>
      <c r="AN227" s="386"/>
      <c r="AO227" s="652"/>
      <c r="AP227" s="386"/>
      <c r="AQ227" s="652"/>
      <c r="AR227" s="386"/>
      <c r="AS227" s="652"/>
    </row>
    <row r="228" spans="1:45" x14ac:dyDescent="0.25">
      <c r="A228" s="512">
        <v>72</v>
      </c>
      <c r="B228" s="10" t="s">
        <v>780</v>
      </c>
      <c r="C228" s="1692" t="s">
        <v>952</v>
      </c>
      <c r="D228" s="79"/>
      <c r="E228" s="25" t="s">
        <v>11347</v>
      </c>
      <c r="F228" s="40"/>
      <c r="I228" s="652"/>
      <c r="J228" s="43"/>
      <c r="L228" s="652"/>
      <c r="M228" s="43"/>
      <c r="O228" s="657"/>
      <c r="P228" s="43"/>
      <c r="R228" s="652"/>
      <c r="W228" s="648"/>
      <c r="X228" s="43"/>
      <c r="Y228" s="686"/>
      <c r="AA228" s="59" t="s">
        <v>824</v>
      </c>
      <c r="AB228" s="9"/>
      <c r="AC228" s="657"/>
      <c r="AE228" s="657"/>
      <c r="AF228" s="671" t="s">
        <v>780</v>
      </c>
      <c r="AG228" s="922" t="s">
        <v>11470</v>
      </c>
      <c r="AH228" s="10"/>
      <c r="AI228" s="4" t="s">
        <v>763</v>
      </c>
      <c r="AJ228" s="657"/>
      <c r="AL228" s="10"/>
      <c r="AN228" s="386"/>
      <c r="AO228" s="652"/>
      <c r="AP228" s="386"/>
      <c r="AQ228" s="652"/>
      <c r="AR228" s="386"/>
      <c r="AS228" s="652"/>
    </row>
    <row r="229" spans="1:45" x14ac:dyDescent="0.25">
      <c r="A229" s="512">
        <v>72</v>
      </c>
      <c r="B229" s="10" t="s">
        <v>781</v>
      </c>
      <c r="C229" s="1695" t="s">
        <v>953</v>
      </c>
      <c r="D229" s="79"/>
      <c r="E229" s="25" t="s">
        <v>11348</v>
      </c>
      <c r="F229" s="40"/>
      <c r="I229" s="652"/>
      <c r="J229" s="43"/>
      <c r="L229" s="652"/>
      <c r="M229" s="43"/>
      <c r="O229" s="657"/>
      <c r="P229" s="43"/>
      <c r="R229" s="652"/>
      <c r="W229" s="648"/>
      <c r="X229" s="43"/>
      <c r="Y229" s="686"/>
      <c r="AA229" s="59" t="s">
        <v>824</v>
      </c>
      <c r="AB229" s="9"/>
      <c r="AC229" s="657"/>
      <c r="AE229" s="657"/>
      <c r="AF229" s="671" t="s">
        <v>781</v>
      </c>
      <c r="AG229" s="937" t="s">
        <v>11471</v>
      </c>
      <c r="AH229" s="10"/>
      <c r="AI229" s="4" t="s">
        <v>763</v>
      </c>
      <c r="AJ229" s="657"/>
      <c r="AL229" s="10"/>
      <c r="AN229" s="386"/>
      <c r="AO229" s="652"/>
      <c r="AP229" s="386"/>
      <c r="AQ229" s="652"/>
      <c r="AR229" s="386"/>
      <c r="AS229" s="652"/>
    </row>
    <row r="230" spans="1:45" x14ac:dyDescent="0.25">
      <c r="A230" s="512">
        <v>72</v>
      </c>
      <c r="B230" s="10" t="s">
        <v>782</v>
      </c>
      <c r="C230" s="1684" t="s">
        <v>954</v>
      </c>
      <c r="D230" s="79"/>
      <c r="E230" s="25" t="s">
        <v>11349</v>
      </c>
      <c r="F230" s="40"/>
      <c r="I230" s="652"/>
      <c r="J230" s="43"/>
      <c r="L230" s="652"/>
      <c r="M230" s="43"/>
      <c r="O230" s="657"/>
      <c r="P230" s="43"/>
      <c r="R230" s="652"/>
      <c r="W230" s="648"/>
      <c r="X230" s="43"/>
      <c r="Y230" s="686"/>
      <c r="AA230" s="59" t="s">
        <v>824</v>
      </c>
      <c r="AB230" s="9"/>
      <c r="AC230" s="657"/>
      <c r="AE230" s="657"/>
      <c r="AF230" s="671" t="s">
        <v>782</v>
      </c>
      <c r="AG230" s="1041" t="s">
        <v>11472</v>
      </c>
      <c r="AH230" s="10"/>
      <c r="AI230" s="4" t="s">
        <v>763</v>
      </c>
      <c r="AJ230" s="657"/>
      <c r="AL230" s="10"/>
      <c r="AN230" s="386"/>
      <c r="AO230" s="652"/>
      <c r="AP230" s="386"/>
      <c r="AQ230" s="652"/>
      <c r="AR230" s="386"/>
      <c r="AS230" s="652"/>
    </row>
    <row r="231" spans="1:45" x14ac:dyDescent="0.25">
      <c r="A231" s="512">
        <v>72</v>
      </c>
      <c r="B231" s="10" t="s">
        <v>783</v>
      </c>
      <c r="C231" s="1692" t="s">
        <v>955</v>
      </c>
      <c r="D231" s="79"/>
      <c r="E231" s="25" t="s">
        <v>11350</v>
      </c>
      <c r="F231" s="40"/>
      <c r="I231" s="652"/>
      <c r="J231" s="43"/>
      <c r="L231" s="652"/>
      <c r="M231" s="43"/>
      <c r="O231" s="657"/>
      <c r="P231" s="43"/>
      <c r="R231" s="652"/>
      <c r="W231" s="648"/>
      <c r="X231" s="43"/>
      <c r="Y231" s="686"/>
      <c r="AA231" s="59" t="s">
        <v>824</v>
      </c>
      <c r="AB231" s="9"/>
      <c r="AC231" s="657"/>
      <c r="AE231" s="657"/>
      <c r="AF231" s="671" t="s">
        <v>783</v>
      </c>
      <c r="AG231" s="922" t="s">
        <v>11473</v>
      </c>
      <c r="AH231" s="10"/>
      <c r="AI231" s="4" t="s">
        <v>778</v>
      </c>
      <c r="AJ231" s="657"/>
      <c r="AL231" s="10"/>
      <c r="AN231" s="386"/>
      <c r="AO231" s="652"/>
      <c r="AP231" s="386"/>
      <c r="AQ231" s="652"/>
      <c r="AR231" s="386"/>
      <c r="AS231" s="652"/>
    </row>
    <row r="232" spans="1:45" x14ac:dyDescent="0.25">
      <c r="A232" s="927">
        <v>72</v>
      </c>
      <c r="B232" s="10" t="s">
        <v>784</v>
      </c>
      <c r="C232" s="2034" t="s">
        <v>956</v>
      </c>
      <c r="D232" s="79"/>
      <c r="E232" s="25" t="s">
        <v>11313</v>
      </c>
      <c r="F232" s="40"/>
      <c r="I232" s="652"/>
      <c r="J232" s="43"/>
      <c r="L232" s="652"/>
      <c r="M232" s="43"/>
      <c r="O232" s="657"/>
      <c r="P232" s="43"/>
      <c r="R232" s="652"/>
      <c r="W232" s="648"/>
      <c r="X232" s="43"/>
      <c r="Y232" s="686"/>
      <c r="AA232" s="59" t="s">
        <v>824</v>
      </c>
      <c r="AB232" s="9"/>
      <c r="AC232" s="657"/>
      <c r="AE232" s="657"/>
      <c r="AF232" s="671" t="s">
        <v>784</v>
      </c>
      <c r="AG232" s="930" t="s">
        <v>11457</v>
      </c>
      <c r="AH232" s="657"/>
      <c r="AI232" s="4" t="s">
        <v>785</v>
      </c>
      <c r="AJ232" s="657"/>
      <c r="AL232" s="10"/>
      <c r="AM232" s="82"/>
      <c r="AN232" s="386"/>
      <c r="AO232" s="652"/>
      <c r="AP232" s="386"/>
      <c r="AQ232" s="652"/>
      <c r="AR232" s="386"/>
      <c r="AS232" s="652"/>
    </row>
    <row r="233" spans="1:45" x14ac:dyDescent="0.25">
      <c r="A233" s="927">
        <v>72</v>
      </c>
      <c r="B233" s="10" t="s">
        <v>786</v>
      </c>
      <c r="C233" s="2034" t="s">
        <v>957</v>
      </c>
      <c r="D233" s="79"/>
      <c r="E233" s="25" t="s">
        <v>11313</v>
      </c>
      <c r="F233" s="40"/>
      <c r="I233" s="652"/>
      <c r="J233" s="43"/>
      <c r="L233" s="652"/>
      <c r="M233" s="43"/>
      <c r="O233" s="657"/>
      <c r="P233" s="43"/>
      <c r="R233" s="652"/>
      <c r="W233" s="648"/>
      <c r="X233" s="43"/>
      <c r="Y233" s="686"/>
      <c r="AA233" s="59" t="s">
        <v>824</v>
      </c>
      <c r="AB233" s="9"/>
      <c r="AC233" s="657"/>
      <c r="AE233" s="657"/>
      <c r="AF233" s="671" t="s">
        <v>786</v>
      </c>
      <c r="AG233" s="930" t="s">
        <v>11457</v>
      </c>
      <c r="AH233" s="657"/>
      <c r="AI233" s="4" t="s">
        <v>785</v>
      </c>
      <c r="AJ233" s="657"/>
      <c r="AL233" s="10"/>
      <c r="AM233" s="82"/>
      <c r="AN233" s="386"/>
      <c r="AO233" s="652"/>
      <c r="AP233" s="386"/>
      <c r="AQ233" s="652"/>
      <c r="AR233" s="386"/>
      <c r="AS233" s="652"/>
    </row>
    <row r="234" spans="1:45" x14ac:dyDescent="0.25">
      <c r="A234" s="927">
        <v>72</v>
      </c>
      <c r="B234" s="10" t="s">
        <v>787</v>
      </c>
      <c r="C234" s="2034" t="s">
        <v>958</v>
      </c>
      <c r="D234" s="79"/>
      <c r="E234" s="25" t="s">
        <v>11351</v>
      </c>
      <c r="F234" s="40"/>
      <c r="I234" s="652"/>
      <c r="J234" s="43"/>
      <c r="L234" s="652"/>
      <c r="M234" s="43"/>
      <c r="O234" s="657"/>
      <c r="P234" s="43"/>
      <c r="R234" s="652"/>
      <c r="W234" s="648"/>
      <c r="X234" s="43"/>
      <c r="Y234" s="686"/>
      <c r="AA234" s="59" t="s">
        <v>824</v>
      </c>
      <c r="AB234" s="9"/>
      <c r="AC234" s="657"/>
      <c r="AE234" s="657"/>
      <c r="AF234" s="671" t="s">
        <v>787</v>
      </c>
      <c r="AG234" s="930" t="s">
        <v>11457</v>
      </c>
      <c r="AH234" s="657"/>
      <c r="AI234" s="4" t="s">
        <v>17</v>
      </c>
      <c r="AJ234" s="657"/>
      <c r="AL234" s="10"/>
      <c r="AM234" s="82"/>
      <c r="AN234" s="386"/>
      <c r="AO234" s="652"/>
      <c r="AP234" s="386"/>
      <c r="AQ234" s="652"/>
      <c r="AR234" s="386"/>
      <c r="AS234" s="652"/>
    </row>
    <row r="235" spans="1:45" x14ac:dyDescent="0.25">
      <c r="A235" s="927">
        <v>72</v>
      </c>
      <c r="B235" s="10" t="s">
        <v>788</v>
      </c>
      <c r="C235" s="2034" t="s">
        <v>959</v>
      </c>
      <c r="D235" s="79"/>
      <c r="E235" s="25" t="s">
        <v>11282</v>
      </c>
      <c r="F235" s="40"/>
      <c r="I235" s="652"/>
      <c r="J235" s="43"/>
      <c r="L235" s="652"/>
      <c r="M235" s="43"/>
      <c r="O235" s="657"/>
      <c r="P235" s="43"/>
      <c r="R235" s="652"/>
      <c r="W235" s="648"/>
      <c r="X235" s="43"/>
      <c r="Y235" s="686"/>
      <c r="AA235" s="59" t="s">
        <v>824</v>
      </c>
      <c r="AB235" s="9"/>
      <c r="AC235" s="657"/>
      <c r="AE235" s="657"/>
      <c r="AF235" s="671" t="s">
        <v>788</v>
      </c>
      <c r="AG235" s="930" t="s">
        <v>11457</v>
      </c>
      <c r="AH235" s="657"/>
      <c r="AI235" s="4" t="s">
        <v>785</v>
      </c>
      <c r="AJ235" s="657"/>
      <c r="AL235" s="10"/>
      <c r="AM235" s="82"/>
      <c r="AN235" s="386"/>
      <c r="AO235" s="652"/>
      <c r="AP235" s="386"/>
      <c r="AQ235" s="652"/>
      <c r="AR235" s="386"/>
      <c r="AS235" s="652"/>
    </row>
    <row r="236" spans="1:45" x14ac:dyDescent="0.25">
      <c r="A236" s="512">
        <v>72</v>
      </c>
      <c r="B236" s="10" t="s">
        <v>789</v>
      </c>
      <c r="C236" s="1684" t="s">
        <v>960</v>
      </c>
      <c r="D236" s="79"/>
      <c r="E236" s="25" t="s">
        <v>11352</v>
      </c>
      <c r="F236" s="40"/>
      <c r="I236" s="652"/>
      <c r="J236" s="43"/>
      <c r="L236" s="652"/>
      <c r="M236" s="43"/>
      <c r="O236" s="657"/>
      <c r="P236" s="43"/>
      <c r="R236" s="652"/>
      <c r="W236" s="648"/>
      <c r="X236" s="43"/>
      <c r="Y236" s="686"/>
      <c r="AA236" s="59" t="s">
        <v>824</v>
      </c>
      <c r="AB236" s="9"/>
      <c r="AC236" s="657"/>
      <c r="AE236" s="657"/>
      <c r="AF236" s="671" t="s">
        <v>789</v>
      </c>
      <c r="AG236" s="1041" t="s">
        <v>11461</v>
      </c>
      <c r="AH236" s="657"/>
      <c r="AI236" s="4" t="s">
        <v>790</v>
      </c>
      <c r="AJ236" s="657"/>
      <c r="AL236" s="10"/>
      <c r="AM236" s="82"/>
      <c r="AN236" s="386"/>
      <c r="AO236" s="652"/>
      <c r="AP236" s="386"/>
      <c r="AQ236" s="652"/>
      <c r="AR236" s="386"/>
      <c r="AS236" s="652"/>
    </row>
    <row r="237" spans="1:45" x14ac:dyDescent="0.25">
      <c r="A237" s="512">
        <v>72</v>
      </c>
      <c r="B237" s="10" t="s">
        <v>791</v>
      </c>
      <c r="C237" s="1684" t="s">
        <v>961</v>
      </c>
      <c r="D237" s="79"/>
      <c r="E237" s="25" t="s">
        <v>11273</v>
      </c>
      <c r="F237" s="40"/>
      <c r="I237" s="652"/>
      <c r="J237" s="43"/>
      <c r="L237" s="652"/>
      <c r="M237" s="43"/>
      <c r="O237" s="657"/>
      <c r="P237" s="43"/>
      <c r="R237" s="652"/>
      <c r="W237" s="648"/>
      <c r="X237" s="43"/>
      <c r="Y237" s="686"/>
      <c r="AA237" s="59" t="s">
        <v>824</v>
      </c>
      <c r="AB237" s="9"/>
      <c r="AC237" s="657"/>
      <c r="AE237" s="657"/>
      <c r="AF237" s="671" t="s">
        <v>791</v>
      </c>
      <c r="AG237" s="1041" t="s">
        <v>11464</v>
      </c>
      <c r="AH237" s="657"/>
      <c r="AI237" s="4" t="s">
        <v>792</v>
      </c>
      <c r="AJ237" s="657"/>
      <c r="AL237" s="10"/>
      <c r="AM237" s="82"/>
      <c r="AN237" s="386"/>
      <c r="AO237" s="652"/>
      <c r="AP237" s="386"/>
      <c r="AQ237" s="652"/>
      <c r="AR237" s="386"/>
      <c r="AS237" s="652"/>
    </row>
    <row r="238" spans="1:45" x14ac:dyDescent="0.25">
      <c r="A238" s="512">
        <v>72</v>
      </c>
      <c r="B238" s="10" t="s">
        <v>793</v>
      </c>
      <c r="C238" s="1684" t="s">
        <v>962</v>
      </c>
      <c r="D238" s="79"/>
      <c r="E238" s="25" t="s">
        <v>11273</v>
      </c>
      <c r="F238" s="40"/>
      <c r="I238" s="652"/>
      <c r="J238" s="43"/>
      <c r="L238" s="652"/>
      <c r="M238" s="43"/>
      <c r="O238" s="657"/>
      <c r="P238" s="43"/>
      <c r="R238" s="652"/>
      <c r="W238" s="648"/>
      <c r="X238" s="43"/>
      <c r="Y238" s="686"/>
      <c r="AA238" s="59" t="s">
        <v>824</v>
      </c>
      <c r="AB238" s="9"/>
      <c r="AC238" s="657"/>
      <c r="AE238" s="657"/>
      <c r="AF238" s="671" t="s">
        <v>793</v>
      </c>
      <c r="AG238" s="1041" t="s">
        <v>11464</v>
      </c>
      <c r="AH238" s="657"/>
      <c r="AI238" s="4" t="s">
        <v>792</v>
      </c>
      <c r="AJ238" s="657"/>
      <c r="AL238" s="10"/>
      <c r="AM238" s="82"/>
      <c r="AN238" s="386"/>
      <c r="AO238" s="652"/>
      <c r="AP238" s="386"/>
      <c r="AQ238" s="652"/>
      <c r="AR238" s="386"/>
      <c r="AS238" s="652"/>
    </row>
    <row r="239" spans="1:45" x14ac:dyDescent="0.25">
      <c r="A239" s="512">
        <v>72</v>
      </c>
      <c r="B239" s="10" t="s">
        <v>794</v>
      </c>
      <c r="C239" s="1684" t="s">
        <v>963</v>
      </c>
      <c r="D239" s="79"/>
      <c r="E239" s="25" t="s">
        <v>11273</v>
      </c>
      <c r="F239" s="40"/>
      <c r="I239" s="652"/>
      <c r="J239" s="43"/>
      <c r="L239" s="652"/>
      <c r="M239" s="43"/>
      <c r="O239" s="657"/>
      <c r="P239" s="43"/>
      <c r="R239" s="652"/>
      <c r="W239" s="648"/>
      <c r="X239" s="43"/>
      <c r="Y239" s="686"/>
      <c r="AA239" s="59" t="s">
        <v>824</v>
      </c>
      <c r="AB239" s="9"/>
      <c r="AC239" s="657"/>
      <c r="AE239" s="657"/>
      <c r="AF239" s="671" t="s">
        <v>794</v>
      </c>
      <c r="AG239" s="1041" t="s">
        <v>11464</v>
      </c>
      <c r="AH239" s="657"/>
      <c r="AI239" s="4" t="s">
        <v>792</v>
      </c>
      <c r="AJ239" s="657"/>
      <c r="AL239" s="10"/>
      <c r="AM239" s="82"/>
      <c r="AN239" s="386"/>
      <c r="AO239" s="652"/>
      <c r="AP239" s="386"/>
      <c r="AQ239" s="652"/>
      <c r="AR239" s="386"/>
      <c r="AS239" s="652"/>
    </row>
    <row r="240" spans="1:45" x14ac:dyDescent="0.25">
      <c r="A240" s="512">
        <v>72</v>
      </c>
      <c r="B240" s="10" t="s">
        <v>795</v>
      </c>
      <c r="C240" s="1684" t="s">
        <v>964</v>
      </c>
      <c r="D240" s="79"/>
      <c r="E240" s="25" t="s">
        <v>11273</v>
      </c>
      <c r="F240" s="40"/>
      <c r="I240" s="652"/>
      <c r="J240" s="43"/>
      <c r="L240" s="652"/>
      <c r="M240" s="43"/>
      <c r="O240" s="657"/>
      <c r="P240" s="43"/>
      <c r="R240" s="652"/>
      <c r="W240" s="648"/>
      <c r="X240" s="43"/>
      <c r="Y240" s="686"/>
      <c r="AA240" s="59" t="s">
        <v>824</v>
      </c>
      <c r="AB240" s="9"/>
      <c r="AC240" s="657"/>
      <c r="AE240" s="657"/>
      <c r="AF240" s="671" t="s">
        <v>795</v>
      </c>
      <c r="AG240" s="1041" t="s">
        <v>11464</v>
      </c>
      <c r="AH240" s="657"/>
      <c r="AI240" s="4" t="s">
        <v>792</v>
      </c>
      <c r="AJ240" s="657"/>
      <c r="AL240" s="10"/>
      <c r="AM240" s="82"/>
      <c r="AN240" s="386"/>
      <c r="AO240" s="652"/>
      <c r="AP240" s="386"/>
      <c r="AQ240" s="652"/>
      <c r="AR240" s="386"/>
      <c r="AS240" s="652"/>
    </row>
    <row r="241" spans="1:45" x14ac:dyDescent="0.25">
      <c r="A241" s="512">
        <v>72</v>
      </c>
      <c r="B241" s="10" t="s">
        <v>796</v>
      </c>
      <c r="C241" s="1684" t="s">
        <v>965</v>
      </c>
      <c r="D241" s="79"/>
      <c r="E241" s="25" t="s">
        <v>11273</v>
      </c>
      <c r="F241" s="40"/>
      <c r="I241" s="652"/>
      <c r="J241" s="43"/>
      <c r="L241" s="652"/>
      <c r="M241" s="43"/>
      <c r="O241" s="657"/>
      <c r="P241" s="43"/>
      <c r="R241" s="652"/>
      <c r="W241" s="648"/>
      <c r="X241" s="43"/>
      <c r="Y241" s="686"/>
      <c r="AA241" s="59" t="s">
        <v>824</v>
      </c>
      <c r="AB241" s="9"/>
      <c r="AC241" s="657"/>
      <c r="AE241" s="657"/>
      <c r="AF241" s="671" t="s">
        <v>796</v>
      </c>
      <c r="AG241" s="1041" t="s">
        <v>11464</v>
      </c>
      <c r="AH241" s="657"/>
      <c r="AI241" s="4" t="s">
        <v>792</v>
      </c>
      <c r="AJ241" s="657"/>
      <c r="AL241" s="10"/>
      <c r="AM241" s="82"/>
      <c r="AN241" s="386"/>
      <c r="AO241" s="652"/>
      <c r="AP241" s="386"/>
      <c r="AQ241" s="652"/>
      <c r="AR241" s="386"/>
      <c r="AS241" s="652"/>
    </row>
    <row r="242" spans="1:45" x14ac:dyDescent="0.25">
      <c r="A242" s="512">
        <v>72</v>
      </c>
      <c r="B242" s="10" t="s">
        <v>797</v>
      </c>
      <c r="C242" s="1692" t="s">
        <v>1084</v>
      </c>
      <c r="D242" s="79"/>
      <c r="E242" s="25" t="s">
        <v>11332</v>
      </c>
      <c r="F242" s="40"/>
      <c r="I242" s="652"/>
      <c r="J242" s="43"/>
      <c r="L242" s="652"/>
      <c r="M242" s="43"/>
      <c r="O242" s="657"/>
      <c r="P242" s="43"/>
      <c r="R242" s="652"/>
      <c r="W242" s="648"/>
      <c r="X242" s="43"/>
      <c r="Y242" s="686"/>
      <c r="AA242" s="59" t="s">
        <v>824</v>
      </c>
      <c r="AB242" s="9"/>
      <c r="AC242" s="657"/>
      <c r="AE242" s="657"/>
      <c r="AF242" s="671" t="s">
        <v>797</v>
      </c>
      <c r="AG242" s="1042" t="s">
        <v>11474</v>
      </c>
      <c r="AH242" s="657"/>
      <c r="AI242" s="4" t="s">
        <v>798</v>
      </c>
      <c r="AJ242" s="657"/>
      <c r="AL242" s="10"/>
      <c r="AM242" s="82"/>
      <c r="AN242" s="386"/>
      <c r="AO242" s="652"/>
      <c r="AP242" s="386"/>
      <c r="AQ242" s="652"/>
      <c r="AR242" s="386"/>
      <c r="AS242" s="652"/>
    </row>
    <row r="243" spans="1:45" x14ac:dyDescent="0.25">
      <c r="A243" s="512">
        <v>72</v>
      </c>
      <c r="B243" s="10" t="s">
        <v>799</v>
      </c>
      <c r="C243" s="1692" t="s">
        <v>1085</v>
      </c>
      <c r="D243" s="79"/>
      <c r="E243" s="25" t="s">
        <v>11332</v>
      </c>
      <c r="F243" s="40"/>
      <c r="I243" s="652"/>
      <c r="J243" s="43"/>
      <c r="L243" s="652"/>
      <c r="M243" s="43"/>
      <c r="O243" s="657"/>
      <c r="P243" s="43"/>
      <c r="R243" s="652"/>
      <c r="W243" s="648"/>
      <c r="X243" s="43"/>
      <c r="Y243" s="686"/>
      <c r="AA243" s="59" t="s">
        <v>824</v>
      </c>
      <c r="AB243" s="9"/>
      <c r="AC243" s="657"/>
      <c r="AE243" s="657"/>
      <c r="AF243" s="671" t="s">
        <v>799</v>
      </c>
      <c r="AG243" s="1042" t="s">
        <v>11474</v>
      </c>
      <c r="AH243" s="657"/>
      <c r="AI243" s="4" t="s">
        <v>798</v>
      </c>
      <c r="AJ243" s="657"/>
      <c r="AL243" s="10"/>
      <c r="AM243" s="82"/>
      <c r="AN243" s="386"/>
      <c r="AO243" s="652"/>
      <c r="AP243" s="386"/>
      <c r="AQ243" s="652"/>
      <c r="AR243" s="386"/>
      <c r="AS243" s="652"/>
    </row>
    <row r="244" spans="1:45" x14ac:dyDescent="0.25">
      <c r="A244" s="512">
        <v>72</v>
      </c>
      <c r="B244" s="10" t="s">
        <v>800</v>
      </c>
      <c r="C244" s="1694" t="s">
        <v>966</v>
      </c>
      <c r="D244" s="79"/>
      <c r="E244" s="25" t="s">
        <v>11333</v>
      </c>
      <c r="F244" s="40"/>
      <c r="I244" s="652"/>
      <c r="J244" s="43"/>
      <c r="L244" s="652"/>
      <c r="M244" s="43"/>
      <c r="O244" s="657"/>
      <c r="P244" s="43"/>
      <c r="R244" s="652"/>
      <c r="W244" s="648"/>
      <c r="X244" s="43"/>
      <c r="Y244" s="686"/>
      <c r="AA244" s="59" t="s">
        <v>824</v>
      </c>
      <c r="AB244" s="9"/>
      <c r="AC244" s="657"/>
      <c r="AE244" s="657"/>
      <c r="AF244" s="671" t="s">
        <v>800</v>
      </c>
      <c r="AG244" s="938" t="s">
        <v>11465</v>
      </c>
      <c r="AH244" s="657"/>
      <c r="AI244" s="4" t="s">
        <v>801</v>
      </c>
      <c r="AJ244" s="657"/>
      <c r="AL244" s="10"/>
      <c r="AM244" s="82"/>
      <c r="AN244" s="386"/>
      <c r="AO244" s="652"/>
      <c r="AP244" s="386"/>
      <c r="AQ244" s="652"/>
      <c r="AR244" s="386"/>
      <c r="AS244" s="652"/>
    </row>
    <row r="245" spans="1:45" x14ac:dyDescent="0.25">
      <c r="A245" s="512">
        <v>72</v>
      </c>
      <c r="B245" s="10" t="s">
        <v>802</v>
      </c>
      <c r="C245" s="1684" t="s">
        <v>967</v>
      </c>
      <c r="D245" s="79"/>
      <c r="E245" s="25" t="s">
        <v>11273</v>
      </c>
      <c r="F245" s="40"/>
      <c r="I245" s="652"/>
      <c r="J245" s="43"/>
      <c r="L245" s="652"/>
      <c r="M245" s="43"/>
      <c r="O245" s="657"/>
      <c r="P245" s="43"/>
      <c r="R245" s="652"/>
      <c r="W245" s="648"/>
      <c r="X245" s="43"/>
      <c r="Y245" s="686"/>
      <c r="AA245" s="59" t="s">
        <v>824</v>
      </c>
      <c r="AB245" s="9"/>
      <c r="AC245" s="657"/>
      <c r="AE245" s="657"/>
      <c r="AF245" s="671" t="s">
        <v>802</v>
      </c>
      <c r="AG245" s="1041" t="s">
        <v>11464</v>
      </c>
      <c r="AH245" s="657"/>
      <c r="AI245" s="4" t="s">
        <v>792</v>
      </c>
      <c r="AJ245" s="657"/>
      <c r="AL245" s="10"/>
      <c r="AM245" s="82"/>
      <c r="AN245" s="386"/>
      <c r="AO245" s="652"/>
      <c r="AP245" s="386"/>
      <c r="AQ245" s="652"/>
      <c r="AR245" s="386"/>
      <c r="AS245" s="652"/>
    </row>
    <row r="246" spans="1:45" x14ac:dyDescent="0.25">
      <c r="A246" s="512">
        <v>72</v>
      </c>
      <c r="B246" s="10" t="s">
        <v>803</v>
      </c>
      <c r="C246" s="1680" t="s">
        <v>968</v>
      </c>
      <c r="D246" s="79"/>
      <c r="E246" s="25" t="s">
        <v>11353</v>
      </c>
      <c r="F246" s="40"/>
      <c r="I246" s="652"/>
      <c r="J246" s="43"/>
      <c r="L246" s="652"/>
      <c r="M246" s="43"/>
      <c r="O246" s="657"/>
      <c r="P246" s="43"/>
      <c r="R246" s="652"/>
      <c r="W246" s="648"/>
      <c r="X246" s="43"/>
      <c r="Y246" s="686"/>
      <c r="AA246" s="59" t="s">
        <v>824</v>
      </c>
      <c r="AB246" s="9"/>
      <c r="AC246" s="657"/>
      <c r="AE246" s="657"/>
      <c r="AF246" s="671" t="s">
        <v>803</v>
      </c>
      <c r="AG246" s="9"/>
      <c r="AH246" s="657"/>
      <c r="AI246" s="4" t="s">
        <v>69</v>
      </c>
      <c r="AJ246" s="657"/>
      <c r="AL246" s="10"/>
      <c r="AM246" s="82"/>
      <c r="AN246" s="386"/>
      <c r="AO246" s="652"/>
      <c r="AP246" s="386"/>
      <c r="AQ246" s="652"/>
      <c r="AR246" s="386"/>
      <c r="AS246" s="652"/>
    </row>
    <row r="247" spans="1:45" x14ac:dyDescent="0.25">
      <c r="A247" s="512">
        <v>72</v>
      </c>
      <c r="B247" s="10" t="s">
        <v>804</v>
      </c>
      <c r="C247" s="1680" t="s">
        <v>969</v>
      </c>
      <c r="D247" s="79"/>
      <c r="E247" s="25" t="s">
        <v>11355</v>
      </c>
      <c r="F247" s="40"/>
      <c r="I247" s="652"/>
      <c r="J247" s="43"/>
      <c r="L247" s="652"/>
      <c r="M247" s="43"/>
      <c r="O247" s="657"/>
      <c r="P247" s="43"/>
      <c r="R247" s="652"/>
      <c r="W247" s="648"/>
      <c r="X247" s="43"/>
      <c r="Y247" s="686"/>
      <c r="AA247" s="59" t="s">
        <v>824</v>
      </c>
      <c r="AB247" s="9"/>
      <c r="AC247" s="657"/>
      <c r="AE247" s="657"/>
      <c r="AF247" s="671" t="s">
        <v>804</v>
      </c>
      <c r="AG247" s="9"/>
      <c r="AH247" s="657"/>
      <c r="AI247" s="4" t="s">
        <v>763</v>
      </c>
      <c r="AJ247" s="657"/>
      <c r="AL247" s="10"/>
      <c r="AM247" s="82"/>
      <c r="AN247" s="386"/>
      <c r="AO247" s="652"/>
      <c r="AP247" s="386"/>
      <c r="AQ247" s="652"/>
      <c r="AR247" s="386"/>
      <c r="AS247" s="652"/>
    </row>
    <row r="248" spans="1:45" x14ac:dyDescent="0.25">
      <c r="A248" s="512">
        <v>72</v>
      </c>
      <c r="B248" s="10" t="s">
        <v>805</v>
      </c>
      <c r="C248" s="1680" t="s">
        <v>970</v>
      </c>
      <c r="D248" s="79"/>
      <c r="E248" s="25" t="s">
        <v>11354</v>
      </c>
      <c r="F248" s="40"/>
      <c r="I248" s="652"/>
      <c r="J248" s="43"/>
      <c r="L248" s="652"/>
      <c r="M248" s="43"/>
      <c r="O248" s="657"/>
      <c r="P248" s="43"/>
      <c r="R248" s="652"/>
      <c r="W248" s="648"/>
      <c r="X248" s="43"/>
      <c r="Y248" s="686"/>
      <c r="AA248" s="59" t="s">
        <v>824</v>
      </c>
      <c r="AB248" s="9"/>
      <c r="AC248" s="657"/>
      <c r="AE248" s="657"/>
      <c r="AF248" s="671" t="s">
        <v>805</v>
      </c>
      <c r="AG248" s="9"/>
      <c r="AH248" s="657"/>
      <c r="AI248" s="4" t="s">
        <v>821</v>
      </c>
      <c r="AJ248" s="657"/>
      <c r="AL248" s="10"/>
      <c r="AM248" s="82"/>
      <c r="AN248" s="386"/>
      <c r="AO248" s="652"/>
      <c r="AP248" s="386"/>
      <c r="AQ248" s="652"/>
      <c r="AR248" s="386"/>
      <c r="AS248" s="652"/>
    </row>
    <row r="249" spans="1:45" x14ac:dyDescent="0.25">
      <c r="A249" s="512">
        <v>72</v>
      </c>
      <c r="B249" s="10" t="s">
        <v>806</v>
      </c>
      <c r="C249" s="1680" t="s">
        <v>971</v>
      </c>
      <c r="D249" s="79"/>
      <c r="E249" s="25" t="s">
        <v>11356</v>
      </c>
      <c r="F249" s="40"/>
      <c r="I249" s="652"/>
      <c r="J249" s="43"/>
      <c r="L249" s="652"/>
      <c r="M249" s="43"/>
      <c r="O249" s="657"/>
      <c r="P249" s="43"/>
      <c r="R249" s="652"/>
      <c r="W249" s="648"/>
      <c r="X249" s="43"/>
      <c r="Y249" s="686"/>
      <c r="AA249" s="59" t="s">
        <v>824</v>
      </c>
      <c r="AB249" s="9"/>
      <c r="AC249" s="657"/>
      <c r="AE249" s="657"/>
      <c r="AF249" s="671" t="s">
        <v>806</v>
      </c>
      <c r="AG249" s="9"/>
      <c r="AH249" s="657"/>
      <c r="AI249" s="4" t="s">
        <v>763</v>
      </c>
      <c r="AJ249" s="657"/>
      <c r="AL249" s="10"/>
      <c r="AM249" s="82"/>
      <c r="AN249" s="386"/>
      <c r="AO249" s="652"/>
      <c r="AP249" s="386"/>
      <c r="AQ249" s="652"/>
      <c r="AR249" s="386"/>
      <c r="AS249" s="652"/>
    </row>
    <row r="250" spans="1:45" x14ac:dyDescent="0.25">
      <c r="A250" s="512">
        <v>72</v>
      </c>
      <c r="B250" s="10" t="s">
        <v>807</v>
      </c>
      <c r="C250" s="1680" t="s">
        <v>972</v>
      </c>
      <c r="D250" s="79"/>
      <c r="E250" s="25" t="s">
        <v>11357</v>
      </c>
      <c r="F250" s="40"/>
      <c r="I250" s="652"/>
      <c r="J250" s="43"/>
      <c r="L250" s="652"/>
      <c r="M250" s="43"/>
      <c r="O250" s="657"/>
      <c r="P250" s="43"/>
      <c r="R250" s="652"/>
      <c r="W250" s="648"/>
      <c r="X250" s="43"/>
      <c r="Y250" s="686"/>
      <c r="AA250" s="59" t="s">
        <v>824</v>
      </c>
      <c r="AB250" s="9"/>
      <c r="AC250" s="657"/>
      <c r="AE250" s="657"/>
      <c r="AF250" s="671" t="s">
        <v>807</v>
      </c>
      <c r="AG250" s="9"/>
      <c r="AH250" s="657"/>
      <c r="AI250" s="4" t="s">
        <v>822</v>
      </c>
      <c r="AJ250" s="657"/>
      <c r="AL250" s="10"/>
      <c r="AM250" s="82"/>
      <c r="AN250" s="386"/>
      <c r="AO250" s="652"/>
      <c r="AP250" s="386"/>
      <c r="AQ250" s="652"/>
      <c r="AR250" s="386"/>
      <c r="AS250" s="652"/>
    </row>
    <row r="251" spans="1:45" x14ac:dyDescent="0.25">
      <c r="A251" s="512">
        <v>72</v>
      </c>
      <c r="B251" s="10" t="s">
        <v>808</v>
      </c>
      <c r="C251" s="1680" t="s">
        <v>973</v>
      </c>
      <c r="D251" s="79"/>
      <c r="E251" s="25" t="s">
        <v>11358</v>
      </c>
      <c r="F251" s="40"/>
      <c r="I251" s="652"/>
      <c r="J251" s="43"/>
      <c r="L251" s="652"/>
      <c r="M251" s="43"/>
      <c r="O251" s="657"/>
      <c r="P251" s="43"/>
      <c r="R251" s="652"/>
      <c r="W251" s="648"/>
      <c r="X251" s="43"/>
      <c r="Y251" s="686"/>
      <c r="AA251" s="59" t="s">
        <v>824</v>
      </c>
      <c r="AB251" s="9"/>
      <c r="AC251" s="657"/>
      <c r="AE251" s="657"/>
      <c r="AF251" s="671" t="s">
        <v>808</v>
      </c>
      <c r="AG251" s="9"/>
      <c r="AH251" s="657"/>
      <c r="AI251" s="4" t="s">
        <v>823</v>
      </c>
      <c r="AJ251" s="657"/>
      <c r="AL251" s="10"/>
      <c r="AM251" s="82"/>
      <c r="AN251" s="386"/>
      <c r="AO251" s="652"/>
      <c r="AP251" s="386"/>
      <c r="AQ251" s="652"/>
      <c r="AR251" s="386"/>
      <c r="AS251" s="652"/>
    </row>
    <row r="252" spans="1:45" x14ac:dyDescent="0.25">
      <c r="A252" s="512">
        <v>72</v>
      </c>
      <c r="B252" s="10" t="s">
        <v>809</v>
      </c>
      <c r="C252" s="1690" t="s">
        <v>974</v>
      </c>
      <c r="D252" s="685"/>
      <c r="E252" s="47" t="s">
        <v>11359</v>
      </c>
      <c r="F252" s="676"/>
      <c r="G252" s="73"/>
      <c r="H252" s="73"/>
      <c r="I252" s="653"/>
      <c r="J252" s="71"/>
      <c r="K252" s="73"/>
      <c r="L252" s="653"/>
      <c r="M252" s="71"/>
      <c r="N252" s="74"/>
      <c r="O252" s="658"/>
      <c r="P252" s="71"/>
      <c r="Q252" s="74"/>
      <c r="R252" s="653"/>
      <c r="S252" s="73"/>
      <c r="T252" s="73"/>
      <c r="U252" s="73"/>
      <c r="V252" s="73"/>
      <c r="W252" s="649"/>
      <c r="X252" s="71"/>
      <c r="Y252" s="929"/>
      <c r="Z252" s="74"/>
      <c r="AA252" s="77" t="s">
        <v>824</v>
      </c>
      <c r="AB252" s="75"/>
      <c r="AC252" s="658"/>
      <c r="AD252" s="74"/>
      <c r="AE252" s="658"/>
      <c r="AF252" s="671" t="s">
        <v>809</v>
      </c>
      <c r="AG252" s="75" t="s">
        <v>11475</v>
      </c>
      <c r="AH252" s="658"/>
      <c r="AI252" s="74" t="s">
        <v>778</v>
      </c>
      <c r="AJ252" s="658"/>
      <c r="AK252" s="74"/>
      <c r="AL252" s="76"/>
      <c r="AM252" s="908"/>
      <c r="AN252" s="72"/>
      <c r="AO252" s="653"/>
      <c r="AP252" s="72"/>
      <c r="AQ252" s="653"/>
      <c r="AR252" s="72"/>
      <c r="AS252" s="653"/>
    </row>
    <row r="253" spans="1:45" x14ac:dyDescent="0.25">
      <c r="A253" s="512">
        <v>72</v>
      </c>
      <c r="B253" s="10" t="s">
        <v>810</v>
      </c>
      <c r="C253" s="1690" t="s">
        <v>975</v>
      </c>
      <c r="D253" s="685"/>
      <c r="E253" s="47" t="s">
        <v>11376</v>
      </c>
      <c r="F253" s="676"/>
      <c r="G253" s="73"/>
      <c r="H253" s="73"/>
      <c r="I253" s="653"/>
      <c r="J253" s="71"/>
      <c r="K253" s="73"/>
      <c r="L253" s="653"/>
      <c r="M253" s="71"/>
      <c r="N253" s="74"/>
      <c r="O253" s="658"/>
      <c r="P253" s="71"/>
      <c r="Q253" s="74"/>
      <c r="R253" s="653"/>
      <c r="S253" s="73"/>
      <c r="T253" s="73"/>
      <c r="U253" s="73"/>
      <c r="V253" s="73"/>
      <c r="W253" s="649"/>
      <c r="X253" s="71"/>
      <c r="Y253" s="929"/>
      <c r="Z253" s="74"/>
      <c r="AA253" s="77" t="s">
        <v>824</v>
      </c>
      <c r="AB253" s="75"/>
      <c r="AC253" s="658"/>
      <c r="AD253" s="74"/>
      <c r="AE253" s="658"/>
      <c r="AF253" s="671" t="s">
        <v>810</v>
      </c>
      <c r="AG253" s="75" t="s">
        <v>11476</v>
      </c>
      <c r="AH253" s="658"/>
      <c r="AI253" s="74" t="s">
        <v>763</v>
      </c>
      <c r="AJ253" s="658"/>
      <c r="AK253" s="74"/>
      <c r="AL253" s="76"/>
      <c r="AM253" s="908"/>
      <c r="AN253" s="72"/>
      <c r="AO253" s="653"/>
      <c r="AP253" s="72"/>
      <c r="AQ253" s="653"/>
      <c r="AR253" s="72"/>
      <c r="AS253" s="653"/>
    </row>
    <row r="254" spans="1:45" x14ac:dyDescent="0.25">
      <c r="A254" s="512">
        <v>72</v>
      </c>
      <c r="B254" s="10" t="s">
        <v>811</v>
      </c>
      <c r="C254" s="1684" t="s">
        <v>976</v>
      </c>
      <c r="D254" s="79"/>
      <c r="E254" s="25" t="s">
        <v>11377</v>
      </c>
      <c r="F254" s="40"/>
      <c r="I254" s="652"/>
      <c r="J254" s="43"/>
      <c r="L254" s="652"/>
      <c r="M254" s="43"/>
      <c r="O254" s="657"/>
      <c r="P254" s="43"/>
      <c r="R254" s="652"/>
      <c r="W254" s="648"/>
      <c r="X254" s="43"/>
      <c r="Y254" s="686"/>
      <c r="AA254" s="59" t="s">
        <v>824</v>
      </c>
      <c r="AB254" s="9"/>
      <c r="AC254" s="657"/>
      <c r="AE254" s="657"/>
      <c r="AF254" s="671" t="s">
        <v>811</v>
      </c>
      <c r="AG254" s="1043" t="s">
        <v>11477</v>
      </c>
      <c r="AH254" s="657"/>
      <c r="AI254" s="4" t="s">
        <v>817</v>
      </c>
      <c r="AJ254" s="657"/>
      <c r="AL254" s="10"/>
      <c r="AM254" s="82"/>
      <c r="AN254" s="386"/>
      <c r="AO254" s="652"/>
      <c r="AP254" s="386"/>
      <c r="AQ254" s="652"/>
      <c r="AR254" s="386"/>
      <c r="AS254" s="652"/>
    </row>
    <row r="255" spans="1:45" x14ac:dyDescent="0.25">
      <c r="A255" s="512">
        <v>72</v>
      </c>
      <c r="B255" s="10" t="s">
        <v>812</v>
      </c>
      <c r="C255" s="1684" t="s">
        <v>977</v>
      </c>
      <c r="D255" s="79"/>
      <c r="E255" s="25" t="s">
        <v>11360</v>
      </c>
      <c r="F255" s="40"/>
      <c r="I255" s="652"/>
      <c r="J255" s="43"/>
      <c r="L255" s="652"/>
      <c r="M255" s="43"/>
      <c r="O255" s="657"/>
      <c r="P255" s="43"/>
      <c r="R255" s="652"/>
      <c r="W255" s="648"/>
      <c r="X255" s="43"/>
      <c r="Y255" s="686"/>
      <c r="AA255" s="59" t="s">
        <v>824</v>
      </c>
      <c r="AB255" s="9"/>
      <c r="AC255" s="657"/>
      <c r="AE255" s="657"/>
      <c r="AF255" s="671" t="s">
        <v>812</v>
      </c>
      <c r="AG255" s="1043" t="s">
        <v>11477</v>
      </c>
      <c r="AH255" s="657"/>
      <c r="AI255" s="4" t="s">
        <v>813</v>
      </c>
      <c r="AJ255" s="657"/>
      <c r="AL255" s="10"/>
      <c r="AM255" s="82"/>
      <c r="AN255" s="386"/>
      <c r="AO255" s="652"/>
      <c r="AP255" s="386"/>
      <c r="AQ255" s="652"/>
      <c r="AR255" s="386"/>
      <c r="AS255" s="652"/>
    </row>
    <row r="256" spans="1:45" x14ac:dyDescent="0.25">
      <c r="A256" s="512">
        <v>72</v>
      </c>
      <c r="B256" s="10" t="s">
        <v>814</v>
      </c>
      <c r="C256" s="1684" t="s">
        <v>978</v>
      </c>
      <c r="D256" s="79"/>
      <c r="E256" s="25" t="s">
        <v>11361</v>
      </c>
      <c r="F256" s="40"/>
      <c r="I256" s="652"/>
      <c r="J256" s="43"/>
      <c r="L256" s="652"/>
      <c r="M256" s="43"/>
      <c r="O256" s="657"/>
      <c r="P256" s="43"/>
      <c r="R256" s="652"/>
      <c r="W256" s="648"/>
      <c r="X256" s="43"/>
      <c r="Y256" s="686"/>
      <c r="AA256" s="59" t="s">
        <v>824</v>
      </c>
      <c r="AB256" s="9"/>
      <c r="AC256" s="657"/>
      <c r="AE256" s="657"/>
      <c r="AF256" s="671" t="s">
        <v>814</v>
      </c>
      <c r="AG256" s="1043" t="s">
        <v>11477</v>
      </c>
      <c r="AH256" s="657"/>
      <c r="AI256" s="4" t="s">
        <v>813</v>
      </c>
      <c r="AJ256" s="657"/>
      <c r="AL256" s="10"/>
      <c r="AM256" s="82"/>
      <c r="AN256" s="386"/>
      <c r="AO256" s="652"/>
      <c r="AP256" s="386"/>
      <c r="AQ256" s="652"/>
      <c r="AR256" s="386"/>
      <c r="AS256" s="652"/>
    </row>
    <row r="257" spans="1:45" x14ac:dyDescent="0.25">
      <c r="A257" s="512">
        <v>72</v>
      </c>
      <c r="B257" s="10" t="s">
        <v>815</v>
      </c>
      <c r="C257" s="1684" t="s">
        <v>979</v>
      </c>
      <c r="D257" s="79"/>
      <c r="E257" s="25" t="s">
        <v>11362</v>
      </c>
      <c r="F257" s="40"/>
      <c r="I257" s="652"/>
      <c r="J257" s="43"/>
      <c r="L257" s="652"/>
      <c r="M257" s="43"/>
      <c r="O257" s="657"/>
      <c r="P257" s="43"/>
      <c r="R257" s="652"/>
      <c r="W257" s="648"/>
      <c r="X257" s="43"/>
      <c r="Y257" s="686"/>
      <c r="AA257" s="59" t="s">
        <v>824</v>
      </c>
      <c r="AB257" s="9"/>
      <c r="AC257" s="657"/>
      <c r="AE257" s="657"/>
      <c r="AF257" s="671" t="s">
        <v>815</v>
      </c>
      <c r="AG257" s="1043" t="s">
        <v>11477</v>
      </c>
      <c r="AH257" s="657"/>
      <c r="AI257" s="4" t="s">
        <v>813</v>
      </c>
      <c r="AJ257" s="657"/>
      <c r="AL257" s="10"/>
      <c r="AM257" s="82"/>
      <c r="AN257" s="386"/>
      <c r="AO257" s="652"/>
      <c r="AP257" s="386"/>
      <c r="AQ257" s="652"/>
      <c r="AR257" s="386"/>
      <c r="AS257" s="652"/>
    </row>
    <row r="258" spans="1:45" x14ac:dyDescent="0.25">
      <c r="A258" s="512">
        <v>72</v>
      </c>
      <c r="B258" s="10" t="s">
        <v>816</v>
      </c>
      <c r="C258" s="1680" t="s">
        <v>980</v>
      </c>
      <c r="D258" s="79"/>
      <c r="E258" s="25" t="s">
        <v>11363</v>
      </c>
      <c r="F258" s="40"/>
      <c r="I258" s="652"/>
      <c r="J258" s="43"/>
      <c r="L258" s="652"/>
      <c r="M258" s="43"/>
      <c r="O258" s="657"/>
      <c r="P258" s="43"/>
      <c r="R258" s="652"/>
      <c r="W258" s="648"/>
      <c r="X258" s="43"/>
      <c r="Y258" s="686"/>
      <c r="AA258" s="59" t="s">
        <v>824</v>
      </c>
      <c r="AB258" s="9"/>
      <c r="AC258" s="657"/>
      <c r="AE258" s="657"/>
      <c r="AF258" s="671" t="s">
        <v>816</v>
      </c>
      <c r="AG258" s="9" t="s">
        <v>11478</v>
      </c>
      <c r="AH258" s="657"/>
      <c r="AI258" s="4" t="s">
        <v>817</v>
      </c>
      <c r="AJ258" s="657"/>
      <c r="AL258" s="10"/>
      <c r="AM258" s="82"/>
      <c r="AN258" s="386"/>
      <c r="AO258" s="652"/>
      <c r="AP258" s="386"/>
      <c r="AQ258" s="652"/>
      <c r="AR258" s="386"/>
      <c r="AS258" s="652"/>
    </row>
    <row r="259" spans="1:45" x14ac:dyDescent="0.25">
      <c r="A259" s="512">
        <v>72</v>
      </c>
      <c r="B259" s="31" t="s">
        <v>818</v>
      </c>
      <c r="C259" s="1696" t="s">
        <v>981</v>
      </c>
      <c r="D259" s="685"/>
      <c r="E259" s="47" t="s">
        <v>1094</v>
      </c>
      <c r="F259" s="676"/>
      <c r="G259" s="73"/>
      <c r="H259" s="73"/>
      <c r="I259" s="653"/>
      <c r="J259" s="71"/>
      <c r="K259" s="73"/>
      <c r="L259" s="653"/>
      <c r="M259" s="71"/>
      <c r="N259" s="74"/>
      <c r="O259" s="658"/>
      <c r="P259" s="71"/>
      <c r="Q259" s="74"/>
      <c r="R259" s="653"/>
      <c r="S259" s="73"/>
      <c r="T259" s="73"/>
      <c r="U259" s="73"/>
      <c r="V259" s="73"/>
      <c r="W259" s="649"/>
      <c r="X259" s="71"/>
      <c r="Y259" s="929"/>
      <c r="Z259" s="74"/>
      <c r="AA259" s="77" t="s">
        <v>824</v>
      </c>
      <c r="AB259" s="75"/>
      <c r="AC259" s="658"/>
      <c r="AD259" s="74"/>
      <c r="AE259" s="658"/>
      <c r="AF259" s="918" t="s">
        <v>818</v>
      </c>
      <c r="AG259" s="929" t="s">
        <v>11479</v>
      </c>
      <c r="AH259" s="76"/>
      <c r="AI259" s="74" t="s">
        <v>763</v>
      </c>
      <c r="AJ259" s="658"/>
      <c r="AK259" s="74"/>
      <c r="AL259" s="76"/>
      <c r="AM259" s="917"/>
      <c r="AN259" s="72"/>
      <c r="AO259" s="653"/>
      <c r="AP259" s="72"/>
      <c r="AQ259" s="653"/>
      <c r="AR259" s="72"/>
      <c r="AS259" s="653"/>
    </row>
    <row r="260" spans="1:45" x14ac:dyDescent="0.25">
      <c r="A260" s="1616" t="s">
        <v>189</v>
      </c>
      <c r="B260" s="1615"/>
      <c r="C260" s="1346" t="s">
        <v>889</v>
      </c>
      <c r="D260" s="68"/>
      <c r="E260" s="36" t="s">
        <v>11263</v>
      </c>
      <c r="F260" s="39"/>
      <c r="G260" s="33"/>
      <c r="H260" s="33"/>
      <c r="I260" s="651"/>
      <c r="J260" s="61"/>
      <c r="K260" s="33"/>
      <c r="L260" s="651"/>
      <c r="M260" s="61"/>
      <c r="N260" s="23"/>
      <c r="O260" s="656"/>
      <c r="P260" s="61"/>
      <c r="Q260" s="23"/>
      <c r="R260" s="656"/>
      <c r="S260" s="23"/>
      <c r="T260" s="23"/>
      <c r="U260" s="23"/>
      <c r="V260" s="23"/>
      <c r="W260" s="660"/>
      <c r="X260" s="62" t="s">
        <v>189</v>
      </c>
      <c r="Y260" s="2028" t="s">
        <v>8</v>
      </c>
      <c r="Z260" s="23"/>
      <c r="AA260" s="55" t="s">
        <v>824</v>
      </c>
      <c r="AB260" s="24"/>
      <c r="AC260" s="656"/>
      <c r="AD260" s="23"/>
      <c r="AE260" s="656"/>
      <c r="AF260" s="667"/>
      <c r="AG260" s="24"/>
      <c r="AH260" s="656"/>
      <c r="AI260" s="23"/>
      <c r="AJ260" s="656"/>
      <c r="AK260" s="23"/>
      <c r="AL260" s="34"/>
      <c r="AM260" s="56"/>
      <c r="AN260" s="32"/>
      <c r="AO260" s="651"/>
      <c r="AP260" s="32"/>
      <c r="AQ260" s="651"/>
      <c r="AR260" s="32"/>
      <c r="AS260" s="651"/>
    </row>
    <row r="261" spans="1:45" x14ac:dyDescent="0.25">
      <c r="A261" s="1616" t="s">
        <v>190</v>
      </c>
      <c r="B261" s="1615"/>
      <c r="C261" s="1346" t="s">
        <v>888</v>
      </c>
      <c r="D261" s="68"/>
      <c r="E261" s="36" t="s">
        <v>11263</v>
      </c>
      <c r="F261" s="39"/>
      <c r="G261" s="33"/>
      <c r="H261" s="33"/>
      <c r="I261" s="651"/>
      <c r="J261" s="61"/>
      <c r="K261" s="33"/>
      <c r="L261" s="651"/>
      <c r="M261" s="61"/>
      <c r="N261" s="23"/>
      <c r="O261" s="656"/>
      <c r="P261" s="61"/>
      <c r="Q261" s="23"/>
      <c r="R261" s="656"/>
      <c r="S261" s="23"/>
      <c r="T261" s="23"/>
      <c r="U261" s="23"/>
      <c r="V261" s="23"/>
      <c r="W261" s="660"/>
      <c r="X261" s="62" t="s">
        <v>190</v>
      </c>
      <c r="Y261" s="2028" t="s">
        <v>8</v>
      </c>
      <c r="Z261" s="23"/>
      <c r="AA261" s="55" t="s">
        <v>824</v>
      </c>
      <c r="AB261" s="24"/>
      <c r="AC261" s="656"/>
      <c r="AD261" s="23"/>
      <c r="AE261" s="656"/>
      <c r="AF261" s="667"/>
      <c r="AG261" s="24"/>
      <c r="AH261" s="656"/>
      <c r="AI261" s="23"/>
      <c r="AJ261" s="656"/>
      <c r="AK261" s="23"/>
      <c r="AL261" s="34"/>
      <c r="AM261" s="56"/>
      <c r="AN261" s="32"/>
      <c r="AO261" s="651"/>
      <c r="AP261" s="32"/>
      <c r="AQ261" s="651"/>
      <c r="AR261" s="32"/>
      <c r="AS261" s="651"/>
    </row>
    <row r="262" spans="1:45" x14ac:dyDescent="0.25">
      <c r="A262" s="1616" t="s">
        <v>191</v>
      </c>
      <c r="B262" s="1615"/>
      <c r="C262" s="1346" t="s">
        <v>887</v>
      </c>
      <c r="D262" s="68"/>
      <c r="E262" s="36" t="s">
        <v>11263</v>
      </c>
      <c r="F262" s="39"/>
      <c r="G262" s="33"/>
      <c r="H262" s="33"/>
      <c r="I262" s="651"/>
      <c r="J262" s="61"/>
      <c r="K262" s="33"/>
      <c r="L262" s="651"/>
      <c r="M262" s="61"/>
      <c r="N262" s="23"/>
      <c r="O262" s="656"/>
      <c r="P262" s="61"/>
      <c r="Q262" s="23"/>
      <c r="R262" s="656"/>
      <c r="S262" s="23"/>
      <c r="T262" s="23"/>
      <c r="U262" s="23"/>
      <c r="V262" s="23"/>
      <c r="W262" s="660"/>
      <c r="X262" s="62" t="s">
        <v>191</v>
      </c>
      <c r="Y262" s="2028" t="s">
        <v>8</v>
      </c>
      <c r="Z262" s="23"/>
      <c r="AA262" s="55" t="s">
        <v>824</v>
      </c>
      <c r="AB262" s="24"/>
      <c r="AC262" s="656"/>
      <c r="AD262" s="23"/>
      <c r="AE262" s="656"/>
      <c r="AF262" s="667"/>
      <c r="AG262" s="24"/>
      <c r="AH262" s="656"/>
      <c r="AI262" s="23"/>
      <c r="AJ262" s="656"/>
      <c r="AK262" s="23"/>
      <c r="AL262" s="34"/>
      <c r="AM262" s="56"/>
      <c r="AN262" s="32"/>
      <c r="AO262" s="651"/>
      <c r="AP262" s="32"/>
      <c r="AQ262" s="651"/>
      <c r="AR262" s="32"/>
      <c r="AS262" s="651"/>
    </row>
    <row r="263" spans="1:45" x14ac:dyDescent="0.25">
      <c r="A263" s="1616" t="s">
        <v>192</v>
      </c>
      <c r="B263" s="1615"/>
      <c r="C263" s="1346" t="s">
        <v>886</v>
      </c>
      <c r="D263" s="68"/>
      <c r="E263" s="36" t="s">
        <v>11285</v>
      </c>
      <c r="F263" s="39"/>
      <c r="G263" s="33"/>
      <c r="H263" s="33"/>
      <c r="I263" s="651"/>
      <c r="J263" s="61"/>
      <c r="K263" s="33"/>
      <c r="L263" s="651"/>
      <c r="M263" s="61"/>
      <c r="N263" s="23"/>
      <c r="O263" s="656"/>
      <c r="P263" s="61"/>
      <c r="Q263" s="23"/>
      <c r="R263" s="656"/>
      <c r="S263" s="23"/>
      <c r="T263" s="23"/>
      <c r="U263" s="23"/>
      <c r="V263" s="23"/>
      <c r="W263" s="660"/>
      <c r="X263" s="62" t="s">
        <v>192</v>
      </c>
      <c r="Y263" s="2028" t="s">
        <v>8</v>
      </c>
      <c r="Z263" s="23"/>
      <c r="AA263" s="55" t="s">
        <v>824</v>
      </c>
      <c r="AB263" s="24"/>
      <c r="AC263" s="656"/>
      <c r="AD263" s="23"/>
      <c r="AE263" s="656"/>
      <c r="AF263" s="667"/>
      <c r="AG263" s="24"/>
      <c r="AH263" s="656"/>
      <c r="AI263" s="23"/>
      <c r="AJ263" s="656"/>
      <c r="AK263" s="23"/>
      <c r="AL263" s="34"/>
      <c r="AM263" s="56"/>
      <c r="AN263" s="32"/>
      <c r="AO263" s="651"/>
      <c r="AP263" s="32"/>
      <c r="AQ263" s="651"/>
      <c r="AR263" s="32"/>
      <c r="AS263" s="651"/>
    </row>
    <row r="264" spans="1:45" x14ac:dyDescent="0.25">
      <c r="A264" s="1616" t="s">
        <v>193</v>
      </c>
      <c r="B264" s="1615"/>
      <c r="C264" s="1346" t="s">
        <v>885</v>
      </c>
      <c r="D264" s="68"/>
      <c r="E264" s="36" t="s">
        <v>11285</v>
      </c>
      <c r="F264" s="39"/>
      <c r="G264" s="33"/>
      <c r="H264" s="33"/>
      <c r="I264" s="651"/>
      <c r="J264" s="61"/>
      <c r="K264" s="33"/>
      <c r="L264" s="651"/>
      <c r="M264" s="61"/>
      <c r="N264" s="23"/>
      <c r="O264" s="656"/>
      <c r="P264" s="61"/>
      <c r="Q264" s="23"/>
      <c r="R264" s="656"/>
      <c r="S264" s="23"/>
      <c r="T264" s="23"/>
      <c r="U264" s="23"/>
      <c r="V264" s="23"/>
      <c r="W264" s="660"/>
      <c r="X264" s="62" t="s">
        <v>193</v>
      </c>
      <c r="Y264" s="2028" t="s">
        <v>8</v>
      </c>
      <c r="Z264" s="23"/>
      <c r="AA264" s="55" t="s">
        <v>824</v>
      </c>
      <c r="AB264" s="24"/>
      <c r="AC264" s="656"/>
      <c r="AD264" s="23"/>
      <c r="AE264" s="656"/>
      <c r="AF264" s="667"/>
      <c r="AG264" s="24"/>
      <c r="AH264" s="656"/>
      <c r="AI264" s="23"/>
      <c r="AJ264" s="656"/>
      <c r="AK264" s="23"/>
      <c r="AL264" s="34"/>
      <c r="AM264" s="56"/>
      <c r="AN264" s="32"/>
      <c r="AO264" s="651"/>
      <c r="AP264" s="32"/>
      <c r="AQ264" s="651"/>
      <c r="AR264" s="32"/>
      <c r="AS264" s="651"/>
    </row>
    <row r="265" spans="1:45" x14ac:dyDescent="0.25">
      <c r="A265" s="1616" t="s">
        <v>194</v>
      </c>
      <c r="B265" s="1615"/>
      <c r="C265" s="1346" t="s">
        <v>884</v>
      </c>
      <c r="D265" s="68"/>
      <c r="E265" s="36" t="s">
        <v>11285</v>
      </c>
      <c r="F265" s="39"/>
      <c r="G265" s="33"/>
      <c r="H265" s="33"/>
      <c r="I265" s="651"/>
      <c r="J265" s="61"/>
      <c r="K265" s="33"/>
      <c r="L265" s="651"/>
      <c r="M265" s="61"/>
      <c r="N265" s="23"/>
      <c r="O265" s="656"/>
      <c r="P265" s="61"/>
      <c r="Q265" s="23"/>
      <c r="R265" s="656"/>
      <c r="S265" s="23"/>
      <c r="T265" s="23"/>
      <c r="U265" s="23"/>
      <c r="V265" s="23"/>
      <c r="W265" s="660"/>
      <c r="X265" s="62" t="s">
        <v>194</v>
      </c>
      <c r="Y265" s="2028" t="s">
        <v>8</v>
      </c>
      <c r="Z265" s="23"/>
      <c r="AA265" s="55" t="s">
        <v>824</v>
      </c>
      <c r="AB265" s="24"/>
      <c r="AC265" s="656"/>
      <c r="AD265" s="23"/>
      <c r="AE265" s="656"/>
      <c r="AF265" s="667"/>
      <c r="AG265" s="24"/>
      <c r="AH265" s="656"/>
      <c r="AI265" s="23"/>
      <c r="AJ265" s="656"/>
      <c r="AK265" s="23"/>
      <c r="AL265" s="34"/>
      <c r="AM265" s="56"/>
      <c r="AN265" s="32"/>
      <c r="AO265" s="651"/>
      <c r="AP265" s="32"/>
      <c r="AQ265" s="651"/>
      <c r="AR265" s="32"/>
      <c r="AS265" s="651"/>
    </row>
    <row r="266" spans="1:45" x14ac:dyDescent="0.25">
      <c r="A266" s="1624">
        <v>90</v>
      </c>
      <c r="B266" s="1615"/>
      <c r="C266" s="1346" t="s">
        <v>883</v>
      </c>
      <c r="D266" s="68" t="s">
        <v>11290</v>
      </c>
      <c r="E266" s="30"/>
      <c r="F266" s="39"/>
      <c r="G266" s="33"/>
      <c r="H266" s="33"/>
      <c r="I266" s="651"/>
      <c r="J266" s="64">
        <v>90</v>
      </c>
      <c r="K266" s="33" t="s">
        <v>13</v>
      </c>
      <c r="L266" s="651" t="s">
        <v>15</v>
      </c>
      <c r="M266" s="61"/>
      <c r="N266" s="23"/>
      <c r="O266" s="656"/>
      <c r="P266" s="61"/>
      <c r="Q266" s="23"/>
      <c r="R266" s="651"/>
      <c r="S266" s="33"/>
      <c r="T266" s="33"/>
      <c r="U266" s="33"/>
      <c r="V266" s="33"/>
      <c r="W266" s="647"/>
      <c r="X266" s="61"/>
      <c r="Y266" s="2028"/>
      <c r="Z266" s="23"/>
      <c r="AA266" s="55" t="s">
        <v>824</v>
      </c>
      <c r="AB266" s="24"/>
      <c r="AC266" s="656"/>
      <c r="AD266" s="23"/>
      <c r="AE266" s="656"/>
      <c r="AF266" s="667"/>
      <c r="AG266" s="24"/>
      <c r="AH266" s="656"/>
      <c r="AI266" s="23"/>
      <c r="AJ266" s="656"/>
      <c r="AK266" s="23"/>
      <c r="AL266" s="34"/>
      <c r="AM266" s="56"/>
      <c r="AN266" s="32"/>
      <c r="AO266" s="651"/>
      <c r="AP266" s="32"/>
      <c r="AQ266" s="651"/>
      <c r="AR266" s="32"/>
      <c r="AS266" s="651"/>
    </row>
    <row r="267" spans="1:45" x14ac:dyDescent="0.25">
      <c r="A267" s="1625">
        <v>95</v>
      </c>
      <c r="B267" s="1615"/>
      <c r="C267" s="1346" t="s">
        <v>882</v>
      </c>
      <c r="D267" s="68" t="s">
        <v>11291</v>
      </c>
      <c r="E267" s="30"/>
      <c r="F267" s="39"/>
      <c r="G267" s="33"/>
      <c r="H267" s="33"/>
      <c r="I267" s="651"/>
      <c r="J267" s="64">
        <v>95</v>
      </c>
      <c r="K267" s="33" t="s">
        <v>13</v>
      </c>
      <c r="L267" s="651" t="s">
        <v>15</v>
      </c>
      <c r="M267" s="61"/>
      <c r="N267" s="23"/>
      <c r="O267" s="656"/>
      <c r="P267" s="61"/>
      <c r="Q267" s="23"/>
      <c r="R267" s="651"/>
      <c r="S267" s="33"/>
      <c r="T267" s="33"/>
      <c r="U267" s="33"/>
      <c r="V267" s="33"/>
      <c r="W267" s="647"/>
      <c r="X267" s="61"/>
      <c r="Y267" s="2028"/>
      <c r="Z267" s="23"/>
      <c r="AA267" s="55" t="s">
        <v>824</v>
      </c>
      <c r="AB267" s="24"/>
      <c r="AC267" s="656"/>
      <c r="AD267" s="23"/>
      <c r="AE267" s="656"/>
      <c r="AF267" s="667"/>
      <c r="AG267" s="24"/>
      <c r="AH267" s="656"/>
      <c r="AI267" s="23"/>
      <c r="AJ267" s="656"/>
      <c r="AK267" s="23"/>
      <c r="AL267" s="34"/>
      <c r="AM267" s="56"/>
      <c r="AN267" s="32"/>
      <c r="AO267" s="651"/>
      <c r="AP267" s="32"/>
      <c r="AQ267" s="651"/>
      <c r="AR267" s="32"/>
      <c r="AS267" s="651"/>
    </row>
    <row r="268" spans="1:45" x14ac:dyDescent="0.25">
      <c r="A268" s="1625">
        <v>112</v>
      </c>
      <c r="B268" s="1615"/>
      <c r="C268" s="1346" t="s">
        <v>881</v>
      </c>
      <c r="D268" s="68" t="s">
        <v>11289</v>
      </c>
      <c r="E268" s="30"/>
      <c r="F268" s="44">
        <v>112</v>
      </c>
      <c r="G268" s="32" t="s">
        <v>30</v>
      </c>
      <c r="H268" s="33" t="s">
        <v>30</v>
      </c>
      <c r="I268" s="651"/>
      <c r="J268" s="64">
        <v>112</v>
      </c>
      <c r="K268" s="33" t="s">
        <v>30</v>
      </c>
      <c r="L268" s="651"/>
      <c r="M268" s="61"/>
      <c r="N268" s="23"/>
      <c r="O268" s="656"/>
      <c r="P268" s="61"/>
      <c r="Q268" s="23"/>
      <c r="R268" s="651"/>
      <c r="S268" s="33"/>
      <c r="T268" s="33"/>
      <c r="U268" s="33"/>
      <c r="V268" s="33"/>
      <c r="W268" s="647"/>
      <c r="X268" s="61"/>
      <c r="Y268" s="2028"/>
      <c r="Z268" s="23"/>
      <c r="AA268" s="55" t="s">
        <v>824</v>
      </c>
      <c r="AB268" s="24"/>
      <c r="AC268" s="656"/>
      <c r="AD268" s="23"/>
      <c r="AE268" s="656"/>
      <c r="AF268" s="667"/>
      <c r="AG268" s="24"/>
      <c r="AH268" s="656"/>
      <c r="AI268" s="23"/>
      <c r="AJ268" s="656"/>
      <c r="AK268" s="23"/>
      <c r="AL268" s="34"/>
      <c r="AM268" s="56"/>
      <c r="AN268" s="32"/>
      <c r="AO268" s="651"/>
      <c r="AP268" s="32"/>
      <c r="AQ268" s="651"/>
      <c r="AR268" s="32"/>
      <c r="AS268" s="651"/>
    </row>
    <row r="269" spans="1:45" x14ac:dyDescent="0.25">
      <c r="A269" s="510">
        <v>112</v>
      </c>
      <c r="B269" s="4" t="s">
        <v>96</v>
      </c>
      <c r="C269" s="1697" t="s">
        <v>1052</v>
      </c>
      <c r="D269" t="s">
        <v>11378</v>
      </c>
      <c r="E269" s="25"/>
      <c r="F269" s="41" t="s">
        <v>96</v>
      </c>
      <c r="G269" s="2" t="s">
        <v>79</v>
      </c>
      <c r="H269" s="2" t="s">
        <v>79</v>
      </c>
      <c r="I269" s="652"/>
      <c r="J269" s="65" t="s">
        <v>96</v>
      </c>
      <c r="K269" s="2" t="s">
        <v>79</v>
      </c>
      <c r="L269" s="652"/>
      <c r="M269" s="43"/>
      <c r="O269" s="657"/>
      <c r="P269" s="43"/>
      <c r="R269" s="652"/>
      <c r="W269" s="648"/>
      <c r="X269" s="43"/>
      <c r="Y269" s="686"/>
      <c r="AA269" s="59" t="s">
        <v>824</v>
      </c>
      <c r="AB269" s="9"/>
      <c r="AC269" s="657"/>
      <c r="AE269" s="657"/>
      <c r="AF269" s="31"/>
      <c r="AG269" s="9"/>
      <c r="AH269" s="657"/>
      <c r="AJ269" s="657"/>
      <c r="AL269" s="10"/>
      <c r="AM269" s="82"/>
      <c r="AN269" s="386"/>
      <c r="AO269" s="652"/>
      <c r="AP269" s="386"/>
      <c r="AQ269" s="652"/>
      <c r="AR269" s="386"/>
      <c r="AS269" s="652"/>
    </row>
    <row r="270" spans="1:45" x14ac:dyDescent="0.25">
      <c r="A270" s="514">
        <v>112</v>
      </c>
      <c r="B270" s="15" t="s">
        <v>97</v>
      </c>
      <c r="C270" s="1698" t="s">
        <v>1053</v>
      </c>
      <c r="D270" s="37" t="s">
        <v>11275</v>
      </c>
      <c r="E270" s="29"/>
      <c r="F270" s="45" t="s">
        <v>97</v>
      </c>
      <c r="G270" s="13" t="s">
        <v>79</v>
      </c>
      <c r="H270" s="8" t="s">
        <v>79</v>
      </c>
      <c r="I270" s="654"/>
      <c r="J270" s="66" t="s">
        <v>97</v>
      </c>
      <c r="K270" s="8" t="s">
        <v>79</v>
      </c>
      <c r="L270" s="654"/>
      <c r="M270" s="53"/>
      <c r="N270" s="15"/>
      <c r="O270" s="664"/>
      <c r="P270" s="53"/>
      <c r="Q270" s="15"/>
      <c r="R270" s="654"/>
      <c r="S270" s="8"/>
      <c r="T270" s="8"/>
      <c r="U270" s="8"/>
      <c r="V270" s="8"/>
      <c r="W270" s="661"/>
      <c r="X270" s="53"/>
      <c r="Y270" s="2035"/>
      <c r="Z270" s="15"/>
      <c r="AA270" s="60" t="s">
        <v>824</v>
      </c>
      <c r="AB270" s="11"/>
      <c r="AC270" s="664"/>
      <c r="AD270" s="15"/>
      <c r="AE270" s="664"/>
      <c r="AF270" s="673"/>
      <c r="AG270" s="11"/>
      <c r="AH270" s="664"/>
      <c r="AI270" s="15"/>
      <c r="AJ270" s="664"/>
      <c r="AK270" s="15"/>
      <c r="AL270" s="12"/>
      <c r="AM270" s="906"/>
      <c r="AN270" s="13"/>
      <c r="AO270" s="654"/>
      <c r="AP270" s="13"/>
      <c r="AQ270" s="654"/>
      <c r="AR270" s="13"/>
      <c r="AS270" s="654"/>
    </row>
    <row r="273" spans="2:2" customFormat="1" x14ac:dyDescent="0.25">
      <c r="B273" s="4"/>
    </row>
    <row r="274" spans="2:2" customFormat="1" x14ac:dyDescent="0.25">
      <c r="B274" s="4"/>
    </row>
    <row r="275" spans="2:2" customFormat="1" x14ac:dyDescent="0.25">
      <c r="B275" s="4"/>
    </row>
    <row r="276" spans="2:2" customFormat="1" x14ac:dyDescent="0.25">
      <c r="B276" s="4"/>
    </row>
    <row r="277" spans="2:2" customFormat="1" x14ac:dyDescent="0.25">
      <c r="B277" s="4"/>
    </row>
    <row r="278" spans="2:2" customFormat="1" x14ac:dyDescent="0.25">
      <c r="B278" s="4"/>
    </row>
    <row r="279" spans="2:2" customFormat="1" x14ac:dyDescent="0.25">
      <c r="B279" s="4"/>
    </row>
    <row r="280" spans="2:2" customFormat="1" x14ac:dyDescent="0.25">
      <c r="B280" s="4"/>
    </row>
    <row r="281" spans="2:2" customFormat="1" x14ac:dyDescent="0.25">
      <c r="B281" s="4"/>
    </row>
    <row r="282" spans="2:2" customFormat="1" x14ac:dyDescent="0.25">
      <c r="B282" s="4"/>
    </row>
    <row r="283" spans="2:2" customFormat="1" x14ac:dyDescent="0.25">
      <c r="B283" s="4"/>
    </row>
    <row r="284" spans="2:2" customFormat="1" x14ac:dyDescent="0.25">
      <c r="B284" s="4"/>
    </row>
    <row r="285" spans="2:2" customFormat="1" x14ac:dyDescent="0.25">
      <c r="B285" s="4"/>
    </row>
    <row r="286" spans="2:2" customFormat="1" x14ac:dyDescent="0.25">
      <c r="B286" s="4"/>
    </row>
    <row r="287" spans="2:2" customFormat="1" x14ac:dyDescent="0.25">
      <c r="B287" s="4"/>
    </row>
    <row r="288" spans="2:2" customFormat="1" x14ac:dyDescent="0.25">
      <c r="B288" s="4"/>
    </row>
    <row r="289" spans="2:45" customFormat="1" x14ac:dyDescent="0.25">
      <c r="B289" s="4"/>
      <c r="F289" s="14"/>
      <c r="G289" s="2"/>
      <c r="H289" s="2"/>
      <c r="I289" s="2"/>
      <c r="J289" s="4"/>
      <c r="K289" s="2"/>
      <c r="L289" s="2"/>
      <c r="M289" s="4"/>
      <c r="N289" s="4"/>
      <c r="O289" s="4"/>
      <c r="P289" s="4"/>
      <c r="Q289" s="4"/>
      <c r="R289" s="2"/>
      <c r="S289" s="2"/>
      <c r="T289" s="2"/>
      <c r="U289" s="2"/>
      <c r="V289" s="2"/>
      <c r="W289" s="2"/>
      <c r="X289" s="4"/>
      <c r="Y289" s="4"/>
      <c r="Z289" s="4"/>
      <c r="AA289" s="4"/>
      <c r="AB289" s="4"/>
      <c r="AC289" s="4"/>
      <c r="AD289" s="4"/>
      <c r="AE289" s="4"/>
      <c r="AF289" s="3"/>
      <c r="AG289" s="4"/>
      <c r="AH289" s="4"/>
      <c r="AI289" s="4"/>
      <c r="AJ289" s="4"/>
      <c r="AK289" s="4"/>
      <c r="AL289" s="4"/>
      <c r="AM289" s="48"/>
      <c r="AN289" s="2"/>
      <c r="AO289" s="2"/>
      <c r="AP289" s="2"/>
      <c r="AQ289" s="2"/>
      <c r="AR289" s="2"/>
      <c r="AS289" s="2"/>
    </row>
    <row r="290" spans="2:45" customFormat="1" x14ac:dyDescent="0.25">
      <c r="B290" s="4"/>
      <c r="F290" s="14"/>
      <c r="G290" s="2"/>
      <c r="H290" s="2"/>
      <c r="I290" s="2"/>
      <c r="J290" s="4"/>
      <c r="K290" s="2"/>
      <c r="L290" s="2"/>
      <c r="M290" s="4"/>
      <c r="N290" s="4"/>
      <c r="O290" s="4"/>
      <c r="P290" s="4"/>
      <c r="Q290" s="4"/>
      <c r="R290" s="2"/>
      <c r="S290" s="2"/>
      <c r="T290" s="2"/>
      <c r="U290" s="2"/>
      <c r="V290" s="2"/>
      <c r="W290" s="2"/>
      <c r="X290" s="4"/>
      <c r="Y290" s="4"/>
      <c r="Z290" s="4"/>
      <c r="AA290" s="4"/>
      <c r="AB290" s="4"/>
      <c r="AC290" s="4"/>
      <c r="AD290" s="4"/>
      <c r="AE290" s="4"/>
      <c r="AF290" s="3"/>
      <c r="AG290" s="4"/>
      <c r="AH290" s="4"/>
      <c r="AI290" s="4"/>
      <c r="AJ290" s="4"/>
      <c r="AK290" s="4"/>
      <c r="AL290" s="4"/>
      <c r="AM290" s="48"/>
      <c r="AN290" s="2"/>
      <c r="AO290" s="2"/>
      <c r="AP290" s="2"/>
      <c r="AQ290" s="2"/>
      <c r="AR290" s="2"/>
      <c r="AS290" s="2"/>
    </row>
    <row r="291" spans="2:45" customFormat="1" x14ac:dyDescent="0.25">
      <c r="B291" s="4"/>
      <c r="F291" s="14"/>
      <c r="G291" s="2"/>
      <c r="H291" s="2"/>
      <c r="I291" s="2"/>
      <c r="J291" s="4"/>
      <c r="K291" s="2"/>
      <c r="L291" s="2"/>
      <c r="M291" s="4"/>
      <c r="N291" s="4"/>
      <c r="O291" s="4"/>
      <c r="P291" s="4"/>
      <c r="Q291" s="4"/>
      <c r="R291" s="2"/>
      <c r="S291" s="2"/>
      <c r="T291" s="2"/>
      <c r="U291" s="2"/>
      <c r="V291" s="2"/>
      <c r="W291" s="2"/>
      <c r="X291" s="4"/>
      <c r="Y291" s="4"/>
      <c r="Z291" s="4"/>
      <c r="AA291" s="4"/>
      <c r="AB291" s="4"/>
      <c r="AC291" s="4"/>
      <c r="AD291" s="4"/>
      <c r="AE291" s="4"/>
      <c r="AF291" s="3"/>
      <c r="AG291" s="4"/>
      <c r="AH291" s="4"/>
      <c r="AI291" s="4"/>
      <c r="AJ291" s="4"/>
      <c r="AK291" s="4"/>
      <c r="AL291" s="4"/>
      <c r="AM291" s="48"/>
      <c r="AN291" s="2"/>
      <c r="AO291" s="2"/>
      <c r="AP291" s="2"/>
      <c r="AQ291" s="2"/>
      <c r="AR291" s="2"/>
      <c r="AS291" s="2"/>
    </row>
    <row r="292" spans="2:45" customFormat="1" x14ac:dyDescent="0.25">
      <c r="B292" s="4"/>
      <c r="F292" s="14"/>
      <c r="G292" s="2"/>
      <c r="H292" s="2"/>
      <c r="I292" s="2"/>
      <c r="J292" s="4"/>
      <c r="K292" s="2"/>
      <c r="L292" s="2"/>
      <c r="M292" s="4"/>
      <c r="N292" s="4"/>
      <c r="O292" s="4"/>
      <c r="P292" s="4"/>
      <c r="Q292" s="4"/>
      <c r="R292" s="2"/>
      <c r="S292" s="2"/>
      <c r="T292" s="2"/>
      <c r="U292" s="2"/>
      <c r="V292" s="2"/>
      <c r="W292" s="2"/>
      <c r="X292" s="4"/>
      <c r="Y292" s="4"/>
      <c r="Z292" s="4"/>
      <c r="AA292" s="4"/>
      <c r="AB292" s="4"/>
      <c r="AC292" s="4"/>
      <c r="AD292" s="4"/>
      <c r="AE292" s="4"/>
      <c r="AF292" s="3"/>
      <c r="AG292" s="4"/>
      <c r="AH292" s="4"/>
      <c r="AI292" s="4"/>
      <c r="AJ292" s="4"/>
      <c r="AK292" s="4"/>
      <c r="AL292" s="4"/>
      <c r="AM292" s="48"/>
      <c r="AN292" s="2"/>
      <c r="AO292" s="2"/>
      <c r="AP292" s="2"/>
      <c r="AQ292" s="2"/>
      <c r="AR292" s="2"/>
      <c r="AS292" s="2"/>
    </row>
    <row r="293" spans="2:45" customFormat="1" x14ac:dyDescent="0.25">
      <c r="B293" s="4"/>
      <c r="F293" s="14"/>
      <c r="G293" s="2"/>
      <c r="H293" s="2"/>
      <c r="I293" s="2"/>
      <c r="J293" s="4"/>
      <c r="K293" s="2"/>
      <c r="L293" s="2"/>
      <c r="M293" s="4"/>
      <c r="N293" s="4"/>
      <c r="O293" s="4"/>
      <c r="P293" s="4"/>
      <c r="Q293" s="4"/>
      <c r="R293" s="2"/>
      <c r="S293" s="2"/>
      <c r="T293" s="2"/>
      <c r="U293" s="2"/>
      <c r="V293" s="2"/>
      <c r="W293" s="2"/>
      <c r="X293" s="4"/>
      <c r="Y293" s="4"/>
      <c r="Z293" s="4"/>
      <c r="AA293" s="4"/>
      <c r="AB293" s="4"/>
      <c r="AC293" s="4"/>
      <c r="AD293" s="4"/>
      <c r="AE293" s="4"/>
      <c r="AF293" s="3"/>
      <c r="AG293" s="4"/>
      <c r="AH293" s="4"/>
      <c r="AI293" s="4"/>
      <c r="AJ293" s="4"/>
      <c r="AK293" s="4"/>
      <c r="AL293" s="4"/>
      <c r="AM293" s="48"/>
      <c r="AN293" s="2"/>
      <c r="AO293" s="2"/>
      <c r="AP293" s="2"/>
      <c r="AQ293" s="2"/>
      <c r="AR293" s="2"/>
      <c r="AS293" s="2"/>
    </row>
    <row r="294" spans="2:45" customFormat="1" x14ac:dyDescent="0.25">
      <c r="B294" s="4"/>
      <c r="F294" s="14"/>
      <c r="G294" s="2"/>
      <c r="H294" s="2"/>
      <c r="I294" s="2"/>
      <c r="J294" s="4"/>
      <c r="K294" s="2"/>
      <c r="L294" s="2"/>
      <c r="M294" s="4"/>
      <c r="N294" s="4"/>
      <c r="O294" s="4"/>
      <c r="P294" s="4"/>
      <c r="Q294" s="4"/>
      <c r="R294" s="2"/>
      <c r="S294" s="2"/>
      <c r="T294" s="2"/>
      <c r="U294" s="2"/>
      <c r="V294" s="2"/>
      <c r="W294" s="2"/>
      <c r="X294" s="4"/>
      <c r="Y294" s="4"/>
      <c r="Z294" s="4"/>
      <c r="AA294" s="4"/>
      <c r="AB294" s="4"/>
      <c r="AC294" s="4"/>
      <c r="AD294" s="4"/>
      <c r="AE294" s="4"/>
      <c r="AF294" s="3"/>
      <c r="AG294" s="4"/>
      <c r="AH294" s="4"/>
      <c r="AI294" s="4"/>
      <c r="AJ294" s="4"/>
      <c r="AK294" s="4"/>
      <c r="AL294" s="4"/>
      <c r="AM294" s="48"/>
      <c r="AN294" s="2"/>
      <c r="AO294" s="2"/>
      <c r="AP294" s="2"/>
      <c r="AQ294" s="2"/>
      <c r="AR294" s="2"/>
      <c r="AS294" s="2"/>
    </row>
    <row r="295" spans="2:45" customFormat="1" x14ac:dyDescent="0.25">
      <c r="B295" s="4"/>
      <c r="F295" s="14"/>
      <c r="G295" s="2"/>
      <c r="H295" s="2"/>
      <c r="I295" s="2"/>
      <c r="J295" s="4"/>
      <c r="K295" s="2"/>
      <c r="L295" s="2"/>
      <c r="M295" s="4"/>
      <c r="N295" s="4"/>
      <c r="O295" s="4"/>
      <c r="P295" s="4"/>
      <c r="Q295" s="4"/>
      <c r="R295" s="2"/>
      <c r="S295" s="2"/>
      <c r="T295" s="2"/>
      <c r="U295" s="2"/>
      <c r="V295" s="2"/>
      <c r="W295" s="2"/>
      <c r="X295" s="4"/>
      <c r="Y295" s="4"/>
      <c r="Z295" s="4"/>
      <c r="AA295" s="4"/>
      <c r="AB295" s="4"/>
      <c r="AC295" s="4"/>
      <c r="AD295" s="4"/>
      <c r="AE295" s="4"/>
      <c r="AF295" s="3"/>
      <c r="AG295" s="4"/>
      <c r="AH295" s="4"/>
      <c r="AI295" s="4"/>
      <c r="AJ295" s="4"/>
      <c r="AK295" s="4"/>
      <c r="AL295" s="4"/>
      <c r="AM295" s="48"/>
      <c r="AN295" s="2"/>
      <c r="AO295" s="2"/>
      <c r="AP295" s="2"/>
      <c r="AQ295" s="2"/>
      <c r="AR295" s="2"/>
      <c r="AS295" s="2"/>
    </row>
    <row r="296" spans="2:45" customFormat="1" x14ac:dyDescent="0.25">
      <c r="B296" s="4"/>
      <c r="F296" s="14"/>
      <c r="G296" s="2"/>
      <c r="H296" s="2"/>
      <c r="I296" s="2"/>
      <c r="J296" s="4"/>
      <c r="K296" s="2"/>
      <c r="L296" s="2"/>
      <c r="M296" s="4"/>
      <c r="N296" s="4"/>
      <c r="O296" s="4"/>
      <c r="P296" s="4"/>
      <c r="Q296" s="4"/>
      <c r="R296" s="2"/>
      <c r="S296" s="2"/>
      <c r="T296" s="2"/>
      <c r="U296" s="2"/>
      <c r="V296" s="2"/>
      <c r="W296" s="2"/>
      <c r="X296" s="4"/>
      <c r="Y296" s="4"/>
      <c r="Z296" s="4"/>
      <c r="AA296" s="4"/>
      <c r="AB296" s="4"/>
      <c r="AC296" s="4"/>
      <c r="AD296" s="4"/>
      <c r="AE296" s="4"/>
      <c r="AF296" s="3"/>
      <c r="AG296" s="4"/>
      <c r="AH296" s="4"/>
      <c r="AI296" s="4"/>
      <c r="AJ296" s="4"/>
      <c r="AK296" s="4"/>
      <c r="AL296" s="4"/>
      <c r="AM296" s="48"/>
      <c r="AN296" s="2"/>
      <c r="AO296" s="2"/>
      <c r="AP296" s="2"/>
      <c r="AQ296" s="2"/>
      <c r="AR296" s="2"/>
      <c r="AS296" s="2"/>
    </row>
    <row r="297" spans="2:45" customFormat="1" x14ac:dyDescent="0.25">
      <c r="B297" s="4"/>
      <c r="F297" s="14"/>
      <c r="G297" s="2"/>
      <c r="H297" s="2"/>
      <c r="I297" s="2"/>
      <c r="J297" s="4"/>
      <c r="K297" s="2"/>
      <c r="L297" s="2"/>
      <c r="M297" s="4"/>
      <c r="N297" s="4"/>
      <c r="O297" s="4"/>
      <c r="P297" s="4"/>
      <c r="Q297" s="4"/>
      <c r="R297" s="2"/>
      <c r="S297" s="2"/>
      <c r="T297" s="2"/>
      <c r="U297" s="2"/>
      <c r="V297" s="2"/>
      <c r="W297" s="2"/>
      <c r="X297" s="4"/>
      <c r="Y297" s="4"/>
      <c r="Z297" s="4"/>
      <c r="AA297" s="4"/>
      <c r="AB297" s="4"/>
      <c r="AC297" s="4"/>
      <c r="AD297" s="4"/>
      <c r="AE297" s="4"/>
      <c r="AF297" s="3"/>
      <c r="AG297" s="4"/>
      <c r="AH297" s="4"/>
      <c r="AI297" s="4"/>
      <c r="AJ297" s="4"/>
      <c r="AK297" s="4"/>
      <c r="AL297" s="4"/>
      <c r="AM297" s="48"/>
      <c r="AN297" s="2"/>
      <c r="AO297" s="2"/>
      <c r="AP297" s="2"/>
      <c r="AQ297" s="2"/>
      <c r="AR297" s="2"/>
      <c r="AS297" s="2"/>
    </row>
    <row r="298" spans="2:45" customFormat="1" x14ac:dyDescent="0.25">
      <c r="B298" s="4"/>
      <c r="F298" s="14"/>
      <c r="G298" s="2"/>
      <c r="H298" s="2"/>
      <c r="I298" s="2"/>
      <c r="J298" s="4"/>
      <c r="K298" s="2"/>
      <c r="L298" s="2"/>
      <c r="M298" s="4"/>
      <c r="N298" s="4"/>
      <c r="O298" s="4"/>
      <c r="P298" s="4"/>
      <c r="Q298" s="4"/>
      <c r="R298" s="2"/>
      <c r="S298" s="2"/>
      <c r="T298" s="2"/>
      <c r="U298" s="2"/>
      <c r="V298" s="2"/>
      <c r="W298" s="2"/>
      <c r="X298" s="4"/>
      <c r="Y298" s="4"/>
      <c r="Z298" s="4"/>
      <c r="AA298" s="4"/>
      <c r="AB298" s="4"/>
      <c r="AC298" s="4"/>
      <c r="AD298" s="4"/>
      <c r="AE298" s="4"/>
      <c r="AF298" s="3"/>
      <c r="AG298" s="4"/>
      <c r="AH298" s="4"/>
      <c r="AI298" s="4"/>
      <c r="AJ298" s="4"/>
      <c r="AK298" s="4"/>
      <c r="AL298" s="4"/>
      <c r="AM298" s="48"/>
      <c r="AN298" s="2"/>
      <c r="AO298" s="2"/>
      <c r="AP298" s="2"/>
      <c r="AQ298" s="2"/>
      <c r="AR298" s="2"/>
      <c r="AS298" s="2"/>
    </row>
    <row r="299" spans="2:45" customFormat="1" x14ac:dyDescent="0.25">
      <c r="B299" s="4"/>
      <c r="F299" s="14"/>
      <c r="G299" s="2"/>
      <c r="H299" s="2"/>
      <c r="I299" s="2"/>
      <c r="J299" s="4"/>
      <c r="K299" s="2"/>
      <c r="L299" s="2"/>
      <c r="M299" s="4"/>
      <c r="N299" s="4"/>
      <c r="O299" s="4"/>
      <c r="P299" s="4"/>
      <c r="Q299" s="4"/>
      <c r="R299" s="2"/>
      <c r="S299" s="2"/>
      <c r="T299" s="2"/>
      <c r="U299" s="2"/>
      <c r="V299" s="2"/>
      <c r="W299" s="2"/>
      <c r="X299" s="4"/>
      <c r="Y299" s="4"/>
      <c r="Z299" s="4"/>
      <c r="AA299" s="4"/>
      <c r="AB299" s="4"/>
      <c r="AC299" s="4"/>
      <c r="AD299" s="4"/>
      <c r="AE299" s="4"/>
      <c r="AF299" s="3"/>
      <c r="AG299" s="4"/>
      <c r="AH299" s="4"/>
      <c r="AI299" s="4"/>
      <c r="AJ299" s="4"/>
      <c r="AK299" s="4"/>
      <c r="AL299" s="4"/>
      <c r="AM299" s="48"/>
      <c r="AN299" s="2"/>
      <c r="AO299" s="2"/>
      <c r="AP299" s="2"/>
      <c r="AQ299" s="2"/>
      <c r="AR299" s="2"/>
      <c r="AS299" s="2"/>
    </row>
    <row r="300" spans="2:45" customFormat="1" x14ac:dyDescent="0.25">
      <c r="B300" s="4"/>
      <c r="F300" s="14"/>
      <c r="G300" s="2"/>
      <c r="H300" s="2"/>
      <c r="I300" s="2"/>
      <c r="J300" s="4"/>
      <c r="K300" s="2"/>
      <c r="L300" s="2"/>
      <c r="M300" s="4"/>
      <c r="N300" s="4"/>
      <c r="O300" s="4"/>
      <c r="P300" s="4"/>
      <c r="Q300" s="4"/>
      <c r="R300" s="2"/>
      <c r="S300" s="2"/>
      <c r="T300" s="2"/>
      <c r="U300" s="2"/>
      <c r="V300" s="2"/>
      <c r="W300" s="2"/>
      <c r="X300" s="4"/>
      <c r="Y300" s="4"/>
      <c r="Z300" s="4"/>
      <c r="AA300" s="4"/>
      <c r="AB300" s="4"/>
      <c r="AC300" s="4"/>
      <c r="AD300" s="4"/>
      <c r="AE300" s="4"/>
      <c r="AF300" s="3"/>
      <c r="AG300" s="4"/>
      <c r="AH300" s="4"/>
      <c r="AI300" s="4"/>
      <c r="AJ300" s="4"/>
      <c r="AK300" s="4"/>
      <c r="AL300" s="4"/>
      <c r="AM300" s="48"/>
      <c r="AN300" s="2"/>
      <c r="AO300" s="2"/>
      <c r="AP300" s="2"/>
      <c r="AQ300" s="2"/>
      <c r="AR300" s="2"/>
      <c r="AS300" s="2"/>
    </row>
    <row r="301" spans="2:45" customFormat="1" x14ac:dyDescent="0.25">
      <c r="B301" s="4"/>
      <c r="F301" s="14"/>
      <c r="G301" s="2"/>
      <c r="H301" s="2"/>
      <c r="I301" s="2"/>
      <c r="J301" s="4"/>
      <c r="K301" s="2"/>
      <c r="L301" s="2"/>
      <c r="M301" s="4"/>
      <c r="N301" s="4"/>
      <c r="O301" s="4"/>
      <c r="P301" s="4"/>
      <c r="Q301" s="4"/>
      <c r="R301" s="2"/>
      <c r="S301" s="2"/>
      <c r="T301" s="2"/>
      <c r="U301" s="2"/>
      <c r="V301" s="2"/>
      <c r="W301" s="2"/>
      <c r="X301" s="4"/>
      <c r="Y301" s="4"/>
      <c r="Z301" s="4"/>
      <c r="AA301" s="4"/>
      <c r="AB301" s="4"/>
      <c r="AC301" s="4"/>
      <c r="AD301" s="4"/>
      <c r="AE301" s="4"/>
      <c r="AF301" s="3"/>
      <c r="AG301" s="4"/>
      <c r="AH301" s="4"/>
      <c r="AI301" s="4"/>
      <c r="AJ301" s="4"/>
      <c r="AK301" s="4"/>
      <c r="AL301" s="4"/>
      <c r="AM301" s="48"/>
      <c r="AN301" s="2"/>
      <c r="AO301" s="2"/>
      <c r="AP301" s="2"/>
      <c r="AQ301" s="2"/>
      <c r="AR301" s="2"/>
      <c r="AS301" s="2"/>
    </row>
    <row r="302" spans="2:45" customFormat="1" x14ac:dyDescent="0.25">
      <c r="B302" s="4"/>
      <c r="F302" s="14"/>
      <c r="G302" s="2"/>
      <c r="H302" s="2"/>
      <c r="I302" s="2"/>
      <c r="J302" s="4"/>
      <c r="K302" s="2"/>
      <c r="L302" s="2"/>
      <c r="M302" s="4"/>
      <c r="N302" s="4"/>
      <c r="O302" s="4"/>
      <c r="P302" s="4"/>
      <c r="Q302" s="4"/>
      <c r="R302" s="2"/>
      <c r="S302" s="2"/>
      <c r="T302" s="2"/>
      <c r="U302" s="2"/>
      <c r="V302" s="2"/>
      <c r="W302" s="2"/>
      <c r="X302" s="4"/>
      <c r="Y302" s="4"/>
      <c r="Z302" s="4"/>
      <c r="AA302" s="4"/>
      <c r="AB302" s="4"/>
      <c r="AC302" s="4"/>
      <c r="AD302" s="4"/>
      <c r="AE302" s="4"/>
      <c r="AF302" s="3"/>
      <c r="AG302" s="4"/>
      <c r="AH302" s="4"/>
      <c r="AI302" s="4"/>
      <c r="AJ302" s="4"/>
      <c r="AK302" s="4"/>
      <c r="AL302" s="4"/>
      <c r="AM302" s="48"/>
      <c r="AN302" s="2"/>
      <c r="AO302" s="2"/>
      <c r="AP302" s="2"/>
      <c r="AQ302" s="2"/>
      <c r="AR302" s="2"/>
      <c r="AS302" s="2"/>
    </row>
    <row r="303" spans="2:45" customFormat="1" x14ac:dyDescent="0.25">
      <c r="B303" s="4"/>
      <c r="F303" s="14"/>
      <c r="G303" s="2"/>
      <c r="H303" s="2"/>
      <c r="I303" s="2"/>
      <c r="J303" s="4"/>
      <c r="K303" s="2"/>
      <c r="L303" s="2"/>
      <c r="M303" s="4"/>
      <c r="N303" s="4"/>
      <c r="O303" s="4"/>
      <c r="P303" s="4"/>
      <c r="Q303" s="4"/>
      <c r="R303" s="2"/>
      <c r="S303" s="2"/>
      <c r="T303" s="2"/>
      <c r="U303" s="2"/>
      <c r="V303" s="2"/>
      <c r="W303" s="2"/>
      <c r="X303" s="4"/>
      <c r="Y303" s="4"/>
      <c r="Z303" s="4"/>
      <c r="AA303" s="4"/>
      <c r="AB303" s="4"/>
      <c r="AC303" s="4"/>
      <c r="AD303" s="4"/>
      <c r="AE303" s="4"/>
      <c r="AF303" s="3"/>
      <c r="AG303" s="4"/>
      <c r="AH303" s="4"/>
      <c r="AI303" s="4"/>
      <c r="AJ303" s="4"/>
      <c r="AK303" s="4"/>
      <c r="AL303" s="4"/>
      <c r="AM303" s="48"/>
      <c r="AN303" s="2"/>
      <c r="AO303" s="2"/>
      <c r="AP303" s="2"/>
      <c r="AQ303" s="2"/>
      <c r="AR303" s="2"/>
      <c r="AS303" s="2"/>
    </row>
    <row r="304" spans="2:45" customFormat="1" x14ac:dyDescent="0.25">
      <c r="B304" s="4"/>
      <c r="F304" s="14"/>
      <c r="G304" s="2"/>
      <c r="H304" s="2"/>
      <c r="I304" s="2"/>
      <c r="J304" s="4"/>
      <c r="K304" s="2"/>
      <c r="L304" s="2"/>
      <c r="M304" s="4"/>
      <c r="N304" s="4"/>
      <c r="O304" s="4"/>
      <c r="P304" s="4"/>
      <c r="Q304" s="4"/>
      <c r="R304" s="2"/>
      <c r="S304" s="2"/>
      <c r="T304" s="2"/>
      <c r="U304" s="2"/>
      <c r="V304" s="2"/>
      <c r="W304" s="2"/>
      <c r="X304" s="4"/>
      <c r="Y304" s="4"/>
      <c r="Z304" s="4"/>
      <c r="AA304" s="4"/>
      <c r="AB304" s="4"/>
      <c r="AC304" s="4"/>
      <c r="AD304" s="4"/>
      <c r="AE304" s="4"/>
      <c r="AF304" s="3"/>
      <c r="AG304" s="4"/>
      <c r="AH304" s="4"/>
      <c r="AI304" s="4"/>
      <c r="AJ304" s="4"/>
      <c r="AK304" s="4"/>
      <c r="AL304" s="4"/>
      <c r="AM304" s="48"/>
      <c r="AN304" s="2"/>
      <c r="AO304" s="2"/>
      <c r="AP304" s="2"/>
      <c r="AQ304" s="2"/>
      <c r="AR304" s="2"/>
      <c r="AS304" s="2"/>
    </row>
    <row r="305" spans="2:45" customFormat="1" x14ac:dyDescent="0.25">
      <c r="B305" s="4"/>
      <c r="F305" s="14"/>
      <c r="G305" s="2"/>
      <c r="H305" s="2"/>
      <c r="I305" s="2"/>
      <c r="J305" s="4"/>
      <c r="K305" s="2"/>
      <c r="L305" s="2"/>
      <c r="M305" s="4"/>
      <c r="N305" s="4"/>
      <c r="O305" s="4"/>
      <c r="P305" s="4"/>
      <c r="Q305" s="4"/>
      <c r="R305" s="2"/>
      <c r="S305" s="2"/>
      <c r="T305" s="2"/>
      <c r="U305" s="2"/>
      <c r="V305" s="2"/>
      <c r="W305" s="2"/>
      <c r="X305" s="4"/>
      <c r="Y305" s="4"/>
      <c r="Z305" s="4"/>
      <c r="AA305" s="4"/>
      <c r="AB305" s="4"/>
      <c r="AC305" s="4"/>
      <c r="AD305" s="4"/>
      <c r="AE305" s="4"/>
      <c r="AF305" s="3"/>
      <c r="AG305" s="4"/>
      <c r="AH305" s="4"/>
      <c r="AI305" s="4"/>
      <c r="AJ305" s="4"/>
      <c r="AK305" s="4"/>
      <c r="AL305" s="4"/>
      <c r="AM305" s="48"/>
      <c r="AN305" s="2"/>
      <c r="AO305" s="2"/>
      <c r="AP305" s="2"/>
      <c r="AQ305" s="2"/>
      <c r="AR305" s="2"/>
      <c r="AS305" s="2"/>
    </row>
    <row r="306" spans="2:45" customFormat="1" x14ac:dyDescent="0.25">
      <c r="B306" s="4"/>
      <c r="F306" s="14"/>
      <c r="G306" s="2"/>
      <c r="H306" s="2"/>
      <c r="I306" s="2"/>
      <c r="J306" s="4"/>
      <c r="K306" s="2"/>
      <c r="L306" s="2"/>
      <c r="M306" s="4"/>
      <c r="N306" s="4"/>
      <c r="O306" s="4"/>
      <c r="P306" s="4"/>
      <c r="Q306" s="4"/>
      <c r="R306" s="2"/>
      <c r="S306" s="2"/>
      <c r="T306" s="2"/>
      <c r="U306" s="2"/>
      <c r="V306" s="2"/>
      <c r="W306" s="2"/>
      <c r="X306" s="4"/>
      <c r="Y306" s="4"/>
      <c r="Z306" s="4"/>
      <c r="AA306" s="4"/>
      <c r="AB306" s="4"/>
      <c r="AC306" s="4"/>
      <c r="AD306" s="4"/>
      <c r="AE306" s="4"/>
      <c r="AF306" s="3"/>
      <c r="AG306" s="4"/>
      <c r="AH306" s="4"/>
      <c r="AI306" s="4"/>
      <c r="AJ306" s="4"/>
      <c r="AK306" s="4"/>
      <c r="AL306" s="4"/>
      <c r="AM306" s="48"/>
      <c r="AN306" s="2"/>
      <c r="AO306" s="2"/>
      <c r="AP306" s="2"/>
      <c r="AQ306" s="2"/>
      <c r="AR306" s="2"/>
      <c r="AS306" s="2"/>
    </row>
    <row r="307" spans="2:45" customFormat="1" x14ac:dyDescent="0.25">
      <c r="B307" s="4"/>
      <c r="F307" s="14"/>
      <c r="G307" s="2"/>
      <c r="H307" s="2"/>
      <c r="I307" s="2"/>
      <c r="J307" s="4"/>
      <c r="K307" s="2"/>
      <c r="L307" s="2"/>
      <c r="M307" s="4"/>
      <c r="N307" s="4"/>
      <c r="O307" s="4"/>
      <c r="P307" s="4"/>
      <c r="Q307" s="4"/>
      <c r="R307" s="2"/>
      <c r="S307" s="2"/>
      <c r="T307" s="2"/>
      <c r="U307" s="2"/>
      <c r="V307" s="2"/>
      <c r="W307" s="2"/>
      <c r="X307" s="4"/>
      <c r="Y307" s="4"/>
      <c r="Z307" s="4"/>
      <c r="AA307" s="4"/>
      <c r="AB307" s="4"/>
      <c r="AC307" s="4"/>
      <c r="AD307" s="4"/>
      <c r="AE307" s="4"/>
      <c r="AF307" s="3"/>
      <c r="AG307" s="4"/>
      <c r="AH307" s="4"/>
      <c r="AI307" s="4"/>
      <c r="AJ307" s="4"/>
      <c r="AK307" s="4"/>
      <c r="AL307" s="4"/>
      <c r="AM307" s="48"/>
      <c r="AN307" s="2"/>
      <c r="AO307" s="2"/>
      <c r="AP307" s="2"/>
      <c r="AQ307" s="2"/>
      <c r="AR307" s="2"/>
      <c r="AS307" s="2"/>
    </row>
    <row r="308" spans="2:45" customFormat="1" x14ac:dyDescent="0.25">
      <c r="B308" s="4"/>
      <c r="F308" s="14"/>
      <c r="G308" s="2"/>
      <c r="H308" s="2"/>
      <c r="I308" s="2"/>
      <c r="J308" s="4"/>
      <c r="K308" s="2"/>
      <c r="L308" s="2"/>
      <c r="M308" s="4"/>
      <c r="N308" s="4"/>
      <c r="O308" s="4"/>
      <c r="P308" s="4"/>
      <c r="Q308" s="4"/>
      <c r="R308" s="2"/>
      <c r="S308" s="2"/>
      <c r="T308" s="2"/>
      <c r="U308" s="2"/>
      <c r="V308" s="2"/>
      <c r="W308" s="2"/>
      <c r="X308" s="4"/>
      <c r="Y308" s="4"/>
      <c r="Z308" s="4"/>
      <c r="AA308" s="4"/>
      <c r="AB308" s="4"/>
      <c r="AC308" s="4"/>
      <c r="AD308" s="4"/>
      <c r="AE308" s="4"/>
      <c r="AF308" s="3"/>
      <c r="AG308" s="4"/>
      <c r="AH308" s="4"/>
      <c r="AI308" s="4"/>
      <c r="AJ308" s="4"/>
      <c r="AK308" s="4"/>
      <c r="AL308" s="4"/>
      <c r="AM308" s="48"/>
      <c r="AN308" s="2"/>
      <c r="AO308" s="2"/>
      <c r="AP308" s="2"/>
      <c r="AQ308" s="2"/>
      <c r="AR308" s="2"/>
      <c r="AS308" s="2"/>
    </row>
    <row r="309" spans="2:45" customFormat="1" x14ac:dyDescent="0.25">
      <c r="B309" s="4"/>
      <c r="F309" s="14"/>
      <c r="G309" s="2"/>
      <c r="H309" s="2"/>
      <c r="I309" s="2"/>
      <c r="J309" s="4"/>
      <c r="K309" s="2"/>
      <c r="L309" s="2"/>
      <c r="M309" s="4"/>
      <c r="N309" s="4"/>
      <c r="O309" s="4"/>
      <c r="P309" s="4"/>
      <c r="Q309" s="4"/>
      <c r="R309" s="2"/>
      <c r="S309" s="2"/>
      <c r="T309" s="2"/>
      <c r="U309" s="2"/>
      <c r="V309" s="2"/>
      <c r="W309" s="2"/>
      <c r="X309" s="4"/>
      <c r="Y309" s="4"/>
      <c r="Z309" s="4"/>
      <c r="AA309" s="4"/>
      <c r="AB309" s="4"/>
      <c r="AC309" s="4"/>
      <c r="AD309" s="4"/>
      <c r="AE309" s="4"/>
      <c r="AF309" s="3"/>
      <c r="AG309" s="4"/>
      <c r="AH309" s="4"/>
      <c r="AI309" s="4"/>
      <c r="AJ309" s="4"/>
      <c r="AK309" s="4"/>
      <c r="AL309" s="4"/>
      <c r="AM309" s="48"/>
      <c r="AN309" s="2"/>
      <c r="AO309" s="2"/>
      <c r="AP309" s="2"/>
      <c r="AQ309" s="2"/>
      <c r="AR309" s="2"/>
      <c r="AS309" s="2"/>
    </row>
    <row r="310" spans="2:45" customFormat="1" x14ac:dyDescent="0.25">
      <c r="B310" s="4"/>
      <c r="F310" s="14"/>
      <c r="G310" s="2"/>
      <c r="H310" s="2"/>
      <c r="I310" s="2"/>
      <c r="J310" s="4"/>
      <c r="K310" s="2"/>
      <c r="L310" s="2"/>
      <c r="M310" s="4"/>
      <c r="N310" s="4"/>
      <c r="O310" s="4"/>
      <c r="P310" s="4"/>
      <c r="Q310" s="4"/>
      <c r="R310" s="2"/>
      <c r="S310" s="2"/>
      <c r="T310" s="2"/>
      <c r="U310" s="2"/>
      <c r="V310" s="2"/>
      <c r="W310" s="2"/>
      <c r="X310" s="4"/>
      <c r="Y310" s="4"/>
      <c r="Z310" s="4"/>
      <c r="AA310" s="4"/>
      <c r="AB310" s="4"/>
      <c r="AC310" s="4"/>
      <c r="AD310" s="4"/>
      <c r="AE310" s="4"/>
      <c r="AF310" s="3"/>
      <c r="AG310" s="4"/>
      <c r="AH310" s="4"/>
      <c r="AI310" s="4"/>
      <c r="AJ310" s="4"/>
      <c r="AK310" s="4"/>
      <c r="AL310" s="4"/>
      <c r="AM310" s="48"/>
      <c r="AN310" s="2"/>
      <c r="AO310" s="2"/>
      <c r="AP310" s="2"/>
      <c r="AQ310" s="2"/>
      <c r="AR310" s="2"/>
      <c r="AS310" s="2"/>
    </row>
    <row r="311" spans="2:45" customFormat="1" x14ac:dyDescent="0.25">
      <c r="B311" s="4"/>
      <c r="F311" s="14"/>
      <c r="G311" s="2"/>
      <c r="H311" s="2"/>
      <c r="I311" s="2"/>
      <c r="J311" s="4"/>
      <c r="K311" s="2"/>
      <c r="L311" s="2"/>
      <c r="M311" s="4"/>
      <c r="N311" s="4"/>
      <c r="O311" s="4"/>
      <c r="P311" s="4"/>
      <c r="Q311" s="4"/>
      <c r="R311" s="2"/>
      <c r="S311" s="2"/>
      <c r="T311" s="2"/>
      <c r="U311" s="2"/>
      <c r="V311" s="2"/>
      <c r="W311" s="2"/>
      <c r="X311" s="4"/>
      <c r="Y311" s="4"/>
      <c r="Z311" s="4"/>
      <c r="AA311" s="4"/>
      <c r="AB311" s="4"/>
      <c r="AC311" s="4"/>
      <c r="AD311" s="4"/>
      <c r="AE311" s="4"/>
      <c r="AF311" s="3"/>
      <c r="AG311" s="4"/>
      <c r="AH311" s="4"/>
      <c r="AI311" s="4"/>
      <c r="AJ311" s="4"/>
      <c r="AK311" s="4"/>
      <c r="AL311" s="4"/>
      <c r="AM311" s="48"/>
      <c r="AN311" s="2"/>
      <c r="AO311" s="2"/>
      <c r="AP311" s="2"/>
      <c r="AQ311" s="2"/>
      <c r="AR311" s="2"/>
      <c r="AS311" s="2"/>
    </row>
    <row r="312" spans="2:45" customFormat="1" x14ac:dyDescent="0.25">
      <c r="B312" s="4"/>
      <c r="F312" s="14"/>
      <c r="G312" s="2"/>
      <c r="H312" s="2"/>
      <c r="I312" s="2"/>
      <c r="J312" s="4"/>
      <c r="K312" s="2"/>
      <c r="L312" s="2"/>
      <c r="M312" s="4"/>
      <c r="N312" s="4"/>
      <c r="O312" s="4"/>
      <c r="P312" s="4"/>
      <c r="Q312" s="4"/>
      <c r="R312" s="2"/>
      <c r="S312" s="2"/>
      <c r="T312" s="2"/>
      <c r="U312" s="2"/>
      <c r="V312" s="2"/>
      <c r="W312" s="2"/>
      <c r="X312" s="4"/>
      <c r="Y312" s="4"/>
      <c r="Z312" s="4"/>
      <c r="AA312" s="4"/>
      <c r="AB312" s="4"/>
      <c r="AC312" s="4"/>
      <c r="AD312" s="4"/>
      <c r="AE312" s="4"/>
      <c r="AF312" s="3"/>
      <c r="AG312" s="4"/>
      <c r="AH312" s="4"/>
      <c r="AI312" s="4"/>
      <c r="AJ312" s="4"/>
      <c r="AK312" s="4"/>
      <c r="AL312" s="4"/>
      <c r="AM312" s="48"/>
      <c r="AN312" s="2"/>
      <c r="AO312" s="2"/>
      <c r="AP312" s="2"/>
      <c r="AQ312" s="2"/>
      <c r="AR312" s="2"/>
      <c r="AS312" s="2"/>
    </row>
    <row r="313" spans="2:45" customFormat="1" x14ac:dyDescent="0.25">
      <c r="B313" s="4"/>
      <c r="F313" s="14"/>
      <c r="G313" s="2"/>
      <c r="H313" s="2"/>
      <c r="I313" s="2"/>
      <c r="J313" s="4"/>
      <c r="K313" s="2"/>
      <c r="L313" s="2"/>
      <c r="M313" s="4"/>
      <c r="N313" s="4"/>
      <c r="O313" s="4"/>
      <c r="P313" s="4"/>
      <c r="Q313" s="4"/>
      <c r="R313" s="2"/>
      <c r="S313" s="2"/>
      <c r="T313" s="2"/>
      <c r="U313" s="2"/>
      <c r="V313" s="2"/>
      <c r="W313" s="2"/>
      <c r="X313" s="4"/>
      <c r="Y313" s="4"/>
      <c r="Z313" s="4"/>
      <c r="AA313" s="4"/>
      <c r="AB313" s="4"/>
      <c r="AC313" s="4"/>
      <c r="AD313" s="4"/>
      <c r="AE313" s="4"/>
      <c r="AF313" s="3"/>
      <c r="AG313" s="4"/>
      <c r="AH313" s="4"/>
      <c r="AI313" s="4"/>
      <c r="AJ313" s="4"/>
      <c r="AK313" s="4"/>
      <c r="AL313" s="4"/>
      <c r="AM313" s="48"/>
      <c r="AN313" s="2"/>
      <c r="AO313" s="2"/>
      <c r="AP313" s="2"/>
      <c r="AQ313" s="2"/>
      <c r="AR313" s="2"/>
      <c r="AS313" s="2"/>
    </row>
    <row r="314" spans="2:45" customFormat="1" x14ac:dyDescent="0.25">
      <c r="B314" s="4"/>
      <c r="F314" s="14"/>
      <c r="G314" s="2"/>
      <c r="H314" s="2"/>
      <c r="I314" s="2"/>
      <c r="J314" s="4"/>
      <c r="K314" s="2"/>
      <c r="L314" s="2"/>
      <c r="M314" s="4"/>
      <c r="N314" s="4"/>
      <c r="O314" s="4"/>
      <c r="P314" s="4"/>
      <c r="Q314" s="4"/>
      <c r="R314" s="2"/>
      <c r="S314" s="2"/>
      <c r="T314" s="2"/>
      <c r="U314" s="2"/>
      <c r="V314" s="2"/>
      <c r="W314" s="2"/>
      <c r="X314" s="4"/>
      <c r="Y314" s="4"/>
      <c r="Z314" s="4"/>
      <c r="AA314" s="4"/>
      <c r="AB314" s="4"/>
      <c r="AC314" s="4"/>
      <c r="AD314" s="4"/>
      <c r="AE314" s="4"/>
      <c r="AF314" s="3"/>
      <c r="AG314" s="4"/>
      <c r="AH314" s="4"/>
      <c r="AI314" s="4"/>
      <c r="AJ314" s="4"/>
      <c r="AK314" s="4"/>
      <c r="AL314" s="4"/>
      <c r="AM314" s="48"/>
      <c r="AN314" s="2"/>
      <c r="AO314" s="2"/>
      <c r="AP314" s="2"/>
      <c r="AQ314" s="2"/>
      <c r="AR314" s="2"/>
      <c r="AS314" s="2"/>
    </row>
    <row r="315" spans="2:45" customFormat="1" x14ac:dyDescent="0.25">
      <c r="B315" s="4"/>
      <c r="F315" s="14"/>
      <c r="G315" s="2"/>
      <c r="H315" s="2"/>
      <c r="I315" s="2"/>
      <c r="J315" s="4"/>
      <c r="K315" s="2"/>
      <c r="L315" s="2"/>
      <c r="M315" s="4"/>
      <c r="N315" s="4"/>
      <c r="O315" s="4"/>
      <c r="P315" s="4"/>
      <c r="Q315" s="4"/>
      <c r="R315" s="2"/>
      <c r="S315" s="2"/>
      <c r="T315" s="2"/>
      <c r="U315" s="2"/>
      <c r="V315" s="2"/>
      <c r="W315" s="2"/>
      <c r="X315" s="4"/>
      <c r="Y315" s="4"/>
      <c r="Z315" s="4"/>
      <c r="AA315" s="4"/>
      <c r="AB315" s="4"/>
      <c r="AC315" s="4"/>
      <c r="AD315" s="4"/>
      <c r="AE315" s="4"/>
      <c r="AF315" s="3"/>
      <c r="AG315" s="4"/>
      <c r="AH315" s="4"/>
      <c r="AI315" s="4"/>
      <c r="AJ315" s="4"/>
      <c r="AK315" s="4"/>
      <c r="AL315" s="4"/>
      <c r="AM315" s="48"/>
      <c r="AN315" s="2"/>
      <c r="AO315" s="2"/>
      <c r="AP315" s="2"/>
      <c r="AQ315" s="2"/>
      <c r="AR315" s="2"/>
      <c r="AS315" s="2"/>
    </row>
    <row r="316" spans="2:45" customFormat="1" x14ac:dyDescent="0.25">
      <c r="B316" s="4"/>
      <c r="F316" s="14"/>
      <c r="G316" s="2"/>
      <c r="H316" s="2"/>
      <c r="I316" s="2"/>
      <c r="J316" s="4"/>
      <c r="K316" s="2"/>
      <c r="L316" s="2"/>
      <c r="M316" s="4"/>
      <c r="N316" s="4"/>
      <c r="O316" s="4"/>
      <c r="P316" s="4"/>
      <c r="Q316" s="4"/>
      <c r="R316" s="2"/>
      <c r="S316" s="2"/>
      <c r="T316" s="2"/>
      <c r="U316" s="2"/>
      <c r="V316" s="2"/>
      <c r="W316" s="2"/>
      <c r="X316" s="4"/>
      <c r="Y316" s="4"/>
      <c r="Z316" s="4"/>
      <c r="AA316" s="4"/>
      <c r="AB316" s="4"/>
      <c r="AC316" s="4"/>
      <c r="AD316" s="4"/>
      <c r="AE316" s="4"/>
      <c r="AF316" s="3"/>
      <c r="AG316" s="4"/>
      <c r="AH316" s="4"/>
      <c r="AI316" s="4"/>
      <c r="AJ316" s="4"/>
      <c r="AK316" s="4"/>
      <c r="AL316" s="4"/>
      <c r="AM316" s="48"/>
      <c r="AN316" s="2"/>
      <c r="AO316" s="2"/>
      <c r="AP316" s="2"/>
      <c r="AQ316" s="2"/>
      <c r="AR316" s="2"/>
      <c r="AS316" s="2"/>
    </row>
    <row r="317" spans="2:45" customFormat="1" x14ac:dyDescent="0.25">
      <c r="B317" s="4"/>
      <c r="F317" s="14"/>
      <c r="G317" s="2"/>
      <c r="H317" s="2"/>
      <c r="I317" s="2"/>
      <c r="J317" s="4"/>
      <c r="K317" s="2"/>
      <c r="L317" s="2"/>
      <c r="M317" s="4"/>
      <c r="N317" s="4"/>
      <c r="O317" s="4"/>
      <c r="P317" s="4"/>
      <c r="Q317" s="4"/>
      <c r="R317" s="2"/>
      <c r="S317" s="2"/>
      <c r="T317" s="2"/>
      <c r="U317" s="2"/>
      <c r="V317" s="2"/>
      <c r="W317" s="2"/>
      <c r="X317" s="4"/>
      <c r="Y317" s="4"/>
      <c r="Z317" s="4"/>
      <c r="AA317" s="4"/>
      <c r="AB317" s="4"/>
      <c r="AC317" s="4"/>
      <c r="AD317" s="4"/>
      <c r="AE317" s="4"/>
      <c r="AF317" s="3"/>
      <c r="AG317" s="4"/>
      <c r="AH317" s="4"/>
      <c r="AI317" s="4"/>
      <c r="AJ317" s="4"/>
      <c r="AK317" s="4"/>
      <c r="AL317" s="4"/>
      <c r="AM317" s="48"/>
      <c r="AN317" s="2"/>
      <c r="AO317" s="2"/>
      <c r="AP317" s="2"/>
      <c r="AQ317" s="2"/>
      <c r="AR317" s="2"/>
      <c r="AS317" s="2"/>
    </row>
    <row r="318" spans="2:45" customFormat="1" x14ac:dyDescent="0.25">
      <c r="B318" s="4"/>
      <c r="F318" s="14"/>
      <c r="G318" s="2"/>
      <c r="H318" s="2"/>
      <c r="I318" s="2"/>
      <c r="J318" s="4"/>
      <c r="K318" s="2"/>
      <c r="L318" s="2"/>
      <c r="M318" s="4"/>
      <c r="N318" s="4"/>
      <c r="O318" s="4"/>
      <c r="P318" s="4"/>
      <c r="Q318" s="4"/>
      <c r="R318" s="2"/>
      <c r="S318" s="2"/>
      <c r="T318" s="2"/>
      <c r="U318" s="2"/>
      <c r="V318" s="2"/>
      <c r="W318" s="2"/>
      <c r="X318" s="4"/>
      <c r="Y318" s="4"/>
      <c r="Z318" s="4"/>
      <c r="AA318" s="4"/>
      <c r="AB318" s="4"/>
      <c r="AC318" s="4"/>
      <c r="AD318" s="4"/>
      <c r="AE318" s="4"/>
      <c r="AF318" s="3"/>
      <c r="AG318" s="4"/>
      <c r="AH318" s="4"/>
      <c r="AI318" s="4"/>
      <c r="AJ318" s="4"/>
      <c r="AK318" s="4"/>
      <c r="AL318" s="4"/>
      <c r="AM318" s="48"/>
      <c r="AN318" s="2"/>
      <c r="AO318" s="2"/>
      <c r="AP318" s="2"/>
      <c r="AQ318" s="2"/>
      <c r="AR318" s="2"/>
      <c r="AS318" s="2"/>
    </row>
    <row r="319" spans="2:45" customFormat="1" x14ac:dyDescent="0.25">
      <c r="B319" s="4"/>
      <c r="F319" s="14"/>
      <c r="G319" s="2"/>
      <c r="H319" s="2"/>
      <c r="I319" s="2"/>
      <c r="J319" s="4"/>
      <c r="K319" s="2"/>
      <c r="L319" s="2"/>
      <c r="M319" s="4"/>
      <c r="N319" s="4"/>
      <c r="O319" s="4"/>
      <c r="P319" s="4"/>
      <c r="Q319" s="4"/>
      <c r="R319" s="2"/>
      <c r="S319" s="2"/>
      <c r="T319" s="2"/>
      <c r="U319" s="2"/>
      <c r="V319" s="2"/>
      <c r="W319" s="2"/>
      <c r="X319" s="4"/>
      <c r="Y319" s="4"/>
      <c r="Z319" s="4"/>
      <c r="AA319" s="4"/>
      <c r="AB319" s="4"/>
      <c r="AC319" s="4"/>
      <c r="AD319" s="4"/>
      <c r="AE319" s="4"/>
      <c r="AF319" s="3"/>
      <c r="AG319" s="4"/>
      <c r="AH319" s="4"/>
      <c r="AI319" s="4"/>
      <c r="AJ319" s="4"/>
      <c r="AK319" s="4"/>
      <c r="AL319" s="4"/>
      <c r="AM319" s="48"/>
      <c r="AN319" s="2"/>
      <c r="AO319" s="2"/>
      <c r="AP319" s="2"/>
      <c r="AQ319" s="2"/>
      <c r="AR319" s="2"/>
      <c r="AS319" s="2"/>
    </row>
    <row r="320" spans="2:45" customFormat="1" x14ac:dyDescent="0.25">
      <c r="B320" s="4"/>
      <c r="F320" s="14"/>
      <c r="G320" s="2"/>
      <c r="H320" s="2"/>
      <c r="I320" s="2"/>
      <c r="J320" s="4"/>
      <c r="K320" s="2"/>
      <c r="L320" s="2"/>
      <c r="M320" s="4"/>
      <c r="N320" s="4"/>
      <c r="O320" s="4"/>
      <c r="P320" s="4"/>
      <c r="Q320" s="4"/>
      <c r="R320" s="2"/>
      <c r="S320" s="2"/>
      <c r="T320" s="2"/>
      <c r="U320" s="2"/>
      <c r="V320" s="2"/>
      <c r="W320" s="2"/>
      <c r="X320" s="4"/>
      <c r="Y320" s="4"/>
      <c r="Z320" s="4"/>
      <c r="AA320" s="4"/>
      <c r="AB320" s="4"/>
      <c r="AC320" s="4"/>
      <c r="AD320" s="4"/>
      <c r="AE320" s="4"/>
      <c r="AF320" s="3"/>
      <c r="AG320" s="4"/>
      <c r="AH320" s="4"/>
      <c r="AI320" s="4"/>
      <c r="AJ320" s="4"/>
      <c r="AK320" s="4"/>
      <c r="AL320" s="4"/>
      <c r="AM320" s="48"/>
      <c r="AN320" s="2"/>
      <c r="AO320" s="2"/>
      <c r="AP320" s="2"/>
      <c r="AQ320" s="2"/>
      <c r="AR320" s="2"/>
      <c r="AS320" s="2"/>
    </row>
    <row r="321" spans="2:2" customFormat="1" x14ac:dyDescent="0.25">
      <c r="B321" s="4"/>
    </row>
    <row r="322" spans="2:2" customFormat="1" x14ac:dyDescent="0.25">
      <c r="B322" s="4"/>
    </row>
    <row r="323" spans="2:2" customFormat="1" x14ac:dyDescent="0.25">
      <c r="B323" s="4"/>
    </row>
    <row r="324" spans="2:2" customFormat="1" x14ac:dyDescent="0.25">
      <c r="B324" s="4"/>
    </row>
    <row r="325" spans="2:2" customFormat="1" x14ac:dyDescent="0.25">
      <c r="B325" s="4"/>
    </row>
    <row r="326" spans="2:2" customFormat="1" x14ac:dyDescent="0.25">
      <c r="B326" s="4"/>
    </row>
    <row r="327" spans="2:2" customFormat="1" x14ac:dyDescent="0.25">
      <c r="B327" s="4"/>
    </row>
    <row r="328" spans="2:2" customFormat="1" x14ac:dyDescent="0.25">
      <c r="B328" s="4"/>
    </row>
    <row r="329" spans="2:2" customFormat="1" x14ac:dyDescent="0.25">
      <c r="B329" s="4"/>
    </row>
    <row r="330" spans="2:2" customFormat="1" x14ac:dyDescent="0.25">
      <c r="B330" s="4"/>
    </row>
    <row r="331" spans="2:2" customFormat="1" x14ac:dyDescent="0.25">
      <c r="B331" s="4"/>
    </row>
    <row r="332" spans="2:2" customFormat="1" x14ac:dyDescent="0.25">
      <c r="B332" s="4"/>
    </row>
    <row r="333" spans="2:2" customFormat="1" x14ac:dyDescent="0.25">
      <c r="B333" s="4"/>
    </row>
    <row r="334" spans="2:2" customFormat="1" x14ac:dyDescent="0.25">
      <c r="B334" s="4"/>
    </row>
    <row r="335" spans="2:2" customFormat="1" x14ac:dyDescent="0.25">
      <c r="B335" s="4"/>
    </row>
    <row r="336" spans="2:2" customFormat="1" x14ac:dyDescent="0.25">
      <c r="B336" s="4"/>
    </row>
    <row r="337" spans="2:2" customFormat="1" x14ac:dyDescent="0.25">
      <c r="B337" s="4"/>
    </row>
    <row r="338" spans="2:2" customFormat="1" x14ac:dyDescent="0.25">
      <c r="B338" s="4"/>
    </row>
    <row r="339" spans="2:2" customFormat="1" x14ac:dyDescent="0.25">
      <c r="B339" s="4"/>
    </row>
    <row r="340" spans="2:2" customFormat="1" x14ac:dyDescent="0.25">
      <c r="B340" s="4"/>
    </row>
    <row r="341" spans="2:2" customFormat="1" x14ac:dyDescent="0.25">
      <c r="B341" s="4"/>
    </row>
    <row r="342" spans="2:2" customFormat="1" x14ac:dyDescent="0.25">
      <c r="B342" s="4"/>
    </row>
    <row r="343" spans="2:2" customFormat="1" x14ac:dyDescent="0.25">
      <c r="B343" s="4"/>
    </row>
    <row r="344" spans="2:2" customFormat="1" x14ac:dyDescent="0.25">
      <c r="B344" s="4"/>
    </row>
    <row r="345" spans="2:2" customFormat="1" x14ac:dyDescent="0.25">
      <c r="B345" s="4"/>
    </row>
    <row r="346" spans="2:2" customFormat="1" x14ac:dyDescent="0.25">
      <c r="B346" s="4"/>
    </row>
    <row r="347" spans="2:2" customFormat="1" x14ac:dyDescent="0.25">
      <c r="B347" s="4"/>
    </row>
    <row r="348" spans="2:2" customFormat="1" x14ac:dyDescent="0.25">
      <c r="B348" s="4"/>
    </row>
    <row r="349" spans="2:2" customFormat="1" x14ac:dyDescent="0.25">
      <c r="B349" s="4"/>
    </row>
    <row r="350" spans="2:2" customFormat="1" x14ac:dyDescent="0.25">
      <c r="B350" s="4"/>
    </row>
    <row r="351" spans="2:2" customFormat="1" x14ac:dyDescent="0.25">
      <c r="B351" s="4"/>
    </row>
    <row r="352" spans="2:2" customFormat="1" x14ac:dyDescent="0.25">
      <c r="B352" s="4"/>
    </row>
    <row r="353" spans="2:2" customFormat="1" x14ac:dyDescent="0.25">
      <c r="B353" s="4"/>
    </row>
    <row r="354" spans="2:2" customFormat="1" x14ac:dyDescent="0.25">
      <c r="B354" s="4"/>
    </row>
    <row r="355" spans="2:2" customFormat="1" x14ac:dyDescent="0.25">
      <c r="B355" s="4"/>
    </row>
    <row r="356" spans="2:2" customFormat="1" x14ac:dyDescent="0.25">
      <c r="B356" s="4"/>
    </row>
    <row r="357" spans="2:2" customFormat="1" x14ac:dyDescent="0.25">
      <c r="B357" s="4"/>
    </row>
    <row r="358" spans="2:2" customFormat="1" x14ac:dyDescent="0.25">
      <c r="B358" s="4"/>
    </row>
    <row r="359" spans="2:2" customFormat="1" x14ac:dyDescent="0.25">
      <c r="B359" s="4"/>
    </row>
    <row r="360" spans="2:2" customFormat="1" x14ac:dyDescent="0.25">
      <c r="B360" s="4"/>
    </row>
    <row r="361" spans="2:2" customFormat="1" x14ac:dyDescent="0.25">
      <c r="B361" s="4"/>
    </row>
    <row r="362" spans="2:2" customFormat="1" x14ac:dyDescent="0.25">
      <c r="B362" s="4"/>
    </row>
    <row r="363" spans="2:2" customFormat="1" x14ac:dyDescent="0.25">
      <c r="B363" s="4"/>
    </row>
    <row r="364" spans="2:2" customFormat="1" x14ac:dyDescent="0.25">
      <c r="B364" s="4"/>
    </row>
    <row r="365" spans="2:2" customFormat="1" x14ac:dyDescent="0.25">
      <c r="B365" s="4"/>
    </row>
    <row r="366" spans="2:2" customFormat="1" x14ac:dyDescent="0.25">
      <c r="B366" s="4"/>
    </row>
  </sheetData>
  <mergeCells count="40">
    <mergeCell ref="AV68:AW68"/>
    <mergeCell ref="AT8:AU8"/>
    <mergeCell ref="AV8:AW8"/>
    <mergeCell ref="AT39:AU39"/>
    <mergeCell ref="A7:B7"/>
    <mergeCell ref="A5:B5"/>
    <mergeCell ref="F4:I4"/>
    <mergeCell ref="J4:L4"/>
    <mergeCell ref="X5:Z5"/>
    <mergeCell ref="Q5:R5"/>
    <mergeCell ref="S5:W5"/>
    <mergeCell ref="J5:L5"/>
    <mergeCell ref="M5:O5"/>
    <mergeCell ref="A3:B3"/>
    <mergeCell ref="J1:L1"/>
    <mergeCell ref="F1:I1"/>
    <mergeCell ref="F2:I2"/>
    <mergeCell ref="J2:L2"/>
    <mergeCell ref="F3:G3"/>
    <mergeCell ref="H3:I3"/>
    <mergeCell ref="J3:K3"/>
    <mergeCell ref="A2:B2"/>
    <mergeCell ref="A1:B1"/>
    <mergeCell ref="D1:E1"/>
    <mergeCell ref="AM5:AS5"/>
    <mergeCell ref="AM4:AS4"/>
    <mergeCell ref="AM2:AS2"/>
    <mergeCell ref="AM1:AS1"/>
    <mergeCell ref="M1:Z1"/>
    <mergeCell ref="AA3:AF3"/>
    <mergeCell ref="AG3:AL3"/>
    <mergeCell ref="S3:Z3"/>
    <mergeCell ref="M4:Z4"/>
    <mergeCell ref="AA4:AL4"/>
    <mergeCell ref="AA1:AL1"/>
    <mergeCell ref="M2:Z2"/>
    <mergeCell ref="AA2:AL2"/>
    <mergeCell ref="M3:R3"/>
    <mergeCell ref="AB5:AE5"/>
    <mergeCell ref="AG5:AL5"/>
  </mergeCells>
  <dataValidations xWindow="1267" yWindow="869" count="135">
    <dataValidation allowBlank="1" showInputMessage="1" showErrorMessage="1" prompt="obligatoire si pré-autorisation" sqref="G186:H186 G200:H200 G77:H77" xr:uid="{00000000-0002-0000-0800-000000000000}"/>
    <dataValidation allowBlank="1" showInputMessage="1" showErrorMessage="1" prompt="Obligatoire si disponible pour une transaction sans contact" sqref="G127:G130 H128 H118 G133:G134 H134 H108 H112 H130 H137" xr:uid="{00000000-0002-0000-0800-000001000000}"/>
    <dataValidation allowBlank="1" showInputMessage="1" showErrorMessage="1" prompt="Obligatoire si présent dans l'application carte, absent sinon" sqref="G119 G109 G20 G136:H136" xr:uid="{00000000-0002-0000-0800-000002000000}"/>
    <dataValidation allowBlank="1" showInputMessage="1" showErrorMessage="1" prompt=" Obligatoire si présent dans la demande initiale" sqref="K114 K119 K133:K134" xr:uid="{00000000-0002-0000-0800-000003000000}"/>
    <dataValidation allowBlank="1" showInputMessage="1" showErrorMessage="1" prompt="obligatoire si un des champs 65 à 128 est renseigné" sqref="G8:I8" xr:uid="{00000000-0002-0000-0800-000004000000}"/>
    <dataValidation allowBlank="1" showInputMessage="1" showErrorMessage="1" prompt="Obligatoire si capacité de gérer le redressement" sqref="G12:H12" xr:uid="{00000000-0002-0000-0800-000005000000}"/>
    <dataValidation allowBlank="1" showInputMessage="1" showErrorMessage="1" prompt="Obligatoire si intermédiaire(s) entre accepteur et acquéreur, absent sinon" sqref="G33:H33 K33" xr:uid="{00000000-0002-0000-0800-000006000000}"/>
    <dataValidation allowBlank="1" showInputMessage="1" showErrorMessage="1" prompt="Obligatoirement absent" sqref="G34 I44 I49:I50" xr:uid="{00000000-0002-0000-0800-000007000000}"/>
    <dataValidation allowBlank="1" showInputMessage="1" showErrorMessage="1" prompt="Voir liste des types" sqref="G75 G107 G147 G185:H185 G268 AI211 AG152:AH152 AJ152 AC152 AC42 AE42 AH42 AJ42:AL42 Q54 Q107 S107:V107 Q75 S75:V75 S54:V54 V42:W42 S185:V185 Q185 S152:V152 Q152 Y152 Q42:S42 AC54:AE54" xr:uid="{00000000-0002-0000-0800-000008000000}"/>
    <dataValidation allowBlank="1" showInputMessage="1" showErrorMessage="1" prompt="Obligatoire si la donnée a été fournie au système (téléparamétrage), absent sinon_x000a_" sqref="G76" xr:uid="{00000000-0002-0000-0800-000009000000}"/>
    <dataValidation allowBlank="1" showInputMessage="1" showErrorMessage="1" prompt="Obligatoire si disponible" sqref="G78:G79 G124 S204:V204 G197 G201 AC72 S93:V95 S131:V131 S176:V176 S171:V171 S184:V184 Q203:Q204 T189 S118:V118 V43:V44 V77 V80 V20 S62:V63 G148:G150 Q62:Q63 V102:V106" xr:uid="{00000000-0002-0000-0800-00000A000000}"/>
    <dataValidation allowBlank="1" showInputMessage="1" showErrorMessage="1" prompt="Obligatoire si la donnée a été fournie au système (téléparamétrage), absent sinon" sqref="G81:G83 G194" xr:uid="{00000000-0002-0000-0800-00000B000000}"/>
    <dataValidation allowBlank="1" showInputMessage="1" showErrorMessage="1" prompt="Obligatoire si disponible, absent sinon" sqref="G123 N85 Q59 K135 Q157 Q162 S59:V59" xr:uid="{00000000-0002-0000-0800-00000C000000}"/>
    <dataValidation allowBlank="1" showInputMessage="1" showErrorMessage="1" prompt="Obligatoire pour une transaction en contact, obligatoire si disponible pour une transaction sans contact" sqref="G131" xr:uid="{00000000-0002-0000-0800-00000D000000}"/>
    <dataValidation allowBlank="1" showInputMessage="1" showErrorMessage="1" prompt="Obligatoire pour une transaction de transfert de fonds" sqref="G269:G270" xr:uid="{00000000-0002-0000-0800-00000E000000}"/>
    <dataValidation allowBlank="1" showInputMessage="1" showErrorMessage="1" prompt="Oligatoire pour système grappé / concentré, absent sinon" sqref="G193:H193" xr:uid="{00000000-0002-0000-0800-00000F000000}"/>
    <dataValidation allowBlank="1" showInputMessage="1" showErrorMessage="1" prompt="Obligatoire si l'accepteur ne peut recevoir : &quot;Autorisation, réponse d'identification&quot; de 6 caractères" sqref="G24:H24" xr:uid="{00000000-0002-0000-0800-000010000000}"/>
    <dataValidation allowBlank="1" showInputMessage="1" showErrorMessage="1" prompt="Obligatoire pour une transaction en contact, obligatoirement absent pour une transaction sans contact" sqref="H34" xr:uid="{00000000-0002-0000-0800-000011000000}"/>
    <dataValidation allowBlank="1" showInputMessage="1" showErrorMessage="1" prompt="Obligatoire dans la réponse si présent dans la question (valeur identique à la question) ou si géré par l'acquéreur, absent sinon" sqref="I35" xr:uid="{00000000-0002-0000-0800-000012000000}"/>
    <dataValidation allowBlank="1" showInputMessage="1" showErrorMessage="1" prompt="Obligatoire si présent dans la réponse initiale" sqref="K35 K80" xr:uid="{00000000-0002-0000-0800-000013000000}"/>
    <dataValidation allowBlank="1" showInputMessage="1" showErrorMessage="1" prompt="Obligatoire si autorisation accordée, facultatif sinon" sqref="K36" xr:uid="{00000000-0002-0000-0800-000014000000}"/>
    <dataValidation allowBlank="1" showInputMessage="1" showErrorMessage="1" prompt="Obligatoire si présent dans demande, absent sinon" sqref="K20" xr:uid="{00000000-0002-0000-0800-000015000000}"/>
    <dataValidation allowBlank="1" showInputMessage="1" showErrorMessage="1" prompt="Obligatoire si présent dans la demande initiale" sqref="K81:K83 K115 K124:K125 K122 K127 K129:K130 K132 K186 K193:K194 K197:K199 K136:K137 K148 K118 K76:K79 K150:K151 K16" xr:uid="{00000000-0002-0000-0800-000016000000}"/>
    <dataValidation allowBlank="1" showInputMessage="1" showErrorMessage="1" prompt="obligatoire si autorisation accordée, facultatif sinon" sqref="I36" xr:uid="{00000000-0002-0000-0800-000017000000}"/>
    <dataValidation allowBlank="1" showInputMessage="1" showErrorMessage="1" prompt="Obligatoire lors du dernier acquittement de fichier si un sceau est demandé, absent sinon" sqref="AJ173:AJ174" xr:uid="{00000000-0002-0000-0800-000018000000}"/>
    <dataValidation allowBlank="1" showInputMessage="1" showErrorMessage="1" prompt="Un seul type peut être présent" sqref="AI212:AI225 AI227:AI230 AI259 AI253 AI249" xr:uid="{00000000-0002-0000-0800-000019000000}"/>
    <dataValidation allowBlank="1" showInputMessage="1" showErrorMessage="1" prompt=" Facultatif si type DF0C renseigné, absent sinon" sqref="AI237:AI241 AI245" xr:uid="{00000000-0002-0000-0800-00001A000000}"/>
    <dataValidation allowBlank="1" showInputMessage="1" showErrorMessage="1" prompt="Un seul type peut être présent, présent seulement pour une application sans contact" sqref="AI258 AI254" xr:uid="{00000000-0002-0000-0800-00001B000000}"/>
    <dataValidation allowBlank="1" showInputMessage="1" showErrorMessage="1" prompt=" Obligatoire si type DF87 renseigné, absent sinon" sqref="AI255:AI257" xr:uid="{00000000-0002-0000-0800-00001C000000}"/>
    <dataValidation allowBlank="1" showInputMessage="1" showErrorMessage="1" prompt="Facultatif si type DF43 est présent, absent sinon" sqref="AI251" xr:uid="{00000000-0002-0000-0800-00001D000000}"/>
    <dataValidation allowBlank="1" showInputMessage="1" showErrorMessage="1" prompt="Obligatoire si géré par système acquéreur et si type DF04 renseigné, absent sinon" sqref="AI235 AI232:AI233" xr:uid="{00000000-0002-0000-0800-00001E000000}"/>
    <dataValidation allowBlank="1" showInputMessage="1" showErrorMessage="1" prompt=" Facultatif si type DF08 renseigné, absent sinon" sqref="AI236" xr:uid="{00000000-0002-0000-0800-00001F000000}"/>
    <dataValidation allowBlank="1" showInputMessage="1" showErrorMessage="1" prompt="Facultatif si les paramètres d'appel de télécommunication téléchargement enveloppe 1 sont renseignés, absent sinon" sqref="AI242:AI243" xr:uid="{00000000-0002-0000-0800-000020000000}"/>
    <dataValidation allowBlank="1" showInputMessage="1" showErrorMessage="1" prompt="Facultatif si type DF16 renseigné, absent sinon" sqref="AI244" xr:uid="{00000000-0002-0000-0800-000021000000}"/>
    <dataValidation allowBlank="1" showInputMessage="1" showErrorMessage="1" prompt="Obligatoire lorsqu'un calcul d'élément de vérification de sceau est demandé par le système acquéreur" sqref="AG172" xr:uid="{00000000-0002-0000-0800-000022000000}"/>
    <dataValidation allowBlank="1" showInputMessage="1" showErrorMessage="1" prompt="Obligatoire si champ 24 = 671 ou 672,absent sinon." sqref="AC169 AD18 AC56 AC61" xr:uid="{00000000-0002-0000-0800-000023000000}"/>
    <dataValidation allowBlank="1" showInputMessage="1" showErrorMessage="1" prompt="Obligatoire si champ 24 = 672, absent sinon" sqref="AC71 AC57" xr:uid="{00000000-0002-0000-0800-000024000000}"/>
    <dataValidation allowBlank="1" showInputMessage="1" showErrorMessage="1" prompt="Obligatoire suite à un message 0614 avec champ 24 = 672, absent sinon" sqref="AD57" xr:uid="{00000000-0002-0000-0800-000025000000}"/>
    <dataValidation allowBlank="1" showInputMessage="1" showErrorMessage="1" prompt="Obligatoire suite à un message 0614 avec champ 24 = 672 si géré par le système acquéreur , absent sinon" sqref="AD59" xr:uid="{00000000-0002-0000-0800-000026000000}"/>
    <dataValidation allowBlank="1" showInputMessage="1" showErrorMessage="1" prompt="Obligatoire si disponible et champ 24 = 672" sqref="AC59" xr:uid="{00000000-0002-0000-0800-000027000000}"/>
    <dataValidation allowBlank="1" showInputMessage="1" showErrorMessage="1" prompt="Obligatoire si disponible et si champ 24 = 671 ou 672, absent sinon" sqref="AC55 AC73:AC74 AC60 AC62:AC63" xr:uid="{00000000-0002-0000-0800-000028000000}"/>
    <dataValidation allowBlank="1" showInputMessage="1" showErrorMessage="1" prompt="Facultatif suite à un message 0614 avec champ 24 = 671" sqref="AD58" xr:uid="{00000000-0002-0000-0800-000029000000}"/>
    <dataValidation allowBlank="1" showInputMessage="1" showErrorMessage="1" prompt="Obligatoire si disponible et champ 24 = 671" sqref="AC69" xr:uid="{00000000-0002-0000-0800-00002A000000}"/>
    <dataValidation allowBlank="1" showInputMessage="1" showErrorMessage="1" prompt="Obligatoire si champ 24 = 671, absent sinon" sqref="AC70" xr:uid="{00000000-0002-0000-0800-00002B000000}"/>
    <dataValidation allowBlank="1" showInputMessage="1" showErrorMessage="1" prompt="Obligatoire si champ 24 = 670, absent sinon" sqref="AC68 AB23:AC23" xr:uid="{00000000-0002-0000-0800-00002C000000}"/>
    <dataValidation allowBlank="1" showInputMessage="1" showErrorMessage="1" prompt="Obligatoire si un des champs 65 à 128 est renseigné" sqref="AB8:AE8 AI8:AJ8 Q8:W8" xr:uid="{00000000-0002-0000-0800-00002D000000}"/>
    <dataValidation allowBlank="1" showInputMessage="1" showErrorMessage="1" prompt="Obligatoire si transaction en mode EMV ou sans contact en mode EMV et fourni par émetteur, absent sinon" sqref="I110:I111 I113" xr:uid="{00000000-0002-0000-0800-00002E000000}"/>
    <dataValidation allowBlank="1" showInputMessage="1" showErrorMessage="1" prompt="Obligatoire si traitement EMV et si une autorisation partielle a été accordée ou si transaction EMV pour paiements agrégés, absent sinon" sqref="Q140" xr:uid="{00000000-0002-0000-0800-00002F000000}"/>
    <dataValidation allowBlank="1" showInputMessage="1" showErrorMessage="1" prompt="Obligatoire s'il y a eu une demande d'autorisation ou forçage avant ou après demande d'autorisation, absent sinon" sqref="Q87 Q90 S87 V87 S90" xr:uid="{00000000-0002-0000-0800-000030000000}"/>
    <dataValidation allowBlank="1" showInputMessage="1" showErrorMessage="1" prompt="Obligatoire si une valeur a été retournée dans réponse à demande d'autorisation, absent sinon" sqref="Q43 Q45" xr:uid="{00000000-0002-0000-0800-000031000000}"/>
    <dataValidation allowBlank="1" showInputMessage="1" showErrorMessage="1" prompt="Obligatoire si champ 58 type DF93 présent" sqref="S112:U112" xr:uid="{00000000-0002-0000-0800-000032000000}"/>
    <dataValidation allowBlank="1" showInputMessage="1" showErrorMessage="1" prompt="Obligatoire si disponible et si facilitateur de paiement" sqref="Q41 Q202 Q205:Q206 S202:V202 S41:V41 T205:V206 S205" xr:uid="{00000000-0002-0000-0800-000033000000}"/>
    <dataValidation allowBlank="1" showInputMessage="1" showErrorMessage="1" prompt="Obligatoire si traitement sans contact en mode piste, absent sinon" sqref="S38:U38 H131" xr:uid="{00000000-0002-0000-0800-000034000000}"/>
    <dataValidation allowBlank="1" showInputMessage="1" showErrorMessage="1" prompt="Obligatoire pour une transaction sans contact en mode puce, absent sinon" sqref="S175:V175" xr:uid="{00000000-0002-0000-0800-000035000000}"/>
    <dataValidation allowBlank="1" showInputMessage="1" showErrorMessage="1" prompt="Obligatoire si traitement en mode EMV (contact ou sans contact), si la donnée est disponible et réclamée en télécollecte par téléparamétrage, absent sinon" sqref="S167:V168 Q167:Q168 S177:V179 Q177:Q179 S117:V117 S138:V138 S141:V144" xr:uid="{00000000-0002-0000-0800-000036000000}"/>
    <dataValidation allowBlank="1" showInputMessage="1" showErrorMessage="1" prompt="Obligatoire si montant non connu à l'avance (montant paramétré)" sqref="S104 U104" xr:uid="{00000000-0002-0000-0800-000037000000}"/>
    <dataValidation allowBlank="1" showInputMessage="1" showErrorMessage="1" prompt="Obligatoire si disponible pour traitement en mode EMV (contact ou sans contact), absent sinon" sqref="S119:V121 V125 V116 Q116 Q119:Q121" xr:uid="{00000000-0002-0000-0800-000038000000}"/>
    <dataValidation allowBlank="1" showInputMessage="1" showErrorMessage="1" prompt="Obligatoire si traitement en mode EMV (contact ou sans contact), absent sinon" sqref="Q118 S153:V154 S170:U170 Q153:Q154 Q170 Q125 S125:U125 S116:U116" xr:uid="{00000000-0002-0000-0800-000039000000}"/>
    <dataValidation allowBlank="1" showInputMessage="1" showErrorMessage="1" prompt="Obligatoire si le type d'édition du ticket est saisi par le porteur" sqref="S166:U166 Q166" xr:uid="{00000000-0002-0000-0800-00003A000000}"/>
    <dataValidation allowBlank="1" showInputMessage="1" showErrorMessage="1" prompt="Obligatoire si de telles transactions sont présentes dans la remise, absent sinon" sqref="Y153:Y154 Y96:Y97" xr:uid="{00000000-0002-0000-0800-00003B000000}"/>
    <dataValidation allowBlank="1" showInputMessage="1" showErrorMessage="1" prompt="Obligatoire si transaction pré-autorisée, no-show ou paiement récurrent,absent sinon" sqref="S88:U88 Q88" xr:uid="{00000000-0002-0000-0800-00003C000000}"/>
    <dataValidation allowBlank="1" showInputMessage="1" showErrorMessage="1" prompt="Obligatoire si au moins un des types de montants suivants est présent" sqref="S101:V101 I101" xr:uid="{00000000-0002-0000-0800-00003D000000}"/>
    <dataValidation allowBlank="1" showInputMessage="1" showErrorMessage="1" prompt="Obligatoire si montant non connu à l'avance (montant estimé)" sqref="S102 U102" xr:uid="{00000000-0002-0000-0800-00003E000000}"/>
    <dataValidation allowBlank="1" showInputMessage="1" showErrorMessage="1" prompt="Obligatoire si montant en contre valeur" sqref="S103:U103" xr:uid="{00000000-0002-0000-0800-00003F000000}"/>
    <dataValidation allowBlank="1" showInputMessage="1" showErrorMessage="1" prompt="Obligatoire si une autorisation partielle a été accordée pour un montant connu à l'avance" sqref="S105 U105" xr:uid="{00000000-0002-0000-0800-000040000000}"/>
    <dataValidation allowBlank="1" showInputMessage="1" showErrorMessage="1" prompt="Obligatoire si une autorisation partielle a été accordée pour un montant non connu à l'avance" sqref="S106 U106" xr:uid="{00000000-0002-0000-0800-000041000000}"/>
    <dataValidation allowBlank="1" showInputMessage="1" showErrorMessage="1" prompt="obligatoire si transaction pré-autorisée, absent sinon" sqref="S77:U77" xr:uid="{00000000-0002-0000-0800-000042000000}"/>
    <dataValidation allowBlank="1" showInputMessage="1" showErrorMessage="1" prompt="Obligatoire si fournie dans la réponse à la demande d'autorisation" sqref="Q80 S80 U80" xr:uid="{00000000-0002-0000-0800-000043000000}"/>
    <dataValidation allowBlank="1" showInputMessage="1" showErrorMessage="1" prompt="obligatoire si traitement sans contact en mode EMV et si une autorisation partielle a été accordée, absent sinon" sqref="S140" xr:uid="{00000000-0002-0000-0800-000044000000}"/>
    <dataValidation allowBlank="1" showInputMessage="1" showErrorMessage="1" prompt="obligatoire si disponible et si champ 58/FF47 = 20" sqref="Q156" xr:uid="{00000000-0002-0000-0800-000045000000}"/>
    <dataValidation allowBlank="1" showInputMessage="1" showErrorMessage="1" prompt="Obligatoire si utilisation d'un portefeuille numérique et si champ 58 type 0415 présent" sqref="Q160" xr:uid="{00000000-0002-0000-0800-000046000000}"/>
    <dataValidation allowBlank="1" showInputMessage="1" showErrorMessage="1" prompt="Obligatoire si utilisation d'un portefeuille numérique et si champ 58 type 0418 absent" sqref="Q161" xr:uid="{00000000-0002-0000-0800-000047000000}"/>
    <dataValidation allowBlank="1" showInputMessage="1" showErrorMessage="1" prompt="Obligatoire si disponible pour un portefeuille numérique et si champ 58 type 0418 présent, absent sinon" sqref="Q163" xr:uid="{00000000-0002-0000-0800-000048000000}"/>
    <dataValidation allowBlank="1" showInputMessage="1" showErrorMessage="1" prompt="Obligatoire si utilisation d'un portefeuille numérique et si champ 58 type 0415 absent, absent sinon" sqref="Q164" xr:uid="{00000000-0002-0000-0800-000049000000}"/>
    <dataValidation allowBlank="1" showInputMessage="1" showErrorMessage="1" prompt="Obligatoire pour une transaction V.me" sqref="Q165" xr:uid="{00000000-0002-0000-0800-00004A000000}"/>
    <dataValidation allowBlank="1" showInputMessage="1" showErrorMessage="1" prompt="Obligatoire si traitement EMV et présence de script dans la réponse à la demande d'autorisation, absent sinon" sqref="Q135" xr:uid="{00000000-0002-0000-0800-00004B000000}"/>
    <dataValidation allowBlank="1" showInputMessage="1" showErrorMessage="1" prompt="Obligatoire si traitement VAD, absent sinon" sqref="Q16" xr:uid="{00000000-0002-0000-0800-00004C000000}"/>
    <dataValidation allowBlank="1" showInputMessage="1" showErrorMessage="1" prompt="Obligatoire si traitement sans contact en mode piste, absent sinon_x000a_" sqref="S16:U16" xr:uid="{00000000-0002-0000-0800-00004D000000}"/>
    <dataValidation allowBlank="1" showInputMessage="1" showErrorMessage="1" prompt="Obligatoire si traitement sans contact en mode piste et si disponible, absent sinon" sqref="V16 V38" xr:uid="{00000000-0002-0000-0800-00004E000000}"/>
    <dataValidation allowBlank="1" showInputMessage="1" showErrorMessage="1" prompt="Obligatoire si présent dans l'application carte EMV, absent sinon" sqref="Q20 S20:U20" xr:uid="{00000000-0002-0000-0800-00004F000000}"/>
    <dataValidation allowBlank="1" showInputMessage="1" showErrorMessage="1" prompt="Obligatoire si traitement piste ISO2, absent sinon" sqref="Q34" xr:uid="{00000000-0002-0000-0800-000050000000}"/>
    <dataValidation allowBlank="1" showInputMessage="1" showErrorMessage="1" prompt="Obligatoire si autorisation accordée, facultatif si non accordée, absent si pas d'autorisation" sqref="Q36 S36 V36" xr:uid="{00000000-0002-0000-0800-000051000000}"/>
    <dataValidation allowBlank="1" showInputMessage="1" showErrorMessage="1" prompt="Obligatoire s'il y a eu réponse à une demande d'autorisation, absent sinon" sqref="Q37 S37 V37" xr:uid="{00000000-0002-0000-0800-000052000000}"/>
    <dataValidation allowBlank="1" showInputMessage="1" showErrorMessage="1" prompt="microcircuit EMV et sans contact microcircuit EMV" sqref="G5" xr:uid="{00000000-0002-0000-0800-000053000000}"/>
    <dataValidation allowBlank="1" showInputMessage="1" showErrorMessage="1" prompt="piste et sans contact piste" sqref="H5" xr:uid="{00000000-0002-0000-0800-000054000000}"/>
    <dataValidation allowBlank="1" showInputMessage="1" showErrorMessage="1" prompt="Réponse à demande d'autorisation (contact et sans contact)" sqref="I6" xr:uid="{00000000-0002-0000-0800-000055000000}"/>
    <dataValidation allowBlank="1" showInputMessage="1" showErrorMessage="1" prompt="Demande d'autorisation (piste et sans contact piste)" sqref="H6" xr:uid="{00000000-0002-0000-0800-000056000000}"/>
    <dataValidation allowBlank="1" showInputMessage="1" showErrorMessage="1" prompt="Demande d'autorisation (microcircuit EMV et sans contact microcircuit EMV)" sqref="G6" xr:uid="{00000000-0002-0000-0800-000057000000}"/>
    <dataValidation allowBlank="1" showInputMessage="1" showErrorMessage="1" prompt="Transaction débit sans contact : 0246" sqref="Q6" xr:uid="{00000000-0002-0000-0800-000058000000}"/>
    <dataValidation allowBlank="1" showInputMessage="1" showErrorMessage="1" prompt="Corps de remise (hors sans contact) : 0146/0246/0446_x000a_0146 : Notificaion de remise d'operation non financiere_x000a_0246 : Notification de remise d'operation financiere_x000a_0446 : Notification de redressement d'operation financiere" sqref="Q7" xr:uid="{00000000-0002-0000-0800-000059000000}"/>
    <dataValidation allowBlank="1" showInputMessage="1" showErrorMessage="1" prompt="Acquittement message remise (hors sans contact)" sqref="R7" xr:uid="{00000000-0002-0000-0800-00005A000000}"/>
    <dataValidation allowBlank="1" showInputMessage="1" showErrorMessage="1" prompt="Transaction débit sans contact" sqref="S7" xr:uid="{00000000-0002-0000-0800-00005B000000}"/>
    <dataValidation allowBlank="1" showInputMessage="1" showErrorMessage="1" prompt="Transaction credit sans contact" sqref="T7" xr:uid="{00000000-0002-0000-0800-00005C000000}"/>
    <dataValidation allowBlank="1" showInputMessage="1" showErrorMessage="1" prompt="Transaction d'annulation sans contact" sqref="U7" xr:uid="{00000000-0002-0000-0800-00005D000000}"/>
    <dataValidation allowBlank="1" showInputMessage="1" showErrorMessage="1" prompt="Transaction non aboutie sans contact" sqref="V7" xr:uid="{00000000-0002-0000-0800-00005E000000}"/>
    <dataValidation allowBlank="1" showInputMessage="1" showErrorMessage="1" prompt="Acquittement messages remise sans contact" sqref="W7" xr:uid="{00000000-0002-0000-0800-00005F000000}"/>
    <dataValidation allowBlank="1" showInputMessage="1" showErrorMessage="1" prompt="Initialisation de transfert de remise" sqref="N7:O7" xr:uid="{00000000-0002-0000-0800-000060000000}"/>
    <dataValidation allowBlank="1" showInputMessage="1" showErrorMessage="1" prompt="Fin de remise - Consolidation" sqref="Y7:Z7" xr:uid="{00000000-0002-0000-0800-000061000000}"/>
    <dataValidation allowBlank="1" showInputMessage="1" showErrorMessage="1" prompt="Demande d'état fonctionnel" sqref="AB7" xr:uid="{00000000-0002-0000-0800-000062000000}"/>
    <dataValidation allowBlank="1" showInputMessage="1" showErrorMessage="1" prompt="Reponse a la demande d'etat fonctionnel" sqref="AC7" xr:uid="{00000000-0002-0000-0800-000063000000}"/>
    <dataValidation allowBlank="1" showInputMessage="1" showErrorMessage="1" prompt="Demande prise en compte état fonctionnel" sqref="AD7" xr:uid="{00000000-0002-0000-0800-000064000000}"/>
    <dataValidation allowBlank="1" showInputMessage="1" showErrorMessage="1" prompt="Acquittement de prise en compte état fonctionnel" sqref="AE7" xr:uid="{00000000-0002-0000-0800-000065000000}"/>
    <dataValidation allowBlank="1" showInputMessage="1" showErrorMessage="1" prompt="Initialisation transfert de fichiers de paramètres" sqref="AG7" xr:uid="{00000000-0002-0000-0800-000066000000}"/>
    <dataValidation allowBlank="1" showInputMessage="1" showErrorMessage="1" prompt="Acquittement d'init. transfert fichier de paramètres" sqref="AH7" xr:uid="{00000000-0002-0000-0800-000067000000}"/>
    <dataValidation allowBlank="1" showInputMessage="1" showErrorMessage="1" prompt="Mise à jour de fichier" sqref="AI7" xr:uid="{00000000-0002-0000-0800-000068000000}"/>
    <dataValidation allowBlank="1" showInputMessage="1" showErrorMessage="1" prompt="Acquittement de mise à jour de fichier" sqref="AJ7" xr:uid="{00000000-0002-0000-0800-000069000000}"/>
    <dataValidation allowBlank="1" showInputMessage="1" showErrorMessage="1" prompt="Activation de fichier" sqref="AK7" xr:uid="{00000000-0002-0000-0800-00006A000000}"/>
    <dataValidation allowBlank="1" showInputMessage="1" showErrorMessage="1" prompt="Acquittement d'activation de fichier" sqref="AL7" xr:uid="{00000000-0002-0000-0800-00006B000000}"/>
    <dataValidation allowBlank="1" showInputMessage="1" showErrorMessage="1" prompt="Demande de redressement" sqref="K7" xr:uid="{00000000-0002-0000-0800-00006C000000}"/>
    <dataValidation allowBlank="1" showInputMessage="1" showErrorMessage="1" prompt="Réponse à dem. de redressement de paiement" sqref="L7" xr:uid="{00000000-0002-0000-0800-00006D000000}"/>
    <dataValidation allowBlank="1" showInputMessage="1" showErrorMessage="1" prompt="Obligatoire si transaction sur réseaux ouverts, absent sinon" sqref="R180" xr:uid="{00000000-0002-0000-0800-00006E000000}"/>
    <dataValidation allowBlank="1" showInputMessage="1" showErrorMessage="1" prompt="Obligatoire si disponible et si champ 58/FF47 = 20" sqref="Q181" xr:uid="{00000000-0002-0000-0800-00006F000000}"/>
    <dataValidation allowBlank="1" showInputMessage="1" showErrorMessage="1" prompt="Obligatoire si traitement microcircuit, absent sinon" sqref="R146" xr:uid="{00000000-0002-0000-0800-000070000000}"/>
    <dataValidation allowBlank="1" showInputMessage="1" showErrorMessage="1" prompt="00 : microcircuit traite sans erreur_x000a_01 : lecteur microcircuit hors service ou deconnecte_x000a_25 : incident dans le dialogue_x000a_26 : aucune application commune_x000a_27 : conditions non satisfaisantes et application unique_x000a_28 : donnee obligatoire absente_x000a_32 : non_x000a_10 :" sqref="C131" xr:uid="{00000000-0002-0000-0800-000071000000}"/>
    <dataValidation allowBlank="1" showInputMessage="1" showErrorMessage="1" prompt="1 : B4 - B0_x000a_2 : EMV_x000a_3 : Microcircuit sans contact contexte piste" sqref="C132" xr:uid="{00000000-0002-0000-0800-000072000000}"/>
    <dataValidation allowBlank="1" showInputMessage="1" showErrorMessage="1" prompt="00 : Selection par defaut_x000a_01 : Choix porteur" sqref="C149" xr:uid="{00000000-0002-0000-0800-000073000000}"/>
    <dataValidation allowBlank="1" showInputMessage="1" showErrorMessage="1" prompt="00 : CB_x000a_01 : VISA_x000a_02 : Vpay_x000a_03 : Electron_x000a_04 : MasterCard_x000a_05 : Maestro_x000a_06 : JCB_x000a_07 : Discover_x000a_80-99 : Réservé pour usage privé" sqref="C150" xr:uid="{00000000-0002-0000-0800-000074000000}"/>
    <dataValidation allowBlank="1" showInputMessage="1" showErrorMessage="1" prompt="1 : Facture no-show_x000a_2 : Facture pré-autorisée_x000a_3 : Facture complémentaire_x000a_4 : RUF_x000a_6 : Paiement récurrent, premier paiement_x000a_7 : Paiement récurrent, autre paiement" sqref="C88" xr:uid="{00000000-0002-0000-0800-000075000000}"/>
    <dataValidation allowBlank="1" showInputMessage="1" showErrorMessage="1" prompt="Obligatoire si disponible (Vente a Distance)" sqref="G151:H151" xr:uid="{00000000-0002-0000-0800-000076000000}"/>
    <dataValidation allowBlank="1" showInputMessage="1" showErrorMessage="1" prompt="Obligatoire dans le cadre d'un message 0446, absent sinon" sqref="Q147" xr:uid="{00000000-0002-0000-0800-000077000000}"/>
    <dataValidation allowBlank="1" showInputMessage="1" showErrorMessage="1" prompt="Obligatoire si lu dans l'application carte, absent sinon" sqref="S136:V136 Q136" xr:uid="{00000000-0002-0000-0800-000078000000}"/>
    <dataValidation allowBlank="1" showInputMessage="1" showErrorMessage="1" prompt="Obligatoire si architecture du système d'acceptation est de type 'répartie', absent sinon" sqref="S57:U57" xr:uid="{00000000-0002-0000-0800-000079000000}"/>
    <dataValidation allowBlank="1" showInputMessage="1" showErrorMessage="1" prompt="Obligatoire si disponible dans le cadre d'un message 0146, absent sinon" sqref="Q183" xr:uid="{00000000-0002-0000-0800-00007A000000}"/>
    <dataValidation allowBlank="1" showInputMessage="1" showErrorMessage="1" prompt="Obligatoire en cas d'autorisation partielle (egal au champ 4)" sqref="I105" xr:uid="{00000000-0002-0000-0800-00007B000000}"/>
    <dataValidation allowBlank="1" showInputMessage="1" showErrorMessage="1" prompt="Ouverture de dialogue par syst. acc" sqref="AN7" xr:uid="{00000000-0002-0000-0800-00007C000000}"/>
    <dataValidation allowBlank="1" showInputMessage="1" showErrorMessage="1" prompt="Réponse à (ouverture de dialogue par syst. acc)" sqref="AO7" xr:uid="{00000000-0002-0000-0800-00007D000000}"/>
    <dataValidation allowBlank="1" showInputMessage="1" showErrorMessage="1" prompt="Ouverture de service" sqref="AP7" xr:uid="{00000000-0002-0000-0800-00007E000000}"/>
    <dataValidation allowBlank="1" showInputMessage="1" showErrorMessage="1" prompt="Réponse à ouverture de service" sqref="AQ7" xr:uid="{00000000-0002-0000-0800-00007F000000}"/>
    <dataValidation allowBlank="1" showInputMessage="1" showErrorMessage="1" prompt="Fermeture de dialogue par syst. acc" sqref="AR7" xr:uid="{00000000-0002-0000-0800-000080000000}"/>
    <dataValidation allowBlank="1" showInputMessage="1" showErrorMessage="1" prompt="Acquit. de (fermeture de dialogue par syst. acc)" sqref="AS7" xr:uid="{00000000-0002-0000-0800-000081000000}"/>
    <dataValidation allowBlank="1" showInputMessage="1" showErrorMessage="1" prompt="Obligatoire pour une transaction sans contact, absent sinon" sqref="H132" xr:uid="{00000000-0002-0000-0800-000082000000}"/>
    <dataValidation allowBlank="1" showInputMessage="1" showErrorMessage="1" prompt="Obligatoire si disponible pour une transaction piste, absent sinon" sqref="Q145" xr:uid="{00000000-0002-0000-0800-000083000000}"/>
    <dataValidation allowBlank="1" showInputMessage="1" showErrorMessage="1" prompt="Obligatoire si &quot;code réponse&quot;=30, facultatif si &quot;code réponse&quot;=12, 13 ou 20, absent sinon" sqref="I43" xr:uid="{00000000-0002-0000-0800-000084000000}"/>
    <dataValidation allowBlank="1" showInputMessage="1" showErrorMessage="1" prompt="Obligatoire si montant en contre valeur ou montant non connu à l'avance ou autorisation partielle, obligatoire pour une facture de clôture" sqref="Q101" xr:uid="{00000000-0002-0000-0800-000085000000}"/>
    <dataValidation allowBlank="1" showInputMessage="1" showErrorMessage="1" prompt="Obligatoire si traitement EMV pour paiements agrégés, absent sinon" sqref="Q139" xr:uid="{00000000-0002-0000-0800-000086000000}"/>
  </dataValidations>
  <hyperlinks>
    <hyperlink ref="A116" location="'Lecture Carte synthese'!E47" display="'Lecture Carte synthese'!E47" xr:uid="{00000000-0004-0000-0800-000000000000}"/>
    <hyperlink ref="A115" location="Transaction!Q1" display="Transaction!Q1" xr:uid="{00000000-0004-0000-0800-000001000000}"/>
    <hyperlink ref="A117" location="'Lecture Carte synthese'!E51" display="'Lecture Carte synthese'!E51" xr:uid="{00000000-0004-0000-0800-000002000000}"/>
    <hyperlink ref="A112" location="'Lecture Carte synthese'!E36" display="'Lecture Carte synthese'!E36" xr:uid="{00000000-0004-0000-0800-000003000000}"/>
    <hyperlink ref="A118" location="'Lecture Carte synthese'!E19" display="'Lecture Carte synthese'!E19" xr:uid="{00000000-0004-0000-0800-000004000000}"/>
    <hyperlink ref="A119" location="'Lecture Carte synthese'!E88" display="'Lecture Carte synthese'!E88" xr:uid="{00000000-0004-0000-0800-000005000000}"/>
    <hyperlink ref="A120" location="'Lecture Carte synthese'!E91" display="'Lecture Carte synthese'!E91" xr:uid="{00000000-0004-0000-0800-000006000000}"/>
    <hyperlink ref="A137" location="'Lecture Carte synthese'!E19" display="'Lecture Carte synthese'!E19" xr:uid="{00000000-0004-0000-0800-000007000000}"/>
    <hyperlink ref="A125" location="'Lecture Carte synthese'!E90" display="'Lecture Carte synthese'!E90" xr:uid="{00000000-0004-0000-0800-000008000000}"/>
    <hyperlink ref="A142" location="'Lecture Carte synthese'!E79" display="'Lecture Carte synthese'!E79" xr:uid="{00000000-0004-0000-0800-000009000000}"/>
    <hyperlink ref="A143:A144" location="'Lecture Carte synthese'!E79" display="'Lecture Carte synthese'!E79" xr:uid="{00000000-0004-0000-0800-00000A000000}"/>
    <hyperlink ref="A143" location="'Lecture Carte synthese'!E80" display="'Lecture Carte synthese'!E80" xr:uid="{00000000-0004-0000-0800-00000B000000}"/>
    <hyperlink ref="A144" location="'Lecture Carte synthese'!E81" display="'Lecture Carte synthese'!E81" xr:uid="{00000000-0004-0000-0800-00000C000000}"/>
    <hyperlink ref="A140" location="'Lecture Carte synthese'!E56" display="'Lecture Carte synthese'!E56" xr:uid="{00000000-0004-0000-0800-00000D000000}"/>
    <hyperlink ref="A224" location="'Config file'!I1" display="'Config file'!I1" xr:uid="{00000000-0004-0000-0800-00000E000000}"/>
    <hyperlink ref="A9" location="'Lecture Carte synthese'!E48" display="'Lecture Carte synthese'!E48" xr:uid="{00000000-0004-0000-0800-00000F000000}"/>
    <hyperlink ref="A10" location="Transaction!Q2" display="Transaction!Q2" xr:uid="{00000000-0004-0000-0800-000010000000}"/>
    <hyperlink ref="A12" location="Transaction!E92" display="Transaction!E92" xr:uid="{00000000-0004-0000-0800-000011000000}"/>
    <hyperlink ref="A13" location="Transaction!E11" display="Transaction!E11" xr:uid="{00000000-0004-0000-0800-000012000000}"/>
    <hyperlink ref="A14" location="Transaction!E15" display="Transaction!E15" xr:uid="{00000000-0004-0000-0800-000013000000}"/>
    <hyperlink ref="A15" location="Transaction!E14" display="Transaction!E14" xr:uid="{00000000-0004-0000-0800-000014000000}"/>
    <hyperlink ref="A11" location="Transaction!E21" display="Transaction!E21" xr:uid="{00000000-0004-0000-0800-000015000000}"/>
    <hyperlink ref="A16" location="Transaction!E17" display="Transaction!E17" xr:uid="{00000000-0004-0000-0800-000016000000}"/>
    <hyperlink ref="A234" location="'Config file'!I80" display="'Config file'!I80" xr:uid="{00000000-0004-0000-0800-000017000000}"/>
    <hyperlink ref="A266" location="'Config file'!I73" display="'Config file'!I73" xr:uid="{00000000-0004-0000-0800-000018000000}"/>
    <hyperlink ref="A32" location="'Config file'!I73" display="'Config file'!I73" xr:uid="{00000000-0004-0000-0800-000019000000}"/>
    <hyperlink ref="A132" location="Transaction!Y42" display="Transaction!Y42" xr:uid="{00000000-0004-0000-0800-00001A000000}"/>
    <hyperlink ref="A133" location="Transaction!E67" display="Transaction!E67" xr:uid="{00000000-0004-0000-0800-00001B000000}"/>
    <hyperlink ref="A114" location="Transaction!E53" display="Transaction!E53" xr:uid="{00000000-0004-0000-0800-00001C000000}"/>
    <hyperlink ref="A121" location="'Lecture Carte synthese'!E89" display="'Lecture Carte synthese'!E89" xr:uid="{00000000-0004-0000-0800-00001D000000}"/>
    <hyperlink ref="A126" location="'Lecture Carte synthese'!E77" display="'Lecture Carte synthese'!E77" xr:uid="{00000000-0004-0000-0800-00001E000000}"/>
    <hyperlink ref="A124" location="Transaction!Y9" display="Transaction!Y9" xr:uid="{00000000-0004-0000-0800-00001F000000}"/>
    <hyperlink ref="A19" location="Transaction!Y35" display="Transaction!Y35" xr:uid="{00000000-0004-0000-0800-000020000000}"/>
    <hyperlink ref="A109" location="'Lecture Carte synthese'!E37" display="'Lecture Carte synthese'!E37" xr:uid="{00000000-0004-0000-0800-000021000000}"/>
    <hyperlink ref="A20" location="'Lecture Carte synthese'!E52" display="'Lecture Carte synthese'!E52" xr:uid="{00000000-0004-0000-0800-000022000000}"/>
    <hyperlink ref="A37" location="'CB5.5 39'!A1" display="'CB5.5 39'!A1" xr:uid="{00000000-0004-0000-0800-000023000000}"/>
    <hyperlink ref="A196" location="'CB5.5 020B'!A1" display="'CB5.5 020B'!A1" xr:uid="{00000000-0004-0000-0800-000024000000}"/>
    <hyperlink ref="A183" location="'CB5.5 58-FF50'!A1" display="'CB5.5 58-FF50'!A1" xr:uid="{00000000-0004-0000-0800-000025000000}"/>
    <hyperlink ref="A187" location="'Code Raison et FORCAGE RPO'!A1" display="'Code Raison et FORCAGE RPO'!A1" xr:uid="{00000000-0004-0000-0800-000026000000}"/>
    <hyperlink ref="A21" location="'CB5.5 39 - 24'!A1" display="24" xr:uid="{00000000-0004-0000-0800-000027000000}"/>
    <hyperlink ref="A39" location="'Config file'!I83" display="'Config file'!I83" xr:uid="{00000000-0004-0000-0800-000028000000}"/>
    <hyperlink ref="A40" location="'Config file'!I84" display="'Config file'!I84" xr:uid="{00000000-0004-0000-0800-000029000000}"/>
    <hyperlink ref="A232" location="'Config file'!I87" display="'Config file'!I87" xr:uid="{00000000-0004-0000-0800-00002A000000}"/>
    <hyperlink ref="A233" location="'Config file'!I88" display="'Config file'!I88" xr:uid="{00000000-0004-0000-0800-00002B000000}"/>
    <hyperlink ref="A235" location="'Config file'!I79" display="'Config file'!I79" xr:uid="{00000000-0004-0000-0800-00002C000000}"/>
    <hyperlink ref="A215" location="'Config file'!I83" display="'Config file'!I83" xr:uid="{00000000-0004-0000-0800-00002D000000}"/>
    <hyperlink ref="A145" location="Transaction!E68" display="Transaction!E68" xr:uid="{00000000-0004-0000-0800-00002E000000}"/>
    <hyperlink ref="A48" location="Transaction!D71" display="Transaction!D71" xr:uid="{00000000-0004-0000-0800-00002F000000}"/>
  </hyperlinks>
  <pageMargins left="0.7" right="0.7" top="0.75" bottom="0.75" header="0.3" footer="0.3"/>
  <pageSetup scale="18"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39"/>
  <dimension ref="A1:BB420"/>
  <sheetViews>
    <sheetView zoomScale="75" zoomScaleNormal="75" workbookViewId="0">
      <pane xSplit="2" topLeftCell="C1" activePane="topRight" state="frozen"/>
      <selection pane="topRight" activeCell="J2" sqref="J2:W2"/>
    </sheetView>
  </sheetViews>
  <sheetFormatPr baseColWidth="10" defaultColWidth="11.42578125" defaultRowHeight="15" x14ac:dyDescent="0.25"/>
  <cols>
    <col min="1" max="1" width="4.7109375" style="5" bestFit="1" customWidth="1"/>
    <col min="2" max="2" width="16.28515625" style="4" customWidth="1"/>
    <col min="3" max="3" width="77.85546875" customWidth="1"/>
    <col min="4" max="4" width="21.7109375" customWidth="1"/>
    <col min="5" max="5" width="22.28515625" customWidth="1"/>
    <col min="6" max="6" width="5.28515625" style="14" bestFit="1" customWidth="1"/>
    <col min="7" max="7" width="9.42578125" style="2" customWidth="1"/>
    <col min="8" max="8" width="5.85546875" style="2" bestFit="1" customWidth="1"/>
    <col min="9" max="9" width="47.7109375" style="2" customWidth="1"/>
    <col min="10" max="10" width="5.7109375" style="4" customWidth="1"/>
    <col min="11" max="11" width="5.5703125" style="4" bestFit="1" customWidth="1"/>
    <col min="12" max="12" width="5.5703125" style="4" customWidth="1"/>
    <col min="13" max="13" width="5.85546875" style="4" bestFit="1" customWidth="1"/>
    <col min="14" max="14" width="16.7109375" style="4" customWidth="1"/>
    <col min="15" max="15" width="7.140625" style="2" customWidth="1"/>
    <col min="16" max="19" width="6.5703125" style="2" bestFit="1" customWidth="1"/>
    <col min="20" max="20" width="5.5703125" style="2" bestFit="1" customWidth="1"/>
    <col min="21" max="21" width="6.140625" style="4" customWidth="1"/>
    <col min="22" max="23" width="5.5703125" style="4" bestFit="1" customWidth="1"/>
    <col min="24" max="24" width="5.85546875" style="4" bestFit="1" customWidth="1"/>
    <col min="25" max="25" width="6" style="4" customWidth="1"/>
    <col min="26" max="26" width="7" style="4" bestFit="1" customWidth="1"/>
    <col min="27" max="28" width="5.85546875" style="4" bestFit="1" customWidth="1"/>
    <col min="29" max="29" width="6.42578125" style="3" bestFit="1" customWidth="1"/>
    <col min="30" max="30" width="15" style="4" bestFit="1" customWidth="1"/>
    <col min="31" max="31" width="5.85546875" style="4" bestFit="1" customWidth="1"/>
    <col min="32" max="32" width="7" style="4" bestFit="1" customWidth="1"/>
    <col min="33" max="33" width="5.85546875" style="4" bestFit="1" customWidth="1"/>
    <col min="34" max="34" width="5.140625" style="4" bestFit="1" customWidth="1"/>
    <col min="35" max="35" width="5.5703125" style="4" customWidth="1"/>
    <col min="36" max="36" width="6" style="48" bestFit="1" customWidth="1"/>
    <col min="37" max="42" width="5.85546875" style="2" bestFit="1" customWidth="1"/>
    <col min="44" max="44" width="120.5703125" bestFit="1" customWidth="1"/>
    <col min="46" max="46" width="164.140625" bestFit="1" customWidth="1"/>
    <col min="49" max="49" width="107.140625" bestFit="1" customWidth="1"/>
  </cols>
  <sheetData>
    <row r="1" spans="1:49" s="1" customFormat="1" x14ac:dyDescent="0.25">
      <c r="A1" s="3763"/>
      <c r="B1" s="3763"/>
      <c r="C1" s="1171"/>
      <c r="D1" s="3764" t="s">
        <v>1878</v>
      </c>
      <c r="E1" s="3765"/>
      <c r="F1" s="3756" t="s">
        <v>0</v>
      </c>
      <c r="G1" s="3757"/>
      <c r="H1" s="3758"/>
      <c r="I1" s="2257"/>
      <c r="J1" s="3740" t="s">
        <v>106</v>
      </c>
      <c r="K1" s="3741"/>
      <c r="L1" s="3741"/>
      <c r="M1" s="3741"/>
      <c r="N1" s="3741"/>
      <c r="O1" s="3741"/>
      <c r="P1" s="3741"/>
      <c r="Q1" s="3741"/>
      <c r="R1" s="3741"/>
      <c r="S1" s="3741"/>
      <c r="T1" s="3741"/>
      <c r="U1" s="3741"/>
      <c r="V1" s="3741"/>
      <c r="W1" s="3742"/>
      <c r="X1" s="3747" t="s">
        <v>839</v>
      </c>
      <c r="Y1" s="3748"/>
      <c r="Z1" s="3748"/>
      <c r="AA1" s="3748"/>
      <c r="AB1" s="3748"/>
      <c r="AC1" s="3748"/>
      <c r="AD1" s="3748"/>
      <c r="AE1" s="3748"/>
      <c r="AF1" s="3748"/>
      <c r="AG1" s="3748"/>
      <c r="AH1" s="3748"/>
      <c r="AI1" s="3749"/>
      <c r="AJ1" s="3737" t="s">
        <v>9733</v>
      </c>
      <c r="AK1" s="3738"/>
      <c r="AL1" s="3738"/>
      <c r="AM1" s="3738"/>
      <c r="AN1" s="3738"/>
      <c r="AO1" s="3738"/>
      <c r="AP1" s="3739"/>
    </row>
    <row r="2" spans="1:49" s="1" customFormat="1" x14ac:dyDescent="0.25">
      <c r="A2" s="3761"/>
      <c r="B2" s="3762"/>
      <c r="C2" s="928"/>
      <c r="D2" s="1320"/>
      <c r="E2" s="928"/>
      <c r="F2" s="3735" t="s">
        <v>2322</v>
      </c>
      <c r="G2" s="3735"/>
      <c r="H2" s="3736"/>
      <c r="I2" s="1976"/>
      <c r="J2" s="3743" t="s">
        <v>2322</v>
      </c>
      <c r="K2" s="3621"/>
      <c r="L2" s="3621"/>
      <c r="M2" s="3621"/>
      <c r="N2" s="3621"/>
      <c r="O2" s="3621"/>
      <c r="P2" s="3621"/>
      <c r="Q2" s="3621"/>
      <c r="R2" s="3621"/>
      <c r="S2" s="3621"/>
      <c r="T2" s="3621"/>
      <c r="U2" s="3621"/>
      <c r="V2" s="3621"/>
      <c r="W2" s="3622"/>
      <c r="X2" s="3750" t="s">
        <v>2322</v>
      </c>
      <c r="Y2" s="3750"/>
      <c r="Z2" s="3750"/>
      <c r="AA2" s="3750"/>
      <c r="AB2" s="3750"/>
      <c r="AC2" s="3750"/>
      <c r="AD2" s="3750"/>
      <c r="AE2" s="3750"/>
      <c r="AF2" s="3750"/>
      <c r="AG2" s="3750"/>
      <c r="AH2" s="3750"/>
      <c r="AI2" s="3750"/>
      <c r="AJ2" s="3734"/>
      <c r="AK2" s="3735"/>
      <c r="AL2" s="3735"/>
      <c r="AM2" s="3735"/>
      <c r="AN2" s="3735"/>
      <c r="AO2" s="3735"/>
      <c r="AP2" s="3736"/>
    </row>
    <row r="3" spans="1:49" s="1" customFormat="1" x14ac:dyDescent="0.25">
      <c r="A3" s="3751"/>
      <c r="B3" s="3752"/>
      <c r="C3" s="928"/>
      <c r="D3" s="1319"/>
      <c r="E3" s="928"/>
      <c r="F3" s="3759" t="s">
        <v>9135</v>
      </c>
      <c r="G3" s="3760"/>
      <c r="H3" s="2259"/>
      <c r="I3" s="2258"/>
      <c r="J3" s="3743" t="s">
        <v>2321</v>
      </c>
      <c r="K3" s="3621"/>
      <c r="L3" s="3621"/>
      <c r="M3" s="3621"/>
      <c r="N3" s="3621"/>
      <c r="O3" s="3621"/>
      <c r="P3" s="3743" t="s">
        <v>9137</v>
      </c>
      <c r="Q3" s="3621"/>
      <c r="R3" s="3621"/>
      <c r="S3" s="3621"/>
      <c r="T3" s="3621"/>
      <c r="U3" s="3621"/>
      <c r="V3" s="3621"/>
      <c r="W3" s="3622"/>
      <c r="X3" s="3734" t="s">
        <v>2321</v>
      </c>
      <c r="Y3" s="3735"/>
      <c r="Z3" s="3735"/>
      <c r="AA3" s="3735"/>
      <c r="AB3" s="3735"/>
      <c r="AC3" s="3736"/>
      <c r="AD3" s="3734" t="s">
        <v>9137</v>
      </c>
      <c r="AE3" s="3735"/>
      <c r="AF3" s="3735"/>
      <c r="AG3" s="3735"/>
      <c r="AH3" s="3735"/>
      <c r="AI3" s="3736"/>
      <c r="AJ3" s="919"/>
      <c r="AK3" s="1975"/>
      <c r="AL3" s="1976"/>
      <c r="AM3" s="1976"/>
      <c r="AN3" s="1976"/>
      <c r="AO3" s="1976"/>
      <c r="AP3" s="1977"/>
    </row>
    <row r="4" spans="1:49" s="1" customFormat="1" x14ac:dyDescent="0.25">
      <c r="A4" s="1318"/>
      <c r="B4" s="2596"/>
      <c r="C4" s="928"/>
      <c r="D4" s="1320"/>
      <c r="E4" s="928"/>
      <c r="F4" s="3786" t="s">
        <v>13337</v>
      </c>
      <c r="G4" s="3787"/>
      <c r="H4" s="3787"/>
      <c r="I4" s="3788"/>
      <c r="J4" s="3744" t="s">
        <v>13338</v>
      </c>
      <c r="K4" s="3745"/>
      <c r="L4" s="3745"/>
      <c r="M4" s="3745"/>
      <c r="N4" s="3745"/>
      <c r="O4" s="3745"/>
      <c r="P4" s="3745"/>
      <c r="Q4" s="3745"/>
      <c r="R4" s="3745"/>
      <c r="S4" s="3745"/>
      <c r="T4" s="3745"/>
      <c r="U4" s="3745"/>
      <c r="V4" s="3745"/>
      <c r="W4" s="3789"/>
      <c r="X4" s="3746" t="s">
        <v>13338</v>
      </c>
      <c r="Y4" s="3746"/>
      <c r="Z4" s="3746"/>
      <c r="AA4" s="3746"/>
      <c r="AB4" s="3746"/>
      <c r="AC4" s="3746"/>
      <c r="AD4" s="3746"/>
      <c r="AE4" s="3746"/>
      <c r="AF4" s="3746"/>
      <c r="AG4" s="3746"/>
      <c r="AH4" s="3746"/>
      <c r="AI4" s="3746"/>
      <c r="AJ4" s="3731"/>
      <c r="AK4" s="3732"/>
      <c r="AL4" s="3732"/>
      <c r="AM4" s="3732"/>
      <c r="AN4" s="3732"/>
      <c r="AO4" s="3732"/>
      <c r="AP4" s="3733"/>
    </row>
    <row r="5" spans="1:49" s="26" customFormat="1" x14ac:dyDescent="0.25">
      <c r="A5" s="3766"/>
      <c r="B5" s="3767"/>
      <c r="C5" s="2597"/>
      <c r="D5" s="1320"/>
      <c r="E5" s="928"/>
      <c r="F5" s="941"/>
      <c r="G5" s="1974" t="s">
        <v>1887</v>
      </c>
      <c r="H5" s="490"/>
      <c r="I5" s="2598"/>
      <c r="J5" s="3773" t="s">
        <v>199</v>
      </c>
      <c r="K5" s="3729"/>
      <c r="L5" s="3730"/>
      <c r="M5" s="165"/>
      <c r="N5" s="3774" t="s">
        <v>212</v>
      </c>
      <c r="O5" s="3730"/>
      <c r="P5" s="3728" t="s">
        <v>211</v>
      </c>
      <c r="Q5" s="3729"/>
      <c r="R5" s="3729"/>
      <c r="S5" s="3729"/>
      <c r="T5" s="3730"/>
      <c r="U5" s="3773" t="s">
        <v>200</v>
      </c>
      <c r="V5" s="3729"/>
      <c r="W5" s="3730"/>
      <c r="X5" s="491"/>
      <c r="Y5" s="3728" t="s">
        <v>840</v>
      </c>
      <c r="Z5" s="3729"/>
      <c r="AA5" s="3729"/>
      <c r="AB5" s="3730"/>
      <c r="AC5" s="237"/>
      <c r="AD5" s="3728" t="s">
        <v>841</v>
      </c>
      <c r="AE5" s="3729"/>
      <c r="AF5" s="3729"/>
      <c r="AG5" s="3729"/>
      <c r="AH5" s="3729"/>
      <c r="AI5" s="3730"/>
      <c r="AJ5" s="3728" t="s">
        <v>9723</v>
      </c>
      <c r="AK5" s="3729"/>
      <c r="AL5" s="3729"/>
      <c r="AM5" s="3729"/>
      <c r="AN5" s="3729"/>
      <c r="AO5" s="3729"/>
      <c r="AP5" s="3730"/>
      <c r="AW5" t="s">
        <v>9621</v>
      </c>
    </row>
    <row r="6" spans="1:49" x14ac:dyDescent="0.25">
      <c r="A6" s="1618"/>
      <c r="B6" s="1195"/>
      <c r="C6" s="2599"/>
      <c r="D6" s="200"/>
      <c r="E6" s="943"/>
      <c r="F6" s="169"/>
      <c r="G6" s="633" t="s">
        <v>2</v>
      </c>
      <c r="H6" s="633" t="s">
        <v>4</v>
      </c>
      <c r="I6" s="2600"/>
      <c r="J6" s="87"/>
      <c r="K6" s="663" t="s">
        <v>2</v>
      </c>
      <c r="L6" s="663" t="s">
        <v>3</v>
      </c>
      <c r="M6" s="260"/>
      <c r="N6" s="502" t="s">
        <v>2</v>
      </c>
      <c r="O6" s="830" t="s">
        <v>3</v>
      </c>
      <c r="P6" s="830" t="s">
        <v>2</v>
      </c>
      <c r="Q6" s="830" t="s">
        <v>3</v>
      </c>
      <c r="R6" s="830" t="s">
        <v>4</v>
      </c>
      <c r="S6" s="830" t="s">
        <v>184</v>
      </c>
      <c r="T6" s="830" t="s">
        <v>185</v>
      </c>
      <c r="U6" s="260"/>
      <c r="V6" s="2601" t="s">
        <v>2</v>
      </c>
      <c r="W6" s="499" t="s">
        <v>3</v>
      </c>
      <c r="X6" s="260"/>
      <c r="Y6" s="492" t="s">
        <v>2</v>
      </c>
      <c r="Z6" s="493" t="s">
        <v>3</v>
      </c>
      <c r="AA6" s="493" t="s">
        <v>4</v>
      </c>
      <c r="AB6" s="494" t="s">
        <v>184</v>
      </c>
      <c r="AC6" s="495"/>
      <c r="AD6" s="492" t="s">
        <v>2</v>
      </c>
      <c r="AE6" s="493" t="s">
        <v>3</v>
      </c>
      <c r="AF6" s="493" t="s">
        <v>4</v>
      </c>
      <c r="AG6" s="493" t="s">
        <v>184</v>
      </c>
      <c r="AH6" s="493" t="s">
        <v>185</v>
      </c>
      <c r="AI6" s="493" t="s">
        <v>24</v>
      </c>
      <c r="AK6" s="907" t="s">
        <v>2</v>
      </c>
      <c r="AL6" s="907" t="s">
        <v>3</v>
      </c>
      <c r="AM6" s="907" t="s">
        <v>4</v>
      </c>
      <c r="AN6" s="907" t="s">
        <v>184</v>
      </c>
      <c r="AO6" s="907" t="s">
        <v>185</v>
      </c>
      <c r="AP6" s="907" t="s">
        <v>24</v>
      </c>
    </row>
    <row r="7" spans="1:49" s="27" customFormat="1" x14ac:dyDescent="0.25">
      <c r="A7" s="3784"/>
      <c r="B7" s="3785"/>
      <c r="C7" s="2027" t="s">
        <v>2328</v>
      </c>
      <c r="D7" s="1321"/>
      <c r="E7" s="944"/>
      <c r="F7" s="942"/>
      <c r="G7" s="496" t="s">
        <v>81</v>
      </c>
      <c r="H7" s="498" t="s">
        <v>1885</v>
      </c>
      <c r="I7" s="2602"/>
      <c r="J7" s="53"/>
      <c r="K7" s="499" t="s">
        <v>215</v>
      </c>
      <c r="L7" s="663" t="s">
        <v>216</v>
      </c>
      <c r="M7" s="53"/>
      <c r="N7" s="501" t="s">
        <v>213</v>
      </c>
      <c r="O7" s="502" t="s">
        <v>214</v>
      </c>
      <c r="P7" s="502" t="s">
        <v>217</v>
      </c>
      <c r="Q7" s="502" t="s">
        <v>217</v>
      </c>
      <c r="R7" s="502" t="s">
        <v>218</v>
      </c>
      <c r="S7" s="502" t="s">
        <v>219</v>
      </c>
      <c r="T7" s="503" t="s">
        <v>214</v>
      </c>
      <c r="U7" s="53"/>
      <c r="V7" s="2601" t="s">
        <v>220</v>
      </c>
      <c r="W7" s="499" t="s">
        <v>221</v>
      </c>
      <c r="X7" s="53"/>
      <c r="Y7" s="525" t="s">
        <v>748</v>
      </c>
      <c r="Z7" s="526" t="s">
        <v>749</v>
      </c>
      <c r="AA7" s="526" t="s">
        <v>750</v>
      </c>
      <c r="AB7" s="527" t="s">
        <v>751</v>
      </c>
      <c r="AC7" s="504"/>
      <c r="AD7" s="525" t="s">
        <v>752</v>
      </c>
      <c r="AE7" s="526" t="s">
        <v>753</v>
      </c>
      <c r="AF7" s="527" t="s">
        <v>752</v>
      </c>
      <c r="AG7" s="674" t="s">
        <v>753</v>
      </c>
      <c r="AH7" s="525" t="s">
        <v>752</v>
      </c>
      <c r="AI7" s="526" t="s">
        <v>753</v>
      </c>
      <c r="AJ7" s="904"/>
      <c r="AK7" s="903" t="s">
        <v>9710</v>
      </c>
      <c r="AL7" s="903" t="s">
        <v>9711</v>
      </c>
      <c r="AM7" s="903" t="s">
        <v>9710</v>
      </c>
      <c r="AN7" s="903" t="s">
        <v>9711</v>
      </c>
      <c r="AO7" s="903" t="s">
        <v>9712</v>
      </c>
      <c r="AP7" s="903" t="s">
        <v>9713</v>
      </c>
      <c r="AW7"/>
    </row>
    <row r="8" spans="1:49" x14ac:dyDescent="0.25">
      <c r="A8" s="1620">
        <v>1</v>
      </c>
      <c r="B8" s="1621"/>
      <c r="C8" s="1346" t="s">
        <v>842</v>
      </c>
      <c r="D8" s="67" t="s">
        <v>1088</v>
      </c>
      <c r="E8" s="30"/>
      <c r="F8" s="38">
        <v>1</v>
      </c>
      <c r="G8" s="2603" t="s">
        <v>8</v>
      </c>
      <c r="H8" s="2604" t="s">
        <v>8</v>
      </c>
      <c r="I8" s="932"/>
      <c r="J8" s="2605">
        <v>1</v>
      </c>
      <c r="K8" s="24" t="s">
        <v>8</v>
      </c>
      <c r="L8" s="665" t="s">
        <v>8</v>
      </c>
      <c r="M8" s="21">
        <v>1</v>
      </c>
      <c r="N8" s="529" t="s">
        <v>7</v>
      </c>
      <c r="O8" s="665" t="s">
        <v>7</v>
      </c>
      <c r="P8" s="23" t="s">
        <v>7</v>
      </c>
      <c r="Q8" s="23" t="s">
        <v>7</v>
      </c>
      <c r="R8" s="23" t="s">
        <v>7</v>
      </c>
      <c r="S8" s="23" t="s">
        <v>7</v>
      </c>
      <c r="T8" s="655" t="s">
        <v>7</v>
      </c>
      <c r="U8" s="900">
        <v>1</v>
      </c>
      <c r="V8" s="2028" t="s">
        <v>8</v>
      </c>
      <c r="W8" s="34" t="s">
        <v>8</v>
      </c>
      <c r="X8" s="524">
        <v>1</v>
      </c>
      <c r="Y8" s="666" t="s">
        <v>7</v>
      </c>
      <c r="Z8" s="665" t="s">
        <v>7</v>
      </c>
      <c r="AA8" s="528" t="s">
        <v>7</v>
      </c>
      <c r="AB8" s="665" t="s">
        <v>7</v>
      </c>
      <c r="AC8" s="530" t="s">
        <v>819</v>
      </c>
      <c r="AD8" s="666" t="s">
        <v>8</v>
      </c>
      <c r="AE8" s="665" t="s">
        <v>8</v>
      </c>
      <c r="AF8" s="528" t="s">
        <v>7</v>
      </c>
      <c r="AG8" s="665" t="s">
        <v>7</v>
      </c>
      <c r="AH8" s="528" t="s">
        <v>8</v>
      </c>
      <c r="AI8" s="594" t="s">
        <v>8</v>
      </c>
      <c r="AJ8" s="910">
        <v>1</v>
      </c>
      <c r="AK8" s="911" t="s">
        <v>8</v>
      </c>
      <c r="AL8" s="650" t="s">
        <v>7</v>
      </c>
      <c r="AM8" s="911" t="s">
        <v>7</v>
      </c>
      <c r="AN8" s="650" t="s">
        <v>7</v>
      </c>
      <c r="AO8" s="911" t="s">
        <v>7</v>
      </c>
      <c r="AP8" s="650" t="s">
        <v>7</v>
      </c>
      <c r="AQ8" s="3778" t="s">
        <v>0</v>
      </c>
      <c r="AR8" s="3779"/>
      <c r="AS8" s="3780" t="s">
        <v>106</v>
      </c>
      <c r="AT8" s="3781"/>
      <c r="AW8" t="s">
        <v>9668</v>
      </c>
    </row>
    <row r="9" spans="1:49" x14ac:dyDescent="0.25">
      <c r="A9" s="1614">
        <v>2</v>
      </c>
      <c r="B9" s="1615"/>
      <c r="C9" s="1407" t="s">
        <v>843</v>
      </c>
      <c r="D9" s="68" t="s">
        <v>11258</v>
      </c>
      <c r="E9" s="30" t="s">
        <v>11297</v>
      </c>
      <c r="F9" s="38">
        <v>2</v>
      </c>
      <c r="G9" s="2606" t="s">
        <v>13</v>
      </c>
      <c r="H9" s="2607" t="s">
        <v>9</v>
      </c>
      <c r="I9" s="2608" t="s">
        <v>13339</v>
      </c>
      <c r="J9" s="24"/>
      <c r="K9" s="24"/>
      <c r="L9" s="656"/>
      <c r="M9" s="21">
        <v>2</v>
      </c>
      <c r="N9" s="24" t="s">
        <v>8</v>
      </c>
      <c r="O9" s="656"/>
      <c r="P9" s="33"/>
      <c r="Q9" s="23" t="s">
        <v>8</v>
      </c>
      <c r="R9" s="23" t="s">
        <v>8</v>
      </c>
      <c r="S9" s="23" t="s">
        <v>8</v>
      </c>
      <c r="T9" s="656" t="s">
        <v>8</v>
      </c>
      <c r="U9" s="35"/>
      <c r="V9" s="2028"/>
      <c r="W9" s="34"/>
      <c r="X9" s="55" t="s">
        <v>824</v>
      </c>
      <c r="Y9" s="24"/>
      <c r="Z9" s="656"/>
      <c r="AA9" s="23"/>
      <c r="AB9" s="656"/>
      <c r="AC9" s="667"/>
      <c r="AD9" s="24"/>
      <c r="AE9" s="656"/>
      <c r="AF9" s="23"/>
      <c r="AG9" s="656"/>
      <c r="AH9" s="23"/>
      <c r="AI9" s="34"/>
      <c r="AJ9" s="283"/>
      <c r="AK9" s="32"/>
      <c r="AL9" s="651"/>
      <c r="AM9" s="32"/>
      <c r="AN9" s="651"/>
      <c r="AO9" s="32"/>
      <c r="AP9" s="651"/>
      <c r="AQ9" s="260">
        <v>1</v>
      </c>
      <c r="AR9" s="25" t="s">
        <v>235</v>
      </c>
      <c r="AS9" s="260" t="str">
        <f t="shared" ref="AS9:AS14" si="0">LEFT(AT9,1)</f>
        <v>1</v>
      </c>
      <c r="AT9" t="s">
        <v>235</v>
      </c>
      <c r="AW9" t="s">
        <v>9622</v>
      </c>
    </row>
    <row r="10" spans="1:49" x14ac:dyDescent="0.25">
      <c r="A10" s="1614">
        <v>3</v>
      </c>
      <c r="B10" s="1615"/>
      <c r="C10" s="1408" t="s">
        <v>844</v>
      </c>
      <c r="D10" s="68" t="s">
        <v>11259</v>
      </c>
      <c r="E10" s="30" t="s">
        <v>11261</v>
      </c>
      <c r="F10" s="38">
        <v>3</v>
      </c>
      <c r="G10" s="2606" t="s">
        <v>13</v>
      </c>
      <c r="H10" s="2607" t="s">
        <v>9</v>
      </c>
      <c r="I10" s="2609" t="s">
        <v>13340</v>
      </c>
      <c r="J10" s="24"/>
      <c r="K10" s="24"/>
      <c r="L10" s="656"/>
      <c r="M10" s="21">
        <v>3</v>
      </c>
      <c r="N10" s="24" t="s">
        <v>8</v>
      </c>
      <c r="O10" s="656"/>
      <c r="P10" s="23" t="s">
        <v>8</v>
      </c>
      <c r="Q10" s="23" t="s">
        <v>8</v>
      </c>
      <c r="R10" s="23" t="s">
        <v>8</v>
      </c>
      <c r="S10" s="23" t="s">
        <v>8</v>
      </c>
      <c r="T10" s="656"/>
      <c r="U10" s="35"/>
      <c r="V10" s="2028"/>
      <c r="W10" s="34"/>
      <c r="X10" s="55" t="s">
        <v>824</v>
      </c>
      <c r="Y10" s="24"/>
      <c r="Z10" s="656"/>
      <c r="AA10" s="23"/>
      <c r="AB10" s="656"/>
      <c r="AC10" s="667"/>
      <c r="AD10" s="24"/>
      <c r="AE10" s="656"/>
      <c r="AF10" s="23"/>
      <c r="AG10" s="656"/>
      <c r="AH10" s="23"/>
      <c r="AI10" s="34"/>
      <c r="AJ10" s="283"/>
      <c r="AK10" s="32"/>
      <c r="AL10" s="651"/>
      <c r="AM10" s="32"/>
      <c r="AN10" s="651"/>
      <c r="AO10" s="32"/>
      <c r="AP10" s="651"/>
      <c r="AQ10" s="43">
        <v>2</v>
      </c>
      <c r="AR10" s="25" t="s">
        <v>236</v>
      </c>
      <c r="AS10" s="43" t="str">
        <f t="shared" si="0"/>
        <v>2</v>
      </c>
      <c r="AT10" t="s">
        <v>236</v>
      </c>
      <c r="AW10" t="s">
        <v>9623</v>
      </c>
    </row>
    <row r="11" spans="1:49" x14ac:dyDescent="0.25">
      <c r="A11" s="1614">
        <v>4</v>
      </c>
      <c r="B11" s="1615"/>
      <c r="C11" s="1408" t="s">
        <v>845</v>
      </c>
      <c r="D11" s="68" t="s">
        <v>11260</v>
      </c>
      <c r="E11" s="30" t="s">
        <v>11260</v>
      </c>
      <c r="F11" s="38">
        <v>4</v>
      </c>
      <c r="G11" s="2606" t="s">
        <v>13</v>
      </c>
      <c r="H11" s="2607" t="s">
        <v>9</v>
      </c>
      <c r="I11" s="2610"/>
      <c r="J11" s="24"/>
      <c r="K11" s="24"/>
      <c r="L11" s="656"/>
      <c r="M11" s="21">
        <v>4</v>
      </c>
      <c r="N11" s="24" t="s">
        <v>8</v>
      </c>
      <c r="O11" s="656"/>
      <c r="P11" s="23" t="s">
        <v>8</v>
      </c>
      <c r="Q11" s="23" t="s">
        <v>8</v>
      </c>
      <c r="R11" s="23" t="s">
        <v>8</v>
      </c>
      <c r="S11" s="23" t="s">
        <v>8</v>
      </c>
      <c r="T11" s="656"/>
      <c r="U11" s="35"/>
      <c r="V11" s="2028"/>
      <c r="W11" s="34"/>
      <c r="X11" s="55" t="s">
        <v>824</v>
      </c>
      <c r="Y11" s="24"/>
      <c r="Z11" s="656"/>
      <c r="AA11" s="23"/>
      <c r="AB11" s="656"/>
      <c r="AC11" s="667"/>
      <c r="AD11" s="24"/>
      <c r="AE11" s="656"/>
      <c r="AF11" s="23"/>
      <c r="AG11" s="656"/>
      <c r="AH11" s="23"/>
      <c r="AI11" s="34"/>
      <c r="AJ11" s="283"/>
      <c r="AK11" s="32"/>
      <c r="AL11" s="651"/>
      <c r="AM11" s="32"/>
      <c r="AN11" s="651"/>
      <c r="AO11" s="32"/>
      <c r="AP11" s="651"/>
      <c r="AQ11" s="43">
        <v>3</v>
      </c>
      <c r="AR11" s="25" t="s">
        <v>237</v>
      </c>
      <c r="AS11" s="43" t="str">
        <f t="shared" si="0"/>
        <v>3</v>
      </c>
      <c r="AT11" t="s">
        <v>588</v>
      </c>
      <c r="AW11" t="s">
        <v>9624</v>
      </c>
    </row>
    <row r="12" spans="1:49" x14ac:dyDescent="0.25">
      <c r="A12" s="1614">
        <v>7</v>
      </c>
      <c r="B12" s="1615"/>
      <c r="C12" s="1408" t="s">
        <v>846</v>
      </c>
      <c r="D12" s="68" t="s">
        <v>11262</v>
      </c>
      <c r="E12" s="30"/>
      <c r="F12" s="38">
        <v>7</v>
      </c>
      <c r="G12" s="2606" t="s">
        <v>14</v>
      </c>
      <c r="H12" s="2607" t="s">
        <v>13</v>
      </c>
      <c r="I12" s="2610"/>
      <c r="J12" s="24"/>
      <c r="K12" s="24"/>
      <c r="L12" s="656"/>
      <c r="M12" s="28"/>
      <c r="N12" s="24"/>
      <c r="O12" s="651"/>
      <c r="P12" s="33"/>
      <c r="Q12" s="33"/>
      <c r="R12" s="33"/>
      <c r="S12" s="33"/>
      <c r="T12" s="651"/>
      <c r="U12" s="35"/>
      <c r="V12" s="2028"/>
      <c r="W12" s="34"/>
      <c r="X12" s="55" t="s">
        <v>824</v>
      </c>
      <c r="Y12" s="24"/>
      <c r="Z12" s="656"/>
      <c r="AA12" s="23"/>
      <c r="AB12" s="656"/>
      <c r="AC12" s="667"/>
      <c r="AD12" s="24"/>
      <c r="AE12" s="656"/>
      <c r="AF12" s="23"/>
      <c r="AG12" s="656"/>
      <c r="AH12" s="23"/>
      <c r="AI12" s="34"/>
      <c r="AJ12" s="283"/>
      <c r="AK12" s="32"/>
      <c r="AL12" s="651"/>
      <c r="AM12" s="32"/>
      <c r="AN12" s="651"/>
      <c r="AO12" s="32"/>
      <c r="AP12" s="651"/>
      <c r="AQ12" s="43">
        <v>7</v>
      </c>
      <c r="AR12" s="25" t="s">
        <v>238</v>
      </c>
      <c r="AS12" s="43" t="str">
        <f t="shared" si="0"/>
        <v>6</v>
      </c>
      <c r="AT12" t="s">
        <v>589</v>
      </c>
      <c r="AW12" t="s">
        <v>9625</v>
      </c>
    </row>
    <row r="13" spans="1:49" x14ac:dyDescent="0.25">
      <c r="A13" s="1614">
        <v>11</v>
      </c>
      <c r="B13" s="1615"/>
      <c r="C13" s="1408" t="s">
        <v>847</v>
      </c>
      <c r="D13" s="68" t="s">
        <v>11259</v>
      </c>
      <c r="E13" s="30" t="s">
        <v>11259</v>
      </c>
      <c r="F13" s="38">
        <v>11</v>
      </c>
      <c r="G13" s="2606" t="s">
        <v>13</v>
      </c>
      <c r="H13" s="2607" t="s">
        <v>9</v>
      </c>
      <c r="I13" s="2610"/>
      <c r="J13" s="2605">
        <v>11</v>
      </c>
      <c r="K13" s="24" t="s">
        <v>13</v>
      </c>
      <c r="L13" s="656" t="s">
        <v>9</v>
      </c>
      <c r="M13" s="21">
        <v>11</v>
      </c>
      <c r="N13" s="24" t="s">
        <v>8</v>
      </c>
      <c r="O13" s="656"/>
      <c r="P13" s="23" t="s">
        <v>8</v>
      </c>
      <c r="Q13" s="23" t="s">
        <v>8</v>
      </c>
      <c r="R13" s="23" t="s">
        <v>8</v>
      </c>
      <c r="S13" s="23" t="s">
        <v>8</v>
      </c>
      <c r="T13" s="656"/>
      <c r="U13" s="20">
        <v>11</v>
      </c>
      <c r="V13" s="2028" t="s">
        <v>13</v>
      </c>
      <c r="W13" s="34" t="s">
        <v>9</v>
      </c>
      <c r="X13" s="54">
        <v>11</v>
      </c>
      <c r="Y13" s="24" t="s">
        <v>13</v>
      </c>
      <c r="Z13" s="656" t="s">
        <v>9</v>
      </c>
      <c r="AA13" s="23" t="s">
        <v>13</v>
      </c>
      <c r="AB13" s="656" t="s">
        <v>9</v>
      </c>
      <c r="AC13" s="668" t="s">
        <v>575</v>
      </c>
      <c r="AD13" s="24" t="s">
        <v>13</v>
      </c>
      <c r="AE13" s="656" t="s">
        <v>9</v>
      </c>
      <c r="AF13" s="23"/>
      <c r="AG13" s="656"/>
      <c r="AH13" s="23" t="s">
        <v>13</v>
      </c>
      <c r="AI13" s="34" t="s">
        <v>9</v>
      </c>
      <c r="AJ13" s="909" t="s">
        <v>575</v>
      </c>
      <c r="AK13" s="32" t="s">
        <v>13</v>
      </c>
      <c r="AL13" s="651" t="s">
        <v>9</v>
      </c>
      <c r="AM13" s="32" t="s">
        <v>13</v>
      </c>
      <c r="AN13" s="651" t="s">
        <v>9</v>
      </c>
      <c r="AO13" s="32" t="s">
        <v>13</v>
      </c>
      <c r="AP13" s="651" t="s">
        <v>9</v>
      </c>
      <c r="AQ13" s="43">
        <v>9</v>
      </c>
      <c r="AR13" s="25" t="s">
        <v>239</v>
      </c>
      <c r="AS13" s="43" t="str">
        <f t="shared" si="0"/>
        <v>7</v>
      </c>
      <c r="AT13" t="s">
        <v>590</v>
      </c>
      <c r="AW13" t="s">
        <v>9626</v>
      </c>
    </row>
    <row r="14" spans="1:49" x14ac:dyDescent="0.25">
      <c r="A14" s="1614">
        <v>12</v>
      </c>
      <c r="B14" s="1615"/>
      <c r="C14" s="1408" t="s">
        <v>848</v>
      </c>
      <c r="D14" s="68" t="s">
        <v>11264</v>
      </c>
      <c r="E14" s="30" t="s">
        <v>11264</v>
      </c>
      <c r="F14" s="38">
        <v>12</v>
      </c>
      <c r="G14" s="2606" t="s">
        <v>13</v>
      </c>
      <c r="H14" s="2607" t="s">
        <v>15</v>
      </c>
      <c r="I14" s="2610"/>
      <c r="J14" s="2611">
        <v>12</v>
      </c>
      <c r="K14" s="24" t="s">
        <v>13</v>
      </c>
      <c r="L14" s="656"/>
      <c r="M14" s="21">
        <v>12</v>
      </c>
      <c r="N14" s="24" t="s">
        <v>8</v>
      </c>
      <c r="O14" s="656"/>
      <c r="P14" s="23" t="s">
        <v>8</v>
      </c>
      <c r="Q14" s="23" t="s">
        <v>8</v>
      </c>
      <c r="R14" s="23" t="s">
        <v>8</v>
      </c>
      <c r="S14" s="23" t="s">
        <v>8</v>
      </c>
      <c r="T14" s="656"/>
      <c r="U14" s="662">
        <v>12</v>
      </c>
      <c r="V14" s="2028" t="s">
        <v>13</v>
      </c>
      <c r="W14" s="34"/>
      <c r="X14" s="55" t="s">
        <v>824</v>
      </c>
      <c r="Y14" s="24"/>
      <c r="Z14" s="656"/>
      <c r="AA14" s="23"/>
      <c r="AB14" s="656"/>
      <c r="AC14" s="667"/>
      <c r="AD14" s="24"/>
      <c r="AE14" s="656"/>
      <c r="AF14" s="23"/>
      <c r="AG14" s="656"/>
      <c r="AH14" s="23"/>
      <c r="AI14" s="34"/>
      <c r="AJ14" s="909" t="s">
        <v>579</v>
      </c>
      <c r="AK14" s="32" t="s">
        <v>9706</v>
      </c>
      <c r="AL14" s="651" t="s">
        <v>15</v>
      </c>
      <c r="AM14" s="32" t="s">
        <v>9707</v>
      </c>
      <c r="AN14" s="651" t="s">
        <v>9708</v>
      </c>
      <c r="AO14" s="32" t="s">
        <v>8</v>
      </c>
      <c r="AP14" s="651"/>
      <c r="AQ14" s="43" t="s">
        <v>265</v>
      </c>
      <c r="AR14" s="25" t="s">
        <v>240</v>
      </c>
      <c r="AS14" s="43" t="str">
        <f t="shared" si="0"/>
        <v>8</v>
      </c>
      <c r="AT14" t="s">
        <v>591</v>
      </c>
      <c r="AW14" t="s">
        <v>9627</v>
      </c>
    </row>
    <row r="15" spans="1:49" x14ac:dyDescent="0.25">
      <c r="A15" s="1614">
        <v>13</v>
      </c>
      <c r="B15" s="1615"/>
      <c r="C15" s="1408" t="s">
        <v>849</v>
      </c>
      <c r="D15" s="68" t="s">
        <v>11265</v>
      </c>
      <c r="E15" s="30" t="s">
        <v>11265</v>
      </c>
      <c r="F15" s="38">
        <v>13</v>
      </c>
      <c r="G15" s="2606" t="s">
        <v>13</v>
      </c>
      <c r="H15" s="2607" t="s">
        <v>15</v>
      </c>
      <c r="I15" s="2610"/>
      <c r="J15" s="2611">
        <v>13</v>
      </c>
      <c r="K15" s="24" t="s">
        <v>13</v>
      </c>
      <c r="L15" s="656"/>
      <c r="M15" s="21">
        <v>13</v>
      </c>
      <c r="N15" s="24" t="s">
        <v>8</v>
      </c>
      <c r="O15" s="656"/>
      <c r="P15" s="23" t="s">
        <v>8</v>
      </c>
      <c r="Q15" s="23" t="s">
        <v>8</v>
      </c>
      <c r="R15" s="23" t="s">
        <v>8</v>
      </c>
      <c r="S15" s="23" t="s">
        <v>8</v>
      </c>
      <c r="T15" s="656"/>
      <c r="U15" s="662">
        <v>13</v>
      </c>
      <c r="V15" s="2028" t="s">
        <v>13</v>
      </c>
      <c r="W15" s="34"/>
      <c r="X15" s="55" t="s">
        <v>824</v>
      </c>
      <c r="Y15" s="24"/>
      <c r="Z15" s="656"/>
      <c r="AA15" s="23"/>
      <c r="AB15" s="656"/>
      <c r="AC15" s="667"/>
      <c r="AD15" s="24"/>
      <c r="AE15" s="656"/>
      <c r="AF15" s="23"/>
      <c r="AG15" s="656"/>
      <c r="AH15" s="23"/>
      <c r="AI15" s="34"/>
      <c r="AJ15" s="909" t="s">
        <v>576</v>
      </c>
      <c r="AK15" s="32" t="s">
        <v>9706</v>
      </c>
      <c r="AL15" s="651" t="s">
        <v>15</v>
      </c>
      <c r="AM15" s="32" t="s">
        <v>9707</v>
      </c>
      <c r="AN15" s="651" t="s">
        <v>9708</v>
      </c>
      <c r="AO15" s="32" t="s">
        <v>8</v>
      </c>
      <c r="AP15" s="651"/>
      <c r="AQ15" s="43" t="s">
        <v>266</v>
      </c>
      <c r="AR15" s="25" t="s">
        <v>241</v>
      </c>
      <c r="AS15" s="43" t="str">
        <f t="shared" ref="AS15:AS45" si="1">LEFT(AT15,2)</f>
        <v>11</v>
      </c>
      <c r="AT15" t="s">
        <v>592</v>
      </c>
      <c r="AW15" t="s">
        <v>9628</v>
      </c>
    </row>
    <row r="16" spans="1:49" x14ac:dyDescent="0.25">
      <c r="A16" s="1614">
        <v>14</v>
      </c>
      <c r="B16" s="1615"/>
      <c r="C16" s="1407" t="s">
        <v>850</v>
      </c>
      <c r="D16" s="68" t="s">
        <v>11267</v>
      </c>
      <c r="E16" s="30" t="s">
        <v>11267</v>
      </c>
      <c r="F16" s="38">
        <v>14</v>
      </c>
      <c r="G16" s="2606" t="s">
        <v>13</v>
      </c>
      <c r="H16" s="2607" t="s">
        <v>15</v>
      </c>
      <c r="I16" s="2608" t="s">
        <v>13341</v>
      </c>
      <c r="J16" s="24"/>
      <c r="K16" s="24"/>
      <c r="L16" s="656"/>
      <c r="M16" s="662">
        <v>14</v>
      </c>
      <c r="N16" s="24" t="s">
        <v>145</v>
      </c>
      <c r="O16" s="656"/>
      <c r="P16" s="23" t="s">
        <v>60</v>
      </c>
      <c r="Q16" s="23" t="s">
        <v>60</v>
      </c>
      <c r="R16" s="23" t="s">
        <v>60</v>
      </c>
      <c r="S16" s="23" t="s">
        <v>79</v>
      </c>
      <c r="T16" s="656"/>
      <c r="U16" s="35"/>
      <c r="V16" s="2028"/>
      <c r="W16" s="34"/>
      <c r="X16" s="55" t="s">
        <v>824</v>
      </c>
      <c r="Y16" s="24"/>
      <c r="Z16" s="656"/>
      <c r="AA16" s="23"/>
      <c r="AB16" s="656"/>
      <c r="AC16" s="667"/>
      <c r="AD16" s="24"/>
      <c r="AE16" s="656"/>
      <c r="AF16" s="23"/>
      <c r="AG16" s="656"/>
      <c r="AH16" s="23"/>
      <c r="AI16" s="34"/>
      <c r="AJ16" s="283"/>
      <c r="AK16" s="32"/>
      <c r="AL16" s="651"/>
      <c r="AM16" s="32"/>
      <c r="AN16" s="651"/>
      <c r="AO16" s="32"/>
      <c r="AP16" s="651"/>
      <c r="AQ16" s="43" t="s">
        <v>267</v>
      </c>
      <c r="AR16" s="25" t="s">
        <v>242</v>
      </c>
      <c r="AS16" s="43" t="str">
        <f t="shared" si="1"/>
        <v>14</v>
      </c>
      <c r="AT16" t="s">
        <v>593</v>
      </c>
    </row>
    <row r="17" spans="1:54" x14ac:dyDescent="0.25">
      <c r="A17" s="1616">
        <v>18</v>
      </c>
      <c r="B17" s="1615"/>
      <c r="C17" s="1679" t="s">
        <v>851</v>
      </c>
      <c r="D17" s="68" t="s">
        <v>11266</v>
      </c>
      <c r="E17" s="30" t="s">
        <v>11266</v>
      </c>
      <c r="F17" s="38">
        <v>18</v>
      </c>
      <c r="G17" s="2606" t="s">
        <v>13</v>
      </c>
      <c r="H17" s="2607" t="s">
        <v>15</v>
      </c>
      <c r="I17" s="2609"/>
      <c r="J17" s="2605">
        <v>18</v>
      </c>
      <c r="K17" s="24" t="s">
        <v>8</v>
      </c>
      <c r="L17" s="656"/>
      <c r="M17" s="28"/>
      <c r="N17" s="24"/>
      <c r="O17" s="651"/>
      <c r="P17" s="33"/>
      <c r="Q17" s="33"/>
      <c r="R17" s="33"/>
      <c r="S17" s="33"/>
      <c r="T17" s="651"/>
      <c r="U17" s="23"/>
      <c r="V17" s="2028"/>
      <c r="W17" s="34"/>
      <c r="X17" s="55" t="s">
        <v>824</v>
      </c>
      <c r="Y17" s="24"/>
      <c r="Z17" s="656"/>
      <c r="AA17" s="23"/>
      <c r="AB17" s="656"/>
      <c r="AC17" s="667"/>
      <c r="AD17" s="24"/>
      <c r="AE17" s="656"/>
      <c r="AF17" s="23"/>
      <c r="AG17" s="656"/>
      <c r="AH17" s="23"/>
      <c r="AI17" s="34"/>
      <c r="AJ17" s="283"/>
      <c r="AK17" s="32"/>
      <c r="AL17" s="651"/>
      <c r="AM17" s="32"/>
      <c r="AN17" s="651"/>
      <c r="AO17" s="32"/>
      <c r="AP17" s="651"/>
      <c r="AQ17" s="43" t="s">
        <v>268</v>
      </c>
      <c r="AR17" s="25" t="s">
        <v>243</v>
      </c>
      <c r="AS17" s="43" t="str">
        <f t="shared" si="1"/>
        <v>15</v>
      </c>
      <c r="AT17" t="s">
        <v>594</v>
      </c>
    </row>
    <row r="18" spans="1:54" x14ac:dyDescent="0.25">
      <c r="A18" s="1616" t="s">
        <v>418</v>
      </c>
      <c r="B18" s="1615"/>
      <c r="C18" s="1613" t="s">
        <v>852</v>
      </c>
      <c r="D18" s="68"/>
      <c r="E18" s="30" t="s">
        <v>11274</v>
      </c>
      <c r="F18" s="42"/>
      <c r="G18" s="32"/>
      <c r="H18" s="651"/>
      <c r="I18" s="33"/>
      <c r="J18" s="2611"/>
      <c r="K18" s="24"/>
      <c r="L18" s="656"/>
      <c r="M18" s="28"/>
      <c r="N18" s="24"/>
      <c r="O18" s="651"/>
      <c r="P18" s="33"/>
      <c r="Q18" s="33"/>
      <c r="R18" s="33"/>
      <c r="S18" s="33"/>
      <c r="T18" s="651"/>
      <c r="U18" s="23"/>
      <c r="V18" s="2028"/>
      <c r="W18" s="34"/>
      <c r="X18" s="283">
        <v>21</v>
      </c>
      <c r="Y18" s="24"/>
      <c r="Z18" s="656"/>
      <c r="AA18" s="23" t="s">
        <v>738</v>
      </c>
      <c r="AB18" s="656"/>
      <c r="AC18" s="669"/>
      <c r="AD18" s="32"/>
      <c r="AE18" s="651"/>
      <c r="AF18" s="33"/>
      <c r="AG18" s="651"/>
      <c r="AH18" s="33"/>
      <c r="AI18" s="34"/>
      <c r="AJ18" s="283"/>
      <c r="AK18" s="32"/>
      <c r="AL18" s="651"/>
      <c r="AM18" s="32"/>
      <c r="AN18" s="651"/>
      <c r="AO18" s="32"/>
      <c r="AP18" s="651"/>
      <c r="AQ18" s="43" t="s">
        <v>269</v>
      </c>
      <c r="AR18" s="25" t="s">
        <v>244</v>
      </c>
      <c r="AS18" s="43" t="str">
        <f t="shared" si="1"/>
        <v>16</v>
      </c>
      <c r="AT18" t="s">
        <v>595</v>
      </c>
    </row>
    <row r="19" spans="1:54" x14ac:dyDescent="0.25">
      <c r="A19" s="1614">
        <v>22</v>
      </c>
      <c r="B19" s="1615"/>
      <c r="C19" s="1408" t="s">
        <v>853</v>
      </c>
      <c r="D19" s="68" t="s">
        <v>11269</v>
      </c>
      <c r="E19" s="30" t="s">
        <v>11268</v>
      </c>
      <c r="F19" s="38">
        <v>22</v>
      </c>
      <c r="G19" s="2606" t="s">
        <v>13</v>
      </c>
      <c r="H19" s="2607" t="s">
        <v>15</v>
      </c>
      <c r="I19" s="2610" t="s">
        <v>13342</v>
      </c>
      <c r="J19" s="24"/>
      <c r="K19" s="24"/>
      <c r="L19" s="656"/>
      <c r="M19" s="662" t="s">
        <v>420</v>
      </c>
      <c r="N19" s="24" t="s">
        <v>8</v>
      </c>
      <c r="O19" s="656"/>
      <c r="P19" s="23" t="s">
        <v>8</v>
      </c>
      <c r="Q19" s="23" t="s">
        <v>8</v>
      </c>
      <c r="R19" s="23" t="s">
        <v>8</v>
      </c>
      <c r="S19" s="23" t="s">
        <v>8</v>
      </c>
      <c r="T19" s="656"/>
      <c r="U19" s="23"/>
      <c r="V19" s="2028"/>
      <c r="W19" s="34"/>
      <c r="X19" s="56" t="s">
        <v>824</v>
      </c>
      <c r="Y19" s="24"/>
      <c r="Z19" s="656"/>
      <c r="AA19" s="23"/>
      <c r="AB19" s="656"/>
      <c r="AC19" s="667"/>
      <c r="AD19" s="24"/>
      <c r="AE19" s="656"/>
      <c r="AF19" s="23"/>
      <c r="AG19" s="656"/>
      <c r="AH19" s="23"/>
      <c r="AI19" s="34"/>
      <c r="AJ19" s="283"/>
      <c r="AK19" s="32"/>
      <c r="AL19" s="651"/>
      <c r="AM19" s="32"/>
      <c r="AN19" s="651"/>
      <c r="AO19" s="32"/>
      <c r="AP19" s="651"/>
      <c r="AQ19" s="43" t="s">
        <v>270</v>
      </c>
      <c r="AR19" s="25" t="s">
        <v>245</v>
      </c>
      <c r="AS19" s="43" t="str">
        <f t="shared" si="1"/>
        <v>17</v>
      </c>
      <c r="AT19" t="s">
        <v>596</v>
      </c>
    </row>
    <row r="20" spans="1:54" ht="30" x14ac:dyDescent="0.25">
      <c r="A20" s="1614">
        <v>23</v>
      </c>
      <c r="B20" s="1615"/>
      <c r="C20" s="1407" t="s">
        <v>854</v>
      </c>
      <c r="D20" s="68" t="s">
        <v>11268</v>
      </c>
      <c r="E20" s="30" t="s">
        <v>11268</v>
      </c>
      <c r="F20" s="38">
        <v>23</v>
      </c>
      <c r="G20" s="2606" t="s">
        <v>4</v>
      </c>
      <c r="H20" s="2607" t="s">
        <v>13343</v>
      </c>
      <c r="I20" s="2610" t="s">
        <v>13344</v>
      </c>
      <c r="J20" s="24"/>
      <c r="K20" s="24"/>
      <c r="L20" s="656"/>
      <c r="M20" s="21">
        <v>23</v>
      </c>
      <c r="N20" s="24" t="s">
        <v>44</v>
      </c>
      <c r="O20" s="656"/>
      <c r="P20" s="23" t="s">
        <v>44</v>
      </c>
      <c r="Q20" s="23" t="s">
        <v>44</v>
      </c>
      <c r="R20" s="23" t="s">
        <v>44</v>
      </c>
      <c r="S20" s="23" t="s">
        <v>152</v>
      </c>
      <c r="T20" s="656"/>
      <c r="U20" s="23"/>
      <c r="V20" s="2028"/>
      <c r="W20" s="34"/>
      <c r="X20" s="56" t="s">
        <v>824</v>
      </c>
      <c r="Y20" s="24"/>
      <c r="Z20" s="656"/>
      <c r="AA20" s="23"/>
      <c r="AB20" s="656"/>
      <c r="AC20" s="667"/>
      <c r="AD20" s="24"/>
      <c r="AE20" s="656"/>
      <c r="AF20" s="23"/>
      <c r="AG20" s="656"/>
      <c r="AH20" s="23"/>
      <c r="AI20" s="34"/>
      <c r="AJ20" s="283"/>
      <c r="AK20" s="32"/>
      <c r="AL20" s="651"/>
      <c r="AM20" s="32"/>
      <c r="AN20" s="651"/>
      <c r="AO20" s="32"/>
      <c r="AP20" s="651"/>
      <c r="AQ20" s="43" t="s">
        <v>271</v>
      </c>
      <c r="AR20" s="25" t="s">
        <v>246</v>
      </c>
      <c r="AS20" s="43" t="str">
        <f t="shared" si="1"/>
        <v>18</v>
      </c>
      <c r="AT20" t="s">
        <v>597</v>
      </c>
      <c r="AW20" t="s">
        <v>9629</v>
      </c>
    </row>
    <row r="21" spans="1:54" x14ac:dyDescent="0.25">
      <c r="A21" s="1614" t="s">
        <v>116</v>
      </c>
      <c r="B21" s="1615"/>
      <c r="C21" s="1344" t="s">
        <v>855</v>
      </c>
      <c r="D21" s="68"/>
      <c r="E21" s="30" t="s">
        <v>11268</v>
      </c>
      <c r="F21" s="42"/>
      <c r="G21" s="32"/>
      <c r="H21" s="651"/>
      <c r="I21" s="33"/>
      <c r="J21" s="24"/>
      <c r="K21" s="24"/>
      <c r="L21" s="656"/>
      <c r="M21" s="662"/>
      <c r="N21" s="24"/>
      <c r="O21" s="656"/>
      <c r="P21" s="23"/>
      <c r="Q21" s="23"/>
      <c r="R21" s="23"/>
      <c r="S21" s="23"/>
      <c r="T21" s="656"/>
      <c r="U21" s="23"/>
      <c r="V21" s="2028"/>
      <c r="W21" s="34"/>
      <c r="X21" s="54">
        <v>24</v>
      </c>
      <c r="Y21" s="24" t="s">
        <v>8</v>
      </c>
      <c r="Z21" s="656" t="s">
        <v>9</v>
      </c>
      <c r="AA21" s="23" t="s">
        <v>8</v>
      </c>
      <c r="AB21" s="656" t="s">
        <v>9</v>
      </c>
      <c r="AC21" s="670" t="s">
        <v>116</v>
      </c>
      <c r="AD21" s="24" t="s">
        <v>8</v>
      </c>
      <c r="AE21" s="656" t="s">
        <v>9</v>
      </c>
      <c r="AF21" s="23" t="s">
        <v>8</v>
      </c>
      <c r="AG21" s="656" t="s">
        <v>9</v>
      </c>
      <c r="AH21" s="23" t="s">
        <v>8</v>
      </c>
      <c r="AI21" s="34" t="s">
        <v>9</v>
      </c>
      <c r="AJ21" s="909" t="s">
        <v>116</v>
      </c>
      <c r="AK21" s="32" t="s">
        <v>8</v>
      </c>
      <c r="AL21" s="651" t="s">
        <v>9</v>
      </c>
      <c r="AM21" s="32" t="s">
        <v>8</v>
      </c>
      <c r="AN21" s="651" t="s">
        <v>9</v>
      </c>
      <c r="AO21" s="32" t="s">
        <v>8</v>
      </c>
      <c r="AP21" s="651" t="s">
        <v>9</v>
      </c>
      <c r="AQ21" s="43" t="s">
        <v>272</v>
      </c>
      <c r="AR21" s="25" t="s">
        <v>247</v>
      </c>
      <c r="AS21" s="43" t="str">
        <f t="shared" si="1"/>
        <v>19</v>
      </c>
      <c r="AT21" t="s">
        <v>598</v>
      </c>
      <c r="AW21" t="s">
        <v>9630</v>
      </c>
      <c r="BB21" t="s">
        <v>9618</v>
      </c>
    </row>
    <row r="22" spans="1:54" x14ac:dyDescent="0.25">
      <c r="A22" s="1616">
        <v>25</v>
      </c>
      <c r="B22" s="1615"/>
      <c r="C22" s="1647" t="s">
        <v>9765</v>
      </c>
      <c r="D22" s="68" t="s">
        <v>9127</v>
      </c>
      <c r="E22" s="30" t="s">
        <v>9127</v>
      </c>
      <c r="F22" s="38">
        <v>25</v>
      </c>
      <c r="G22" s="2606" t="s">
        <v>13</v>
      </c>
      <c r="H22" s="2607" t="s">
        <v>15</v>
      </c>
      <c r="I22" s="2612" t="s">
        <v>13345</v>
      </c>
      <c r="J22" s="24"/>
      <c r="K22" s="24"/>
      <c r="L22" s="656"/>
      <c r="M22" s="28"/>
      <c r="N22" s="24"/>
      <c r="O22" s="651"/>
      <c r="P22" s="33"/>
      <c r="Q22" s="33"/>
      <c r="R22" s="33"/>
      <c r="S22" s="33"/>
      <c r="T22" s="651"/>
      <c r="U22" s="23"/>
      <c r="V22" s="2028"/>
      <c r="W22" s="34"/>
      <c r="X22" s="56" t="s">
        <v>824</v>
      </c>
      <c r="Y22" s="24"/>
      <c r="Z22" s="656"/>
      <c r="AA22" s="23"/>
      <c r="AB22" s="656"/>
      <c r="AC22" s="667"/>
      <c r="AD22" s="24"/>
      <c r="AE22" s="656"/>
      <c r="AF22" s="23"/>
      <c r="AG22" s="656"/>
      <c r="AH22" s="23"/>
      <c r="AI22" s="34"/>
      <c r="AJ22" s="909" t="s">
        <v>425</v>
      </c>
      <c r="AK22" s="32" t="s">
        <v>8</v>
      </c>
      <c r="AL22" s="651"/>
      <c r="AM22" s="32" t="s">
        <v>24</v>
      </c>
      <c r="AN22" s="651"/>
      <c r="AO22" s="32"/>
      <c r="AP22" s="651"/>
      <c r="AQ22" s="43" t="s">
        <v>273</v>
      </c>
      <c r="AR22" s="25" t="s">
        <v>248</v>
      </c>
      <c r="AS22" s="43" t="str">
        <f t="shared" si="1"/>
        <v>22</v>
      </c>
      <c r="AT22" t="s">
        <v>599</v>
      </c>
      <c r="AW22" t="s">
        <v>9631</v>
      </c>
      <c r="BB22" t="s">
        <v>9619</v>
      </c>
    </row>
    <row r="23" spans="1:54" x14ac:dyDescent="0.25">
      <c r="A23" s="1616">
        <v>26</v>
      </c>
      <c r="B23" s="1615"/>
      <c r="C23" s="1346" t="s">
        <v>856</v>
      </c>
      <c r="D23" s="68"/>
      <c r="E23" s="30" t="s">
        <v>11259</v>
      </c>
      <c r="F23" s="39"/>
      <c r="G23" s="32"/>
      <c r="H23" s="651"/>
      <c r="I23" s="33"/>
      <c r="J23" s="2605">
        <v>26</v>
      </c>
      <c r="K23" s="24" t="s">
        <v>8</v>
      </c>
      <c r="L23" s="656" t="s">
        <v>8</v>
      </c>
      <c r="M23" s="21">
        <v>26</v>
      </c>
      <c r="N23" s="24" t="s">
        <v>8</v>
      </c>
      <c r="O23" s="656" t="s">
        <v>8</v>
      </c>
      <c r="P23" s="23" t="s">
        <v>8</v>
      </c>
      <c r="Q23" s="23" t="s">
        <v>8</v>
      </c>
      <c r="R23" s="23" t="s">
        <v>8</v>
      </c>
      <c r="S23" s="23" t="s">
        <v>8</v>
      </c>
      <c r="T23" s="656" t="s">
        <v>8</v>
      </c>
      <c r="U23" s="23"/>
      <c r="V23" s="2028"/>
      <c r="W23" s="34"/>
      <c r="X23" s="54">
        <v>26</v>
      </c>
      <c r="Y23" s="23" t="s">
        <v>739</v>
      </c>
      <c r="Z23" s="656" t="s">
        <v>739</v>
      </c>
      <c r="AA23" s="23"/>
      <c r="AB23" s="656"/>
      <c r="AC23" s="667"/>
      <c r="AD23" s="24"/>
      <c r="AE23" s="656"/>
      <c r="AF23" s="23"/>
      <c r="AG23" s="656"/>
      <c r="AH23" s="23"/>
      <c r="AI23" s="34"/>
      <c r="AJ23" s="56"/>
      <c r="AK23" s="32"/>
      <c r="AL23" s="651"/>
      <c r="AM23" s="32"/>
      <c r="AN23" s="651"/>
      <c r="AO23" s="32"/>
      <c r="AP23" s="651"/>
      <c r="AQ23" s="43" t="s">
        <v>274</v>
      </c>
      <c r="AR23" s="25" t="s">
        <v>249</v>
      </c>
      <c r="AS23" s="43" t="str">
        <f t="shared" si="1"/>
        <v>23</v>
      </c>
      <c r="AT23" t="s">
        <v>600</v>
      </c>
      <c r="AW23" t="s">
        <v>9632</v>
      </c>
      <c r="BB23" t="s">
        <v>9620</v>
      </c>
    </row>
    <row r="24" spans="1:54" x14ac:dyDescent="0.25">
      <c r="A24" s="1616">
        <v>27</v>
      </c>
      <c r="B24" s="1615"/>
      <c r="C24" s="1346" t="s">
        <v>857</v>
      </c>
      <c r="D24" s="68" t="s">
        <v>11270</v>
      </c>
      <c r="E24" s="30" t="s">
        <v>11259</v>
      </c>
      <c r="F24" s="42">
        <v>27</v>
      </c>
      <c r="G24" s="32"/>
      <c r="H24" s="651"/>
      <c r="I24" s="33"/>
      <c r="J24" s="24"/>
      <c r="K24" s="24"/>
      <c r="L24" s="656"/>
      <c r="M24" s="23"/>
      <c r="N24" s="24"/>
      <c r="O24" s="651"/>
      <c r="P24" s="33"/>
      <c r="Q24" s="33"/>
      <c r="R24" s="33"/>
      <c r="S24" s="33"/>
      <c r="T24" s="651"/>
      <c r="U24" s="23"/>
      <c r="V24" s="2028"/>
      <c r="W24" s="34"/>
      <c r="X24" s="55" t="s">
        <v>824</v>
      </c>
      <c r="Y24" s="24"/>
      <c r="Z24" s="656"/>
      <c r="AA24" s="23"/>
      <c r="AB24" s="656"/>
      <c r="AC24" s="670" t="s">
        <v>754</v>
      </c>
      <c r="AD24" s="24" t="s">
        <v>8</v>
      </c>
      <c r="AE24" s="656" t="s">
        <v>8</v>
      </c>
      <c r="AF24" s="23" t="s">
        <v>8</v>
      </c>
      <c r="AG24" s="656" t="s">
        <v>8</v>
      </c>
      <c r="AH24" s="23"/>
      <c r="AI24" s="34"/>
      <c r="AJ24" s="56"/>
      <c r="AK24" s="32"/>
      <c r="AL24" s="651"/>
      <c r="AM24" s="32"/>
      <c r="AN24" s="651"/>
      <c r="AO24" s="32"/>
      <c r="AP24" s="651"/>
      <c r="AQ24" s="43" t="s">
        <v>275</v>
      </c>
      <c r="AR24" s="25" t="s">
        <v>250</v>
      </c>
      <c r="AS24" s="43" t="str">
        <f t="shared" si="1"/>
        <v>25</v>
      </c>
      <c r="AT24" t="s">
        <v>601</v>
      </c>
      <c r="AW24" t="s">
        <v>9633</v>
      </c>
    </row>
    <row r="25" spans="1:54" x14ac:dyDescent="0.25">
      <c r="A25" s="1616">
        <v>31</v>
      </c>
      <c r="B25" s="1615"/>
      <c r="C25" s="1617" t="s">
        <v>858</v>
      </c>
      <c r="D25" s="68"/>
      <c r="E25" s="30" t="s">
        <v>11374</v>
      </c>
      <c r="F25" s="39"/>
      <c r="G25" s="32"/>
      <c r="H25" s="651"/>
      <c r="I25" s="33"/>
      <c r="J25" s="2605">
        <v>31</v>
      </c>
      <c r="K25" s="24"/>
      <c r="L25" s="656" t="s">
        <v>30</v>
      </c>
      <c r="M25" s="23"/>
      <c r="N25" s="24"/>
      <c r="O25" s="651"/>
      <c r="P25" s="33"/>
      <c r="Q25" s="33"/>
      <c r="R25" s="33"/>
      <c r="S25" s="33"/>
      <c r="T25" s="651"/>
      <c r="U25" s="20">
        <v>31</v>
      </c>
      <c r="V25" s="2028"/>
      <c r="W25" s="34" t="s">
        <v>30</v>
      </c>
      <c r="X25" s="55" t="s">
        <v>824</v>
      </c>
      <c r="Y25" s="24"/>
      <c r="Z25" s="656"/>
      <c r="AA25" s="23"/>
      <c r="AB25" s="656"/>
      <c r="AC25" s="31"/>
      <c r="AD25" s="24"/>
      <c r="AE25" s="656"/>
      <c r="AF25" s="23"/>
      <c r="AG25" s="656"/>
      <c r="AH25" s="23"/>
      <c r="AI25" s="34"/>
      <c r="AJ25" s="909" t="s">
        <v>584</v>
      </c>
      <c r="AK25" s="32"/>
      <c r="AL25" s="651" t="s">
        <v>30</v>
      </c>
      <c r="AM25" s="32"/>
      <c r="AN25" s="651" t="s">
        <v>30</v>
      </c>
      <c r="AO25" s="32"/>
      <c r="AP25" s="651" t="s">
        <v>30</v>
      </c>
      <c r="AQ25" s="43" t="s">
        <v>276</v>
      </c>
      <c r="AR25" s="25" t="s">
        <v>251</v>
      </c>
      <c r="AS25" s="43" t="str">
        <f t="shared" si="1"/>
        <v>26</v>
      </c>
      <c r="AT25" t="s">
        <v>602</v>
      </c>
      <c r="AW25" t="s">
        <v>9634</v>
      </c>
    </row>
    <row r="26" spans="1:54" x14ac:dyDescent="0.25">
      <c r="A26" s="510">
        <v>31</v>
      </c>
      <c r="B26" s="10" t="s">
        <v>96</v>
      </c>
      <c r="C26" s="1680" t="s">
        <v>895</v>
      </c>
      <c r="D26" s="86"/>
      <c r="E26" s="25"/>
      <c r="F26" s="40"/>
      <c r="G26" s="386"/>
      <c r="H26" s="652"/>
      <c r="J26" s="2613" t="s">
        <v>96</v>
      </c>
      <c r="K26" s="9"/>
      <c r="L26" s="657" t="s">
        <v>14</v>
      </c>
      <c r="N26" s="9"/>
      <c r="O26" s="652"/>
      <c r="T26" s="652"/>
      <c r="U26" s="17" t="s">
        <v>96</v>
      </c>
      <c r="V26" s="686"/>
      <c r="W26" s="10" t="s">
        <v>14</v>
      </c>
      <c r="X26" s="59" t="s">
        <v>824</v>
      </c>
      <c r="Y26" s="9"/>
      <c r="Z26" s="657"/>
      <c r="AB26" s="657"/>
      <c r="AC26" s="31"/>
      <c r="AD26" s="9"/>
      <c r="AE26" s="657"/>
      <c r="AG26" s="657"/>
      <c r="AI26" s="10"/>
      <c r="AJ26" s="905" t="s">
        <v>96</v>
      </c>
      <c r="AK26" s="386"/>
      <c r="AL26" s="652" t="s">
        <v>14</v>
      </c>
      <c r="AM26" s="386"/>
      <c r="AN26" s="652" t="s">
        <v>9714</v>
      </c>
      <c r="AO26" s="386"/>
      <c r="AP26" s="652" t="s">
        <v>14</v>
      </c>
      <c r="AQ26" s="43" t="s">
        <v>277</v>
      </c>
      <c r="AR26" s="25" t="s">
        <v>252</v>
      </c>
      <c r="AS26" s="43" t="str">
        <f t="shared" si="1"/>
        <v>28</v>
      </c>
      <c r="AT26" t="s">
        <v>603</v>
      </c>
      <c r="AW26" t="s">
        <v>9635</v>
      </c>
      <c r="BB26" t="s">
        <v>9667</v>
      </c>
    </row>
    <row r="27" spans="1:54" x14ac:dyDescent="0.25">
      <c r="A27" s="510">
        <v>31</v>
      </c>
      <c r="B27" s="10" t="s">
        <v>187</v>
      </c>
      <c r="C27" s="1680" t="s">
        <v>894</v>
      </c>
      <c r="D27" s="86"/>
      <c r="E27" s="25"/>
      <c r="F27" s="40"/>
      <c r="G27" s="386"/>
      <c r="H27" s="652"/>
      <c r="J27" s="2613" t="s">
        <v>187</v>
      </c>
      <c r="K27" s="9"/>
      <c r="L27" s="657" t="s">
        <v>14</v>
      </c>
      <c r="N27" s="9"/>
      <c r="O27" s="652"/>
      <c r="T27" s="652"/>
      <c r="U27" s="17" t="s">
        <v>187</v>
      </c>
      <c r="V27" s="686"/>
      <c r="W27" s="10" t="s">
        <v>14</v>
      </c>
      <c r="X27" s="59" t="s">
        <v>824</v>
      </c>
      <c r="Y27" s="9"/>
      <c r="Z27" s="657"/>
      <c r="AB27" s="657"/>
      <c r="AC27" s="31"/>
      <c r="AD27" s="9"/>
      <c r="AE27" s="657"/>
      <c r="AG27" s="657"/>
      <c r="AI27" s="10"/>
      <c r="AJ27" s="905" t="s">
        <v>187</v>
      </c>
      <c r="AK27" s="386"/>
      <c r="AL27" s="652" t="s">
        <v>14</v>
      </c>
      <c r="AM27" s="386"/>
      <c r="AN27" s="652" t="s">
        <v>9714</v>
      </c>
      <c r="AO27" s="386"/>
      <c r="AP27" s="652" t="s">
        <v>14</v>
      </c>
      <c r="AQ27" s="43" t="s">
        <v>278</v>
      </c>
      <c r="AR27" s="25" t="s">
        <v>253</v>
      </c>
      <c r="AS27" s="43" t="str">
        <f t="shared" si="1"/>
        <v>29</v>
      </c>
      <c r="AT27" t="s">
        <v>604</v>
      </c>
      <c r="AW27" t="s">
        <v>9636</v>
      </c>
      <c r="BB27" t="s">
        <v>9581</v>
      </c>
    </row>
    <row r="28" spans="1:54" x14ac:dyDescent="0.25">
      <c r="A28" s="510">
        <v>31</v>
      </c>
      <c r="B28" s="10" t="s">
        <v>97</v>
      </c>
      <c r="C28" s="1680" t="s">
        <v>893</v>
      </c>
      <c r="D28" s="86"/>
      <c r="E28" s="25"/>
      <c r="F28" s="40"/>
      <c r="G28" s="386"/>
      <c r="H28" s="652"/>
      <c r="J28" s="2613" t="s">
        <v>97</v>
      </c>
      <c r="K28" s="9"/>
      <c r="L28" s="657" t="s">
        <v>14</v>
      </c>
      <c r="N28" s="9"/>
      <c r="O28" s="652"/>
      <c r="T28" s="652"/>
      <c r="U28" s="17" t="s">
        <v>97</v>
      </c>
      <c r="V28" s="686"/>
      <c r="W28" s="10" t="s">
        <v>14</v>
      </c>
      <c r="X28" s="59" t="s">
        <v>824</v>
      </c>
      <c r="Y28" s="9"/>
      <c r="Z28" s="657"/>
      <c r="AB28" s="657"/>
      <c r="AC28" s="31"/>
      <c r="AD28" s="9"/>
      <c r="AE28" s="657"/>
      <c r="AG28" s="657"/>
      <c r="AI28" s="10"/>
      <c r="AJ28" s="905" t="s">
        <v>97</v>
      </c>
      <c r="AK28" s="386"/>
      <c r="AL28" s="652" t="s">
        <v>14</v>
      </c>
      <c r="AM28" s="386"/>
      <c r="AN28" s="652" t="s">
        <v>9714</v>
      </c>
      <c r="AO28" s="386"/>
      <c r="AP28" s="652" t="s">
        <v>14</v>
      </c>
      <c r="AQ28" s="43" t="s">
        <v>279</v>
      </c>
      <c r="AR28" s="25" t="s">
        <v>254</v>
      </c>
      <c r="AS28" s="43" t="str">
        <f t="shared" si="1"/>
        <v>32</v>
      </c>
      <c r="AT28" t="s">
        <v>605</v>
      </c>
      <c r="AW28" t="s">
        <v>9637</v>
      </c>
      <c r="BB28" t="s">
        <v>9582</v>
      </c>
    </row>
    <row r="29" spans="1:54" x14ac:dyDescent="0.25">
      <c r="A29" s="510">
        <v>31</v>
      </c>
      <c r="B29" s="10" t="s">
        <v>114</v>
      </c>
      <c r="C29" s="1680" t="s">
        <v>892</v>
      </c>
      <c r="D29" s="86"/>
      <c r="E29" s="25"/>
      <c r="F29" s="40"/>
      <c r="G29" s="386"/>
      <c r="H29" s="652"/>
      <c r="J29" s="2613" t="s">
        <v>114</v>
      </c>
      <c r="K29" s="9"/>
      <c r="L29" s="657" t="s">
        <v>14</v>
      </c>
      <c r="N29" s="9"/>
      <c r="O29" s="652"/>
      <c r="T29" s="652"/>
      <c r="U29" s="17" t="s">
        <v>114</v>
      </c>
      <c r="V29" s="686"/>
      <c r="W29" s="10" t="s">
        <v>14</v>
      </c>
      <c r="X29" s="59" t="s">
        <v>824</v>
      </c>
      <c r="Y29" s="9"/>
      <c r="Z29" s="657"/>
      <c r="AB29" s="657"/>
      <c r="AC29" s="31"/>
      <c r="AD29" s="9"/>
      <c r="AE29" s="657"/>
      <c r="AG29" s="657"/>
      <c r="AI29" s="10"/>
      <c r="AJ29" s="905" t="s">
        <v>114</v>
      </c>
      <c r="AK29" s="386"/>
      <c r="AL29" s="652" t="s">
        <v>14</v>
      </c>
      <c r="AM29" s="386"/>
      <c r="AN29" s="652" t="s">
        <v>9714</v>
      </c>
      <c r="AO29" s="386"/>
      <c r="AP29" s="652" t="s">
        <v>14</v>
      </c>
      <c r="AQ29" s="43" t="s">
        <v>280</v>
      </c>
      <c r="AR29" s="25" t="s">
        <v>255</v>
      </c>
      <c r="AS29" s="43" t="str">
        <f t="shared" si="1"/>
        <v>45</v>
      </c>
      <c r="AT29" t="s">
        <v>606</v>
      </c>
      <c r="AW29" t="s">
        <v>9638</v>
      </c>
      <c r="BB29" t="s">
        <v>9583</v>
      </c>
    </row>
    <row r="30" spans="1:54" x14ac:dyDescent="0.25">
      <c r="A30" s="510">
        <v>31</v>
      </c>
      <c r="B30" s="10" t="s">
        <v>111</v>
      </c>
      <c r="C30" s="1680" t="s">
        <v>891</v>
      </c>
      <c r="D30" s="86"/>
      <c r="E30" s="25"/>
      <c r="F30" s="40"/>
      <c r="G30" s="386"/>
      <c r="H30" s="652"/>
      <c r="J30" s="2613" t="s">
        <v>111</v>
      </c>
      <c r="K30" s="9"/>
      <c r="L30" s="657" t="s">
        <v>14</v>
      </c>
      <c r="N30" s="9"/>
      <c r="O30" s="652"/>
      <c r="T30" s="652"/>
      <c r="U30" s="17" t="s">
        <v>111</v>
      </c>
      <c r="V30" s="686"/>
      <c r="W30" s="10" t="s">
        <v>14</v>
      </c>
      <c r="X30" s="59" t="s">
        <v>824</v>
      </c>
      <c r="Y30" s="9"/>
      <c r="Z30" s="657"/>
      <c r="AB30" s="657"/>
      <c r="AC30" s="31"/>
      <c r="AD30" s="9"/>
      <c r="AE30" s="657"/>
      <c r="AG30" s="657"/>
      <c r="AI30" s="10"/>
      <c r="AJ30" s="905" t="s">
        <v>111</v>
      </c>
      <c r="AK30" s="386"/>
      <c r="AL30" s="652" t="s">
        <v>14</v>
      </c>
      <c r="AM30" s="386"/>
      <c r="AN30" s="652" t="s">
        <v>9714</v>
      </c>
      <c r="AO30" s="386"/>
      <c r="AP30" s="652" t="s">
        <v>14</v>
      </c>
      <c r="AQ30" s="43" t="s">
        <v>281</v>
      </c>
      <c r="AR30" s="25" t="s">
        <v>256</v>
      </c>
      <c r="AS30" s="43" t="str">
        <f t="shared" si="1"/>
        <v>51</v>
      </c>
      <c r="AT30" t="s">
        <v>607</v>
      </c>
      <c r="AW30" t="s">
        <v>9639</v>
      </c>
      <c r="BB30" t="s">
        <v>9584</v>
      </c>
    </row>
    <row r="31" spans="1:54" x14ac:dyDescent="0.25">
      <c r="A31" s="510">
        <v>31</v>
      </c>
      <c r="B31" s="10" t="s">
        <v>188</v>
      </c>
      <c r="C31" s="1680" t="s">
        <v>890</v>
      </c>
      <c r="D31" s="86"/>
      <c r="E31" s="25"/>
      <c r="F31" s="40"/>
      <c r="G31" s="386"/>
      <c r="H31" s="652"/>
      <c r="J31" s="2613" t="s">
        <v>188</v>
      </c>
      <c r="K31" s="9"/>
      <c r="L31" s="657" t="s">
        <v>14</v>
      </c>
      <c r="N31" s="9"/>
      <c r="O31" s="652"/>
      <c r="T31" s="652"/>
      <c r="U31" s="17" t="s">
        <v>188</v>
      </c>
      <c r="V31" s="686"/>
      <c r="W31" s="10" t="s">
        <v>14</v>
      </c>
      <c r="X31" s="59" t="s">
        <v>824</v>
      </c>
      <c r="Y31" s="9"/>
      <c r="Z31" s="657"/>
      <c r="AB31" s="657"/>
      <c r="AC31" s="31"/>
      <c r="AD31" s="9"/>
      <c r="AE31" s="657"/>
      <c r="AG31" s="657"/>
      <c r="AI31" s="10"/>
      <c r="AJ31" s="905" t="s">
        <v>188</v>
      </c>
      <c r="AK31" s="386"/>
      <c r="AL31" s="652" t="s">
        <v>14</v>
      </c>
      <c r="AM31" s="386"/>
      <c r="AN31" s="652" t="s">
        <v>9714</v>
      </c>
      <c r="AO31" s="386"/>
      <c r="AP31" s="652" t="s">
        <v>14</v>
      </c>
      <c r="AQ31" s="43" t="s">
        <v>282</v>
      </c>
      <c r="AR31" s="25" t="s">
        <v>257</v>
      </c>
      <c r="AS31" s="43" t="str">
        <f t="shared" si="1"/>
        <v>58</v>
      </c>
      <c r="AT31" t="s">
        <v>608</v>
      </c>
      <c r="AW31" t="s">
        <v>9640</v>
      </c>
      <c r="BB31" t="s">
        <v>9585</v>
      </c>
    </row>
    <row r="32" spans="1:54" x14ac:dyDescent="0.25">
      <c r="A32" s="1614">
        <v>32</v>
      </c>
      <c r="B32" s="1458"/>
      <c r="C32" s="1512" t="s">
        <v>859</v>
      </c>
      <c r="D32" s="68" t="s">
        <v>11271</v>
      </c>
      <c r="E32" s="30" t="s">
        <v>11298</v>
      </c>
      <c r="F32" s="1920">
        <v>32</v>
      </c>
      <c r="G32" s="2606" t="s">
        <v>13</v>
      </c>
      <c r="H32" s="2614" t="s">
        <v>9</v>
      </c>
      <c r="I32" s="33"/>
      <c r="J32" s="24"/>
      <c r="K32" s="24"/>
      <c r="L32" s="656"/>
      <c r="M32" s="23"/>
      <c r="N32" s="24"/>
      <c r="O32" s="651"/>
      <c r="P32" s="33"/>
      <c r="Q32" s="33"/>
      <c r="R32" s="33"/>
      <c r="S32" s="33"/>
      <c r="T32" s="651"/>
      <c r="U32" s="23"/>
      <c r="V32" s="2028"/>
      <c r="W32" s="34"/>
      <c r="X32" s="55" t="s">
        <v>824</v>
      </c>
      <c r="Y32" s="24"/>
      <c r="Z32" s="656"/>
      <c r="AA32" s="23"/>
      <c r="AB32" s="656"/>
      <c r="AC32" s="667"/>
      <c r="AD32" s="24"/>
      <c r="AE32" s="656"/>
      <c r="AF32" s="23"/>
      <c r="AG32" s="656"/>
      <c r="AH32" s="23"/>
      <c r="AI32" s="34"/>
      <c r="AJ32" s="909" t="s">
        <v>119</v>
      </c>
      <c r="AK32" s="32" t="s">
        <v>8</v>
      </c>
      <c r="AL32" s="651" t="s">
        <v>9</v>
      </c>
      <c r="AM32" s="32" t="s">
        <v>24</v>
      </c>
      <c r="AN32" s="651" t="s">
        <v>24</v>
      </c>
      <c r="AO32" s="32" t="s">
        <v>24</v>
      </c>
      <c r="AP32" s="651" t="s">
        <v>24</v>
      </c>
      <c r="AQ32" s="43" t="s">
        <v>283</v>
      </c>
      <c r="AR32" s="25" t="s">
        <v>258</v>
      </c>
      <c r="AS32" s="43" t="str">
        <f t="shared" si="1"/>
        <v>59</v>
      </c>
      <c r="AT32" t="s">
        <v>609</v>
      </c>
      <c r="AW32" t="s">
        <v>9641</v>
      </c>
      <c r="BB32" t="s">
        <v>9586</v>
      </c>
    </row>
    <row r="33" spans="1:54" x14ac:dyDescent="0.25">
      <c r="A33" s="1616">
        <v>33</v>
      </c>
      <c r="B33" s="1458"/>
      <c r="C33" s="1681" t="s">
        <v>860</v>
      </c>
      <c r="D33" s="68" t="s">
        <v>11271</v>
      </c>
      <c r="E33" s="30" t="s">
        <v>11298</v>
      </c>
      <c r="F33" s="2611">
        <v>33</v>
      </c>
      <c r="G33" s="32"/>
      <c r="H33" s="651"/>
      <c r="I33" s="33"/>
      <c r="J33" s="24"/>
      <c r="K33" s="24"/>
      <c r="L33" s="656"/>
      <c r="M33" s="23"/>
      <c r="N33" s="24"/>
      <c r="O33" s="651"/>
      <c r="P33" s="33"/>
      <c r="Q33" s="33"/>
      <c r="R33" s="33"/>
      <c r="S33" s="33"/>
      <c r="T33" s="651"/>
      <c r="U33" s="23"/>
      <c r="V33" s="2028"/>
      <c r="W33" s="34"/>
      <c r="X33" s="55" t="s">
        <v>824</v>
      </c>
      <c r="Y33" s="24"/>
      <c r="Z33" s="656"/>
      <c r="AA33" s="23"/>
      <c r="AB33" s="656"/>
      <c r="AC33" s="667"/>
      <c r="AD33" s="24"/>
      <c r="AE33" s="656"/>
      <c r="AF33" s="23"/>
      <c r="AG33" s="656"/>
      <c r="AH33" s="23"/>
      <c r="AI33" s="34"/>
      <c r="AJ33" s="56"/>
      <c r="AK33" s="32"/>
      <c r="AL33" s="651"/>
      <c r="AM33" s="32"/>
      <c r="AN33" s="651"/>
      <c r="AO33" s="32"/>
      <c r="AP33" s="651"/>
      <c r="AQ33" s="43" t="s">
        <v>284</v>
      </c>
      <c r="AR33" s="25" t="s">
        <v>259</v>
      </c>
      <c r="AS33" s="43" t="str">
        <f t="shared" si="1"/>
        <v>76</v>
      </c>
      <c r="AT33" t="s">
        <v>610</v>
      </c>
      <c r="AW33" t="s">
        <v>9642</v>
      </c>
      <c r="BB33" t="s">
        <v>9587</v>
      </c>
    </row>
    <row r="34" spans="1:54" x14ac:dyDescent="0.25">
      <c r="A34" s="1616">
        <v>35</v>
      </c>
      <c r="B34" s="1458"/>
      <c r="C34" s="1407" t="s">
        <v>861</v>
      </c>
      <c r="D34" s="68" t="s">
        <v>11272</v>
      </c>
      <c r="E34" s="30" t="s">
        <v>11299</v>
      </c>
      <c r="F34" s="42">
        <v>35</v>
      </c>
      <c r="G34" s="32"/>
      <c r="H34" s="651"/>
      <c r="I34" s="33"/>
      <c r="J34" s="24"/>
      <c r="K34" s="24"/>
      <c r="L34" s="656"/>
      <c r="M34" s="662">
        <v>35</v>
      </c>
      <c r="N34" s="24" t="s">
        <v>146</v>
      </c>
      <c r="O34" s="656"/>
      <c r="P34" s="33"/>
      <c r="Q34" s="33"/>
      <c r="R34" s="33"/>
      <c r="S34" s="33"/>
      <c r="T34" s="651"/>
      <c r="U34" s="23"/>
      <c r="V34" s="2028"/>
      <c r="W34" s="34"/>
      <c r="X34" s="55" t="s">
        <v>824</v>
      </c>
      <c r="Y34" s="24"/>
      <c r="Z34" s="656"/>
      <c r="AA34" s="23"/>
      <c r="AB34" s="656"/>
      <c r="AC34" s="667"/>
      <c r="AD34" s="24"/>
      <c r="AE34" s="656"/>
      <c r="AF34" s="23"/>
      <c r="AG34" s="656"/>
      <c r="AH34" s="23"/>
      <c r="AI34" s="34"/>
      <c r="AJ34" s="56"/>
      <c r="AK34" s="32"/>
      <c r="AL34" s="651"/>
      <c r="AM34" s="32"/>
      <c r="AN34" s="651"/>
      <c r="AO34" s="32"/>
      <c r="AP34" s="651"/>
      <c r="AQ34" s="43" t="s">
        <v>285</v>
      </c>
      <c r="AR34" s="25" t="s">
        <v>260</v>
      </c>
      <c r="AS34" s="43" t="str">
        <f t="shared" si="1"/>
        <v>77</v>
      </c>
      <c r="AT34" t="s">
        <v>639</v>
      </c>
      <c r="AW34" t="s">
        <v>9643</v>
      </c>
      <c r="BB34" t="s">
        <v>9588</v>
      </c>
    </row>
    <row r="35" spans="1:54" x14ac:dyDescent="0.25">
      <c r="A35" s="1616">
        <v>37</v>
      </c>
      <c r="B35" s="1458"/>
      <c r="C35" s="1346" t="s">
        <v>862</v>
      </c>
      <c r="D35" s="68" t="s">
        <v>11273</v>
      </c>
      <c r="E35" s="30" t="s">
        <v>11281</v>
      </c>
      <c r="F35" s="38">
        <v>37</v>
      </c>
      <c r="G35" s="2606"/>
      <c r="H35" s="2607" t="s">
        <v>4</v>
      </c>
      <c r="I35" s="2610" t="s">
        <v>13346</v>
      </c>
      <c r="J35" s="24"/>
      <c r="K35" s="24"/>
      <c r="L35" s="656"/>
      <c r="M35" s="99" t="s">
        <v>1134</v>
      </c>
      <c r="N35" s="24" t="s">
        <v>24</v>
      </c>
      <c r="O35" s="651"/>
      <c r="P35" s="23" t="s">
        <v>24</v>
      </c>
      <c r="Q35" s="23" t="s">
        <v>24</v>
      </c>
      <c r="R35" s="23" t="s">
        <v>24</v>
      </c>
      <c r="S35" s="23" t="s">
        <v>24</v>
      </c>
      <c r="T35" s="656"/>
      <c r="U35" s="23"/>
      <c r="V35" s="2028"/>
      <c r="W35" s="34"/>
      <c r="X35" s="55" t="s">
        <v>824</v>
      </c>
      <c r="Y35" s="24"/>
      <c r="Z35" s="656"/>
      <c r="AA35" s="23"/>
      <c r="AB35" s="656"/>
      <c r="AC35" s="667"/>
      <c r="AD35" s="24"/>
      <c r="AE35" s="656"/>
      <c r="AF35" s="23"/>
      <c r="AG35" s="656"/>
      <c r="AH35" s="23"/>
      <c r="AI35" s="34"/>
      <c r="AJ35" s="56"/>
      <c r="AK35" s="32"/>
      <c r="AL35" s="651"/>
      <c r="AM35" s="32"/>
      <c r="AN35" s="651"/>
      <c r="AO35" s="32"/>
      <c r="AP35" s="651"/>
      <c r="AQ35" s="43" t="s">
        <v>286</v>
      </c>
      <c r="AR35" s="25" t="s">
        <v>261</v>
      </c>
      <c r="AS35" s="43" t="str">
        <f t="shared" si="1"/>
        <v>79</v>
      </c>
      <c r="AT35" t="s">
        <v>611</v>
      </c>
      <c r="BB35" t="s">
        <v>9589</v>
      </c>
    </row>
    <row r="36" spans="1:54" x14ac:dyDescent="0.25">
      <c r="A36" s="1616">
        <v>38</v>
      </c>
      <c r="B36" s="1458"/>
      <c r="C36" s="1346" t="s">
        <v>11488</v>
      </c>
      <c r="D36" s="68" t="s">
        <v>11274</v>
      </c>
      <c r="E36" s="30" t="s">
        <v>11274</v>
      </c>
      <c r="F36" s="38">
        <v>38</v>
      </c>
      <c r="G36" s="2606"/>
      <c r="H36" s="2607" t="s">
        <v>4</v>
      </c>
      <c r="I36" s="2609" t="s">
        <v>13346</v>
      </c>
      <c r="J36" s="24"/>
      <c r="K36" s="24"/>
      <c r="L36" s="656"/>
      <c r="M36" s="21">
        <v>38</v>
      </c>
      <c r="N36" s="24" t="s">
        <v>147</v>
      </c>
      <c r="O36" s="656"/>
      <c r="P36" s="23" t="s">
        <v>147</v>
      </c>
      <c r="Q36" s="23"/>
      <c r="R36" s="23"/>
      <c r="S36" s="23" t="s">
        <v>147</v>
      </c>
      <c r="T36" s="656"/>
      <c r="U36" s="23"/>
      <c r="V36" s="2028"/>
      <c r="W36" s="34"/>
      <c r="X36" s="55" t="s">
        <v>824</v>
      </c>
      <c r="Y36" s="24"/>
      <c r="Z36" s="656"/>
      <c r="AA36" s="23"/>
      <c r="AB36" s="656"/>
      <c r="AC36" s="667"/>
      <c r="AD36" s="24"/>
      <c r="AE36" s="656"/>
      <c r="AF36" s="23"/>
      <c r="AG36" s="656"/>
      <c r="AH36" s="23"/>
      <c r="AI36" s="34"/>
      <c r="AJ36" s="56"/>
      <c r="AK36" s="32"/>
      <c r="AL36" s="651"/>
      <c r="AM36" s="32"/>
      <c r="AN36" s="651"/>
      <c r="AO36" s="32"/>
      <c r="AP36" s="651"/>
      <c r="AQ36" s="43" t="s">
        <v>287</v>
      </c>
      <c r="AR36" s="25" t="s">
        <v>262</v>
      </c>
      <c r="AS36" s="43" t="str">
        <f t="shared" si="1"/>
        <v>81</v>
      </c>
      <c r="AT36" t="s">
        <v>612</v>
      </c>
      <c r="BB36" t="s">
        <v>9590</v>
      </c>
    </row>
    <row r="37" spans="1:54" x14ac:dyDescent="0.25">
      <c r="A37" s="1614">
        <v>39</v>
      </c>
      <c r="B37" s="1458"/>
      <c r="C37" s="2615" t="s">
        <v>12739</v>
      </c>
      <c r="D37" s="36" t="s">
        <v>11275</v>
      </c>
      <c r="E37" s="30" t="s">
        <v>11300</v>
      </c>
      <c r="F37" s="38">
        <v>39</v>
      </c>
      <c r="G37" s="2606"/>
      <c r="H37" s="2607" t="s">
        <v>13</v>
      </c>
      <c r="I37" s="2610" t="s">
        <v>13347</v>
      </c>
      <c r="J37" s="2605">
        <v>39</v>
      </c>
      <c r="K37" s="24"/>
      <c r="L37" s="656" t="s">
        <v>8</v>
      </c>
      <c r="M37" s="21">
        <v>39</v>
      </c>
      <c r="N37" s="24" t="s">
        <v>77</v>
      </c>
      <c r="O37" s="656"/>
      <c r="P37" s="23" t="s">
        <v>77</v>
      </c>
      <c r="Q37" s="23"/>
      <c r="R37" s="23"/>
      <c r="S37" s="23" t="s">
        <v>77</v>
      </c>
      <c r="T37" s="656"/>
      <c r="U37" s="20">
        <v>39</v>
      </c>
      <c r="V37" s="2028"/>
      <c r="W37" s="34" t="s">
        <v>8</v>
      </c>
      <c r="X37" s="54">
        <v>39</v>
      </c>
      <c r="Y37" s="24"/>
      <c r="Z37" s="656" t="s">
        <v>8</v>
      </c>
      <c r="AA37" s="23"/>
      <c r="AB37" s="656" t="s">
        <v>8</v>
      </c>
      <c r="AC37" s="670" t="s">
        <v>755</v>
      </c>
      <c r="AD37" s="24"/>
      <c r="AE37" s="656" t="s">
        <v>8</v>
      </c>
      <c r="AF37" s="23"/>
      <c r="AG37" s="656" t="s">
        <v>8</v>
      </c>
      <c r="AH37" s="23"/>
      <c r="AI37" s="34" t="s">
        <v>8</v>
      </c>
      <c r="AJ37" s="909" t="s">
        <v>755</v>
      </c>
      <c r="AK37" s="32"/>
      <c r="AL37" s="651" t="s">
        <v>8</v>
      </c>
      <c r="AM37" s="32"/>
      <c r="AN37" s="651" t="s">
        <v>8</v>
      </c>
      <c r="AO37" s="32"/>
      <c r="AP37" s="651" t="s">
        <v>8</v>
      </c>
      <c r="AQ37" s="43" t="s">
        <v>288</v>
      </c>
      <c r="AR37" s="25" t="s">
        <v>263</v>
      </c>
      <c r="AS37" s="43" t="str">
        <f t="shared" si="1"/>
        <v>82</v>
      </c>
      <c r="AT37" t="s">
        <v>613</v>
      </c>
      <c r="AW37" t="s">
        <v>9644</v>
      </c>
      <c r="BB37" t="s">
        <v>9591</v>
      </c>
    </row>
    <row r="38" spans="1:54" x14ac:dyDescent="0.25">
      <c r="A38" s="1616">
        <v>40</v>
      </c>
      <c r="B38" s="1458"/>
      <c r="C38" s="1346" t="s">
        <v>864</v>
      </c>
      <c r="D38" s="68"/>
      <c r="E38" s="30" t="s">
        <v>11268</v>
      </c>
      <c r="F38" s="39"/>
      <c r="G38" s="2606" t="s">
        <v>8</v>
      </c>
      <c r="H38" s="2607" t="s">
        <v>15</v>
      </c>
      <c r="I38" s="2610" t="s">
        <v>13348</v>
      </c>
      <c r="J38" s="24"/>
      <c r="K38" s="24"/>
      <c r="L38" s="656"/>
      <c r="M38" s="662">
        <v>40</v>
      </c>
      <c r="N38" s="24"/>
      <c r="O38" s="651"/>
      <c r="P38" s="23" t="s">
        <v>60</v>
      </c>
      <c r="Q38" s="23" t="s">
        <v>60</v>
      </c>
      <c r="R38" s="23" t="s">
        <v>60</v>
      </c>
      <c r="S38" s="23" t="s">
        <v>79</v>
      </c>
      <c r="T38" s="656"/>
      <c r="U38" s="23"/>
      <c r="V38" s="2028"/>
      <c r="W38" s="34"/>
      <c r="X38" s="55" t="s">
        <v>824</v>
      </c>
      <c r="Y38" s="24"/>
      <c r="Z38" s="656"/>
      <c r="AA38" s="23"/>
      <c r="AB38" s="656"/>
      <c r="AC38" s="667"/>
      <c r="AD38" s="24"/>
      <c r="AE38" s="656"/>
      <c r="AF38" s="23"/>
      <c r="AG38" s="656"/>
      <c r="AH38" s="23"/>
      <c r="AI38" s="34"/>
      <c r="AJ38" s="56"/>
      <c r="AK38" s="32"/>
      <c r="AL38" s="651"/>
      <c r="AM38" s="32"/>
      <c r="AN38" s="651"/>
      <c r="AO38" s="32"/>
      <c r="AP38" s="651"/>
      <c r="AQ38" s="53" t="s">
        <v>289</v>
      </c>
      <c r="AR38" s="29" t="s">
        <v>264</v>
      </c>
      <c r="AS38" s="43" t="str">
        <f t="shared" si="1"/>
        <v>83</v>
      </c>
      <c r="AT38" t="s">
        <v>614</v>
      </c>
      <c r="AW38" t="s">
        <v>9668</v>
      </c>
      <c r="BB38" t="s">
        <v>9592</v>
      </c>
    </row>
    <row r="39" spans="1:54" x14ac:dyDescent="0.25">
      <c r="A39" s="1614">
        <v>41</v>
      </c>
      <c r="B39" s="1458"/>
      <c r="C39" s="2029" t="s">
        <v>914</v>
      </c>
      <c r="D39" s="68" t="s">
        <v>11276</v>
      </c>
      <c r="E39" s="30" t="s">
        <v>11276</v>
      </c>
      <c r="F39" s="38">
        <v>41</v>
      </c>
      <c r="G39" s="2606" t="s">
        <v>13</v>
      </c>
      <c r="H39" s="2607" t="s">
        <v>9</v>
      </c>
      <c r="I39" s="2610" t="s">
        <v>13276</v>
      </c>
      <c r="J39" s="24"/>
      <c r="K39" s="24"/>
      <c r="L39" s="656"/>
      <c r="M39" s="23"/>
      <c r="N39" s="24"/>
      <c r="O39" s="651"/>
      <c r="P39" s="33"/>
      <c r="Q39" s="33"/>
      <c r="R39" s="33"/>
      <c r="S39" s="33"/>
      <c r="T39" s="651"/>
      <c r="U39" s="23"/>
      <c r="V39" s="2028"/>
      <c r="W39" s="34"/>
      <c r="X39" s="55" t="s">
        <v>824</v>
      </c>
      <c r="Y39" s="24"/>
      <c r="Z39" s="656"/>
      <c r="AA39" s="23"/>
      <c r="AB39" s="656"/>
      <c r="AC39" s="667"/>
      <c r="AD39" s="24"/>
      <c r="AE39" s="656"/>
      <c r="AF39" s="23"/>
      <c r="AG39" s="656"/>
      <c r="AH39" s="23"/>
      <c r="AI39" s="34"/>
      <c r="AJ39" s="909" t="s">
        <v>9715</v>
      </c>
      <c r="AK39" s="32" t="s">
        <v>8</v>
      </c>
      <c r="AL39" s="651" t="s">
        <v>9</v>
      </c>
      <c r="AM39" s="32"/>
      <c r="AN39" s="651"/>
      <c r="AO39" s="32" t="s">
        <v>14</v>
      </c>
      <c r="AP39" s="651"/>
      <c r="AQ39" s="3782" t="s">
        <v>839</v>
      </c>
      <c r="AR39" s="3783"/>
      <c r="AS39" s="43" t="str">
        <f t="shared" si="1"/>
        <v>88</v>
      </c>
      <c r="AT39" t="s">
        <v>615</v>
      </c>
      <c r="AW39" t="s">
        <v>9622</v>
      </c>
      <c r="BB39" t="s">
        <v>9593</v>
      </c>
    </row>
    <row r="40" spans="1:54" x14ac:dyDescent="0.25">
      <c r="A40" s="1614">
        <v>42</v>
      </c>
      <c r="B40" s="1458"/>
      <c r="C40" s="1679" t="s">
        <v>11237</v>
      </c>
      <c r="D40" s="68" t="s">
        <v>11277</v>
      </c>
      <c r="E40" s="30" t="s">
        <v>11277</v>
      </c>
      <c r="F40" s="38">
        <v>42</v>
      </c>
      <c r="G40" s="2606" t="s">
        <v>13</v>
      </c>
      <c r="H40" s="2607" t="s">
        <v>9</v>
      </c>
      <c r="I40" s="2610" t="s">
        <v>13349</v>
      </c>
      <c r="J40" s="24"/>
      <c r="K40" s="24"/>
      <c r="L40" s="656"/>
      <c r="M40" s="23"/>
      <c r="N40" s="24"/>
      <c r="O40" s="651"/>
      <c r="P40" s="33"/>
      <c r="Q40" s="33"/>
      <c r="R40" s="33"/>
      <c r="S40" s="33"/>
      <c r="T40" s="651"/>
      <c r="U40" s="23"/>
      <c r="V40" s="2028"/>
      <c r="W40" s="34"/>
      <c r="X40" s="55" t="s">
        <v>824</v>
      </c>
      <c r="Y40" s="24"/>
      <c r="Z40" s="656"/>
      <c r="AA40" s="23"/>
      <c r="AB40" s="656"/>
      <c r="AC40" s="667"/>
      <c r="AD40" s="24"/>
      <c r="AE40" s="656"/>
      <c r="AF40" s="23"/>
      <c r="AG40" s="656"/>
      <c r="AH40" s="23"/>
      <c r="AI40" s="34"/>
      <c r="AJ40" s="909" t="s">
        <v>1184</v>
      </c>
      <c r="AK40" s="32" t="s">
        <v>8</v>
      </c>
      <c r="AL40" s="651" t="s">
        <v>9</v>
      </c>
      <c r="AM40" s="32"/>
      <c r="AN40" s="651"/>
      <c r="AO40" s="32" t="s">
        <v>14</v>
      </c>
      <c r="AP40" s="651"/>
      <c r="AQ40" s="260" t="str">
        <f>LEFT(AR40,1)</f>
        <v>1</v>
      </c>
      <c r="AR40" s="25" t="s">
        <v>235</v>
      </c>
      <c r="AS40" s="43" t="str">
        <f t="shared" si="1"/>
        <v>91</v>
      </c>
      <c r="AT40" s="25" t="s">
        <v>616</v>
      </c>
      <c r="BB40" t="s">
        <v>9594</v>
      </c>
    </row>
    <row r="41" spans="1:54" x14ac:dyDescent="0.25">
      <c r="A41" s="1616">
        <v>43</v>
      </c>
      <c r="B41" s="1458"/>
      <c r="C41" s="1679" t="s">
        <v>865</v>
      </c>
      <c r="D41" s="68" t="s">
        <v>11278</v>
      </c>
      <c r="E41" s="30" t="s">
        <v>11278</v>
      </c>
      <c r="F41" s="38">
        <v>43</v>
      </c>
      <c r="G41" s="2606"/>
      <c r="H41" s="2607" t="s">
        <v>24</v>
      </c>
      <c r="I41" s="2610"/>
      <c r="J41" s="24"/>
      <c r="K41" s="24"/>
      <c r="L41" s="656"/>
      <c r="M41" s="662">
        <v>43</v>
      </c>
      <c r="N41" s="24" t="s">
        <v>148</v>
      </c>
      <c r="O41" s="656"/>
      <c r="P41" s="23" t="s">
        <v>148</v>
      </c>
      <c r="Q41" s="23" t="s">
        <v>148</v>
      </c>
      <c r="R41" s="23" t="s">
        <v>148</v>
      </c>
      <c r="S41" s="23" t="s">
        <v>148</v>
      </c>
      <c r="T41" s="656"/>
      <c r="U41" s="23"/>
      <c r="V41" s="2028"/>
      <c r="W41" s="34"/>
      <c r="X41" s="55" t="s">
        <v>824</v>
      </c>
      <c r="Y41" s="24"/>
      <c r="Z41" s="656"/>
      <c r="AA41" s="23"/>
      <c r="AB41" s="656"/>
      <c r="AC41" s="667"/>
      <c r="AD41" s="24"/>
      <c r="AE41" s="656"/>
      <c r="AF41" s="23"/>
      <c r="AG41" s="656"/>
      <c r="AH41" s="23"/>
      <c r="AI41" s="34"/>
      <c r="AJ41" s="56"/>
      <c r="AK41" s="32"/>
      <c r="AL41" s="651"/>
      <c r="AM41" s="32"/>
      <c r="AN41" s="651"/>
      <c r="AO41" s="32"/>
      <c r="AP41" s="651"/>
      <c r="AQ41" s="43" t="str">
        <f>LEFT(AR41,1)</f>
        <v>2</v>
      </c>
      <c r="AR41" s="25" t="s">
        <v>236</v>
      </c>
      <c r="AS41" s="43" t="str">
        <f t="shared" si="1"/>
        <v>92</v>
      </c>
      <c r="AT41" s="25" t="s">
        <v>617</v>
      </c>
      <c r="BB41" t="s">
        <v>9595</v>
      </c>
    </row>
    <row r="42" spans="1:54" x14ac:dyDescent="0.25">
      <c r="A42" s="1616">
        <v>44</v>
      </c>
      <c r="B42" s="1458"/>
      <c r="C42" s="1346" t="s">
        <v>866</v>
      </c>
      <c r="D42" s="68" t="s">
        <v>11279</v>
      </c>
      <c r="E42" s="30" t="s">
        <v>11301</v>
      </c>
      <c r="F42" s="38">
        <v>44</v>
      </c>
      <c r="G42" s="32"/>
      <c r="H42" s="651"/>
      <c r="I42" s="33"/>
      <c r="J42" s="2605">
        <v>44</v>
      </c>
      <c r="K42" s="24" t="s">
        <v>30</v>
      </c>
      <c r="L42" s="656"/>
      <c r="M42" s="21">
        <v>44</v>
      </c>
      <c r="N42" s="24" t="s">
        <v>30</v>
      </c>
      <c r="O42" s="656" t="s">
        <v>30</v>
      </c>
      <c r="P42" s="23" t="s">
        <v>30</v>
      </c>
      <c r="Q42" s="23"/>
      <c r="R42" s="23"/>
      <c r="S42" s="23" t="s">
        <v>30</v>
      </c>
      <c r="T42" s="656" t="s">
        <v>30</v>
      </c>
      <c r="U42" s="20">
        <v>44</v>
      </c>
      <c r="V42" s="2028"/>
      <c r="W42" s="34" t="s">
        <v>30</v>
      </c>
      <c r="X42" s="54">
        <v>44</v>
      </c>
      <c r="Y42" s="24"/>
      <c r="Z42" s="656" t="s">
        <v>30</v>
      </c>
      <c r="AA42" s="23"/>
      <c r="AB42" s="656" t="s">
        <v>30</v>
      </c>
      <c r="AC42" s="670" t="s">
        <v>756</v>
      </c>
      <c r="AD42" s="24"/>
      <c r="AE42" s="656" t="s">
        <v>30</v>
      </c>
      <c r="AF42" s="23"/>
      <c r="AG42" s="656" t="s">
        <v>30</v>
      </c>
      <c r="AH42" s="23" t="s">
        <v>30</v>
      </c>
      <c r="AI42" s="34" t="s">
        <v>30</v>
      </c>
      <c r="AJ42" s="909" t="s">
        <v>756</v>
      </c>
      <c r="AK42" s="32"/>
      <c r="AL42" s="651" t="s">
        <v>30</v>
      </c>
      <c r="AM42" s="32"/>
      <c r="AN42" s="651" t="s">
        <v>30</v>
      </c>
      <c r="AO42" s="32"/>
      <c r="AP42" s="651" t="s">
        <v>30</v>
      </c>
      <c r="AQ42" s="43" t="s">
        <v>422</v>
      </c>
      <c r="AR42" s="25" t="s">
        <v>600</v>
      </c>
      <c r="AS42" s="43" t="str">
        <f t="shared" si="1"/>
        <v>93</v>
      </c>
      <c r="AT42" s="25" t="s">
        <v>618</v>
      </c>
      <c r="AW42" t="s">
        <v>9623</v>
      </c>
      <c r="BB42" t="s">
        <v>9596</v>
      </c>
    </row>
    <row r="43" spans="1:54" x14ac:dyDescent="0.25">
      <c r="A43" s="510">
        <v>44</v>
      </c>
      <c r="B43" s="10" t="s">
        <v>31</v>
      </c>
      <c r="C43" s="1680" t="s">
        <v>896</v>
      </c>
      <c r="D43" s="86" t="s">
        <v>11296</v>
      </c>
      <c r="E43" s="25" t="s">
        <v>11364</v>
      </c>
      <c r="F43" s="41" t="s">
        <v>31</v>
      </c>
      <c r="G43" s="2616"/>
      <c r="H43" s="2617" t="s">
        <v>4</v>
      </c>
      <c r="I43" s="2618" t="s">
        <v>13350</v>
      </c>
      <c r="J43" s="2613" t="s">
        <v>31</v>
      </c>
      <c r="K43" s="9" t="s">
        <v>197</v>
      </c>
      <c r="L43" s="657"/>
      <c r="M43" s="18" t="s">
        <v>31</v>
      </c>
      <c r="N43" s="9" t="s">
        <v>149</v>
      </c>
      <c r="O43" s="657"/>
      <c r="P43" s="4" t="s">
        <v>149</v>
      </c>
      <c r="Q43" s="4"/>
      <c r="R43" s="4"/>
      <c r="S43" s="4" t="s">
        <v>152</v>
      </c>
      <c r="T43" s="657"/>
      <c r="U43" s="17" t="s">
        <v>31</v>
      </c>
      <c r="V43" s="686"/>
      <c r="W43" s="10" t="s">
        <v>197</v>
      </c>
      <c r="X43" s="58" t="s">
        <v>838</v>
      </c>
      <c r="Y43" s="24"/>
      <c r="Z43" s="656" t="s">
        <v>197</v>
      </c>
      <c r="AA43" s="23"/>
      <c r="AB43" s="656" t="s">
        <v>197</v>
      </c>
      <c r="AC43" s="671" t="s">
        <v>31</v>
      </c>
      <c r="AD43" s="24"/>
      <c r="AE43" s="656" t="s">
        <v>197</v>
      </c>
      <c r="AF43" s="23"/>
      <c r="AG43" s="656" t="s">
        <v>197</v>
      </c>
      <c r="AH43" s="23"/>
      <c r="AI43" s="34" t="s">
        <v>197</v>
      </c>
      <c r="AJ43" s="905" t="s">
        <v>31</v>
      </c>
      <c r="AK43" s="32"/>
      <c r="AL43" s="651" t="s">
        <v>197</v>
      </c>
      <c r="AM43" s="32"/>
      <c r="AN43" s="651" t="s">
        <v>9714</v>
      </c>
      <c r="AO43" s="32"/>
      <c r="AP43" s="651" t="s">
        <v>197</v>
      </c>
      <c r="AQ43" s="43" t="str">
        <f t="shared" ref="AQ43:AQ66" si="2">LEFT(AR43,2)</f>
        <v>38</v>
      </c>
      <c r="AR43" s="25" t="s">
        <v>711</v>
      </c>
      <c r="AS43" s="43" t="str">
        <f t="shared" si="1"/>
        <v>94</v>
      </c>
      <c r="AT43" s="25" t="s">
        <v>619</v>
      </c>
      <c r="BB43" t="s">
        <v>9597</v>
      </c>
    </row>
    <row r="44" spans="1:54" x14ac:dyDescent="0.25">
      <c r="A44" s="510">
        <v>44</v>
      </c>
      <c r="B44" s="10" t="s">
        <v>34</v>
      </c>
      <c r="C44" s="1680" t="s">
        <v>897</v>
      </c>
      <c r="D44" s="86" t="s">
        <v>11295</v>
      </c>
      <c r="E44" s="25"/>
      <c r="F44" s="41" t="s">
        <v>34</v>
      </c>
      <c r="G44" s="2616"/>
      <c r="H44" s="2617" t="s">
        <v>4</v>
      </c>
      <c r="I44" s="2618" t="s">
        <v>13351</v>
      </c>
      <c r="J44" s="9"/>
      <c r="K44" s="9"/>
      <c r="L44" s="657"/>
      <c r="M44" s="2619" t="s">
        <v>13352</v>
      </c>
      <c r="N44" s="9"/>
      <c r="O44" s="652"/>
      <c r="P44" s="4" t="s">
        <v>149</v>
      </c>
      <c r="Q44" s="4"/>
      <c r="R44" s="4"/>
      <c r="S44" s="4" t="s">
        <v>152</v>
      </c>
      <c r="T44" s="657"/>
      <c r="V44" s="686"/>
      <c r="W44" s="10"/>
      <c r="X44" s="59" t="s">
        <v>824</v>
      </c>
      <c r="Y44" s="9"/>
      <c r="Z44" s="657"/>
      <c r="AB44" s="657"/>
      <c r="AC44" s="31"/>
      <c r="AD44" s="9"/>
      <c r="AE44" s="657"/>
      <c r="AG44" s="657"/>
      <c r="AI44" s="10"/>
      <c r="AJ44" s="59"/>
      <c r="AK44" s="386"/>
      <c r="AL44" s="652"/>
      <c r="AM44" s="386"/>
      <c r="AN44" s="652"/>
      <c r="AO44" s="386"/>
      <c r="AP44" s="652"/>
      <c r="AQ44" s="43" t="str">
        <f t="shared" si="2"/>
        <v>39</v>
      </c>
      <c r="AR44" s="25" t="s">
        <v>712</v>
      </c>
      <c r="AS44" s="43" t="str">
        <f t="shared" si="1"/>
        <v>96</v>
      </c>
      <c r="AT44" s="25" t="s">
        <v>620</v>
      </c>
      <c r="AW44" t="s">
        <v>9624</v>
      </c>
      <c r="BB44" t="s">
        <v>9598</v>
      </c>
    </row>
    <row r="45" spans="1:54" x14ac:dyDescent="0.25">
      <c r="A45" s="510">
        <v>44</v>
      </c>
      <c r="B45" s="10" t="s">
        <v>35</v>
      </c>
      <c r="C45" s="1680" t="s">
        <v>898</v>
      </c>
      <c r="D45" s="86" t="s">
        <v>11293</v>
      </c>
      <c r="E45" s="25" t="s">
        <v>11293</v>
      </c>
      <c r="F45" s="41" t="s">
        <v>35</v>
      </c>
      <c r="G45" s="2616"/>
      <c r="H45" s="2617" t="s">
        <v>14</v>
      </c>
      <c r="I45" s="2618"/>
      <c r="J45" s="9"/>
      <c r="K45" s="9"/>
      <c r="L45" s="657"/>
      <c r="M45" s="18" t="s">
        <v>1133</v>
      </c>
      <c r="N45" s="9" t="s">
        <v>149</v>
      </c>
      <c r="O45" s="657"/>
      <c r="Q45" s="4"/>
      <c r="R45" s="4"/>
      <c r="S45" s="4"/>
      <c r="T45" s="657"/>
      <c r="V45" s="686"/>
      <c r="W45" s="10"/>
      <c r="X45" s="59" t="s">
        <v>824</v>
      </c>
      <c r="Y45" s="9"/>
      <c r="Z45" s="657"/>
      <c r="AB45" s="657"/>
      <c r="AC45" s="31"/>
      <c r="AD45" s="9"/>
      <c r="AE45" s="657"/>
      <c r="AG45" s="657"/>
      <c r="AI45" s="10"/>
      <c r="AJ45" s="59"/>
      <c r="AK45" s="386"/>
      <c r="AL45" s="652"/>
      <c r="AM45" s="386"/>
      <c r="AN45" s="652"/>
      <c r="AO45" s="386"/>
      <c r="AP45" s="652"/>
      <c r="AQ45" s="43" t="str">
        <f t="shared" si="2"/>
        <v>41</v>
      </c>
      <c r="AR45" s="25" t="s">
        <v>713</v>
      </c>
      <c r="AS45" s="43" t="str">
        <f t="shared" si="1"/>
        <v>97</v>
      </c>
      <c r="AT45" s="25" t="s">
        <v>621</v>
      </c>
      <c r="AW45" t="s">
        <v>9625</v>
      </c>
      <c r="BB45" t="s">
        <v>9599</v>
      </c>
    </row>
    <row r="46" spans="1:54" x14ac:dyDescent="0.25">
      <c r="A46" s="510">
        <v>44</v>
      </c>
      <c r="B46" s="10" t="s">
        <v>36</v>
      </c>
      <c r="C46" s="1680" t="s">
        <v>899</v>
      </c>
      <c r="D46" s="86" t="s">
        <v>11294</v>
      </c>
      <c r="E46" s="25"/>
      <c r="F46" s="41" t="s">
        <v>36</v>
      </c>
      <c r="G46" s="2616"/>
      <c r="H46" s="2617" t="s">
        <v>14</v>
      </c>
      <c r="I46" s="2618"/>
      <c r="J46" s="9"/>
      <c r="K46" s="9"/>
      <c r="L46" s="657"/>
      <c r="N46" s="9"/>
      <c r="O46" s="652"/>
      <c r="T46" s="652"/>
      <c r="V46" s="686"/>
      <c r="W46" s="10"/>
      <c r="X46" s="59" t="s">
        <v>824</v>
      </c>
      <c r="Y46" s="9"/>
      <c r="Z46" s="657"/>
      <c r="AB46" s="657"/>
      <c r="AC46" s="31"/>
      <c r="AD46" s="9"/>
      <c r="AE46" s="657"/>
      <c r="AG46" s="657"/>
      <c r="AI46" s="10"/>
      <c r="AJ46" s="905" t="s">
        <v>8363</v>
      </c>
      <c r="AK46" s="386"/>
      <c r="AL46" s="652"/>
      <c r="AM46" s="386"/>
      <c r="AN46" s="652"/>
      <c r="AO46" s="386"/>
      <c r="AP46" s="652" t="s">
        <v>24</v>
      </c>
      <c r="AQ46" s="43" t="str">
        <f t="shared" si="2"/>
        <v>43</v>
      </c>
      <c r="AR46" s="25" t="s">
        <v>714</v>
      </c>
      <c r="AS46" s="43" t="str">
        <f t="shared" ref="AS46:AS67" si="3">LEFT(AT46,3)</f>
        <v>101</v>
      </c>
      <c r="AT46" s="25" t="s">
        <v>622</v>
      </c>
      <c r="AW46" t="s">
        <v>9645</v>
      </c>
      <c r="BB46" t="s">
        <v>9600</v>
      </c>
    </row>
    <row r="47" spans="1:54" x14ac:dyDescent="0.25">
      <c r="A47" s="510">
        <v>44</v>
      </c>
      <c r="B47" s="10" t="s">
        <v>13353</v>
      </c>
      <c r="C47" s="1680" t="s">
        <v>13354</v>
      </c>
      <c r="D47" s="86"/>
      <c r="E47" s="25"/>
      <c r="F47" s="41" t="s">
        <v>13353</v>
      </c>
      <c r="G47" s="2616"/>
      <c r="H47" s="2617" t="s">
        <v>14</v>
      </c>
      <c r="I47" s="2618"/>
      <c r="J47" s="9"/>
      <c r="K47" s="9"/>
      <c r="L47" s="657"/>
      <c r="M47" s="2619" t="s">
        <v>13353</v>
      </c>
      <c r="N47" s="9"/>
      <c r="O47" s="652"/>
      <c r="T47" s="652"/>
      <c r="V47" s="686"/>
      <c r="W47" s="10"/>
      <c r="X47" s="59"/>
      <c r="Y47" s="9"/>
      <c r="Z47" s="657"/>
      <c r="AB47" s="657"/>
      <c r="AC47" s="31"/>
      <c r="AD47" s="9"/>
      <c r="AE47" s="657"/>
      <c r="AG47" s="657"/>
      <c r="AI47" s="10"/>
      <c r="AJ47" s="905"/>
      <c r="AK47" s="386"/>
      <c r="AL47" s="652"/>
      <c r="AM47" s="386"/>
      <c r="AN47" s="652"/>
      <c r="AO47" s="386"/>
      <c r="AP47" s="652"/>
      <c r="AQ47" s="43"/>
      <c r="AR47" s="25"/>
      <c r="AS47" s="43"/>
      <c r="AT47" s="25"/>
    </row>
    <row r="48" spans="1:54" x14ac:dyDescent="0.25">
      <c r="A48" s="510">
        <v>44</v>
      </c>
      <c r="B48" s="10" t="s">
        <v>37</v>
      </c>
      <c r="C48" s="1680" t="s">
        <v>900</v>
      </c>
      <c r="D48" s="86" t="s">
        <v>11293</v>
      </c>
      <c r="E48" s="25"/>
      <c r="F48" s="41" t="s">
        <v>37</v>
      </c>
      <c r="G48" s="2616"/>
      <c r="H48" s="2617" t="s">
        <v>14</v>
      </c>
      <c r="I48" s="2618"/>
      <c r="J48" s="9"/>
      <c r="K48" s="9"/>
      <c r="L48" s="657"/>
      <c r="M48" s="2619" t="s">
        <v>13355</v>
      </c>
      <c r="N48" s="9"/>
      <c r="O48" s="652"/>
      <c r="T48" s="652"/>
      <c r="V48" s="686"/>
      <c r="W48" s="10"/>
      <c r="X48" s="59" t="s">
        <v>824</v>
      </c>
      <c r="Y48" s="9"/>
      <c r="Z48" s="657"/>
      <c r="AB48" s="657"/>
      <c r="AC48" s="31"/>
      <c r="AD48" s="9"/>
      <c r="AE48" s="657"/>
      <c r="AG48" s="657"/>
      <c r="AI48" s="10"/>
      <c r="AJ48" s="59"/>
      <c r="AK48" s="386"/>
      <c r="AL48" s="652"/>
      <c r="AM48" s="386"/>
      <c r="AN48" s="652"/>
      <c r="AO48" s="386"/>
      <c r="AP48" s="652"/>
      <c r="AQ48" s="43" t="str">
        <f t="shared" si="2"/>
        <v>55</v>
      </c>
      <c r="AR48" s="25" t="s">
        <v>715</v>
      </c>
      <c r="AS48" s="43" t="str">
        <f t="shared" si="3"/>
        <v>102</v>
      </c>
      <c r="AT48" s="25" t="s">
        <v>623</v>
      </c>
      <c r="AW48" t="s">
        <v>9646</v>
      </c>
      <c r="BB48" t="s">
        <v>9601</v>
      </c>
    </row>
    <row r="49" spans="1:54" x14ac:dyDescent="0.25">
      <c r="A49" s="631">
        <v>44</v>
      </c>
      <c r="B49" s="10" t="s">
        <v>38</v>
      </c>
      <c r="C49" s="1680" t="s">
        <v>901</v>
      </c>
      <c r="D49" s="86" t="s">
        <v>11293</v>
      </c>
      <c r="E49" s="25" t="s">
        <v>11293</v>
      </c>
      <c r="F49" s="41" t="s">
        <v>38</v>
      </c>
      <c r="G49" s="2616"/>
      <c r="H49" s="2617" t="s">
        <v>14</v>
      </c>
      <c r="I49" s="2618"/>
      <c r="J49" s="9"/>
      <c r="K49" s="9"/>
      <c r="L49" s="657"/>
      <c r="M49" s="18" t="s">
        <v>11326</v>
      </c>
      <c r="N49" s="9" t="s">
        <v>149</v>
      </c>
      <c r="O49" s="657"/>
      <c r="T49" s="652"/>
      <c r="V49" s="686"/>
      <c r="W49" s="10"/>
      <c r="X49" s="59" t="s">
        <v>824</v>
      </c>
      <c r="Y49" s="9"/>
      <c r="Z49" s="657"/>
      <c r="AB49" s="657"/>
      <c r="AC49" s="31"/>
      <c r="AD49" s="9"/>
      <c r="AE49" s="657"/>
      <c r="AG49" s="657"/>
      <c r="AI49" s="10"/>
      <c r="AJ49" s="59"/>
      <c r="AK49" s="386"/>
      <c r="AL49" s="652"/>
      <c r="AM49" s="386"/>
      <c r="AN49" s="652"/>
      <c r="AO49" s="386"/>
      <c r="AP49" s="652"/>
      <c r="AQ49" s="43" t="str">
        <f t="shared" si="2"/>
        <v>59</v>
      </c>
      <c r="AR49" s="25" t="s">
        <v>609</v>
      </c>
      <c r="AS49" s="43" t="str">
        <f t="shared" si="3"/>
        <v>103</v>
      </c>
      <c r="AT49" s="25" t="s">
        <v>624</v>
      </c>
      <c r="AW49" t="s">
        <v>9647</v>
      </c>
      <c r="BB49" t="s">
        <v>9602</v>
      </c>
    </row>
    <row r="50" spans="1:54" x14ac:dyDescent="0.25">
      <c r="A50" s="510">
        <v>44</v>
      </c>
      <c r="B50" s="10" t="s">
        <v>39</v>
      </c>
      <c r="C50" s="1680" t="s">
        <v>902</v>
      </c>
      <c r="D50" s="86" t="s">
        <v>11294</v>
      </c>
      <c r="E50" s="25"/>
      <c r="F50" s="43" t="s">
        <v>39</v>
      </c>
      <c r="G50" s="386"/>
      <c r="H50" s="652"/>
      <c r="J50" s="9"/>
      <c r="K50" s="9"/>
      <c r="L50" s="657"/>
      <c r="M50" s="2619" t="s">
        <v>8368</v>
      </c>
      <c r="N50" s="9"/>
      <c r="O50" s="652"/>
      <c r="T50" s="652"/>
      <c r="V50" s="686"/>
      <c r="W50" s="10"/>
      <c r="X50" s="59" t="s">
        <v>824</v>
      </c>
      <c r="Y50" s="9"/>
      <c r="Z50" s="657"/>
      <c r="AB50" s="657"/>
      <c r="AC50" s="31"/>
      <c r="AD50" s="9"/>
      <c r="AE50" s="657"/>
      <c r="AG50" s="657"/>
      <c r="AI50" s="10"/>
      <c r="AJ50" s="59"/>
      <c r="AK50" s="386"/>
      <c r="AL50" s="652"/>
      <c r="AM50" s="386"/>
      <c r="AN50" s="652"/>
      <c r="AO50" s="386"/>
      <c r="AP50" s="652"/>
      <c r="AQ50" s="43" t="str">
        <f t="shared" si="2"/>
        <v>61</v>
      </c>
      <c r="AR50" t="s">
        <v>716</v>
      </c>
      <c r="AS50" s="43" t="str">
        <f t="shared" si="3"/>
        <v>104</v>
      </c>
      <c r="AT50" s="25" t="s">
        <v>625</v>
      </c>
      <c r="AW50" t="s">
        <v>9648</v>
      </c>
      <c r="BB50" t="s">
        <v>9603</v>
      </c>
    </row>
    <row r="51" spans="1:54" x14ac:dyDescent="0.25">
      <c r="A51" s="510">
        <v>44</v>
      </c>
      <c r="B51" s="10" t="s">
        <v>40</v>
      </c>
      <c r="C51" s="1680" t="s">
        <v>903</v>
      </c>
      <c r="D51" s="86" t="s">
        <v>11294</v>
      </c>
      <c r="E51" s="25"/>
      <c r="F51" s="43" t="s">
        <v>40</v>
      </c>
      <c r="G51" s="386"/>
      <c r="H51" s="652"/>
      <c r="J51" s="9"/>
      <c r="K51" s="9"/>
      <c r="L51" s="657"/>
      <c r="N51" s="9"/>
      <c r="O51" s="652"/>
      <c r="T51" s="652"/>
      <c r="V51" s="686"/>
      <c r="W51" s="10"/>
      <c r="X51" s="59" t="s">
        <v>824</v>
      </c>
      <c r="Y51" s="9"/>
      <c r="Z51" s="657"/>
      <c r="AB51" s="657"/>
      <c r="AC51" s="31"/>
      <c r="AD51" s="9"/>
      <c r="AE51" s="657"/>
      <c r="AG51" s="657"/>
      <c r="AI51" s="10"/>
      <c r="AJ51" s="59"/>
      <c r="AK51" s="386"/>
      <c r="AL51" s="652"/>
      <c r="AM51" s="386"/>
      <c r="AN51" s="652"/>
      <c r="AO51" s="386"/>
      <c r="AP51" s="652"/>
      <c r="AQ51" s="43" t="str">
        <f t="shared" si="2"/>
        <v>62</v>
      </c>
      <c r="AR51" t="s">
        <v>717</v>
      </c>
      <c r="AS51" s="43" t="str">
        <f t="shared" si="3"/>
        <v>105</v>
      </c>
      <c r="AT51" s="25" t="s">
        <v>626</v>
      </c>
      <c r="AW51" t="s">
        <v>9649</v>
      </c>
      <c r="BB51" t="s">
        <v>9604</v>
      </c>
    </row>
    <row r="52" spans="1:54" x14ac:dyDescent="0.25">
      <c r="A52" s="510">
        <v>44</v>
      </c>
      <c r="B52" s="10" t="s">
        <v>186</v>
      </c>
      <c r="C52" s="1680" t="s">
        <v>904</v>
      </c>
      <c r="D52" s="86"/>
      <c r="E52" s="25" t="s">
        <v>9127</v>
      </c>
      <c r="F52" s="40"/>
      <c r="G52" s="386"/>
      <c r="H52" s="652"/>
      <c r="J52" s="9"/>
      <c r="K52" s="9"/>
      <c r="L52" s="657"/>
      <c r="M52" s="18" t="s">
        <v>186</v>
      </c>
      <c r="N52" s="9" t="s">
        <v>144</v>
      </c>
      <c r="O52" s="652"/>
      <c r="P52" s="4" t="s">
        <v>149</v>
      </c>
      <c r="Q52" s="4"/>
      <c r="R52" s="4"/>
      <c r="S52" s="4" t="s">
        <v>152</v>
      </c>
      <c r="T52" s="657"/>
      <c r="U52" s="17" t="s">
        <v>186</v>
      </c>
      <c r="V52" s="686"/>
      <c r="W52" s="10" t="s">
        <v>8</v>
      </c>
      <c r="X52" s="59" t="s">
        <v>824</v>
      </c>
      <c r="Y52" s="9"/>
      <c r="Z52" s="657"/>
      <c r="AB52" s="657"/>
      <c r="AC52" s="671" t="s">
        <v>186</v>
      </c>
      <c r="AD52" s="9"/>
      <c r="AE52" s="657" t="s">
        <v>24</v>
      </c>
      <c r="AG52" s="657" t="s">
        <v>24</v>
      </c>
      <c r="AH52" s="4" t="s">
        <v>24</v>
      </c>
      <c r="AI52" s="10" t="s">
        <v>24</v>
      </c>
      <c r="AJ52" s="59"/>
      <c r="AK52" s="386"/>
      <c r="AL52" s="652"/>
      <c r="AM52" s="386"/>
      <c r="AN52" s="652"/>
      <c r="AO52" s="386"/>
      <c r="AP52" s="652"/>
      <c r="AQ52" s="43" t="str">
        <f t="shared" si="2"/>
        <v>63</v>
      </c>
      <c r="AR52" t="s">
        <v>718</v>
      </c>
      <c r="AS52" s="43" t="str">
        <f t="shared" si="3"/>
        <v>106</v>
      </c>
      <c r="AT52" s="25" t="s">
        <v>627</v>
      </c>
      <c r="AW52" t="s">
        <v>9650</v>
      </c>
      <c r="BB52" t="s">
        <v>9605</v>
      </c>
    </row>
    <row r="53" spans="1:54" x14ac:dyDescent="0.25">
      <c r="A53" s="510">
        <v>44</v>
      </c>
      <c r="B53" s="10" t="s">
        <v>9716</v>
      </c>
      <c r="C53" s="1680" t="s">
        <v>9729</v>
      </c>
      <c r="D53" s="86"/>
      <c r="E53" s="25" t="s">
        <v>11270</v>
      </c>
      <c r="F53" s="40"/>
      <c r="G53" s="386"/>
      <c r="H53" s="652"/>
      <c r="J53" s="9"/>
      <c r="K53" s="9"/>
      <c r="L53" s="657"/>
      <c r="N53" s="9"/>
      <c r="O53" s="652"/>
      <c r="P53" s="4"/>
      <c r="Q53" s="4"/>
      <c r="R53" s="4"/>
      <c r="S53" s="4"/>
      <c r="T53" s="657"/>
      <c r="V53" s="686"/>
      <c r="W53" s="10"/>
      <c r="X53" s="59"/>
      <c r="Y53" s="9"/>
      <c r="Z53" s="657"/>
      <c r="AB53" s="657"/>
      <c r="AC53" s="31"/>
      <c r="AD53" s="9"/>
      <c r="AE53" s="657"/>
      <c r="AG53" s="657"/>
      <c r="AI53" s="10"/>
      <c r="AJ53" s="905" t="s">
        <v>9716</v>
      </c>
      <c r="AK53" s="386"/>
      <c r="AL53" s="652" t="s">
        <v>24</v>
      </c>
      <c r="AM53" s="386"/>
      <c r="AN53" s="652"/>
      <c r="AO53" s="386"/>
      <c r="AP53" s="652"/>
      <c r="AQ53" s="43" t="str">
        <f t="shared" si="2"/>
        <v>64</v>
      </c>
      <c r="AR53" t="s">
        <v>719</v>
      </c>
      <c r="AS53" s="43" t="str">
        <f t="shared" si="3"/>
        <v>107</v>
      </c>
      <c r="AT53" s="25" t="s">
        <v>628</v>
      </c>
      <c r="AW53" t="s">
        <v>9651</v>
      </c>
      <c r="BB53" t="s">
        <v>9606</v>
      </c>
    </row>
    <row r="54" spans="1:54" x14ac:dyDescent="0.25">
      <c r="A54" s="510">
        <v>44</v>
      </c>
      <c r="B54" s="10" t="s">
        <v>8361</v>
      </c>
      <c r="C54" s="1680" t="s">
        <v>9730</v>
      </c>
      <c r="D54" s="86"/>
      <c r="E54" s="25" t="s">
        <v>9127</v>
      </c>
      <c r="F54" s="40"/>
      <c r="G54" s="386"/>
      <c r="H54" s="652"/>
      <c r="J54" s="9"/>
      <c r="K54" s="9"/>
      <c r="L54" s="657"/>
      <c r="N54" s="9"/>
      <c r="O54" s="652"/>
      <c r="P54" s="4"/>
      <c r="Q54" s="4"/>
      <c r="R54" s="4"/>
      <c r="S54" s="4"/>
      <c r="T54" s="657"/>
      <c r="V54" s="686"/>
      <c r="W54" s="10"/>
      <c r="X54" s="59"/>
      <c r="Y54" s="9"/>
      <c r="Z54" s="657"/>
      <c r="AB54" s="657"/>
      <c r="AC54" s="31"/>
      <c r="AD54" s="9"/>
      <c r="AE54" s="657"/>
      <c r="AG54" s="657"/>
      <c r="AI54" s="10"/>
      <c r="AJ54" s="905" t="s">
        <v>8361</v>
      </c>
      <c r="AK54" s="386"/>
      <c r="AL54" s="652" t="s">
        <v>8</v>
      </c>
      <c r="AM54" s="386"/>
      <c r="AN54" s="652" t="s">
        <v>24</v>
      </c>
      <c r="AO54" s="386"/>
      <c r="AP54" s="652"/>
      <c r="AQ54" s="43" t="str">
        <f t="shared" si="2"/>
        <v>66</v>
      </c>
      <c r="AR54" t="s">
        <v>720</v>
      </c>
      <c r="AS54" s="43" t="str">
        <f t="shared" si="3"/>
        <v>109</v>
      </c>
      <c r="AT54" s="25" t="s">
        <v>640</v>
      </c>
      <c r="AW54" t="s">
        <v>9652</v>
      </c>
      <c r="BB54" t="s">
        <v>9607</v>
      </c>
    </row>
    <row r="55" spans="1:54" x14ac:dyDescent="0.25">
      <c r="A55" s="1616">
        <v>46</v>
      </c>
      <c r="B55" s="1615"/>
      <c r="C55" s="1617" t="s">
        <v>867</v>
      </c>
      <c r="D55" s="68"/>
      <c r="E55" s="30" t="s">
        <v>11305</v>
      </c>
      <c r="F55" s="39"/>
      <c r="G55" s="32"/>
      <c r="H55" s="651"/>
      <c r="I55" s="33"/>
      <c r="J55" s="24"/>
      <c r="K55" s="24"/>
      <c r="L55" s="656"/>
      <c r="M55" s="21">
        <v>46</v>
      </c>
      <c r="N55" s="24" t="s">
        <v>30</v>
      </c>
      <c r="O55" s="656"/>
      <c r="P55" s="23" t="s">
        <v>30</v>
      </c>
      <c r="Q55" s="23" t="s">
        <v>30</v>
      </c>
      <c r="R55" s="23" t="s">
        <v>30</v>
      </c>
      <c r="S55" s="23" t="s">
        <v>30</v>
      </c>
      <c r="T55" s="656"/>
      <c r="U55" s="23"/>
      <c r="V55" s="2028"/>
      <c r="W55" s="34"/>
      <c r="X55" s="54">
        <v>46</v>
      </c>
      <c r="Y55" s="24"/>
      <c r="Z55" s="656" t="s">
        <v>30</v>
      </c>
      <c r="AA55" s="23" t="s">
        <v>30</v>
      </c>
      <c r="AB55" s="656" t="s">
        <v>30</v>
      </c>
      <c r="AC55" s="667"/>
      <c r="AD55" s="24"/>
      <c r="AE55" s="656"/>
      <c r="AF55" s="23"/>
      <c r="AG55" s="656"/>
      <c r="AH55" s="23"/>
      <c r="AI55" s="34"/>
      <c r="AJ55" s="909" t="s">
        <v>9717</v>
      </c>
      <c r="AK55" s="32" t="s">
        <v>30</v>
      </c>
      <c r="AL55" s="651"/>
      <c r="AM55" s="32"/>
      <c r="AN55" s="651"/>
      <c r="AO55" s="32" t="s">
        <v>30</v>
      </c>
      <c r="AP55" s="651"/>
      <c r="AQ55" s="43" t="str">
        <f t="shared" si="2"/>
        <v>68</v>
      </c>
      <c r="AR55" t="s">
        <v>721</v>
      </c>
      <c r="AS55" s="43" t="str">
        <f t="shared" si="3"/>
        <v>110</v>
      </c>
      <c r="AT55" s="25" t="s">
        <v>629</v>
      </c>
      <c r="AW55" t="s">
        <v>9634</v>
      </c>
      <c r="BB55" t="s">
        <v>9608</v>
      </c>
    </row>
    <row r="56" spans="1:54" x14ac:dyDescent="0.25">
      <c r="A56" s="510">
        <v>46</v>
      </c>
      <c r="B56" s="10" t="s">
        <v>9720</v>
      </c>
      <c r="C56" s="1673" t="s">
        <v>9727</v>
      </c>
      <c r="D56" s="86"/>
      <c r="E56" s="25" t="s">
        <v>11321</v>
      </c>
      <c r="F56" s="40"/>
      <c r="G56" s="386"/>
      <c r="H56" s="652"/>
      <c r="J56" s="9"/>
      <c r="K56" s="9"/>
      <c r="L56" s="657"/>
      <c r="N56" s="9"/>
      <c r="O56" s="657"/>
      <c r="P56" s="4"/>
      <c r="Q56" s="4"/>
      <c r="R56" s="4"/>
      <c r="S56" s="4"/>
      <c r="T56" s="657"/>
      <c r="V56" s="686"/>
      <c r="W56" s="10"/>
      <c r="X56" s="59"/>
      <c r="Y56" s="9"/>
      <c r="Z56" s="657"/>
      <c r="AB56" s="657"/>
      <c r="AC56" s="31"/>
      <c r="AD56" s="9"/>
      <c r="AE56" s="657"/>
      <c r="AG56" s="657"/>
      <c r="AI56" s="10"/>
      <c r="AJ56" s="905" t="s">
        <v>9720</v>
      </c>
      <c r="AK56" s="386" t="s">
        <v>8</v>
      </c>
      <c r="AL56" s="652"/>
      <c r="AM56" s="386"/>
      <c r="AN56" s="652"/>
      <c r="AO56" s="386"/>
      <c r="AP56" s="652"/>
      <c r="AS56" s="59">
        <v>58</v>
      </c>
      <c r="AT56" s="145" t="s">
        <v>608</v>
      </c>
      <c r="AW56" t="s">
        <v>9661</v>
      </c>
    </row>
    <row r="57" spans="1:54" x14ac:dyDescent="0.25">
      <c r="A57" s="510">
        <v>46</v>
      </c>
      <c r="B57" s="10" t="s">
        <v>8141</v>
      </c>
      <c r="C57" s="1673" t="s">
        <v>9731</v>
      </c>
      <c r="D57" s="86"/>
      <c r="E57" s="25" t="s">
        <v>11319</v>
      </c>
      <c r="F57" s="40"/>
      <c r="G57" s="386"/>
      <c r="H57" s="652"/>
      <c r="J57" s="9"/>
      <c r="K57" s="9"/>
      <c r="L57" s="657"/>
      <c r="N57" s="9"/>
      <c r="O57" s="657"/>
      <c r="P57" s="4"/>
      <c r="Q57" s="4"/>
      <c r="R57" s="4"/>
      <c r="S57" s="4"/>
      <c r="T57" s="657"/>
      <c r="V57" s="686"/>
      <c r="W57" s="10"/>
      <c r="X57" s="59"/>
      <c r="Y57" s="9"/>
      <c r="Z57" s="657"/>
      <c r="AB57" s="657"/>
      <c r="AC57" s="31"/>
      <c r="AD57" s="9"/>
      <c r="AE57" s="657"/>
      <c r="AG57" s="657"/>
      <c r="AI57" s="10"/>
      <c r="AJ57" s="905" t="s">
        <v>8141</v>
      </c>
      <c r="AK57" s="386" t="s">
        <v>8</v>
      </c>
      <c r="AL57" s="652"/>
      <c r="AM57" s="386"/>
      <c r="AN57" s="652"/>
      <c r="AO57" s="386"/>
      <c r="AP57" s="652"/>
      <c r="AQ57" s="43" t="str">
        <f>LEFT(AR57,2)</f>
        <v>86</v>
      </c>
      <c r="AR57" t="s">
        <v>727</v>
      </c>
      <c r="AS57" s="43" t="str">
        <f>LEFT(AT57,3)</f>
        <v>146</v>
      </c>
      <c r="AT57" s="25" t="s">
        <v>635</v>
      </c>
      <c r="AW57" t="s">
        <v>9668</v>
      </c>
      <c r="BB57" t="s">
        <v>9613</v>
      </c>
    </row>
    <row r="58" spans="1:54" x14ac:dyDescent="0.25">
      <c r="A58" s="510">
        <v>46</v>
      </c>
      <c r="B58" s="10" t="s">
        <v>107</v>
      </c>
      <c r="C58" s="1674" t="s">
        <v>905</v>
      </c>
      <c r="D58" s="86"/>
      <c r="E58" s="25" t="s">
        <v>11319</v>
      </c>
      <c r="F58" s="40"/>
      <c r="G58" s="386"/>
      <c r="H58" s="652"/>
      <c r="J58" s="9"/>
      <c r="K58" s="9"/>
      <c r="L58" s="657"/>
      <c r="M58" s="18" t="s">
        <v>107</v>
      </c>
      <c r="N58" s="9" t="s">
        <v>150</v>
      </c>
      <c r="O58" s="657"/>
      <c r="P58" s="4" t="s">
        <v>150</v>
      </c>
      <c r="Q58" s="4" t="s">
        <v>150</v>
      </c>
      <c r="R58" s="4" t="s">
        <v>150</v>
      </c>
      <c r="S58" s="4" t="s">
        <v>150</v>
      </c>
      <c r="T58" s="657"/>
      <c r="V58" s="686"/>
      <c r="W58" s="10"/>
      <c r="X58" s="58" t="s">
        <v>107</v>
      </c>
      <c r="Y58" s="9"/>
      <c r="Z58" s="2620" t="s">
        <v>8</v>
      </c>
      <c r="AA58" s="4" t="s">
        <v>740</v>
      </c>
      <c r="AB58" s="657"/>
      <c r="AC58" s="31"/>
      <c r="AD58" s="9"/>
      <c r="AE58" s="657"/>
      <c r="AG58" s="657"/>
      <c r="AI58" s="10"/>
      <c r="AJ58" s="82"/>
      <c r="AK58" s="386"/>
      <c r="AL58" s="652"/>
      <c r="AM58" s="386"/>
      <c r="AN58" s="652"/>
      <c r="AO58" s="386"/>
      <c r="AP58" s="652"/>
      <c r="AQ58" s="43" t="str">
        <f t="shared" si="2"/>
        <v>69</v>
      </c>
      <c r="AR58" t="s">
        <v>722</v>
      </c>
      <c r="AS58" s="43" t="str">
        <f t="shared" si="3"/>
        <v>111</v>
      </c>
      <c r="AT58" s="25" t="s">
        <v>630</v>
      </c>
      <c r="AW58" t="s">
        <v>9635</v>
      </c>
      <c r="BB58" t="s">
        <v>9609</v>
      </c>
    </row>
    <row r="59" spans="1:54" x14ac:dyDescent="0.25">
      <c r="A59" s="510">
        <v>46</v>
      </c>
      <c r="B59" s="10" t="s">
        <v>831</v>
      </c>
      <c r="C59" s="1673" t="s">
        <v>914</v>
      </c>
      <c r="D59" s="86"/>
      <c r="E59" s="25" t="s">
        <v>11276</v>
      </c>
      <c r="F59" s="40"/>
      <c r="G59" s="386"/>
      <c r="H59" s="652"/>
      <c r="J59" s="9"/>
      <c r="K59" s="9"/>
      <c r="L59" s="657"/>
      <c r="N59" s="9"/>
      <c r="O59" s="657"/>
      <c r="P59" s="4"/>
      <c r="Q59" s="4"/>
      <c r="R59" s="4"/>
      <c r="S59" s="4"/>
      <c r="T59" s="657"/>
      <c r="V59" s="686"/>
      <c r="W59" s="10"/>
      <c r="X59" s="59" t="s">
        <v>831</v>
      </c>
      <c r="Y59" s="9"/>
      <c r="Z59" s="657"/>
      <c r="AA59" s="4" t="s">
        <v>747</v>
      </c>
      <c r="AB59" s="657" t="s">
        <v>15</v>
      </c>
      <c r="AC59" s="31"/>
      <c r="AD59" s="9"/>
      <c r="AE59" s="657"/>
      <c r="AG59" s="657"/>
      <c r="AI59" s="10"/>
      <c r="AJ59" s="905" t="s">
        <v>831</v>
      </c>
      <c r="AK59" s="386" t="s">
        <v>151</v>
      </c>
      <c r="AL59" s="652"/>
      <c r="AM59" s="386"/>
      <c r="AN59" s="652"/>
      <c r="AO59" s="386"/>
      <c r="AP59" s="652"/>
      <c r="AQ59" s="43" t="str">
        <f>LEFT(AR59,3)</f>
        <v>129</v>
      </c>
      <c r="AR59" t="s">
        <v>733</v>
      </c>
      <c r="AS59" s="342">
        <v>1</v>
      </c>
      <c r="AT59" s="123" t="s">
        <v>235</v>
      </c>
      <c r="AW59" t="s">
        <v>9657</v>
      </c>
      <c r="BB59" t="s">
        <v>9617</v>
      </c>
    </row>
    <row r="60" spans="1:54" x14ac:dyDescent="0.25">
      <c r="A60" s="510">
        <v>46</v>
      </c>
      <c r="B60" s="10" t="s">
        <v>108</v>
      </c>
      <c r="C60" s="1674" t="s">
        <v>9924</v>
      </c>
      <c r="D60" s="86"/>
      <c r="E60" s="25" t="s">
        <v>11276</v>
      </c>
      <c r="F60" s="40"/>
      <c r="G60" s="386"/>
      <c r="H60" s="652"/>
      <c r="J60" s="9"/>
      <c r="K60" s="9"/>
      <c r="L60" s="657"/>
      <c r="M60" s="4" t="s">
        <v>108</v>
      </c>
      <c r="N60" s="9" t="s">
        <v>151</v>
      </c>
      <c r="O60" s="657"/>
      <c r="P60" s="4" t="s">
        <v>151</v>
      </c>
      <c r="Q60" s="4" t="s">
        <v>151</v>
      </c>
      <c r="R60" s="4" t="s">
        <v>151</v>
      </c>
      <c r="S60" s="4" t="s">
        <v>151</v>
      </c>
      <c r="T60" s="657"/>
      <c r="V60" s="686"/>
      <c r="W60" s="10"/>
      <c r="X60" s="59" t="s">
        <v>108</v>
      </c>
      <c r="Y60" s="9"/>
      <c r="Z60" s="657" t="s">
        <v>741</v>
      </c>
      <c r="AA60" s="4" t="s">
        <v>742</v>
      </c>
      <c r="AB60" s="657" t="s">
        <v>15</v>
      </c>
      <c r="AC60" s="31"/>
      <c r="AD60" s="9"/>
      <c r="AE60" s="657"/>
      <c r="AG60" s="657"/>
      <c r="AI60" s="10"/>
      <c r="AJ60" s="82"/>
      <c r="AK60" s="386"/>
      <c r="AL60" s="652"/>
      <c r="AM60" s="386"/>
      <c r="AN60" s="652"/>
      <c r="AO60" s="386"/>
      <c r="AP60" s="652"/>
      <c r="AQ60" s="43" t="str">
        <f t="shared" si="2"/>
        <v>71</v>
      </c>
      <c r="AR60" t="s">
        <v>723</v>
      </c>
      <c r="AS60" s="43" t="str">
        <f t="shared" si="3"/>
        <v>133</v>
      </c>
      <c r="AT60" s="25" t="s">
        <v>631</v>
      </c>
      <c r="AW60" t="s">
        <v>9653</v>
      </c>
      <c r="BB60" t="s">
        <v>9610</v>
      </c>
    </row>
    <row r="61" spans="1:54" x14ac:dyDescent="0.25">
      <c r="A61" s="510">
        <v>46</v>
      </c>
      <c r="B61" s="10" t="s">
        <v>9718</v>
      </c>
      <c r="C61" s="1673" t="s">
        <v>9719</v>
      </c>
      <c r="D61" s="86"/>
      <c r="E61" s="25" t="s">
        <v>11284</v>
      </c>
      <c r="F61" s="40"/>
      <c r="G61" s="386"/>
      <c r="H61" s="652"/>
      <c r="J61" s="9"/>
      <c r="K61" s="9"/>
      <c r="L61" s="657"/>
      <c r="N61" s="9"/>
      <c r="O61" s="657"/>
      <c r="P61" s="4"/>
      <c r="Q61" s="4"/>
      <c r="R61" s="4"/>
      <c r="S61" s="4"/>
      <c r="T61" s="657"/>
      <c r="V61" s="686"/>
      <c r="W61" s="10"/>
      <c r="X61" s="59"/>
      <c r="Y61" s="9"/>
      <c r="Z61" s="657"/>
      <c r="AB61" s="657"/>
      <c r="AC61" s="31"/>
      <c r="AD61" s="9"/>
      <c r="AE61" s="657"/>
      <c r="AG61" s="657"/>
      <c r="AI61" s="10"/>
      <c r="AJ61" s="905" t="s">
        <v>9718</v>
      </c>
      <c r="AK61" s="386" t="s">
        <v>151</v>
      </c>
      <c r="AL61" s="652"/>
      <c r="AM61" s="386"/>
      <c r="AN61" s="652"/>
      <c r="AO61" s="386"/>
      <c r="AP61" s="652"/>
      <c r="AS61" s="59">
        <v>53</v>
      </c>
      <c r="AT61" s="145" t="s">
        <v>9672</v>
      </c>
      <c r="AW61" t="s">
        <v>9666</v>
      </c>
    </row>
    <row r="62" spans="1:54" x14ac:dyDescent="0.25">
      <c r="A62" s="510">
        <v>46</v>
      </c>
      <c r="B62" s="10" t="s">
        <v>825</v>
      </c>
      <c r="C62" s="1680" t="s">
        <v>11680</v>
      </c>
      <c r="D62" s="86"/>
      <c r="E62" s="25" t="s">
        <v>11318</v>
      </c>
      <c r="F62" s="40"/>
      <c r="G62" s="386"/>
      <c r="H62" s="652"/>
      <c r="J62" s="9"/>
      <c r="K62" s="9"/>
      <c r="L62" s="657"/>
      <c r="N62" s="9"/>
      <c r="O62" s="657"/>
      <c r="P62" s="4"/>
      <c r="Q62" s="4"/>
      <c r="R62" s="4"/>
      <c r="S62" s="4"/>
      <c r="T62" s="657"/>
      <c r="V62" s="686"/>
      <c r="W62" s="10"/>
      <c r="X62" s="59" t="s">
        <v>825</v>
      </c>
      <c r="Y62" s="9"/>
      <c r="Z62" s="657" t="s">
        <v>738</v>
      </c>
      <c r="AB62" s="657"/>
      <c r="AC62" s="31"/>
      <c r="AD62" s="9"/>
      <c r="AE62" s="657"/>
      <c r="AG62" s="657"/>
      <c r="AI62" s="10"/>
      <c r="AJ62" s="905" t="s">
        <v>825</v>
      </c>
      <c r="AK62" s="386" t="s">
        <v>8</v>
      </c>
      <c r="AL62" s="652"/>
      <c r="AM62" s="386"/>
      <c r="AN62" s="652"/>
      <c r="AO62" s="386"/>
      <c r="AP62" s="652"/>
      <c r="AQ62" s="43" t="str">
        <f>LEFT(AR62,2)</f>
        <v>84</v>
      </c>
      <c r="AR62" t="s">
        <v>726</v>
      </c>
      <c r="AS62" s="43" t="str">
        <f>LEFT(AT62,3)</f>
        <v>145</v>
      </c>
      <c r="AT62" s="25" t="s">
        <v>634</v>
      </c>
      <c r="AW62" t="s">
        <v>9654</v>
      </c>
      <c r="BB62" t="s">
        <v>9612</v>
      </c>
    </row>
    <row r="63" spans="1:54" x14ac:dyDescent="0.25">
      <c r="A63" s="510">
        <v>46</v>
      </c>
      <c r="B63" s="10" t="s">
        <v>109</v>
      </c>
      <c r="C63" s="1680" t="s">
        <v>907</v>
      </c>
      <c r="D63" s="86"/>
      <c r="E63" s="25" t="s">
        <v>11270</v>
      </c>
      <c r="F63" s="40"/>
      <c r="G63" s="386"/>
      <c r="H63" s="652"/>
      <c r="J63" s="9"/>
      <c r="K63" s="9"/>
      <c r="L63" s="657"/>
      <c r="M63" s="4" t="s">
        <v>109</v>
      </c>
      <c r="N63" s="686" t="s">
        <v>152</v>
      </c>
      <c r="O63" s="657"/>
      <c r="P63" s="4" t="s">
        <v>152</v>
      </c>
      <c r="Q63" s="4" t="s">
        <v>152</v>
      </c>
      <c r="R63" s="4" t="s">
        <v>152</v>
      </c>
      <c r="S63" s="4" t="s">
        <v>152</v>
      </c>
      <c r="T63" s="657"/>
      <c r="V63" s="686"/>
      <c r="W63" s="10"/>
      <c r="X63" s="59" t="s">
        <v>109</v>
      </c>
      <c r="Y63" s="9"/>
      <c r="Z63" s="657" t="s">
        <v>743</v>
      </c>
      <c r="AB63" s="657"/>
      <c r="AC63" s="31"/>
      <c r="AD63" s="9"/>
      <c r="AE63" s="657"/>
      <c r="AG63" s="657"/>
      <c r="AI63" s="10"/>
      <c r="AJ63" s="82"/>
      <c r="AK63" s="386"/>
      <c r="AL63" s="652"/>
      <c r="AM63" s="386"/>
      <c r="AN63" s="652"/>
      <c r="AO63" s="386"/>
      <c r="AP63" s="652"/>
      <c r="AQ63" s="43" t="str">
        <f t="shared" si="2"/>
        <v>72</v>
      </c>
      <c r="AR63" t="s">
        <v>724</v>
      </c>
      <c r="AS63" s="43" t="str">
        <f t="shared" si="3"/>
        <v>134</v>
      </c>
      <c r="AT63" s="25" t="s">
        <v>632</v>
      </c>
      <c r="AW63" t="s">
        <v>9637</v>
      </c>
      <c r="BB63" t="s">
        <v>9674</v>
      </c>
    </row>
    <row r="64" spans="1:54" x14ac:dyDescent="0.25">
      <c r="A64" s="510">
        <v>46</v>
      </c>
      <c r="B64" s="10" t="s">
        <v>110</v>
      </c>
      <c r="C64" s="1680" t="s">
        <v>908</v>
      </c>
      <c r="D64" s="86"/>
      <c r="E64" s="25" t="s">
        <v>11319</v>
      </c>
      <c r="F64" s="40"/>
      <c r="G64" s="386"/>
      <c r="H64" s="652"/>
      <c r="J64" s="9"/>
      <c r="K64" s="9"/>
      <c r="L64" s="657"/>
      <c r="M64" s="4" t="s">
        <v>110</v>
      </c>
      <c r="N64" s="686" t="s">
        <v>152</v>
      </c>
      <c r="O64" s="657"/>
      <c r="P64" s="4" t="s">
        <v>152</v>
      </c>
      <c r="Q64" s="4" t="s">
        <v>152</v>
      </c>
      <c r="R64" s="4" t="s">
        <v>152</v>
      </c>
      <c r="S64" s="4" t="s">
        <v>152</v>
      </c>
      <c r="T64" s="657"/>
      <c r="V64" s="686"/>
      <c r="W64" s="10"/>
      <c r="X64" s="59" t="s">
        <v>110</v>
      </c>
      <c r="Y64" s="9"/>
      <c r="Z64" s="657" t="s">
        <v>743</v>
      </c>
      <c r="AB64" s="657"/>
      <c r="AC64" s="31"/>
      <c r="AD64" s="9"/>
      <c r="AE64" s="657"/>
      <c r="AG64" s="657"/>
      <c r="AI64" s="10"/>
      <c r="AJ64" s="82"/>
      <c r="AK64" s="386"/>
      <c r="AL64" s="652"/>
      <c r="AM64" s="386"/>
      <c r="AN64" s="652"/>
      <c r="AO64" s="386"/>
      <c r="AP64" s="652"/>
      <c r="AQ64" s="43" t="str">
        <f t="shared" si="2"/>
        <v>75</v>
      </c>
      <c r="AR64" t="s">
        <v>725</v>
      </c>
      <c r="AS64" s="43" t="str">
        <f t="shared" si="3"/>
        <v>144</v>
      </c>
      <c r="AT64" s="25" t="s">
        <v>633</v>
      </c>
      <c r="BB64" t="s">
        <v>9611</v>
      </c>
    </row>
    <row r="65" spans="1:54" x14ac:dyDescent="0.25">
      <c r="A65" s="510">
        <v>46</v>
      </c>
      <c r="B65" s="10" t="s">
        <v>826</v>
      </c>
      <c r="C65" s="1682" t="s">
        <v>909</v>
      </c>
      <c r="D65" s="86"/>
      <c r="E65" s="25" t="s">
        <v>11312</v>
      </c>
      <c r="F65" s="40"/>
      <c r="G65" s="386"/>
      <c r="H65" s="652"/>
      <c r="J65" s="9"/>
      <c r="K65" s="9"/>
      <c r="L65" s="657"/>
      <c r="N65" s="9"/>
      <c r="O65" s="657"/>
      <c r="P65" s="4"/>
      <c r="Q65" s="4"/>
      <c r="R65" s="4"/>
      <c r="S65" s="4"/>
      <c r="T65" s="657"/>
      <c r="V65" s="686"/>
      <c r="W65" s="10"/>
      <c r="X65" s="59" t="s">
        <v>826</v>
      </c>
      <c r="Y65" s="9"/>
      <c r="Z65" s="657" t="s">
        <v>744</v>
      </c>
      <c r="AB65" s="657"/>
      <c r="AC65" s="31"/>
      <c r="AD65" s="9"/>
      <c r="AE65" s="657"/>
      <c r="AG65" s="657"/>
      <c r="AI65" s="10"/>
      <c r="AJ65" s="905" t="s">
        <v>826</v>
      </c>
      <c r="AK65" s="386" t="s">
        <v>8</v>
      </c>
      <c r="AL65" s="652"/>
      <c r="AM65" s="386"/>
      <c r="AN65" s="652"/>
      <c r="AO65" s="386"/>
      <c r="AP65" s="652"/>
      <c r="AQ65" s="43" t="str">
        <f t="shared" si="2"/>
        <v>87</v>
      </c>
      <c r="AR65" t="s">
        <v>728</v>
      </c>
      <c r="AS65" s="43" t="str">
        <f t="shared" si="3"/>
        <v>147</v>
      </c>
      <c r="AT65" s="25" t="s">
        <v>636</v>
      </c>
      <c r="AW65" t="s">
        <v>9622</v>
      </c>
      <c r="BB65" t="s">
        <v>9614</v>
      </c>
    </row>
    <row r="66" spans="1:54" x14ac:dyDescent="0.25">
      <c r="A66" s="510">
        <v>46</v>
      </c>
      <c r="B66" s="10" t="s">
        <v>827</v>
      </c>
      <c r="C66" s="1682" t="s">
        <v>910</v>
      </c>
      <c r="D66" s="86"/>
      <c r="E66" s="25" t="s">
        <v>11294</v>
      </c>
      <c r="F66" s="40"/>
      <c r="G66" s="386"/>
      <c r="H66" s="652"/>
      <c r="J66" s="9"/>
      <c r="K66" s="9"/>
      <c r="L66" s="657"/>
      <c r="N66" s="9"/>
      <c r="O66" s="657"/>
      <c r="P66" s="4"/>
      <c r="Q66" s="4"/>
      <c r="R66" s="4"/>
      <c r="S66" s="4"/>
      <c r="T66" s="657"/>
      <c r="V66" s="686"/>
      <c r="W66" s="10"/>
      <c r="X66" s="59" t="s">
        <v>827</v>
      </c>
      <c r="Y66" s="9"/>
      <c r="Z66" s="657" t="s">
        <v>744</v>
      </c>
      <c r="AB66" s="657"/>
      <c r="AC66" s="31"/>
      <c r="AD66" s="9"/>
      <c r="AE66" s="657"/>
      <c r="AG66" s="657"/>
      <c r="AI66" s="10"/>
      <c r="AJ66" s="905" t="s">
        <v>827</v>
      </c>
      <c r="AK66" s="386" t="s">
        <v>8</v>
      </c>
      <c r="AL66" s="652"/>
      <c r="AM66" s="386"/>
      <c r="AN66" s="652"/>
      <c r="AO66" s="386" t="s">
        <v>8</v>
      </c>
      <c r="AP66" s="652"/>
      <c r="AQ66" s="43" t="str">
        <f t="shared" si="2"/>
        <v>95</v>
      </c>
      <c r="AR66" t="s">
        <v>729</v>
      </c>
      <c r="AS66" s="43" t="str">
        <f t="shared" si="3"/>
        <v>151</v>
      </c>
      <c r="AT66" s="25" t="s">
        <v>637</v>
      </c>
      <c r="AW66" t="s">
        <v>9623</v>
      </c>
      <c r="BB66" t="s">
        <v>9615</v>
      </c>
    </row>
    <row r="67" spans="1:54" x14ac:dyDescent="0.25">
      <c r="A67" s="510">
        <v>46</v>
      </c>
      <c r="B67" s="10" t="s">
        <v>828</v>
      </c>
      <c r="C67" s="1682" t="s">
        <v>911</v>
      </c>
      <c r="D67" s="86"/>
      <c r="E67" s="25" t="s">
        <v>11320</v>
      </c>
      <c r="F67" s="40"/>
      <c r="G67" s="386"/>
      <c r="H67" s="652"/>
      <c r="J67" s="9"/>
      <c r="K67" s="9"/>
      <c r="L67" s="657"/>
      <c r="N67" s="9"/>
      <c r="O67" s="657"/>
      <c r="P67" s="4"/>
      <c r="Q67" s="4"/>
      <c r="R67" s="4"/>
      <c r="S67" s="4"/>
      <c r="T67" s="657"/>
      <c r="V67" s="686"/>
      <c r="W67" s="10"/>
      <c r="X67" s="59" t="s">
        <v>828</v>
      </c>
      <c r="Y67" s="9"/>
      <c r="Z67" s="657" t="s">
        <v>745</v>
      </c>
      <c r="AB67" s="657"/>
      <c r="AC67" s="31"/>
      <c r="AD67" s="9"/>
      <c r="AE67" s="657"/>
      <c r="AG67" s="657"/>
      <c r="AI67" s="10"/>
      <c r="AJ67" s="59"/>
      <c r="AK67" s="386"/>
      <c r="AL67" s="652"/>
      <c r="AM67" s="386"/>
      <c r="AN67" s="652"/>
      <c r="AO67" s="386"/>
      <c r="AP67" s="652"/>
      <c r="AQ67" s="43" t="str">
        <f t="shared" ref="AQ67:AQ73" si="4">LEFT(AR67,3)</f>
        <v>120</v>
      </c>
      <c r="AR67" t="s">
        <v>730</v>
      </c>
      <c r="AS67" s="43" t="str">
        <f t="shared" si="3"/>
        <v>152</v>
      </c>
      <c r="AT67" s="145" t="s">
        <v>638</v>
      </c>
      <c r="AW67" t="s">
        <v>9655</v>
      </c>
      <c r="BB67" t="s">
        <v>9616</v>
      </c>
    </row>
    <row r="68" spans="1:54" x14ac:dyDescent="0.25">
      <c r="A68" s="510">
        <v>46</v>
      </c>
      <c r="B68" s="10" t="s">
        <v>829</v>
      </c>
      <c r="C68" s="1682" t="s">
        <v>912</v>
      </c>
      <c r="D68" s="86"/>
      <c r="E68" s="25" t="s">
        <v>11320</v>
      </c>
      <c r="F68" s="40"/>
      <c r="G68" s="386"/>
      <c r="H68" s="652"/>
      <c r="J68" s="9"/>
      <c r="K68" s="9"/>
      <c r="L68" s="657"/>
      <c r="N68" s="9"/>
      <c r="O68" s="657"/>
      <c r="P68" s="4"/>
      <c r="Q68" s="4"/>
      <c r="R68" s="4"/>
      <c r="S68" s="4"/>
      <c r="T68" s="657"/>
      <c r="V68" s="686"/>
      <c r="W68" s="10"/>
      <c r="X68" s="59" t="s">
        <v>829</v>
      </c>
      <c r="Y68" s="9"/>
      <c r="Z68" s="657" t="s">
        <v>746</v>
      </c>
      <c r="AB68" s="657"/>
      <c r="AC68" s="31"/>
      <c r="AD68" s="9"/>
      <c r="AE68" s="657"/>
      <c r="AG68" s="657"/>
      <c r="AI68" s="10"/>
      <c r="AJ68" s="59"/>
      <c r="AK68" s="386"/>
      <c r="AL68" s="652"/>
      <c r="AM68" s="386"/>
      <c r="AN68" s="652"/>
      <c r="AO68" s="386"/>
      <c r="AP68" s="652"/>
      <c r="AQ68" s="43" t="str">
        <f t="shared" si="4"/>
        <v>123</v>
      </c>
      <c r="AR68" t="s">
        <v>731</v>
      </c>
      <c r="AS68" s="13">
        <v>153</v>
      </c>
      <c r="AT68" s="78" t="s">
        <v>9134</v>
      </c>
      <c r="AW68" t="s">
        <v>9656</v>
      </c>
    </row>
    <row r="69" spans="1:54" x14ac:dyDescent="0.25">
      <c r="A69" s="510">
        <v>46</v>
      </c>
      <c r="B69" s="10" t="s">
        <v>830</v>
      </c>
      <c r="C69" s="1682" t="s">
        <v>913</v>
      </c>
      <c r="D69" s="86"/>
      <c r="E69" s="25" t="s">
        <v>11321</v>
      </c>
      <c r="F69" s="40"/>
      <c r="G69" s="386"/>
      <c r="H69" s="652"/>
      <c r="J69" s="9"/>
      <c r="K69" s="9"/>
      <c r="L69" s="657"/>
      <c r="N69" s="9"/>
      <c r="O69" s="657"/>
      <c r="P69" s="4"/>
      <c r="Q69" s="4"/>
      <c r="R69" s="4"/>
      <c r="S69" s="4"/>
      <c r="T69" s="657"/>
      <c r="V69" s="686"/>
      <c r="W69" s="10"/>
      <c r="X69" s="59" t="s">
        <v>830</v>
      </c>
      <c r="Y69" s="9"/>
      <c r="Z69" s="657" t="s">
        <v>739</v>
      </c>
      <c r="AB69" s="657"/>
      <c r="AC69" s="31"/>
      <c r="AD69" s="9"/>
      <c r="AE69" s="657"/>
      <c r="AG69" s="657"/>
      <c r="AI69" s="10"/>
      <c r="AJ69" s="59"/>
      <c r="AK69" s="386"/>
      <c r="AL69" s="652"/>
      <c r="AM69" s="386"/>
      <c r="AN69" s="652"/>
      <c r="AO69" s="386"/>
      <c r="AP69" s="652"/>
      <c r="AQ69" s="43" t="str">
        <f t="shared" si="4"/>
        <v>127</v>
      </c>
      <c r="AR69" t="s">
        <v>732</v>
      </c>
      <c r="AS69" s="3731" t="s">
        <v>9723</v>
      </c>
      <c r="AT69" s="3733"/>
      <c r="AW69" t="s">
        <v>9645</v>
      </c>
    </row>
    <row r="70" spans="1:54" x14ac:dyDescent="0.25">
      <c r="A70" s="510">
        <v>46</v>
      </c>
      <c r="B70" s="10" t="s">
        <v>832</v>
      </c>
      <c r="C70" s="1682" t="s">
        <v>1086</v>
      </c>
      <c r="D70" s="86"/>
      <c r="E70" s="25" t="s">
        <v>11322</v>
      </c>
      <c r="F70" s="40"/>
      <c r="G70" s="386"/>
      <c r="H70" s="652"/>
      <c r="J70" s="9"/>
      <c r="K70" s="9"/>
      <c r="L70" s="657"/>
      <c r="N70" s="9"/>
      <c r="O70" s="657"/>
      <c r="P70" s="4"/>
      <c r="Q70" s="4"/>
      <c r="R70" s="4"/>
      <c r="S70" s="4"/>
      <c r="T70" s="657"/>
      <c r="V70" s="686"/>
      <c r="W70" s="10"/>
      <c r="X70" s="59" t="s">
        <v>832</v>
      </c>
      <c r="Y70" s="9"/>
      <c r="Z70" s="657" t="s">
        <v>32</v>
      </c>
      <c r="AB70" s="657"/>
      <c r="AC70" s="31"/>
      <c r="AD70" s="9"/>
      <c r="AE70" s="657"/>
      <c r="AG70" s="657"/>
      <c r="AI70" s="10"/>
      <c r="AJ70" s="59"/>
      <c r="AK70" s="386"/>
      <c r="AL70" s="652"/>
      <c r="AM70" s="386"/>
      <c r="AN70" s="652"/>
      <c r="AO70" s="386"/>
      <c r="AP70" s="652"/>
      <c r="AQ70" s="43" t="str">
        <f t="shared" si="4"/>
        <v>130</v>
      </c>
      <c r="AR70" t="s">
        <v>734</v>
      </c>
      <c r="AS70" s="59">
        <v>2</v>
      </c>
      <c r="AT70" s="145" t="s">
        <v>236</v>
      </c>
      <c r="AW70" t="s">
        <v>9658</v>
      </c>
    </row>
    <row r="71" spans="1:54" x14ac:dyDescent="0.25">
      <c r="A71" s="510">
        <v>46</v>
      </c>
      <c r="B71" s="10" t="s">
        <v>833</v>
      </c>
      <c r="C71" s="1682" t="s">
        <v>915</v>
      </c>
      <c r="D71" s="86"/>
      <c r="E71" s="25" t="s">
        <v>11323</v>
      </c>
      <c r="F71" s="40"/>
      <c r="G71" s="386"/>
      <c r="H71" s="652"/>
      <c r="J71" s="9"/>
      <c r="K71" s="9"/>
      <c r="L71" s="657"/>
      <c r="N71" s="9"/>
      <c r="O71" s="657"/>
      <c r="P71" s="4"/>
      <c r="Q71" s="4"/>
      <c r="R71" s="4"/>
      <c r="S71" s="4"/>
      <c r="T71" s="657"/>
      <c r="V71" s="686"/>
      <c r="W71" s="10"/>
      <c r="X71" s="59" t="s">
        <v>833</v>
      </c>
      <c r="Y71" s="9"/>
      <c r="Z71" s="657" t="s">
        <v>744</v>
      </c>
      <c r="AB71" s="657"/>
      <c r="AC71" s="31"/>
      <c r="AD71" s="9"/>
      <c r="AE71" s="657"/>
      <c r="AG71" s="657"/>
      <c r="AI71" s="10"/>
      <c r="AJ71" s="59"/>
      <c r="AK71" s="386"/>
      <c r="AL71" s="652"/>
      <c r="AM71" s="386"/>
      <c r="AN71" s="652"/>
      <c r="AO71" s="386"/>
      <c r="AP71" s="652"/>
      <c r="AQ71" s="43" t="str">
        <f t="shared" si="4"/>
        <v>135</v>
      </c>
      <c r="AR71" t="s">
        <v>735</v>
      </c>
      <c r="AS71" s="59">
        <v>23</v>
      </c>
      <c r="AT71" s="145" t="s">
        <v>600</v>
      </c>
      <c r="AW71" t="s">
        <v>9659</v>
      </c>
    </row>
    <row r="72" spans="1:54" x14ac:dyDescent="0.25">
      <c r="A72" s="510">
        <v>46</v>
      </c>
      <c r="B72" s="10" t="s">
        <v>834</v>
      </c>
      <c r="C72" s="1682" t="s">
        <v>916</v>
      </c>
      <c r="D72" s="86"/>
      <c r="E72" s="25" t="s">
        <v>11324</v>
      </c>
      <c r="F72" s="40"/>
      <c r="G72" s="386"/>
      <c r="H72" s="652"/>
      <c r="J72" s="9"/>
      <c r="K72" s="9"/>
      <c r="L72" s="657"/>
      <c r="N72" s="9"/>
      <c r="O72" s="657"/>
      <c r="P72" s="4"/>
      <c r="Q72" s="4"/>
      <c r="R72" s="4"/>
      <c r="S72" s="4"/>
      <c r="T72" s="657"/>
      <c r="V72" s="686"/>
      <c r="W72" s="10"/>
      <c r="X72" s="59" t="s">
        <v>834</v>
      </c>
      <c r="Y72" s="9"/>
      <c r="Z72" s="657" t="s">
        <v>41</v>
      </c>
      <c r="AB72" s="657"/>
      <c r="AC72" s="31"/>
      <c r="AD72" s="9"/>
      <c r="AE72" s="657"/>
      <c r="AG72" s="657"/>
      <c r="AI72" s="10"/>
      <c r="AJ72" s="59"/>
      <c r="AK72" s="386"/>
      <c r="AL72" s="652"/>
      <c r="AM72" s="386"/>
      <c r="AN72" s="652"/>
      <c r="AO72" s="386"/>
      <c r="AP72" s="652"/>
      <c r="AQ72" s="43" t="str">
        <f t="shared" si="4"/>
        <v>136</v>
      </c>
      <c r="AR72" t="s">
        <v>736</v>
      </c>
      <c r="AS72" s="59">
        <v>44</v>
      </c>
      <c r="AT72" s="145" t="s">
        <v>9669</v>
      </c>
      <c r="AW72" t="s">
        <v>9660</v>
      </c>
    </row>
    <row r="73" spans="1:54" x14ac:dyDescent="0.25">
      <c r="A73" s="510">
        <v>46</v>
      </c>
      <c r="B73" s="10" t="s">
        <v>835</v>
      </c>
      <c r="C73" s="1682" t="s">
        <v>917</v>
      </c>
      <c r="D73" s="86"/>
      <c r="E73" s="25" t="s">
        <v>1095</v>
      </c>
      <c r="F73" s="40"/>
      <c r="G73" s="386"/>
      <c r="H73" s="652"/>
      <c r="J73" s="9"/>
      <c r="K73" s="9"/>
      <c r="L73" s="657"/>
      <c r="N73" s="9"/>
      <c r="O73" s="657"/>
      <c r="P73" s="4"/>
      <c r="Q73" s="4"/>
      <c r="R73" s="4"/>
      <c r="S73" s="4"/>
      <c r="T73" s="657"/>
      <c r="V73" s="686"/>
      <c r="W73" s="10"/>
      <c r="X73" s="59" t="s">
        <v>835</v>
      </c>
      <c r="Y73" s="9"/>
      <c r="Z73" s="657" t="s">
        <v>152</v>
      </c>
      <c r="AB73" s="657"/>
      <c r="AC73" s="31"/>
      <c r="AD73" s="9"/>
      <c r="AE73" s="657"/>
      <c r="AG73" s="657"/>
      <c r="AI73" s="10"/>
      <c r="AJ73" s="59"/>
      <c r="AK73" s="386"/>
      <c r="AL73" s="652"/>
      <c r="AM73" s="386"/>
      <c r="AN73" s="652"/>
      <c r="AO73" s="386"/>
      <c r="AP73" s="652"/>
      <c r="AQ73" s="53" t="str">
        <f t="shared" si="4"/>
        <v>150</v>
      </c>
      <c r="AR73" s="37" t="s">
        <v>737</v>
      </c>
      <c r="AS73" s="59">
        <v>48</v>
      </c>
      <c r="AT73" s="145" t="s">
        <v>9670</v>
      </c>
      <c r="AW73" t="s">
        <v>9653</v>
      </c>
    </row>
    <row r="74" spans="1:54" x14ac:dyDescent="0.25">
      <c r="A74" s="510">
        <v>46</v>
      </c>
      <c r="B74" s="10" t="s">
        <v>836</v>
      </c>
      <c r="C74" s="1682" t="s">
        <v>918</v>
      </c>
      <c r="D74" s="86"/>
      <c r="E74" s="25" t="s">
        <v>11325</v>
      </c>
      <c r="F74" s="40"/>
      <c r="G74" s="386"/>
      <c r="H74" s="652"/>
      <c r="J74" s="9"/>
      <c r="K74" s="9"/>
      <c r="L74" s="657"/>
      <c r="N74" s="9"/>
      <c r="O74" s="657"/>
      <c r="P74" s="4"/>
      <c r="Q74" s="4"/>
      <c r="R74" s="4"/>
      <c r="S74" s="4"/>
      <c r="T74" s="657"/>
      <c r="V74" s="686"/>
      <c r="W74" s="10"/>
      <c r="X74" s="59" t="s">
        <v>836</v>
      </c>
      <c r="Y74" s="9"/>
      <c r="Z74" s="657" t="s">
        <v>743</v>
      </c>
      <c r="AB74" s="657"/>
      <c r="AC74" s="31"/>
      <c r="AD74" s="9"/>
      <c r="AE74" s="657"/>
      <c r="AG74" s="657"/>
      <c r="AI74" s="10"/>
      <c r="AJ74" s="59"/>
      <c r="AK74" s="386"/>
      <c r="AL74" s="652"/>
      <c r="AM74" s="386"/>
      <c r="AN74" s="652"/>
      <c r="AO74" s="386"/>
      <c r="AP74" s="652"/>
      <c r="AS74" s="59">
        <v>49</v>
      </c>
      <c r="AT74" s="145" t="s">
        <v>9671</v>
      </c>
      <c r="AW74" t="s">
        <v>9637</v>
      </c>
    </row>
    <row r="75" spans="1:54" x14ac:dyDescent="0.25">
      <c r="A75" s="510">
        <v>46</v>
      </c>
      <c r="B75" s="10" t="s">
        <v>9721</v>
      </c>
      <c r="C75" s="1683" t="s">
        <v>9728</v>
      </c>
      <c r="D75" s="86"/>
      <c r="E75" s="25" t="s">
        <v>9127</v>
      </c>
      <c r="F75" s="40"/>
      <c r="G75" s="386"/>
      <c r="H75" s="652"/>
      <c r="J75" s="9"/>
      <c r="K75" s="9"/>
      <c r="L75" s="657"/>
      <c r="N75" s="9"/>
      <c r="O75" s="657"/>
      <c r="P75" s="4"/>
      <c r="Q75" s="4"/>
      <c r="R75" s="4"/>
      <c r="S75" s="4"/>
      <c r="T75" s="657"/>
      <c r="V75" s="686"/>
      <c r="W75" s="10"/>
      <c r="X75" s="59"/>
      <c r="Y75" s="9"/>
      <c r="Z75" s="657"/>
      <c r="AB75" s="657"/>
      <c r="AC75" s="31"/>
      <c r="AD75" s="9"/>
      <c r="AE75" s="657"/>
      <c r="AG75" s="657"/>
      <c r="AI75" s="10"/>
      <c r="AJ75" s="905" t="s">
        <v>9721</v>
      </c>
      <c r="AK75" s="386" t="s">
        <v>8</v>
      </c>
      <c r="AL75" s="652"/>
      <c r="AM75" s="386"/>
      <c r="AN75" s="652"/>
      <c r="AO75" s="386"/>
      <c r="AP75" s="652"/>
      <c r="AS75" s="60">
        <v>78</v>
      </c>
      <c r="AT75" s="78" t="s">
        <v>9673</v>
      </c>
      <c r="AW75" t="s">
        <v>9668</v>
      </c>
    </row>
    <row r="76" spans="1:54" x14ac:dyDescent="0.25">
      <c r="A76" s="1616">
        <v>47</v>
      </c>
      <c r="B76" s="1615"/>
      <c r="C76" s="1617" t="s">
        <v>868</v>
      </c>
      <c r="D76" s="68" t="s">
        <v>11280</v>
      </c>
      <c r="E76" s="30" t="s">
        <v>11302</v>
      </c>
      <c r="F76" s="38">
        <v>47</v>
      </c>
      <c r="G76" s="32"/>
      <c r="H76" s="651"/>
      <c r="I76" s="33"/>
      <c r="J76" s="2605">
        <v>47</v>
      </c>
      <c r="K76" s="24" t="s">
        <v>30</v>
      </c>
      <c r="L76" s="656"/>
      <c r="M76" s="21">
        <v>47</v>
      </c>
      <c r="N76" s="24" t="s">
        <v>30</v>
      </c>
      <c r="O76" s="656"/>
      <c r="P76" s="23" t="s">
        <v>30</v>
      </c>
      <c r="Q76" s="23" t="s">
        <v>30</v>
      </c>
      <c r="R76" s="23" t="s">
        <v>30</v>
      </c>
      <c r="S76" s="23" t="s">
        <v>30</v>
      </c>
      <c r="T76" s="656"/>
      <c r="U76" s="22">
        <v>47</v>
      </c>
      <c r="V76" s="2028" t="s">
        <v>30</v>
      </c>
      <c r="W76" s="34"/>
      <c r="X76" s="55" t="s">
        <v>824</v>
      </c>
      <c r="Y76" s="24"/>
      <c r="Z76" s="656"/>
      <c r="AA76" s="23"/>
      <c r="AB76" s="656"/>
      <c r="AC76" s="667"/>
      <c r="AD76" s="24"/>
      <c r="AE76" s="656"/>
      <c r="AF76" s="23"/>
      <c r="AG76" s="656"/>
      <c r="AH76" s="23"/>
      <c r="AI76" s="34"/>
      <c r="AJ76" s="909" t="s">
        <v>9722</v>
      </c>
      <c r="AK76" s="32" t="s">
        <v>30</v>
      </c>
      <c r="AL76" s="651" t="s">
        <v>30</v>
      </c>
      <c r="AM76" s="32" t="s">
        <v>30</v>
      </c>
      <c r="AN76" s="651"/>
      <c r="AO76" s="32"/>
      <c r="AP76" s="651"/>
      <c r="AW76" t="s">
        <v>9622</v>
      </c>
    </row>
    <row r="77" spans="1:54" x14ac:dyDescent="0.25">
      <c r="A77" s="510">
        <v>47</v>
      </c>
      <c r="B77" s="10" t="s">
        <v>111</v>
      </c>
      <c r="C77" s="1680" t="s">
        <v>922</v>
      </c>
      <c r="D77" s="86" t="s">
        <v>11282</v>
      </c>
      <c r="E77" s="25"/>
      <c r="F77" s="41" t="s">
        <v>111</v>
      </c>
      <c r="G77" s="2606" t="s">
        <v>4</v>
      </c>
      <c r="H77" s="2607" t="s">
        <v>15</v>
      </c>
      <c r="I77" s="2618" t="s">
        <v>13356</v>
      </c>
      <c r="J77" s="9"/>
      <c r="K77" s="9"/>
      <c r="L77" s="657"/>
      <c r="N77" s="9"/>
      <c r="O77" s="652"/>
      <c r="T77" s="652"/>
      <c r="V77" s="686"/>
      <c r="W77" s="10"/>
      <c r="X77" s="59" t="s">
        <v>824</v>
      </c>
      <c r="Y77" s="9"/>
      <c r="Z77" s="657"/>
      <c r="AB77" s="657"/>
      <c r="AC77" s="31"/>
      <c r="AD77" s="9"/>
      <c r="AE77" s="657"/>
      <c r="AG77" s="657"/>
      <c r="AI77" s="10"/>
      <c r="AJ77" s="82"/>
      <c r="AK77" s="386"/>
      <c r="AL77" s="652"/>
      <c r="AM77" s="386"/>
      <c r="AN77" s="652"/>
      <c r="AO77" s="386"/>
      <c r="AP77" s="652"/>
      <c r="AW77" t="s">
        <v>9623</v>
      </c>
    </row>
    <row r="78" spans="1:54" x14ac:dyDescent="0.25">
      <c r="A78" s="510">
        <v>47</v>
      </c>
      <c r="B78" s="10">
        <v>24</v>
      </c>
      <c r="C78" s="1670" t="s">
        <v>9934</v>
      </c>
      <c r="D78" s="1979" t="s">
        <v>11281</v>
      </c>
      <c r="E78" s="25" t="s">
        <v>11281</v>
      </c>
      <c r="F78" s="43">
        <v>24</v>
      </c>
      <c r="H78" s="652"/>
      <c r="J78" s="9"/>
      <c r="K78" s="9"/>
      <c r="L78" s="657"/>
      <c r="M78" s="18" t="s">
        <v>116</v>
      </c>
      <c r="N78" s="9" t="s">
        <v>156</v>
      </c>
      <c r="O78" s="657"/>
      <c r="P78" s="4" t="s">
        <v>156</v>
      </c>
      <c r="Q78" s="4" t="s">
        <v>156</v>
      </c>
      <c r="R78" s="4" t="s">
        <v>156</v>
      </c>
      <c r="S78" s="4" t="s">
        <v>152</v>
      </c>
      <c r="T78" s="657"/>
      <c r="V78" s="686"/>
      <c r="W78" s="10"/>
      <c r="X78" s="59" t="s">
        <v>824</v>
      </c>
      <c r="Y78" s="9"/>
      <c r="Z78" s="657"/>
      <c r="AB78" s="657"/>
      <c r="AC78" s="31"/>
      <c r="AD78" s="9"/>
      <c r="AE78" s="657"/>
      <c r="AG78" s="657"/>
      <c r="AI78" s="10"/>
      <c r="AJ78" s="82"/>
      <c r="AK78" s="386"/>
      <c r="AL78" s="652"/>
      <c r="AM78" s="386"/>
      <c r="AN78" s="652"/>
      <c r="AO78" s="386"/>
      <c r="AP78" s="652"/>
      <c r="AW78" t="s">
        <v>9626</v>
      </c>
    </row>
    <row r="79" spans="1:54" x14ac:dyDescent="0.25">
      <c r="A79" s="510">
        <v>47</v>
      </c>
      <c r="B79" s="10">
        <v>30</v>
      </c>
      <c r="C79" s="1680" t="s">
        <v>921</v>
      </c>
      <c r="D79" s="69" t="s">
        <v>11270</v>
      </c>
      <c r="E79" s="47" t="s">
        <v>11270</v>
      </c>
      <c r="F79" s="71">
        <v>30</v>
      </c>
      <c r="G79" s="72"/>
      <c r="H79" s="653"/>
      <c r="I79" s="73"/>
      <c r="J79" s="75"/>
      <c r="K79" s="75"/>
      <c r="L79" s="658"/>
      <c r="M79" s="18" t="s">
        <v>118</v>
      </c>
      <c r="N79" s="75" t="s">
        <v>152</v>
      </c>
      <c r="O79" s="658"/>
      <c r="P79" s="73"/>
      <c r="Q79" s="73"/>
      <c r="R79" s="73"/>
      <c r="S79" s="73"/>
      <c r="T79" s="653"/>
      <c r="U79" s="74"/>
      <c r="V79" s="929"/>
      <c r="W79" s="76"/>
      <c r="X79" s="77" t="s">
        <v>824</v>
      </c>
      <c r="Y79" s="75"/>
      <c r="Z79" s="658"/>
      <c r="AA79" s="74"/>
      <c r="AB79" s="658"/>
      <c r="AC79" s="672"/>
      <c r="AD79" s="75"/>
      <c r="AE79" s="658"/>
      <c r="AF79" s="74"/>
      <c r="AG79" s="658"/>
      <c r="AH79" s="74"/>
      <c r="AI79" s="76"/>
      <c r="AJ79" s="908"/>
      <c r="AK79" s="72"/>
      <c r="AL79" s="653"/>
      <c r="AM79" s="72"/>
      <c r="AN79" s="653"/>
      <c r="AO79" s="72"/>
      <c r="AP79" s="653"/>
      <c r="AW79" t="s">
        <v>9634</v>
      </c>
    </row>
    <row r="80" spans="1:54" x14ac:dyDescent="0.25">
      <c r="A80" s="510">
        <v>47</v>
      </c>
      <c r="B80" s="10">
        <v>31</v>
      </c>
      <c r="C80" s="1680" t="s">
        <v>920</v>
      </c>
      <c r="D80" s="69" t="s">
        <v>11270</v>
      </c>
      <c r="E80" s="47"/>
      <c r="F80" s="71">
        <v>31</v>
      </c>
      <c r="G80" s="72"/>
      <c r="H80" s="653"/>
      <c r="I80" s="73"/>
      <c r="J80" s="75"/>
      <c r="K80" s="75"/>
      <c r="L80" s="658"/>
      <c r="M80" s="74"/>
      <c r="N80" s="75"/>
      <c r="O80" s="653"/>
      <c r="P80" s="73"/>
      <c r="Q80" s="73"/>
      <c r="R80" s="73"/>
      <c r="S80" s="73"/>
      <c r="T80" s="653"/>
      <c r="U80" s="74"/>
      <c r="V80" s="929"/>
      <c r="W80" s="76"/>
      <c r="X80" s="77" t="s">
        <v>824</v>
      </c>
      <c r="Y80" s="75"/>
      <c r="Z80" s="658"/>
      <c r="AA80" s="74"/>
      <c r="AB80" s="658"/>
      <c r="AC80" s="672"/>
      <c r="AD80" s="75"/>
      <c r="AE80" s="658"/>
      <c r="AF80" s="74"/>
      <c r="AG80" s="658"/>
      <c r="AH80" s="74"/>
      <c r="AI80" s="76"/>
      <c r="AJ80" s="908"/>
      <c r="AK80" s="72"/>
      <c r="AL80" s="653"/>
      <c r="AM80" s="72"/>
      <c r="AN80" s="653"/>
      <c r="AO80" s="72"/>
      <c r="AP80" s="653"/>
      <c r="AW80" t="s">
        <v>9635</v>
      </c>
    </row>
    <row r="81" spans="1:49" x14ac:dyDescent="0.25">
      <c r="A81" s="510">
        <v>47</v>
      </c>
      <c r="B81" s="10">
        <v>95</v>
      </c>
      <c r="C81" s="1680" t="s">
        <v>919</v>
      </c>
      <c r="D81" s="51" t="s">
        <v>11283</v>
      </c>
      <c r="E81" s="47" t="s">
        <v>11283</v>
      </c>
      <c r="F81" s="76">
        <v>95</v>
      </c>
      <c r="G81" s="72"/>
      <c r="H81" s="653"/>
      <c r="I81" s="73"/>
      <c r="J81" s="75"/>
      <c r="K81" s="75"/>
      <c r="L81" s="658"/>
      <c r="M81" s="18" t="s">
        <v>120</v>
      </c>
      <c r="N81" s="75" t="s">
        <v>158</v>
      </c>
      <c r="O81" s="658"/>
      <c r="P81" s="74" t="s">
        <v>158</v>
      </c>
      <c r="Q81" s="74"/>
      <c r="R81" s="74" t="s">
        <v>158</v>
      </c>
      <c r="S81" s="74" t="s">
        <v>152</v>
      </c>
      <c r="T81" s="658"/>
      <c r="U81" s="74"/>
      <c r="V81" s="929"/>
      <c r="W81" s="76"/>
      <c r="X81" s="77" t="s">
        <v>824</v>
      </c>
      <c r="Y81" s="75"/>
      <c r="Z81" s="658"/>
      <c r="AA81" s="74"/>
      <c r="AB81" s="658"/>
      <c r="AC81" s="672"/>
      <c r="AD81" s="75"/>
      <c r="AE81" s="658"/>
      <c r="AF81" s="74"/>
      <c r="AG81" s="658"/>
      <c r="AH81" s="74"/>
      <c r="AI81" s="76"/>
      <c r="AJ81" s="908"/>
      <c r="AK81" s="72"/>
      <c r="AL81" s="653"/>
      <c r="AM81" s="72"/>
      <c r="AN81" s="653"/>
      <c r="AO81" s="72"/>
      <c r="AP81" s="653"/>
      <c r="AW81" t="s">
        <v>9662</v>
      </c>
    </row>
    <row r="82" spans="1:49" x14ac:dyDescent="0.25">
      <c r="A82" s="510">
        <v>47</v>
      </c>
      <c r="B82" s="10">
        <v>96</v>
      </c>
      <c r="C82" s="2030" t="s">
        <v>923</v>
      </c>
      <c r="D82" t="s">
        <v>11284</v>
      </c>
      <c r="E82" s="25"/>
      <c r="F82" s="1501">
        <v>96</v>
      </c>
      <c r="G82" s="2606" t="s">
        <v>4</v>
      </c>
      <c r="H82" s="2607" t="s">
        <v>15</v>
      </c>
      <c r="I82" s="2618" t="s">
        <v>13356</v>
      </c>
      <c r="J82" s="9"/>
      <c r="K82" s="9"/>
      <c r="L82" s="657"/>
      <c r="N82" s="9"/>
      <c r="O82" s="652"/>
      <c r="T82" s="652"/>
      <c r="V82" s="686"/>
      <c r="W82" s="10"/>
      <c r="X82" s="59" t="s">
        <v>824</v>
      </c>
      <c r="Y82" s="9"/>
      <c r="Z82" s="657"/>
      <c r="AB82" s="657"/>
      <c r="AC82" s="31"/>
      <c r="AD82" s="9"/>
      <c r="AE82" s="657"/>
      <c r="AG82" s="657"/>
      <c r="AI82" s="10"/>
      <c r="AJ82" s="82"/>
      <c r="AK82" s="386"/>
      <c r="AL82" s="652"/>
      <c r="AM82" s="386"/>
      <c r="AN82" s="652"/>
      <c r="AO82" s="386"/>
      <c r="AP82" s="652"/>
      <c r="AW82" t="s">
        <v>9663</v>
      </c>
    </row>
    <row r="83" spans="1:49" x14ac:dyDescent="0.25">
      <c r="A83" s="510">
        <v>47</v>
      </c>
      <c r="B83" s="10">
        <v>97</v>
      </c>
      <c r="C83" s="2030" t="s">
        <v>9924</v>
      </c>
      <c r="D83" t="s">
        <v>11276</v>
      </c>
      <c r="E83" s="25"/>
      <c r="F83" s="10">
        <v>97</v>
      </c>
      <c r="G83" s="386"/>
      <c r="H83" s="652"/>
      <c r="J83" s="9"/>
      <c r="K83" s="9"/>
      <c r="L83" s="657"/>
      <c r="N83" s="9"/>
      <c r="O83" s="652"/>
      <c r="T83" s="652"/>
      <c r="V83" s="686"/>
      <c r="W83" s="10"/>
      <c r="X83" s="59" t="s">
        <v>824</v>
      </c>
      <c r="Y83" s="9"/>
      <c r="Z83" s="657"/>
      <c r="AB83" s="657"/>
      <c r="AC83" s="31"/>
      <c r="AD83" s="9"/>
      <c r="AE83" s="657"/>
      <c r="AG83" s="657"/>
      <c r="AI83" s="10"/>
      <c r="AJ83" s="82"/>
      <c r="AK83" s="386"/>
      <c r="AL83" s="652"/>
      <c r="AM83" s="386"/>
      <c r="AN83" s="652"/>
      <c r="AO83" s="386"/>
      <c r="AP83" s="652"/>
      <c r="AW83" t="s">
        <v>9636</v>
      </c>
    </row>
    <row r="84" spans="1:49" x14ac:dyDescent="0.25">
      <c r="A84" s="510">
        <v>47</v>
      </c>
      <c r="B84" s="10" t="s">
        <v>45</v>
      </c>
      <c r="C84" s="2031" t="s">
        <v>11481</v>
      </c>
      <c r="D84" t="s">
        <v>11276</v>
      </c>
      <c r="E84" s="25"/>
      <c r="F84" s="1501" t="s">
        <v>45</v>
      </c>
      <c r="G84" s="2606" t="s">
        <v>4</v>
      </c>
      <c r="H84" s="2607" t="s">
        <v>15</v>
      </c>
      <c r="I84" s="2621" t="s">
        <v>13357</v>
      </c>
      <c r="J84" s="9"/>
      <c r="K84" s="9"/>
      <c r="L84" s="657"/>
      <c r="N84" s="9"/>
      <c r="O84" s="652"/>
      <c r="T84" s="652"/>
      <c r="V84" s="686"/>
      <c r="W84" s="10"/>
      <c r="X84" s="59" t="s">
        <v>824</v>
      </c>
      <c r="Y84" s="9"/>
      <c r="Z84" s="657"/>
      <c r="AB84" s="657"/>
      <c r="AC84" s="31"/>
      <c r="AD84" s="9"/>
      <c r="AE84" s="657"/>
      <c r="AG84" s="657"/>
      <c r="AI84" s="10"/>
      <c r="AJ84" s="82"/>
      <c r="AK84" s="386"/>
      <c r="AL84" s="652"/>
      <c r="AM84" s="386"/>
      <c r="AN84" s="652"/>
      <c r="AO84" s="386"/>
      <c r="AP84" s="652"/>
      <c r="AW84" t="s">
        <v>9664</v>
      </c>
    </row>
    <row r="85" spans="1:49" x14ac:dyDescent="0.25">
      <c r="A85" s="510">
        <v>47</v>
      </c>
      <c r="B85" s="10" t="s">
        <v>187</v>
      </c>
      <c r="C85" s="1680" t="s">
        <v>924</v>
      </c>
      <c r="D85" s="86"/>
      <c r="E85" s="25" t="s">
        <v>11275</v>
      </c>
      <c r="F85" s="40"/>
      <c r="G85" s="386"/>
      <c r="H85" s="652"/>
      <c r="J85" s="2613" t="s">
        <v>187</v>
      </c>
      <c r="K85" s="9" t="s">
        <v>8</v>
      </c>
      <c r="L85" s="657"/>
      <c r="N85" s="9"/>
      <c r="O85" s="652"/>
      <c r="T85" s="652"/>
      <c r="V85" s="686"/>
      <c r="W85" s="10"/>
      <c r="X85" s="59" t="s">
        <v>824</v>
      </c>
      <c r="Y85" s="9"/>
      <c r="Z85" s="657"/>
      <c r="AB85" s="657"/>
      <c r="AC85" s="31"/>
      <c r="AD85" s="9"/>
      <c r="AE85" s="657"/>
      <c r="AG85" s="657"/>
      <c r="AI85" s="10"/>
      <c r="AJ85" s="82"/>
      <c r="AK85" s="386"/>
      <c r="AL85" s="652"/>
      <c r="AM85" s="386"/>
      <c r="AN85" s="652"/>
      <c r="AO85" s="386"/>
      <c r="AP85" s="652"/>
      <c r="AW85" t="s">
        <v>9665</v>
      </c>
    </row>
    <row r="86" spans="1:49" x14ac:dyDescent="0.25">
      <c r="A86" s="510">
        <v>47</v>
      </c>
      <c r="B86" s="10" t="s">
        <v>196</v>
      </c>
      <c r="C86" s="1684" t="s">
        <v>925</v>
      </c>
      <c r="D86" s="86"/>
      <c r="E86" s="25" t="s">
        <v>11282</v>
      </c>
      <c r="F86" s="40"/>
      <c r="G86" s="386"/>
      <c r="H86" s="652"/>
      <c r="J86" s="2613" t="s">
        <v>196</v>
      </c>
      <c r="K86" s="9" t="s">
        <v>151</v>
      </c>
      <c r="L86" s="657"/>
      <c r="N86" s="9"/>
      <c r="O86" s="652"/>
      <c r="T86" s="652"/>
      <c r="V86" s="686"/>
      <c r="W86" s="10"/>
      <c r="X86" s="59" t="s">
        <v>824</v>
      </c>
      <c r="Y86" s="9"/>
      <c r="Z86" s="657"/>
      <c r="AB86" s="657"/>
      <c r="AC86" s="31"/>
      <c r="AD86" s="9"/>
      <c r="AE86" s="657"/>
      <c r="AG86" s="657"/>
      <c r="AJ86" s="905" t="s">
        <v>196</v>
      </c>
      <c r="AK86" s="386" t="s">
        <v>151</v>
      </c>
      <c r="AL86" s="652"/>
      <c r="AM86" s="386"/>
      <c r="AN86" s="652"/>
      <c r="AO86" s="386"/>
      <c r="AP86" s="652"/>
    </row>
    <row r="87" spans="1:49" x14ac:dyDescent="0.25">
      <c r="A87" s="510">
        <v>47</v>
      </c>
      <c r="B87" s="10" t="s">
        <v>114</v>
      </c>
      <c r="C87" s="1680" t="s">
        <v>926</v>
      </c>
      <c r="D87" s="86"/>
      <c r="E87" s="25" t="s">
        <v>11365</v>
      </c>
      <c r="F87" s="40"/>
      <c r="G87" s="386"/>
      <c r="H87" s="652"/>
      <c r="J87" s="9" t="s">
        <v>114</v>
      </c>
      <c r="K87" s="9" t="s">
        <v>13</v>
      </c>
      <c r="L87" s="657"/>
      <c r="M87" s="18" t="s">
        <v>114</v>
      </c>
      <c r="N87" s="9" t="s">
        <v>8</v>
      </c>
      <c r="O87" s="657"/>
      <c r="P87" s="4" t="s">
        <v>8</v>
      </c>
      <c r="Q87" s="4" t="s">
        <v>8</v>
      </c>
      <c r="R87" s="4" t="s">
        <v>8</v>
      </c>
      <c r="S87" s="4" t="s">
        <v>8</v>
      </c>
      <c r="T87" s="657"/>
      <c r="U87" s="4" t="s">
        <v>114</v>
      </c>
      <c r="V87" s="686" t="s">
        <v>13</v>
      </c>
      <c r="W87" s="10"/>
      <c r="X87" s="59" t="s">
        <v>824</v>
      </c>
      <c r="Y87" s="9"/>
      <c r="Z87" s="657"/>
      <c r="AB87" s="657"/>
      <c r="AC87" s="31"/>
      <c r="AD87" s="9"/>
      <c r="AE87" s="657"/>
      <c r="AG87" s="657"/>
      <c r="AJ87" s="905" t="s">
        <v>114</v>
      </c>
      <c r="AK87" s="386" t="s">
        <v>9706</v>
      </c>
      <c r="AL87" s="652"/>
      <c r="AM87" s="386" t="s">
        <v>9707</v>
      </c>
      <c r="AN87" s="652"/>
      <c r="AO87" s="386"/>
      <c r="AP87" s="652"/>
    </row>
    <row r="88" spans="1:49" x14ac:dyDescent="0.25">
      <c r="A88" s="510">
        <v>47</v>
      </c>
      <c r="B88" s="10" t="s">
        <v>96</v>
      </c>
      <c r="C88" s="1680" t="s">
        <v>12740</v>
      </c>
      <c r="D88" s="86"/>
      <c r="E88" s="25" t="s">
        <v>11266</v>
      </c>
      <c r="F88" s="40"/>
      <c r="G88" s="386"/>
      <c r="H88" s="652"/>
      <c r="J88" s="9"/>
      <c r="K88" s="9"/>
      <c r="L88" s="657"/>
      <c r="M88" s="4" t="s">
        <v>96</v>
      </c>
      <c r="N88" s="9" t="s">
        <v>153</v>
      </c>
      <c r="O88" s="657"/>
      <c r="P88" s="4" t="s">
        <v>153</v>
      </c>
      <c r="Q88" s="4"/>
      <c r="R88" s="4"/>
      <c r="S88" s="4" t="s">
        <v>153</v>
      </c>
      <c r="T88" s="657"/>
      <c r="V88" s="686"/>
      <c r="W88" s="10"/>
      <c r="X88" s="59" t="s">
        <v>824</v>
      </c>
      <c r="Y88" s="9"/>
      <c r="Z88" s="657"/>
      <c r="AB88" s="657"/>
      <c r="AC88" s="31"/>
      <c r="AD88" s="9"/>
      <c r="AE88" s="657"/>
      <c r="AG88" s="657"/>
      <c r="AI88" s="10"/>
      <c r="AJ88" s="82"/>
      <c r="AK88" s="386"/>
      <c r="AL88" s="652"/>
      <c r="AM88" s="386"/>
      <c r="AN88" s="652"/>
      <c r="AO88" s="386"/>
      <c r="AP88" s="652"/>
    </row>
    <row r="89" spans="1:49" x14ac:dyDescent="0.25">
      <c r="A89" s="510">
        <v>47</v>
      </c>
      <c r="B89" s="10" t="s">
        <v>97</v>
      </c>
      <c r="C89" s="1680" t="s">
        <v>927</v>
      </c>
      <c r="D89" s="86"/>
      <c r="E89" s="25" t="s">
        <v>11270</v>
      </c>
      <c r="F89" s="40"/>
      <c r="G89" s="386"/>
      <c r="H89" s="652"/>
      <c r="J89" s="9"/>
      <c r="K89" s="9"/>
      <c r="L89" s="657"/>
      <c r="M89" s="4" t="s">
        <v>97</v>
      </c>
      <c r="N89" s="9" t="s">
        <v>154</v>
      </c>
      <c r="O89" s="657"/>
      <c r="P89" s="4" t="s">
        <v>154</v>
      </c>
      <c r="Q89" s="4" t="s">
        <v>154</v>
      </c>
      <c r="R89" s="4" t="s">
        <v>154</v>
      </c>
      <c r="S89" s="4" t="s">
        <v>152</v>
      </c>
      <c r="T89" s="657"/>
      <c r="V89" s="686"/>
      <c r="W89" s="10"/>
      <c r="X89" s="59" t="s">
        <v>824</v>
      </c>
      <c r="Y89" s="9"/>
      <c r="Z89" s="657"/>
      <c r="AB89" s="657"/>
      <c r="AC89" s="31"/>
      <c r="AD89" s="9"/>
      <c r="AE89" s="657"/>
      <c r="AG89" s="657"/>
      <c r="AI89" s="10"/>
      <c r="AJ89" s="82"/>
      <c r="AK89" s="386"/>
      <c r="AL89" s="652"/>
      <c r="AM89" s="386"/>
      <c r="AN89" s="652"/>
      <c r="AO89" s="386"/>
      <c r="AP89" s="652"/>
    </row>
    <row r="90" spans="1:49" x14ac:dyDescent="0.25">
      <c r="A90" s="510">
        <v>47</v>
      </c>
      <c r="B90" s="10" t="s">
        <v>112</v>
      </c>
      <c r="C90" s="1680" t="s">
        <v>928</v>
      </c>
      <c r="D90" s="86"/>
      <c r="E90" s="25" t="s">
        <v>11260</v>
      </c>
      <c r="F90" s="40"/>
      <c r="G90" s="386"/>
      <c r="H90" s="652"/>
      <c r="J90" s="9"/>
      <c r="K90" s="9"/>
      <c r="L90" s="657"/>
      <c r="M90" s="4" t="s">
        <v>112</v>
      </c>
      <c r="N90" s="9" t="s">
        <v>155</v>
      </c>
      <c r="O90" s="657"/>
      <c r="P90" s="4" t="s">
        <v>155</v>
      </c>
      <c r="Q90" s="4"/>
      <c r="R90" s="4"/>
      <c r="S90" s="4" t="s">
        <v>152</v>
      </c>
      <c r="T90" s="657"/>
      <c r="V90" s="686"/>
      <c r="W90" s="10"/>
      <c r="X90" s="59" t="s">
        <v>824</v>
      </c>
      <c r="Y90" s="9"/>
      <c r="Z90" s="657"/>
      <c r="AB90" s="657"/>
      <c r="AC90" s="31"/>
      <c r="AD90" s="9"/>
      <c r="AE90" s="657"/>
      <c r="AG90" s="657"/>
      <c r="AI90" s="10"/>
      <c r="AJ90" s="82"/>
      <c r="AK90" s="386"/>
      <c r="AL90" s="648"/>
      <c r="AM90" s="386"/>
      <c r="AN90" s="652"/>
      <c r="AO90" s="386"/>
      <c r="AP90" s="652"/>
    </row>
    <row r="91" spans="1:49" x14ac:dyDescent="0.25">
      <c r="A91" s="510">
        <v>47</v>
      </c>
      <c r="B91" s="10" t="s">
        <v>113</v>
      </c>
      <c r="C91" s="1680" t="s">
        <v>929</v>
      </c>
      <c r="D91" s="86"/>
      <c r="E91" s="25" t="s">
        <v>11270</v>
      </c>
      <c r="F91" s="40"/>
      <c r="G91" s="386"/>
      <c r="H91" s="652"/>
      <c r="J91" s="9"/>
      <c r="K91" s="9"/>
      <c r="L91" s="657"/>
      <c r="M91" s="4" t="s">
        <v>113</v>
      </c>
      <c r="N91" s="9" t="s">
        <v>153</v>
      </c>
      <c r="O91" s="657"/>
      <c r="P91" s="4" t="s">
        <v>153</v>
      </c>
      <c r="Q91" s="4"/>
      <c r="R91" s="4"/>
      <c r="S91" s="4" t="s">
        <v>152</v>
      </c>
      <c r="T91" s="657"/>
      <c r="V91" s="686"/>
      <c r="W91" s="10"/>
      <c r="X91" s="59" t="s">
        <v>824</v>
      </c>
      <c r="Y91" s="9"/>
      <c r="Z91" s="657"/>
      <c r="AB91" s="657"/>
      <c r="AC91" s="31"/>
      <c r="AD91" s="9"/>
      <c r="AE91" s="657"/>
      <c r="AG91" s="657"/>
      <c r="AJ91" s="82"/>
      <c r="AK91" s="386"/>
      <c r="AL91" s="652"/>
      <c r="AM91" s="386"/>
      <c r="AN91" s="652"/>
      <c r="AO91" s="386"/>
      <c r="AP91" s="652"/>
    </row>
    <row r="92" spans="1:49" x14ac:dyDescent="0.25">
      <c r="A92" s="510">
        <v>47</v>
      </c>
      <c r="B92" s="10" t="s">
        <v>115</v>
      </c>
      <c r="C92" s="1680" t="s">
        <v>930</v>
      </c>
      <c r="D92" s="86"/>
      <c r="E92" s="25" t="s">
        <v>11259</v>
      </c>
      <c r="F92" s="40"/>
      <c r="G92" s="386"/>
      <c r="H92" s="652"/>
      <c r="J92" s="9"/>
      <c r="K92" s="9"/>
      <c r="L92" s="657"/>
      <c r="M92" s="18" t="s">
        <v>115</v>
      </c>
      <c r="N92" s="9" t="s">
        <v>8</v>
      </c>
      <c r="O92" s="657"/>
      <c r="P92" s="4" t="s">
        <v>8</v>
      </c>
      <c r="Q92" s="4" t="s">
        <v>8</v>
      </c>
      <c r="R92" s="4" t="s">
        <v>8</v>
      </c>
      <c r="S92" s="4" t="s">
        <v>8</v>
      </c>
      <c r="T92" s="657"/>
      <c r="V92" s="686"/>
      <c r="W92" s="10"/>
      <c r="X92" s="59" t="s">
        <v>824</v>
      </c>
      <c r="Y92" s="9"/>
      <c r="Z92" s="657"/>
      <c r="AB92" s="657"/>
      <c r="AC92" s="31"/>
      <c r="AD92" s="9"/>
      <c r="AE92" s="657"/>
      <c r="AG92" s="657"/>
      <c r="AJ92" s="82"/>
      <c r="AK92" s="386"/>
      <c r="AL92" s="652"/>
      <c r="AM92" s="386"/>
      <c r="AN92" s="652"/>
      <c r="AO92" s="386"/>
      <c r="AP92" s="652"/>
    </row>
    <row r="93" spans="1:49" x14ac:dyDescent="0.25">
      <c r="A93" s="510">
        <v>47</v>
      </c>
      <c r="B93" s="10" t="s">
        <v>117</v>
      </c>
      <c r="C93" s="1680" t="s">
        <v>1806</v>
      </c>
      <c r="D93" s="86"/>
      <c r="E93" s="25" t="s">
        <v>9130</v>
      </c>
      <c r="F93" s="40"/>
      <c r="G93" s="386"/>
      <c r="H93" s="652"/>
      <c r="J93" s="9"/>
      <c r="K93" s="9"/>
      <c r="L93" s="657"/>
      <c r="M93" s="4" t="s">
        <v>117</v>
      </c>
      <c r="N93" s="9" t="s">
        <v>157</v>
      </c>
      <c r="O93" s="657"/>
      <c r="T93" s="652"/>
      <c r="V93" s="686"/>
      <c r="W93" s="10"/>
      <c r="X93" s="59" t="s">
        <v>824</v>
      </c>
      <c r="Y93" s="9"/>
      <c r="Z93" s="657"/>
      <c r="AB93" s="657"/>
      <c r="AC93" s="31"/>
      <c r="AD93" s="9"/>
      <c r="AE93" s="657"/>
      <c r="AG93" s="657"/>
      <c r="AJ93" s="82"/>
      <c r="AK93" s="2622"/>
      <c r="AL93" s="7"/>
      <c r="AM93" s="386"/>
      <c r="AN93" s="652"/>
      <c r="AO93" s="386"/>
      <c r="AP93" s="652"/>
    </row>
    <row r="94" spans="1:49" x14ac:dyDescent="0.25">
      <c r="A94" s="510">
        <v>47</v>
      </c>
      <c r="B94" s="10" t="s">
        <v>119</v>
      </c>
      <c r="C94" s="2030" t="s">
        <v>11679</v>
      </c>
      <c r="D94" s="86"/>
      <c r="E94" s="25" t="s">
        <v>11318</v>
      </c>
      <c r="F94" s="40"/>
      <c r="G94" s="386"/>
      <c r="H94" s="652"/>
      <c r="J94" s="9"/>
      <c r="K94" s="9"/>
      <c r="L94" s="657"/>
      <c r="M94" s="4" t="s">
        <v>119</v>
      </c>
      <c r="N94" s="686" t="s">
        <v>152</v>
      </c>
      <c r="O94" s="10"/>
      <c r="P94" s="4" t="s">
        <v>152</v>
      </c>
      <c r="Q94" s="4" t="s">
        <v>152</v>
      </c>
      <c r="R94" s="4" t="s">
        <v>152</v>
      </c>
      <c r="S94" s="2623" t="s">
        <v>152</v>
      </c>
      <c r="T94" s="10"/>
      <c r="V94" s="686"/>
      <c r="W94" s="10"/>
      <c r="X94" s="386" t="s">
        <v>824</v>
      </c>
      <c r="Y94" s="9"/>
      <c r="Z94" s="657"/>
      <c r="AA94" s="9"/>
      <c r="AB94" s="657"/>
      <c r="AC94" s="31"/>
      <c r="AD94" s="9"/>
      <c r="AE94" s="657"/>
      <c r="AG94" s="657"/>
      <c r="AJ94" s="82"/>
      <c r="AK94" s="2622"/>
      <c r="AL94" s="7"/>
      <c r="AM94" s="386"/>
      <c r="AN94" s="652"/>
      <c r="AO94" s="386"/>
      <c r="AP94" s="652"/>
    </row>
    <row r="95" spans="1:49" x14ac:dyDescent="0.25">
      <c r="A95" s="510">
        <v>47</v>
      </c>
      <c r="B95" s="10" t="s">
        <v>578</v>
      </c>
      <c r="C95" s="1680" t="s">
        <v>9725</v>
      </c>
      <c r="D95" s="86"/>
      <c r="E95" s="25" t="s">
        <v>11341</v>
      </c>
      <c r="F95" s="40"/>
      <c r="G95" s="386"/>
      <c r="H95" s="652"/>
      <c r="J95" s="9"/>
      <c r="K95" s="9"/>
      <c r="L95" s="659"/>
      <c r="M95" s="9"/>
      <c r="N95" s="686"/>
      <c r="O95" s="10"/>
      <c r="P95" s="4"/>
      <c r="Q95" s="4"/>
      <c r="R95" s="4"/>
      <c r="S95" s="2623"/>
      <c r="T95" s="10"/>
      <c r="V95" s="686"/>
      <c r="W95" s="10"/>
      <c r="X95" s="386"/>
      <c r="Y95" s="9"/>
      <c r="Z95" s="657"/>
      <c r="AA95" s="9"/>
      <c r="AB95" s="657"/>
      <c r="AC95" s="1259"/>
      <c r="AD95" s="9"/>
      <c r="AE95" s="657"/>
      <c r="AF95" s="686"/>
      <c r="AH95" s="9"/>
      <c r="AI95" s="10"/>
      <c r="AJ95" s="905" t="s">
        <v>578</v>
      </c>
      <c r="AK95" s="2622" t="s">
        <v>8</v>
      </c>
      <c r="AL95" s="7" t="s">
        <v>8</v>
      </c>
      <c r="AM95" s="2622"/>
      <c r="AN95" s="7"/>
      <c r="AO95" s="386"/>
      <c r="AP95" s="652"/>
    </row>
    <row r="96" spans="1:49" x14ac:dyDescent="0.25">
      <c r="A96" s="510">
        <v>47</v>
      </c>
      <c r="B96" s="10" t="s">
        <v>9210</v>
      </c>
      <c r="C96" s="1680" t="s">
        <v>9726</v>
      </c>
      <c r="D96" s="86"/>
      <c r="E96" s="25" t="s">
        <v>11268</v>
      </c>
      <c r="F96" s="40"/>
      <c r="G96" s="386"/>
      <c r="H96" s="652"/>
      <c r="J96" s="43"/>
      <c r="L96" s="659"/>
      <c r="M96" s="9"/>
      <c r="N96" s="686"/>
      <c r="O96" s="10"/>
      <c r="P96" s="4"/>
      <c r="Q96" s="4"/>
      <c r="R96" s="4"/>
      <c r="S96" s="2623"/>
      <c r="T96" s="10"/>
      <c r="V96" s="686"/>
      <c r="W96" s="10"/>
      <c r="X96" s="386"/>
      <c r="Y96" s="686"/>
      <c r="Z96" s="10"/>
      <c r="AA96" s="686"/>
      <c r="AB96" s="10"/>
      <c r="AC96" s="1259"/>
      <c r="AD96" s="9"/>
      <c r="AE96" s="657"/>
      <c r="AF96" s="686"/>
      <c r="AG96" s="10"/>
      <c r="AH96" s="9"/>
      <c r="AI96" s="10"/>
      <c r="AJ96" s="905" t="s">
        <v>9210</v>
      </c>
      <c r="AK96" s="2622" t="s">
        <v>151</v>
      </c>
      <c r="AL96" s="7"/>
      <c r="AM96" s="2622"/>
      <c r="AN96" s="7"/>
      <c r="AO96" s="2622"/>
      <c r="AP96" s="7"/>
    </row>
    <row r="97" spans="1:42" x14ac:dyDescent="0.25">
      <c r="A97" s="510">
        <v>47</v>
      </c>
      <c r="B97" s="10" t="s">
        <v>188</v>
      </c>
      <c r="C97" s="1680" t="s">
        <v>931</v>
      </c>
      <c r="D97" s="86"/>
      <c r="E97" s="25" t="s">
        <v>11259</v>
      </c>
      <c r="F97" s="40"/>
      <c r="G97" s="386"/>
      <c r="H97" s="652"/>
      <c r="J97" s="9"/>
      <c r="K97" s="686"/>
      <c r="M97" s="9"/>
      <c r="N97" s="686"/>
      <c r="O97" s="10"/>
      <c r="P97" s="4"/>
      <c r="Q97" s="4"/>
      <c r="R97" s="4"/>
      <c r="S97" s="2623"/>
      <c r="T97" s="10"/>
      <c r="U97" s="17" t="s">
        <v>188</v>
      </c>
      <c r="V97" s="686" t="s">
        <v>198</v>
      </c>
      <c r="W97" s="10"/>
      <c r="X97" s="386" t="s">
        <v>824</v>
      </c>
      <c r="Y97" s="686"/>
      <c r="Z97" s="10"/>
      <c r="AA97" s="686"/>
      <c r="AB97" s="10"/>
      <c r="AC97" s="1259"/>
      <c r="AD97" s="686"/>
      <c r="AE97" s="10"/>
      <c r="AF97" s="686"/>
      <c r="AG97" s="10"/>
      <c r="AH97" s="9"/>
      <c r="AI97" s="10"/>
      <c r="AJ97" s="82"/>
      <c r="AK97" s="2622"/>
      <c r="AL97" s="7"/>
      <c r="AM97" s="2622"/>
      <c r="AN97" s="7"/>
      <c r="AO97" s="2622"/>
      <c r="AP97" s="7"/>
    </row>
    <row r="98" spans="1:42" x14ac:dyDescent="0.25">
      <c r="A98" s="510">
        <v>47</v>
      </c>
      <c r="B98" s="10" t="s">
        <v>9709</v>
      </c>
      <c r="C98" s="1661" t="s">
        <v>9732</v>
      </c>
      <c r="D98" s="86"/>
      <c r="E98" s="25" t="s">
        <v>11309</v>
      </c>
      <c r="F98" s="40"/>
      <c r="G98" s="386"/>
      <c r="H98" s="652"/>
      <c r="J98" s="9"/>
      <c r="K98" s="686"/>
      <c r="M98" s="9"/>
      <c r="N98" s="686"/>
      <c r="O98" s="10"/>
      <c r="P98" s="4"/>
      <c r="Q98" s="4"/>
      <c r="R98" s="4"/>
      <c r="S98" s="2623"/>
      <c r="T98" s="4"/>
      <c r="U98" s="43"/>
      <c r="V98" s="686"/>
      <c r="W98" s="10"/>
      <c r="X98" s="386"/>
      <c r="Y98" s="686"/>
      <c r="Z98" s="10"/>
      <c r="AA98" s="686"/>
      <c r="AB98" s="10"/>
      <c r="AC98" s="1259"/>
      <c r="AD98" s="686"/>
      <c r="AE98" s="10"/>
      <c r="AF98" s="686"/>
      <c r="AG98" s="10"/>
      <c r="AH98" s="9"/>
      <c r="AI98" s="10"/>
      <c r="AJ98" s="905" t="s">
        <v>9709</v>
      </c>
      <c r="AK98" s="2622" t="s">
        <v>8</v>
      </c>
      <c r="AL98" s="7"/>
      <c r="AM98" s="2622"/>
      <c r="AN98" s="7"/>
      <c r="AO98" s="2622"/>
      <c r="AP98" s="7"/>
    </row>
    <row r="99" spans="1:42" s="14" customFormat="1" ht="21.75" customHeight="1" x14ac:dyDescent="0.25">
      <c r="A99" s="2624">
        <v>48</v>
      </c>
      <c r="B99" s="2625"/>
      <c r="C99" s="2626" t="s">
        <v>13358</v>
      </c>
      <c r="D99" s="2627"/>
      <c r="E99" s="2628"/>
      <c r="F99" s="2629" t="s">
        <v>9709</v>
      </c>
      <c r="G99" s="2606"/>
      <c r="H99" s="2607"/>
      <c r="I99" s="2610" t="s">
        <v>13359</v>
      </c>
      <c r="J99" s="932"/>
      <c r="K99" s="2630"/>
      <c r="L99" s="28"/>
      <c r="M99" s="2631" t="s">
        <v>9709</v>
      </c>
      <c r="N99" s="2630"/>
      <c r="O99" s="2632"/>
      <c r="P99" s="28"/>
      <c r="Q99" s="28"/>
      <c r="R99" s="28"/>
      <c r="S99" s="2633"/>
      <c r="T99" s="28"/>
      <c r="U99" s="39"/>
      <c r="V99" s="2630"/>
      <c r="W99" s="2632"/>
      <c r="X99" s="932"/>
      <c r="Y99" s="2630"/>
      <c r="Z99" s="2632"/>
      <c r="AA99" s="2630"/>
      <c r="AB99" s="2632"/>
      <c r="AC99" s="39"/>
      <c r="AD99" s="2630"/>
      <c r="AE99" s="2632"/>
      <c r="AF99" s="2630"/>
      <c r="AG99" s="2632"/>
      <c r="AH99" s="932"/>
      <c r="AI99" s="2632"/>
      <c r="AJ99" s="39"/>
      <c r="AK99" s="2630"/>
      <c r="AL99" s="2632"/>
      <c r="AM99" s="2630"/>
      <c r="AN99" s="2632"/>
      <c r="AO99" s="2630"/>
      <c r="AP99" s="2632"/>
    </row>
    <row r="100" spans="1:42" s="14" customFormat="1" ht="30" x14ac:dyDescent="0.25">
      <c r="A100" s="2634" t="s">
        <v>9709</v>
      </c>
      <c r="B100" s="2635" t="s">
        <v>8419</v>
      </c>
      <c r="C100" s="2636" t="s">
        <v>13360</v>
      </c>
      <c r="D100" s="2637"/>
      <c r="E100" s="2635"/>
      <c r="F100" s="2618"/>
      <c r="G100" s="2616"/>
      <c r="H100" s="2617"/>
      <c r="I100" s="2618" t="s">
        <v>13361</v>
      </c>
      <c r="J100" s="79"/>
      <c r="K100" s="2638"/>
      <c r="M100" s="2639" t="s">
        <v>8419</v>
      </c>
      <c r="N100" s="686" t="s">
        <v>8</v>
      </c>
      <c r="O100" s="137"/>
      <c r="S100" s="2640"/>
      <c r="U100" s="40"/>
      <c r="V100" s="2638"/>
      <c r="W100" s="137"/>
      <c r="X100" s="79"/>
      <c r="Y100" s="2638"/>
      <c r="Z100" s="137"/>
      <c r="AA100" s="2638"/>
      <c r="AB100" s="137"/>
      <c r="AC100" s="40"/>
      <c r="AD100" s="2638"/>
      <c r="AE100" s="137"/>
      <c r="AF100" s="2638"/>
      <c r="AG100" s="137"/>
      <c r="AH100" s="79"/>
      <c r="AI100" s="137"/>
      <c r="AJ100" s="40"/>
      <c r="AK100" s="2638"/>
      <c r="AL100" s="137"/>
      <c r="AM100" s="2638"/>
      <c r="AN100" s="137"/>
      <c r="AO100" s="2638"/>
      <c r="AP100" s="137"/>
    </row>
    <row r="101" spans="1:42" s="14" customFormat="1" ht="30" x14ac:dyDescent="0.25">
      <c r="A101" s="2634" t="s">
        <v>9709</v>
      </c>
      <c r="B101" s="2635" t="s">
        <v>10363</v>
      </c>
      <c r="C101" s="2641" t="s">
        <v>13362</v>
      </c>
      <c r="D101" s="2637"/>
      <c r="E101" s="2635"/>
      <c r="F101" s="2618"/>
      <c r="G101" s="2616"/>
      <c r="H101" s="2617"/>
      <c r="I101" s="2618" t="s">
        <v>13363</v>
      </c>
      <c r="J101" s="79"/>
      <c r="K101" s="2638"/>
      <c r="M101" s="2639" t="s">
        <v>10363</v>
      </c>
      <c r="N101" s="686" t="s">
        <v>8</v>
      </c>
      <c r="O101" s="137"/>
      <c r="S101" s="2640"/>
      <c r="U101" s="40"/>
      <c r="V101" s="2638"/>
      <c r="W101" s="137"/>
      <c r="X101" s="79"/>
      <c r="Y101" s="2638"/>
      <c r="Z101" s="137"/>
      <c r="AA101" s="2638"/>
      <c r="AB101" s="137"/>
      <c r="AC101" s="40"/>
      <c r="AD101" s="2638"/>
      <c r="AE101" s="137"/>
      <c r="AF101" s="2638"/>
      <c r="AG101" s="137"/>
      <c r="AH101" s="79"/>
      <c r="AI101" s="137"/>
      <c r="AJ101" s="40"/>
      <c r="AK101" s="2638"/>
      <c r="AL101" s="137"/>
      <c r="AM101" s="2638"/>
      <c r="AN101" s="137"/>
      <c r="AO101" s="2638"/>
      <c r="AP101" s="137"/>
    </row>
    <row r="102" spans="1:42" s="14" customFormat="1" x14ac:dyDescent="0.25">
      <c r="A102" s="2642">
        <v>48</v>
      </c>
      <c r="B102" s="2635" t="s">
        <v>13364</v>
      </c>
      <c r="C102" s="2643" t="s">
        <v>13365</v>
      </c>
      <c r="D102" s="2637"/>
      <c r="E102" s="2635"/>
      <c r="F102" s="2644" t="s">
        <v>120</v>
      </c>
      <c r="G102" s="2616" t="s">
        <v>13</v>
      </c>
      <c r="H102" s="2617"/>
      <c r="I102" s="2618" t="s">
        <v>7074</v>
      </c>
      <c r="J102" s="79"/>
      <c r="K102" s="2638"/>
      <c r="M102" s="79"/>
      <c r="N102" s="2638"/>
      <c r="O102" s="137"/>
      <c r="S102" s="2640"/>
      <c r="U102" s="40"/>
      <c r="V102" s="2638"/>
      <c r="W102" s="137"/>
      <c r="X102" s="79"/>
      <c r="Y102" s="2638"/>
      <c r="Z102" s="137"/>
      <c r="AA102" s="2638"/>
      <c r="AB102" s="137"/>
      <c r="AC102" s="40"/>
      <c r="AD102" s="2638"/>
      <c r="AE102" s="137"/>
      <c r="AF102" s="2638"/>
      <c r="AG102" s="137"/>
      <c r="AH102" s="79"/>
      <c r="AI102" s="137"/>
      <c r="AJ102" s="40"/>
      <c r="AK102" s="2638"/>
      <c r="AL102" s="137"/>
      <c r="AM102" s="2638"/>
      <c r="AN102" s="137"/>
      <c r="AO102" s="2638"/>
      <c r="AP102" s="137"/>
    </row>
    <row r="103" spans="1:42" s="14" customFormat="1" x14ac:dyDescent="0.25">
      <c r="A103" s="2642">
        <v>48</v>
      </c>
      <c r="B103" s="2635" t="s">
        <v>13366</v>
      </c>
      <c r="C103" s="2643" t="s">
        <v>13367</v>
      </c>
      <c r="D103" s="2637"/>
      <c r="E103" s="2635"/>
      <c r="F103" s="2637"/>
      <c r="G103" s="2616" t="s">
        <v>13</v>
      </c>
      <c r="H103" s="2617"/>
      <c r="I103" s="2618" t="s">
        <v>13368</v>
      </c>
      <c r="J103" s="79"/>
      <c r="K103" s="2638"/>
      <c r="M103" s="79"/>
      <c r="N103" s="2638"/>
      <c r="O103" s="137"/>
      <c r="S103" s="2640"/>
      <c r="U103" s="40"/>
      <c r="V103" s="2638"/>
      <c r="W103" s="137"/>
      <c r="X103" s="79"/>
      <c r="Y103" s="2638"/>
      <c r="Z103" s="137"/>
      <c r="AA103" s="2638"/>
      <c r="AB103" s="137"/>
      <c r="AC103" s="40"/>
      <c r="AD103" s="2638"/>
      <c r="AE103" s="137"/>
      <c r="AF103" s="2638"/>
      <c r="AG103" s="137"/>
      <c r="AH103" s="79"/>
      <c r="AI103" s="137"/>
      <c r="AJ103" s="40"/>
      <c r="AK103" s="2638"/>
      <c r="AL103" s="137"/>
      <c r="AM103" s="2638"/>
      <c r="AN103" s="137"/>
      <c r="AO103" s="2638"/>
      <c r="AP103" s="137"/>
    </row>
    <row r="104" spans="1:42" s="14" customFormat="1" x14ac:dyDescent="0.25">
      <c r="A104" s="2642">
        <v>48</v>
      </c>
      <c r="B104" s="2635" t="s">
        <v>13369</v>
      </c>
      <c r="C104" s="2643" t="s">
        <v>13370</v>
      </c>
      <c r="D104" s="2637"/>
      <c r="E104" s="2635"/>
      <c r="F104" s="2645"/>
      <c r="G104" s="2616" t="s">
        <v>13</v>
      </c>
      <c r="H104" s="2617"/>
      <c r="I104" s="2621" t="s">
        <v>13371</v>
      </c>
      <c r="J104" s="79"/>
      <c r="K104" s="2638"/>
      <c r="M104" s="79"/>
      <c r="N104" s="2638"/>
      <c r="O104" s="137"/>
      <c r="S104" s="2640"/>
      <c r="U104" s="40"/>
      <c r="V104" s="2638"/>
      <c r="W104" s="137"/>
      <c r="X104" s="79"/>
      <c r="Y104" s="2638"/>
      <c r="Z104" s="137"/>
      <c r="AA104" s="2638"/>
      <c r="AB104" s="137"/>
      <c r="AC104" s="40"/>
      <c r="AD104" s="2638"/>
      <c r="AE104" s="137"/>
      <c r="AF104" s="2638"/>
      <c r="AG104" s="137"/>
      <c r="AH104" s="79"/>
      <c r="AI104" s="137"/>
      <c r="AJ104" s="40"/>
      <c r="AK104" s="2638"/>
      <c r="AL104" s="137"/>
      <c r="AM104" s="2638"/>
      <c r="AN104" s="137"/>
      <c r="AO104" s="2638"/>
      <c r="AP104" s="137"/>
    </row>
    <row r="105" spans="1:42" s="14" customFormat="1" x14ac:dyDescent="0.25">
      <c r="A105" s="2642">
        <v>48</v>
      </c>
      <c r="B105" s="2635" t="s">
        <v>13372</v>
      </c>
      <c r="C105" s="2643" t="s">
        <v>13373</v>
      </c>
      <c r="D105" s="2637"/>
      <c r="E105" s="2635"/>
      <c r="F105" s="2637"/>
      <c r="G105" s="2616" t="s">
        <v>13</v>
      </c>
      <c r="H105" s="2617"/>
      <c r="I105" s="2618" t="s">
        <v>13374</v>
      </c>
      <c r="J105" s="79"/>
      <c r="K105" s="2638"/>
      <c r="M105" s="79"/>
      <c r="N105" s="2638"/>
      <c r="O105" s="137"/>
      <c r="S105" s="2640"/>
      <c r="U105" s="40"/>
      <c r="V105" s="2638"/>
      <c r="W105" s="137"/>
      <c r="X105" s="79"/>
      <c r="Y105" s="2638"/>
      <c r="Z105" s="137"/>
      <c r="AA105" s="2638"/>
      <c r="AB105" s="137"/>
      <c r="AC105" s="40"/>
      <c r="AD105" s="2638"/>
      <c r="AE105" s="137"/>
      <c r="AF105" s="2638"/>
      <c r="AG105" s="137"/>
      <c r="AH105" s="79"/>
      <c r="AI105" s="137"/>
      <c r="AJ105" s="40"/>
      <c r="AK105" s="2638"/>
      <c r="AL105" s="137"/>
      <c r="AM105" s="2638"/>
      <c r="AN105" s="137"/>
      <c r="AO105" s="2638"/>
      <c r="AP105" s="137"/>
    </row>
    <row r="106" spans="1:42" s="14" customFormat="1" x14ac:dyDescent="0.25">
      <c r="A106" s="2642">
        <v>48</v>
      </c>
      <c r="B106" s="2635" t="s">
        <v>13375</v>
      </c>
      <c r="C106" s="2643" t="s">
        <v>13376</v>
      </c>
      <c r="D106" s="2637"/>
      <c r="E106" s="2635"/>
      <c r="F106" s="2637"/>
      <c r="G106" s="2616" t="s">
        <v>13</v>
      </c>
      <c r="H106" s="2617"/>
      <c r="I106" s="2618" t="s">
        <v>13377</v>
      </c>
      <c r="J106" s="79"/>
      <c r="K106" s="2638"/>
      <c r="M106" s="79"/>
      <c r="N106" s="2638"/>
      <c r="O106" s="137"/>
      <c r="S106" s="2640"/>
      <c r="U106" s="40"/>
      <c r="V106" s="2638"/>
      <c r="W106" s="137"/>
      <c r="X106" s="79"/>
      <c r="Y106" s="2638"/>
      <c r="Z106" s="137"/>
      <c r="AA106" s="2638"/>
      <c r="AB106" s="137"/>
      <c r="AC106" s="40"/>
      <c r="AD106" s="2638"/>
      <c r="AE106" s="137"/>
      <c r="AF106" s="2638"/>
      <c r="AG106" s="137"/>
      <c r="AH106" s="79"/>
      <c r="AI106" s="137"/>
      <c r="AJ106" s="40"/>
      <c r="AK106" s="2638"/>
      <c r="AL106" s="137"/>
      <c r="AM106" s="2638"/>
      <c r="AN106" s="137"/>
      <c r="AO106" s="2638"/>
      <c r="AP106" s="137"/>
    </row>
    <row r="107" spans="1:42" s="14" customFormat="1" ht="30" x14ac:dyDescent="0.25">
      <c r="A107" s="2642">
        <v>48</v>
      </c>
      <c r="B107" s="2635" t="s">
        <v>13378</v>
      </c>
      <c r="C107" s="2643" t="s">
        <v>13379</v>
      </c>
      <c r="D107" s="2637"/>
      <c r="E107" s="2635"/>
      <c r="F107" s="2637"/>
      <c r="G107" s="2616" t="s">
        <v>4</v>
      </c>
      <c r="H107" s="2617"/>
      <c r="I107" s="2618" t="s">
        <v>13380</v>
      </c>
      <c r="J107" s="79"/>
      <c r="K107" s="2638"/>
      <c r="M107" s="79"/>
      <c r="N107" s="2638"/>
      <c r="O107" s="137"/>
      <c r="S107" s="2640"/>
      <c r="U107" s="40"/>
      <c r="V107" s="2638"/>
      <c r="W107" s="137"/>
      <c r="X107" s="79"/>
      <c r="Y107" s="2638"/>
      <c r="Z107" s="137"/>
      <c r="AA107" s="2638"/>
      <c r="AB107" s="137"/>
      <c r="AC107" s="40"/>
      <c r="AD107" s="2638"/>
      <c r="AE107" s="137"/>
      <c r="AF107" s="2638"/>
      <c r="AG107" s="137"/>
      <c r="AH107" s="79"/>
      <c r="AI107" s="137"/>
      <c r="AJ107" s="40"/>
      <c r="AK107" s="2638"/>
      <c r="AL107" s="137"/>
      <c r="AM107" s="2638"/>
      <c r="AN107" s="137"/>
      <c r="AO107" s="2638"/>
      <c r="AP107" s="137"/>
    </row>
    <row r="108" spans="1:42" s="14" customFormat="1" ht="30" x14ac:dyDescent="0.25">
      <c r="A108" s="2642">
        <v>48</v>
      </c>
      <c r="B108" s="2635" t="s">
        <v>13381</v>
      </c>
      <c r="C108" s="2643" t="s">
        <v>13382</v>
      </c>
      <c r="D108" s="2637"/>
      <c r="E108" s="2635"/>
      <c r="F108" s="2637"/>
      <c r="G108" s="2616" t="s">
        <v>4</v>
      </c>
      <c r="H108" s="2617"/>
      <c r="I108" s="2618" t="s">
        <v>13383</v>
      </c>
      <c r="J108" s="79"/>
      <c r="K108" s="2638"/>
      <c r="M108" s="79"/>
      <c r="N108" s="2638"/>
      <c r="O108" s="137"/>
      <c r="S108" s="2640"/>
      <c r="U108" s="40"/>
      <c r="V108" s="2638"/>
      <c r="W108" s="137"/>
      <c r="X108" s="79"/>
      <c r="Y108" s="2638"/>
      <c r="Z108" s="137"/>
      <c r="AA108" s="2638"/>
      <c r="AB108" s="137"/>
      <c r="AC108" s="40"/>
      <c r="AD108" s="2638"/>
      <c r="AE108" s="137"/>
      <c r="AF108" s="2638"/>
      <c r="AG108" s="137"/>
      <c r="AH108" s="79"/>
      <c r="AI108" s="137"/>
      <c r="AJ108" s="40"/>
      <c r="AK108" s="2638"/>
      <c r="AL108" s="137"/>
      <c r="AM108" s="2638"/>
      <c r="AN108" s="137"/>
      <c r="AO108" s="2638"/>
      <c r="AP108" s="137"/>
    </row>
    <row r="109" spans="1:42" s="14" customFormat="1" ht="30" x14ac:dyDescent="0.25">
      <c r="A109" s="2642">
        <v>48</v>
      </c>
      <c r="B109" s="2635" t="s">
        <v>13384</v>
      </c>
      <c r="C109" s="2643" t="s">
        <v>13385</v>
      </c>
      <c r="D109" s="2637"/>
      <c r="E109" s="2635"/>
      <c r="F109" s="2637"/>
      <c r="G109" s="2616"/>
      <c r="H109" s="2617"/>
      <c r="I109" s="2618" t="s">
        <v>13386</v>
      </c>
      <c r="J109" s="79"/>
      <c r="K109" s="2638"/>
      <c r="M109" s="79"/>
      <c r="N109" s="2638"/>
      <c r="O109" s="137"/>
      <c r="S109" s="2640"/>
      <c r="U109" s="40"/>
      <c r="V109" s="2638"/>
      <c r="W109" s="137"/>
      <c r="X109" s="79"/>
      <c r="Y109" s="2638"/>
      <c r="Z109" s="137"/>
      <c r="AA109" s="2638"/>
      <c r="AB109" s="137"/>
      <c r="AC109" s="40"/>
      <c r="AD109" s="2638"/>
      <c r="AE109" s="137"/>
      <c r="AF109" s="2638"/>
      <c r="AG109" s="137"/>
      <c r="AH109" s="79"/>
      <c r="AI109" s="137"/>
      <c r="AJ109" s="40"/>
      <c r="AK109" s="2638"/>
      <c r="AL109" s="137"/>
      <c r="AM109" s="2638"/>
      <c r="AN109" s="137"/>
      <c r="AO109" s="2638"/>
      <c r="AP109" s="137"/>
    </row>
    <row r="110" spans="1:42" s="14" customFormat="1" x14ac:dyDescent="0.25">
      <c r="A110" s="2642">
        <v>48</v>
      </c>
      <c r="B110" s="2635" t="s">
        <v>13387</v>
      </c>
      <c r="C110" s="2646" t="s">
        <v>13388</v>
      </c>
      <c r="D110" s="2637"/>
      <c r="E110" s="2635"/>
      <c r="F110" s="2644" t="s">
        <v>12953</v>
      </c>
      <c r="G110" s="2616"/>
      <c r="H110" s="2617" t="s">
        <v>8</v>
      </c>
      <c r="I110" s="2618" t="s">
        <v>13389</v>
      </c>
      <c r="J110" s="79"/>
      <c r="K110" s="2638"/>
      <c r="M110" s="79"/>
      <c r="N110" s="2638"/>
      <c r="O110" s="137"/>
      <c r="S110" s="2640"/>
      <c r="U110" s="40"/>
      <c r="V110" s="2638"/>
      <c r="W110" s="137"/>
      <c r="X110" s="79"/>
      <c r="Y110" s="2638"/>
      <c r="Z110" s="137"/>
      <c r="AA110" s="2638"/>
      <c r="AB110" s="137"/>
      <c r="AC110" s="40"/>
      <c r="AD110" s="2638"/>
      <c r="AE110" s="137"/>
      <c r="AF110" s="2638"/>
      <c r="AG110" s="137"/>
      <c r="AH110" s="79"/>
      <c r="AI110" s="137"/>
      <c r="AJ110" s="40"/>
      <c r="AK110" s="2638"/>
      <c r="AL110" s="137"/>
      <c r="AM110" s="2638"/>
      <c r="AN110" s="137"/>
      <c r="AO110" s="2638"/>
      <c r="AP110" s="137"/>
    </row>
    <row r="111" spans="1:42" s="14" customFormat="1" x14ac:dyDescent="0.25">
      <c r="A111" s="2642">
        <v>48</v>
      </c>
      <c r="B111" s="2635" t="s">
        <v>13390</v>
      </c>
      <c r="C111" s="2646" t="s">
        <v>13391</v>
      </c>
      <c r="D111" s="2637"/>
      <c r="E111" s="2635"/>
      <c r="F111" s="2637"/>
      <c r="G111" s="2616"/>
      <c r="H111" s="2617" t="s">
        <v>24</v>
      </c>
      <c r="I111" s="2618" t="s">
        <v>13392</v>
      </c>
      <c r="J111" s="79"/>
      <c r="K111" s="2638"/>
      <c r="M111" s="79"/>
      <c r="N111" s="2638"/>
      <c r="O111" s="137"/>
      <c r="S111" s="2640"/>
      <c r="U111" s="40"/>
      <c r="V111" s="2638"/>
      <c r="W111" s="137"/>
      <c r="X111" s="79"/>
      <c r="Y111" s="2638"/>
      <c r="Z111" s="137"/>
      <c r="AA111" s="2638"/>
      <c r="AB111" s="137"/>
      <c r="AC111" s="40"/>
      <c r="AD111" s="2638"/>
      <c r="AE111" s="137"/>
      <c r="AF111" s="2638"/>
      <c r="AG111" s="137"/>
      <c r="AH111" s="79"/>
      <c r="AI111" s="137"/>
      <c r="AJ111" s="40"/>
      <c r="AK111" s="2638"/>
      <c r="AL111" s="137"/>
      <c r="AM111" s="2638"/>
      <c r="AN111" s="137"/>
      <c r="AO111" s="2638"/>
      <c r="AP111" s="137"/>
    </row>
    <row r="112" spans="1:42" s="14" customFormat="1" x14ac:dyDescent="0.25">
      <c r="A112" s="2642">
        <v>48</v>
      </c>
      <c r="B112" s="2635" t="s">
        <v>13393</v>
      </c>
      <c r="C112" s="2646" t="s">
        <v>13394</v>
      </c>
      <c r="D112" s="2637"/>
      <c r="E112" s="2635"/>
      <c r="F112" s="2637"/>
      <c r="G112" s="2616"/>
      <c r="H112" s="2617" t="s">
        <v>24</v>
      </c>
      <c r="I112" s="2618" t="s">
        <v>13395</v>
      </c>
      <c r="J112" s="79"/>
      <c r="K112" s="2638"/>
      <c r="M112" s="79"/>
      <c r="N112" s="2638"/>
      <c r="O112" s="137"/>
      <c r="S112" s="2640"/>
      <c r="U112" s="40"/>
      <c r="V112" s="2638"/>
      <c r="W112" s="137"/>
      <c r="X112" s="79"/>
      <c r="Y112" s="2638"/>
      <c r="Z112" s="137"/>
      <c r="AA112" s="2638"/>
      <c r="AB112" s="137"/>
      <c r="AC112" s="40"/>
      <c r="AD112" s="2638"/>
      <c r="AE112" s="137"/>
      <c r="AF112" s="2638"/>
      <c r="AG112" s="137"/>
      <c r="AH112" s="79"/>
      <c r="AI112" s="137"/>
      <c r="AJ112" s="40"/>
      <c r="AK112" s="2638"/>
      <c r="AL112" s="137"/>
      <c r="AM112" s="2638"/>
      <c r="AN112" s="137"/>
      <c r="AO112" s="2638"/>
      <c r="AP112" s="137"/>
    </row>
    <row r="113" spans="1:42" s="14" customFormat="1" x14ac:dyDescent="0.25">
      <c r="A113" s="2642">
        <v>48</v>
      </c>
      <c r="B113" s="2635" t="s">
        <v>13396</v>
      </c>
      <c r="C113" s="2646" t="s">
        <v>13397</v>
      </c>
      <c r="D113" s="2637"/>
      <c r="E113" s="2635"/>
      <c r="F113" s="2637"/>
      <c r="G113" s="2616"/>
      <c r="H113" s="2617" t="s">
        <v>8</v>
      </c>
      <c r="I113" s="2618" t="s">
        <v>13398</v>
      </c>
      <c r="J113" s="79"/>
      <c r="K113" s="2638"/>
      <c r="M113" s="79"/>
      <c r="N113" s="2638"/>
      <c r="O113" s="137"/>
      <c r="S113" s="2640"/>
      <c r="U113" s="40"/>
      <c r="V113" s="2638"/>
      <c r="W113" s="137"/>
      <c r="X113" s="79"/>
      <c r="Y113" s="2638"/>
      <c r="Z113" s="137"/>
      <c r="AA113" s="2638"/>
      <c r="AB113" s="137"/>
      <c r="AC113" s="40"/>
      <c r="AD113" s="2638"/>
      <c r="AE113" s="137"/>
      <c r="AF113" s="2638"/>
      <c r="AG113" s="137"/>
      <c r="AH113" s="79"/>
      <c r="AI113" s="137"/>
      <c r="AJ113" s="40"/>
      <c r="AK113" s="2638"/>
      <c r="AL113" s="137"/>
      <c r="AM113" s="2638"/>
      <c r="AN113" s="137"/>
      <c r="AO113" s="2638"/>
      <c r="AP113" s="137"/>
    </row>
    <row r="114" spans="1:42" s="14" customFormat="1" x14ac:dyDescent="0.25">
      <c r="A114" s="2642">
        <v>48</v>
      </c>
      <c r="B114" s="2635" t="s">
        <v>13399</v>
      </c>
      <c r="C114" s="2646" t="s">
        <v>13400</v>
      </c>
      <c r="D114" s="2637"/>
      <c r="E114" s="2635"/>
      <c r="F114" s="2647"/>
      <c r="G114" s="2616"/>
      <c r="H114" s="2617" t="s">
        <v>24</v>
      </c>
      <c r="I114" s="2648" t="s">
        <v>13401</v>
      </c>
      <c r="J114" s="79"/>
      <c r="K114" s="2638"/>
      <c r="M114" s="79"/>
      <c r="N114" s="2638"/>
      <c r="O114" s="137"/>
      <c r="S114" s="2640"/>
      <c r="U114" s="40"/>
      <c r="V114" s="2638"/>
      <c r="W114" s="137"/>
      <c r="X114" s="79"/>
      <c r="Y114" s="2638"/>
      <c r="Z114" s="137"/>
      <c r="AA114" s="2638"/>
      <c r="AB114" s="137"/>
      <c r="AC114" s="40"/>
      <c r="AD114" s="2638"/>
      <c r="AE114" s="137"/>
      <c r="AF114" s="2638"/>
      <c r="AG114" s="137"/>
      <c r="AH114" s="79"/>
      <c r="AI114" s="137"/>
      <c r="AJ114" s="40"/>
      <c r="AK114" s="2638"/>
      <c r="AL114" s="137"/>
      <c r="AM114" s="2638"/>
      <c r="AN114" s="137"/>
      <c r="AO114" s="2638"/>
      <c r="AP114" s="137"/>
    </row>
    <row r="115" spans="1:42" s="14" customFormat="1" x14ac:dyDescent="0.25">
      <c r="A115" s="2642">
        <v>48</v>
      </c>
      <c r="B115" s="2635" t="s">
        <v>13402</v>
      </c>
      <c r="C115" s="2646" t="s">
        <v>13403</v>
      </c>
      <c r="D115" s="2637"/>
      <c r="E115" s="2635"/>
      <c r="F115" s="2647"/>
      <c r="G115" s="2616"/>
      <c r="H115" s="2617" t="s">
        <v>4</v>
      </c>
      <c r="I115" s="2648" t="s">
        <v>13401</v>
      </c>
      <c r="J115" s="79"/>
      <c r="K115" s="2638"/>
      <c r="M115" s="79"/>
      <c r="N115" s="2638"/>
      <c r="O115" s="137"/>
      <c r="S115" s="2640"/>
      <c r="U115" s="40"/>
      <c r="V115" s="2638"/>
      <c r="W115" s="137"/>
      <c r="X115" s="79"/>
      <c r="Y115" s="2638"/>
      <c r="Z115" s="137"/>
      <c r="AA115" s="2638"/>
      <c r="AB115" s="137"/>
      <c r="AC115" s="40"/>
      <c r="AD115" s="2638"/>
      <c r="AE115" s="137"/>
      <c r="AF115" s="2638"/>
      <c r="AG115" s="137"/>
      <c r="AH115" s="79"/>
      <c r="AI115" s="137"/>
      <c r="AJ115" s="40"/>
      <c r="AK115" s="2638"/>
      <c r="AL115" s="137"/>
      <c r="AM115" s="2638"/>
      <c r="AN115" s="137"/>
      <c r="AO115" s="2638"/>
      <c r="AP115" s="137"/>
    </row>
    <row r="116" spans="1:42" s="14" customFormat="1" x14ac:dyDescent="0.25">
      <c r="A116" s="2642">
        <v>48</v>
      </c>
      <c r="B116" s="2635" t="s">
        <v>13404</v>
      </c>
      <c r="C116" s="2646" t="s">
        <v>13405</v>
      </c>
      <c r="D116" s="2637"/>
      <c r="E116" s="2635"/>
      <c r="F116" s="2647"/>
      <c r="G116" s="2616"/>
      <c r="H116" s="2617" t="s">
        <v>24</v>
      </c>
      <c r="I116" s="2648" t="s">
        <v>13401</v>
      </c>
      <c r="J116" s="79"/>
      <c r="K116" s="2638"/>
      <c r="M116" s="79"/>
      <c r="N116" s="2638"/>
      <c r="O116" s="137"/>
      <c r="S116" s="2640"/>
      <c r="U116" s="40"/>
      <c r="V116" s="2638"/>
      <c r="W116" s="137"/>
      <c r="X116" s="79"/>
      <c r="Y116" s="2638"/>
      <c r="Z116" s="137"/>
      <c r="AA116" s="2638"/>
      <c r="AB116" s="137"/>
      <c r="AC116" s="40"/>
      <c r="AD116" s="2638"/>
      <c r="AE116" s="137"/>
      <c r="AF116" s="2638"/>
      <c r="AG116" s="137"/>
      <c r="AH116" s="79"/>
      <c r="AI116" s="137"/>
      <c r="AJ116" s="40"/>
      <c r="AK116" s="2638"/>
      <c r="AL116" s="137"/>
      <c r="AM116" s="2638"/>
      <c r="AN116" s="137"/>
      <c r="AO116" s="2638"/>
      <c r="AP116" s="137"/>
    </row>
    <row r="117" spans="1:42" s="14" customFormat="1" x14ac:dyDescent="0.25">
      <c r="A117" s="2642">
        <v>48</v>
      </c>
      <c r="B117" s="2635" t="s">
        <v>13406</v>
      </c>
      <c r="C117" s="2646" t="s">
        <v>13407</v>
      </c>
      <c r="D117" s="2637"/>
      <c r="E117" s="2635"/>
      <c r="F117" s="2647"/>
      <c r="G117" s="2616"/>
      <c r="H117" s="2617" t="s">
        <v>4</v>
      </c>
      <c r="I117" s="2648" t="s">
        <v>13401</v>
      </c>
      <c r="J117" s="79"/>
      <c r="K117" s="2638"/>
      <c r="M117" s="79"/>
      <c r="N117" s="2638"/>
      <c r="O117" s="137"/>
      <c r="S117" s="2640"/>
      <c r="U117" s="40"/>
      <c r="V117" s="2638"/>
      <c r="W117" s="137"/>
      <c r="X117" s="79"/>
      <c r="Y117" s="2638"/>
      <c r="Z117" s="137"/>
      <c r="AA117" s="2638"/>
      <c r="AB117" s="137"/>
      <c r="AC117" s="40"/>
      <c r="AD117" s="2638"/>
      <c r="AE117" s="137"/>
      <c r="AF117" s="2638"/>
      <c r="AG117" s="137"/>
      <c r="AH117" s="79"/>
      <c r="AI117" s="137"/>
      <c r="AJ117" s="40"/>
      <c r="AK117" s="2638"/>
      <c r="AL117" s="137"/>
      <c r="AM117" s="2638"/>
      <c r="AN117" s="137"/>
      <c r="AO117" s="2638"/>
      <c r="AP117" s="137"/>
    </row>
    <row r="118" spans="1:42" s="14" customFormat="1" x14ac:dyDescent="0.25">
      <c r="A118" s="2642">
        <v>48</v>
      </c>
      <c r="B118" s="2635" t="s">
        <v>13408</v>
      </c>
      <c r="C118" s="2646" t="s">
        <v>13409</v>
      </c>
      <c r="D118" s="2637"/>
      <c r="E118" s="2635"/>
      <c r="F118" s="2647"/>
      <c r="G118" s="2616"/>
      <c r="H118" s="2617" t="s">
        <v>24</v>
      </c>
      <c r="I118" s="2648" t="s">
        <v>13401</v>
      </c>
      <c r="J118" s="79"/>
      <c r="K118" s="2638"/>
      <c r="M118" s="79"/>
      <c r="N118" s="2638"/>
      <c r="O118" s="137"/>
      <c r="S118" s="2640"/>
      <c r="U118" s="40"/>
      <c r="V118" s="2638"/>
      <c r="W118" s="137"/>
      <c r="X118" s="79"/>
      <c r="Y118" s="2638"/>
      <c r="Z118" s="137"/>
      <c r="AA118" s="2638"/>
      <c r="AB118" s="137"/>
      <c r="AC118" s="40"/>
      <c r="AD118" s="2638"/>
      <c r="AE118" s="137"/>
      <c r="AF118" s="2638"/>
      <c r="AG118" s="137"/>
      <c r="AH118" s="79"/>
      <c r="AI118" s="137"/>
      <c r="AJ118" s="40"/>
      <c r="AK118" s="2638"/>
      <c r="AL118" s="137"/>
      <c r="AM118" s="2638"/>
      <c r="AN118" s="137"/>
      <c r="AO118" s="2638"/>
      <c r="AP118" s="137"/>
    </row>
    <row r="119" spans="1:42" s="14" customFormat="1" x14ac:dyDescent="0.25">
      <c r="A119" s="2642">
        <v>48</v>
      </c>
      <c r="B119" s="2635" t="s">
        <v>13410</v>
      </c>
      <c r="C119" s="2646" t="s">
        <v>13411</v>
      </c>
      <c r="D119" s="2637"/>
      <c r="E119" s="2635"/>
      <c r="F119" s="2647"/>
      <c r="G119" s="2616"/>
      <c r="H119" s="2617" t="s">
        <v>4</v>
      </c>
      <c r="I119" s="2648" t="s">
        <v>13401</v>
      </c>
      <c r="J119" s="79"/>
      <c r="K119" s="2638"/>
      <c r="M119" s="79"/>
      <c r="N119" s="2638"/>
      <c r="O119" s="137"/>
      <c r="S119" s="2640"/>
      <c r="U119" s="40"/>
      <c r="V119" s="2638"/>
      <c r="W119" s="137"/>
      <c r="X119" s="79"/>
      <c r="Y119" s="2638"/>
      <c r="Z119" s="137"/>
      <c r="AA119" s="2638"/>
      <c r="AB119" s="137"/>
      <c r="AC119" s="40"/>
      <c r="AD119" s="2638"/>
      <c r="AE119" s="137"/>
      <c r="AF119" s="2638"/>
      <c r="AG119" s="137"/>
      <c r="AH119" s="79"/>
      <c r="AI119" s="137"/>
      <c r="AJ119" s="40"/>
      <c r="AK119" s="2638"/>
      <c r="AL119" s="137"/>
      <c r="AM119" s="2638"/>
      <c r="AN119" s="137"/>
      <c r="AO119" s="2638"/>
      <c r="AP119" s="137"/>
    </row>
    <row r="120" spans="1:42" s="14" customFormat="1" x14ac:dyDescent="0.25">
      <c r="A120" s="2642">
        <v>48</v>
      </c>
      <c r="B120" s="2635" t="s">
        <v>13412</v>
      </c>
      <c r="C120" s="2646" t="s">
        <v>13413</v>
      </c>
      <c r="D120" s="2637"/>
      <c r="E120" s="2635"/>
      <c r="F120" s="2637"/>
      <c r="G120" s="2616"/>
      <c r="H120" s="2617" t="s">
        <v>8</v>
      </c>
      <c r="I120" s="2618" t="s">
        <v>13414</v>
      </c>
      <c r="J120" s="79"/>
      <c r="K120" s="2638"/>
      <c r="M120" s="79"/>
      <c r="N120" s="2638"/>
      <c r="O120" s="137"/>
      <c r="S120" s="2640"/>
      <c r="U120" s="40"/>
      <c r="V120" s="2638"/>
      <c r="W120" s="137"/>
      <c r="X120" s="79"/>
      <c r="Y120" s="2638"/>
      <c r="Z120" s="137"/>
      <c r="AA120" s="2638"/>
      <c r="AB120" s="137"/>
      <c r="AC120" s="40"/>
      <c r="AD120" s="2638"/>
      <c r="AE120" s="137"/>
      <c r="AF120" s="2638"/>
      <c r="AG120" s="137"/>
      <c r="AH120" s="79"/>
      <c r="AI120" s="137"/>
      <c r="AJ120" s="40"/>
      <c r="AK120" s="2638"/>
      <c r="AL120" s="137"/>
      <c r="AM120" s="2638"/>
      <c r="AN120" s="137"/>
      <c r="AO120" s="2638"/>
      <c r="AP120" s="137"/>
    </row>
    <row r="121" spans="1:42" s="14" customFormat="1" x14ac:dyDescent="0.25">
      <c r="A121" s="2642">
        <v>48</v>
      </c>
      <c r="B121" s="2635" t="s">
        <v>13415</v>
      </c>
      <c r="C121" s="2646" t="s">
        <v>13416</v>
      </c>
      <c r="D121" s="2637"/>
      <c r="E121" s="2635"/>
      <c r="F121" s="2637"/>
      <c r="G121" s="2616"/>
      <c r="H121" s="2617" t="s">
        <v>8</v>
      </c>
      <c r="I121" s="2618" t="s">
        <v>13417</v>
      </c>
      <c r="J121" s="79"/>
      <c r="K121" s="2638"/>
      <c r="M121" s="79"/>
      <c r="N121" s="2638"/>
      <c r="O121" s="137"/>
      <c r="S121" s="2640"/>
      <c r="U121" s="40"/>
      <c r="V121" s="2638"/>
      <c r="W121" s="137"/>
      <c r="X121" s="79"/>
      <c r="Y121" s="2638"/>
      <c r="Z121" s="137"/>
      <c r="AA121" s="2638"/>
      <c r="AB121" s="137"/>
      <c r="AC121" s="40"/>
      <c r="AD121" s="2638"/>
      <c r="AE121" s="137"/>
      <c r="AF121" s="2638"/>
      <c r="AG121" s="137"/>
      <c r="AH121" s="79"/>
      <c r="AI121" s="137"/>
      <c r="AJ121" s="40"/>
      <c r="AK121" s="2638"/>
      <c r="AL121" s="137"/>
      <c r="AM121" s="2638"/>
      <c r="AN121" s="137"/>
      <c r="AO121" s="2638"/>
      <c r="AP121" s="137"/>
    </row>
    <row r="122" spans="1:42" s="14" customFormat="1" x14ac:dyDescent="0.25">
      <c r="A122" s="2642">
        <v>48</v>
      </c>
      <c r="B122" s="2635" t="s">
        <v>13418</v>
      </c>
      <c r="C122" s="2649" t="s">
        <v>13419</v>
      </c>
      <c r="D122" s="2637"/>
      <c r="E122" s="2635"/>
      <c r="F122" s="2644" t="s">
        <v>13420</v>
      </c>
      <c r="G122" s="2616"/>
      <c r="H122" s="2617" t="s">
        <v>8</v>
      </c>
      <c r="I122" s="2618" t="s">
        <v>13421</v>
      </c>
      <c r="J122" s="79"/>
      <c r="K122" s="2638"/>
      <c r="M122" s="79"/>
      <c r="N122" s="2638"/>
      <c r="O122" s="137"/>
      <c r="S122" s="2640"/>
      <c r="U122" s="40"/>
      <c r="V122" s="2638"/>
      <c r="W122" s="137"/>
      <c r="X122" s="79"/>
      <c r="Y122" s="2638"/>
      <c r="Z122" s="137"/>
      <c r="AA122" s="2638"/>
      <c r="AB122" s="137"/>
      <c r="AC122" s="40"/>
      <c r="AD122" s="2638"/>
      <c r="AE122" s="137"/>
      <c r="AF122" s="2638"/>
      <c r="AG122" s="137"/>
      <c r="AH122" s="79"/>
      <c r="AI122" s="137"/>
      <c r="AJ122" s="40"/>
      <c r="AK122" s="2638"/>
      <c r="AL122" s="137"/>
      <c r="AM122" s="2638"/>
      <c r="AN122" s="137"/>
      <c r="AO122" s="2638"/>
      <c r="AP122" s="137"/>
    </row>
    <row r="123" spans="1:42" s="14" customFormat="1" x14ac:dyDescent="0.25">
      <c r="A123" s="2642">
        <v>48</v>
      </c>
      <c r="B123" s="2635" t="s">
        <v>13422</v>
      </c>
      <c r="C123" s="2649" t="s">
        <v>13423</v>
      </c>
      <c r="D123" s="2637"/>
      <c r="E123" s="2635"/>
      <c r="F123" s="2637"/>
      <c r="G123" s="2616"/>
      <c r="H123" s="2617" t="s">
        <v>8</v>
      </c>
      <c r="I123" s="2618" t="s">
        <v>13424</v>
      </c>
      <c r="J123" s="79"/>
      <c r="K123" s="2638"/>
      <c r="M123" s="79"/>
      <c r="N123" s="2638"/>
      <c r="O123" s="137"/>
      <c r="S123" s="2640"/>
      <c r="U123" s="40"/>
      <c r="V123" s="2638"/>
      <c r="W123" s="137"/>
      <c r="X123" s="79"/>
      <c r="Y123" s="2638"/>
      <c r="Z123" s="137"/>
      <c r="AA123" s="2638"/>
      <c r="AB123" s="137"/>
      <c r="AC123" s="40"/>
      <c r="AD123" s="2638"/>
      <c r="AE123" s="137"/>
      <c r="AF123" s="2638"/>
      <c r="AG123" s="137"/>
      <c r="AH123" s="79"/>
      <c r="AI123" s="137"/>
      <c r="AJ123" s="40"/>
      <c r="AK123" s="2638"/>
      <c r="AL123" s="137"/>
      <c r="AM123" s="2638"/>
      <c r="AN123" s="137"/>
      <c r="AO123" s="2638"/>
      <c r="AP123" s="137"/>
    </row>
    <row r="124" spans="1:42" s="14" customFormat="1" x14ac:dyDescent="0.25">
      <c r="A124" s="2642">
        <v>48</v>
      </c>
      <c r="B124" s="2635" t="s">
        <v>13425</v>
      </c>
      <c r="C124" s="2649" t="s">
        <v>13426</v>
      </c>
      <c r="D124" s="2637"/>
      <c r="E124" s="2635"/>
      <c r="F124" s="2637"/>
      <c r="G124" s="2616"/>
      <c r="H124" s="2617" t="s">
        <v>24</v>
      </c>
      <c r="I124" s="2618" t="s">
        <v>13427</v>
      </c>
      <c r="J124" s="79"/>
      <c r="K124" s="2638"/>
      <c r="M124" s="79"/>
      <c r="N124" s="2638"/>
      <c r="O124" s="137"/>
      <c r="S124" s="2640"/>
      <c r="U124" s="40"/>
      <c r="V124" s="2638"/>
      <c r="W124" s="137"/>
      <c r="X124" s="79"/>
      <c r="Y124" s="2638"/>
      <c r="Z124" s="137"/>
      <c r="AA124" s="2638"/>
      <c r="AB124" s="137"/>
      <c r="AC124" s="40"/>
      <c r="AD124" s="2638"/>
      <c r="AE124" s="137"/>
      <c r="AF124" s="2638"/>
      <c r="AG124" s="137"/>
      <c r="AH124" s="79"/>
      <c r="AI124" s="137"/>
      <c r="AJ124" s="40"/>
      <c r="AK124" s="2638"/>
      <c r="AL124" s="137"/>
      <c r="AM124" s="2638"/>
      <c r="AN124" s="137"/>
      <c r="AO124" s="2638"/>
      <c r="AP124" s="137"/>
    </row>
    <row r="125" spans="1:42" s="14" customFormat="1" x14ac:dyDescent="0.25">
      <c r="A125" s="2642">
        <v>48</v>
      </c>
      <c r="B125" s="2635" t="s">
        <v>13428</v>
      </c>
      <c r="C125" s="2649" t="s">
        <v>13429</v>
      </c>
      <c r="D125" s="2637"/>
      <c r="E125" s="2635"/>
      <c r="F125" s="2637"/>
      <c r="G125" s="2616"/>
      <c r="H125" s="2617" t="s">
        <v>24</v>
      </c>
      <c r="I125" s="2618" t="s">
        <v>13430</v>
      </c>
      <c r="J125" s="79"/>
      <c r="K125" s="2638"/>
      <c r="M125" s="79"/>
      <c r="N125" s="2638"/>
      <c r="O125" s="137"/>
      <c r="S125" s="2640"/>
      <c r="U125" s="40"/>
      <c r="V125" s="2638"/>
      <c r="W125" s="137"/>
      <c r="X125" s="79"/>
      <c r="Y125" s="2638"/>
      <c r="Z125" s="137"/>
      <c r="AA125" s="2638"/>
      <c r="AB125" s="137"/>
      <c r="AC125" s="40"/>
      <c r="AD125" s="2638"/>
      <c r="AE125" s="137"/>
      <c r="AF125" s="2638"/>
      <c r="AG125" s="137"/>
      <c r="AH125" s="79"/>
      <c r="AI125" s="137"/>
      <c r="AJ125" s="40"/>
      <c r="AK125" s="2638"/>
      <c r="AL125" s="137"/>
      <c r="AM125" s="2638"/>
      <c r="AN125" s="137"/>
      <c r="AO125" s="2638"/>
      <c r="AP125" s="137"/>
    </row>
    <row r="126" spans="1:42" s="14" customFormat="1" x14ac:dyDescent="0.25">
      <c r="A126" s="2642">
        <v>48</v>
      </c>
      <c r="B126" s="2635" t="s">
        <v>13431</v>
      </c>
      <c r="C126" s="2649" t="s">
        <v>13432</v>
      </c>
      <c r="D126" s="2637"/>
      <c r="E126" s="2635"/>
      <c r="F126" s="2637"/>
      <c r="G126" s="2616"/>
      <c r="H126" s="2617" t="s">
        <v>24</v>
      </c>
      <c r="I126" s="2618" t="s">
        <v>13433</v>
      </c>
      <c r="J126" s="79"/>
      <c r="K126" s="2638"/>
      <c r="M126" s="79"/>
      <c r="N126" s="2638"/>
      <c r="O126" s="137"/>
      <c r="S126" s="2640"/>
      <c r="U126" s="40"/>
      <c r="V126" s="2638"/>
      <c r="W126" s="137"/>
      <c r="X126" s="79"/>
      <c r="Y126" s="2638"/>
      <c r="Z126" s="137"/>
      <c r="AA126" s="2638"/>
      <c r="AB126" s="137"/>
      <c r="AC126" s="40"/>
      <c r="AD126" s="2638"/>
      <c r="AE126" s="137"/>
      <c r="AF126" s="2638"/>
      <c r="AG126" s="137"/>
      <c r="AH126" s="79"/>
      <c r="AI126" s="137"/>
      <c r="AJ126" s="40"/>
      <c r="AK126" s="2638"/>
      <c r="AL126" s="137"/>
      <c r="AM126" s="2638"/>
      <c r="AN126" s="137"/>
      <c r="AO126" s="2638"/>
      <c r="AP126" s="137"/>
    </row>
    <row r="127" spans="1:42" s="14" customFormat="1" x14ac:dyDescent="0.25">
      <c r="A127" s="2642">
        <v>48</v>
      </c>
      <c r="B127" s="2635" t="s">
        <v>13434</v>
      </c>
      <c r="C127" s="2649" t="s">
        <v>13435</v>
      </c>
      <c r="D127" s="2637"/>
      <c r="E127" s="2635"/>
      <c r="F127" s="2637"/>
      <c r="G127" s="2616"/>
      <c r="H127" s="2617" t="s">
        <v>24</v>
      </c>
      <c r="I127" s="2618" t="s">
        <v>13436</v>
      </c>
      <c r="J127" s="79"/>
      <c r="K127" s="2638"/>
      <c r="M127" s="79"/>
      <c r="N127" s="2638"/>
      <c r="O127" s="137"/>
      <c r="S127" s="2640"/>
      <c r="U127" s="40"/>
      <c r="V127" s="2638"/>
      <c r="W127" s="137"/>
      <c r="X127" s="79"/>
      <c r="Y127" s="2638"/>
      <c r="Z127" s="137"/>
      <c r="AA127" s="2638"/>
      <c r="AB127" s="137"/>
      <c r="AC127" s="40"/>
      <c r="AD127" s="2638"/>
      <c r="AE127" s="137"/>
      <c r="AF127" s="2638"/>
      <c r="AG127" s="137"/>
      <c r="AH127" s="79"/>
      <c r="AI127" s="137"/>
      <c r="AJ127" s="40"/>
      <c r="AK127" s="2638"/>
      <c r="AL127" s="137"/>
      <c r="AM127" s="2638"/>
      <c r="AN127" s="137"/>
      <c r="AO127" s="2638"/>
      <c r="AP127" s="137"/>
    </row>
    <row r="128" spans="1:42" s="14" customFormat="1" x14ac:dyDescent="0.25">
      <c r="A128" s="2642">
        <v>48</v>
      </c>
      <c r="B128" s="2635" t="s">
        <v>13437</v>
      </c>
      <c r="C128" s="2649" t="s">
        <v>13438</v>
      </c>
      <c r="D128" s="2637"/>
      <c r="E128" s="2635"/>
      <c r="F128" s="2637"/>
      <c r="G128" s="2616"/>
      <c r="H128" s="2617" t="s">
        <v>24</v>
      </c>
      <c r="I128" s="2618" t="s">
        <v>13439</v>
      </c>
      <c r="J128" s="79"/>
      <c r="K128" s="2638"/>
      <c r="M128" s="79"/>
      <c r="N128" s="2638"/>
      <c r="O128" s="137"/>
      <c r="S128" s="2640"/>
      <c r="U128" s="40"/>
      <c r="V128" s="2638"/>
      <c r="W128" s="137"/>
      <c r="X128" s="79"/>
      <c r="Y128" s="2638"/>
      <c r="Z128" s="137"/>
      <c r="AA128" s="2638"/>
      <c r="AB128" s="137"/>
      <c r="AC128" s="40"/>
      <c r="AD128" s="2638"/>
      <c r="AE128" s="137"/>
      <c r="AF128" s="2638"/>
      <c r="AG128" s="137"/>
      <c r="AH128" s="79"/>
      <c r="AI128" s="137"/>
      <c r="AJ128" s="40"/>
      <c r="AK128" s="2638"/>
      <c r="AL128" s="137"/>
      <c r="AM128" s="2638"/>
      <c r="AN128" s="137"/>
      <c r="AO128" s="2638"/>
      <c r="AP128" s="137"/>
    </row>
    <row r="129" spans="1:42" s="14" customFormat="1" x14ac:dyDescent="0.25">
      <c r="A129" s="2642">
        <v>48</v>
      </c>
      <c r="B129" s="2635" t="s">
        <v>13440</v>
      </c>
      <c r="C129" s="2649" t="s">
        <v>13441</v>
      </c>
      <c r="D129" s="2637"/>
      <c r="E129" s="2635"/>
      <c r="F129" s="2637"/>
      <c r="G129" s="2616"/>
      <c r="H129" s="2617" t="s">
        <v>24</v>
      </c>
      <c r="I129" s="2618" t="s">
        <v>13442</v>
      </c>
      <c r="J129" s="79"/>
      <c r="K129" s="2638"/>
      <c r="M129" s="79"/>
      <c r="N129" s="2638"/>
      <c r="O129" s="137"/>
      <c r="S129" s="2640"/>
      <c r="U129" s="40"/>
      <c r="V129" s="2638"/>
      <c r="W129" s="137"/>
      <c r="X129" s="79"/>
      <c r="Y129" s="2638"/>
      <c r="Z129" s="137"/>
      <c r="AA129" s="2638"/>
      <c r="AB129" s="137"/>
      <c r="AC129" s="40"/>
      <c r="AD129" s="2638"/>
      <c r="AE129" s="137"/>
      <c r="AF129" s="2638"/>
      <c r="AG129" s="137"/>
      <c r="AH129" s="79"/>
      <c r="AI129" s="137"/>
      <c r="AJ129" s="40"/>
      <c r="AK129" s="2638"/>
      <c r="AL129" s="137"/>
      <c r="AM129" s="2638"/>
      <c r="AN129" s="137"/>
      <c r="AO129" s="2638"/>
      <c r="AP129" s="137"/>
    </row>
    <row r="130" spans="1:42" s="14" customFormat="1" x14ac:dyDescent="0.25">
      <c r="A130" s="2642">
        <v>48</v>
      </c>
      <c r="B130" s="2635" t="s">
        <v>13443</v>
      </c>
      <c r="C130" s="2649" t="s">
        <v>13444</v>
      </c>
      <c r="D130" s="2637"/>
      <c r="E130" s="2635"/>
      <c r="F130" s="2637"/>
      <c r="G130" s="2616"/>
      <c r="H130" s="2617" t="s">
        <v>24</v>
      </c>
      <c r="I130" s="2618" t="s">
        <v>13445</v>
      </c>
      <c r="J130" s="79"/>
      <c r="K130" s="2638"/>
      <c r="M130" s="79"/>
      <c r="N130" s="2638"/>
      <c r="O130" s="137"/>
      <c r="S130" s="2640"/>
      <c r="U130" s="40"/>
      <c r="V130" s="2638"/>
      <c r="W130" s="137"/>
      <c r="X130" s="79"/>
      <c r="Y130" s="2638"/>
      <c r="Z130" s="137"/>
      <c r="AA130" s="2638"/>
      <c r="AB130" s="137"/>
      <c r="AC130" s="40"/>
      <c r="AD130" s="2638"/>
      <c r="AE130" s="137"/>
      <c r="AF130" s="2638"/>
      <c r="AG130" s="137"/>
      <c r="AH130" s="79"/>
      <c r="AI130" s="137"/>
      <c r="AJ130" s="40"/>
      <c r="AK130" s="2638"/>
      <c r="AL130" s="137"/>
      <c r="AM130" s="2638"/>
      <c r="AN130" s="137"/>
      <c r="AO130" s="2638"/>
      <c r="AP130" s="137"/>
    </row>
    <row r="131" spans="1:42" s="14" customFormat="1" x14ac:dyDescent="0.25">
      <c r="A131" s="2642">
        <v>48</v>
      </c>
      <c r="B131" s="2635" t="s">
        <v>13446</v>
      </c>
      <c r="C131" s="2649" t="s">
        <v>13447</v>
      </c>
      <c r="D131" s="2637"/>
      <c r="E131" s="2635"/>
      <c r="F131" s="2637"/>
      <c r="G131" s="2616"/>
      <c r="H131" s="2617" t="s">
        <v>24</v>
      </c>
      <c r="I131" s="2618" t="s">
        <v>13448</v>
      </c>
      <c r="J131" s="79"/>
      <c r="K131" s="2638"/>
      <c r="M131" s="79"/>
      <c r="N131" s="2638"/>
      <c r="O131" s="137"/>
      <c r="S131" s="2640"/>
      <c r="U131" s="40"/>
      <c r="V131" s="2638"/>
      <c r="W131" s="137"/>
      <c r="X131" s="79"/>
      <c r="Y131" s="2638"/>
      <c r="Z131" s="137"/>
      <c r="AA131" s="2638"/>
      <c r="AB131" s="137"/>
      <c r="AC131" s="40"/>
      <c r="AD131" s="2638"/>
      <c r="AE131" s="137"/>
      <c r="AF131" s="2638"/>
      <c r="AG131" s="137"/>
      <c r="AH131" s="79"/>
      <c r="AI131" s="137"/>
      <c r="AJ131" s="40"/>
      <c r="AK131" s="2638"/>
      <c r="AL131" s="137"/>
      <c r="AM131" s="2638"/>
      <c r="AN131" s="137"/>
      <c r="AO131" s="2638"/>
      <c r="AP131" s="137"/>
    </row>
    <row r="132" spans="1:42" s="14" customFormat="1" x14ac:dyDescent="0.25">
      <c r="A132" s="2642">
        <v>48</v>
      </c>
      <c r="B132" s="2635" t="s">
        <v>13449</v>
      </c>
      <c r="C132" s="2649" t="s">
        <v>13450</v>
      </c>
      <c r="D132" s="2637"/>
      <c r="E132" s="2635"/>
      <c r="F132" s="2637"/>
      <c r="G132" s="2616"/>
      <c r="H132" s="2617" t="s">
        <v>24</v>
      </c>
      <c r="I132" s="2618" t="s">
        <v>13451</v>
      </c>
      <c r="J132" s="79"/>
      <c r="K132" s="2638"/>
      <c r="M132" s="79"/>
      <c r="N132" s="2638"/>
      <c r="O132" s="137"/>
      <c r="S132" s="2640"/>
      <c r="U132" s="40"/>
      <c r="V132" s="2638"/>
      <c r="W132" s="137"/>
      <c r="X132" s="79"/>
      <c r="Y132" s="2638"/>
      <c r="Z132" s="137"/>
      <c r="AA132" s="2638"/>
      <c r="AB132" s="137"/>
      <c r="AC132" s="40"/>
      <c r="AD132" s="2638"/>
      <c r="AE132" s="137"/>
      <c r="AF132" s="2638"/>
      <c r="AG132" s="137"/>
      <c r="AH132" s="79"/>
      <c r="AI132" s="137"/>
      <c r="AJ132" s="40"/>
      <c r="AK132" s="2638"/>
      <c r="AL132" s="137"/>
      <c r="AM132" s="2638"/>
      <c r="AN132" s="137"/>
      <c r="AO132" s="2638"/>
      <c r="AP132" s="137"/>
    </row>
    <row r="133" spans="1:42" s="14" customFormat="1" x14ac:dyDescent="0.25">
      <c r="A133" s="2642">
        <v>48</v>
      </c>
      <c r="B133" s="2635" t="s">
        <v>13452</v>
      </c>
      <c r="C133" s="2649" t="s">
        <v>13453</v>
      </c>
      <c r="D133" s="2637"/>
      <c r="E133" s="2635"/>
      <c r="F133" s="2644" t="s">
        <v>562</v>
      </c>
      <c r="G133" s="2616"/>
      <c r="H133" s="2617" t="s">
        <v>24</v>
      </c>
      <c r="I133" s="2618" t="s">
        <v>13421</v>
      </c>
      <c r="J133" s="79"/>
      <c r="K133" s="2638"/>
      <c r="M133" s="79"/>
      <c r="N133" s="2638"/>
      <c r="O133" s="137"/>
      <c r="S133" s="2640"/>
      <c r="U133" s="40"/>
      <c r="V133" s="2638"/>
      <c r="W133" s="137"/>
      <c r="X133" s="79"/>
      <c r="Y133" s="2638"/>
      <c r="Z133" s="137"/>
      <c r="AA133" s="2638"/>
      <c r="AB133" s="137"/>
      <c r="AC133" s="40"/>
      <c r="AD133" s="2638"/>
      <c r="AE133" s="137"/>
      <c r="AF133" s="2638"/>
      <c r="AG133" s="137"/>
      <c r="AH133" s="79"/>
      <c r="AI133" s="137"/>
      <c r="AJ133" s="40"/>
      <c r="AK133" s="2638"/>
      <c r="AL133" s="137"/>
      <c r="AM133" s="2638"/>
      <c r="AN133" s="137"/>
      <c r="AO133" s="2638"/>
      <c r="AP133" s="137"/>
    </row>
    <row r="134" spans="1:42" s="14" customFormat="1" x14ac:dyDescent="0.25">
      <c r="A134" s="2642">
        <v>48</v>
      </c>
      <c r="B134" s="2635" t="s">
        <v>13454</v>
      </c>
      <c r="C134" s="2649" t="s">
        <v>13455</v>
      </c>
      <c r="D134" s="2637"/>
      <c r="E134" s="2635"/>
      <c r="F134" s="2637"/>
      <c r="G134" s="2616"/>
      <c r="H134" s="2617" t="s">
        <v>24</v>
      </c>
      <c r="I134" s="2618" t="s">
        <v>13424</v>
      </c>
      <c r="J134" s="79"/>
      <c r="K134" s="2638"/>
      <c r="M134" s="79"/>
      <c r="N134" s="2638"/>
      <c r="O134" s="137"/>
      <c r="S134" s="2640"/>
      <c r="U134" s="40"/>
      <c r="V134" s="2638"/>
      <c r="W134" s="137"/>
      <c r="X134" s="79"/>
      <c r="Y134" s="2638"/>
      <c r="Z134" s="137"/>
      <c r="AA134" s="2638"/>
      <c r="AB134" s="137"/>
      <c r="AC134" s="40"/>
      <c r="AD134" s="2638"/>
      <c r="AE134" s="137"/>
      <c r="AF134" s="2638"/>
      <c r="AG134" s="137"/>
      <c r="AH134" s="79"/>
      <c r="AI134" s="137"/>
      <c r="AJ134" s="40"/>
      <c r="AK134" s="2638"/>
      <c r="AL134" s="137"/>
      <c r="AM134" s="2638"/>
      <c r="AN134" s="137"/>
      <c r="AO134" s="2638"/>
      <c r="AP134" s="137"/>
    </row>
    <row r="135" spans="1:42" s="14" customFormat="1" x14ac:dyDescent="0.25">
      <c r="A135" s="2642">
        <v>48</v>
      </c>
      <c r="B135" s="2635" t="s">
        <v>13456</v>
      </c>
      <c r="C135" s="2649" t="s">
        <v>13457</v>
      </c>
      <c r="D135" s="2637"/>
      <c r="E135" s="2635"/>
      <c r="F135" s="2637"/>
      <c r="G135" s="2616"/>
      <c r="H135" s="2617" t="s">
        <v>24</v>
      </c>
      <c r="I135" s="2618" t="s">
        <v>13427</v>
      </c>
      <c r="J135" s="79"/>
      <c r="K135" s="2638"/>
      <c r="M135" s="79"/>
      <c r="N135" s="2638"/>
      <c r="O135" s="137"/>
      <c r="S135" s="2640"/>
      <c r="U135" s="40"/>
      <c r="V135" s="2638"/>
      <c r="W135" s="137"/>
      <c r="X135" s="79"/>
      <c r="Y135" s="2638"/>
      <c r="Z135" s="137"/>
      <c r="AA135" s="2638"/>
      <c r="AB135" s="137"/>
      <c r="AC135" s="40"/>
      <c r="AD135" s="2638"/>
      <c r="AE135" s="137"/>
      <c r="AF135" s="2638"/>
      <c r="AG135" s="137"/>
      <c r="AH135" s="79"/>
      <c r="AI135" s="137"/>
      <c r="AJ135" s="40"/>
      <c r="AK135" s="2638"/>
      <c r="AL135" s="137"/>
      <c r="AM135" s="2638"/>
      <c r="AN135" s="137"/>
      <c r="AO135" s="2638"/>
      <c r="AP135" s="137"/>
    </row>
    <row r="136" spans="1:42" s="14" customFormat="1" ht="60" x14ac:dyDescent="0.25">
      <c r="A136" s="2642">
        <v>48</v>
      </c>
      <c r="B136" s="2635" t="s">
        <v>13458</v>
      </c>
      <c r="C136" s="2650" t="s">
        <v>13459</v>
      </c>
      <c r="D136" s="2637"/>
      <c r="E136" s="2635"/>
      <c r="F136" s="2637"/>
      <c r="G136" s="2616"/>
      <c r="H136" s="2617" t="s">
        <v>8</v>
      </c>
      <c r="I136" s="2618" t="s">
        <v>13460</v>
      </c>
      <c r="J136" s="79"/>
      <c r="K136" s="2638"/>
      <c r="M136" s="79"/>
      <c r="N136" s="2638"/>
      <c r="O136" s="137"/>
      <c r="S136" s="2640"/>
      <c r="U136" s="40"/>
      <c r="V136" s="2638"/>
      <c r="W136" s="137"/>
      <c r="X136" s="79"/>
      <c r="Y136" s="2638"/>
      <c r="Z136" s="137"/>
      <c r="AA136" s="2638"/>
      <c r="AB136" s="137"/>
      <c r="AC136" s="40"/>
      <c r="AD136" s="2638"/>
      <c r="AE136" s="137"/>
      <c r="AF136" s="2638"/>
      <c r="AG136" s="137"/>
      <c r="AH136" s="79"/>
      <c r="AI136" s="137"/>
      <c r="AJ136" s="40"/>
      <c r="AK136" s="2638"/>
      <c r="AL136" s="137"/>
      <c r="AM136" s="2638"/>
      <c r="AN136" s="137"/>
      <c r="AO136" s="2638"/>
      <c r="AP136" s="137"/>
    </row>
    <row r="137" spans="1:42" s="14" customFormat="1" x14ac:dyDescent="0.25">
      <c r="A137" s="2642">
        <v>48</v>
      </c>
      <c r="B137" s="2635" t="s">
        <v>13461</v>
      </c>
      <c r="C137" s="2651" t="s">
        <v>13462</v>
      </c>
      <c r="D137" s="2637"/>
      <c r="E137" s="2635"/>
      <c r="F137" s="2637"/>
      <c r="G137" s="2616"/>
      <c r="H137" s="2617" t="s">
        <v>8</v>
      </c>
      <c r="I137" s="2618" t="s">
        <v>13463</v>
      </c>
      <c r="J137" s="79"/>
      <c r="K137" s="2638"/>
      <c r="M137" s="79"/>
      <c r="N137" s="2638"/>
      <c r="O137" s="137"/>
      <c r="S137" s="2640"/>
      <c r="U137" s="40"/>
      <c r="V137" s="2638"/>
      <c r="W137" s="137"/>
      <c r="X137" s="79"/>
      <c r="Y137" s="2638"/>
      <c r="Z137" s="137"/>
      <c r="AA137" s="2638"/>
      <c r="AB137" s="137"/>
      <c r="AC137" s="40"/>
      <c r="AD137" s="2638"/>
      <c r="AE137" s="137"/>
      <c r="AF137" s="2638"/>
      <c r="AG137" s="137"/>
      <c r="AH137" s="79"/>
      <c r="AI137" s="137"/>
      <c r="AJ137" s="40"/>
      <c r="AK137" s="2638"/>
      <c r="AL137" s="137"/>
      <c r="AM137" s="2638"/>
      <c r="AN137" s="137"/>
      <c r="AO137" s="2638"/>
      <c r="AP137" s="137"/>
    </row>
    <row r="138" spans="1:42" s="14" customFormat="1" x14ac:dyDescent="0.25">
      <c r="A138" s="2642">
        <v>48</v>
      </c>
      <c r="B138" s="2635" t="s">
        <v>13464</v>
      </c>
      <c r="C138" s="2651" t="s">
        <v>13465</v>
      </c>
      <c r="D138" s="2637"/>
      <c r="E138" s="2635"/>
      <c r="F138" s="2647"/>
      <c r="G138" s="2616"/>
      <c r="H138" s="2617" t="s">
        <v>24</v>
      </c>
      <c r="I138" s="2648" t="s">
        <v>13401</v>
      </c>
      <c r="J138" s="79"/>
      <c r="K138" s="2638"/>
      <c r="M138" s="79"/>
      <c r="N138" s="2638"/>
      <c r="O138" s="137"/>
      <c r="S138" s="2640"/>
      <c r="U138" s="40"/>
      <c r="V138" s="2638"/>
      <c r="W138" s="137"/>
      <c r="X138" s="79"/>
      <c r="Y138" s="2638"/>
      <c r="Z138" s="137"/>
      <c r="AA138" s="2638"/>
      <c r="AB138" s="137"/>
      <c r="AC138" s="40"/>
      <c r="AD138" s="2638"/>
      <c r="AE138" s="137"/>
      <c r="AF138" s="2638"/>
      <c r="AG138" s="137"/>
      <c r="AH138" s="79"/>
      <c r="AI138" s="137"/>
      <c r="AJ138" s="40"/>
      <c r="AK138" s="2638"/>
      <c r="AL138" s="137"/>
      <c r="AM138" s="2638"/>
      <c r="AN138" s="137"/>
      <c r="AO138" s="2638"/>
      <c r="AP138" s="137"/>
    </row>
    <row r="139" spans="1:42" s="14" customFormat="1" x14ac:dyDescent="0.25">
      <c r="A139" s="2642">
        <v>48</v>
      </c>
      <c r="B139" s="2635" t="s">
        <v>13466</v>
      </c>
      <c r="C139" s="2651" t="s">
        <v>13467</v>
      </c>
      <c r="D139" s="2637"/>
      <c r="E139" s="2635"/>
      <c r="F139" s="2647"/>
      <c r="G139" s="2616"/>
      <c r="H139" s="2617" t="s">
        <v>4</v>
      </c>
      <c r="I139" s="2648" t="s">
        <v>13401</v>
      </c>
      <c r="J139" s="79"/>
      <c r="K139" s="2638"/>
      <c r="M139" s="79"/>
      <c r="N139" s="2638"/>
      <c r="O139" s="137"/>
      <c r="S139" s="2640"/>
      <c r="U139" s="40"/>
      <c r="V139" s="2638"/>
      <c r="W139" s="137"/>
      <c r="X139" s="79"/>
      <c r="Y139" s="2638"/>
      <c r="Z139" s="137"/>
      <c r="AA139" s="2638"/>
      <c r="AB139" s="137"/>
      <c r="AC139" s="40"/>
      <c r="AD139" s="2638"/>
      <c r="AE139" s="137"/>
      <c r="AF139" s="2638"/>
      <c r="AG139" s="137"/>
      <c r="AH139" s="79"/>
      <c r="AI139" s="137"/>
      <c r="AJ139" s="40"/>
      <c r="AK139" s="2638"/>
      <c r="AL139" s="137"/>
      <c r="AM139" s="2638"/>
      <c r="AN139" s="137"/>
      <c r="AO139" s="2638"/>
      <c r="AP139" s="137"/>
    </row>
    <row r="140" spans="1:42" s="14" customFormat="1" x14ac:dyDescent="0.25">
      <c r="A140" s="2642">
        <v>48</v>
      </c>
      <c r="B140" s="2635" t="s">
        <v>13468</v>
      </c>
      <c r="C140" s="2651" t="s">
        <v>13469</v>
      </c>
      <c r="D140" s="2637"/>
      <c r="E140" s="2635"/>
      <c r="F140" s="2647"/>
      <c r="G140" s="2616"/>
      <c r="H140" s="2617" t="s">
        <v>24</v>
      </c>
      <c r="I140" s="2648" t="s">
        <v>13401</v>
      </c>
      <c r="J140" s="79"/>
      <c r="K140" s="2638"/>
      <c r="M140" s="79"/>
      <c r="N140" s="2638"/>
      <c r="O140" s="137"/>
      <c r="S140" s="2640"/>
      <c r="U140" s="40"/>
      <c r="V140" s="2638"/>
      <c r="W140" s="137"/>
      <c r="X140" s="79"/>
      <c r="Y140" s="2638"/>
      <c r="Z140" s="137"/>
      <c r="AA140" s="2638"/>
      <c r="AB140" s="137"/>
      <c r="AC140" s="40"/>
      <c r="AD140" s="2638"/>
      <c r="AE140" s="137"/>
      <c r="AF140" s="2638"/>
      <c r="AG140" s="137"/>
      <c r="AH140" s="79"/>
      <c r="AI140" s="137"/>
      <c r="AJ140" s="40"/>
      <c r="AK140" s="2638"/>
      <c r="AL140" s="137"/>
      <c r="AM140" s="2638"/>
      <c r="AN140" s="137"/>
      <c r="AO140" s="2638"/>
      <c r="AP140" s="137"/>
    </row>
    <row r="141" spans="1:42" s="14" customFormat="1" x14ac:dyDescent="0.25">
      <c r="A141" s="2642">
        <v>48</v>
      </c>
      <c r="B141" s="2635" t="s">
        <v>13470</v>
      </c>
      <c r="C141" s="2651" t="s">
        <v>13471</v>
      </c>
      <c r="D141" s="2637"/>
      <c r="E141" s="2635"/>
      <c r="F141" s="2647"/>
      <c r="G141" s="2616"/>
      <c r="H141" s="2617" t="s">
        <v>4</v>
      </c>
      <c r="I141" s="2648" t="s">
        <v>13401</v>
      </c>
      <c r="J141" s="79"/>
      <c r="K141" s="2638"/>
      <c r="M141" s="79"/>
      <c r="N141" s="2638"/>
      <c r="O141" s="137"/>
      <c r="S141" s="2640"/>
      <c r="U141" s="40"/>
      <c r="V141" s="2638"/>
      <c r="W141" s="137"/>
      <c r="X141" s="79"/>
      <c r="Y141" s="2638"/>
      <c r="Z141" s="137"/>
      <c r="AA141" s="2638"/>
      <c r="AB141" s="137"/>
      <c r="AC141" s="40"/>
      <c r="AD141" s="2638"/>
      <c r="AE141" s="137"/>
      <c r="AF141" s="2638"/>
      <c r="AG141" s="137"/>
      <c r="AH141" s="79"/>
      <c r="AI141" s="137"/>
      <c r="AJ141" s="40"/>
      <c r="AK141" s="2638"/>
      <c r="AL141" s="137"/>
      <c r="AM141" s="2638"/>
      <c r="AN141" s="137"/>
      <c r="AO141" s="2638"/>
      <c r="AP141" s="137"/>
    </row>
    <row r="142" spans="1:42" s="14" customFormat="1" x14ac:dyDescent="0.25">
      <c r="A142" s="2642">
        <v>48</v>
      </c>
      <c r="B142" s="2652" t="s">
        <v>13472</v>
      </c>
      <c r="C142" s="2651" t="s">
        <v>13473</v>
      </c>
      <c r="D142" s="2637"/>
      <c r="E142" s="2635"/>
      <c r="F142" s="2647"/>
      <c r="G142" s="2616"/>
      <c r="H142" s="2617" t="s">
        <v>4</v>
      </c>
      <c r="I142" s="2648" t="s">
        <v>13401</v>
      </c>
      <c r="J142" s="79"/>
      <c r="K142" s="2638"/>
      <c r="M142" s="79"/>
      <c r="N142" s="2638"/>
      <c r="O142" s="137"/>
      <c r="S142" s="2640"/>
      <c r="U142" s="40"/>
      <c r="V142" s="2638"/>
      <c r="W142" s="137"/>
      <c r="X142" s="79"/>
      <c r="Y142" s="2638"/>
      <c r="Z142" s="137"/>
      <c r="AA142" s="2638"/>
      <c r="AB142" s="137"/>
      <c r="AC142" s="40"/>
      <c r="AD142" s="2638"/>
      <c r="AE142" s="137"/>
      <c r="AF142" s="2638"/>
      <c r="AG142" s="137"/>
      <c r="AH142" s="79"/>
      <c r="AI142" s="137"/>
      <c r="AJ142" s="40"/>
      <c r="AK142" s="2638"/>
      <c r="AL142" s="137"/>
      <c r="AM142" s="2638"/>
      <c r="AN142" s="137"/>
      <c r="AO142" s="2638"/>
      <c r="AP142" s="137"/>
    </row>
    <row r="143" spans="1:42" x14ac:dyDescent="0.25">
      <c r="A143" s="1616">
        <v>49</v>
      </c>
      <c r="B143" s="1615"/>
      <c r="C143" s="1512" t="s">
        <v>870</v>
      </c>
      <c r="D143" s="68" t="s">
        <v>11268</v>
      </c>
      <c r="E143" s="30" t="s">
        <v>11268</v>
      </c>
      <c r="F143" s="38">
        <v>49</v>
      </c>
      <c r="G143" s="2606" t="s">
        <v>13</v>
      </c>
      <c r="H143" s="2607" t="s">
        <v>9</v>
      </c>
      <c r="I143" s="2610" t="s">
        <v>12</v>
      </c>
      <c r="J143" s="2605">
        <v>49</v>
      </c>
      <c r="K143" s="2028" t="s">
        <v>8</v>
      </c>
      <c r="L143" s="23"/>
      <c r="M143" s="24"/>
      <c r="N143" s="2028"/>
      <c r="O143" s="1481"/>
      <c r="P143" s="33"/>
      <c r="Q143" s="33"/>
      <c r="R143" s="33"/>
      <c r="S143" s="809"/>
      <c r="T143" s="33"/>
      <c r="U143" s="61"/>
      <c r="V143" s="2028"/>
      <c r="W143" s="34"/>
      <c r="X143" s="55" t="s">
        <v>824</v>
      </c>
      <c r="Y143" s="2028"/>
      <c r="Z143" s="34"/>
      <c r="AA143" s="2028"/>
      <c r="AB143" s="34"/>
      <c r="AC143" s="667"/>
      <c r="AD143" s="2028"/>
      <c r="AE143" s="23"/>
      <c r="AF143" s="2028"/>
      <c r="AG143" s="34"/>
      <c r="AH143" s="24"/>
      <c r="AI143" s="34"/>
      <c r="AJ143" s="56"/>
      <c r="AK143" s="2653"/>
      <c r="AL143" s="1481"/>
      <c r="AM143" s="2653"/>
      <c r="AN143" s="1481"/>
      <c r="AO143" s="2653"/>
      <c r="AP143" s="1481"/>
    </row>
    <row r="144" spans="1:42" x14ac:dyDescent="0.25">
      <c r="A144" s="1616" t="s">
        <v>195</v>
      </c>
      <c r="B144" s="1615"/>
      <c r="C144" s="1617" t="s">
        <v>871</v>
      </c>
      <c r="D144" s="68"/>
      <c r="E144" s="30" t="s">
        <v>11268</v>
      </c>
      <c r="F144" s="42"/>
      <c r="G144" s="32"/>
      <c r="H144" s="651"/>
      <c r="I144" s="33"/>
      <c r="J144" s="24"/>
      <c r="K144" s="2028"/>
      <c r="L144" s="23"/>
      <c r="M144" s="24"/>
      <c r="N144" s="2028"/>
      <c r="O144" s="1481"/>
      <c r="P144" s="33"/>
      <c r="Q144" s="33"/>
      <c r="R144" s="33"/>
      <c r="S144" s="809"/>
      <c r="T144" s="1481"/>
      <c r="U144" s="20" t="s">
        <v>195</v>
      </c>
      <c r="V144" s="2028" t="s">
        <v>8</v>
      </c>
      <c r="W144" s="34"/>
      <c r="X144" s="55" t="s">
        <v>824</v>
      </c>
      <c r="Y144" s="2028"/>
      <c r="Z144" s="34"/>
      <c r="AA144" s="2028"/>
      <c r="AB144" s="34"/>
      <c r="AC144" s="667"/>
      <c r="AD144" s="2028"/>
      <c r="AE144" s="34"/>
      <c r="AF144" s="2028"/>
      <c r="AG144" s="34"/>
      <c r="AH144" s="23"/>
      <c r="AI144" s="23"/>
      <c r="AJ144" s="56"/>
      <c r="AK144" s="2653"/>
      <c r="AL144" s="1481"/>
      <c r="AM144" s="2653"/>
      <c r="AN144" s="1481"/>
      <c r="AO144" s="2653"/>
      <c r="AP144" s="1481"/>
    </row>
    <row r="145" spans="1:42" x14ac:dyDescent="0.25">
      <c r="A145" s="1616">
        <v>53</v>
      </c>
      <c r="B145" s="1615"/>
      <c r="C145" s="1617" t="s">
        <v>872</v>
      </c>
      <c r="D145" s="68" t="s">
        <v>11285</v>
      </c>
      <c r="E145" s="30" t="s">
        <v>11285</v>
      </c>
      <c r="F145" s="38">
        <v>53</v>
      </c>
      <c r="G145" s="2606" t="s">
        <v>13</v>
      </c>
      <c r="H145" s="2607" t="s">
        <v>13</v>
      </c>
      <c r="I145" s="2610" t="s">
        <v>12</v>
      </c>
      <c r="J145" s="24"/>
      <c r="K145" s="2028"/>
      <c r="L145" s="23"/>
      <c r="M145" s="24"/>
      <c r="N145" s="2028"/>
      <c r="O145" s="1481"/>
      <c r="P145" s="33"/>
      <c r="Q145" s="33"/>
      <c r="R145" s="33"/>
      <c r="S145" s="809"/>
      <c r="T145" s="1481"/>
      <c r="U145" s="23"/>
      <c r="V145" s="2028"/>
      <c r="W145" s="34"/>
      <c r="X145" s="55" t="s">
        <v>824</v>
      </c>
      <c r="Y145" s="23"/>
      <c r="Z145" s="656"/>
      <c r="AA145" s="2028"/>
      <c r="AB145" s="34"/>
      <c r="AC145" s="667"/>
      <c r="AD145" s="2028"/>
      <c r="AE145" s="34"/>
      <c r="AF145" s="2028"/>
      <c r="AG145" s="34"/>
      <c r="AH145" s="23"/>
      <c r="AI145" s="34"/>
      <c r="AJ145" s="1071"/>
      <c r="AK145" s="2653"/>
      <c r="AL145" s="1481"/>
      <c r="AM145" s="2653"/>
      <c r="AN145" s="1481"/>
      <c r="AO145" s="2653"/>
      <c r="AP145" s="1481"/>
    </row>
    <row r="146" spans="1:42" x14ac:dyDescent="0.25">
      <c r="A146" s="1616">
        <v>54</v>
      </c>
      <c r="B146" s="1615"/>
      <c r="C146" s="1617" t="s">
        <v>873</v>
      </c>
      <c r="D146" s="68" t="s">
        <v>11286</v>
      </c>
      <c r="E146" s="30" t="s">
        <v>11379</v>
      </c>
      <c r="F146" s="38">
        <v>54</v>
      </c>
      <c r="G146" s="32"/>
      <c r="H146" s="651"/>
      <c r="I146" s="33"/>
      <c r="J146" s="24"/>
      <c r="K146" s="2028"/>
      <c r="L146" s="23"/>
      <c r="M146" s="2654">
        <v>54</v>
      </c>
      <c r="N146" s="2028" t="s">
        <v>159</v>
      </c>
      <c r="O146" s="34"/>
      <c r="P146" s="23" t="s">
        <v>58</v>
      </c>
      <c r="Q146" s="23" t="s">
        <v>58</v>
      </c>
      <c r="R146" s="23" t="s">
        <v>58</v>
      </c>
      <c r="S146" s="2655" t="s">
        <v>58</v>
      </c>
      <c r="T146" s="34"/>
      <c r="U146" s="23"/>
      <c r="V146" s="2028"/>
      <c r="W146" s="34"/>
      <c r="X146" s="55" t="s">
        <v>824</v>
      </c>
      <c r="Y146" s="23"/>
      <c r="Z146" s="656"/>
      <c r="AA146" s="2028"/>
      <c r="AB146" s="34"/>
      <c r="AC146" s="667"/>
      <c r="AD146" s="24"/>
      <c r="AE146" s="656"/>
      <c r="AF146" s="23"/>
      <c r="AG146" s="656"/>
      <c r="AH146" s="23"/>
      <c r="AI146" s="34"/>
      <c r="AJ146" s="56"/>
      <c r="AK146" s="32"/>
      <c r="AL146" s="647"/>
      <c r="AM146" s="2653"/>
      <c r="AN146" s="1481"/>
      <c r="AO146" s="2653"/>
      <c r="AP146" s="1481"/>
    </row>
    <row r="147" spans="1:42" x14ac:dyDescent="0.25">
      <c r="A147" s="510">
        <v>54</v>
      </c>
      <c r="B147" s="10">
        <v>51</v>
      </c>
      <c r="C147" s="1680" t="s">
        <v>935</v>
      </c>
      <c r="D147" s="86"/>
      <c r="E147" s="25" t="s">
        <v>11275</v>
      </c>
      <c r="F147" s="1297"/>
      <c r="G147" s="386"/>
      <c r="H147" s="652"/>
      <c r="J147" s="9"/>
      <c r="K147" s="686"/>
      <c r="M147" s="9">
        <v>51</v>
      </c>
      <c r="N147" s="686"/>
      <c r="O147" s="7"/>
      <c r="P147" s="4" t="s">
        <v>178</v>
      </c>
      <c r="Q147" s="4"/>
      <c r="R147" s="4" t="s">
        <v>178</v>
      </c>
      <c r="S147" s="2623" t="s">
        <v>152</v>
      </c>
      <c r="T147" s="10"/>
      <c r="V147" s="686"/>
      <c r="W147" s="10"/>
      <c r="X147" s="59" t="s">
        <v>824</v>
      </c>
      <c r="Z147" s="657"/>
      <c r="AA147" s="686"/>
      <c r="AB147" s="10"/>
      <c r="AC147" s="31"/>
      <c r="AD147" s="9"/>
      <c r="AE147" s="657"/>
      <c r="AG147" s="657"/>
      <c r="AI147" s="10"/>
      <c r="AJ147" s="82"/>
      <c r="AK147" s="386"/>
      <c r="AL147" s="648"/>
      <c r="AM147" s="386"/>
      <c r="AN147" s="652"/>
      <c r="AO147" s="2622"/>
      <c r="AP147" s="7"/>
    </row>
    <row r="148" spans="1:42" x14ac:dyDescent="0.25">
      <c r="A148" s="510">
        <v>54</v>
      </c>
      <c r="B148" s="10">
        <v>53</v>
      </c>
      <c r="C148" s="1680" t="s">
        <v>934</v>
      </c>
      <c r="D148" s="86"/>
      <c r="E148" s="25" t="s">
        <v>11275</v>
      </c>
      <c r="F148" s="1297"/>
      <c r="G148" s="2622"/>
      <c r="H148" s="7"/>
      <c r="J148" s="9"/>
      <c r="K148" s="686"/>
      <c r="M148" s="9">
        <v>53</v>
      </c>
      <c r="N148" s="686"/>
      <c r="O148" s="7"/>
      <c r="P148" s="4" t="s">
        <v>179</v>
      </c>
      <c r="Q148" s="4" t="s">
        <v>179</v>
      </c>
      <c r="R148" s="4" t="s">
        <v>179</v>
      </c>
      <c r="S148" s="2623" t="s">
        <v>152</v>
      </c>
      <c r="T148" s="10"/>
      <c r="V148" s="686"/>
      <c r="W148" s="10"/>
      <c r="X148" s="59" t="s">
        <v>824</v>
      </c>
      <c r="Z148" s="657"/>
      <c r="AA148" s="686"/>
      <c r="AB148" s="10"/>
      <c r="AC148" s="31"/>
      <c r="AD148" s="9"/>
      <c r="AE148" s="657"/>
      <c r="AG148" s="657"/>
      <c r="AI148" s="10"/>
      <c r="AJ148" s="82"/>
      <c r="AK148" s="386"/>
      <c r="AL148" s="652"/>
      <c r="AM148" s="386"/>
      <c r="AN148" s="652"/>
      <c r="AO148" s="2622"/>
      <c r="AP148" s="7"/>
    </row>
    <row r="149" spans="1:42" x14ac:dyDescent="0.25">
      <c r="A149" s="510">
        <v>54</v>
      </c>
      <c r="B149" s="10">
        <v>54</v>
      </c>
      <c r="C149" s="1680" t="s">
        <v>933</v>
      </c>
      <c r="D149" s="86"/>
      <c r="E149" s="25" t="s">
        <v>11275</v>
      </c>
      <c r="F149" s="1297"/>
      <c r="G149" s="2622"/>
      <c r="H149" s="7"/>
      <c r="J149" s="9"/>
      <c r="K149" s="686"/>
      <c r="M149" s="9" t="s">
        <v>1137</v>
      </c>
      <c r="N149" s="686"/>
      <c r="O149" s="7"/>
      <c r="P149" s="4" t="s">
        <v>50</v>
      </c>
      <c r="Q149" s="4"/>
      <c r="R149" s="4" t="s">
        <v>50</v>
      </c>
      <c r="S149" s="2623" t="s">
        <v>152</v>
      </c>
      <c r="T149" s="10"/>
      <c r="V149" s="686"/>
      <c r="W149" s="10"/>
      <c r="X149" s="59" t="s">
        <v>824</v>
      </c>
      <c r="Z149" s="657"/>
      <c r="AB149" s="657"/>
      <c r="AC149" s="31"/>
      <c r="AD149" s="9"/>
      <c r="AE149" s="657"/>
      <c r="AG149" s="657"/>
      <c r="AI149" s="10"/>
      <c r="AJ149" s="82"/>
      <c r="AK149" s="386"/>
      <c r="AL149" s="652"/>
      <c r="AM149" s="386"/>
      <c r="AN149" s="652"/>
      <c r="AO149" s="2622"/>
      <c r="AP149" s="7"/>
    </row>
    <row r="150" spans="1:42" x14ac:dyDescent="0.25">
      <c r="A150" s="510">
        <v>54</v>
      </c>
      <c r="B150" s="10">
        <v>57</v>
      </c>
      <c r="C150" s="2656" t="s">
        <v>932</v>
      </c>
      <c r="D150" t="s">
        <v>11275</v>
      </c>
      <c r="E150" s="25" t="s">
        <v>11275</v>
      </c>
      <c r="F150" s="31">
        <v>57</v>
      </c>
      <c r="G150" s="2622"/>
      <c r="H150" s="7"/>
      <c r="J150" s="9"/>
      <c r="K150" s="686"/>
      <c r="M150" s="9" t="s">
        <v>1138</v>
      </c>
      <c r="N150" s="686"/>
      <c r="O150" s="7"/>
      <c r="P150" s="4" t="s">
        <v>1141</v>
      </c>
      <c r="R150" s="4" t="s">
        <v>1141</v>
      </c>
      <c r="S150" s="2623" t="s">
        <v>152</v>
      </c>
      <c r="T150" s="7"/>
      <c r="V150" s="686"/>
      <c r="W150" s="10"/>
      <c r="X150" s="59" t="s">
        <v>824</v>
      </c>
      <c r="Z150" s="657"/>
      <c r="AB150" s="657"/>
      <c r="AC150" s="31"/>
      <c r="AD150" s="9"/>
      <c r="AE150" s="657"/>
      <c r="AG150" s="657"/>
      <c r="AI150" s="10"/>
      <c r="AJ150" s="82"/>
      <c r="AK150" s="386"/>
      <c r="AL150" s="652"/>
      <c r="AM150" s="386"/>
      <c r="AN150" s="652"/>
      <c r="AO150" s="2622"/>
      <c r="AP150" s="7"/>
    </row>
    <row r="151" spans="1:42" x14ac:dyDescent="0.25">
      <c r="A151" s="510">
        <v>54</v>
      </c>
      <c r="B151" s="10" t="s">
        <v>1139</v>
      </c>
      <c r="C151" s="1680" t="s">
        <v>1140</v>
      </c>
      <c r="D151" s="86"/>
      <c r="E151" s="25"/>
      <c r="F151" s="43"/>
      <c r="G151" s="2622"/>
      <c r="H151" s="7"/>
      <c r="J151" s="9"/>
      <c r="K151" s="686"/>
      <c r="M151" s="9" t="s">
        <v>1139</v>
      </c>
      <c r="N151" s="686"/>
      <c r="O151" s="7"/>
      <c r="P151" s="4" t="s">
        <v>33</v>
      </c>
      <c r="R151" s="4" t="s">
        <v>33</v>
      </c>
      <c r="S151" s="2623" t="s">
        <v>152</v>
      </c>
      <c r="T151" s="7"/>
      <c r="V151" s="686"/>
      <c r="W151" s="10"/>
      <c r="X151" s="59"/>
      <c r="Z151" s="657"/>
      <c r="AB151" s="657"/>
      <c r="AC151" s="31"/>
      <c r="AD151" s="9"/>
      <c r="AE151" s="657"/>
      <c r="AG151" s="657"/>
      <c r="AI151" s="10"/>
      <c r="AJ151" s="82"/>
      <c r="AK151" s="386"/>
      <c r="AL151" s="652"/>
      <c r="AM151" s="386"/>
      <c r="AN151" s="652"/>
      <c r="AO151" s="2622"/>
      <c r="AP151" s="7"/>
    </row>
    <row r="152" spans="1:42" x14ac:dyDescent="0.25">
      <c r="A152" s="1616">
        <v>55</v>
      </c>
      <c r="B152" s="1615"/>
      <c r="C152" s="1617" t="s">
        <v>869</v>
      </c>
      <c r="D152" s="68" t="s">
        <v>11287</v>
      </c>
      <c r="E152" s="30" t="s">
        <v>11304</v>
      </c>
      <c r="F152" s="38">
        <v>55</v>
      </c>
      <c r="G152" s="2657"/>
      <c r="H152" s="2658"/>
      <c r="I152" s="2610"/>
      <c r="J152" s="24"/>
      <c r="K152" s="2028"/>
      <c r="L152" s="23"/>
      <c r="M152" s="2659">
        <v>55</v>
      </c>
      <c r="N152" s="2028" t="s">
        <v>30</v>
      </c>
      <c r="O152" s="34"/>
      <c r="P152" s="23" t="s">
        <v>30</v>
      </c>
      <c r="Q152" s="23" t="s">
        <v>30</v>
      </c>
      <c r="R152" s="23" t="s">
        <v>30</v>
      </c>
      <c r="S152" s="2655" t="s">
        <v>30</v>
      </c>
      <c r="T152" s="34"/>
      <c r="U152" s="23"/>
      <c r="V152" s="2028"/>
      <c r="W152" s="34"/>
      <c r="X152" s="55" t="s">
        <v>824</v>
      </c>
      <c r="Y152" s="23"/>
      <c r="Z152" s="656"/>
      <c r="AA152" s="23"/>
      <c r="AB152" s="656"/>
      <c r="AC152" s="667"/>
      <c r="AD152" s="24"/>
      <c r="AE152" s="656"/>
      <c r="AF152" s="23"/>
      <c r="AG152" s="656"/>
      <c r="AH152" s="23"/>
      <c r="AI152" s="34"/>
      <c r="AJ152" s="56"/>
      <c r="AK152" s="32"/>
      <c r="AL152" s="651"/>
      <c r="AM152" s="32"/>
      <c r="AN152" s="651"/>
      <c r="AO152" s="2653"/>
      <c r="AP152" s="1481"/>
    </row>
    <row r="153" spans="1:42" x14ac:dyDescent="0.25">
      <c r="A153" s="510">
        <v>55</v>
      </c>
      <c r="B153" s="10" t="s">
        <v>99</v>
      </c>
      <c r="C153" s="1685" t="s">
        <v>996</v>
      </c>
      <c r="D153" t="s">
        <v>11288</v>
      </c>
      <c r="E153" s="467" t="s">
        <v>11288</v>
      </c>
      <c r="F153" s="43" t="s">
        <v>99</v>
      </c>
      <c r="G153" s="2622"/>
      <c r="H153" s="7"/>
      <c r="J153" s="9"/>
      <c r="K153" s="686"/>
      <c r="M153" s="9" t="s">
        <v>99</v>
      </c>
      <c r="N153" s="686"/>
      <c r="O153" s="7"/>
      <c r="P153" s="4" t="s">
        <v>25</v>
      </c>
      <c r="Q153" s="4" t="s">
        <v>25</v>
      </c>
      <c r="R153" s="4" t="s">
        <v>25</v>
      </c>
      <c r="S153" s="2623" t="s">
        <v>25</v>
      </c>
      <c r="T153" s="10"/>
      <c r="V153" s="686"/>
      <c r="W153" s="10"/>
      <c r="X153" s="59" t="s">
        <v>824</v>
      </c>
      <c r="Z153" s="657"/>
      <c r="AB153" s="657"/>
      <c r="AC153" s="31"/>
      <c r="AD153" s="9"/>
      <c r="AE153" s="657"/>
      <c r="AG153" s="657"/>
      <c r="AI153" s="10"/>
      <c r="AJ153" s="82"/>
      <c r="AK153" s="386"/>
      <c r="AL153" s="652"/>
      <c r="AM153" s="386"/>
      <c r="AN153" s="652"/>
      <c r="AO153" s="386"/>
      <c r="AP153" s="652"/>
    </row>
    <row r="154" spans="1:42" x14ac:dyDescent="0.25">
      <c r="A154" s="643">
        <v>55</v>
      </c>
      <c r="B154" s="10" t="s">
        <v>100</v>
      </c>
      <c r="C154" s="1685" t="s">
        <v>997</v>
      </c>
      <c r="D154" t="s">
        <v>11368</v>
      </c>
      <c r="E154" s="467"/>
      <c r="F154" s="43" t="s">
        <v>100</v>
      </c>
      <c r="G154" s="2622"/>
      <c r="H154" s="7"/>
      <c r="J154" s="9"/>
      <c r="K154" s="686"/>
      <c r="M154" s="9"/>
      <c r="N154" s="686"/>
      <c r="O154" s="7"/>
      <c r="S154" s="2660"/>
      <c r="T154" s="7"/>
      <c r="V154" s="686"/>
      <c r="W154" s="10"/>
      <c r="X154" s="59" t="s">
        <v>824</v>
      </c>
      <c r="Z154" s="657"/>
      <c r="AB154" s="657"/>
      <c r="AC154" s="31"/>
      <c r="AD154" s="9"/>
      <c r="AE154" s="657"/>
      <c r="AG154" s="657"/>
      <c r="AI154" s="10"/>
      <c r="AJ154" s="82"/>
      <c r="AK154" s="386"/>
      <c r="AL154" s="652"/>
      <c r="AM154" s="386"/>
      <c r="AN154" s="652"/>
      <c r="AO154" s="386"/>
      <c r="AP154" s="652"/>
    </row>
    <row r="155" spans="1:42" x14ac:dyDescent="0.25">
      <c r="A155" s="510">
        <v>55</v>
      </c>
      <c r="B155" s="10" t="s">
        <v>101</v>
      </c>
      <c r="C155" s="1686" t="s">
        <v>998</v>
      </c>
      <c r="D155" t="s">
        <v>11369</v>
      </c>
      <c r="E155" s="467"/>
      <c r="F155" s="43" t="s">
        <v>101</v>
      </c>
      <c r="G155" s="2622"/>
      <c r="H155" s="7"/>
      <c r="J155" s="9"/>
      <c r="K155" s="686"/>
      <c r="M155" s="9"/>
      <c r="N155" s="686"/>
      <c r="O155" s="7"/>
      <c r="S155" s="2660"/>
      <c r="T155" s="7"/>
      <c r="V155" s="686"/>
      <c r="W155" s="10"/>
      <c r="X155" s="59" t="s">
        <v>824</v>
      </c>
      <c r="Z155" s="657"/>
      <c r="AB155" s="657"/>
      <c r="AC155" s="31"/>
      <c r="AD155" s="9"/>
      <c r="AE155" s="657"/>
      <c r="AG155" s="657"/>
      <c r="AI155" s="10"/>
      <c r="AJ155" s="82"/>
      <c r="AK155" s="386"/>
      <c r="AL155" s="652"/>
      <c r="AM155" s="386"/>
      <c r="AN155" s="652"/>
      <c r="AO155" s="386"/>
      <c r="AP155" s="652"/>
    </row>
    <row r="156" spans="1:42" x14ac:dyDescent="0.25">
      <c r="A156" s="510">
        <v>55</v>
      </c>
      <c r="B156" s="10" t="s">
        <v>102</v>
      </c>
      <c r="C156" s="1686" t="s">
        <v>999</v>
      </c>
      <c r="D156" t="s">
        <v>11369</v>
      </c>
      <c r="E156" s="467"/>
      <c r="F156" s="43" t="s">
        <v>102</v>
      </c>
      <c r="G156" s="2622"/>
      <c r="H156" s="7"/>
      <c r="J156" s="9"/>
      <c r="K156" s="686"/>
      <c r="M156" s="9"/>
      <c r="N156" s="686"/>
      <c r="O156" s="7"/>
      <c r="S156" s="2660"/>
      <c r="T156" s="7"/>
      <c r="V156" s="686"/>
      <c r="W156" s="10"/>
      <c r="X156" s="59" t="s">
        <v>824</v>
      </c>
      <c r="Z156" s="657"/>
      <c r="AB156" s="657"/>
      <c r="AC156" s="31"/>
      <c r="AD156" s="9"/>
      <c r="AE156" s="657"/>
      <c r="AG156" s="657"/>
      <c r="AI156" s="10"/>
      <c r="AJ156" s="82"/>
      <c r="AK156" s="386"/>
      <c r="AL156" s="652"/>
      <c r="AM156" s="386"/>
      <c r="AN156" s="652"/>
      <c r="AO156" s="386"/>
      <c r="AP156" s="652"/>
    </row>
    <row r="157" spans="1:42" x14ac:dyDescent="0.25">
      <c r="A157" s="511">
        <v>55</v>
      </c>
      <c r="B157" s="10" t="s">
        <v>103</v>
      </c>
      <c r="C157" s="1685" t="s">
        <v>1000</v>
      </c>
      <c r="D157" t="s">
        <v>1094</v>
      </c>
      <c r="E157" s="467" t="s">
        <v>1094</v>
      </c>
      <c r="F157" s="43" t="s">
        <v>103</v>
      </c>
      <c r="G157" s="2622"/>
      <c r="H157" s="7"/>
      <c r="J157" s="9"/>
      <c r="K157" s="686"/>
      <c r="M157" s="9" t="s">
        <v>103</v>
      </c>
      <c r="N157" s="686" t="s">
        <v>160</v>
      </c>
      <c r="O157" s="10"/>
      <c r="P157" s="4" t="s">
        <v>180</v>
      </c>
      <c r="Q157" s="4" t="s">
        <v>180</v>
      </c>
      <c r="R157" s="4" t="s">
        <v>180</v>
      </c>
      <c r="S157" s="2623" t="s">
        <v>181</v>
      </c>
      <c r="T157" s="10"/>
      <c r="V157" s="686"/>
      <c r="W157" s="10"/>
      <c r="X157" s="59" t="s">
        <v>824</v>
      </c>
      <c r="Z157" s="657"/>
      <c r="AB157" s="657"/>
      <c r="AC157" s="31"/>
      <c r="AD157" s="9"/>
      <c r="AE157" s="657"/>
      <c r="AG157" s="657"/>
      <c r="AI157" s="10"/>
      <c r="AJ157" s="82"/>
      <c r="AK157" s="386"/>
      <c r="AL157" s="652"/>
      <c r="AM157" s="386"/>
      <c r="AN157" s="652"/>
      <c r="AO157" s="386"/>
      <c r="AP157" s="652"/>
    </row>
    <row r="158" spans="1:42" x14ac:dyDescent="0.25">
      <c r="A158" s="510">
        <v>55</v>
      </c>
      <c r="B158" s="10" t="s">
        <v>104</v>
      </c>
      <c r="C158" s="1686" t="s">
        <v>1001</v>
      </c>
      <c r="D158" t="s">
        <v>11370</v>
      </c>
      <c r="E158" s="467"/>
      <c r="F158" s="43" t="s">
        <v>104</v>
      </c>
      <c r="G158" s="386"/>
      <c r="H158" s="652"/>
      <c r="J158" s="9"/>
      <c r="K158" s="686"/>
      <c r="M158" s="9"/>
      <c r="N158" s="686"/>
      <c r="O158" s="7"/>
      <c r="S158" s="2660"/>
      <c r="T158" s="7"/>
      <c r="V158" s="686"/>
      <c r="W158" s="10"/>
      <c r="X158" s="59" t="s">
        <v>824</v>
      </c>
      <c r="Z158" s="657"/>
      <c r="AB158" s="657"/>
      <c r="AC158" s="31"/>
      <c r="AD158" s="9"/>
      <c r="AE158" s="657"/>
      <c r="AG158" s="657"/>
      <c r="AI158" s="10"/>
      <c r="AJ158" s="82"/>
      <c r="AK158" s="386"/>
      <c r="AL158" s="652"/>
      <c r="AM158" s="386"/>
      <c r="AN158" s="652"/>
      <c r="AO158" s="386"/>
      <c r="AP158" s="652"/>
    </row>
    <row r="159" spans="1:42" x14ac:dyDescent="0.25">
      <c r="A159" s="511">
        <v>55</v>
      </c>
      <c r="B159" s="10" t="s">
        <v>105</v>
      </c>
      <c r="C159" s="1684" t="s">
        <v>1002</v>
      </c>
      <c r="D159" t="s">
        <v>1091</v>
      </c>
      <c r="E159" s="467"/>
      <c r="F159" s="43" t="s">
        <v>105</v>
      </c>
      <c r="G159" s="386"/>
      <c r="H159" s="652"/>
      <c r="J159" s="9"/>
      <c r="K159" s="686"/>
      <c r="M159" s="9"/>
      <c r="N159" s="686"/>
      <c r="O159" s="7"/>
      <c r="S159" s="2660"/>
      <c r="T159" s="7"/>
      <c r="V159" s="686"/>
      <c r="W159" s="10"/>
      <c r="X159" s="59" t="s">
        <v>824</v>
      </c>
      <c r="Z159" s="657"/>
      <c r="AB159" s="657"/>
      <c r="AC159" s="31"/>
      <c r="AD159" s="9"/>
      <c r="AE159" s="657"/>
      <c r="AG159" s="657"/>
      <c r="AI159" s="10"/>
      <c r="AJ159" s="82"/>
      <c r="AK159" s="386"/>
      <c r="AL159" s="652"/>
      <c r="AM159" s="386"/>
      <c r="AN159" s="652"/>
      <c r="AO159" s="386"/>
      <c r="AP159" s="652"/>
    </row>
    <row r="160" spans="1:42" x14ac:dyDescent="0.25">
      <c r="A160" s="631">
        <v>55</v>
      </c>
      <c r="B160" s="10" t="s">
        <v>51</v>
      </c>
      <c r="C160" s="1687" t="s">
        <v>1003</v>
      </c>
      <c r="D160" t="s">
        <v>9127</v>
      </c>
      <c r="E160" s="467"/>
      <c r="F160" s="43" t="s">
        <v>51</v>
      </c>
      <c r="G160" s="386"/>
      <c r="H160" s="652"/>
      <c r="J160" s="9"/>
      <c r="K160" s="686"/>
      <c r="M160" s="9"/>
      <c r="N160" s="686"/>
      <c r="O160" s="7"/>
      <c r="S160" s="2660"/>
      <c r="T160" s="7"/>
      <c r="V160" s="686"/>
      <c r="W160" s="10"/>
      <c r="X160" s="59" t="s">
        <v>824</v>
      </c>
      <c r="Z160" s="657"/>
      <c r="AB160" s="657"/>
      <c r="AC160" s="31"/>
      <c r="AD160" s="9"/>
      <c r="AE160" s="657"/>
      <c r="AG160" s="657"/>
      <c r="AI160" s="10"/>
      <c r="AJ160" s="82"/>
      <c r="AK160" s="386"/>
      <c r="AL160" s="652"/>
      <c r="AM160" s="386"/>
      <c r="AN160" s="652"/>
      <c r="AO160" s="386"/>
      <c r="AP160" s="652"/>
    </row>
    <row r="161" spans="1:42" x14ac:dyDescent="0.25">
      <c r="A161" s="511">
        <v>55</v>
      </c>
      <c r="B161" s="10" t="s">
        <v>52</v>
      </c>
      <c r="C161" s="1685" t="s">
        <v>1004</v>
      </c>
      <c r="D161" t="s">
        <v>11292</v>
      </c>
      <c r="E161" s="467" t="s">
        <v>11292</v>
      </c>
      <c r="F161" s="43" t="s">
        <v>52</v>
      </c>
      <c r="G161" s="386"/>
      <c r="H161" s="652"/>
      <c r="J161" s="9"/>
      <c r="K161" s="686"/>
      <c r="M161" s="9" t="s">
        <v>52</v>
      </c>
      <c r="N161" s="686" t="s">
        <v>162</v>
      </c>
      <c r="O161" s="10"/>
      <c r="P161" s="4" t="s">
        <v>160</v>
      </c>
      <c r="Q161" s="4" t="s">
        <v>160</v>
      </c>
      <c r="R161" s="4" t="s">
        <v>160</v>
      </c>
      <c r="S161" s="2623" t="s">
        <v>162</v>
      </c>
      <c r="T161" s="10"/>
      <c r="V161" s="686"/>
      <c r="W161" s="10"/>
      <c r="X161" s="59" t="s">
        <v>824</v>
      </c>
      <c r="Z161" s="657"/>
      <c r="AB161" s="657"/>
      <c r="AC161" s="31"/>
      <c r="AD161" s="9"/>
      <c r="AE161" s="657"/>
      <c r="AG161" s="657"/>
      <c r="AI161" s="10"/>
      <c r="AJ161" s="82"/>
      <c r="AK161" s="386"/>
      <c r="AL161" s="652"/>
      <c r="AM161" s="386"/>
      <c r="AN161" s="652"/>
      <c r="AO161" s="386"/>
      <c r="AP161" s="652"/>
    </row>
    <row r="162" spans="1:42" x14ac:dyDescent="0.25">
      <c r="A162" s="511">
        <v>55</v>
      </c>
      <c r="B162" s="10" t="s">
        <v>203</v>
      </c>
      <c r="C162" s="1685" t="s">
        <v>1023</v>
      </c>
      <c r="E162" s="467" t="s">
        <v>11292</v>
      </c>
      <c r="F162" s="40"/>
      <c r="G162" s="386"/>
      <c r="H162" s="652"/>
      <c r="J162" s="9"/>
      <c r="K162" s="686"/>
      <c r="M162" s="9" t="s">
        <v>203</v>
      </c>
      <c r="N162" s="686" t="s">
        <v>20</v>
      </c>
      <c r="O162" s="10"/>
      <c r="P162" s="4" t="s">
        <v>20</v>
      </c>
      <c r="Q162" s="4" t="s">
        <v>20</v>
      </c>
      <c r="R162" s="4" t="s">
        <v>20</v>
      </c>
      <c r="S162" s="2623" t="s">
        <v>20</v>
      </c>
      <c r="T162" s="10"/>
      <c r="V162" s="686"/>
      <c r="W162" s="10"/>
      <c r="X162" s="59" t="s">
        <v>824</v>
      </c>
      <c r="Z162" s="657"/>
      <c r="AB162" s="657"/>
      <c r="AC162" s="31"/>
      <c r="AD162" s="9"/>
      <c r="AE162" s="657"/>
      <c r="AG162" s="657"/>
      <c r="AI162" s="10"/>
      <c r="AJ162" s="82"/>
      <c r="AK162" s="386"/>
      <c r="AL162" s="652"/>
      <c r="AM162" s="386"/>
      <c r="AN162" s="652"/>
      <c r="AO162" s="386"/>
      <c r="AP162" s="652"/>
    </row>
    <row r="163" spans="1:42" x14ac:dyDescent="0.25">
      <c r="A163" s="511">
        <v>55</v>
      </c>
      <c r="B163" s="10" t="s">
        <v>53</v>
      </c>
      <c r="C163" s="1684" t="s">
        <v>1005</v>
      </c>
      <c r="D163" t="s">
        <v>11309</v>
      </c>
      <c r="E163" s="467" t="s">
        <v>11309</v>
      </c>
      <c r="F163" s="41" t="s">
        <v>53</v>
      </c>
      <c r="G163" s="2616" t="s">
        <v>4</v>
      </c>
      <c r="H163" s="2617" t="s">
        <v>12</v>
      </c>
      <c r="I163" s="2618" t="s">
        <v>13474</v>
      </c>
      <c r="J163" s="9"/>
      <c r="K163" s="686"/>
      <c r="M163" s="2661" t="s">
        <v>53</v>
      </c>
      <c r="N163" s="686" t="s">
        <v>160</v>
      </c>
      <c r="O163" s="10"/>
      <c r="P163" s="4" t="s">
        <v>152</v>
      </c>
      <c r="Q163" s="4" t="s">
        <v>152</v>
      </c>
      <c r="R163" s="4" t="s">
        <v>152</v>
      </c>
      <c r="S163" s="2623" t="s">
        <v>152</v>
      </c>
      <c r="T163" s="10"/>
      <c r="V163" s="686"/>
      <c r="W163" s="10"/>
      <c r="X163" s="59" t="s">
        <v>824</v>
      </c>
      <c r="Z163" s="657"/>
      <c r="AB163" s="657"/>
      <c r="AC163" s="31"/>
      <c r="AD163" s="9"/>
      <c r="AE163" s="657"/>
      <c r="AG163" s="657"/>
      <c r="AI163" s="10"/>
      <c r="AJ163" s="82"/>
      <c r="AK163" s="386"/>
      <c r="AL163" s="652"/>
      <c r="AM163" s="386"/>
      <c r="AN163" s="652"/>
      <c r="AO163" s="386"/>
      <c r="AP163" s="652"/>
    </row>
    <row r="164" spans="1:42" x14ac:dyDescent="0.25">
      <c r="A164" s="511">
        <v>55</v>
      </c>
      <c r="B164" s="10" t="s">
        <v>54</v>
      </c>
      <c r="C164" s="1685" t="s">
        <v>1006</v>
      </c>
      <c r="D164" t="s">
        <v>11371</v>
      </c>
      <c r="E164" s="467" t="s">
        <v>11371</v>
      </c>
      <c r="F164" s="43" t="s">
        <v>54</v>
      </c>
      <c r="G164" s="386"/>
      <c r="H164" s="652"/>
      <c r="J164" s="9"/>
      <c r="K164" s="686"/>
      <c r="M164" s="9" t="s">
        <v>54</v>
      </c>
      <c r="N164" s="686" t="s">
        <v>162</v>
      </c>
      <c r="O164" s="10"/>
      <c r="P164" s="4" t="s">
        <v>162</v>
      </c>
      <c r="Q164" s="4" t="s">
        <v>162</v>
      </c>
      <c r="R164" s="4" t="s">
        <v>162</v>
      </c>
      <c r="S164" s="2623" t="s">
        <v>162</v>
      </c>
      <c r="T164" s="10"/>
      <c r="V164" s="686"/>
      <c r="W164" s="10"/>
      <c r="X164" s="59" t="s">
        <v>824</v>
      </c>
      <c r="Z164" s="657"/>
      <c r="AB164" s="657"/>
      <c r="AC164" s="31"/>
      <c r="AD164" s="9"/>
      <c r="AE164" s="657"/>
      <c r="AG164" s="657"/>
      <c r="AI164" s="10"/>
      <c r="AJ164" s="82"/>
      <c r="AK164" s="386"/>
      <c r="AL164" s="652"/>
      <c r="AM164" s="386"/>
      <c r="AN164" s="652"/>
      <c r="AO164" s="386"/>
      <c r="AP164" s="652"/>
    </row>
    <row r="165" spans="1:42" x14ac:dyDescent="0.25">
      <c r="A165" s="511">
        <v>55</v>
      </c>
      <c r="B165" s="10" t="s">
        <v>55</v>
      </c>
      <c r="C165" s="1685" t="s">
        <v>1007</v>
      </c>
      <c r="D165" t="s">
        <v>1088</v>
      </c>
      <c r="E165" s="467" t="s">
        <v>1088</v>
      </c>
      <c r="F165" s="43" t="s">
        <v>55</v>
      </c>
      <c r="G165" s="386"/>
      <c r="H165" s="652"/>
      <c r="J165" s="9"/>
      <c r="K165" s="686"/>
      <c r="M165" s="9" t="s">
        <v>55</v>
      </c>
      <c r="N165" s="686" t="s">
        <v>162</v>
      </c>
      <c r="O165" s="10"/>
      <c r="P165" s="4" t="s">
        <v>162</v>
      </c>
      <c r="Q165" s="4" t="s">
        <v>162</v>
      </c>
      <c r="R165" s="4" t="s">
        <v>162</v>
      </c>
      <c r="S165" s="2623" t="s">
        <v>162</v>
      </c>
      <c r="T165" s="10"/>
      <c r="V165" s="686"/>
      <c r="W165" s="10"/>
      <c r="X165" s="59" t="s">
        <v>824</v>
      </c>
      <c r="Z165" s="657"/>
      <c r="AB165" s="657"/>
      <c r="AC165" s="31"/>
      <c r="AD165" s="9"/>
      <c r="AE165" s="657"/>
      <c r="AG165" s="657"/>
      <c r="AI165" s="10"/>
      <c r="AJ165" s="82"/>
      <c r="AK165" s="386"/>
      <c r="AL165" s="652"/>
      <c r="AM165" s="386"/>
      <c r="AN165" s="652"/>
      <c r="AO165" s="386"/>
      <c r="AP165" s="652"/>
    </row>
    <row r="166" spans="1:42" x14ac:dyDescent="0.25">
      <c r="A166" s="511">
        <v>55</v>
      </c>
      <c r="B166" s="10" t="s">
        <v>56</v>
      </c>
      <c r="C166" s="1685" t="s">
        <v>11688</v>
      </c>
      <c r="D166" t="s">
        <v>1095</v>
      </c>
      <c r="E166" s="467" t="s">
        <v>1095</v>
      </c>
      <c r="F166" s="43" t="s">
        <v>56</v>
      </c>
      <c r="G166" s="386"/>
      <c r="H166" s="652"/>
      <c r="J166" s="9"/>
      <c r="K166" s="686"/>
      <c r="M166" s="9" t="s">
        <v>56</v>
      </c>
      <c r="N166" s="686" t="s">
        <v>162</v>
      </c>
      <c r="O166" s="10"/>
      <c r="P166" s="4" t="s">
        <v>162</v>
      </c>
      <c r="Q166" s="4" t="s">
        <v>162</v>
      </c>
      <c r="R166" s="4" t="s">
        <v>162</v>
      </c>
      <c r="S166" s="2623" t="s">
        <v>162</v>
      </c>
      <c r="T166" s="10"/>
      <c r="V166" s="686"/>
      <c r="W166" s="10"/>
      <c r="X166" s="59" t="s">
        <v>824</v>
      </c>
      <c r="Z166" s="657"/>
      <c r="AB166" s="657"/>
      <c r="AC166" s="31"/>
      <c r="AD166" s="9"/>
      <c r="AE166" s="657"/>
      <c r="AG166" s="657"/>
      <c r="AI166" s="10"/>
      <c r="AJ166" s="82"/>
      <c r="AK166" s="386"/>
      <c r="AL166" s="652"/>
      <c r="AM166" s="386"/>
      <c r="AN166" s="652"/>
      <c r="AO166" s="386"/>
      <c r="AP166" s="652"/>
    </row>
    <row r="167" spans="1:42" x14ac:dyDescent="0.25">
      <c r="A167" s="510">
        <v>55</v>
      </c>
      <c r="B167" s="10" t="s">
        <v>57</v>
      </c>
      <c r="C167" s="1684" t="s">
        <v>1008</v>
      </c>
      <c r="D167" t="s">
        <v>1093</v>
      </c>
      <c r="E167" s="467"/>
      <c r="F167" s="43" t="s">
        <v>57</v>
      </c>
      <c r="G167" s="386"/>
      <c r="H167" s="652"/>
      <c r="J167" s="9"/>
      <c r="K167" s="686"/>
      <c r="M167" s="9"/>
      <c r="N167" s="686"/>
      <c r="O167" s="7"/>
      <c r="S167" s="2660"/>
      <c r="T167" s="7"/>
      <c r="V167" s="686"/>
      <c r="W167" s="10"/>
      <c r="X167" s="59" t="s">
        <v>824</v>
      </c>
      <c r="Z167" s="657"/>
      <c r="AB167" s="657"/>
      <c r="AC167" s="31"/>
      <c r="AD167" s="9"/>
      <c r="AE167" s="657"/>
      <c r="AG167" s="657"/>
      <c r="AI167" s="10"/>
      <c r="AJ167" s="82"/>
      <c r="AK167" s="386"/>
      <c r="AL167" s="652"/>
      <c r="AM167" s="386"/>
      <c r="AN167" s="652"/>
      <c r="AO167" s="386"/>
      <c r="AP167" s="652"/>
    </row>
    <row r="168" spans="1:42" x14ac:dyDescent="0.25">
      <c r="A168" s="510">
        <v>55</v>
      </c>
      <c r="B168" s="10" t="s">
        <v>59</v>
      </c>
      <c r="C168" s="1684" t="s">
        <v>1009</v>
      </c>
      <c r="D168" t="s">
        <v>1093</v>
      </c>
      <c r="E168" s="467"/>
      <c r="F168" s="43" t="s">
        <v>59</v>
      </c>
      <c r="G168" s="386"/>
      <c r="H168" s="652"/>
      <c r="J168" s="9"/>
      <c r="K168" s="686"/>
      <c r="M168" s="9"/>
      <c r="N168" s="686"/>
      <c r="O168" s="7"/>
      <c r="S168" s="2660"/>
      <c r="T168" s="7"/>
      <c r="V168" s="686"/>
      <c r="W168" s="10"/>
      <c r="X168" s="59" t="s">
        <v>824</v>
      </c>
      <c r="Z168" s="657"/>
      <c r="AB168" s="657"/>
      <c r="AC168" s="31"/>
      <c r="AD168" s="9"/>
      <c r="AE168" s="657"/>
      <c r="AG168" s="657"/>
      <c r="AI168" s="10"/>
      <c r="AJ168" s="82"/>
      <c r="AK168" s="386"/>
      <c r="AL168" s="652"/>
      <c r="AM168" s="386"/>
      <c r="AN168" s="652"/>
      <c r="AO168" s="386"/>
      <c r="AP168" s="652"/>
    </row>
    <row r="169" spans="1:42" x14ac:dyDescent="0.25">
      <c r="A169" s="631">
        <v>55</v>
      </c>
      <c r="B169" s="10" t="s">
        <v>61</v>
      </c>
      <c r="C169" s="1684" t="s">
        <v>1010</v>
      </c>
      <c r="D169" t="s">
        <v>9127</v>
      </c>
      <c r="E169" s="467"/>
      <c r="F169" s="43" t="s">
        <v>61</v>
      </c>
      <c r="G169" s="386"/>
      <c r="H169" s="652"/>
      <c r="J169" s="9"/>
      <c r="K169" s="686"/>
      <c r="M169" s="9"/>
      <c r="N169" s="686"/>
      <c r="O169" s="7"/>
      <c r="S169" s="2660"/>
      <c r="T169" s="7"/>
      <c r="V169" s="686"/>
      <c r="W169" s="10"/>
      <c r="X169" s="59" t="s">
        <v>824</v>
      </c>
      <c r="Z169" s="657"/>
      <c r="AB169" s="657"/>
      <c r="AC169" s="31"/>
      <c r="AD169" s="9"/>
      <c r="AE169" s="657"/>
      <c r="AG169" s="657"/>
      <c r="AI169" s="10"/>
      <c r="AJ169" s="82"/>
      <c r="AK169" s="386"/>
      <c r="AL169" s="652"/>
      <c r="AM169" s="386"/>
      <c r="AN169" s="652"/>
      <c r="AO169" s="386"/>
      <c r="AP169" s="652"/>
    </row>
    <row r="170" spans="1:42" x14ac:dyDescent="0.25">
      <c r="A170" s="511">
        <v>55</v>
      </c>
      <c r="B170" s="10" t="s">
        <v>62</v>
      </c>
      <c r="C170" s="1688" t="s">
        <v>1011</v>
      </c>
      <c r="D170" t="s">
        <v>1094</v>
      </c>
      <c r="E170" s="467" t="s">
        <v>1094</v>
      </c>
      <c r="F170" s="43" t="s">
        <v>62</v>
      </c>
      <c r="G170" s="386"/>
      <c r="H170" s="652"/>
      <c r="J170" s="9"/>
      <c r="K170" s="686"/>
      <c r="M170" s="9" t="s">
        <v>62</v>
      </c>
      <c r="N170" s="686" t="s">
        <v>160</v>
      </c>
      <c r="O170" s="10"/>
      <c r="P170" s="4" t="s">
        <v>160</v>
      </c>
      <c r="Q170" s="4" t="s">
        <v>160</v>
      </c>
      <c r="R170" s="4" t="s">
        <v>160</v>
      </c>
      <c r="S170" s="2623" t="s">
        <v>162</v>
      </c>
      <c r="T170" s="10"/>
      <c r="V170" s="686"/>
      <c r="W170" s="10"/>
      <c r="X170" s="59" t="s">
        <v>824</v>
      </c>
      <c r="Z170" s="657"/>
      <c r="AB170" s="657"/>
      <c r="AC170" s="31"/>
      <c r="AD170" s="9"/>
      <c r="AE170" s="657"/>
      <c r="AG170" s="657"/>
      <c r="AI170" s="10"/>
      <c r="AJ170" s="82"/>
      <c r="AK170" s="386"/>
      <c r="AL170" s="652"/>
      <c r="AM170" s="386"/>
      <c r="AN170" s="652"/>
      <c r="AO170" s="386"/>
      <c r="AP170" s="652"/>
    </row>
    <row r="171" spans="1:42" x14ac:dyDescent="0.25">
      <c r="A171" s="511">
        <v>55</v>
      </c>
      <c r="B171" s="10" t="s">
        <v>63</v>
      </c>
      <c r="C171" s="1684" t="s">
        <v>1012</v>
      </c>
      <c r="D171" t="s">
        <v>1092</v>
      </c>
      <c r="E171" s="467"/>
      <c r="F171" s="43" t="s">
        <v>63</v>
      </c>
      <c r="G171" s="386"/>
      <c r="H171" s="652"/>
      <c r="J171" s="9"/>
      <c r="K171" s="686"/>
      <c r="M171" s="9"/>
      <c r="N171" s="686"/>
      <c r="O171" s="7"/>
      <c r="S171" s="2660"/>
      <c r="T171" s="7"/>
      <c r="V171" s="686"/>
      <c r="W171" s="10"/>
      <c r="X171" s="59" t="s">
        <v>824</v>
      </c>
      <c r="Z171" s="657"/>
      <c r="AB171" s="657"/>
      <c r="AC171" s="31"/>
      <c r="AD171" s="9"/>
      <c r="AE171" s="657"/>
      <c r="AG171" s="657"/>
      <c r="AI171" s="10"/>
      <c r="AJ171" s="82"/>
      <c r="AK171" s="386"/>
      <c r="AL171" s="652"/>
      <c r="AM171" s="386"/>
      <c r="AN171" s="652"/>
      <c r="AO171" s="386"/>
      <c r="AP171" s="652"/>
    </row>
    <row r="172" spans="1:42" x14ac:dyDescent="0.25">
      <c r="A172" s="510">
        <v>55</v>
      </c>
      <c r="B172" s="10" t="s">
        <v>64</v>
      </c>
      <c r="C172" s="1684" t="s">
        <v>1013</v>
      </c>
      <c r="D172" t="s">
        <v>11314</v>
      </c>
      <c r="E172" s="467"/>
      <c r="F172" s="43" t="s">
        <v>64</v>
      </c>
      <c r="G172" s="386"/>
      <c r="H172" s="652"/>
      <c r="J172" s="9"/>
      <c r="K172" s="686"/>
      <c r="M172" s="9"/>
      <c r="N172" s="686"/>
      <c r="O172" s="7"/>
      <c r="S172" s="2660"/>
      <c r="T172" s="7"/>
      <c r="V172" s="686"/>
      <c r="W172" s="10"/>
      <c r="X172" s="59" t="s">
        <v>824</v>
      </c>
      <c r="Z172" s="657"/>
      <c r="AB172" s="657"/>
      <c r="AC172" s="31"/>
      <c r="AD172" s="9"/>
      <c r="AE172" s="657"/>
      <c r="AG172" s="657"/>
      <c r="AI172" s="10"/>
      <c r="AJ172" s="82"/>
      <c r="AK172" s="386"/>
      <c r="AL172" s="652"/>
      <c r="AM172" s="386"/>
      <c r="AN172" s="652"/>
      <c r="AO172" s="386"/>
      <c r="AP172" s="652"/>
    </row>
    <row r="173" spans="1:42" x14ac:dyDescent="0.25">
      <c r="A173" s="510">
        <v>55</v>
      </c>
      <c r="B173" s="10" t="s">
        <v>65</v>
      </c>
      <c r="C173" s="1685" t="s">
        <v>1014</v>
      </c>
      <c r="D173" t="s">
        <v>11327</v>
      </c>
      <c r="E173" s="467" t="s">
        <v>11327</v>
      </c>
      <c r="F173" s="43" t="s">
        <v>65</v>
      </c>
      <c r="G173" s="386"/>
      <c r="H173" s="652"/>
      <c r="J173" s="9"/>
      <c r="K173" s="686"/>
      <c r="M173" s="9"/>
      <c r="N173" s="686"/>
      <c r="O173" s="7"/>
      <c r="S173" s="2660"/>
      <c r="T173" s="7"/>
      <c r="V173" s="686"/>
      <c r="W173" s="10"/>
      <c r="X173" s="59" t="s">
        <v>824</v>
      </c>
      <c r="Z173" s="657"/>
      <c r="AB173" s="657"/>
      <c r="AC173" s="31"/>
      <c r="AD173" s="9"/>
      <c r="AE173" s="657"/>
      <c r="AG173" s="657"/>
      <c r="AI173" s="10"/>
      <c r="AJ173" s="82"/>
      <c r="AK173" s="386"/>
      <c r="AL173" s="652"/>
      <c r="AM173" s="386"/>
      <c r="AN173" s="652"/>
      <c r="AO173" s="386"/>
      <c r="AP173" s="652"/>
    </row>
    <row r="174" spans="1:42" x14ac:dyDescent="0.25">
      <c r="A174" s="510">
        <v>55</v>
      </c>
      <c r="B174" s="10" t="s">
        <v>66</v>
      </c>
      <c r="C174" s="1685" t="s">
        <v>1015</v>
      </c>
      <c r="D174" t="s">
        <v>11328</v>
      </c>
      <c r="E174" s="467" t="s">
        <v>11328</v>
      </c>
      <c r="F174" s="43" t="s">
        <v>66</v>
      </c>
      <c r="G174" s="386"/>
      <c r="H174" s="652"/>
      <c r="J174" s="9"/>
      <c r="K174" s="686"/>
      <c r="M174" s="9"/>
      <c r="N174" s="686"/>
      <c r="O174" s="7"/>
      <c r="S174" s="2660"/>
      <c r="T174" s="7"/>
      <c r="V174" s="686"/>
      <c r="W174" s="10"/>
      <c r="X174" s="59" t="s">
        <v>824</v>
      </c>
      <c r="Z174" s="657"/>
      <c r="AB174" s="657"/>
      <c r="AC174" s="31"/>
      <c r="AD174" s="9"/>
      <c r="AE174" s="657"/>
      <c r="AG174" s="657"/>
      <c r="AI174" s="10"/>
      <c r="AJ174" s="82"/>
      <c r="AK174" s="386"/>
      <c r="AL174" s="652"/>
      <c r="AM174" s="386"/>
      <c r="AN174" s="652"/>
      <c r="AO174" s="386"/>
      <c r="AP174" s="652"/>
    </row>
    <row r="175" spans="1:42" x14ac:dyDescent="0.25">
      <c r="A175" s="510">
        <v>55</v>
      </c>
      <c r="B175" s="10" t="s">
        <v>67</v>
      </c>
      <c r="C175" s="1685" t="s">
        <v>1016</v>
      </c>
      <c r="D175" t="s">
        <v>1095</v>
      </c>
      <c r="E175" s="467"/>
      <c r="F175" s="43" t="s">
        <v>67</v>
      </c>
      <c r="G175" s="386"/>
      <c r="H175" s="652"/>
      <c r="J175" s="9"/>
      <c r="K175" s="686"/>
      <c r="M175" s="9"/>
      <c r="N175" s="686"/>
      <c r="O175" s="7"/>
      <c r="S175" s="2660"/>
      <c r="T175" s="7"/>
      <c r="V175" s="686"/>
      <c r="W175" s="10"/>
      <c r="X175" s="59" t="s">
        <v>824</v>
      </c>
      <c r="Z175" s="657"/>
      <c r="AB175" s="657"/>
      <c r="AC175" s="31"/>
      <c r="AD175" s="9"/>
      <c r="AE175" s="657"/>
      <c r="AG175" s="657"/>
      <c r="AI175" s="10"/>
      <c r="AJ175" s="82"/>
      <c r="AK175" s="386"/>
      <c r="AL175" s="652"/>
      <c r="AM175" s="386"/>
      <c r="AN175" s="652"/>
      <c r="AO175" s="386"/>
      <c r="AP175" s="652"/>
    </row>
    <row r="176" spans="1:42" x14ac:dyDescent="0.25">
      <c r="A176" s="510">
        <v>55</v>
      </c>
      <c r="B176" s="10" t="s">
        <v>68</v>
      </c>
      <c r="C176" s="1680" t="s">
        <v>8782</v>
      </c>
      <c r="D176" t="s">
        <v>9127</v>
      </c>
      <c r="E176" s="467"/>
      <c r="F176" s="43" t="s">
        <v>68</v>
      </c>
      <c r="G176" s="386"/>
      <c r="H176" s="652"/>
      <c r="J176" s="9"/>
      <c r="K176" s="686"/>
      <c r="M176" s="9" t="s">
        <v>68</v>
      </c>
      <c r="N176" s="686"/>
      <c r="O176" s="7"/>
      <c r="P176" s="4" t="s">
        <v>152</v>
      </c>
      <c r="Q176" s="4" t="s">
        <v>152</v>
      </c>
      <c r="R176" s="4" t="s">
        <v>152</v>
      </c>
      <c r="S176" s="2623" t="s">
        <v>152</v>
      </c>
      <c r="T176" s="10"/>
      <c r="V176" s="686"/>
      <c r="W176" s="10"/>
      <c r="X176" s="59" t="s">
        <v>824</v>
      </c>
      <c r="Z176" s="657"/>
      <c r="AB176" s="657"/>
      <c r="AC176" s="31"/>
      <c r="AD176" s="9"/>
      <c r="AE176" s="657"/>
      <c r="AG176" s="657"/>
      <c r="AI176" s="10"/>
      <c r="AJ176" s="82"/>
      <c r="AK176" s="386"/>
      <c r="AL176" s="652"/>
      <c r="AM176" s="386"/>
      <c r="AN176" s="652"/>
      <c r="AO176" s="386"/>
      <c r="AP176" s="652"/>
    </row>
    <row r="177" spans="1:42" x14ac:dyDescent="0.25">
      <c r="A177" s="631">
        <v>55</v>
      </c>
      <c r="B177" s="10" t="s">
        <v>70</v>
      </c>
      <c r="C177" s="1689" t="s">
        <v>11673</v>
      </c>
      <c r="D177" t="s">
        <v>11270</v>
      </c>
      <c r="E177" s="467"/>
      <c r="F177" s="43" t="s">
        <v>70</v>
      </c>
      <c r="G177" s="386"/>
      <c r="H177" s="652"/>
      <c r="J177" s="9"/>
      <c r="K177" s="686"/>
      <c r="M177" s="9"/>
      <c r="N177" s="686"/>
      <c r="O177" s="7"/>
      <c r="S177" s="2660"/>
      <c r="T177" s="7"/>
      <c r="V177" s="686"/>
      <c r="W177" s="10"/>
      <c r="X177" s="59" t="s">
        <v>824</v>
      </c>
      <c r="Z177" s="657"/>
      <c r="AB177" s="657"/>
      <c r="AC177" s="31"/>
      <c r="AD177" s="9"/>
      <c r="AE177" s="657"/>
      <c r="AG177" s="657"/>
      <c r="AI177" s="10"/>
      <c r="AJ177" s="82"/>
      <c r="AK177" s="386"/>
      <c r="AL177" s="652"/>
      <c r="AM177" s="386"/>
      <c r="AN177" s="652"/>
      <c r="AO177" s="386"/>
      <c r="AP177" s="652"/>
    </row>
    <row r="178" spans="1:42" x14ac:dyDescent="0.25">
      <c r="A178" s="511">
        <v>55</v>
      </c>
      <c r="B178" s="10" t="s">
        <v>72</v>
      </c>
      <c r="C178" s="1684" t="s">
        <v>1018</v>
      </c>
      <c r="D178" t="s">
        <v>1091</v>
      </c>
      <c r="E178" s="467"/>
      <c r="F178" s="43" t="s">
        <v>72</v>
      </c>
      <c r="G178" s="386"/>
      <c r="H178" s="652"/>
      <c r="J178" s="9"/>
      <c r="K178" s="686"/>
      <c r="M178" s="9"/>
      <c r="N178" s="686"/>
      <c r="O178" s="7"/>
      <c r="S178" s="2660"/>
      <c r="T178" s="7"/>
      <c r="V178" s="686"/>
      <c r="W178" s="10"/>
      <c r="X178" s="59" t="s">
        <v>824</v>
      </c>
      <c r="Z178" s="657"/>
      <c r="AB178" s="657"/>
      <c r="AC178" s="31"/>
      <c r="AD178" s="9"/>
      <c r="AE178" s="657"/>
      <c r="AG178" s="657"/>
      <c r="AI178" s="10"/>
      <c r="AJ178" s="82"/>
      <c r="AK178" s="386"/>
      <c r="AL178" s="652"/>
      <c r="AM178" s="386"/>
      <c r="AN178" s="652"/>
      <c r="AO178" s="386"/>
      <c r="AP178" s="652"/>
    </row>
    <row r="179" spans="1:42" x14ac:dyDescent="0.25">
      <c r="A179" s="510">
        <v>55</v>
      </c>
      <c r="B179" s="10" t="s">
        <v>73</v>
      </c>
      <c r="C179" s="1680" t="s">
        <v>1019</v>
      </c>
      <c r="D179" t="s">
        <v>11329</v>
      </c>
      <c r="E179" s="467" t="s">
        <v>11329</v>
      </c>
      <c r="F179" s="43" t="s">
        <v>73</v>
      </c>
      <c r="G179" s="386"/>
      <c r="H179" s="652"/>
      <c r="J179" s="9"/>
      <c r="K179" s="686"/>
      <c r="M179" s="9"/>
      <c r="N179" s="686"/>
      <c r="O179" s="7"/>
      <c r="S179" s="2660"/>
      <c r="T179" s="7"/>
      <c r="V179" s="686"/>
      <c r="W179" s="10"/>
      <c r="X179" s="59" t="s">
        <v>824</v>
      </c>
      <c r="Z179" s="657"/>
      <c r="AB179" s="657"/>
      <c r="AC179" s="31"/>
      <c r="AD179" s="9"/>
      <c r="AE179" s="657"/>
      <c r="AG179" s="657"/>
      <c r="AI179" s="10"/>
      <c r="AJ179" s="82"/>
      <c r="AK179" s="386"/>
      <c r="AL179" s="652"/>
      <c r="AM179" s="386"/>
      <c r="AN179" s="652"/>
      <c r="AO179" s="386"/>
      <c r="AP179" s="652"/>
    </row>
    <row r="180" spans="1:42" x14ac:dyDescent="0.25">
      <c r="A180" s="510">
        <v>55</v>
      </c>
      <c r="B180" s="10" t="s">
        <v>74</v>
      </c>
      <c r="C180" s="1680" t="s">
        <v>1020</v>
      </c>
      <c r="D180" t="s">
        <v>11330</v>
      </c>
      <c r="E180" s="467"/>
      <c r="F180" s="43"/>
      <c r="G180" s="386"/>
      <c r="H180" s="652"/>
      <c r="J180" s="9"/>
      <c r="K180" s="686"/>
      <c r="M180" s="9"/>
      <c r="N180" s="686" t="s">
        <v>166</v>
      </c>
      <c r="O180" s="10"/>
      <c r="P180" s="4"/>
      <c r="Q180" s="4"/>
      <c r="R180" s="4"/>
      <c r="S180" s="2623"/>
      <c r="T180" s="10"/>
      <c r="V180" s="686"/>
      <c r="W180" s="10"/>
      <c r="X180" s="59" t="s">
        <v>824</v>
      </c>
      <c r="Z180" s="657"/>
      <c r="AB180" s="657"/>
      <c r="AC180" s="31"/>
      <c r="AD180" s="9"/>
      <c r="AE180" s="657"/>
      <c r="AG180" s="657"/>
      <c r="AI180" s="10"/>
      <c r="AJ180" s="82"/>
      <c r="AK180" s="386"/>
      <c r="AL180" s="652"/>
      <c r="AM180" s="386"/>
      <c r="AN180" s="652"/>
      <c r="AO180" s="386"/>
      <c r="AP180" s="652"/>
    </row>
    <row r="181" spans="1:42" x14ac:dyDescent="0.25">
      <c r="A181" s="510">
        <v>55</v>
      </c>
      <c r="B181" s="10" t="s">
        <v>75</v>
      </c>
      <c r="C181" s="1690" t="s">
        <v>427</v>
      </c>
      <c r="D181" s="51" t="s">
        <v>11331</v>
      </c>
      <c r="E181" s="1078"/>
      <c r="F181" s="41" t="s">
        <v>75</v>
      </c>
      <c r="G181" s="72"/>
      <c r="H181" s="653"/>
      <c r="I181" s="73"/>
      <c r="J181" s="75"/>
      <c r="K181" s="929"/>
      <c r="L181" s="74"/>
      <c r="M181" s="75" t="s">
        <v>75</v>
      </c>
      <c r="N181" s="929" t="s">
        <v>9133</v>
      </c>
      <c r="O181" s="2662"/>
      <c r="P181" s="73" t="s">
        <v>9133</v>
      </c>
      <c r="Q181" s="73" t="s">
        <v>9133</v>
      </c>
      <c r="R181" s="73" t="s">
        <v>9133</v>
      </c>
      <c r="S181" s="2663" t="s">
        <v>9133</v>
      </c>
      <c r="T181" s="2662"/>
      <c r="U181" s="74"/>
      <c r="V181" s="929"/>
      <c r="W181" s="76"/>
      <c r="X181" s="77" t="s">
        <v>824</v>
      </c>
      <c r="Y181" s="74"/>
      <c r="Z181" s="658"/>
      <c r="AA181" s="74"/>
      <c r="AB181" s="658"/>
      <c r="AC181" s="672"/>
      <c r="AD181" s="75"/>
      <c r="AE181" s="658"/>
      <c r="AF181" s="74"/>
      <c r="AG181" s="658"/>
      <c r="AH181" s="74"/>
      <c r="AI181" s="76"/>
      <c r="AJ181" s="908"/>
      <c r="AK181" s="72"/>
      <c r="AL181" s="653"/>
      <c r="AM181" s="72"/>
      <c r="AN181" s="653"/>
      <c r="AO181" s="72"/>
      <c r="AP181" s="653"/>
    </row>
    <row r="182" spans="1:42" x14ac:dyDescent="0.25">
      <c r="A182" s="511">
        <v>55</v>
      </c>
      <c r="B182" s="10" t="s">
        <v>80</v>
      </c>
      <c r="C182" s="1691" t="s">
        <v>9938</v>
      </c>
      <c r="D182" s="51" t="s">
        <v>11309</v>
      </c>
      <c r="E182" s="1078"/>
      <c r="F182" s="41" t="s">
        <v>80</v>
      </c>
      <c r="G182" s="72"/>
      <c r="H182" s="653"/>
      <c r="I182" s="73"/>
      <c r="J182" s="75"/>
      <c r="K182" s="929"/>
      <c r="L182" s="74"/>
      <c r="M182" s="75"/>
      <c r="N182" s="929"/>
      <c r="O182" s="2662"/>
      <c r="P182" s="73"/>
      <c r="Q182" s="73"/>
      <c r="R182" s="73"/>
      <c r="S182" s="2663"/>
      <c r="T182" s="2662"/>
      <c r="U182" s="74"/>
      <c r="V182" s="929"/>
      <c r="W182" s="76"/>
      <c r="X182" s="77" t="s">
        <v>824</v>
      </c>
      <c r="Y182" s="74"/>
      <c r="Z182" s="658"/>
      <c r="AA182" s="74"/>
      <c r="AB182" s="658"/>
      <c r="AC182" s="672"/>
      <c r="AD182" s="75"/>
      <c r="AE182" s="658"/>
      <c r="AF182" s="74"/>
      <c r="AG182" s="658"/>
      <c r="AH182" s="74"/>
      <c r="AI182" s="76"/>
      <c r="AJ182" s="908"/>
      <c r="AK182" s="72"/>
      <c r="AL182" s="653"/>
      <c r="AM182" s="72"/>
      <c r="AN182" s="653"/>
      <c r="AO182" s="72"/>
      <c r="AP182" s="653"/>
    </row>
    <row r="183" spans="1:42" x14ac:dyDescent="0.25">
      <c r="A183" s="510">
        <v>55</v>
      </c>
      <c r="B183" s="10" t="s">
        <v>201</v>
      </c>
      <c r="C183" s="1685" t="s">
        <v>1021</v>
      </c>
      <c r="E183" s="467" t="s">
        <v>11372</v>
      </c>
      <c r="F183" s="40"/>
      <c r="G183" s="386"/>
      <c r="H183" s="652"/>
      <c r="J183" s="9"/>
      <c r="K183" s="686"/>
      <c r="M183" s="9" t="s">
        <v>201</v>
      </c>
      <c r="N183" s="686" t="s">
        <v>20</v>
      </c>
      <c r="O183" s="10"/>
      <c r="P183" s="4" t="s">
        <v>20</v>
      </c>
      <c r="Q183" s="4" t="s">
        <v>20</v>
      </c>
      <c r="R183" s="4" t="s">
        <v>20</v>
      </c>
      <c r="S183" s="2623" t="s">
        <v>20</v>
      </c>
      <c r="T183" s="10"/>
      <c r="V183" s="686"/>
      <c r="W183" s="10"/>
      <c r="X183" s="59" t="s">
        <v>824</v>
      </c>
      <c r="Z183" s="657"/>
      <c r="AB183" s="657"/>
      <c r="AC183" s="31"/>
      <c r="AD183" s="9"/>
      <c r="AE183" s="657"/>
      <c r="AG183" s="657"/>
      <c r="AI183" s="10"/>
      <c r="AJ183" s="82"/>
      <c r="AK183" s="386"/>
      <c r="AL183" s="652"/>
      <c r="AM183" s="386"/>
      <c r="AN183" s="652"/>
      <c r="AO183" s="386"/>
      <c r="AP183" s="652"/>
    </row>
    <row r="184" spans="1:42" x14ac:dyDescent="0.25">
      <c r="A184" s="510">
        <v>55</v>
      </c>
      <c r="B184" s="10" t="s">
        <v>202</v>
      </c>
      <c r="C184" s="1687" t="s">
        <v>1022</v>
      </c>
      <c r="E184" s="467" t="s">
        <v>11307</v>
      </c>
      <c r="F184" s="40"/>
      <c r="G184" s="386"/>
      <c r="H184" s="652"/>
      <c r="J184" s="9"/>
      <c r="K184" s="686"/>
      <c r="M184" s="9" t="s">
        <v>202</v>
      </c>
      <c r="N184" s="686" t="s">
        <v>161</v>
      </c>
      <c r="O184" s="10"/>
      <c r="S184" s="2660"/>
      <c r="T184" s="7"/>
      <c r="V184" s="686"/>
      <c r="W184" s="10"/>
      <c r="X184" s="59" t="s">
        <v>824</v>
      </c>
      <c r="Z184" s="657"/>
      <c r="AB184" s="657"/>
      <c r="AC184" s="31"/>
      <c r="AD184" s="9"/>
      <c r="AE184" s="657"/>
      <c r="AG184" s="657"/>
      <c r="AI184" s="10"/>
      <c r="AJ184" s="82"/>
      <c r="AK184" s="386"/>
      <c r="AL184" s="652"/>
      <c r="AM184" s="386"/>
      <c r="AN184" s="652"/>
      <c r="AO184" s="386"/>
      <c r="AP184" s="652"/>
    </row>
    <row r="185" spans="1:42" x14ac:dyDescent="0.25">
      <c r="A185" s="511">
        <v>55</v>
      </c>
      <c r="B185" s="10" t="s">
        <v>204</v>
      </c>
      <c r="C185" s="1684" t="s">
        <v>11489</v>
      </c>
      <c r="E185" s="467" t="s">
        <v>11260</v>
      </c>
      <c r="F185" s="40"/>
      <c r="G185" s="386"/>
      <c r="H185" s="652"/>
      <c r="J185" s="9"/>
      <c r="K185" s="686"/>
      <c r="M185" s="9" t="s">
        <v>204</v>
      </c>
      <c r="N185" s="686" t="s">
        <v>163</v>
      </c>
      <c r="O185" s="10"/>
      <c r="P185" s="4" t="s">
        <v>182</v>
      </c>
      <c r="Q185" s="4"/>
      <c r="R185" s="4"/>
      <c r="S185" s="2623" t="s">
        <v>152</v>
      </c>
      <c r="T185" s="10"/>
      <c r="V185" s="686"/>
      <c r="W185" s="10"/>
      <c r="X185" s="59" t="s">
        <v>824</v>
      </c>
      <c r="Z185" s="657"/>
      <c r="AB185" s="657"/>
      <c r="AC185" s="31"/>
      <c r="AD185" s="9"/>
      <c r="AE185" s="657"/>
      <c r="AG185" s="657"/>
      <c r="AI185" s="10"/>
      <c r="AJ185" s="82"/>
      <c r="AK185" s="386"/>
      <c r="AL185" s="652"/>
      <c r="AM185" s="386"/>
      <c r="AN185" s="652"/>
      <c r="AO185" s="386"/>
      <c r="AP185" s="652"/>
    </row>
    <row r="186" spans="1:42" x14ac:dyDescent="0.25">
      <c r="A186" s="510">
        <v>55</v>
      </c>
      <c r="B186" s="10" t="s">
        <v>205</v>
      </c>
      <c r="C186" s="1685" t="s">
        <v>9915</v>
      </c>
      <c r="E186" s="467" t="s">
        <v>1094</v>
      </c>
      <c r="F186" s="40"/>
      <c r="G186" s="386"/>
      <c r="H186" s="652"/>
      <c r="J186" s="9"/>
      <c r="K186" s="686"/>
      <c r="M186" s="9" t="s">
        <v>205</v>
      </c>
      <c r="N186" s="686" t="s">
        <v>20</v>
      </c>
      <c r="O186" s="10"/>
      <c r="P186" s="4" t="s">
        <v>20</v>
      </c>
      <c r="Q186" s="4" t="s">
        <v>20</v>
      </c>
      <c r="R186" s="4" t="s">
        <v>20</v>
      </c>
      <c r="S186" s="2623" t="s">
        <v>20</v>
      </c>
      <c r="T186" s="10"/>
      <c r="V186" s="686"/>
      <c r="W186" s="10"/>
      <c r="X186" s="59" t="s">
        <v>824</v>
      </c>
      <c r="Z186" s="657"/>
      <c r="AB186" s="657"/>
      <c r="AC186" s="31"/>
      <c r="AD186" s="9"/>
      <c r="AE186" s="657"/>
      <c r="AG186" s="657"/>
      <c r="AI186" s="10"/>
      <c r="AJ186" s="82"/>
      <c r="AK186" s="386"/>
      <c r="AL186" s="652"/>
      <c r="AM186" s="386"/>
      <c r="AN186" s="652"/>
      <c r="AO186" s="386"/>
      <c r="AP186" s="652"/>
    </row>
    <row r="187" spans="1:42" x14ac:dyDescent="0.25">
      <c r="A187" s="511">
        <v>55</v>
      </c>
      <c r="B187" s="10" t="s">
        <v>206</v>
      </c>
      <c r="C187" s="1685" t="s">
        <v>1025</v>
      </c>
      <c r="E187" s="467" t="s">
        <v>1091</v>
      </c>
      <c r="F187" s="40"/>
      <c r="G187" s="386"/>
      <c r="H187" s="652"/>
      <c r="J187" s="9"/>
      <c r="K187" s="686"/>
      <c r="M187" s="9" t="s">
        <v>206</v>
      </c>
      <c r="N187" s="686" t="s">
        <v>20</v>
      </c>
      <c r="O187" s="10"/>
      <c r="P187" s="4" t="s">
        <v>20</v>
      </c>
      <c r="Q187" s="4" t="s">
        <v>20</v>
      </c>
      <c r="R187" s="4" t="s">
        <v>20</v>
      </c>
      <c r="S187" s="2623" t="s">
        <v>20</v>
      </c>
      <c r="T187" s="10"/>
      <c r="V187" s="686"/>
      <c r="W187" s="10"/>
      <c r="X187" s="59" t="s">
        <v>824</v>
      </c>
      <c r="Z187" s="657"/>
      <c r="AB187" s="657"/>
      <c r="AC187" s="31"/>
      <c r="AD187" s="9"/>
      <c r="AE187" s="657"/>
      <c r="AG187" s="657"/>
      <c r="AI187" s="10"/>
      <c r="AJ187" s="82"/>
      <c r="AK187" s="386"/>
      <c r="AL187" s="652"/>
      <c r="AM187" s="386"/>
      <c r="AN187" s="652"/>
      <c r="AO187" s="386"/>
      <c r="AP187" s="652"/>
    </row>
    <row r="188" spans="1:42" x14ac:dyDescent="0.25">
      <c r="A188" s="511">
        <v>55</v>
      </c>
      <c r="B188" s="10" t="s">
        <v>207</v>
      </c>
      <c r="C188" s="1685" t="s">
        <v>1026</v>
      </c>
      <c r="E188" s="467" t="s">
        <v>1091</v>
      </c>
      <c r="F188" s="40"/>
      <c r="G188" s="386"/>
      <c r="H188" s="652"/>
      <c r="J188" s="9"/>
      <c r="K188" s="686"/>
      <c r="M188" s="9" t="s">
        <v>207</v>
      </c>
      <c r="N188" s="686" t="s">
        <v>20</v>
      </c>
      <c r="O188" s="10"/>
      <c r="P188" s="4" t="s">
        <v>20</v>
      </c>
      <c r="Q188" s="4" t="s">
        <v>20</v>
      </c>
      <c r="R188" s="4" t="s">
        <v>20</v>
      </c>
      <c r="S188" s="2623" t="s">
        <v>20</v>
      </c>
      <c r="T188" s="10"/>
      <c r="V188" s="686"/>
      <c r="W188" s="10"/>
      <c r="X188" s="59" t="s">
        <v>824</v>
      </c>
      <c r="Z188" s="657"/>
      <c r="AB188" s="657"/>
      <c r="AC188" s="31"/>
      <c r="AD188" s="9"/>
      <c r="AE188" s="657"/>
      <c r="AG188" s="657"/>
      <c r="AI188" s="10"/>
      <c r="AJ188" s="82"/>
      <c r="AK188" s="386"/>
      <c r="AL188" s="652"/>
      <c r="AM188" s="386"/>
      <c r="AN188" s="652"/>
      <c r="AO188" s="386"/>
      <c r="AP188" s="652"/>
    </row>
    <row r="189" spans="1:42" x14ac:dyDescent="0.25">
      <c r="A189" s="511">
        <v>55</v>
      </c>
      <c r="B189" s="10" t="s">
        <v>208</v>
      </c>
      <c r="C189" s="1685" t="s">
        <v>1027</v>
      </c>
      <c r="E189" s="467" t="s">
        <v>1091</v>
      </c>
      <c r="F189" s="40"/>
      <c r="G189" s="386"/>
      <c r="H189" s="652"/>
      <c r="J189" s="9"/>
      <c r="K189" s="686"/>
      <c r="M189" s="9" t="s">
        <v>208</v>
      </c>
      <c r="N189" s="686" t="s">
        <v>20</v>
      </c>
      <c r="O189" s="10"/>
      <c r="P189" s="4" t="s">
        <v>20</v>
      </c>
      <c r="Q189" s="4" t="s">
        <v>20</v>
      </c>
      <c r="R189" s="4" t="s">
        <v>20</v>
      </c>
      <c r="S189" s="2623" t="s">
        <v>20</v>
      </c>
      <c r="T189" s="10"/>
      <c r="V189" s="686"/>
      <c r="W189" s="10"/>
      <c r="X189" s="59" t="s">
        <v>824</v>
      </c>
      <c r="Z189" s="657"/>
      <c r="AB189" s="657"/>
      <c r="AC189" s="31"/>
      <c r="AD189" s="9"/>
      <c r="AE189" s="657"/>
      <c r="AG189" s="657"/>
      <c r="AI189" s="10"/>
      <c r="AJ189" s="82"/>
      <c r="AK189" s="386"/>
      <c r="AL189" s="652"/>
      <c r="AM189" s="386"/>
      <c r="AN189" s="652"/>
      <c r="AO189" s="386"/>
      <c r="AP189" s="652"/>
    </row>
    <row r="190" spans="1:42" x14ac:dyDescent="0.25">
      <c r="A190" s="631">
        <v>55</v>
      </c>
      <c r="B190" s="10" t="s">
        <v>209</v>
      </c>
      <c r="C190" s="1680" t="s">
        <v>1028</v>
      </c>
      <c r="E190" s="467" t="s">
        <v>11275</v>
      </c>
      <c r="F190" s="40"/>
      <c r="G190" s="386"/>
      <c r="H190" s="652"/>
      <c r="J190" s="9"/>
      <c r="K190" s="686"/>
      <c r="M190" s="9" t="s">
        <v>209</v>
      </c>
      <c r="N190" s="686" t="s">
        <v>164</v>
      </c>
      <c r="O190" s="10"/>
      <c r="P190" s="4"/>
      <c r="Q190" s="4"/>
      <c r="R190" s="4"/>
      <c r="S190" s="2623"/>
      <c r="T190" s="10"/>
      <c r="V190" s="686"/>
      <c r="W190" s="10"/>
      <c r="X190" s="59" t="s">
        <v>824</v>
      </c>
      <c r="Z190" s="657"/>
      <c r="AB190" s="657"/>
      <c r="AC190" s="31"/>
      <c r="AD190" s="9"/>
      <c r="AE190" s="657"/>
      <c r="AG190" s="657"/>
      <c r="AI190" s="10"/>
      <c r="AJ190" s="82"/>
      <c r="AK190" s="386"/>
      <c r="AL190" s="652"/>
      <c r="AM190" s="386"/>
      <c r="AN190" s="652"/>
      <c r="AO190" s="386"/>
      <c r="AP190" s="652"/>
    </row>
    <row r="191" spans="1:42" x14ac:dyDescent="0.25">
      <c r="A191" s="510">
        <v>55</v>
      </c>
      <c r="B191" s="10" t="s">
        <v>210</v>
      </c>
      <c r="C191" s="1680" t="s">
        <v>1017</v>
      </c>
      <c r="E191" s="467" t="s">
        <v>11313</v>
      </c>
      <c r="F191" s="40"/>
      <c r="G191" s="386"/>
      <c r="H191" s="652"/>
      <c r="J191" s="9"/>
      <c r="K191" s="686"/>
      <c r="M191" s="9" t="s">
        <v>210</v>
      </c>
      <c r="N191" s="686"/>
      <c r="O191" s="10" t="s">
        <v>165</v>
      </c>
      <c r="P191" s="4" t="s">
        <v>8</v>
      </c>
      <c r="Q191" s="4" t="s">
        <v>8</v>
      </c>
      <c r="R191" s="4" t="s">
        <v>8</v>
      </c>
      <c r="S191" s="2623" t="s">
        <v>8</v>
      </c>
      <c r="T191" s="10"/>
      <c r="V191" s="686"/>
      <c r="W191" s="10"/>
      <c r="X191" s="59" t="s">
        <v>824</v>
      </c>
      <c r="Z191" s="657"/>
      <c r="AB191" s="657"/>
      <c r="AC191" s="31"/>
      <c r="AD191" s="9"/>
      <c r="AE191" s="657"/>
      <c r="AG191" s="657"/>
      <c r="AI191" s="10"/>
      <c r="AJ191" s="82"/>
      <c r="AK191" s="386"/>
      <c r="AL191" s="652"/>
      <c r="AM191" s="386"/>
      <c r="AN191" s="652"/>
      <c r="AO191" s="386"/>
      <c r="AP191" s="652"/>
    </row>
    <row r="192" spans="1:42" x14ac:dyDescent="0.25">
      <c r="A192" s="1616">
        <v>56</v>
      </c>
      <c r="B192" s="1615"/>
      <c r="C192" s="1617" t="s">
        <v>874</v>
      </c>
      <c r="D192" s="68" t="s">
        <v>11287</v>
      </c>
      <c r="E192" s="36" t="s">
        <v>11303</v>
      </c>
      <c r="F192" s="42">
        <v>56</v>
      </c>
      <c r="G192" s="32"/>
      <c r="H192" s="651"/>
      <c r="I192" s="33"/>
      <c r="J192" s="24"/>
      <c r="K192" s="2028"/>
      <c r="L192" s="23"/>
      <c r="M192" s="2664" t="s">
        <v>1135</v>
      </c>
      <c r="N192" s="2028" t="s">
        <v>1136</v>
      </c>
      <c r="O192" s="1481"/>
      <c r="P192" s="33"/>
      <c r="Q192" s="33"/>
      <c r="R192" s="33"/>
      <c r="S192" s="809"/>
      <c r="T192" s="1481"/>
      <c r="U192" s="23"/>
      <c r="V192" s="2028"/>
      <c r="W192" s="34"/>
      <c r="X192" s="55" t="s">
        <v>824</v>
      </c>
      <c r="Y192" s="23"/>
      <c r="Z192" s="656"/>
      <c r="AA192" s="23"/>
      <c r="AB192" s="656"/>
      <c r="AC192" s="667"/>
      <c r="AD192" s="24"/>
      <c r="AE192" s="656"/>
      <c r="AF192" s="23"/>
      <c r="AG192" s="656"/>
      <c r="AH192" s="23"/>
      <c r="AI192" s="34"/>
      <c r="AJ192" s="56"/>
      <c r="AK192" s="32"/>
      <c r="AL192" s="651"/>
      <c r="AM192" s="32"/>
      <c r="AN192" s="651"/>
      <c r="AO192" s="32"/>
      <c r="AP192" s="651"/>
    </row>
    <row r="193" spans="1:42" x14ac:dyDescent="0.25">
      <c r="A193" s="510">
        <v>56</v>
      </c>
      <c r="B193" s="10" t="s">
        <v>140</v>
      </c>
      <c r="C193" s="1680" t="s">
        <v>992</v>
      </c>
      <c r="D193" s="69" t="s">
        <v>11373</v>
      </c>
      <c r="E193" s="47"/>
      <c r="F193" s="71" t="s">
        <v>140</v>
      </c>
      <c r="G193" s="72"/>
      <c r="H193" s="653"/>
      <c r="I193" s="73"/>
      <c r="J193" s="75"/>
      <c r="K193" s="929"/>
      <c r="L193" s="74"/>
      <c r="M193" s="75"/>
      <c r="N193" s="929"/>
      <c r="O193" s="2662"/>
      <c r="P193" s="73"/>
      <c r="Q193" s="73"/>
      <c r="R193" s="73"/>
      <c r="S193" s="2663"/>
      <c r="T193" s="2662"/>
      <c r="U193" s="74"/>
      <c r="V193" s="929"/>
      <c r="W193" s="76"/>
      <c r="X193" s="77" t="s">
        <v>824</v>
      </c>
      <c r="Y193" s="74"/>
      <c r="Z193" s="658"/>
      <c r="AA193" s="74"/>
      <c r="AB193" s="658"/>
      <c r="AC193" s="672"/>
      <c r="AD193" s="75"/>
      <c r="AE193" s="658"/>
      <c r="AF193" s="74"/>
      <c r="AG193" s="658"/>
      <c r="AH193" s="74"/>
      <c r="AI193" s="76"/>
      <c r="AJ193" s="908"/>
      <c r="AK193" s="72"/>
      <c r="AL193" s="653"/>
      <c r="AM193" s="72"/>
      <c r="AN193" s="653"/>
      <c r="AO193" s="72"/>
      <c r="AP193" s="653"/>
    </row>
    <row r="194" spans="1:42" x14ac:dyDescent="0.25">
      <c r="A194" s="510">
        <v>56</v>
      </c>
      <c r="B194" s="10" t="s">
        <v>141</v>
      </c>
      <c r="C194" s="1680" t="s">
        <v>1029</v>
      </c>
      <c r="D194" s="69" t="s">
        <v>9127</v>
      </c>
      <c r="E194" s="47"/>
      <c r="F194" s="71" t="s">
        <v>141</v>
      </c>
      <c r="G194" s="72"/>
      <c r="H194" s="653"/>
      <c r="I194" s="73"/>
      <c r="J194" s="75"/>
      <c r="K194" s="929"/>
      <c r="L194" s="74"/>
      <c r="M194" s="75"/>
      <c r="N194" s="929"/>
      <c r="O194" s="2662"/>
      <c r="P194" s="73"/>
      <c r="Q194" s="73"/>
      <c r="R194" s="73"/>
      <c r="S194" s="2663"/>
      <c r="T194" s="2662"/>
      <c r="U194" s="74"/>
      <c r="V194" s="929"/>
      <c r="W194" s="76"/>
      <c r="X194" s="77" t="s">
        <v>824</v>
      </c>
      <c r="Y194" s="74"/>
      <c r="Z194" s="658"/>
      <c r="AA194" s="74"/>
      <c r="AB194" s="658"/>
      <c r="AC194" s="672"/>
      <c r="AD194" s="75"/>
      <c r="AE194" s="658"/>
      <c r="AF194" s="74"/>
      <c r="AG194" s="658"/>
      <c r="AH194" s="74"/>
      <c r="AI194" s="76"/>
      <c r="AJ194" s="908"/>
      <c r="AK194" s="72"/>
      <c r="AL194" s="653"/>
      <c r="AM194" s="72"/>
      <c r="AN194" s="653"/>
      <c r="AO194" s="72"/>
      <c r="AP194" s="653"/>
    </row>
    <row r="195" spans="1:42" x14ac:dyDescent="0.25">
      <c r="A195" s="510">
        <v>56</v>
      </c>
      <c r="B195" s="10" t="s">
        <v>142</v>
      </c>
      <c r="C195" s="1680" t="s">
        <v>994</v>
      </c>
      <c r="D195" s="69" t="s">
        <v>1095</v>
      </c>
      <c r="E195" s="47"/>
      <c r="F195" s="71" t="s">
        <v>142</v>
      </c>
      <c r="G195" s="72"/>
      <c r="H195" s="653"/>
      <c r="I195" s="73"/>
      <c r="J195" s="75"/>
      <c r="K195" s="929"/>
      <c r="L195" s="74"/>
      <c r="M195" s="75"/>
      <c r="N195" s="929"/>
      <c r="O195" s="2662"/>
      <c r="P195" s="73"/>
      <c r="Q195" s="73"/>
      <c r="R195" s="73"/>
      <c r="S195" s="2663"/>
      <c r="T195" s="2662"/>
      <c r="U195" s="74"/>
      <c r="V195" s="929"/>
      <c r="W195" s="76"/>
      <c r="X195" s="77" t="s">
        <v>824</v>
      </c>
      <c r="Y195" s="74"/>
      <c r="Z195" s="658"/>
      <c r="AA195" s="74"/>
      <c r="AB195" s="658"/>
      <c r="AC195" s="672"/>
      <c r="AD195" s="75"/>
      <c r="AE195" s="658"/>
      <c r="AF195" s="74"/>
      <c r="AG195" s="658"/>
      <c r="AH195" s="74"/>
      <c r="AI195" s="76"/>
      <c r="AJ195" s="908"/>
      <c r="AK195" s="72"/>
      <c r="AL195" s="653"/>
      <c r="AM195" s="72"/>
      <c r="AN195" s="653"/>
      <c r="AO195" s="72"/>
      <c r="AP195" s="653"/>
    </row>
    <row r="196" spans="1:42" x14ac:dyDescent="0.25">
      <c r="A196" s="510" t="s">
        <v>1135</v>
      </c>
      <c r="B196" s="10" t="s">
        <v>9128</v>
      </c>
      <c r="C196" s="1680" t="s">
        <v>9132</v>
      </c>
      <c r="D196" s="69" t="s">
        <v>9130</v>
      </c>
      <c r="E196" s="47"/>
      <c r="F196" s="71" t="s">
        <v>9128</v>
      </c>
      <c r="G196" s="72"/>
      <c r="H196" s="653"/>
      <c r="I196" s="73"/>
      <c r="J196" s="75"/>
      <c r="K196" s="929"/>
      <c r="L196" s="74"/>
      <c r="M196" s="75"/>
      <c r="N196" s="929"/>
      <c r="O196" s="2662"/>
      <c r="P196" s="73"/>
      <c r="Q196" s="73"/>
      <c r="R196" s="73"/>
      <c r="S196" s="2663"/>
      <c r="T196" s="2662"/>
      <c r="U196" s="74"/>
      <c r="V196" s="929"/>
      <c r="W196" s="76"/>
      <c r="X196" s="77"/>
      <c r="Y196" s="74"/>
      <c r="Z196" s="658"/>
      <c r="AA196" s="74"/>
      <c r="AB196" s="658"/>
      <c r="AC196" s="672"/>
      <c r="AD196" s="74"/>
      <c r="AE196" s="658"/>
      <c r="AF196" s="74"/>
      <c r="AG196" s="658"/>
      <c r="AH196" s="74"/>
      <c r="AI196" s="76"/>
      <c r="AJ196" s="908"/>
      <c r="AK196" s="72"/>
      <c r="AL196" s="653"/>
      <c r="AM196" s="72"/>
      <c r="AN196" s="653"/>
      <c r="AO196" s="72"/>
      <c r="AP196" s="653"/>
    </row>
    <row r="197" spans="1:42" x14ac:dyDescent="0.25">
      <c r="A197" s="1616">
        <v>58</v>
      </c>
      <c r="B197" s="1615"/>
      <c r="C197" s="1617" t="s">
        <v>875</v>
      </c>
      <c r="D197" s="68"/>
      <c r="E197" s="30" t="s">
        <v>11305</v>
      </c>
      <c r="F197" s="39"/>
      <c r="G197" s="32"/>
      <c r="H197" s="651"/>
      <c r="I197" s="33"/>
      <c r="J197" s="24"/>
      <c r="K197" s="2028"/>
      <c r="L197" s="23"/>
      <c r="M197" s="2611">
        <v>58</v>
      </c>
      <c r="N197" s="2028" t="s">
        <v>30</v>
      </c>
      <c r="O197" s="34"/>
      <c r="P197" s="23" t="s">
        <v>30</v>
      </c>
      <c r="Q197" s="23" t="s">
        <v>30</v>
      </c>
      <c r="R197" s="23" t="s">
        <v>30</v>
      </c>
      <c r="S197" s="23" t="s">
        <v>30</v>
      </c>
      <c r="T197" s="656"/>
      <c r="U197" s="662">
        <v>58</v>
      </c>
      <c r="V197" s="2028" t="s">
        <v>30</v>
      </c>
      <c r="W197" s="34"/>
      <c r="X197" s="54" t="s">
        <v>837</v>
      </c>
      <c r="Y197" s="23"/>
      <c r="Z197" s="656" t="s">
        <v>30</v>
      </c>
      <c r="AA197" s="23"/>
      <c r="AB197" s="656"/>
      <c r="AC197" s="670" t="s">
        <v>757</v>
      </c>
      <c r="AD197" s="23" t="s">
        <v>30</v>
      </c>
      <c r="AE197" s="656" t="s">
        <v>30</v>
      </c>
      <c r="AF197" s="23"/>
      <c r="AG197" s="656" t="s">
        <v>30</v>
      </c>
      <c r="AH197" s="23"/>
      <c r="AI197" s="34"/>
      <c r="AJ197" s="56"/>
      <c r="AK197" s="32"/>
      <c r="AL197" s="651"/>
      <c r="AM197" s="32"/>
      <c r="AN197" s="651"/>
      <c r="AO197" s="32"/>
      <c r="AP197" s="651"/>
    </row>
    <row r="198" spans="1:42" x14ac:dyDescent="0.25">
      <c r="A198" s="510">
        <v>58</v>
      </c>
      <c r="B198" s="10" t="s">
        <v>105</v>
      </c>
      <c r="C198" s="1684" t="s">
        <v>1002</v>
      </c>
      <c r="D198" s="86"/>
      <c r="E198" s="25" t="s">
        <v>1091</v>
      </c>
      <c r="F198" s="40"/>
      <c r="G198" s="386"/>
      <c r="H198" s="652"/>
      <c r="J198" s="9"/>
      <c r="K198" s="686"/>
      <c r="M198" s="9" t="s">
        <v>105</v>
      </c>
      <c r="N198" s="686" t="s">
        <v>160</v>
      </c>
      <c r="O198" s="10"/>
      <c r="P198" s="4" t="s">
        <v>160</v>
      </c>
      <c r="Q198" s="4" t="s">
        <v>160</v>
      </c>
      <c r="R198" s="4" t="s">
        <v>160</v>
      </c>
      <c r="S198" s="4" t="s">
        <v>160</v>
      </c>
      <c r="T198" s="657"/>
      <c r="U198" s="4" t="s">
        <v>105</v>
      </c>
      <c r="V198" s="686" t="s">
        <v>198</v>
      </c>
      <c r="W198" s="10"/>
      <c r="X198" s="43"/>
      <c r="Z198" s="657"/>
      <c r="AB198" s="657"/>
      <c r="AC198" s="31"/>
      <c r="AE198" s="657"/>
      <c r="AG198" s="657"/>
      <c r="AI198" s="10"/>
      <c r="AJ198" s="82"/>
      <c r="AK198" s="386"/>
      <c r="AL198" s="652"/>
      <c r="AM198" s="386"/>
      <c r="AN198" s="652"/>
      <c r="AO198" s="386"/>
      <c r="AP198" s="652"/>
    </row>
    <row r="199" spans="1:42" x14ac:dyDescent="0.25">
      <c r="A199" s="510">
        <v>58</v>
      </c>
      <c r="B199" s="10" t="s">
        <v>51</v>
      </c>
      <c r="C199" s="1687" t="s">
        <v>1003</v>
      </c>
      <c r="D199" s="86"/>
      <c r="E199" s="25" t="s">
        <v>9127</v>
      </c>
      <c r="F199" s="40"/>
      <c r="G199" s="386"/>
      <c r="H199" s="652"/>
      <c r="J199" s="9"/>
      <c r="K199" s="686"/>
      <c r="M199" s="9" t="s">
        <v>51</v>
      </c>
      <c r="N199" s="686" t="s">
        <v>160</v>
      </c>
      <c r="O199" s="10"/>
      <c r="P199" s="4" t="s">
        <v>160</v>
      </c>
      <c r="Q199" s="4" t="s">
        <v>160</v>
      </c>
      <c r="R199" s="4" t="s">
        <v>160</v>
      </c>
      <c r="S199" s="4" t="s">
        <v>160</v>
      </c>
      <c r="T199" s="657"/>
      <c r="U199" s="4" t="s">
        <v>51</v>
      </c>
      <c r="V199" s="686" t="s">
        <v>198</v>
      </c>
      <c r="W199" s="10"/>
      <c r="X199" s="59" t="s">
        <v>824</v>
      </c>
      <c r="Z199" s="657"/>
      <c r="AB199" s="657"/>
      <c r="AC199" s="31"/>
      <c r="AE199" s="657"/>
      <c r="AG199" s="657"/>
      <c r="AI199" s="10"/>
      <c r="AJ199" s="82"/>
      <c r="AK199" s="386"/>
      <c r="AL199" s="652"/>
      <c r="AM199" s="386"/>
      <c r="AN199" s="652"/>
      <c r="AO199" s="386"/>
      <c r="AP199" s="652"/>
    </row>
    <row r="200" spans="1:42" x14ac:dyDescent="0.25">
      <c r="A200" s="510">
        <v>58</v>
      </c>
      <c r="B200" s="10" t="s">
        <v>121</v>
      </c>
      <c r="C200" s="1680" t="s">
        <v>1030</v>
      </c>
      <c r="D200" s="86"/>
      <c r="E200" s="25" t="s">
        <v>11311</v>
      </c>
      <c r="F200" s="40"/>
      <c r="G200" s="386"/>
      <c r="H200" s="652"/>
      <c r="J200" s="9"/>
      <c r="K200" s="686"/>
      <c r="M200" s="9" t="s">
        <v>121</v>
      </c>
      <c r="N200" s="686" t="s">
        <v>25</v>
      </c>
      <c r="O200" s="10"/>
      <c r="T200" s="652"/>
      <c r="V200" s="686"/>
      <c r="W200" s="10"/>
      <c r="X200" s="59" t="s">
        <v>824</v>
      </c>
      <c r="Z200" s="657"/>
      <c r="AB200" s="657"/>
      <c r="AC200" s="31"/>
      <c r="AE200" s="657"/>
      <c r="AG200" s="657"/>
      <c r="AI200" s="10"/>
      <c r="AJ200" s="82"/>
      <c r="AK200" s="386"/>
      <c r="AL200" s="652"/>
      <c r="AM200" s="386"/>
      <c r="AN200" s="652"/>
      <c r="AO200" s="386"/>
      <c r="AP200" s="652"/>
    </row>
    <row r="201" spans="1:42" x14ac:dyDescent="0.25">
      <c r="A201" s="510">
        <v>58</v>
      </c>
      <c r="B201" s="10" t="s">
        <v>122</v>
      </c>
      <c r="C201" s="1680" t="s">
        <v>1031</v>
      </c>
      <c r="D201" s="86"/>
      <c r="E201" s="25" t="s">
        <v>11312</v>
      </c>
      <c r="F201" s="40"/>
      <c r="G201" s="386"/>
      <c r="H201" s="652"/>
      <c r="J201" s="9"/>
      <c r="K201" s="686"/>
      <c r="M201" s="9" t="s">
        <v>122</v>
      </c>
      <c r="N201" s="686" t="s">
        <v>167</v>
      </c>
      <c r="O201" s="10"/>
      <c r="T201" s="652"/>
      <c r="V201" s="686"/>
      <c r="W201" s="10"/>
      <c r="X201" s="59" t="s">
        <v>824</v>
      </c>
      <c r="Z201" s="657"/>
      <c r="AB201" s="657"/>
      <c r="AC201" s="31"/>
      <c r="AE201" s="657"/>
      <c r="AG201" s="657"/>
      <c r="AI201" s="10"/>
      <c r="AJ201" s="82"/>
      <c r="AK201" s="386"/>
      <c r="AL201" s="652"/>
      <c r="AM201" s="386"/>
      <c r="AN201" s="652"/>
      <c r="AO201" s="386"/>
      <c r="AP201" s="652"/>
    </row>
    <row r="202" spans="1:42" x14ac:dyDescent="0.25">
      <c r="A202" s="510">
        <v>58</v>
      </c>
      <c r="B202" s="10" t="s">
        <v>123</v>
      </c>
      <c r="C202" s="1680" t="s">
        <v>1032</v>
      </c>
      <c r="D202" s="86"/>
      <c r="E202" s="25" t="s">
        <v>11313</v>
      </c>
      <c r="F202" s="40"/>
      <c r="G202" s="386"/>
      <c r="H202" s="652"/>
      <c r="J202" s="9"/>
      <c r="K202" s="686"/>
      <c r="M202" s="9" t="s">
        <v>123</v>
      </c>
      <c r="N202" s="686" t="s">
        <v>151</v>
      </c>
      <c r="O202" s="10"/>
      <c r="T202" s="652"/>
      <c r="V202" s="686"/>
      <c r="W202" s="10"/>
      <c r="X202" s="59" t="s">
        <v>824</v>
      </c>
      <c r="Z202" s="657"/>
      <c r="AB202" s="657"/>
      <c r="AC202" s="31"/>
      <c r="AE202" s="657"/>
      <c r="AG202" s="657"/>
      <c r="AI202" s="10"/>
      <c r="AJ202" s="82"/>
      <c r="AK202" s="386"/>
      <c r="AL202" s="652"/>
      <c r="AM202" s="386"/>
      <c r="AN202" s="652"/>
      <c r="AO202" s="386"/>
      <c r="AP202" s="652"/>
    </row>
    <row r="203" spans="1:42" x14ac:dyDescent="0.25">
      <c r="A203" s="510">
        <v>58</v>
      </c>
      <c r="B203" s="10" t="s">
        <v>124</v>
      </c>
      <c r="C203" s="1680" t="s">
        <v>1033</v>
      </c>
      <c r="D203" s="86"/>
      <c r="E203" s="25" t="s">
        <v>11314</v>
      </c>
      <c r="F203" s="40"/>
      <c r="G203" s="386"/>
      <c r="H203" s="652"/>
      <c r="J203" s="9"/>
      <c r="K203" s="686"/>
      <c r="M203" s="9" t="s">
        <v>124</v>
      </c>
      <c r="N203" s="686" t="s">
        <v>168</v>
      </c>
      <c r="O203" s="10"/>
      <c r="T203" s="652"/>
      <c r="V203" s="686"/>
      <c r="W203" s="10"/>
      <c r="X203" s="59" t="s">
        <v>824</v>
      </c>
      <c r="Z203" s="657"/>
      <c r="AB203" s="657"/>
      <c r="AC203" s="31"/>
      <c r="AE203" s="657"/>
      <c r="AG203" s="657"/>
      <c r="AI203" s="10"/>
      <c r="AJ203" s="82"/>
      <c r="AK203" s="386"/>
      <c r="AL203" s="652"/>
      <c r="AM203" s="386"/>
      <c r="AN203" s="652"/>
      <c r="AO203" s="386"/>
      <c r="AP203" s="652"/>
    </row>
    <row r="204" spans="1:42" x14ac:dyDescent="0.25">
      <c r="A204" s="510">
        <v>58</v>
      </c>
      <c r="B204" s="10" t="s">
        <v>125</v>
      </c>
      <c r="C204" s="1680" t="s">
        <v>1034</v>
      </c>
      <c r="D204" s="86"/>
      <c r="E204" s="25" t="s">
        <v>1095</v>
      </c>
      <c r="F204" s="40"/>
      <c r="G204" s="386"/>
      <c r="H204" s="652"/>
      <c r="J204" s="9"/>
      <c r="K204" s="686"/>
      <c r="M204" s="9" t="s">
        <v>125</v>
      </c>
      <c r="N204" s="686" t="s">
        <v>167</v>
      </c>
      <c r="O204" s="10"/>
      <c r="T204" s="652"/>
      <c r="V204" s="686"/>
      <c r="W204" s="10"/>
      <c r="X204" s="59" t="s">
        <v>824</v>
      </c>
      <c r="Z204" s="657"/>
      <c r="AB204" s="657"/>
      <c r="AC204" s="31"/>
      <c r="AD204" s="9"/>
      <c r="AE204" s="657"/>
      <c r="AG204" s="657"/>
      <c r="AI204" s="10"/>
      <c r="AJ204" s="82"/>
      <c r="AK204" s="386"/>
      <c r="AL204" s="652"/>
      <c r="AM204" s="386"/>
      <c r="AN204" s="652"/>
      <c r="AO204" s="386"/>
      <c r="AP204" s="652"/>
    </row>
    <row r="205" spans="1:42" x14ac:dyDescent="0.25">
      <c r="A205" s="510">
        <v>58</v>
      </c>
      <c r="B205" s="10" t="s">
        <v>126</v>
      </c>
      <c r="C205" s="1680" t="s">
        <v>1035</v>
      </c>
      <c r="D205" s="86"/>
      <c r="E205" s="25" t="s">
        <v>11315</v>
      </c>
      <c r="F205" s="40"/>
      <c r="G205" s="386"/>
      <c r="H205" s="652"/>
      <c r="J205" s="9"/>
      <c r="K205" s="686"/>
      <c r="M205" s="9" t="s">
        <v>126</v>
      </c>
      <c r="N205" s="686" t="s">
        <v>169</v>
      </c>
      <c r="O205" s="10"/>
      <c r="T205" s="652"/>
      <c r="V205" s="686"/>
      <c r="W205" s="10"/>
      <c r="X205" s="59" t="s">
        <v>824</v>
      </c>
      <c r="Z205" s="657"/>
      <c r="AB205" s="657"/>
      <c r="AC205" s="31"/>
      <c r="AD205" s="9"/>
      <c r="AE205" s="657"/>
      <c r="AG205" s="657"/>
      <c r="AI205" s="10"/>
      <c r="AJ205" s="82"/>
      <c r="AK205" s="386"/>
      <c r="AL205" s="652"/>
      <c r="AM205" s="386"/>
      <c r="AN205" s="652"/>
      <c r="AO205" s="386"/>
      <c r="AP205" s="652"/>
    </row>
    <row r="206" spans="1:42" x14ac:dyDescent="0.25">
      <c r="A206" s="510">
        <v>58</v>
      </c>
      <c r="B206" s="10" t="s">
        <v>127</v>
      </c>
      <c r="C206" s="1680" t="s">
        <v>1036</v>
      </c>
      <c r="D206" s="86"/>
      <c r="E206" s="25" t="s">
        <v>11275</v>
      </c>
      <c r="F206" s="40"/>
      <c r="G206" s="386"/>
      <c r="H206" s="652"/>
      <c r="J206" s="9"/>
      <c r="K206" s="686"/>
      <c r="M206" s="9" t="s">
        <v>127</v>
      </c>
      <c r="N206" s="686" t="s">
        <v>170</v>
      </c>
      <c r="O206" s="10"/>
      <c r="T206" s="652"/>
      <c r="V206" s="686"/>
      <c r="W206" s="10"/>
      <c r="X206" s="59" t="s">
        <v>824</v>
      </c>
      <c r="Z206" s="657"/>
      <c r="AB206" s="657"/>
      <c r="AC206" s="31"/>
      <c r="AD206" s="9"/>
      <c r="AE206" s="657"/>
      <c r="AG206" s="657"/>
      <c r="AI206" s="10"/>
      <c r="AJ206" s="82"/>
      <c r="AK206" s="386"/>
      <c r="AL206" s="652"/>
      <c r="AM206" s="386"/>
      <c r="AN206" s="652"/>
      <c r="AO206" s="386"/>
      <c r="AP206" s="652"/>
    </row>
    <row r="207" spans="1:42" x14ac:dyDescent="0.25">
      <c r="A207" s="510">
        <v>58</v>
      </c>
      <c r="B207" s="10" t="s">
        <v>128</v>
      </c>
      <c r="C207" s="1680" t="s">
        <v>1037</v>
      </c>
      <c r="D207" s="86"/>
      <c r="E207" s="25" t="s">
        <v>11275</v>
      </c>
      <c r="F207" s="40"/>
      <c r="G207" s="386"/>
      <c r="H207" s="652"/>
      <c r="J207" s="9"/>
      <c r="K207" s="686"/>
      <c r="M207" s="9" t="s">
        <v>128</v>
      </c>
      <c r="N207" s="686" t="s">
        <v>151</v>
      </c>
      <c r="O207" s="10"/>
      <c r="T207" s="652"/>
      <c r="V207" s="686"/>
      <c r="W207" s="10"/>
      <c r="X207" s="59" t="s">
        <v>824</v>
      </c>
      <c r="Z207" s="657"/>
      <c r="AB207" s="657"/>
      <c r="AC207" s="31"/>
      <c r="AD207" s="9"/>
      <c r="AE207" s="657"/>
      <c r="AG207" s="657"/>
      <c r="AI207" s="10"/>
      <c r="AJ207" s="82"/>
      <c r="AK207" s="386"/>
      <c r="AL207" s="652"/>
      <c r="AM207" s="386"/>
      <c r="AN207" s="652"/>
      <c r="AO207" s="386"/>
      <c r="AP207" s="652"/>
    </row>
    <row r="208" spans="1:42" x14ac:dyDescent="0.25">
      <c r="A208" s="510">
        <v>58</v>
      </c>
      <c r="B208" s="10" t="s">
        <v>92</v>
      </c>
      <c r="C208" s="1680" t="s">
        <v>1038</v>
      </c>
      <c r="D208" s="86"/>
      <c r="E208" s="25" t="s">
        <v>11366</v>
      </c>
      <c r="F208" s="40"/>
      <c r="G208" s="386"/>
      <c r="H208" s="652"/>
      <c r="J208" s="9"/>
      <c r="K208" s="686"/>
      <c r="M208" s="9" t="s">
        <v>92</v>
      </c>
      <c r="N208" s="686" t="s">
        <v>171</v>
      </c>
      <c r="O208" s="10"/>
      <c r="T208" s="652"/>
      <c r="V208" s="686"/>
      <c r="W208" s="10"/>
      <c r="X208" s="59" t="s">
        <v>824</v>
      </c>
      <c r="Z208" s="657"/>
      <c r="AB208" s="657"/>
      <c r="AC208" s="31"/>
      <c r="AD208" s="9"/>
      <c r="AE208" s="657"/>
      <c r="AG208" s="657"/>
      <c r="AI208" s="10"/>
      <c r="AJ208" s="82"/>
      <c r="AK208" s="386"/>
      <c r="AL208" s="652"/>
      <c r="AM208" s="386"/>
      <c r="AN208" s="652"/>
      <c r="AO208" s="386"/>
      <c r="AP208" s="652"/>
    </row>
    <row r="209" spans="1:42" x14ac:dyDescent="0.25">
      <c r="A209" s="510">
        <v>58</v>
      </c>
      <c r="B209" s="10" t="s">
        <v>93</v>
      </c>
      <c r="C209" s="1680" t="s">
        <v>989</v>
      </c>
      <c r="D209" s="86"/>
      <c r="E209" s="25" t="s">
        <v>11259</v>
      </c>
      <c r="F209" s="40"/>
      <c r="G209" s="386"/>
      <c r="H209" s="652"/>
      <c r="J209" s="9"/>
      <c r="K209" s="686"/>
      <c r="M209" s="9" t="s">
        <v>93</v>
      </c>
      <c r="N209" s="686" t="s">
        <v>172</v>
      </c>
      <c r="O209" s="10"/>
      <c r="T209" s="652"/>
      <c r="V209" s="686"/>
      <c r="W209" s="10"/>
      <c r="X209" s="59" t="s">
        <v>824</v>
      </c>
      <c r="Z209" s="657"/>
      <c r="AB209" s="657"/>
      <c r="AC209" s="31"/>
      <c r="AD209" s="9"/>
      <c r="AE209" s="657"/>
      <c r="AG209" s="657"/>
      <c r="AI209" s="10"/>
      <c r="AJ209" s="82"/>
      <c r="AK209" s="386"/>
      <c r="AL209" s="652"/>
      <c r="AM209" s="386"/>
      <c r="AN209" s="652"/>
      <c r="AO209" s="386"/>
      <c r="AP209" s="652"/>
    </row>
    <row r="210" spans="1:42" x14ac:dyDescent="0.25">
      <c r="A210" s="510">
        <v>58</v>
      </c>
      <c r="B210" s="10" t="s">
        <v>129</v>
      </c>
      <c r="C210" s="1680" t="s">
        <v>1039</v>
      </c>
      <c r="D210" s="86"/>
      <c r="E210" s="25" t="s">
        <v>11316</v>
      </c>
      <c r="F210" s="40"/>
      <c r="G210" s="386"/>
      <c r="H210" s="652"/>
      <c r="J210" s="9"/>
      <c r="K210" s="686"/>
      <c r="M210" s="9" t="s">
        <v>129</v>
      </c>
      <c r="N210" s="686" t="s">
        <v>173</v>
      </c>
      <c r="O210" s="10"/>
      <c r="T210" s="652"/>
      <c r="V210" s="686"/>
      <c r="W210" s="10"/>
      <c r="X210" s="59" t="s">
        <v>824</v>
      </c>
      <c r="Z210" s="657"/>
      <c r="AB210" s="657"/>
      <c r="AC210" s="31"/>
      <c r="AD210" s="9"/>
      <c r="AE210" s="657"/>
      <c r="AG210" s="657"/>
      <c r="AI210" s="10"/>
      <c r="AJ210" s="82"/>
      <c r="AK210" s="386"/>
      <c r="AL210" s="652"/>
      <c r="AM210" s="386"/>
      <c r="AN210" s="652"/>
      <c r="AO210" s="386"/>
      <c r="AP210" s="652"/>
    </row>
    <row r="211" spans="1:42" x14ac:dyDescent="0.25">
      <c r="A211" s="510">
        <v>58</v>
      </c>
      <c r="B211" s="10" t="s">
        <v>130</v>
      </c>
      <c r="C211" s="1680" t="s">
        <v>1040</v>
      </c>
      <c r="D211" s="86"/>
      <c r="E211" s="25" t="s">
        <v>1095</v>
      </c>
      <c r="F211" s="40"/>
      <c r="G211" s="386"/>
      <c r="H211" s="652"/>
      <c r="J211" s="9"/>
      <c r="K211" s="686"/>
      <c r="M211" s="9" t="s">
        <v>130</v>
      </c>
      <c r="N211" s="686" t="s">
        <v>174</v>
      </c>
      <c r="O211" s="10"/>
      <c r="P211" s="4" t="s">
        <v>174</v>
      </c>
      <c r="Q211" s="4" t="s">
        <v>174</v>
      </c>
      <c r="R211" s="4" t="s">
        <v>174</v>
      </c>
      <c r="S211" s="4"/>
      <c r="T211" s="652"/>
      <c r="V211" s="686"/>
      <c r="W211" s="10"/>
      <c r="X211" s="59" t="s">
        <v>824</v>
      </c>
      <c r="Z211" s="657"/>
      <c r="AB211" s="657"/>
      <c r="AC211" s="31"/>
      <c r="AD211" s="9"/>
      <c r="AE211" s="657"/>
      <c r="AG211" s="657"/>
      <c r="AI211" s="10"/>
      <c r="AJ211" s="82"/>
      <c r="AK211" s="386"/>
      <c r="AL211" s="652"/>
      <c r="AM211" s="386"/>
      <c r="AN211" s="652"/>
      <c r="AO211" s="386"/>
      <c r="AP211" s="652"/>
    </row>
    <row r="212" spans="1:42" x14ac:dyDescent="0.25">
      <c r="A212" s="510">
        <v>58</v>
      </c>
      <c r="B212" s="10" t="s">
        <v>57</v>
      </c>
      <c r="C212" s="2665" t="s">
        <v>1008</v>
      </c>
      <c r="E212" s="25" t="s">
        <v>1093</v>
      </c>
      <c r="F212" s="40"/>
      <c r="G212" s="386"/>
      <c r="H212" s="652"/>
      <c r="J212" s="9"/>
      <c r="K212" s="686"/>
      <c r="M212" s="9" t="s">
        <v>57</v>
      </c>
      <c r="N212" s="686" t="s">
        <v>20</v>
      </c>
      <c r="O212" s="10"/>
      <c r="P212" s="4" t="s">
        <v>20</v>
      </c>
      <c r="Q212" s="4" t="s">
        <v>20</v>
      </c>
      <c r="R212" s="4" t="s">
        <v>20</v>
      </c>
      <c r="S212" s="4" t="s">
        <v>20</v>
      </c>
      <c r="T212" s="657"/>
      <c r="V212" s="686"/>
      <c r="W212" s="10"/>
      <c r="X212" s="59" t="s">
        <v>824</v>
      </c>
      <c r="Z212" s="657"/>
      <c r="AB212" s="657"/>
      <c r="AC212" s="31"/>
      <c r="AD212" s="9"/>
      <c r="AE212" s="657"/>
      <c r="AG212" s="657"/>
      <c r="AI212" s="10"/>
      <c r="AJ212" s="82"/>
      <c r="AK212" s="386"/>
      <c r="AL212" s="652"/>
      <c r="AM212" s="386"/>
      <c r="AN212" s="652"/>
      <c r="AO212" s="386"/>
      <c r="AP212" s="652"/>
    </row>
    <row r="213" spans="1:42" x14ac:dyDescent="0.25">
      <c r="A213" s="510">
        <v>58</v>
      </c>
      <c r="B213" s="10" t="s">
        <v>59</v>
      </c>
      <c r="C213" s="1684" t="s">
        <v>1041</v>
      </c>
      <c r="D213" s="86"/>
      <c r="E213" s="25" t="s">
        <v>1093</v>
      </c>
      <c r="F213" s="40"/>
      <c r="G213" s="386"/>
      <c r="H213" s="652"/>
      <c r="J213" s="9"/>
      <c r="K213" s="686"/>
      <c r="M213" s="9" t="s">
        <v>59</v>
      </c>
      <c r="N213" s="686" t="s">
        <v>20</v>
      </c>
      <c r="O213" s="10"/>
      <c r="P213" s="4" t="s">
        <v>20</v>
      </c>
      <c r="Q213" s="4" t="s">
        <v>20</v>
      </c>
      <c r="R213" s="4" t="s">
        <v>20</v>
      </c>
      <c r="S213" s="4" t="s">
        <v>20</v>
      </c>
      <c r="T213" s="657"/>
      <c r="V213" s="686"/>
      <c r="W213" s="10"/>
      <c r="X213" s="59" t="s">
        <v>824</v>
      </c>
      <c r="Z213" s="657"/>
      <c r="AB213" s="657"/>
      <c r="AC213" s="31"/>
      <c r="AD213" s="9"/>
      <c r="AE213" s="657"/>
      <c r="AG213" s="657"/>
      <c r="AI213" s="10"/>
      <c r="AJ213" s="82"/>
      <c r="AK213" s="386"/>
      <c r="AL213" s="652"/>
      <c r="AM213" s="386"/>
      <c r="AN213" s="652"/>
      <c r="AO213" s="386"/>
      <c r="AP213" s="652"/>
    </row>
    <row r="214" spans="1:42" x14ac:dyDescent="0.25">
      <c r="A214" s="510">
        <v>58</v>
      </c>
      <c r="B214" s="10" t="s">
        <v>61</v>
      </c>
      <c r="C214" s="1684" t="s">
        <v>9126</v>
      </c>
      <c r="D214" s="86"/>
      <c r="E214" s="25" t="s">
        <v>9127</v>
      </c>
      <c r="F214" s="40"/>
      <c r="G214" s="386"/>
      <c r="H214" s="652"/>
      <c r="J214" s="9"/>
      <c r="K214" s="686"/>
      <c r="M214" s="9"/>
      <c r="N214" s="686"/>
      <c r="O214" s="10"/>
      <c r="P214" s="4"/>
      <c r="Q214" s="4"/>
      <c r="R214" s="4"/>
      <c r="S214" s="4"/>
      <c r="T214" s="657"/>
      <c r="V214" s="686"/>
      <c r="W214" s="10"/>
      <c r="X214" s="58" t="s">
        <v>61</v>
      </c>
      <c r="Z214" s="657" t="s">
        <v>738</v>
      </c>
      <c r="AB214" s="657"/>
      <c r="AC214" s="31"/>
      <c r="AD214" s="9"/>
      <c r="AE214" s="657"/>
      <c r="AG214" s="657"/>
      <c r="AI214" s="10"/>
      <c r="AJ214" s="82"/>
      <c r="AK214" s="386"/>
      <c r="AL214" s="652"/>
      <c r="AM214" s="386"/>
      <c r="AN214" s="652"/>
      <c r="AO214" s="386"/>
      <c r="AP214" s="652"/>
    </row>
    <row r="215" spans="1:42" x14ac:dyDescent="0.25">
      <c r="A215" s="510">
        <v>58</v>
      </c>
      <c r="B215" s="10" t="s">
        <v>63</v>
      </c>
      <c r="C215" s="1684" t="s">
        <v>1042</v>
      </c>
      <c r="D215" s="86"/>
      <c r="E215" s="25" t="s">
        <v>1092</v>
      </c>
      <c r="F215" s="40"/>
      <c r="G215" s="386"/>
      <c r="H215" s="652"/>
      <c r="J215" s="9"/>
      <c r="K215" s="686"/>
      <c r="M215" s="9" t="s">
        <v>63</v>
      </c>
      <c r="N215" s="686" t="s">
        <v>160</v>
      </c>
      <c r="O215" s="10"/>
      <c r="P215" s="4" t="s">
        <v>160</v>
      </c>
      <c r="Q215" s="4" t="s">
        <v>160</v>
      </c>
      <c r="R215" s="4" t="s">
        <v>160</v>
      </c>
      <c r="S215" s="4" t="s">
        <v>162</v>
      </c>
      <c r="T215" s="659"/>
      <c r="U215" s="43"/>
      <c r="V215" s="686"/>
      <c r="W215" s="10"/>
      <c r="X215" s="59" t="s">
        <v>824</v>
      </c>
      <c r="Z215" s="657"/>
      <c r="AB215" s="657"/>
      <c r="AC215" s="31"/>
      <c r="AD215" s="9"/>
      <c r="AE215" s="657"/>
      <c r="AG215" s="657"/>
      <c r="AI215" s="10"/>
      <c r="AJ215" s="82"/>
      <c r="AK215" s="386"/>
      <c r="AL215" s="652"/>
      <c r="AM215" s="386"/>
      <c r="AN215" s="652"/>
      <c r="AO215" s="386"/>
      <c r="AP215" s="652"/>
    </row>
    <row r="216" spans="1:42" x14ac:dyDescent="0.25">
      <c r="A216" s="510">
        <v>58</v>
      </c>
      <c r="B216" s="10" t="s">
        <v>64</v>
      </c>
      <c r="C216" s="1684" t="s">
        <v>1043</v>
      </c>
      <c r="D216" s="86"/>
      <c r="E216" s="25" t="s">
        <v>11314</v>
      </c>
      <c r="F216" s="40"/>
      <c r="G216" s="386"/>
      <c r="H216" s="652"/>
      <c r="J216" s="9"/>
      <c r="K216" s="686"/>
      <c r="M216" s="9" t="s">
        <v>64</v>
      </c>
      <c r="N216" s="686"/>
      <c r="O216" s="7"/>
      <c r="P216" s="4" t="s">
        <v>152</v>
      </c>
      <c r="Q216" s="4" t="s">
        <v>152</v>
      </c>
      <c r="R216" s="4" t="s">
        <v>152</v>
      </c>
      <c r="S216" s="4" t="s">
        <v>152</v>
      </c>
      <c r="T216" s="659"/>
      <c r="U216" s="43"/>
      <c r="V216" s="686"/>
      <c r="W216" s="10"/>
      <c r="X216" s="59" t="s">
        <v>824</v>
      </c>
      <c r="Z216" s="657"/>
      <c r="AB216" s="657"/>
      <c r="AC216" s="31"/>
      <c r="AD216" s="9"/>
      <c r="AE216" s="657"/>
      <c r="AG216" s="657"/>
      <c r="AI216" s="10"/>
      <c r="AJ216" s="82"/>
      <c r="AK216" s="386"/>
      <c r="AL216" s="652"/>
      <c r="AM216" s="386"/>
      <c r="AN216" s="652"/>
      <c r="AO216" s="386"/>
      <c r="AP216" s="652"/>
    </row>
    <row r="217" spans="1:42" x14ac:dyDescent="0.25">
      <c r="A217" s="510">
        <v>58</v>
      </c>
      <c r="B217" s="57" t="s">
        <v>758</v>
      </c>
      <c r="C217" s="1680" t="s">
        <v>9123</v>
      </c>
      <c r="D217" s="86"/>
      <c r="E217" s="25" t="s">
        <v>11313</v>
      </c>
      <c r="F217" s="40"/>
      <c r="G217" s="386"/>
      <c r="H217" s="652"/>
      <c r="J217" s="9"/>
      <c r="K217" s="686"/>
      <c r="M217" s="9"/>
      <c r="N217" s="686"/>
      <c r="O217" s="7"/>
      <c r="P217" s="4"/>
      <c r="Q217" s="4"/>
      <c r="R217" s="4"/>
      <c r="S217" s="4"/>
      <c r="T217" s="659"/>
      <c r="U217" s="43"/>
      <c r="V217" s="686"/>
      <c r="W217" s="10"/>
      <c r="X217" s="59"/>
      <c r="Z217" s="657"/>
      <c r="AB217" s="657"/>
      <c r="AC217" s="671" t="s">
        <v>758</v>
      </c>
      <c r="AD217" s="9" t="s">
        <v>820</v>
      </c>
      <c r="AE217" s="657" t="s">
        <v>15</v>
      </c>
      <c r="AG217" s="657"/>
      <c r="AI217" s="10"/>
      <c r="AJ217" s="82"/>
      <c r="AK217" s="386"/>
      <c r="AL217" s="652"/>
      <c r="AM217" s="386"/>
      <c r="AN217" s="652"/>
      <c r="AO217" s="386"/>
      <c r="AP217" s="652"/>
    </row>
    <row r="218" spans="1:42" x14ac:dyDescent="0.25">
      <c r="A218" s="510">
        <v>58</v>
      </c>
      <c r="B218" s="57" t="s">
        <v>759</v>
      </c>
      <c r="C218" s="1680" t="s">
        <v>9124</v>
      </c>
      <c r="D218" s="86"/>
      <c r="E218" s="25" t="s">
        <v>1095</v>
      </c>
      <c r="F218" s="40"/>
      <c r="H218" s="652"/>
      <c r="J218" s="9"/>
      <c r="K218" s="686"/>
      <c r="M218" s="9"/>
      <c r="N218" s="686"/>
      <c r="O218" s="7"/>
      <c r="P218" s="4"/>
      <c r="Q218" s="4"/>
      <c r="R218" s="4"/>
      <c r="S218" s="4"/>
      <c r="T218" s="659"/>
      <c r="U218" s="43"/>
      <c r="V218" s="686"/>
      <c r="W218" s="10"/>
      <c r="X218" s="59"/>
      <c r="Z218" s="657"/>
      <c r="AB218" s="657"/>
      <c r="AC218" s="671" t="s">
        <v>759</v>
      </c>
      <c r="AD218" s="9"/>
      <c r="AE218" s="657"/>
      <c r="AG218" s="657" t="s">
        <v>760</v>
      </c>
      <c r="AI218" s="10"/>
      <c r="AJ218" s="82"/>
      <c r="AK218" s="386"/>
      <c r="AL218" s="652"/>
      <c r="AM218" s="386"/>
      <c r="AN218" s="652"/>
      <c r="AO218" s="386"/>
      <c r="AP218" s="652"/>
    </row>
    <row r="219" spans="1:42" x14ac:dyDescent="0.25">
      <c r="A219" s="510">
        <v>58</v>
      </c>
      <c r="B219" s="57" t="s">
        <v>761</v>
      </c>
      <c r="C219" s="1680" t="s">
        <v>9125</v>
      </c>
      <c r="D219" s="86"/>
      <c r="E219" s="25" t="s">
        <v>11275</v>
      </c>
      <c r="F219" s="40"/>
      <c r="H219" s="652"/>
      <c r="J219" s="9"/>
      <c r="K219" s="686"/>
      <c r="M219" s="9"/>
      <c r="N219" s="686"/>
      <c r="O219" s="7"/>
      <c r="P219" s="4"/>
      <c r="Q219" s="4"/>
      <c r="R219" s="4"/>
      <c r="S219" s="4"/>
      <c r="T219" s="659"/>
      <c r="U219" s="43"/>
      <c r="V219" s="686"/>
      <c r="W219" s="10"/>
      <c r="X219" s="59"/>
      <c r="Z219" s="657"/>
      <c r="AB219" s="657"/>
      <c r="AC219" s="671" t="s">
        <v>761</v>
      </c>
      <c r="AD219" s="9"/>
      <c r="AE219" s="657"/>
      <c r="AG219" s="657" t="s">
        <v>760</v>
      </c>
      <c r="AI219" s="10"/>
      <c r="AJ219" s="82"/>
      <c r="AK219" s="386"/>
      <c r="AL219" s="652"/>
      <c r="AM219" s="386"/>
      <c r="AN219" s="652"/>
      <c r="AO219" s="386"/>
      <c r="AP219" s="652"/>
    </row>
    <row r="220" spans="1:42" x14ac:dyDescent="0.25">
      <c r="A220" s="510">
        <v>58</v>
      </c>
      <c r="B220" s="10" t="s">
        <v>72</v>
      </c>
      <c r="C220" s="1680" t="s">
        <v>1044</v>
      </c>
      <c r="D220" s="86"/>
      <c r="E220" s="25" t="s">
        <v>1091</v>
      </c>
      <c r="F220" s="40"/>
      <c r="H220" s="652"/>
      <c r="J220" s="9"/>
      <c r="K220" s="686"/>
      <c r="M220" s="9" t="s">
        <v>72</v>
      </c>
      <c r="N220" s="686"/>
      <c r="O220" s="7"/>
      <c r="P220" s="4" t="s">
        <v>183</v>
      </c>
      <c r="Q220" s="4" t="s">
        <v>183</v>
      </c>
      <c r="R220" s="4" t="s">
        <v>183</v>
      </c>
      <c r="S220" s="4" t="s">
        <v>183</v>
      </c>
      <c r="T220" s="659"/>
      <c r="U220" s="43"/>
      <c r="V220" s="686"/>
      <c r="W220" s="10"/>
      <c r="X220" s="59" t="s">
        <v>824</v>
      </c>
      <c r="Z220" s="657"/>
      <c r="AB220" s="657"/>
      <c r="AC220" s="31"/>
      <c r="AD220" s="9"/>
      <c r="AE220" s="657"/>
      <c r="AG220" s="657"/>
      <c r="AI220" s="10"/>
      <c r="AJ220" s="82"/>
      <c r="AK220" s="386"/>
      <c r="AL220" s="652"/>
      <c r="AM220" s="386"/>
      <c r="AN220" s="652"/>
      <c r="AO220" s="386"/>
      <c r="AP220" s="652"/>
    </row>
    <row r="221" spans="1:42" x14ac:dyDescent="0.25">
      <c r="A221" s="510">
        <v>58</v>
      </c>
      <c r="B221" s="10" t="s">
        <v>138</v>
      </c>
      <c r="C221" s="1680" t="s">
        <v>1045</v>
      </c>
      <c r="D221" s="86"/>
      <c r="E221" s="25" t="s">
        <v>1095</v>
      </c>
      <c r="F221" s="40"/>
      <c r="H221" s="652"/>
      <c r="J221" s="9"/>
      <c r="K221" s="686"/>
      <c r="M221" s="9" t="s">
        <v>138</v>
      </c>
      <c r="N221" s="686"/>
      <c r="O221" s="7"/>
      <c r="P221" s="4" t="s">
        <v>152</v>
      </c>
      <c r="Q221" s="4" t="s">
        <v>152</v>
      </c>
      <c r="R221" s="4" t="s">
        <v>152</v>
      </c>
      <c r="S221" s="4" t="s">
        <v>152</v>
      </c>
      <c r="T221" s="659"/>
      <c r="U221" s="43"/>
      <c r="V221" s="686"/>
      <c r="W221" s="10"/>
      <c r="X221" s="59" t="s">
        <v>824</v>
      </c>
      <c r="Z221" s="657"/>
      <c r="AB221" s="657"/>
      <c r="AC221" s="31"/>
      <c r="AD221" s="9"/>
      <c r="AE221" s="657"/>
      <c r="AG221" s="657"/>
      <c r="AI221" s="10"/>
      <c r="AJ221" s="82"/>
      <c r="AK221" s="386"/>
      <c r="AL221" s="652"/>
      <c r="AM221" s="386"/>
      <c r="AN221" s="652"/>
      <c r="AO221" s="386"/>
      <c r="AP221" s="652"/>
    </row>
    <row r="222" spans="1:42" x14ac:dyDescent="0.25">
      <c r="A222" s="510">
        <v>58</v>
      </c>
      <c r="B222" s="10" t="s">
        <v>131</v>
      </c>
      <c r="C222" s="1684" t="s">
        <v>1046</v>
      </c>
      <c r="D222" s="86"/>
      <c r="E222" s="25" t="s">
        <v>1091</v>
      </c>
      <c r="F222" s="40"/>
      <c r="H222" s="652"/>
      <c r="J222" s="9"/>
      <c r="K222" s="686"/>
      <c r="M222" s="9" t="s">
        <v>131</v>
      </c>
      <c r="N222" s="686" t="s">
        <v>20</v>
      </c>
      <c r="O222" s="10"/>
      <c r="P222" s="4" t="s">
        <v>20</v>
      </c>
      <c r="Q222" s="4" t="s">
        <v>20</v>
      </c>
      <c r="R222" s="4" t="s">
        <v>20</v>
      </c>
      <c r="S222" s="4" t="s">
        <v>20</v>
      </c>
      <c r="T222" s="659"/>
      <c r="U222" s="43"/>
      <c r="V222" s="686"/>
      <c r="W222" s="10"/>
      <c r="X222" s="59" t="s">
        <v>824</v>
      </c>
      <c r="Z222" s="657"/>
      <c r="AB222" s="657"/>
      <c r="AC222" s="31"/>
      <c r="AD222" s="9"/>
      <c r="AE222" s="657"/>
      <c r="AG222" s="657"/>
      <c r="AI222" s="10"/>
      <c r="AJ222" s="82"/>
      <c r="AK222" s="386"/>
      <c r="AL222" s="652"/>
      <c r="AM222" s="386"/>
      <c r="AN222" s="652"/>
      <c r="AO222" s="386"/>
      <c r="AP222" s="652"/>
    </row>
    <row r="223" spans="1:42" x14ac:dyDescent="0.25">
      <c r="A223" s="510">
        <v>58</v>
      </c>
      <c r="B223" s="10" t="s">
        <v>132</v>
      </c>
      <c r="C223" s="1684" t="s">
        <v>1047</v>
      </c>
      <c r="D223" s="86"/>
      <c r="E223" s="25" t="s">
        <v>1091</v>
      </c>
      <c r="F223" s="40"/>
      <c r="H223" s="652"/>
      <c r="J223" s="9"/>
      <c r="K223" s="686"/>
      <c r="M223" s="9" t="s">
        <v>132</v>
      </c>
      <c r="N223" s="686" t="s">
        <v>20</v>
      </c>
      <c r="O223" s="10"/>
      <c r="P223" s="4" t="s">
        <v>20</v>
      </c>
      <c r="Q223" s="4" t="s">
        <v>20</v>
      </c>
      <c r="R223" s="4" t="s">
        <v>20</v>
      </c>
      <c r="S223" s="4" t="s">
        <v>20</v>
      </c>
      <c r="T223" s="659"/>
      <c r="U223" s="43"/>
      <c r="V223" s="686"/>
      <c r="W223" s="10"/>
      <c r="X223" s="59" t="s">
        <v>824</v>
      </c>
      <c r="Z223" s="657"/>
      <c r="AB223" s="657"/>
      <c r="AC223" s="31"/>
      <c r="AD223" s="9"/>
      <c r="AE223" s="657"/>
      <c r="AG223" s="657"/>
      <c r="AI223" s="10"/>
      <c r="AJ223" s="82"/>
      <c r="AK223" s="386"/>
      <c r="AL223" s="652"/>
      <c r="AM223" s="386"/>
      <c r="AN223" s="652"/>
      <c r="AO223" s="386"/>
      <c r="AP223" s="652"/>
    </row>
    <row r="224" spans="1:42" x14ac:dyDescent="0.25">
      <c r="A224" s="510">
        <v>58</v>
      </c>
      <c r="B224" s="10" t="s">
        <v>133</v>
      </c>
      <c r="C224" s="1684" t="s">
        <v>1048</v>
      </c>
      <c r="D224" s="86"/>
      <c r="E224" s="25" t="s">
        <v>1091</v>
      </c>
      <c r="F224" s="40"/>
      <c r="H224" s="652"/>
      <c r="J224" s="9"/>
      <c r="K224" s="686"/>
      <c r="M224" s="9" t="s">
        <v>133</v>
      </c>
      <c r="N224" s="686" t="s">
        <v>20</v>
      </c>
      <c r="O224" s="10"/>
      <c r="P224" s="4" t="s">
        <v>20</v>
      </c>
      <c r="Q224" s="4" t="s">
        <v>20</v>
      </c>
      <c r="R224" s="4" t="s">
        <v>20</v>
      </c>
      <c r="S224" s="4" t="s">
        <v>20</v>
      </c>
      <c r="T224" s="659"/>
      <c r="U224" s="43"/>
      <c r="V224" s="686"/>
      <c r="W224" s="10"/>
      <c r="X224" s="59" t="s">
        <v>824</v>
      </c>
      <c r="Z224" s="657"/>
      <c r="AB224" s="657"/>
      <c r="AC224" s="31"/>
      <c r="AD224" s="9"/>
      <c r="AE224" s="657"/>
      <c r="AG224" s="657"/>
      <c r="AI224" s="10"/>
      <c r="AJ224" s="82"/>
      <c r="AK224" s="386"/>
      <c r="AL224" s="652"/>
      <c r="AM224" s="386"/>
      <c r="AN224" s="652"/>
      <c r="AO224" s="386"/>
      <c r="AP224" s="652"/>
    </row>
    <row r="225" spans="1:42" x14ac:dyDescent="0.25">
      <c r="A225" s="510">
        <v>58</v>
      </c>
      <c r="B225" s="10" t="s">
        <v>134</v>
      </c>
      <c r="C225" s="1680" t="s">
        <v>1049</v>
      </c>
      <c r="D225" s="86"/>
      <c r="E225" s="25" t="s">
        <v>9127</v>
      </c>
      <c r="F225" s="40"/>
      <c r="H225" s="652"/>
      <c r="J225" s="9"/>
      <c r="K225" s="686"/>
      <c r="M225" s="9" t="s">
        <v>134</v>
      </c>
      <c r="N225" s="686"/>
      <c r="O225" s="10" t="s">
        <v>175</v>
      </c>
      <c r="T225" s="648"/>
      <c r="U225" s="43"/>
      <c r="V225" s="686"/>
      <c r="W225" s="10"/>
      <c r="X225" s="59" t="s">
        <v>824</v>
      </c>
      <c r="Z225" s="657"/>
      <c r="AB225" s="657"/>
      <c r="AC225" s="31"/>
      <c r="AD225" s="9"/>
      <c r="AE225" s="657"/>
      <c r="AG225" s="657"/>
      <c r="AI225" s="10"/>
      <c r="AJ225" s="82"/>
      <c r="AK225" s="386"/>
      <c r="AL225" s="652"/>
      <c r="AM225" s="386"/>
      <c r="AN225" s="652"/>
      <c r="AO225" s="386"/>
      <c r="AP225" s="652"/>
    </row>
    <row r="226" spans="1:42" x14ac:dyDescent="0.25">
      <c r="A226" s="510">
        <v>58</v>
      </c>
      <c r="B226" s="10" t="s">
        <v>135</v>
      </c>
      <c r="C226" s="1680" t="s">
        <v>1050</v>
      </c>
      <c r="D226" s="86"/>
      <c r="E226" s="25" t="s">
        <v>11317</v>
      </c>
      <c r="F226" s="40"/>
      <c r="H226" s="652"/>
      <c r="J226" s="9"/>
      <c r="K226" s="686"/>
      <c r="M226" s="9" t="s">
        <v>135</v>
      </c>
      <c r="N226" s="686" t="s">
        <v>167</v>
      </c>
      <c r="O226" s="10"/>
      <c r="T226" s="648"/>
      <c r="U226" s="43"/>
      <c r="V226" s="686"/>
      <c r="W226" s="10"/>
      <c r="X226" s="59" t="s">
        <v>824</v>
      </c>
      <c r="Z226" s="657"/>
      <c r="AB226" s="657"/>
      <c r="AC226" s="31"/>
      <c r="AD226" s="9"/>
      <c r="AE226" s="657"/>
      <c r="AG226" s="657"/>
      <c r="AI226" s="10"/>
      <c r="AJ226" s="82"/>
      <c r="AK226" s="386"/>
      <c r="AL226" s="652"/>
      <c r="AM226" s="386"/>
      <c r="AN226" s="652"/>
      <c r="AO226" s="386"/>
      <c r="AP226" s="652"/>
    </row>
    <row r="227" spans="1:42" x14ac:dyDescent="0.25">
      <c r="A227" s="510">
        <v>58</v>
      </c>
      <c r="B227" s="10" t="s">
        <v>136</v>
      </c>
      <c r="C227" s="1680" t="s">
        <v>1051</v>
      </c>
      <c r="D227" s="86"/>
      <c r="E227" s="25" t="s">
        <v>11367</v>
      </c>
      <c r="F227" s="40"/>
      <c r="H227" s="652"/>
      <c r="J227" s="9"/>
      <c r="K227" s="686"/>
      <c r="M227" s="9" t="s">
        <v>136</v>
      </c>
      <c r="N227" s="686" t="s">
        <v>176</v>
      </c>
      <c r="O227" s="10"/>
      <c r="T227" s="648"/>
      <c r="U227" s="43"/>
      <c r="V227" s="686"/>
      <c r="W227" s="10"/>
      <c r="X227" s="59" t="s">
        <v>824</v>
      </c>
      <c r="Z227" s="657"/>
      <c r="AB227" s="657"/>
      <c r="AC227" s="31"/>
      <c r="AD227" s="9"/>
      <c r="AE227" s="657"/>
      <c r="AG227" s="657"/>
      <c r="AI227" s="10"/>
      <c r="AJ227" s="82"/>
      <c r="AK227" s="386"/>
      <c r="AL227" s="652"/>
      <c r="AM227" s="386"/>
      <c r="AN227" s="652"/>
      <c r="AO227" s="386"/>
      <c r="AP227" s="652"/>
    </row>
    <row r="228" spans="1:42" x14ac:dyDescent="0.25">
      <c r="A228" s="631">
        <v>58</v>
      </c>
      <c r="B228" s="10" t="s">
        <v>137</v>
      </c>
      <c r="C228" s="1689" t="s">
        <v>12741</v>
      </c>
      <c r="D228" s="86"/>
      <c r="E228" s="25" t="s">
        <v>11275</v>
      </c>
      <c r="F228" s="40"/>
      <c r="H228" s="652"/>
      <c r="J228" s="9"/>
      <c r="K228" s="686"/>
      <c r="M228" s="9" t="s">
        <v>137</v>
      </c>
      <c r="N228" s="686" t="s">
        <v>177</v>
      </c>
      <c r="O228" s="10"/>
      <c r="P228" s="4"/>
      <c r="Q228" s="4"/>
      <c r="R228" s="4"/>
      <c r="S228" s="4" t="s">
        <v>8</v>
      </c>
      <c r="T228" s="659"/>
      <c r="U228" s="43"/>
      <c r="V228" s="686"/>
      <c r="W228" s="10"/>
      <c r="X228" s="59" t="s">
        <v>824</v>
      </c>
      <c r="Z228" s="657"/>
      <c r="AB228" s="657"/>
      <c r="AC228" s="31"/>
      <c r="AD228" s="9"/>
      <c r="AE228" s="657"/>
      <c r="AG228" s="657"/>
      <c r="AI228" s="10"/>
      <c r="AJ228" s="82"/>
      <c r="AK228" s="386"/>
      <c r="AL228" s="652"/>
      <c r="AM228" s="386"/>
      <c r="AN228" s="652"/>
      <c r="AO228" s="386"/>
      <c r="AP228" s="652"/>
    </row>
    <row r="229" spans="1:42" x14ac:dyDescent="0.25">
      <c r="A229" s="510">
        <v>58</v>
      </c>
      <c r="B229" s="10" t="s">
        <v>139</v>
      </c>
      <c r="C229" s="1680" t="s">
        <v>9278</v>
      </c>
      <c r="D229" s="86"/>
      <c r="E229" s="25" t="s">
        <v>1093</v>
      </c>
      <c r="F229" s="40"/>
      <c r="H229" s="652"/>
      <c r="J229" s="9"/>
      <c r="K229" s="686"/>
      <c r="M229" s="9" t="s">
        <v>139</v>
      </c>
      <c r="N229" s="686"/>
      <c r="O229" s="7"/>
      <c r="P229" s="4" t="s">
        <v>152</v>
      </c>
      <c r="Q229" s="4" t="s">
        <v>152</v>
      </c>
      <c r="R229" s="4" t="s">
        <v>152</v>
      </c>
      <c r="S229" s="4" t="s">
        <v>152</v>
      </c>
      <c r="T229" s="659"/>
      <c r="U229" s="43"/>
      <c r="V229" s="686"/>
      <c r="W229" s="10"/>
      <c r="X229" s="59" t="s">
        <v>824</v>
      </c>
      <c r="Z229" s="657"/>
      <c r="AB229" s="657"/>
      <c r="AC229" s="31"/>
      <c r="AD229" s="9"/>
      <c r="AE229" s="657"/>
      <c r="AG229" s="657"/>
      <c r="AI229" s="10"/>
      <c r="AJ229" s="82"/>
      <c r="AK229" s="386"/>
      <c r="AL229" s="652"/>
      <c r="AM229" s="386"/>
      <c r="AN229" s="652"/>
      <c r="AO229" s="386"/>
      <c r="AP229" s="652"/>
    </row>
    <row r="230" spans="1:42" x14ac:dyDescent="0.25">
      <c r="A230" s="1616">
        <v>59</v>
      </c>
      <c r="B230" s="1615"/>
      <c r="C230" s="1622" t="s">
        <v>876</v>
      </c>
      <c r="D230" s="68" t="s">
        <v>11287</v>
      </c>
      <c r="E230" s="30" t="s">
        <v>11375</v>
      </c>
      <c r="F230" s="38">
        <v>59</v>
      </c>
      <c r="G230" s="32"/>
      <c r="H230" s="651"/>
      <c r="I230" s="33"/>
      <c r="J230" s="24"/>
      <c r="K230" s="2028"/>
      <c r="L230" s="23"/>
      <c r="M230" s="2654">
        <v>59</v>
      </c>
      <c r="N230" s="2028" t="s">
        <v>30</v>
      </c>
      <c r="O230" s="34"/>
      <c r="P230" s="23" t="s">
        <v>30</v>
      </c>
      <c r="Q230" s="23" t="s">
        <v>30</v>
      </c>
      <c r="R230" s="23" t="s">
        <v>30</v>
      </c>
      <c r="S230" s="23" t="s">
        <v>30</v>
      </c>
      <c r="T230" s="660"/>
      <c r="U230" s="61"/>
      <c r="V230" s="2028"/>
      <c r="W230" s="34"/>
      <c r="X230" s="55" t="s">
        <v>824</v>
      </c>
      <c r="Y230" s="23"/>
      <c r="Z230" s="656"/>
      <c r="AA230" s="23"/>
      <c r="AB230" s="656"/>
      <c r="AC230" s="667"/>
      <c r="AD230" s="24"/>
      <c r="AE230" s="656"/>
      <c r="AF230" s="23"/>
      <c r="AG230" s="656"/>
      <c r="AH230" s="23"/>
      <c r="AI230" s="34"/>
      <c r="AJ230" s="56"/>
      <c r="AK230" s="32"/>
      <c r="AL230" s="651"/>
      <c r="AM230" s="32"/>
      <c r="AN230" s="651"/>
      <c r="AO230" s="32"/>
      <c r="AP230" s="651"/>
    </row>
    <row r="231" spans="1:42" x14ac:dyDescent="0.25">
      <c r="A231" s="510">
        <v>59</v>
      </c>
      <c r="B231" s="10" t="s">
        <v>81</v>
      </c>
      <c r="C231" s="1689" t="s">
        <v>855</v>
      </c>
      <c r="D231" s="86" t="s">
        <v>11268</v>
      </c>
      <c r="E231" s="25"/>
      <c r="F231" s="43" t="s">
        <v>81</v>
      </c>
      <c r="H231" s="652"/>
      <c r="J231" s="9"/>
      <c r="K231" s="686"/>
      <c r="M231" s="9"/>
      <c r="N231" s="686"/>
      <c r="O231" s="7"/>
      <c r="T231" s="648"/>
      <c r="U231" s="43"/>
      <c r="V231" s="686"/>
      <c r="W231" s="10"/>
      <c r="X231" s="59" t="s">
        <v>824</v>
      </c>
      <c r="Z231" s="657"/>
      <c r="AB231" s="657"/>
      <c r="AC231" s="31"/>
      <c r="AD231" s="9"/>
      <c r="AE231" s="657"/>
      <c r="AG231" s="657"/>
      <c r="AI231" s="10"/>
      <c r="AJ231" s="82"/>
      <c r="AK231" s="386"/>
      <c r="AL231" s="652"/>
      <c r="AM231" s="386"/>
      <c r="AN231" s="652"/>
      <c r="AO231" s="386"/>
      <c r="AP231" s="652"/>
    </row>
    <row r="232" spans="1:42" x14ac:dyDescent="0.25">
      <c r="A232" s="631">
        <v>59</v>
      </c>
      <c r="B232" s="10" t="s">
        <v>82</v>
      </c>
      <c r="C232" s="1689" t="s">
        <v>12742</v>
      </c>
      <c r="D232" s="86" t="s">
        <v>11266</v>
      </c>
      <c r="E232" s="25"/>
      <c r="F232" s="41" t="s">
        <v>82</v>
      </c>
      <c r="G232" s="2616" t="s">
        <v>13</v>
      </c>
      <c r="H232" s="2617" t="s">
        <v>15</v>
      </c>
      <c r="I232" s="2618" t="s">
        <v>13475</v>
      </c>
      <c r="J232" s="9"/>
      <c r="K232" s="686"/>
      <c r="M232" s="9"/>
      <c r="N232" s="686"/>
      <c r="O232" s="7"/>
      <c r="T232" s="648"/>
      <c r="U232" s="43"/>
      <c r="V232" s="686"/>
      <c r="W232" s="10"/>
      <c r="X232" s="59" t="s">
        <v>824</v>
      </c>
      <c r="Z232" s="657"/>
      <c r="AB232" s="657"/>
      <c r="AC232" s="31"/>
      <c r="AD232" s="9"/>
      <c r="AE232" s="657"/>
      <c r="AG232" s="657"/>
      <c r="AI232" s="10"/>
      <c r="AJ232" s="82"/>
      <c r="AK232" s="386"/>
      <c r="AL232" s="652"/>
      <c r="AM232" s="386"/>
      <c r="AN232" s="652"/>
      <c r="AO232" s="386"/>
      <c r="AP232" s="652"/>
    </row>
    <row r="233" spans="1:42" x14ac:dyDescent="0.25">
      <c r="A233" s="510">
        <v>59</v>
      </c>
      <c r="B233" s="10" t="s">
        <v>83</v>
      </c>
      <c r="C233" s="1687" t="s">
        <v>982</v>
      </c>
      <c r="D233" s="86" t="s">
        <v>9127</v>
      </c>
      <c r="E233" s="25"/>
      <c r="F233" s="41" t="s">
        <v>83</v>
      </c>
      <c r="G233" s="2616" t="s">
        <v>13</v>
      </c>
      <c r="H233" s="2617" t="s">
        <v>9</v>
      </c>
      <c r="I233" s="2618" t="s">
        <v>12</v>
      </c>
      <c r="J233" s="9"/>
      <c r="K233" s="686"/>
      <c r="M233" s="9"/>
      <c r="N233" s="686"/>
      <c r="O233" s="7"/>
      <c r="T233" s="648"/>
      <c r="U233" s="43"/>
      <c r="V233" s="686"/>
      <c r="W233" s="10"/>
      <c r="X233" s="59" t="s">
        <v>824</v>
      </c>
      <c r="Z233" s="657"/>
      <c r="AB233" s="657"/>
      <c r="AC233" s="31"/>
      <c r="AD233" s="9"/>
      <c r="AE233" s="657"/>
      <c r="AG233" s="657"/>
      <c r="AI233" s="10"/>
      <c r="AJ233" s="82"/>
      <c r="AK233" s="386"/>
      <c r="AL233" s="652"/>
      <c r="AM233" s="386"/>
      <c r="AN233" s="652"/>
      <c r="AO233" s="386"/>
      <c r="AP233" s="652"/>
    </row>
    <row r="234" spans="1:42" x14ac:dyDescent="0.25">
      <c r="A234" s="510">
        <v>59</v>
      </c>
      <c r="B234" s="10" t="s">
        <v>84</v>
      </c>
      <c r="C234" s="1680" t="s">
        <v>983</v>
      </c>
      <c r="D234" s="86" t="s">
        <v>1095</v>
      </c>
      <c r="E234" s="25"/>
      <c r="F234" s="41" t="s">
        <v>84</v>
      </c>
      <c r="G234" s="2616" t="s">
        <v>13</v>
      </c>
      <c r="H234" s="2617" t="s">
        <v>9</v>
      </c>
      <c r="I234" s="2618" t="s">
        <v>12</v>
      </c>
      <c r="J234" s="9"/>
      <c r="K234" s="686"/>
      <c r="M234" s="9"/>
      <c r="N234" s="686"/>
      <c r="O234" s="7"/>
      <c r="Q234" s="4" t="s">
        <v>152</v>
      </c>
      <c r="T234" s="648"/>
      <c r="U234" s="43"/>
      <c r="V234" s="686"/>
      <c r="W234" s="10"/>
      <c r="X234" s="59" t="s">
        <v>824</v>
      </c>
      <c r="Z234" s="657"/>
      <c r="AB234" s="657"/>
      <c r="AC234" s="31"/>
      <c r="AD234" s="9"/>
      <c r="AE234" s="657"/>
      <c r="AG234" s="657"/>
      <c r="AI234" s="10"/>
      <c r="AJ234" s="82"/>
      <c r="AK234" s="386"/>
      <c r="AL234" s="652"/>
      <c r="AM234" s="386"/>
      <c r="AN234" s="652"/>
      <c r="AO234" s="386"/>
      <c r="AP234" s="652"/>
    </row>
    <row r="235" spans="1:42" x14ac:dyDescent="0.25">
      <c r="A235" s="510">
        <v>59</v>
      </c>
      <c r="B235" s="10" t="s">
        <v>85</v>
      </c>
      <c r="C235" s="2030" t="s">
        <v>11680</v>
      </c>
      <c r="D235" s="86" t="s">
        <v>11260</v>
      </c>
      <c r="E235" s="25"/>
      <c r="F235" s="41" t="s">
        <v>85</v>
      </c>
      <c r="G235" s="2616" t="s">
        <v>13</v>
      </c>
      <c r="H235" s="2617" t="s">
        <v>15</v>
      </c>
      <c r="I235" s="2618" t="s">
        <v>12</v>
      </c>
      <c r="J235" s="9"/>
      <c r="K235" s="686"/>
      <c r="M235" s="9"/>
      <c r="N235" s="686"/>
      <c r="O235" s="7"/>
      <c r="T235" s="648"/>
      <c r="U235" s="43"/>
      <c r="V235" s="686"/>
      <c r="W235" s="10"/>
      <c r="X235" s="59" t="s">
        <v>824</v>
      </c>
      <c r="Z235" s="657"/>
      <c r="AB235" s="657"/>
      <c r="AC235" s="31"/>
      <c r="AD235" s="9"/>
      <c r="AE235" s="657"/>
      <c r="AG235" s="657"/>
      <c r="AI235" s="10"/>
      <c r="AJ235" s="82"/>
      <c r="AK235" s="386"/>
      <c r="AL235" s="652"/>
      <c r="AM235" s="386"/>
      <c r="AN235" s="652"/>
      <c r="AO235" s="386"/>
      <c r="AP235" s="652"/>
    </row>
    <row r="236" spans="1:42" x14ac:dyDescent="0.25">
      <c r="A236" s="510">
        <v>59</v>
      </c>
      <c r="B236" s="10" t="s">
        <v>86</v>
      </c>
      <c r="C236" s="2030" t="s">
        <v>984</v>
      </c>
      <c r="D236" s="86" t="s">
        <v>11310</v>
      </c>
      <c r="E236" s="25"/>
      <c r="F236" s="41" t="s">
        <v>86</v>
      </c>
      <c r="G236" s="2616" t="s">
        <v>8</v>
      </c>
      <c r="H236" s="2617" t="s">
        <v>15</v>
      </c>
      <c r="I236" s="2618"/>
      <c r="J236" s="9"/>
      <c r="K236" s="686"/>
      <c r="M236" s="9"/>
      <c r="N236" s="686"/>
      <c r="O236" s="7"/>
      <c r="T236" s="648"/>
      <c r="U236" s="43"/>
      <c r="V236" s="686"/>
      <c r="W236" s="10"/>
      <c r="X236" s="59" t="s">
        <v>824</v>
      </c>
      <c r="Z236" s="657"/>
      <c r="AB236" s="657"/>
      <c r="AC236" s="31"/>
      <c r="AD236" s="9"/>
      <c r="AE236" s="657"/>
      <c r="AG236" s="657"/>
      <c r="AI236" s="10"/>
      <c r="AJ236" s="82"/>
      <c r="AK236" s="386"/>
      <c r="AL236" s="652"/>
      <c r="AM236" s="386"/>
      <c r="AN236" s="652"/>
      <c r="AO236" s="386"/>
      <c r="AP236" s="652"/>
    </row>
    <row r="237" spans="1:42" x14ac:dyDescent="0.25">
      <c r="A237" s="510">
        <v>59</v>
      </c>
      <c r="B237" s="10" t="s">
        <v>87</v>
      </c>
      <c r="C237" s="2033" t="s">
        <v>985</v>
      </c>
      <c r="D237" s="86" t="s">
        <v>11268</v>
      </c>
      <c r="E237" s="25"/>
      <c r="F237" s="41" t="s">
        <v>87</v>
      </c>
      <c r="G237" s="2616" t="s">
        <v>13</v>
      </c>
      <c r="H237" s="2617" t="s">
        <v>15</v>
      </c>
      <c r="I237" s="2618"/>
      <c r="J237" s="9"/>
      <c r="K237" s="686"/>
      <c r="M237" s="9"/>
      <c r="N237" s="686"/>
      <c r="O237" s="7"/>
      <c r="T237" s="648"/>
      <c r="U237" s="43"/>
      <c r="V237" s="686"/>
      <c r="W237" s="10"/>
      <c r="X237" s="59" t="s">
        <v>824</v>
      </c>
      <c r="Z237" s="657"/>
      <c r="AB237" s="657"/>
      <c r="AC237" s="31"/>
      <c r="AD237" s="9"/>
      <c r="AE237" s="657"/>
      <c r="AG237" s="657"/>
      <c r="AI237" s="10"/>
      <c r="AJ237" s="82"/>
      <c r="AK237" s="386"/>
      <c r="AL237" s="652"/>
      <c r="AM237" s="386"/>
      <c r="AN237" s="652"/>
      <c r="AO237" s="386"/>
      <c r="AP237" s="652"/>
    </row>
    <row r="238" spans="1:42" x14ac:dyDescent="0.25">
      <c r="A238" s="510">
        <v>59</v>
      </c>
      <c r="B238" s="10" t="s">
        <v>88</v>
      </c>
      <c r="C238" s="2030" t="s">
        <v>905</v>
      </c>
      <c r="D238" s="86" t="s">
        <v>11268</v>
      </c>
      <c r="E238" s="25"/>
      <c r="F238" s="43" t="s">
        <v>88</v>
      </c>
      <c r="H238" s="652"/>
      <c r="J238" s="9"/>
      <c r="K238" s="686"/>
      <c r="M238" s="9"/>
      <c r="N238" s="686"/>
      <c r="O238" s="7"/>
      <c r="T238" s="648"/>
      <c r="U238" s="43"/>
      <c r="V238" s="686"/>
      <c r="W238" s="10"/>
      <c r="X238" s="59" t="s">
        <v>824</v>
      </c>
      <c r="Z238" s="657"/>
      <c r="AB238" s="657"/>
      <c r="AC238" s="31"/>
      <c r="AD238" s="9"/>
      <c r="AE238" s="657"/>
      <c r="AG238" s="657"/>
      <c r="AI238" s="10"/>
      <c r="AJ238" s="82"/>
      <c r="AK238" s="386"/>
      <c r="AL238" s="652"/>
      <c r="AM238" s="386"/>
      <c r="AN238" s="652"/>
      <c r="AO238" s="386"/>
      <c r="AP238" s="652"/>
    </row>
    <row r="239" spans="1:42" x14ac:dyDescent="0.25">
      <c r="A239" s="510">
        <v>59</v>
      </c>
      <c r="B239" s="10" t="s">
        <v>89</v>
      </c>
      <c r="C239" s="1684" t="s">
        <v>986</v>
      </c>
      <c r="D239" s="86" t="s">
        <v>11268</v>
      </c>
      <c r="E239" s="25"/>
      <c r="F239" s="41" t="s">
        <v>89</v>
      </c>
      <c r="G239" s="2616" t="s">
        <v>4</v>
      </c>
      <c r="H239" s="2617" t="s">
        <v>15</v>
      </c>
      <c r="I239" s="2618" t="s">
        <v>13356</v>
      </c>
      <c r="J239" s="9"/>
      <c r="K239" s="686"/>
      <c r="M239" s="9"/>
      <c r="N239" s="686"/>
      <c r="O239" s="7"/>
      <c r="T239" s="648"/>
      <c r="U239" s="43"/>
      <c r="V239" s="686"/>
      <c r="W239" s="10"/>
      <c r="X239" s="59" t="s">
        <v>824</v>
      </c>
      <c r="Z239" s="657"/>
      <c r="AB239" s="657"/>
      <c r="AC239" s="31"/>
      <c r="AD239" s="9"/>
      <c r="AE239" s="657"/>
      <c r="AG239" s="657"/>
      <c r="AI239" s="10"/>
      <c r="AJ239" s="82"/>
      <c r="AK239" s="386"/>
      <c r="AL239" s="652"/>
      <c r="AM239" s="386"/>
      <c r="AN239" s="652"/>
      <c r="AO239" s="386"/>
      <c r="AP239" s="652"/>
    </row>
    <row r="240" spans="1:42" x14ac:dyDescent="0.25">
      <c r="A240" s="510">
        <v>59</v>
      </c>
      <c r="B240" s="10" t="s">
        <v>90</v>
      </c>
      <c r="C240" s="1680" t="s">
        <v>987</v>
      </c>
      <c r="D240" s="86" t="s">
        <v>11260</v>
      </c>
      <c r="E240" s="25"/>
      <c r="F240" s="41" t="s">
        <v>90</v>
      </c>
      <c r="G240" s="2616" t="s">
        <v>8</v>
      </c>
      <c r="H240" s="2617" t="s">
        <v>15</v>
      </c>
      <c r="I240" s="2618" t="s">
        <v>13476</v>
      </c>
      <c r="J240" s="9"/>
      <c r="K240" s="686"/>
      <c r="M240" s="9"/>
      <c r="N240" s="686"/>
      <c r="O240" s="7"/>
      <c r="T240" s="648"/>
      <c r="U240" s="43"/>
      <c r="V240" s="686"/>
      <c r="W240" s="10"/>
      <c r="X240" s="59" t="s">
        <v>824</v>
      </c>
      <c r="Z240" s="657"/>
      <c r="AB240" s="657"/>
      <c r="AC240" s="31"/>
      <c r="AD240" s="9"/>
      <c r="AE240" s="657"/>
      <c r="AG240" s="657"/>
      <c r="AI240" s="10"/>
      <c r="AJ240" s="82"/>
      <c r="AK240" s="386"/>
      <c r="AL240" s="652"/>
      <c r="AM240" s="386"/>
      <c r="AN240" s="652"/>
      <c r="AO240" s="386"/>
      <c r="AP240" s="652"/>
    </row>
    <row r="241" spans="1:42" x14ac:dyDescent="0.25">
      <c r="A241" s="631">
        <v>59</v>
      </c>
      <c r="B241" s="10" t="s">
        <v>78</v>
      </c>
      <c r="C241" s="1661" t="s">
        <v>9732</v>
      </c>
      <c r="D241" s="86" t="s">
        <v>11309</v>
      </c>
      <c r="E241" s="25"/>
      <c r="F241" s="41" t="s">
        <v>78</v>
      </c>
      <c r="G241" s="2616" t="s">
        <v>8</v>
      </c>
      <c r="H241" s="2617" t="s">
        <v>15</v>
      </c>
      <c r="I241" s="2260" t="s">
        <v>12</v>
      </c>
      <c r="J241" s="9"/>
      <c r="K241" s="686"/>
      <c r="M241" s="9"/>
      <c r="N241" s="686"/>
      <c r="O241" s="7"/>
      <c r="T241" s="648"/>
      <c r="U241" s="43"/>
      <c r="V241" s="686"/>
      <c r="W241" s="10"/>
      <c r="X241" s="59" t="s">
        <v>824</v>
      </c>
      <c r="Z241" s="657"/>
      <c r="AB241" s="657"/>
      <c r="AC241" s="31"/>
      <c r="AD241" s="9"/>
      <c r="AE241" s="657"/>
      <c r="AG241" s="657"/>
      <c r="AI241" s="10"/>
      <c r="AJ241" s="82"/>
      <c r="AK241" s="386"/>
      <c r="AL241" s="652"/>
      <c r="AM241" s="386"/>
      <c r="AN241" s="652"/>
      <c r="AO241" s="386"/>
      <c r="AP241" s="652"/>
    </row>
    <row r="242" spans="1:42" x14ac:dyDescent="0.25">
      <c r="A242" s="510">
        <v>59</v>
      </c>
      <c r="B242" s="10" t="s">
        <v>91</v>
      </c>
      <c r="C242" s="2030" t="s">
        <v>11681</v>
      </c>
      <c r="D242" s="69" t="s">
        <v>11260</v>
      </c>
      <c r="E242" s="47"/>
      <c r="F242" s="71" t="s">
        <v>91</v>
      </c>
      <c r="G242" s="72"/>
      <c r="H242" s="653"/>
      <c r="I242" s="73"/>
      <c r="J242" s="75"/>
      <c r="K242" s="929"/>
      <c r="L242" s="74"/>
      <c r="M242" s="75"/>
      <c r="N242" s="929"/>
      <c r="O242" s="2662"/>
      <c r="P242" s="73"/>
      <c r="Q242" s="73"/>
      <c r="R242" s="73"/>
      <c r="S242" s="73"/>
      <c r="T242" s="649"/>
      <c r="U242" s="71"/>
      <c r="V242" s="929"/>
      <c r="W242" s="76"/>
      <c r="X242" s="77" t="s">
        <v>824</v>
      </c>
      <c r="Y242" s="74"/>
      <c r="Z242" s="658"/>
      <c r="AA242" s="74"/>
      <c r="AB242" s="658"/>
      <c r="AC242" s="672"/>
      <c r="AD242" s="75"/>
      <c r="AE242" s="658"/>
      <c r="AF242" s="74"/>
      <c r="AG242" s="658"/>
      <c r="AH242" s="74"/>
      <c r="AI242" s="76"/>
      <c r="AJ242" s="908"/>
      <c r="AK242" s="72"/>
      <c r="AL242" s="653"/>
      <c r="AM242" s="72"/>
      <c r="AN242" s="653"/>
      <c r="AO242" s="72"/>
      <c r="AP242" s="653"/>
    </row>
    <row r="243" spans="1:42" x14ac:dyDescent="0.25">
      <c r="A243" s="510">
        <v>59</v>
      </c>
      <c r="B243" s="10" t="s">
        <v>92</v>
      </c>
      <c r="C243" s="1680" t="s">
        <v>988</v>
      </c>
      <c r="D243" s="86" t="s">
        <v>11366</v>
      </c>
      <c r="E243" s="25"/>
      <c r="F243" s="43"/>
      <c r="H243" s="652"/>
      <c r="J243" s="9"/>
      <c r="K243" s="686"/>
      <c r="M243" s="9"/>
      <c r="N243" s="686"/>
      <c r="O243" s="7"/>
      <c r="T243" s="648"/>
      <c r="U243" s="43"/>
      <c r="V243" s="686"/>
      <c r="W243" s="10"/>
      <c r="X243" s="59" t="s">
        <v>824</v>
      </c>
      <c r="Z243" s="657"/>
      <c r="AB243" s="657"/>
      <c r="AC243" s="31"/>
      <c r="AD243" s="9"/>
      <c r="AE243" s="657"/>
      <c r="AG243" s="657"/>
      <c r="AI243" s="10"/>
      <c r="AJ243" s="82"/>
      <c r="AK243" s="386"/>
      <c r="AL243" s="652"/>
      <c r="AM243" s="386"/>
      <c r="AN243" s="652"/>
      <c r="AO243" s="386"/>
      <c r="AP243" s="652"/>
    </row>
    <row r="244" spans="1:42" x14ac:dyDescent="0.25">
      <c r="A244" s="510">
        <v>59</v>
      </c>
      <c r="B244" s="10" t="s">
        <v>93</v>
      </c>
      <c r="C244" s="1680" t="s">
        <v>989</v>
      </c>
      <c r="D244" s="86" t="s">
        <v>11259</v>
      </c>
      <c r="E244" s="25"/>
      <c r="F244" s="43"/>
      <c r="H244" s="652"/>
      <c r="J244" s="9"/>
      <c r="K244" s="686"/>
      <c r="M244" s="9"/>
      <c r="N244" s="686"/>
      <c r="O244" s="7"/>
      <c r="T244" s="648"/>
      <c r="U244" s="43"/>
      <c r="V244" s="686"/>
      <c r="W244" s="10"/>
      <c r="X244" s="59" t="s">
        <v>824</v>
      </c>
      <c r="Z244" s="657"/>
      <c r="AB244" s="657"/>
      <c r="AC244" s="31"/>
      <c r="AD244" s="9"/>
      <c r="AE244" s="657"/>
      <c r="AG244" s="657"/>
      <c r="AI244" s="10"/>
      <c r="AJ244" s="82"/>
      <c r="AK244" s="386"/>
      <c r="AL244" s="652"/>
      <c r="AM244" s="386"/>
      <c r="AN244" s="652"/>
      <c r="AO244" s="386"/>
      <c r="AP244" s="652"/>
    </row>
    <row r="245" spans="1:42" x14ac:dyDescent="0.25">
      <c r="A245" s="510">
        <v>59</v>
      </c>
      <c r="B245" s="10" t="s">
        <v>94</v>
      </c>
      <c r="C245" s="1680" t="s">
        <v>990</v>
      </c>
      <c r="D245" s="86" t="s">
        <v>9127</v>
      </c>
      <c r="E245" s="25"/>
      <c r="F245" s="43" t="s">
        <v>94</v>
      </c>
      <c r="H245" s="652"/>
      <c r="J245" s="9"/>
      <c r="K245" s="686"/>
      <c r="M245" s="9"/>
      <c r="N245" s="686"/>
      <c r="O245" s="7"/>
      <c r="T245" s="648"/>
      <c r="U245" s="43"/>
      <c r="V245" s="686"/>
      <c r="W245" s="10"/>
      <c r="X245" s="59" t="s">
        <v>824</v>
      </c>
      <c r="Z245" s="657"/>
      <c r="AB245" s="657"/>
      <c r="AC245" s="31"/>
      <c r="AD245" s="9"/>
      <c r="AE245" s="657"/>
      <c r="AG245" s="657"/>
      <c r="AI245" s="10"/>
      <c r="AJ245" s="82"/>
      <c r="AK245" s="386"/>
      <c r="AL245" s="652"/>
      <c r="AM245" s="386"/>
      <c r="AN245" s="652"/>
      <c r="AO245" s="386"/>
      <c r="AP245" s="652"/>
    </row>
    <row r="246" spans="1:42" x14ac:dyDescent="0.25">
      <c r="A246" s="510">
        <v>59</v>
      </c>
      <c r="B246" s="10" t="s">
        <v>95</v>
      </c>
      <c r="C246" s="1680" t="s">
        <v>991</v>
      </c>
      <c r="D246" s="86" t="s">
        <v>1094</v>
      </c>
      <c r="E246" s="25"/>
      <c r="F246" s="43" t="s">
        <v>95</v>
      </c>
      <c r="G246" s="386"/>
      <c r="H246" s="652"/>
      <c r="J246" s="9"/>
      <c r="K246" s="686"/>
      <c r="M246" s="9"/>
      <c r="N246" s="686"/>
      <c r="O246" s="7"/>
      <c r="T246" s="648"/>
      <c r="U246" s="43"/>
      <c r="V246" s="686"/>
      <c r="W246" s="10"/>
      <c r="X246" s="59" t="s">
        <v>824</v>
      </c>
      <c r="Z246" s="657"/>
      <c r="AB246" s="657"/>
      <c r="AC246" s="31"/>
      <c r="AD246" s="9"/>
      <c r="AE246" s="657"/>
      <c r="AG246" s="657"/>
      <c r="AI246" s="10"/>
      <c r="AJ246" s="82"/>
      <c r="AK246" s="386"/>
      <c r="AL246" s="652"/>
      <c r="AM246" s="386"/>
      <c r="AN246" s="652"/>
      <c r="AO246" s="386"/>
      <c r="AP246" s="652"/>
    </row>
    <row r="247" spans="1:42" x14ac:dyDescent="0.25">
      <c r="A247" s="510">
        <v>59</v>
      </c>
      <c r="B247" s="10" t="s">
        <v>140</v>
      </c>
      <c r="C247" s="1680" t="s">
        <v>992</v>
      </c>
      <c r="D247" s="86"/>
      <c r="E247" s="25" t="s">
        <v>11308</v>
      </c>
      <c r="F247" s="40"/>
      <c r="H247" s="652"/>
      <c r="J247" s="9"/>
      <c r="K247" s="686"/>
      <c r="M247" s="9" t="s">
        <v>140</v>
      </c>
      <c r="N247" s="686" t="s">
        <v>148</v>
      </c>
      <c r="O247" s="10"/>
      <c r="P247" s="4" t="s">
        <v>148</v>
      </c>
      <c r="Q247" s="4" t="s">
        <v>148</v>
      </c>
      <c r="R247" s="4" t="s">
        <v>148</v>
      </c>
      <c r="S247" s="4" t="s">
        <v>148</v>
      </c>
      <c r="T247" s="659"/>
      <c r="U247" s="43"/>
      <c r="V247" s="686"/>
      <c r="W247" s="10"/>
      <c r="X247" s="59" t="s">
        <v>824</v>
      </c>
      <c r="Z247" s="657"/>
      <c r="AB247" s="657"/>
      <c r="AC247" s="31"/>
      <c r="AD247" s="9"/>
      <c r="AE247" s="657"/>
      <c r="AG247" s="657"/>
      <c r="AI247" s="10"/>
      <c r="AJ247" s="82"/>
      <c r="AK247" s="386"/>
      <c r="AL247" s="652"/>
      <c r="AM247" s="386"/>
      <c r="AN247" s="652"/>
      <c r="AO247" s="386"/>
      <c r="AP247" s="652"/>
    </row>
    <row r="248" spans="1:42" x14ac:dyDescent="0.25">
      <c r="A248" s="510">
        <v>59</v>
      </c>
      <c r="B248" s="10" t="s">
        <v>141</v>
      </c>
      <c r="C248" s="1680" t="s">
        <v>993</v>
      </c>
      <c r="D248" s="86"/>
      <c r="E248" s="25" t="s">
        <v>9127</v>
      </c>
      <c r="F248" s="40"/>
      <c r="H248" s="652"/>
      <c r="J248" s="9"/>
      <c r="K248" s="686"/>
      <c r="M248" s="9" t="s">
        <v>141</v>
      </c>
      <c r="N248" s="686" t="s">
        <v>152</v>
      </c>
      <c r="O248" s="10"/>
      <c r="T248" s="648"/>
      <c r="U248" s="43"/>
      <c r="V248" s="686"/>
      <c r="W248" s="10"/>
      <c r="X248" s="59" t="s">
        <v>824</v>
      </c>
      <c r="Z248" s="657"/>
      <c r="AB248" s="657"/>
      <c r="AC248" s="31"/>
      <c r="AD248" s="9"/>
      <c r="AE248" s="657"/>
      <c r="AG248" s="657"/>
      <c r="AI248" s="10"/>
      <c r="AJ248" s="82"/>
      <c r="AK248" s="386"/>
      <c r="AL248" s="652"/>
      <c r="AM248" s="386"/>
      <c r="AN248" s="652"/>
      <c r="AO248" s="386"/>
      <c r="AP248" s="652"/>
    </row>
    <row r="249" spans="1:42" x14ac:dyDescent="0.25">
      <c r="A249" s="510">
        <v>59</v>
      </c>
      <c r="B249" s="10" t="s">
        <v>142</v>
      </c>
      <c r="C249" s="1680" t="s">
        <v>994</v>
      </c>
      <c r="D249" s="86"/>
      <c r="E249" s="25" t="s">
        <v>9127</v>
      </c>
      <c r="F249" s="40"/>
      <c r="H249" s="652"/>
      <c r="J249" s="9"/>
      <c r="K249" s="686"/>
      <c r="M249" s="9" t="s">
        <v>142</v>
      </c>
      <c r="N249" s="686" t="s">
        <v>152</v>
      </c>
      <c r="O249" s="10"/>
      <c r="P249" s="4" t="s">
        <v>152</v>
      </c>
      <c r="Q249" s="4" t="s">
        <v>152</v>
      </c>
      <c r="R249" s="4" t="s">
        <v>152</v>
      </c>
      <c r="S249" s="4" t="s">
        <v>152</v>
      </c>
      <c r="T249" s="659"/>
      <c r="U249" s="43"/>
      <c r="V249" s="686"/>
      <c r="W249" s="10"/>
      <c r="X249" s="59" t="s">
        <v>824</v>
      </c>
      <c r="Z249" s="657"/>
      <c r="AB249" s="657"/>
      <c r="AC249" s="31"/>
      <c r="AD249" s="9"/>
      <c r="AE249" s="657"/>
      <c r="AG249" s="657"/>
      <c r="AI249" s="10"/>
      <c r="AJ249" s="82"/>
      <c r="AK249" s="386"/>
      <c r="AL249" s="652"/>
      <c r="AM249" s="386"/>
      <c r="AN249" s="652"/>
      <c r="AO249" s="386"/>
      <c r="AP249" s="652"/>
    </row>
    <row r="250" spans="1:42" x14ac:dyDescent="0.25">
      <c r="A250" s="510">
        <v>59</v>
      </c>
      <c r="B250" s="10" t="s">
        <v>143</v>
      </c>
      <c r="C250" s="1680" t="s">
        <v>995</v>
      </c>
      <c r="D250" s="86"/>
      <c r="E250" s="25" t="s">
        <v>11278</v>
      </c>
      <c r="F250" s="40"/>
      <c r="H250" s="652"/>
      <c r="J250" s="9"/>
      <c r="K250" s="686"/>
      <c r="M250" s="9" t="s">
        <v>143</v>
      </c>
      <c r="N250" s="686" t="s">
        <v>148</v>
      </c>
      <c r="O250" s="10"/>
      <c r="P250" s="4" t="s">
        <v>148</v>
      </c>
      <c r="Q250" s="4" t="s">
        <v>148</v>
      </c>
      <c r="R250" s="4" t="s">
        <v>148</v>
      </c>
      <c r="S250" s="4" t="s">
        <v>148</v>
      </c>
      <c r="T250" s="659"/>
      <c r="U250" s="43"/>
      <c r="V250" s="686"/>
      <c r="W250" s="10"/>
      <c r="X250" s="59" t="s">
        <v>824</v>
      </c>
      <c r="Z250" s="657"/>
      <c r="AB250" s="657"/>
      <c r="AC250" s="31"/>
      <c r="AD250" s="9"/>
      <c r="AE250" s="657"/>
      <c r="AG250" s="657"/>
      <c r="AI250" s="10"/>
      <c r="AJ250" s="82"/>
      <c r="AK250" s="386"/>
      <c r="AL250" s="652"/>
      <c r="AM250" s="386"/>
      <c r="AN250" s="652"/>
      <c r="AO250" s="386"/>
      <c r="AP250" s="652"/>
    </row>
    <row r="251" spans="1:42" x14ac:dyDescent="0.25">
      <c r="A251" s="510" t="s">
        <v>1139</v>
      </c>
      <c r="B251" s="10" t="s">
        <v>9128</v>
      </c>
      <c r="C251" s="2666" t="s">
        <v>9129</v>
      </c>
      <c r="D251" s="51"/>
      <c r="E251" s="51" t="s">
        <v>9130</v>
      </c>
      <c r="F251" s="676"/>
      <c r="G251" s="73"/>
      <c r="H251" s="653"/>
      <c r="I251" s="73"/>
      <c r="J251" s="75"/>
      <c r="K251" s="929"/>
      <c r="L251" s="74"/>
      <c r="M251" s="75" t="s">
        <v>9128</v>
      </c>
      <c r="N251" s="929" t="s">
        <v>152</v>
      </c>
      <c r="O251" s="76"/>
      <c r="P251" s="74"/>
      <c r="Q251" s="74"/>
      <c r="R251" s="74" t="s">
        <v>9131</v>
      </c>
      <c r="S251" s="74" t="s">
        <v>9131</v>
      </c>
      <c r="T251" s="677"/>
      <c r="U251" s="71"/>
      <c r="V251" s="929"/>
      <c r="W251" s="76"/>
      <c r="X251" s="77"/>
      <c r="Y251" s="74"/>
      <c r="Z251" s="658"/>
      <c r="AA251" s="74"/>
      <c r="AB251" s="658"/>
      <c r="AC251" s="672"/>
      <c r="AD251" s="75"/>
      <c r="AE251" s="658"/>
      <c r="AF251" s="74"/>
      <c r="AG251" s="658"/>
      <c r="AH251" s="74"/>
      <c r="AI251" s="76"/>
      <c r="AJ251" s="908"/>
      <c r="AK251" s="72"/>
      <c r="AL251" s="653"/>
      <c r="AM251" s="72"/>
      <c r="AN251" s="653"/>
      <c r="AO251" s="72"/>
      <c r="AP251" s="653"/>
    </row>
    <row r="252" spans="1:42" x14ac:dyDescent="0.25">
      <c r="A252" s="3790" t="s">
        <v>581</v>
      </c>
      <c r="B252" s="3790"/>
      <c r="C252" s="2667" t="s">
        <v>13477</v>
      </c>
      <c r="D252" s="36" t="s">
        <v>13478</v>
      </c>
      <c r="E252" s="50"/>
      <c r="F252" s="39"/>
      <c r="G252" s="33"/>
      <c r="H252" s="651"/>
      <c r="I252" s="33"/>
      <c r="J252" s="24"/>
      <c r="K252" s="2028"/>
      <c r="L252" s="23"/>
      <c r="M252" s="24"/>
      <c r="N252" s="2028"/>
      <c r="O252" s="34"/>
      <c r="P252" s="23"/>
      <c r="Q252" s="23"/>
      <c r="R252" s="23"/>
      <c r="S252" s="23"/>
      <c r="T252" s="660"/>
      <c r="U252" s="61"/>
      <c r="V252" s="2028"/>
      <c r="W252" s="34"/>
      <c r="X252" s="55"/>
      <c r="Y252" s="23"/>
      <c r="Z252" s="656"/>
      <c r="AA252" s="23"/>
      <c r="AB252" s="656"/>
      <c r="AC252" s="667"/>
      <c r="AD252" s="24"/>
      <c r="AE252" s="656"/>
      <c r="AF252" s="23"/>
      <c r="AG252" s="656"/>
      <c r="AH252" s="23"/>
      <c r="AI252" s="34"/>
      <c r="AJ252" s="56"/>
      <c r="AK252" s="32"/>
      <c r="AL252" s="651"/>
      <c r="AM252" s="32"/>
      <c r="AN252" s="651"/>
      <c r="AO252" s="32"/>
      <c r="AP252" s="651"/>
    </row>
    <row r="253" spans="1:42" x14ac:dyDescent="0.25">
      <c r="A253" s="3790" t="s">
        <v>582</v>
      </c>
      <c r="B253" s="3790"/>
      <c r="C253" s="2667"/>
      <c r="D253" s="36" t="s">
        <v>13478</v>
      </c>
      <c r="E253" s="50"/>
      <c r="F253" s="39"/>
      <c r="G253" s="33"/>
      <c r="H253" s="651"/>
      <c r="I253" s="33"/>
      <c r="J253" s="24"/>
      <c r="K253" s="2028"/>
      <c r="L253" s="23"/>
      <c r="M253" s="24"/>
      <c r="N253" s="2028"/>
      <c r="O253" s="34"/>
      <c r="P253" s="23"/>
      <c r="Q253" s="23"/>
      <c r="R253" s="23"/>
      <c r="S253" s="23"/>
      <c r="T253" s="660"/>
      <c r="U253" s="61"/>
      <c r="V253" s="2028"/>
      <c r="W253" s="34"/>
      <c r="X253" s="55"/>
      <c r="Y253" s="23"/>
      <c r="Z253" s="656"/>
      <c r="AA253" s="23"/>
      <c r="AB253" s="656"/>
      <c r="AC253" s="667"/>
      <c r="AD253" s="24"/>
      <c r="AE253" s="656"/>
      <c r="AF253" s="23"/>
      <c r="AG253" s="656"/>
      <c r="AH253" s="23"/>
      <c r="AI253" s="34"/>
      <c r="AJ253" s="56"/>
      <c r="AK253" s="32"/>
      <c r="AL253" s="651"/>
      <c r="AM253" s="32"/>
      <c r="AN253" s="651"/>
      <c r="AO253" s="32"/>
      <c r="AP253" s="651"/>
    </row>
    <row r="254" spans="1:42" x14ac:dyDescent="0.25">
      <c r="A254" s="3790" t="s">
        <v>565</v>
      </c>
      <c r="B254" s="3790"/>
      <c r="C254" s="2667"/>
      <c r="D254" s="36" t="s">
        <v>13478</v>
      </c>
      <c r="E254" s="50"/>
      <c r="F254" s="39"/>
      <c r="G254" s="33"/>
      <c r="H254" s="651"/>
      <c r="I254" s="33"/>
      <c r="J254" s="24"/>
      <c r="K254" s="2028"/>
      <c r="L254" s="23"/>
      <c r="M254" s="24"/>
      <c r="N254" s="2028"/>
      <c r="O254" s="34"/>
      <c r="P254" s="23"/>
      <c r="Q254" s="23"/>
      <c r="R254" s="23"/>
      <c r="S254" s="23"/>
      <c r="T254" s="660"/>
      <c r="U254" s="61"/>
      <c r="V254" s="2028"/>
      <c r="W254" s="34"/>
      <c r="X254" s="55"/>
      <c r="Y254" s="23"/>
      <c r="Z254" s="656"/>
      <c r="AA254" s="23"/>
      <c r="AB254" s="656"/>
      <c r="AC254" s="667"/>
      <c r="AD254" s="24"/>
      <c r="AE254" s="656"/>
      <c r="AF254" s="23"/>
      <c r="AG254" s="656"/>
      <c r="AH254" s="23"/>
      <c r="AI254" s="34"/>
      <c r="AJ254" s="56"/>
      <c r="AK254" s="32"/>
      <c r="AL254" s="651"/>
      <c r="AM254" s="32"/>
      <c r="AN254" s="651"/>
      <c r="AO254" s="32"/>
      <c r="AP254" s="651"/>
    </row>
    <row r="255" spans="1:42" x14ac:dyDescent="0.25">
      <c r="A255" s="3790" t="s">
        <v>566</v>
      </c>
      <c r="B255" s="3790"/>
      <c r="C255" s="2667"/>
      <c r="D255" s="36" t="s">
        <v>13478</v>
      </c>
      <c r="E255" s="50"/>
      <c r="F255" s="39"/>
      <c r="G255" s="33"/>
      <c r="H255" s="651"/>
      <c r="I255" s="33"/>
      <c r="J255" s="24"/>
      <c r="K255" s="2028"/>
      <c r="L255" s="23"/>
      <c r="M255" s="24"/>
      <c r="N255" s="2028"/>
      <c r="O255" s="34"/>
      <c r="P255" s="23"/>
      <c r="Q255" s="23"/>
      <c r="R255" s="23"/>
      <c r="S255" s="23"/>
      <c r="T255" s="660"/>
      <c r="U255" s="61"/>
      <c r="V255" s="2028"/>
      <c r="W255" s="34"/>
      <c r="X255" s="55"/>
      <c r="Y255" s="23"/>
      <c r="Z255" s="656"/>
      <c r="AA255" s="23"/>
      <c r="AB255" s="656"/>
      <c r="AC255" s="667"/>
      <c r="AD255" s="24"/>
      <c r="AE255" s="656"/>
      <c r="AF255" s="23"/>
      <c r="AG255" s="656"/>
      <c r="AH255" s="23"/>
      <c r="AI255" s="34"/>
      <c r="AJ255" s="56"/>
      <c r="AK255" s="32"/>
      <c r="AL255" s="651"/>
      <c r="AM255" s="32"/>
      <c r="AN255" s="651"/>
      <c r="AO255" s="32"/>
      <c r="AP255" s="651"/>
    </row>
    <row r="256" spans="1:42" x14ac:dyDescent="0.25">
      <c r="A256" s="1616">
        <v>66</v>
      </c>
      <c r="B256" s="1615"/>
      <c r="C256" s="1617" t="s">
        <v>880</v>
      </c>
      <c r="D256" s="68"/>
      <c r="E256" s="30" t="s">
        <v>11270</v>
      </c>
      <c r="F256" s="39"/>
      <c r="G256" s="33"/>
      <c r="H256" s="651"/>
      <c r="I256" s="33"/>
      <c r="J256" s="24"/>
      <c r="K256" s="2028"/>
      <c r="L256" s="23"/>
      <c r="M256" s="24"/>
      <c r="N256" s="2028"/>
      <c r="O256" s="34"/>
      <c r="P256" s="23"/>
      <c r="Q256" s="23"/>
      <c r="R256" s="23"/>
      <c r="S256" s="23"/>
      <c r="T256" s="660"/>
      <c r="U256" s="62">
        <v>66</v>
      </c>
      <c r="V256" s="2028"/>
      <c r="W256" s="34" t="s">
        <v>24</v>
      </c>
      <c r="X256" s="55" t="s">
        <v>824</v>
      </c>
      <c r="Y256" s="23"/>
      <c r="Z256" s="656"/>
      <c r="AA256" s="23"/>
      <c r="AB256" s="656"/>
      <c r="AC256" s="667"/>
      <c r="AD256" s="24"/>
      <c r="AE256" s="656"/>
      <c r="AF256" s="23"/>
      <c r="AG256" s="656"/>
      <c r="AH256" s="23"/>
      <c r="AI256" s="34"/>
      <c r="AJ256" s="56"/>
      <c r="AK256" s="32"/>
      <c r="AL256" s="651"/>
      <c r="AM256" s="32"/>
      <c r="AN256" s="651"/>
      <c r="AO256" s="32"/>
      <c r="AP256" s="651"/>
    </row>
    <row r="257" spans="1:42" x14ac:dyDescent="0.25">
      <c r="A257" s="1616" t="s">
        <v>9232</v>
      </c>
      <c r="B257" s="1615"/>
      <c r="C257" s="1617" t="s">
        <v>9724</v>
      </c>
      <c r="D257" s="68"/>
      <c r="E257" s="30" t="s">
        <v>11266</v>
      </c>
      <c r="F257" s="39"/>
      <c r="G257" s="33"/>
      <c r="H257" s="651"/>
      <c r="I257" s="33"/>
      <c r="J257" s="24"/>
      <c r="K257" s="2028"/>
      <c r="L257" s="34"/>
      <c r="M257" s="24"/>
      <c r="N257" s="2028"/>
      <c r="O257" s="34"/>
      <c r="P257" s="23"/>
      <c r="Q257" s="23"/>
      <c r="R257" s="23"/>
      <c r="S257" s="23"/>
      <c r="T257" s="660"/>
      <c r="U257" s="42"/>
      <c r="V257" s="2028"/>
      <c r="W257" s="34"/>
      <c r="X257" s="55"/>
      <c r="Y257" s="23"/>
      <c r="Z257" s="656"/>
      <c r="AA257" s="23"/>
      <c r="AB257" s="656"/>
      <c r="AC257" s="667"/>
      <c r="AD257" s="24"/>
      <c r="AE257" s="656"/>
      <c r="AF257" s="23"/>
      <c r="AG257" s="656"/>
      <c r="AH257" s="23"/>
      <c r="AI257" s="34"/>
      <c r="AJ257" s="909" t="s">
        <v>9232</v>
      </c>
      <c r="AK257" s="32" t="s">
        <v>8</v>
      </c>
      <c r="AL257" s="651"/>
      <c r="AM257" s="32" t="s">
        <v>48</v>
      </c>
      <c r="AN257" s="651"/>
      <c r="AO257" s="32"/>
      <c r="AP257" s="651"/>
    </row>
    <row r="258" spans="1:42" x14ac:dyDescent="0.25">
      <c r="A258" s="1616">
        <v>70</v>
      </c>
      <c r="B258" s="1615"/>
      <c r="C258" s="1617" t="s">
        <v>879</v>
      </c>
      <c r="D258" s="68"/>
      <c r="E258" s="30" t="s">
        <v>11306</v>
      </c>
      <c r="F258" s="39"/>
      <c r="G258" s="33"/>
      <c r="H258" s="651"/>
      <c r="I258" s="33"/>
      <c r="J258" s="2605">
        <v>70</v>
      </c>
      <c r="K258" s="2668" t="s">
        <v>8</v>
      </c>
      <c r="L258" s="2669" t="s">
        <v>8</v>
      </c>
      <c r="M258" s="2068"/>
      <c r="N258" s="2668"/>
      <c r="O258" s="2669"/>
      <c r="P258" s="2070"/>
      <c r="Q258" s="2070"/>
      <c r="R258" s="2070"/>
      <c r="S258" s="2070"/>
      <c r="T258" s="2670"/>
      <c r="U258" s="62">
        <v>70</v>
      </c>
      <c r="V258" s="2668" t="s">
        <v>8</v>
      </c>
      <c r="W258" s="2669" t="s">
        <v>8</v>
      </c>
      <c r="X258" s="55" t="s">
        <v>824</v>
      </c>
      <c r="Y258" s="23"/>
      <c r="Z258" s="656"/>
      <c r="AA258" s="23"/>
      <c r="AB258" s="656"/>
      <c r="AC258" s="667"/>
      <c r="AD258" s="24"/>
      <c r="AE258" s="656"/>
      <c r="AF258" s="23"/>
      <c r="AG258" s="656"/>
      <c r="AH258" s="23"/>
      <c r="AI258" s="34"/>
      <c r="AJ258" s="56"/>
      <c r="AK258" s="32"/>
      <c r="AL258" s="651"/>
      <c r="AM258" s="32"/>
      <c r="AN258" s="651"/>
      <c r="AO258" s="32"/>
      <c r="AP258" s="651"/>
    </row>
    <row r="259" spans="1:42" x14ac:dyDescent="0.25">
      <c r="A259" s="1616" t="s">
        <v>572</v>
      </c>
      <c r="B259" s="1615"/>
      <c r="C259" s="1623" t="s">
        <v>878</v>
      </c>
      <c r="D259" s="68"/>
      <c r="E259" s="30" t="s">
        <v>11306</v>
      </c>
      <c r="F259" s="39"/>
      <c r="G259" s="33"/>
      <c r="H259" s="651"/>
      <c r="I259" s="33"/>
      <c r="J259" s="2611"/>
      <c r="K259" s="2028"/>
      <c r="L259" s="34"/>
      <c r="M259" s="24"/>
      <c r="N259" s="2028"/>
      <c r="O259" s="34"/>
      <c r="P259" s="23"/>
      <c r="Q259" s="23"/>
      <c r="R259" s="23"/>
      <c r="S259" s="23"/>
      <c r="T259" s="660"/>
      <c r="U259" s="42"/>
      <c r="V259" s="2028"/>
      <c r="W259" s="34"/>
      <c r="X259" s="55" t="s">
        <v>824</v>
      </c>
      <c r="Y259" s="23"/>
      <c r="Z259" s="656"/>
      <c r="AA259" s="23"/>
      <c r="AB259" s="656"/>
      <c r="AC259" s="670" t="s">
        <v>572</v>
      </c>
      <c r="AD259" s="24" t="s">
        <v>8</v>
      </c>
      <c r="AE259" s="656" t="s">
        <v>8</v>
      </c>
      <c r="AF259" s="23"/>
      <c r="AG259" s="656"/>
      <c r="AH259" s="23" t="s">
        <v>8</v>
      </c>
      <c r="AI259" s="34" t="s">
        <v>8</v>
      </c>
      <c r="AJ259" s="56"/>
      <c r="AK259" s="32"/>
      <c r="AL259" s="651"/>
      <c r="AM259" s="32"/>
      <c r="AN259" s="651"/>
      <c r="AO259" s="32"/>
      <c r="AP259" s="651"/>
    </row>
    <row r="260" spans="1:42" x14ac:dyDescent="0.25">
      <c r="A260" s="1616" t="s">
        <v>573</v>
      </c>
      <c r="B260" s="1615"/>
      <c r="C260" s="1623" t="s">
        <v>877</v>
      </c>
      <c r="D260" s="68"/>
      <c r="E260" s="30" t="s">
        <v>11375</v>
      </c>
      <c r="F260" s="39"/>
      <c r="G260" s="33"/>
      <c r="H260" s="651"/>
      <c r="I260" s="33"/>
      <c r="J260" s="2611"/>
      <c r="K260" s="2028"/>
      <c r="L260" s="34"/>
      <c r="M260" s="24"/>
      <c r="N260" s="2028"/>
      <c r="O260" s="34"/>
      <c r="P260" s="23"/>
      <c r="Q260" s="23"/>
      <c r="R260" s="23"/>
      <c r="S260" s="23"/>
      <c r="T260" s="660"/>
      <c r="U260" s="42"/>
      <c r="V260" s="2028"/>
      <c r="W260" s="34"/>
      <c r="X260" s="55" t="s">
        <v>824</v>
      </c>
      <c r="Y260" s="23"/>
      <c r="Z260" s="656"/>
      <c r="AA260" s="23"/>
      <c r="AB260" s="656"/>
      <c r="AC260" s="670" t="s">
        <v>573</v>
      </c>
      <c r="AD260" s="24"/>
      <c r="AE260" s="656"/>
      <c r="AF260" s="23" t="s">
        <v>30</v>
      </c>
      <c r="AG260" s="656"/>
      <c r="AH260" s="23"/>
      <c r="AI260" s="34"/>
      <c r="AJ260" s="56"/>
      <c r="AK260" s="32"/>
      <c r="AL260" s="651"/>
      <c r="AM260" s="32"/>
      <c r="AN260" s="651"/>
      <c r="AO260" s="32"/>
      <c r="AP260" s="651"/>
    </row>
    <row r="261" spans="1:42" x14ac:dyDescent="0.25">
      <c r="A261" s="512" t="s">
        <v>573</v>
      </c>
      <c r="B261" s="2671" t="s">
        <v>13479</v>
      </c>
      <c r="C261" s="2672"/>
      <c r="D261" s="2673"/>
      <c r="E261" s="2674"/>
      <c r="F261" s="40"/>
      <c r="H261" s="652"/>
      <c r="J261" s="2654"/>
      <c r="K261" s="686"/>
      <c r="L261" s="10"/>
      <c r="M261" s="9"/>
      <c r="N261" s="686"/>
      <c r="O261" s="10"/>
      <c r="P261" s="4"/>
      <c r="Q261" s="4"/>
      <c r="R261" s="4"/>
      <c r="S261" s="4"/>
      <c r="T261" s="659"/>
      <c r="U261" s="1911"/>
      <c r="V261" s="686"/>
      <c r="W261" s="10"/>
      <c r="X261" s="59"/>
      <c r="Z261" s="657"/>
      <c r="AB261" s="657"/>
      <c r="AC261" s="2675" t="s">
        <v>13479</v>
      </c>
      <c r="AD261" s="9" t="s">
        <v>12840</v>
      </c>
      <c r="AE261" s="657"/>
      <c r="AG261" s="657"/>
      <c r="AI261" s="10"/>
      <c r="AK261" s="386"/>
      <c r="AL261" s="652"/>
      <c r="AM261" s="386"/>
      <c r="AN261" s="652"/>
      <c r="AO261" s="386"/>
      <c r="AP261" s="652"/>
    </row>
    <row r="262" spans="1:42" x14ac:dyDescent="0.25">
      <c r="A262" s="512">
        <v>72</v>
      </c>
      <c r="B262" s="10" t="s">
        <v>762</v>
      </c>
      <c r="C262" s="1692" t="s">
        <v>936</v>
      </c>
      <c r="D262" s="79"/>
      <c r="E262" s="25" t="s">
        <v>11335</v>
      </c>
      <c r="F262" s="40"/>
      <c r="H262" s="652"/>
      <c r="J262" s="9"/>
      <c r="K262" s="686"/>
      <c r="L262" s="10"/>
      <c r="M262" s="9"/>
      <c r="N262" s="686"/>
      <c r="O262" s="7"/>
      <c r="T262" s="648"/>
      <c r="U262" s="43"/>
      <c r="V262" s="686"/>
      <c r="W262" s="10"/>
      <c r="X262" s="59" t="s">
        <v>824</v>
      </c>
      <c r="Z262" s="657"/>
      <c r="AB262" s="657"/>
      <c r="AC262" s="671" t="s">
        <v>762</v>
      </c>
      <c r="AD262" s="922" t="s">
        <v>11456</v>
      </c>
      <c r="AE262" s="10"/>
      <c r="AF262" s="4" t="s">
        <v>763</v>
      </c>
      <c r="AG262" s="657"/>
      <c r="AI262" s="10"/>
      <c r="AK262" s="386"/>
      <c r="AL262" s="652"/>
      <c r="AM262" s="386"/>
      <c r="AN262" s="652"/>
      <c r="AO262" s="386"/>
      <c r="AP262" s="652"/>
    </row>
    <row r="263" spans="1:42" x14ac:dyDescent="0.25">
      <c r="A263" s="512">
        <v>72</v>
      </c>
      <c r="B263" s="10" t="s">
        <v>764</v>
      </c>
      <c r="C263" s="1692" t="s">
        <v>937</v>
      </c>
      <c r="D263" s="79"/>
      <c r="E263" s="25" t="s">
        <v>11334</v>
      </c>
      <c r="F263" s="40"/>
      <c r="H263" s="652"/>
      <c r="J263" s="9"/>
      <c r="K263" s="686"/>
      <c r="L263" s="10"/>
      <c r="M263" s="9"/>
      <c r="N263" s="686"/>
      <c r="O263" s="7"/>
      <c r="T263" s="648"/>
      <c r="U263" s="43"/>
      <c r="V263" s="686"/>
      <c r="W263" s="10"/>
      <c r="X263" s="59" t="s">
        <v>824</v>
      </c>
      <c r="Z263" s="657"/>
      <c r="AB263" s="657"/>
      <c r="AC263" s="671" t="s">
        <v>764</v>
      </c>
      <c r="AD263" s="922" t="s">
        <v>9439</v>
      </c>
      <c r="AE263" s="10"/>
      <c r="AF263" s="4" t="s">
        <v>763</v>
      </c>
      <c r="AG263" s="657"/>
      <c r="AI263" s="10"/>
      <c r="AK263" s="386"/>
      <c r="AL263" s="652"/>
      <c r="AM263" s="386"/>
      <c r="AN263" s="652"/>
      <c r="AO263" s="386"/>
      <c r="AP263" s="652"/>
    </row>
    <row r="264" spans="1:42" x14ac:dyDescent="0.25">
      <c r="A264" s="512">
        <v>72</v>
      </c>
      <c r="B264" s="10" t="s">
        <v>765</v>
      </c>
      <c r="C264" s="1692" t="s">
        <v>938</v>
      </c>
      <c r="D264" s="79"/>
      <c r="E264" s="25" t="s">
        <v>11334</v>
      </c>
      <c r="F264" s="40"/>
      <c r="H264" s="652"/>
      <c r="J264" s="9"/>
      <c r="K264" s="686"/>
      <c r="L264" s="10"/>
      <c r="M264" s="9"/>
      <c r="N264" s="686"/>
      <c r="O264" s="7"/>
      <c r="T264" s="648"/>
      <c r="U264" s="43"/>
      <c r="V264" s="686"/>
      <c r="W264" s="10"/>
      <c r="X264" s="59" t="s">
        <v>824</v>
      </c>
      <c r="Z264" s="657"/>
      <c r="AB264" s="657"/>
      <c r="AC264" s="671" t="s">
        <v>765</v>
      </c>
      <c r="AD264" s="922" t="s">
        <v>9441</v>
      </c>
      <c r="AE264" s="10"/>
      <c r="AF264" s="4" t="s">
        <v>763</v>
      </c>
      <c r="AG264" s="657"/>
      <c r="AI264" s="10"/>
      <c r="AK264" s="386"/>
      <c r="AL264" s="652"/>
      <c r="AM264" s="386"/>
      <c r="AN264" s="652"/>
      <c r="AO264" s="386"/>
      <c r="AP264" s="652"/>
    </row>
    <row r="265" spans="1:42" x14ac:dyDescent="0.25">
      <c r="A265" s="927">
        <v>72</v>
      </c>
      <c r="B265" s="10" t="s">
        <v>766</v>
      </c>
      <c r="C265" s="2034" t="s">
        <v>939</v>
      </c>
      <c r="D265" s="79"/>
      <c r="E265" s="25" t="s">
        <v>11336</v>
      </c>
      <c r="F265" s="40"/>
      <c r="H265" s="652"/>
      <c r="J265" s="9"/>
      <c r="K265" s="686"/>
      <c r="L265" s="10"/>
      <c r="M265" s="9"/>
      <c r="N265" s="686"/>
      <c r="O265" s="7"/>
      <c r="T265" s="648"/>
      <c r="U265" s="43"/>
      <c r="V265" s="686"/>
      <c r="W265" s="10"/>
      <c r="X265" s="59" t="s">
        <v>824</v>
      </c>
      <c r="Z265" s="657"/>
      <c r="AB265" s="657"/>
      <c r="AC265" s="671" t="s">
        <v>766</v>
      </c>
      <c r="AD265" s="930" t="s">
        <v>11457</v>
      </c>
      <c r="AE265" s="10"/>
      <c r="AF265" s="4" t="s">
        <v>763</v>
      </c>
      <c r="AG265" s="657"/>
      <c r="AI265" s="10"/>
      <c r="AK265" s="386"/>
      <c r="AL265" s="652"/>
      <c r="AM265" s="386"/>
      <c r="AN265" s="652"/>
      <c r="AO265" s="386"/>
      <c r="AP265" s="652"/>
    </row>
    <row r="266" spans="1:42" x14ac:dyDescent="0.25">
      <c r="A266" s="512">
        <v>72</v>
      </c>
      <c r="B266" s="10" t="s">
        <v>767</v>
      </c>
      <c r="C266" s="1693" t="s">
        <v>940</v>
      </c>
      <c r="D266" s="79"/>
      <c r="E266" s="25" t="s">
        <v>11337</v>
      </c>
      <c r="F266" s="40"/>
      <c r="H266" s="652"/>
      <c r="J266" s="9"/>
      <c r="K266" s="686"/>
      <c r="L266" s="10"/>
      <c r="M266" s="9"/>
      <c r="N266" s="686"/>
      <c r="O266" s="7"/>
      <c r="T266" s="648"/>
      <c r="U266" s="43"/>
      <c r="V266" s="686"/>
      <c r="W266" s="10"/>
      <c r="X266" s="59" t="s">
        <v>824</v>
      </c>
      <c r="Z266" s="657"/>
      <c r="AB266" s="657"/>
      <c r="AC266" s="2675" t="s">
        <v>767</v>
      </c>
      <c r="AD266" s="936" t="s">
        <v>11458</v>
      </c>
      <c r="AE266" s="10"/>
      <c r="AF266" s="4" t="s">
        <v>763</v>
      </c>
      <c r="AG266" s="657"/>
      <c r="AI266" s="10"/>
      <c r="AK266" s="386"/>
      <c r="AL266" s="652"/>
      <c r="AM266" s="386"/>
      <c r="AN266" s="652"/>
      <c r="AO266" s="386"/>
      <c r="AP266" s="652"/>
    </row>
    <row r="267" spans="1:42" x14ac:dyDescent="0.25">
      <c r="A267" s="512">
        <v>72</v>
      </c>
      <c r="B267" s="10" t="s">
        <v>768</v>
      </c>
      <c r="C267" s="1693" t="s">
        <v>941</v>
      </c>
      <c r="D267" s="79"/>
      <c r="E267" s="25" t="s">
        <v>11337</v>
      </c>
      <c r="F267" s="40"/>
      <c r="H267" s="652"/>
      <c r="J267" s="9"/>
      <c r="K267" s="686"/>
      <c r="L267" s="10"/>
      <c r="M267" s="9"/>
      <c r="N267" s="686"/>
      <c r="O267" s="7"/>
      <c r="T267" s="648"/>
      <c r="U267" s="43"/>
      <c r="V267" s="686"/>
      <c r="W267" s="10"/>
      <c r="X267" s="59" t="s">
        <v>824</v>
      </c>
      <c r="Z267" s="657"/>
      <c r="AB267" s="657"/>
      <c r="AC267" s="2675" t="s">
        <v>768</v>
      </c>
      <c r="AD267" s="936" t="s">
        <v>11459</v>
      </c>
      <c r="AE267" s="10"/>
      <c r="AF267" s="4" t="s">
        <v>763</v>
      </c>
      <c r="AG267" s="657"/>
      <c r="AI267" s="10"/>
      <c r="AK267" s="386"/>
      <c r="AL267" s="652"/>
      <c r="AM267" s="386"/>
      <c r="AN267" s="652"/>
      <c r="AO267" s="386"/>
      <c r="AP267" s="652"/>
    </row>
    <row r="268" spans="1:42" x14ac:dyDescent="0.25">
      <c r="A268" s="512">
        <v>72</v>
      </c>
      <c r="B268" s="10" t="s">
        <v>769</v>
      </c>
      <c r="C268" s="1684" t="s">
        <v>942</v>
      </c>
      <c r="D268" s="79"/>
      <c r="E268" s="25" t="s">
        <v>11338</v>
      </c>
      <c r="F268" s="40"/>
      <c r="H268" s="652"/>
      <c r="J268" s="9"/>
      <c r="K268" s="686"/>
      <c r="L268" s="10"/>
      <c r="M268" s="9"/>
      <c r="N268" s="686"/>
      <c r="O268" s="7"/>
      <c r="T268" s="648"/>
      <c r="U268" s="43"/>
      <c r="V268" s="686"/>
      <c r="W268" s="10"/>
      <c r="X268" s="59" t="s">
        <v>824</v>
      </c>
      <c r="Z268" s="657"/>
      <c r="AB268" s="657"/>
      <c r="AC268" s="2675" t="s">
        <v>769</v>
      </c>
      <c r="AD268" s="1041" t="s">
        <v>11460</v>
      </c>
      <c r="AE268" s="10"/>
      <c r="AF268" s="4" t="s">
        <v>763</v>
      </c>
      <c r="AG268" s="657"/>
      <c r="AI268" s="10"/>
      <c r="AK268" s="386"/>
      <c r="AL268" s="652"/>
      <c r="AM268" s="386"/>
      <c r="AN268" s="652"/>
      <c r="AO268" s="386"/>
      <c r="AP268" s="652"/>
    </row>
    <row r="269" spans="1:42" x14ac:dyDescent="0.25">
      <c r="A269" s="512">
        <v>72</v>
      </c>
      <c r="B269" s="10" t="s">
        <v>770</v>
      </c>
      <c r="C269" s="1684" t="s">
        <v>943</v>
      </c>
      <c r="D269" s="79"/>
      <c r="E269" s="25" t="s">
        <v>11339</v>
      </c>
      <c r="F269" s="40"/>
      <c r="H269" s="652"/>
      <c r="J269" s="9"/>
      <c r="K269" s="686"/>
      <c r="L269" s="10"/>
      <c r="M269" s="9"/>
      <c r="N269" s="686"/>
      <c r="O269" s="7"/>
      <c r="T269" s="648"/>
      <c r="U269" s="43"/>
      <c r="V269" s="686"/>
      <c r="W269" s="10"/>
      <c r="X269" s="59" t="s">
        <v>824</v>
      </c>
      <c r="Z269" s="657"/>
      <c r="AB269" s="657"/>
      <c r="AC269" s="671" t="s">
        <v>770</v>
      </c>
      <c r="AD269" s="1041" t="s">
        <v>11461</v>
      </c>
      <c r="AE269" s="10"/>
      <c r="AF269" s="4" t="s">
        <v>763</v>
      </c>
      <c r="AG269" s="657"/>
      <c r="AI269" s="10"/>
      <c r="AK269" s="386"/>
      <c r="AL269" s="652"/>
      <c r="AM269" s="386"/>
      <c r="AN269" s="652"/>
      <c r="AO269" s="386"/>
      <c r="AP269" s="652"/>
    </row>
    <row r="270" spans="1:42" x14ac:dyDescent="0.25">
      <c r="A270" s="512">
        <v>72</v>
      </c>
      <c r="B270" s="10" t="s">
        <v>771</v>
      </c>
      <c r="C270" s="1684" t="s">
        <v>944</v>
      </c>
      <c r="D270" s="79"/>
      <c r="E270" s="25" t="s">
        <v>11340</v>
      </c>
      <c r="F270" s="40"/>
      <c r="H270" s="652"/>
      <c r="J270" s="9"/>
      <c r="K270" s="686"/>
      <c r="L270" s="10"/>
      <c r="M270" s="9"/>
      <c r="N270" s="686"/>
      <c r="O270" s="7"/>
      <c r="T270" s="648"/>
      <c r="U270" s="43"/>
      <c r="V270" s="686"/>
      <c r="W270" s="10"/>
      <c r="X270" s="59" t="s">
        <v>824</v>
      </c>
      <c r="Z270" s="657"/>
      <c r="AB270" s="657"/>
      <c r="AC270" s="671" t="s">
        <v>771</v>
      </c>
      <c r="AD270" s="922" t="s">
        <v>11462</v>
      </c>
      <c r="AE270" s="10"/>
      <c r="AF270" s="4" t="s">
        <v>763</v>
      </c>
      <c r="AG270" s="657"/>
      <c r="AI270" s="10"/>
      <c r="AK270" s="386"/>
      <c r="AL270" s="652"/>
      <c r="AM270" s="386"/>
      <c r="AN270" s="652"/>
      <c r="AO270" s="386"/>
      <c r="AP270" s="652"/>
    </row>
    <row r="271" spans="1:42" x14ac:dyDescent="0.25">
      <c r="A271" s="512">
        <v>72</v>
      </c>
      <c r="B271" s="10" t="s">
        <v>772</v>
      </c>
      <c r="C271" s="1684" t="s">
        <v>945</v>
      </c>
      <c r="D271" s="79"/>
      <c r="E271" s="25" t="s">
        <v>11341</v>
      </c>
      <c r="F271" s="40"/>
      <c r="H271" s="652"/>
      <c r="J271" s="9"/>
      <c r="K271" s="686"/>
      <c r="L271" s="10"/>
      <c r="M271" s="9"/>
      <c r="N271" s="686"/>
      <c r="O271" s="7"/>
      <c r="T271" s="648"/>
      <c r="U271" s="43"/>
      <c r="V271" s="686"/>
      <c r="W271" s="10"/>
      <c r="X271" s="59" t="s">
        <v>824</v>
      </c>
      <c r="Z271" s="657"/>
      <c r="AB271" s="657"/>
      <c r="AC271" s="671" t="s">
        <v>772</v>
      </c>
      <c r="AD271" s="1041" t="s">
        <v>11463</v>
      </c>
      <c r="AE271" s="10"/>
      <c r="AF271" s="4" t="s">
        <v>763</v>
      </c>
      <c r="AG271" s="657"/>
      <c r="AI271" s="10"/>
      <c r="AK271" s="386"/>
      <c r="AL271" s="652"/>
      <c r="AM271" s="386"/>
      <c r="AN271" s="652"/>
      <c r="AO271" s="386"/>
      <c r="AP271" s="652"/>
    </row>
    <row r="272" spans="1:42" x14ac:dyDescent="0.25">
      <c r="A272" s="512">
        <v>72</v>
      </c>
      <c r="B272" s="10" t="s">
        <v>773</v>
      </c>
      <c r="C272" s="1684" t="s">
        <v>946</v>
      </c>
      <c r="D272" s="79"/>
      <c r="E272" s="25" t="s">
        <v>9130</v>
      </c>
      <c r="F272" s="40"/>
      <c r="H272" s="652"/>
      <c r="J272" s="9"/>
      <c r="K272" s="686"/>
      <c r="L272" s="10"/>
      <c r="M272" s="9"/>
      <c r="N272" s="686"/>
      <c r="O272" s="7"/>
      <c r="T272" s="648"/>
      <c r="U272" s="43"/>
      <c r="V272" s="686"/>
      <c r="W272" s="10"/>
      <c r="X272" s="59" t="s">
        <v>824</v>
      </c>
      <c r="Z272" s="657"/>
      <c r="AB272" s="657"/>
      <c r="AC272" s="671" t="s">
        <v>773</v>
      </c>
      <c r="AD272" s="1041" t="s">
        <v>11464</v>
      </c>
      <c r="AE272" s="10"/>
      <c r="AF272" s="4" t="s">
        <v>763</v>
      </c>
      <c r="AG272" s="657"/>
      <c r="AI272" s="10"/>
      <c r="AK272" s="386"/>
      <c r="AL272" s="652"/>
      <c r="AM272" s="386"/>
      <c r="AN272" s="652"/>
      <c r="AO272" s="386"/>
      <c r="AP272" s="652"/>
    </row>
    <row r="273" spans="1:42" x14ac:dyDescent="0.25">
      <c r="A273" s="512"/>
      <c r="B273" s="2671" t="s">
        <v>10765</v>
      </c>
      <c r="C273" s="1684"/>
      <c r="D273" s="79"/>
      <c r="E273" s="25"/>
      <c r="F273" s="40"/>
      <c r="H273" s="652"/>
      <c r="J273" s="9"/>
      <c r="K273" s="686"/>
      <c r="L273" s="10"/>
      <c r="M273" s="9"/>
      <c r="N273" s="686"/>
      <c r="O273" s="7"/>
      <c r="T273" s="648"/>
      <c r="U273" s="43"/>
      <c r="V273" s="686"/>
      <c r="W273" s="10"/>
      <c r="X273" s="59"/>
      <c r="Z273" s="657"/>
      <c r="AB273" s="657"/>
      <c r="AC273" s="2675" t="s">
        <v>10765</v>
      </c>
      <c r="AD273" s="1041"/>
      <c r="AE273" s="10"/>
      <c r="AG273" s="657"/>
      <c r="AI273" s="10"/>
      <c r="AK273" s="386"/>
      <c r="AL273" s="652"/>
      <c r="AM273" s="386"/>
      <c r="AN273" s="652"/>
      <c r="AO273" s="386"/>
      <c r="AP273" s="652"/>
    </row>
    <row r="274" spans="1:42" x14ac:dyDescent="0.25">
      <c r="A274" s="512"/>
      <c r="B274" s="2671" t="s">
        <v>10767</v>
      </c>
      <c r="C274" s="1684"/>
      <c r="D274" s="79"/>
      <c r="E274" s="25"/>
      <c r="F274" s="40"/>
      <c r="H274" s="652"/>
      <c r="J274" s="9"/>
      <c r="K274" s="686"/>
      <c r="L274" s="10"/>
      <c r="M274" s="9"/>
      <c r="N274" s="686"/>
      <c r="O274" s="7"/>
      <c r="T274" s="648"/>
      <c r="U274" s="43"/>
      <c r="V274" s="686"/>
      <c r="W274" s="10"/>
      <c r="X274" s="59"/>
      <c r="Z274" s="657"/>
      <c r="AB274" s="657"/>
      <c r="AC274" s="2675" t="s">
        <v>10767</v>
      </c>
      <c r="AD274" s="1041"/>
      <c r="AE274" s="10"/>
      <c r="AG274" s="657"/>
      <c r="AI274" s="10"/>
      <c r="AK274" s="386"/>
      <c r="AL274" s="652"/>
      <c r="AM274" s="386"/>
      <c r="AN274" s="652"/>
      <c r="AO274" s="386"/>
      <c r="AP274" s="652"/>
    </row>
    <row r="275" spans="1:42" x14ac:dyDescent="0.25">
      <c r="A275" s="512">
        <v>72</v>
      </c>
      <c r="B275" s="10" t="s">
        <v>774</v>
      </c>
      <c r="C275" s="1694" t="s">
        <v>947</v>
      </c>
      <c r="D275" s="79"/>
      <c r="E275" s="25" t="s">
        <v>11342</v>
      </c>
      <c r="F275" s="40"/>
      <c r="H275" s="652"/>
      <c r="J275" s="9"/>
      <c r="K275" s="686"/>
      <c r="L275" s="10"/>
      <c r="M275" s="9"/>
      <c r="N275" s="686"/>
      <c r="O275" s="7"/>
      <c r="T275" s="648"/>
      <c r="U275" s="43"/>
      <c r="V275" s="686"/>
      <c r="W275" s="10"/>
      <c r="X275" s="59" t="s">
        <v>824</v>
      </c>
      <c r="Z275" s="657"/>
      <c r="AB275" s="657"/>
      <c r="AC275" s="671" t="s">
        <v>774</v>
      </c>
      <c r="AD275" s="938" t="s">
        <v>11465</v>
      </c>
      <c r="AE275" s="10"/>
      <c r="AF275" s="4" t="s">
        <v>763</v>
      </c>
      <c r="AG275" s="657"/>
      <c r="AI275" s="10"/>
      <c r="AK275" s="386"/>
      <c r="AL275" s="652"/>
      <c r="AM275" s="386"/>
      <c r="AN275" s="652"/>
      <c r="AO275" s="386"/>
      <c r="AP275" s="652"/>
    </row>
    <row r="276" spans="1:42" x14ac:dyDescent="0.25">
      <c r="A276" s="513">
        <v>72</v>
      </c>
      <c r="B276" s="10" t="s">
        <v>775</v>
      </c>
      <c r="C276" s="1684" t="s">
        <v>948</v>
      </c>
      <c r="D276" s="79"/>
      <c r="E276" s="25" t="s">
        <v>11343</v>
      </c>
      <c r="F276" s="40"/>
      <c r="H276" s="652"/>
      <c r="J276" s="9"/>
      <c r="K276" s="686"/>
      <c r="L276" s="10"/>
      <c r="M276" s="9"/>
      <c r="N276" s="686"/>
      <c r="O276" s="7"/>
      <c r="T276" s="648"/>
      <c r="U276" s="43"/>
      <c r="V276" s="686"/>
      <c r="W276" s="10"/>
      <c r="X276" s="59" t="s">
        <v>824</v>
      </c>
      <c r="Z276" s="657"/>
      <c r="AB276" s="657"/>
      <c r="AC276" s="2675" t="s">
        <v>775</v>
      </c>
      <c r="AD276" s="1041" t="s">
        <v>11466</v>
      </c>
      <c r="AE276" s="10"/>
      <c r="AF276" s="4" t="s">
        <v>763</v>
      </c>
      <c r="AG276" s="657"/>
      <c r="AI276" s="10"/>
      <c r="AK276" s="386"/>
      <c r="AL276" s="652"/>
      <c r="AM276" s="386"/>
      <c r="AN276" s="652"/>
      <c r="AO276" s="386"/>
      <c r="AP276" s="652"/>
    </row>
    <row r="277" spans="1:42" x14ac:dyDescent="0.25">
      <c r="A277" s="512">
        <v>72</v>
      </c>
      <c r="B277" s="10" t="s">
        <v>776</v>
      </c>
      <c r="C277" s="1684" t="s">
        <v>949</v>
      </c>
      <c r="D277" s="79"/>
      <c r="E277" s="25" t="s">
        <v>11344</v>
      </c>
      <c r="F277" s="40"/>
      <c r="H277" s="652"/>
      <c r="J277" s="9"/>
      <c r="K277" s="686"/>
      <c r="L277" s="10"/>
      <c r="M277" s="9"/>
      <c r="N277" s="686"/>
      <c r="O277" s="7"/>
      <c r="T277" s="648"/>
      <c r="U277" s="43"/>
      <c r="V277" s="686"/>
      <c r="W277" s="10"/>
      <c r="X277" s="59" t="s">
        <v>824</v>
      </c>
      <c r="Z277" s="657"/>
      <c r="AB277" s="657"/>
      <c r="AC277" s="671" t="s">
        <v>776</v>
      </c>
      <c r="AD277" s="922" t="s">
        <v>11467</v>
      </c>
      <c r="AE277" s="10"/>
      <c r="AF277" s="4" t="s">
        <v>763</v>
      </c>
      <c r="AG277" s="657"/>
      <c r="AI277" s="10"/>
      <c r="AK277" s="386"/>
      <c r="AL277" s="652"/>
      <c r="AM277" s="386"/>
      <c r="AN277" s="652"/>
      <c r="AO277" s="386"/>
      <c r="AP277" s="652"/>
    </row>
    <row r="278" spans="1:42" x14ac:dyDescent="0.25">
      <c r="A278" s="512">
        <v>72</v>
      </c>
      <c r="B278" s="10" t="s">
        <v>777</v>
      </c>
      <c r="C278" s="1692" t="s">
        <v>950</v>
      </c>
      <c r="D278" s="79"/>
      <c r="E278" s="25" t="s">
        <v>11345</v>
      </c>
      <c r="F278" s="40"/>
      <c r="H278" s="652"/>
      <c r="J278" s="9"/>
      <c r="K278" s="686"/>
      <c r="L278" s="10"/>
      <c r="M278" s="9"/>
      <c r="N278" s="686"/>
      <c r="O278" s="7"/>
      <c r="T278" s="648"/>
      <c r="U278" s="43"/>
      <c r="V278" s="686"/>
      <c r="W278" s="10"/>
      <c r="X278" s="59" t="s">
        <v>824</v>
      </c>
      <c r="Z278" s="657"/>
      <c r="AB278" s="657"/>
      <c r="AC278" s="671" t="s">
        <v>777</v>
      </c>
      <c r="AD278" s="922" t="s">
        <v>11468</v>
      </c>
      <c r="AE278" s="10"/>
      <c r="AF278" s="4" t="s">
        <v>778</v>
      </c>
      <c r="AG278" s="657"/>
      <c r="AI278" s="10"/>
      <c r="AK278" s="386"/>
      <c r="AL278" s="652"/>
      <c r="AM278" s="386"/>
      <c r="AN278" s="652"/>
      <c r="AO278" s="386"/>
      <c r="AP278" s="652"/>
    </row>
    <row r="279" spans="1:42" x14ac:dyDescent="0.25">
      <c r="A279" s="512">
        <v>72</v>
      </c>
      <c r="B279" s="10" t="s">
        <v>779</v>
      </c>
      <c r="C279" s="1692" t="s">
        <v>951</v>
      </c>
      <c r="D279" s="79"/>
      <c r="E279" s="25" t="s">
        <v>11346</v>
      </c>
      <c r="F279" s="40"/>
      <c r="H279" s="652"/>
      <c r="J279" s="9"/>
      <c r="K279" s="686"/>
      <c r="L279" s="10"/>
      <c r="M279" s="9"/>
      <c r="N279" s="686"/>
      <c r="O279" s="7"/>
      <c r="T279" s="648"/>
      <c r="U279" s="43"/>
      <c r="V279" s="686"/>
      <c r="W279" s="10"/>
      <c r="X279" s="59" t="s">
        <v>824</v>
      </c>
      <c r="Z279" s="657"/>
      <c r="AB279" s="657"/>
      <c r="AC279" s="671" t="s">
        <v>779</v>
      </c>
      <c r="AD279" s="922" t="s">
        <v>11469</v>
      </c>
      <c r="AE279" s="10"/>
      <c r="AF279" s="4" t="s">
        <v>763</v>
      </c>
      <c r="AG279" s="657"/>
      <c r="AI279" s="10"/>
      <c r="AK279" s="386"/>
      <c r="AL279" s="652"/>
      <c r="AM279" s="386"/>
      <c r="AN279" s="652"/>
      <c r="AO279" s="386"/>
      <c r="AP279" s="652"/>
    </row>
    <row r="280" spans="1:42" x14ac:dyDescent="0.25">
      <c r="A280" s="512">
        <v>72</v>
      </c>
      <c r="B280" s="10" t="s">
        <v>780</v>
      </c>
      <c r="C280" s="1692" t="s">
        <v>952</v>
      </c>
      <c r="D280" s="79"/>
      <c r="E280" s="25" t="s">
        <v>11347</v>
      </c>
      <c r="F280" s="40"/>
      <c r="H280" s="652"/>
      <c r="J280" s="9"/>
      <c r="K280" s="686"/>
      <c r="L280" s="10"/>
      <c r="M280" s="9"/>
      <c r="N280" s="686"/>
      <c r="O280" s="7"/>
      <c r="T280" s="648"/>
      <c r="U280" s="43"/>
      <c r="V280" s="686"/>
      <c r="W280" s="10"/>
      <c r="X280" s="59" t="s">
        <v>824</v>
      </c>
      <c r="Z280" s="657"/>
      <c r="AB280" s="657"/>
      <c r="AC280" s="671" t="s">
        <v>780</v>
      </c>
      <c r="AD280" s="922" t="s">
        <v>11470</v>
      </c>
      <c r="AE280" s="10"/>
      <c r="AF280" s="4" t="s">
        <v>763</v>
      </c>
      <c r="AG280" s="657"/>
      <c r="AI280" s="10"/>
      <c r="AK280" s="386"/>
      <c r="AL280" s="652"/>
      <c r="AM280" s="386"/>
      <c r="AN280" s="652"/>
      <c r="AO280" s="386"/>
      <c r="AP280" s="652"/>
    </row>
    <row r="281" spans="1:42" x14ac:dyDescent="0.25">
      <c r="A281" s="512"/>
      <c r="B281" s="2671" t="s">
        <v>13480</v>
      </c>
      <c r="C281" s="1692"/>
      <c r="D281" s="79"/>
      <c r="E281" s="25"/>
      <c r="F281" s="40"/>
      <c r="H281" s="652"/>
      <c r="J281" s="9"/>
      <c r="K281" s="686"/>
      <c r="L281" s="10"/>
      <c r="M281" s="9"/>
      <c r="N281" s="686"/>
      <c r="O281" s="7"/>
      <c r="T281" s="648"/>
      <c r="U281" s="43"/>
      <c r="V281" s="686"/>
      <c r="W281" s="10"/>
      <c r="X281" s="59"/>
      <c r="Z281" s="657"/>
      <c r="AB281" s="657"/>
      <c r="AC281" s="2675" t="s">
        <v>13480</v>
      </c>
      <c r="AD281" s="922"/>
      <c r="AE281" s="10"/>
      <c r="AG281" s="657"/>
      <c r="AI281" s="10"/>
      <c r="AK281" s="386"/>
      <c r="AL281" s="652"/>
      <c r="AM281" s="386"/>
      <c r="AN281" s="652"/>
      <c r="AO281" s="386"/>
      <c r="AP281" s="652"/>
    </row>
    <row r="282" spans="1:42" x14ac:dyDescent="0.25">
      <c r="A282" s="512">
        <v>72</v>
      </c>
      <c r="B282" s="10" t="s">
        <v>781</v>
      </c>
      <c r="C282" s="1695" t="s">
        <v>953</v>
      </c>
      <c r="D282" s="79"/>
      <c r="E282" s="25" t="s">
        <v>11348</v>
      </c>
      <c r="F282" s="40"/>
      <c r="H282" s="652"/>
      <c r="J282" s="9"/>
      <c r="K282" s="686"/>
      <c r="L282" s="10"/>
      <c r="M282" s="9"/>
      <c r="N282" s="686"/>
      <c r="O282" s="7"/>
      <c r="T282" s="648"/>
      <c r="U282" s="43"/>
      <c r="V282" s="686"/>
      <c r="W282" s="10"/>
      <c r="X282" s="59" t="s">
        <v>824</v>
      </c>
      <c r="Z282" s="657"/>
      <c r="AB282" s="657"/>
      <c r="AC282" s="671" t="s">
        <v>781</v>
      </c>
      <c r="AD282" s="937" t="s">
        <v>11471</v>
      </c>
      <c r="AE282" s="10"/>
      <c r="AF282" s="4" t="s">
        <v>763</v>
      </c>
      <c r="AG282" s="657"/>
      <c r="AI282" s="10"/>
      <c r="AK282" s="386"/>
      <c r="AL282" s="652"/>
      <c r="AM282" s="386"/>
      <c r="AN282" s="652"/>
      <c r="AO282" s="386"/>
      <c r="AP282" s="652"/>
    </row>
    <row r="283" spans="1:42" x14ac:dyDescent="0.25">
      <c r="A283" s="512">
        <v>72</v>
      </c>
      <c r="B283" s="10" t="s">
        <v>782</v>
      </c>
      <c r="C283" s="1684" t="s">
        <v>954</v>
      </c>
      <c r="D283" s="79"/>
      <c r="E283" s="25" t="s">
        <v>11349</v>
      </c>
      <c r="F283" s="40"/>
      <c r="H283" s="652"/>
      <c r="J283" s="9"/>
      <c r="K283" s="686"/>
      <c r="L283" s="10"/>
      <c r="M283" s="9"/>
      <c r="N283" s="686"/>
      <c r="O283" s="7"/>
      <c r="T283" s="648"/>
      <c r="U283" s="43"/>
      <c r="V283" s="686"/>
      <c r="W283" s="10"/>
      <c r="X283" s="59" t="s">
        <v>824</v>
      </c>
      <c r="Z283" s="657"/>
      <c r="AB283" s="657"/>
      <c r="AC283" s="671" t="s">
        <v>782</v>
      </c>
      <c r="AD283" s="1041" t="s">
        <v>11472</v>
      </c>
      <c r="AE283" s="10"/>
      <c r="AF283" s="4" t="s">
        <v>763</v>
      </c>
      <c r="AG283" s="657"/>
      <c r="AI283" s="10"/>
      <c r="AK283" s="386"/>
      <c r="AL283" s="652"/>
      <c r="AM283" s="386"/>
      <c r="AN283" s="652"/>
      <c r="AO283" s="386"/>
      <c r="AP283" s="652"/>
    </row>
    <row r="284" spans="1:42" x14ac:dyDescent="0.25">
      <c r="A284" s="512">
        <v>72</v>
      </c>
      <c r="B284" s="10" t="s">
        <v>783</v>
      </c>
      <c r="C284" s="1692" t="s">
        <v>955</v>
      </c>
      <c r="D284" s="79"/>
      <c r="E284" s="25" t="s">
        <v>11350</v>
      </c>
      <c r="F284" s="40"/>
      <c r="H284" s="652"/>
      <c r="J284" s="9"/>
      <c r="K284" s="686"/>
      <c r="L284" s="10"/>
      <c r="M284" s="9"/>
      <c r="N284" s="686"/>
      <c r="O284" s="7"/>
      <c r="T284" s="648"/>
      <c r="U284" s="43"/>
      <c r="V284" s="686"/>
      <c r="W284" s="10"/>
      <c r="X284" s="59" t="s">
        <v>824</v>
      </c>
      <c r="Z284" s="657"/>
      <c r="AB284" s="657"/>
      <c r="AC284" s="671" t="s">
        <v>783</v>
      </c>
      <c r="AD284" s="922" t="s">
        <v>11473</v>
      </c>
      <c r="AE284" s="10"/>
      <c r="AF284" s="4" t="s">
        <v>778</v>
      </c>
      <c r="AG284" s="657"/>
      <c r="AI284" s="10"/>
      <c r="AK284" s="386"/>
      <c r="AL284" s="652"/>
      <c r="AM284" s="386"/>
      <c r="AN284" s="652"/>
      <c r="AO284" s="386"/>
      <c r="AP284" s="652"/>
    </row>
    <row r="285" spans="1:42" x14ac:dyDescent="0.25">
      <c r="A285" s="927">
        <v>72</v>
      </c>
      <c r="B285" s="10" t="s">
        <v>784</v>
      </c>
      <c r="C285" s="2034" t="s">
        <v>956</v>
      </c>
      <c r="D285" s="79"/>
      <c r="E285" s="25" t="s">
        <v>11313</v>
      </c>
      <c r="F285" s="40"/>
      <c r="H285" s="652"/>
      <c r="J285" s="9"/>
      <c r="K285" s="686"/>
      <c r="L285" s="10"/>
      <c r="M285" s="9"/>
      <c r="N285" s="686"/>
      <c r="O285" s="7"/>
      <c r="T285" s="648"/>
      <c r="U285" s="43"/>
      <c r="V285" s="686"/>
      <c r="W285" s="10"/>
      <c r="X285" s="59" t="s">
        <v>824</v>
      </c>
      <c r="Z285" s="657"/>
      <c r="AB285" s="657"/>
      <c r="AC285" s="671" t="s">
        <v>784</v>
      </c>
      <c r="AD285" s="930" t="s">
        <v>11457</v>
      </c>
      <c r="AE285" s="657"/>
      <c r="AF285" s="4" t="s">
        <v>785</v>
      </c>
      <c r="AG285" s="657"/>
      <c r="AI285" s="10"/>
      <c r="AJ285" s="82"/>
      <c r="AK285" s="386"/>
      <c r="AL285" s="652"/>
      <c r="AM285" s="386"/>
      <c r="AN285" s="652"/>
      <c r="AO285" s="386"/>
      <c r="AP285" s="652"/>
    </row>
    <row r="286" spans="1:42" x14ac:dyDescent="0.25">
      <c r="A286" s="927">
        <v>72</v>
      </c>
      <c r="B286" s="10" t="s">
        <v>786</v>
      </c>
      <c r="C286" s="2034" t="s">
        <v>957</v>
      </c>
      <c r="D286" s="79"/>
      <c r="E286" s="25" t="s">
        <v>11313</v>
      </c>
      <c r="F286" s="40"/>
      <c r="H286" s="652"/>
      <c r="J286" s="9"/>
      <c r="K286" s="686"/>
      <c r="L286" s="10"/>
      <c r="M286" s="9"/>
      <c r="N286" s="686"/>
      <c r="O286" s="7"/>
      <c r="T286" s="648"/>
      <c r="U286" s="43"/>
      <c r="V286" s="686"/>
      <c r="W286" s="10"/>
      <c r="X286" s="59" t="s">
        <v>824</v>
      </c>
      <c r="Z286" s="657"/>
      <c r="AB286" s="657"/>
      <c r="AC286" s="671" t="s">
        <v>786</v>
      </c>
      <c r="AD286" s="930" t="s">
        <v>11457</v>
      </c>
      <c r="AE286" s="657"/>
      <c r="AF286" s="4" t="s">
        <v>785</v>
      </c>
      <c r="AG286" s="657"/>
      <c r="AI286" s="10"/>
      <c r="AJ286" s="82"/>
      <c r="AK286" s="386"/>
      <c r="AL286" s="652"/>
      <c r="AM286" s="386"/>
      <c r="AN286" s="652"/>
      <c r="AO286" s="386"/>
      <c r="AP286" s="652"/>
    </row>
    <row r="287" spans="1:42" x14ac:dyDescent="0.25">
      <c r="A287" s="927">
        <v>72</v>
      </c>
      <c r="B287" s="10" t="s">
        <v>787</v>
      </c>
      <c r="C287" s="2034" t="s">
        <v>958</v>
      </c>
      <c r="D287" s="79"/>
      <c r="E287" s="25" t="s">
        <v>11351</v>
      </c>
      <c r="F287" s="40"/>
      <c r="H287" s="652"/>
      <c r="J287" s="9"/>
      <c r="K287" s="686"/>
      <c r="L287" s="10"/>
      <c r="M287" s="9"/>
      <c r="N287" s="686"/>
      <c r="O287" s="7"/>
      <c r="T287" s="648"/>
      <c r="U287" s="43"/>
      <c r="V287" s="686"/>
      <c r="W287" s="10"/>
      <c r="X287" s="59" t="s">
        <v>824</v>
      </c>
      <c r="Z287" s="657"/>
      <c r="AB287" s="657"/>
      <c r="AC287" s="671" t="s">
        <v>787</v>
      </c>
      <c r="AD287" s="930" t="s">
        <v>11457</v>
      </c>
      <c r="AE287" s="657"/>
      <c r="AF287" s="4" t="s">
        <v>17</v>
      </c>
      <c r="AG287" s="657"/>
      <c r="AI287" s="10"/>
      <c r="AJ287" s="82"/>
      <c r="AK287" s="386"/>
      <c r="AL287" s="652"/>
      <c r="AM287" s="386"/>
      <c r="AN287" s="652"/>
      <c r="AO287" s="386"/>
      <c r="AP287" s="652"/>
    </row>
    <row r="288" spans="1:42" x14ac:dyDescent="0.25">
      <c r="A288" s="927">
        <v>72</v>
      </c>
      <c r="B288" s="10" t="s">
        <v>788</v>
      </c>
      <c r="C288" s="2034" t="s">
        <v>959</v>
      </c>
      <c r="D288" s="79"/>
      <c r="E288" s="25" t="s">
        <v>11282</v>
      </c>
      <c r="F288" s="40"/>
      <c r="H288" s="652"/>
      <c r="J288" s="9"/>
      <c r="K288" s="686"/>
      <c r="L288" s="10"/>
      <c r="M288" s="9"/>
      <c r="N288" s="686"/>
      <c r="O288" s="7"/>
      <c r="T288" s="648"/>
      <c r="U288" s="43"/>
      <c r="V288" s="686"/>
      <c r="W288" s="10"/>
      <c r="X288" s="59" t="s">
        <v>824</v>
      </c>
      <c r="Z288" s="657"/>
      <c r="AB288" s="657"/>
      <c r="AC288" s="671" t="s">
        <v>788</v>
      </c>
      <c r="AD288" s="930" t="s">
        <v>11457</v>
      </c>
      <c r="AE288" s="657"/>
      <c r="AF288" s="4" t="s">
        <v>785</v>
      </c>
      <c r="AG288" s="657"/>
      <c r="AI288" s="10"/>
      <c r="AJ288" s="82"/>
      <c r="AK288" s="386"/>
      <c r="AL288" s="652"/>
      <c r="AM288" s="386"/>
      <c r="AN288" s="652"/>
      <c r="AO288" s="386"/>
      <c r="AP288" s="652"/>
    </row>
    <row r="289" spans="1:42" x14ac:dyDescent="0.25">
      <c r="A289" s="512">
        <v>72</v>
      </c>
      <c r="B289" s="10" t="s">
        <v>789</v>
      </c>
      <c r="C289" s="1684" t="s">
        <v>960</v>
      </c>
      <c r="D289" s="79"/>
      <c r="E289" s="25" t="s">
        <v>11352</v>
      </c>
      <c r="F289" s="40"/>
      <c r="H289" s="652"/>
      <c r="J289" s="9"/>
      <c r="K289" s="686"/>
      <c r="L289" s="10"/>
      <c r="M289" s="9"/>
      <c r="N289" s="686"/>
      <c r="O289" s="7"/>
      <c r="T289" s="648"/>
      <c r="U289" s="43"/>
      <c r="V289" s="686"/>
      <c r="W289" s="10"/>
      <c r="X289" s="59" t="s">
        <v>824</v>
      </c>
      <c r="Z289" s="657"/>
      <c r="AB289" s="657"/>
      <c r="AC289" s="671" t="s">
        <v>789</v>
      </c>
      <c r="AD289" s="1041" t="s">
        <v>11461</v>
      </c>
      <c r="AE289" s="657"/>
      <c r="AF289" s="4" t="s">
        <v>790</v>
      </c>
      <c r="AG289" s="657"/>
      <c r="AI289" s="10"/>
      <c r="AJ289" s="82"/>
      <c r="AK289" s="386"/>
      <c r="AL289" s="652"/>
      <c r="AM289" s="386"/>
      <c r="AN289" s="652"/>
      <c r="AO289" s="386"/>
      <c r="AP289" s="652"/>
    </row>
    <row r="290" spans="1:42" x14ac:dyDescent="0.25">
      <c r="A290" s="512">
        <v>72</v>
      </c>
      <c r="B290" s="10" t="s">
        <v>791</v>
      </c>
      <c r="C290" s="1684" t="s">
        <v>961</v>
      </c>
      <c r="D290" s="79"/>
      <c r="E290" s="25" t="s">
        <v>11273</v>
      </c>
      <c r="F290" s="40"/>
      <c r="H290" s="652"/>
      <c r="J290" s="9"/>
      <c r="K290" s="686"/>
      <c r="L290" s="10"/>
      <c r="M290" s="9"/>
      <c r="N290" s="686"/>
      <c r="O290" s="7"/>
      <c r="T290" s="648"/>
      <c r="U290" s="43"/>
      <c r="V290" s="686"/>
      <c r="W290" s="10"/>
      <c r="X290" s="59" t="s">
        <v>824</v>
      </c>
      <c r="Z290" s="657"/>
      <c r="AB290" s="657"/>
      <c r="AC290" s="671" t="s">
        <v>791</v>
      </c>
      <c r="AD290" s="1041" t="s">
        <v>11464</v>
      </c>
      <c r="AE290" s="657"/>
      <c r="AF290" s="4" t="s">
        <v>792</v>
      </c>
      <c r="AG290" s="657"/>
      <c r="AI290" s="10"/>
      <c r="AJ290" s="82"/>
      <c r="AK290" s="386"/>
      <c r="AL290" s="652"/>
      <c r="AM290" s="386"/>
      <c r="AN290" s="652"/>
      <c r="AO290" s="386"/>
      <c r="AP290" s="652"/>
    </row>
    <row r="291" spans="1:42" x14ac:dyDescent="0.25">
      <c r="A291" s="512">
        <v>72</v>
      </c>
      <c r="B291" s="10" t="s">
        <v>793</v>
      </c>
      <c r="C291" s="1684" t="s">
        <v>962</v>
      </c>
      <c r="D291" s="79"/>
      <c r="E291" s="25" t="s">
        <v>11273</v>
      </c>
      <c r="F291" s="40"/>
      <c r="H291" s="652"/>
      <c r="J291" s="9"/>
      <c r="K291" s="686"/>
      <c r="L291" s="10"/>
      <c r="M291" s="9"/>
      <c r="N291" s="686"/>
      <c r="O291" s="7"/>
      <c r="T291" s="648"/>
      <c r="U291" s="43"/>
      <c r="V291" s="686"/>
      <c r="W291" s="10"/>
      <c r="X291" s="59" t="s">
        <v>824</v>
      </c>
      <c r="Z291" s="657"/>
      <c r="AB291" s="657"/>
      <c r="AC291" s="671" t="s">
        <v>793</v>
      </c>
      <c r="AD291" s="1041" t="s">
        <v>11464</v>
      </c>
      <c r="AE291" s="657"/>
      <c r="AF291" s="4" t="s">
        <v>792</v>
      </c>
      <c r="AG291" s="657"/>
      <c r="AI291" s="10"/>
      <c r="AJ291" s="82"/>
      <c r="AK291" s="386"/>
      <c r="AL291" s="652"/>
      <c r="AM291" s="386"/>
      <c r="AN291" s="652"/>
      <c r="AO291" s="386"/>
      <c r="AP291" s="652"/>
    </row>
    <row r="292" spans="1:42" x14ac:dyDescent="0.25">
      <c r="A292" s="512">
        <v>72</v>
      </c>
      <c r="B292" s="10" t="s">
        <v>794</v>
      </c>
      <c r="C292" s="1684" t="s">
        <v>963</v>
      </c>
      <c r="D292" s="79"/>
      <c r="E292" s="25" t="s">
        <v>11273</v>
      </c>
      <c r="F292" s="40"/>
      <c r="H292" s="652"/>
      <c r="J292" s="9"/>
      <c r="K292" s="686"/>
      <c r="L292" s="10"/>
      <c r="M292" s="9"/>
      <c r="N292" s="686"/>
      <c r="O292" s="7"/>
      <c r="T292" s="648"/>
      <c r="U292" s="43"/>
      <c r="V292" s="686"/>
      <c r="W292" s="10"/>
      <c r="X292" s="59" t="s">
        <v>824</v>
      </c>
      <c r="Z292" s="657"/>
      <c r="AB292" s="657"/>
      <c r="AC292" s="671" t="s">
        <v>794</v>
      </c>
      <c r="AD292" s="1041" t="s">
        <v>11464</v>
      </c>
      <c r="AE292" s="657"/>
      <c r="AF292" s="4" t="s">
        <v>792</v>
      </c>
      <c r="AG292" s="657"/>
      <c r="AI292" s="10"/>
      <c r="AJ292" s="82"/>
      <c r="AK292" s="386"/>
      <c r="AL292" s="652"/>
      <c r="AM292" s="386"/>
      <c r="AN292" s="652"/>
      <c r="AO292" s="386"/>
      <c r="AP292" s="652"/>
    </row>
    <row r="293" spans="1:42" x14ac:dyDescent="0.25">
      <c r="A293" s="512">
        <v>72</v>
      </c>
      <c r="B293" s="10" t="s">
        <v>795</v>
      </c>
      <c r="C293" s="1684" t="s">
        <v>964</v>
      </c>
      <c r="D293" s="79"/>
      <c r="E293" s="25" t="s">
        <v>11273</v>
      </c>
      <c r="F293" s="40"/>
      <c r="H293" s="652"/>
      <c r="J293" s="9"/>
      <c r="K293" s="686"/>
      <c r="L293" s="10"/>
      <c r="M293" s="9"/>
      <c r="N293" s="686"/>
      <c r="O293" s="7"/>
      <c r="T293" s="648"/>
      <c r="U293" s="43"/>
      <c r="V293" s="686"/>
      <c r="W293" s="10"/>
      <c r="X293" s="59" t="s">
        <v>824</v>
      </c>
      <c r="Z293" s="657"/>
      <c r="AB293" s="657"/>
      <c r="AC293" s="671" t="s">
        <v>795</v>
      </c>
      <c r="AD293" s="1041" t="s">
        <v>11464</v>
      </c>
      <c r="AE293" s="657"/>
      <c r="AF293" s="4" t="s">
        <v>792</v>
      </c>
      <c r="AG293" s="657"/>
      <c r="AI293" s="10"/>
      <c r="AJ293" s="82"/>
      <c r="AK293" s="386"/>
      <c r="AL293" s="652"/>
      <c r="AM293" s="386"/>
      <c r="AN293" s="652"/>
      <c r="AO293" s="386"/>
      <c r="AP293" s="652"/>
    </row>
    <row r="294" spans="1:42" x14ac:dyDescent="0.25">
      <c r="A294" s="512">
        <v>72</v>
      </c>
      <c r="B294" s="10" t="s">
        <v>796</v>
      </c>
      <c r="C294" s="1684" t="s">
        <v>965</v>
      </c>
      <c r="D294" s="79"/>
      <c r="E294" s="25" t="s">
        <v>11273</v>
      </c>
      <c r="F294" s="40"/>
      <c r="H294" s="652"/>
      <c r="J294" s="9"/>
      <c r="K294" s="686"/>
      <c r="L294" s="10"/>
      <c r="M294" s="9"/>
      <c r="N294" s="686"/>
      <c r="O294" s="7"/>
      <c r="T294" s="648"/>
      <c r="U294" s="43"/>
      <c r="V294" s="686"/>
      <c r="W294" s="10"/>
      <c r="X294" s="59" t="s">
        <v>824</v>
      </c>
      <c r="Z294" s="657"/>
      <c r="AB294" s="657"/>
      <c r="AC294" s="671" t="s">
        <v>796</v>
      </c>
      <c r="AD294" s="1041" t="s">
        <v>11464</v>
      </c>
      <c r="AE294" s="657"/>
      <c r="AF294" s="4" t="s">
        <v>792</v>
      </c>
      <c r="AG294" s="657"/>
      <c r="AI294" s="10"/>
      <c r="AJ294" s="82"/>
      <c r="AK294" s="386"/>
      <c r="AL294" s="652"/>
      <c r="AM294" s="386"/>
      <c r="AN294" s="652"/>
      <c r="AO294" s="386"/>
      <c r="AP294" s="652"/>
    </row>
    <row r="295" spans="1:42" x14ac:dyDescent="0.25">
      <c r="A295" s="512">
        <v>72</v>
      </c>
      <c r="B295" s="10" t="s">
        <v>797</v>
      </c>
      <c r="C295" s="1692" t="s">
        <v>1084</v>
      </c>
      <c r="D295" s="79"/>
      <c r="E295" s="25" t="s">
        <v>11332</v>
      </c>
      <c r="F295" s="40"/>
      <c r="H295" s="652"/>
      <c r="J295" s="9"/>
      <c r="K295" s="686"/>
      <c r="L295" s="10"/>
      <c r="M295" s="9"/>
      <c r="N295" s="686"/>
      <c r="O295" s="7"/>
      <c r="T295" s="648"/>
      <c r="U295" s="43"/>
      <c r="V295" s="686"/>
      <c r="W295" s="10"/>
      <c r="X295" s="59" t="s">
        <v>824</v>
      </c>
      <c r="Z295" s="657"/>
      <c r="AB295" s="657"/>
      <c r="AC295" s="2675" t="s">
        <v>797</v>
      </c>
      <c r="AD295" s="1042" t="s">
        <v>11474</v>
      </c>
      <c r="AE295" s="657"/>
      <c r="AF295" s="4" t="s">
        <v>798</v>
      </c>
      <c r="AG295" s="657"/>
      <c r="AI295" s="10"/>
      <c r="AJ295" s="82"/>
      <c r="AK295" s="386"/>
      <c r="AL295" s="652"/>
      <c r="AM295" s="386"/>
      <c r="AN295" s="652"/>
      <c r="AO295" s="386"/>
      <c r="AP295" s="652"/>
    </row>
    <row r="296" spans="1:42" x14ac:dyDescent="0.25">
      <c r="A296" s="512">
        <v>72</v>
      </c>
      <c r="B296" s="10" t="s">
        <v>799</v>
      </c>
      <c r="C296" s="1692" t="s">
        <v>1085</v>
      </c>
      <c r="D296" s="79"/>
      <c r="E296" s="25" t="s">
        <v>11332</v>
      </c>
      <c r="F296" s="40"/>
      <c r="H296" s="652"/>
      <c r="J296" s="9"/>
      <c r="K296" s="686"/>
      <c r="L296" s="10"/>
      <c r="M296" s="9"/>
      <c r="N296" s="686"/>
      <c r="O296" s="7"/>
      <c r="T296" s="648"/>
      <c r="U296" s="43"/>
      <c r="V296" s="686"/>
      <c r="W296" s="10"/>
      <c r="X296" s="59" t="s">
        <v>824</v>
      </c>
      <c r="Z296" s="657"/>
      <c r="AB296" s="657"/>
      <c r="AC296" s="2675" t="s">
        <v>799</v>
      </c>
      <c r="AD296" s="1042" t="s">
        <v>11474</v>
      </c>
      <c r="AE296" s="657"/>
      <c r="AF296" s="4" t="s">
        <v>798</v>
      </c>
      <c r="AG296" s="657"/>
      <c r="AI296" s="10"/>
      <c r="AJ296" s="82"/>
      <c r="AK296" s="386"/>
      <c r="AL296" s="652"/>
      <c r="AM296" s="386"/>
      <c r="AN296" s="652"/>
      <c r="AO296" s="386"/>
      <c r="AP296" s="652"/>
    </row>
    <row r="297" spans="1:42" x14ac:dyDescent="0.25">
      <c r="A297" s="512"/>
      <c r="B297" s="2671" t="s">
        <v>13481</v>
      </c>
      <c r="C297" s="1692"/>
      <c r="D297" s="79"/>
      <c r="E297" s="25"/>
      <c r="F297" s="40"/>
      <c r="H297" s="652"/>
      <c r="J297" s="9"/>
      <c r="K297" s="686"/>
      <c r="L297" s="10"/>
      <c r="M297" s="9"/>
      <c r="N297" s="686"/>
      <c r="O297" s="7"/>
      <c r="T297" s="648"/>
      <c r="U297" s="43"/>
      <c r="V297" s="686"/>
      <c r="W297" s="10"/>
      <c r="X297" s="59"/>
      <c r="Z297" s="657"/>
      <c r="AB297" s="657"/>
      <c r="AC297" s="2675" t="s">
        <v>13481</v>
      </c>
      <c r="AD297" s="1042"/>
      <c r="AE297" s="657"/>
      <c r="AG297" s="657"/>
      <c r="AI297" s="10"/>
      <c r="AJ297" s="82"/>
      <c r="AK297" s="386"/>
      <c r="AL297" s="652"/>
      <c r="AM297" s="386"/>
      <c r="AN297" s="652"/>
      <c r="AO297" s="386"/>
      <c r="AP297" s="652"/>
    </row>
    <row r="298" spans="1:42" x14ac:dyDescent="0.25">
      <c r="A298" s="512">
        <v>72</v>
      </c>
      <c r="B298" s="10" t="s">
        <v>800</v>
      </c>
      <c r="C298" s="1694" t="s">
        <v>966</v>
      </c>
      <c r="D298" s="79"/>
      <c r="E298" s="25" t="s">
        <v>11333</v>
      </c>
      <c r="F298" s="40"/>
      <c r="H298" s="652"/>
      <c r="J298" s="9"/>
      <c r="K298" s="686"/>
      <c r="L298" s="10"/>
      <c r="M298" s="9"/>
      <c r="N298" s="686"/>
      <c r="O298" s="7"/>
      <c r="T298" s="648"/>
      <c r="U298" s="43"/>
      <c r="V298" s="686"/>
      <c r="W298" s="10"/>
      <c r="X298" s="59" t="s">
        <v>824</v>
      </c>
      <c r="Z298" s="657"/>
      <c r="AB298" s="657"/>
      <c r="AC298" s="671" t="s">
        <v>800</v>
      </c>
      <c r="AD298" s="938" t="s">
        <v>11465</v>
      </c>
      <c r="AE298" s="657"/>
      <c r="AF298" s="4" t="s">
        <v>801</v>
      </c>
      <c r="AG298" s="657"/>
      <c r="AI298" s="10"/>
      <c r="AJ298" s="82"/>
      <c r="AK298" s="386"/>
      <c r="AL298" s="652"/>
      <c r="AM298" s="386"/>
      <c r="AN298" s="652"/>
      <c r="AO298" s="386"/>
      <c r="AP298" s="652"/>
    </row>
    <row r="299" spans="1:42" x14ac:dyDescent="0.25">
      <c r="A299" s="512">
        <v>72</v>
      </c>
      <c r="B299" s="10" t="s">
        <v>802</v>
      </c>
      <c r="C299" s="1684" t="s">
        <v>967</v>
      </c>
      <c r="D299" s="79"/>
      <c r="E299" s="25" t="s">
        <v>11273</v>
      </c>
      <c r="F299" s="40"/>
      <c r="H299" s="652"/>
      <c r="J299" s="9"/>
      <c r="K299" s="686"/>
      <c r="L299" s="10"/>
      <c r="M299" s="9"/>
      <c r="N299" s="686"/>
      <c r="O299" s="7"/>
      <c r="T299" s="648"/>
      <c r="U299" s="43"/>
      <c r="V299" s="686"/>
      <c r="W299" s="10"/>
      <c r="X299" s="59" t="s">
        <v>824</v>
      </c>
      <c r="Z299" s="657"/>
      <c r="AB299" s="657"/>
      <c r="AC299" s="671" t="s">
        <v>802</v>
      </c>
      <c r="AD299" s="1041" t="s">
        <v>11464</v>
      </c>
      <c r="AE299" s="657"/>
      <c r="AF299" s="4" t="s">
        <v>792</v>
      </c>
      <c r="AG299" s="657"/>
      <c r="AI299" s="10"/>
      <c r="AJ299" s="82"/>
      <c r="AK299" s="386"/>
      <c r="AL299" s="652"/>
      <c r="AM299" s="386"/>
      <c r="AN299" s="652"/>
      <c r="AO299" s="386"/>
      <c r="AP299" s="652"/>
    </row>
    <row r="300" spans="1:42" x14ac:dyDescent="0.25">
      <c r="A300" s="512">
        <v>72</v>
      </c>
      <c r="B300" s="10" t="s">
        <v>803</v>
      </c>
      <c r="C300" s="1680" t="s">
        <v>968</v>
      </c>
      <c r="D300" s="79"/>
      <c r="E300" s="25" t="s">
        <v>11353</v>
      </c>
      <c r="F300" s="40"/>
      <c r="H300" s="652"/>
      <c r="J300" s="9"/>
      <c r="K300" s="686"/>
      <c r="L300" s="10"/>
      <c r="M300" s="9"/>
      <c r="N300" s="686"/>
      <c r="O300" s="7"/>
      <c r="T300" s="648"/>
      <c r="U300" s="43"/>
      <c r="V300" s="686"/>
      <c r="W300" s="10"/>
      <c r="X300" s="59" t="s">
        <v>824</v>
      </c>
      <c r="Z300" s="657"/>
      <c r="AB300" s="657"/>
      <c r="AC300" s="671" t="s">
        <v>803</v>
      </c>
      <c r="AD300" s="9"/>
      <c r="AE300" s="657"/>
      <c r="AF300" s="4" t="s">
        <v>69</v>
      </c>
      <c r="AG300" s="657"/>
      <c r="AI300" s="10"/>
      <c r="AJ300" s="82"/>
      <c r="AK300" s="386"/>
      <c r="AL300" s="652"/>
      <c r="AM300" s="386"/>
      <c r="AN300" s="652"/>
      <c r="AO300" s="386"/>
      <c r="AP300" s="652"/>
    </row>
    <row r="301" spans="1:42" x14ac:dyDescent="0.25">
      <c r="A301" s="512">
        <v>72</v>
      </c>
      <c r="B301" s="10" t="s">
        <v>804</v>
      </c>
      <c r="C301" s="1680" t="s">
        <v>969</v>
      </c>
      <c r="D301" s="79"/>
      <c r="E301" s="25" t="s">
        <v>11355</v>
      </c>
      <c r="F301" s="40"/>
      <c r="H301" s="652"/>
      <c r="J301" s="9"/>
      <c r="K301" s="686"/>
      <c r="L301" s="10"/>
      <c r="M301" s="9"/>
      <c r="N301" s="686"/>
      <c r="O301" s="7"/>
      <c r="T301" s="648"/>
      <c r="U301" s="43"/>
      <c r="V301" s="686"/>
      <c r="W301" s="10"/>
      <c r="X301" s="59" t="s">
        <v>824</v>
      </c>
      <c r="Z301" s="657"/>
      <c r="AB301" s="657"/>
      <c r="AC301" s="671" t="s">
        <v>804</v>
      </c>
      <c r="AD301" s="9"/>
      <c r="AE301" s="657"/>
      <c r="AF301" s="4" t="s">
        <v>763</v>
      </c>
      <c r="AG301" s="657"/>
      <c r="AI301" s="10"/>
      <c r="AJ301" s="82"/>
      <c r="AK301" s="386"/>
      <c r="AL301" s="652"/>
      <c r="AM301" s="386"/>
      <c r="AN301" s="652"/>
      <c r="AO301" s="386"/>
      <c r="AP301" s="652"/>
    </row>
    <row r="302" spans="1:42" x14ac:dyDescent="0.25">
      <c r="A302" s="512">
        <v>72</v>
      </c>
      <c r="B302" s="10" t="s">
        <v>805</v>
      </c>
      <c r="C302" s="1680" t="s">
        <v>970</v>
      </c>
      <c r="D302" s="79"/>
      <c r="E302" s="25" t="s">
        <v>11354</v>
      </c>
      <c r="F302" s="40"/>
      <c r="G302" s="2622"/>
      <c r="H302" s="7"/>
      <c r="J302" s="9"/>
      <c r="K302" s="686"/>
      <c r="L302" s="10"/>
      <c r="M302" s="9"/>
      <c r="N302" s="686"/>
      <c r="O302" s="7"/>
      <c r="T302" s="648"/>
      <c r="U302" s="43"/>
      <c r="V302" s="686"/>
      <c r="W302" s="10"/>
      <c r="X302" s="59" t="s">
        <v>824</v>
      </c>
      <c r="Z302" s="657"/>
      <c r="AB302" s="657"/>
      <c r="AC302" s="671" t="s">
        <v>805</v>
      </c>
      <c r="AD302" s="9"/>
      <c r="AE302" s="657"/>
      <c r="AF302" s="4" t="s">
        <v>821</v>
      </c>
      <c r="AG302" s="657"/>
      <c r="AI302" s="10"/>
      <c r="AJ302" s="82"/>
      <c r="AK302" s="386"/>
      <c r="AL302" s="652"/>
      <c r="AM302" s="386"/>
      <c r="AN302" s="652"/>
      <c r="AO302" s="386"/>
      <c r="AP302" s="652"/>
    </row>
    <row r="303" spans="1:42" x14ac:dyDescent="0.25">
      <c r="A303" s="512">
        <v>72</v>
      </c>
      <c r="B303" s="10" t="s">
        <v>806</v>
      </c>
      <c r="C303" s="1680" t="s">
        <v>971</v>
      </c>
      <c r="D303" s="79"/>
      <c r="E303" s="25" t="s">
        <v>11356</v>
      </c>
      <c r="F303" s="40"/>
      <c r="G303" s="2622"/>
      <c r="H303" s="7"/>
      <c r="J303" s="9"/>
      <c r="K303" s="686"/>
      <c r="L303" s="10"/>
      <c r="M303" s="9"/>
      <c r="N303" s="686"/>
      <c r="O303" s="7"/>
      <c r="T303" s="648"/>
      <c r="U303" s="43"/>
      <c r="V303" s="686"/>
      <c r="W303" s="10"/>
      <c r="X303" s="59" t="s">
        <v>824</v>
      </c>
      <c r="Z303" s="657"/>
      <c r="AB303" s="657"/>
      <c r="AC303" s="671" t="s">
        <v>806</v>
      </c>
      <c r="AD303" s="9"/>
      <c r="AE303" s="657"/>
      <c r="AF303" s="4" t="s">
        <v>763</v>
      </c>
      <c r="AG303" s="657"/>
      <c r="AI303" s="10"/>
      <c r="AJ303" s="82"/>
      <c r="AK303" s="386"/>
      <c r="AL303" s="652"/>
      <c r="AM303" s="386"/>
      <c r="AN303" s="652"/>
      <c r="AO303" s="386"/>
      <c r="AP303" s="652"/>
    </row>
    <row r="304" spans="1:42" x14ac:dyDescent="0.25">
      <c r="A304" s="512">
        <v>72</v>
      </c>
      <c r="B304" s="10" t="s">
        <v>807</v>
      </c>
      <c r="C304" s="1680" t="s">
        <v>972</v>
      </c>
      <c r="D304" s="79"/>
      <c r="E304" s="25" t="s">
        <v>11357</v>
      </c>
      <c r="F304" s="40"/>
      <c r="G304" s="2622"/>
      <c r="H304" s="7"/>
      <c r="J304" s="9"/>
      <c r="K304" s="686"/>
      <c r="L304" s="10"/>
      <c r="M304" s="9"/>
      <c r="N304" s="686"/>
      <c r="O304" s="7"/>
      <c r="T304" s="648"/>
      <c r="U304" s="43"/>
      <c r="V304" s="686"/>
      <c r="W304" s="10"/>
      <c r="X304" s="59" t="s">
        <v>824</v>
      </c>
      <c r="Z304" s="657"/>
      <c r="AB304" s="657"/>
      <c r="AC304" s="671" t="s">
        <v>807</v>
      </c>
      <c r="AD304" s="9"/>
      <c r="AE304" s="657"/>
      <c r="AF304" s="4" t="s">
        <v>822</v>
      </c>
      <c r="AG304" s="657"/>
      <c r="AI304" s="10"/>
      <c r="AJ304" s="82"/>
      <c r="AK304" s="386"/>
      <c r="AL304" s="652"/>
      <c r="AM304" s="386"/>
      <c r="AN304" s="652"/>
      <c r="AO304" s="386"/>
      <c r="AP304" s="652"/>
    </row>
    <row r="305" spans="1:42" x14ac:dyDescent="0.25">
      <c r="A305" s="512">
        <v>72</v>
      </c>
      <c r="B305" s="10" t="s">
        <v>808</v>
      </c>
      <c r="C305" s="1680" t="s">
        <v>973</v>
      </c>
      <c r="D305" s="79"/>
      <c r="E305" s="25" t="s">
        <v>11358</v>
      </c>
      <c r="F305" s="40"/>
      <c r="G305" s="2622"/>
      <c r="H305" s="7"/>
      <c r="J305" s="9"/>
      <c r="K305" s="686"/>
      <c r="L305" s="10"/>
      <c r="M305" s="9"/>
      <c r="N305" s="686"/>
      <c r="O305" s="7"/>
      <c r="T305" s="648"/>
      <c r="U305" s="43"/>
      <c r="V305" s="686"/>
      <c r="W305" s="10"/>
      <c r="X305" s="59" t="s">
        <v>824</v>
      </c>
      <c r="Z305" s="657"/>
      <c r="AB305" s="657"/>
      <c r="AC305" s="671" t="s">
        <v>808</v>
      </c>
      <c r="AD305" s="9"/>
      <c r="AE305" s="657"/>
      <c r="AF305" s="4" t="s">
        <v>823</v>
      </c>
      <c r="AG305" s="657"/>
      <c r="AI305" s="10"/>
      <c r="AJ305" s="82"/>
      <c r="AK305" s="386"/>
      <c r="AL305" s="652"/>
      <c r="AM305" s="386"/>
      <c r="AN305" s="652"/>
      <c r="AO305" s="386"/>
      <c r="AP305" s="652"/>
    </row>
    <row r="306" spans="1:42" x14ac:dyDescent="0.25">
      <c r="A306" s="512">
        <v>72</v>
      </c>
      <c r="B306" s="10" t="s">
        <v>809</v>
      </c>
      <c r="C306" s="1690" t="s">
        <v>974</v>
      </c>
      <c r="D306" s="685"/>
      <c r="E306" s="47" t="s">
        <v>11359</v>
      </c>
      <c r="F306" s="676"/>
      <c r="G306" s="2676"/>
      <c r="H306" s="2662"/>
      <c r="I306" s="73"/>
      <c r="J306" s="75"/>
      <c r="K306" s="929"/>
      <c r="L306" s="76"/>
      <c r="M306" s="75"/>
      <c r="N306" s="929"/>
      <c r="O306" s="2662"/>
      <c r="P306" s="73"/>
      <c r="Q306" s="73"/>
      <c r="R306" s="73"/>
      <c r="S306" s="73"/>
      <c r="T306" s="649"/>
      <c r="U306" s="71"/>
      <c r="V306" s="929"/>
      <c r="W306" s="76"/>
      <c r="X306" s="77" t="s">
        <v>824</v>
      </c>
      <c r="Y306" s="74"/>
      <c r="Z306" s="658"/>
      <c r="AA306" s="74"/>
      <c r="AB306" s="658"/>
      <c r="AC306" s="671" t="s">
        <v>809</v>
      </c>
      <c r="AD306" s="75" t="s">
        <v>11475</v>
      </c>
      <c r="AE306" s="658"/>
      <c r="AF306" s="74" t="s">
        <v>778</v>
      </c>
      <c r="AG306" s="658"/>
      <c r="AH306" s="74"/>
      <c r="AI306" s="76"/>
      <c r="AJ306" s="908"/>
      <c r="AK306" s="72"/>
      <c r="AL306" s="653"/>
      <c r="AM306" s="72"/>
      <c r="AN306" s="653"/>
      <c r="AO306" s="72"/>
      <c r="AP306" s="653"/>
    </row>
    <row r="307" spans="1:42" x14ac:dyDescent="0.25">
      <c r="A307" s="512">
        <v>72</v>
      </c>
      <c r="B307" s="10" t="s">
        <v>810</v>
      </c>
      <c r="C307" s="1690" t="s">
        <v>975</v>
      </c>
      <c r="D307" s="685"/>
      <c r="E307" s="47" t="s">
        <v>11376</v>
      </c>
      <c r="F307" s="676"/>
      <c r="G307" s="2676"/>
      <c r="H307" s="2662"/>
      <c r="I307" s="73"/>
      <c r="J307" s="75"/>
      <c r="K307" s="929"/>
      <c r="L307" s="76"/>
      <c r="M307" s="75"/>
      <c r="N307" s="929"/>
      <c r="O307" s="2662"/>
      <c r="P307" s="73"/>
      <c r="Q307" s="73"/>
      <c r="R307" s="73"/>
      <c r="S307" s="73"/>
      <c r="T307" s="649"/>
      <c r="U307" s="71"/>
      <c r="V307" s="929"/>
      <c r="W307" s="76"/>
      <c r="X307" s="77" t="s">
        <v>824</v>
      </c>
      <c r="Y307" s="74"/>
      <c r="Z307" s="658"/>
      <c r="AA307" s="74"/>
      <c r="AB307" s="658"/>
      <c r="AC307" s="671" t="s">
        <v>810</v>
      </c>
      <c r="AD307" s="75" t="s">
        <v>11476</v>
      </c>
      <c r="AE307" s="658"/>
      <c r="AF307" s="74" t="s">
        <v>763</v>
      </c>
      <c r="AG307" s="658"/>
      <c r="AH307" s="74"/>
      <c r="AI307" s="76"/>
      <c r="AJ307" s="908"/>
      <c r="AK307" s="72"/>
      <c r="AL307" s="653"/>
      <c r="AM307" s="72"/>
      <c r="AN307" s="653"/>
      <c r="AO307" s="72"/>
      <c r="AP307" s="653"/>
    </row>
    <row r="308" spans="1:42" x14ac:dyDescent="0.25">
      <c r="A308" s="512">
        <v>72</v>
      </c>
      <c r="B308" s="10" t="s">
        <v>811</v>
      </c>
      <c r="C308" s="1684" t="s">
        <v>976</v>
      </c>
      <c r="D308" s="79"/>
      <c r="E308" s="25" t="s">
        <v>11377</v>
      </c>
      <c r="F308" s="40"/>
      <c r="G308" s="2622"/>
      <c r="H308" s="7"/>
      <c r="J308" s="9"/>
      <c r="K308" s="686"/>
      <c r="L308" s="10"/>
      <c r="M308" s="9"/>
      <c r="N308" s="686"/>
      <c r="O308" s="7"/>
      <c r="T308" s="648"/>
      <c r="U308" s="43"/>
      <c r="V308" s="686"/>
      <c r="W308" s="10"/>
      <c r="X308" s="59" t="s">
        <v>824</v>
      </c>
      <c r="Z308" s="657"/>
      <c r="AB308" s="657"/>
      <c r="AC308" s="671" t="s">
        <v>811</v>
      </c>
      <c r="AD308" s="1043" t="s">
        <v>11477</v>
      </c>
      <c r="AE308" s="657"/>
      <c r="AF308" s="4" t="s">
        <v>817</v>
      </c>
      <c r="AG308" s="657"/>
      <c r="AI308" s="10"/>
      <c r="AJ308" s="82"/>
      <c r="AK308" s="386"/>
      <c r="AL308" s="652"/>
      <c r="AM308" s="386"/>
      <c r="AN308" s="652"/>
      <c r="AO308" s="386"/>
      <c r="AP308" s="652"/>
    </row>
    <row r="309" spans="1:42" x14ac:dyDescent="0.25">
      <c r="A309" s="512">
        <v>72</v>
      </c>
      <c r="B309" s="10" t="s">
        <v>812</v>
      </c>
      <c r="C309" s="1684" t="s">
        <v>977</v>
      </c>
      <c r="D309" s="79"/>
      <c r="E309" s="25" t="s">
        <v>11360</v>
      </c>
      <c r="F309" s="40"/>
      <c r="G309" s="2622"/>
      <c r="H309" s="7"/>
      <c r="J309" s="9"/>
      <c r="K309" s="686"/>
      <c r="L309" s="10"/>
      <c r="M309" s="9"/>
      <c r="N309" s="686"/>
      <c r="O309" s="7"/>
      <c r="T309" s="648"/>
      <c r="U309" s="43"/>
      <c r="V309" s="686"/>
      <c r="W309" s="10"/>
      <c r="X309" s="59" t="s">
        <v>824</v>
      </c>
      <c r="Z309" s="657"/>
      <c r="AB309" s="657"/>
      <c r="AC309" s="671" t="s">
        <v>812</v>
      </c>
      <c r="AD309" s="1043" t="s">
        <v>11477</v>
      </c>
      <c r="AE309" s="657"/>
      <c r="AF309" s="4" t="s">
        <v>813</v>
      </c>
      <c r="AG309" s="657"/>
      <c r="AI309" s="10"/>
      <c r="AJ309" s="82"/>
      <c r="AK309" s="386"/>
      <c r="AL309" s="652"/>
      <c r="AM309" s="386"/>
      <c r="AN309" s="652"/>
      <c r="AO309" s="386"/>
      <c r="AP309" s="652"/>
    </row>
    <row r="310" spans="1:42" x14ac:dyDescent="0.25">
      <c r="A310" s="512">
        <v>72</v>
      </c>
      <c r="B310" s="10" t="s">
        <v>814</v>
      </c>
      <c r="C310" s="1684" t="s">
        <v>978</v>
      </c>
      <c r="D310" s="79"/>
      <c r="E310" s="25" t="s">
        <v>11361</v>
      </c>
      <c r="F310" s="40"/>
      <c r="G310" s="2622"/>
      <c r="H310" s="7"/>
      <c r="J310" s="9"/>
      <c r="K310" s="686"/>
      <c r="L310" s="10"/>
      <c r="M310" s="9"/>
      <c r="N310" s="686"/>
      <c r="O310" s="7"/>
      <c r="T310" s="648"/>
      <c r="U310" s="43"/>
      <c r="V310" s="686"/>
      <c r="W310" s="10"/>
      <c r="X310" s="59" t="s">
        <v>824</v>
      </c>
      <c r="Z310" s="657"/>
      <c r="AB310" s="657"/>
      <c r="AC310" s="671" t="s">
        <v>814</v>
      </c>
      <c r="AD310" s="1043" t="s">
        <v>11477</v>
      </c>
      <c r="AE310" s="657"/>
      <c r="AF310" s="4" t="s">
        <v>813</v>
      </c>
      <c r="AG310" s="657"/>
      <c r="AI310" s="10"/>
      <c r="AJ310" s="82"/>
      <c r="AK310" s="386"/>
      <c r="AL310" s="652"/>
      <c r="AM310" s="386"/>
      <c r="AN310" s="652"/>
      <c r="AO310" s="386"/>
      <c r="AP310" s="652"/>
    </row>
    <row r="311" spans="1:42" x14ac:dyDescent="0.25">
      <c r="A311" s="512">
        <v>72</v>
      </c>
      <c r="B311" s="10" t="s">
        <v>815</v>
      </c>
      <c r="C311" s="1684" t="s">
        <v>979</v>
      </c>
      <c r="D311" s="79"/>
      <c r="E311" s="25" t="s">
        <v>11362</v>
      </c>
      <c r="F311" s="40"/>
      <c r="G311" s="2622"/>
      <c r="H311" s="7"/>
      <c r="J311" s="9"/>
      <c r="K311" s="686"/>
      <c r="L311" s="10"/>
      <c r="M311" s="9"/>
      <c r="N311" s="686"/>
      <c r="O311" s="7"/>
      <c r="T311" s="648"/>
      <c r="U311" s="43"/>
      <c r="V311" s="686"/>
      <c r="W311" s="10"/>
      <c r="X311" s="59" t="s">
        <v>824</v>
      </c>
      <c r="Z311" s="657"/>
      <c r="AB311" s="657"/>
      <c r="AC311" s="671" t="s">
        <v>815</v>
      </c>
      <c r="AD311" s="1043" t="s">
        <v>11477</v>
      </c>
      <c r="AE311" s="657"/>
      <c r="AF311" s="4" t="s">
        <v>813</v>
      </c>
      <c r="AG311" s="657"/>
      <c r="AI311" s="10"/>
      <c r="AJ311" s="82"/>
      <c r="AK311" s="386"/>
      <c r="AL311" s="652"/>
      <c r="AM311" s="386"/>
      <c r="AN311" s="652"/>
      <c r="AO311" s="386"/>
      <c r="AP311" s="652"/>
    </row>
    <row r="312" spans="1:42" x14ac:dyDescent="0.25">
      <c r="A312" s="512">
        <v>72</v>
      </c>
      <c r="B312" s="10" t="s">
        <v>816</v>
      </c>
      <c r="C312" s="1680" t="s">
        <v>980</v>
      </c>
      <c r="D312" s="79"/>
      <c r="E312" s="25" t="s">
        <v>11363</v>
      </c>
      <c r="F312" s="40"/>
      <c r="G312" s="2622"/>
      <c r="H312" s="7"/>
      <c r="J312" s="9"/>
      <c r="K312" s="686"/>
      <c r="L312" s="10"/>
      <c r="M312" s="9"/>
      <c r="N312" s="686"/>
      <c r="O312" s="7"/>
      <c r="T312" s="648"/>
      <c r="U312" s="43"/>
      <c r="V312" s="686"/>
      <c r="W312" s="10"/>
      <c r="X312" s="59" t="s">
        <v>824</v>
      </c>
      <c r="Z312" s="657"/>
      <c r="AB312" s="657"/>
      <c r="AC312" s="671" t="s">
        <v>816</v>
      </c>
      <c r="AD312" s="9" t="s">
        <v>11478</v>
      </c>
      <c r="AE312" s="657"/>
      <c r="AF312" s="4" t="s">
        <v>817</v>
      </c>
      <c r="AG312" s="657"/>
      <c r="AI312" s="10"/>
      <c r="AJ312" s="181"/>
      <c r="AK312" s="386"/>
      <c r="AL312" s="652"/>
      <c r="AN312" s="652"/>
      <c r="AO312" s="386"/>
      <c r="AP312" s="652"/>
    </row>
    <row r="313" spans="1:42" x14ac:dyDescent="0.25">
      <c r="A313" s="512">
        <v>72</v>
      </c>
      <c r="B313" s="10" t="s">
        <v>818</v>
      </c>
      <c r="C313" s="1696" t="s">
        <v>981</v>
      </c>
      <c r="D313" s="685"/>
      <c r="E313" s="47" t="s">
        <v>1094</v>
      </c>
      <c r="F313" s="676"/>
      <c r="G313" s="2676"/>
      <c r="H313" s="2662"/>
      <c r="I313" s="73"/>
      <c r="J313" s="75"/>
      <c r="K313" s="929"/>
      <c r="L313" s="76"/>
      <c r="M313" s="75"/>
      <c r="N313" s="929"/>
      <c r="O313" s="2662"/>
      <c r="P313" s="73"/>
      <c r="Q313" s="73"/>
      <c r="R313" s="73"/>
      <c r="S313" s="73"/>
      <c r="T313" s="649"/>
      <c r="U313" s="71"/>
      <c r="V313" s="929"/>
      <c r="W313" s="76"/>
      <c r="X313" s="77" t="s">
        <v>824</v>
      </c>
      <c r="Y313" s="74"/>
      <c r="Z313" s="658"/>
      <c r="AA313" s="74"/>
      <c r="AB313" s="658"/>
      <c r="AC313" s="918" t="s">
        <v>818</v>
      </c>
      <c r="AD313" s="929" t="s">
        <v>11479</v>
      </c>
      <c r="AE313" s="76"/>
      <c r="AF313" s="74" t="s">
        <v>763</v>
      </c>
      <c r="AG313" s="658"/>
      <c r="AH313" s="74"/>
      <c r="AI313" s="76"/>
      <c r="AJ313" s="917"/>
      <c r="AK313" s="72"/>
      <c r="AL313" s="653"/>
      <c r="AM313" s="73"/>
      <c r="AN313" s="649"/>
      <c r="AO313" s="72"/>
      <c r="AP313" s="653"/>
    </row>
    <row r="314" spans="1:42" x14ac:dyDescent="0.25">
      <c r="A314" s="1616" t="s">
        <v>189</v>
      </c>
      <c r="B314" s="1615"/>
      <c r="C314" s="1346" t="s">
        <v>889</v>
      </c>
      <c r="D314" s="68"/>
      <c r="E314" s="36" t="s">
        <v>11263</v>
      </c>
      <c r="F314" s="39"/>
      <c r="G314" s="2653"/>
      <c r="H314" s="1481"/>
      <c r="I314" s="33"/>
      <c r="J314" s="24"/>
      <c r="K314" s="2028"/>
      <c r="L314" s="34"/>
      <c r="M314" s="24"/>
      <c r="N314" s="2028"/>
      <c r="O314" s="34"/>
      <c r="P314" s="23"/>
      <c r="Q314" s="23"/>
      <c r="R314" s="23"/>
      <c r="S314" s="23"/>
      <c r="T314" s="660"/>
      <c r="U314" s="42" t="s">
        <v>189</v>
      </c>
      <c r="V314" s="2028" t="s">
        <v>8</v>
      </c>
      <c r="W314" s="34"/>
      <c r="X314" s="55" t="s">
        <v>824</v>
      </c>
      <c r="Y314" s="23"/>
      <c r="Z314" s="656"/>
      <c r="AA314" s="23"/>
      <c r="AB314" s="656"/>
      <c r="AC314" s="667"/>
      <c r="AD314" s="24"/>
      <c r="AE314" s="656"/>
      <c r="AF314" s="23"/>
      <c r="AG314" s="656"/>
      <c r="AH314" s="23"/>
      <c r="AI314" s="34"/>
      <c r="AJ314" s="1071"/>
      <c r="AK314" s="32"/>
      <c r="AL314" s="651"/>
      <c r="AM314" s="33"/>
      <c r="AN314" s="647"/>
      <c r="AO314" s="32"/>
      <c r="AP314" s="651"/>
    </row>
    <row r="315" spans="1:42" x14ac:dyDescent="0.25">
      <c r="A315" s="1616" t="s">
        <v>190</v>
      </c>
      <c r="B315" s="1615"/>
      <c r="C315" s="1346" t="s">
        <v>888</v>
      </c>
      <c r="D315" s="68"/>
      <c r="E315" s="36" t="s">
        <v>11263</v>
      </c>
      <c r="F315" s="39"/>
      <c r="G315" s="2653"/>
      <c r="H315" s="1481"/>
      <c r="I315" s="33"/>
      <c r="J315" s="24"/>
      <c r="K315" s="2028"/>
      <c r="L315" s="34"/>
      <c r="M315" s="24"/>
      <c r="N315" s="2028"/>
      <c r="O315" s="34"/>
      <c r="P315" s="23"/>
      <c r="Q315" s="23"/>
      <c r="R315" s="23"/>
      <c r="S315" s="23"/>
      <c r="T315" s="660"/>
      <c r="U315" s="62" t="s">
        <v>190</v>
      </c>
      <c r="V315" s="2028" t="s">
        <v>8</v>
      </c>
      <c r="W315" s="34"/>
      <c r="X315" s="55" t="s">
        <v>824</v>
      </c>
      <c r="Y315" s="23"/>
      <c r="Z315" s="656"/>
      <c r="AA315" s="23"/>
      <c r="AB315" s="656"/>
      <c r="AC315" s="667"/>
      <c r="AD315" s="24"/>
      <c r="AE315" s="656"/>
      <c r="AF315" s="23"/>
      <c r="AG315" s="656"/>
      <c r="AH315" s="23"/>
      <c r="AI315" s="34"/>
      <c r="AJ315" s="1071"/>
      <c r="AK315" s="32"/>
      <c r="AL315" s="651"/>
      <c r="AM315" s="33"/>
      <c r="AN315" s="647"/>
      <c r="AO315" s="32"/>
      <c r="AP315" s="651"/>
    </row>
    <row r="316" spans="1:42" x14ac:dyDescent="0.25">
      <c r="A316" s="1616" t="s">
        <v>191</v>
      </c>
      <c r="B316" s="1615"/>
      <c r="C316" s="1346" t="s">
        <v>887</v>
      </c>
      <c r="D316" s="68"/>
      <c r="E316" s="36" t="s">
        <v>11263</v>
      </c>
      <c r="F316" s="39"/>
      <c r="G316" s="2653"/>
      <c r="H316" s="1481"/>
      <c r="I316" s="33"/>
      <c r="J316" s="24"/>
      <c r="K316" s="2028"/>
      <c r="L316" s="34"/>
      <c r="M316" s="24"/>
      <c r="N316" s="2028"/>
      <c r="O316" s="34"/>
      <c r="P316" s="23"/>
      <c r="Q316" s="23"/>
      <c r="R316" s="23"/>
      <c r="S316" s="23"/>
      <c r="T316" s="660"/>
      <c r="U316" s="62" t="s">
        <v>191</v>
      </c>
      <c r="V316" s="2028" t="s">
        <v>8</v>
      </c>
      <c r="W316" s="34"/>
      <c r="X316" s="55" t="s">
        <v>824</v>
      </c>
      <c r="Y316" s="23"/>
      <c r="Z316" s="656"/>
      <c r="AA316" s="23"/>
      <c r="AB316" s="656"/>
      <c r="AC316" s="667"/>
      <c r="AD316" s="24"/>
      <c r="AE316" s="660"/>
      <c r="AF316" s="24"/>
      <c r="AG316" s="656"/>
      <c r="AH316" s="23"/>
      <c r="AI316" s="34"/>
      <c r="AJ316" s="1071"/>
      <c r="AK316" s="32"/>
      <c r="AL316" s="651"/>
      <c r="AM316" s="33"/>
      <c r="AN316" s="647"/>
      <c r="AO316" s="32"/>
      <c r="AP316" s="651"/>
    </row>
    <row r="317" spans="1:42" x14ac:dyDescent="0.25">
      <c r="A317" s="1616" t="s">
        <v>192</v>
      </c>
      <c r="B317" s="1615"/>
      <c r="C317" s="1346" t="s">
        <v>886</v>
      </c>
      <c r="D317" s="68"/>
      <c r="E317" s="36" t="s">
        <v>11285</v>
      </c>
      <c r="F317" s="39"/>
      <c r="G317" s="32"/>
      <c r="H317" s="651"/>
      <c r="I317" s="33"/>
      <c r="J317" s="24"/>
      <c r="K317" s="2028"/>
      <c r="L317" s="34"/>
      <c r="M317" s="24"/>
      <c r="N317" s="2028"/>
      <c r="O317" s="34"/>
      <c r="P317" s="23"/>
      <c r="Q317" s="23"/>
      <c r="R317" s="23"/>
      <c r="S317" s="23"/>
      <c r="T317" s="660"/>
      <c r="U317" s="42" t="s">
        <v>192</v>
      </c>
      <c r="V317" s="2028" t="s">
        <v>8</v>
      </c>
      <c r="W317" s="34"/>
      <c r="X317" s="55" t="s">
        <v>824</v>
      </c>
      <c r="Y317" s="23"/>
      <c r="Z317" s="656"/>
      <c r="AA317" s="23"/>
      <c r="AB317" s="656"/>
      <c r="AC317" s="667"/>
      <c r="AD317" s="24"/>
      <c r="AE317" s="660"/>
      <c r="AF317" s="24"/>
      <c r="AG317" s="656"/>
      <c r="AH317" s="23"/>
      <c r="AI317" s="34"/>
      <c r="AJ317" s="1071"/>
      <c r="AK317" s="32"/>
      <c r="AL317" s="651"/>
      <c r="AM317" s="33"/>
      <c r="AN317" s="647"/>
      <c r="AO317" s="32"/>
      <c r="AP317" s="651"/>
    </row>
    <row r="318" spans="1:42" x14ac:dyDescent="0.25">
      <c r="A318" s="1616" t="s">
        <v>193</v>
      </c>
      <c r="B318" s="1615"/>
      <c r="C318" s="1346" t="s">
        <v>885</v>
      </c>
      <c r="D318" s="68"/>
      <c r="E318" s="36" t="s">
        <v>11285</v>
      </c>
      <c r="F318" s="39"/>
      <c r="G318" s="32"/>
      <c r="H318" s="651"/>
      <c r="I318" s="33"/>
      <c r="J318" s="24"/>
      <c r="K318" s="2028"/>
      <c r="L318" s="34"/>
      <c r="M318" s="24"/>
      <c r="N318" s="2028"/>
      <c r="O318" s="34"/>
      <c r="P318" s="23"/>
      <c r="Q318" s="23"/>
      <c r="R318" s="23"/>
      <c r="S318" s="23"/>
      <c r="T318" s="660"/>
      <c r="U318" s="62" t="s">
        <v>193</v>
      </c>
      <c r="V318" s="2028" t="s">
        <v>8</v>
      </c>
      <c r="W318" s="34"/>
      <c r="X318" s="55" t="s">
        <v>824</v>
      </c>
      <c r="Y318" s="23"/>
      <c r="Z318" s="656"/>
      <c r="AA318" s="23"/>
      <c r="AB318" s="656"/>
      <c r="AC318" s="667"/>
      <c r="AD318" s="24"/>
      <c r="AE318" s="660"/>
      <c r="AF318" s="24"/>
      <c r="AG318" s="656"/>
      <c r="AH318" s="23"/>
      <c r="AI318" s="34"/>
      <c r="AJ318" s="1071"/>
      <c r="AK318" s="2653"/>
      <c r="AL318" s="1481"/>
      <c r="AM318" s="33"/>
      <c r="AN318" s="647"/>
      <c r="AO318" s="2653"/>
      <c r="AP318" s="1481"/>
    </row>
    <row r="319" spans="1:42" x14ac:dyDescent="0.25">
      <c r="A319" s="1616" t="s">
        <v>194</v>
      </c>
      <c r="B319" s="1615"/>
      <c r="C319" s="1346" t="s">
        <v>884</v>
      </c>
      <c r="D319" s="68"/>
      <c r="E319" s="36" t="s">
        <v>11285</v>
      </c>
      <c r="F319" s="39"/>
      <c r="G319" s="32"/>
      <c r="H319" s="651"/>
      <c r="I319" s="33"/>
      <c r="J319" s="24"/>
      <c r="K319" s="2028"/>
      <c r="L319" s="34"/>
      <c r="M319" s="24"/>
      <c r="N319" s="2028"/>
      <c r="O319" s="34"/>
      <c r="P319" s="23"/>
      <c r="Q319" s="23"/>
      <c r="R319" s="23"/>
      <c r="S319" s="23"/>
      <c r="T319" s="660"/>
      <c r="U319" s="62" t="s">
        <v>194</v>
      </c>
      <c r="V319" s="2028" t="s">
        <v>8</v>
      </c>
      <c r="W319" s="34"/>
      <c r="X319" s="55" t="s">
        <v>824</v>
      </c>
      <c r="Y319" s="23"/>
      <c r="Z319" s="656"/>
      <c r="AA319" s="23"/>
      <c r="AB319" s="656"/>
      <c r="AC319" s="667"/>
      <c r="AD319" s="2028"/>
      <c r="AE319" s="23"/>
      <c r="AF319" s="2028"/>
      <c r="AG319" s="34"/>
      <c r="AH319" s="23"/>
      <c r="AI319" s="34"/>
      <c r="AJ319" s="1071"/>
      <c r="AK319" s="2653"/>
      <c r="AL319" s="1481"/>
      <c r="AM319" s="2653"/>
      <c r="AN319" s="33"/>
      <c r="AO319" s="2653"/>
      <c r="AP319" s="1481"/>
    </row>
    <row r="320" spans="1:42" x14ac:dyDescent="0.25">
      <c r="A320" s="1624">
        <v>90</v>
      </c>
      <c r="B320" s="1615"/>
      <c r="C320" s="1346" t="s">
        <v>883</v>
      </c>
      <c r="D320" s="68" t="s">
        <v>11290</v>
      </c>
      <c r="E320" s="36"/>
      <c r="F320" s="39"/>
      <c r="G320" s="32"/>
      <c r="H320" s="651"/>
      <c r="I320" s="33"/>
      <c r="J320" s="24"/>
      <c r="K320" s="2028"/>
      <c r="L320" s="34"/>
      <c r="M320" s="24"/>
      <c r="N320" s="2028"/>
      <c r="O320" s="651"/>
      <c r="P320" s="33"/>
      <c r="Q320" s="33"/>
      <c r="R320" s="33"/>
      <c r="S320" s="33"/>
      <c r="T320" s="647"/>
      <c r="U320" s="61"/>
      <c r="V320" s="2028"/>
      <c r="W320" s="34"/>
      <c r="X320" s="55" t="s">
        <v>824</v>
      </c>
      <c r="Y320" s="23"/>
      <c r="Z320" s="656"/>
      <c r="AA320" s="2028"/>
      <c r="AB320" s="34"/>
      <c r="AC320" s="667"/>
      <c r="AD320" s="2028"/>
      <c r="AE320" s="23"/>
      <c r="AF320" s="2028"/>
      <c r="AG320" s="34"/>
      <c r="AH320" s="23"/>
      <c r="AI320" s="34"/>
      <c r="AJ320" s="1071"/>
      <c r="AK320" s="2653"/>
      <c r="AL320" s="1481"/>
      <c r="AM320" s="2653"/>
      <c r="AN320" s="33"/>
      <c r="AO320" s="2653"/>
      <c r="AP320" s="1481"/>
    </row>
    <row r="321" spans="1:42" x14ac:dyDescent="0.25">
      <c r="A321" s="1625">
        <v>95</v>
      </c>
      <c r="B321" s="1615"/>
      <c r="C321" s="1346" t="s">
        <v>882</v>
      </c>
      <c r="D321" s="68" t="s">
        <v>11291</v>
      </c>
      <c r="E321" s="36"/>
      <c r="F321" s="39"/>
      <c r="G321" s="32"/>
      <c r="H321" s="651"/>
      <c r="I321" s="33"/>
      <c r="J321" s="24"/>
      <c r="K321" s="2028"/>
      <c r="L321" s="34"/>
      <c r="M321" s="24"/>
      <c r="N321" s="2028"/>
      <c r="O321" s="651"/>
      <c r="P321" s="33"/>
      <c r="Q321" s="33"/>
      <c r="R321" s="33"/>
      <c r="S321" s="33"/>
      <c r="T321" s="647"/>
      <c r="U321" s="61"/>
      <c r="V321" s="2028"/>
      <c r="W321" s="34"/>
      <c r="X321" s="55" t="s">
        <v>824</v>
      </c>
      <c r="Y321" s="23"/>
      <c r="Z321" s="656"/>
      <c r="AA321" s="2028"/>
      <c r="AB321" s="23"/>
      <c r="AC321" s="1470"/>
      <c r="AD321" s="2028"/>
      <c r="AE321" s="23"/>
      <c r="AF321" s="2028"/>
      <c r="AG321" s="34"/>
      <c r="AH321" s="24"/>
      <c r="AI321" s="34"/>
      <c r="AJ321" s="678"/>
      <c r="AK321" s="2653"/>
      <c r="AL321" s="1481"/>
      <c r="AM321" s="2653"/>
      <c r="AN321" s="33"/>
      <c r="AO321" s="2653"/>
      <c r="AP321" s="1481"/>
    </row>
    <row r="322" spans="1:42" x14ac:dyDescent="0.25">
      <c r="A322" s="1625">
        <v>112</v>
      </c>
      <c r="B322" s="1615"/>
      <c r="C322" s="1346" t="s">
        <v>881</v>
      </c>
      <c r="D322" s="68" t="s">
        <v>11289</v>
      </c>
      <c r="E322" s="36"/>
      <c r="F322" s="2677">
        <v>112</v>
      </c>
      <c r="G322" s="32"/>
      <c r="H322" s="651"/>
      <c r="I322" s="33"/>
      <c r="J322" s="61"/>
      <c r="K322" s="2028"/>
      <c r="L322" s="34"/>
      <c r="M322" s="24"/>
      <c r="N322" s="2028"/>
      <c r="O322" s="651"/>
      <c r="P322" s="33"/>
      <c r="Q322" s="33"/>
      <c r="R322" s="33"/>
      <c r="S322" s="33"/>
      <c r="T322" s="647"/>
      <c r="U322" s="61"/>
      <c r="V322" s="2028"/>
      <c r="W322" s="34"/>
      <c r="X322" s="55" t="s">
        <v>824</v>
      </c>
      <c r="Y322" s="23"/>
      <c r="Z322" s="656"/>
      <c r="AA322" s="2028"/>
      <c r="AB322" s="23"/>
      <c r="AC322" s="1470"/>
      <c r="AD322" s="2028"/>
      <c r="AE322" s="23"/>
      <c r="AF322" s="2028"/>
      <c r="AG322" s="34"/>
      <c r="AH322" s="24"/>
      <c r="AI322" s="34"/>
      <c r="AJ322" s="678"/>
      <c r="AK322" s="2653"/>
      <c r="AL322" s="1481"/>
      <c r="AM322" s="2653"/>
      <c r="AN322" s="33"/>
      <c r="AO322" s="2653"/>
      <c r="AP322" s="1481"/>
    </row>
    <row r="323" spans="1:42" x14ac:dyDescent="0.25">
      <c r="A323" s="510">
        <v>112</v>
      </c>
      <c r="B323" s="4" t="s">
        <v>96</v>
      </c>
      <c r="C323" s="2678" t="s">
        <v>1052</v>
      </c>
      <c r="D323" t="s">
        <v>11378</v>
      </c>
      <c r="F323" s="43" t="s">
        <v>96</v>
      </c>
      <c r="G323" s="386"/>
      <c r="H323" s="652"/>
      <c r="J323" s="43"/>
      <c r="K323" s="686"/>
      <c r="M323" s="43"/>
      <c r="N323" s="686"/>
      <c r="O323" s="652"/>
      <c r="T323" s="652"/>
      <c r="U323" s="43"/>
      <c r="V323" s="686"/>
      <c r="W323" s="10"/>
      <c r="X323" s="59" t="s">
        <v>824</v>
      </c>
      <c r="Z323" s="657"/>
      <c r="AA323" s="686"/>
      <c r="AC323" s="1259"/>
      <c r="AD323" s="686"/>
      <c r="AF323" s="686"/>
      <c r="AG323" s="10"/>
      <c r="AH323" s="9"/>
      <c r="AI323" s="10"/>
      <c r="AK323" s="2622"/>
      <c r="AL323" s="7"/>
      <c r="AM323" s="2622"/>
      <c r="AO323" s="2622"/>
      <c r="AP323" s="7"/>
    </row>
    <row r="324" spans="1:42" x14ac:dyDescent="0.25">
      <c r="A324" s="514">
        <v>112</v>
      </c>
      <c r="B324" s="15" t="s">
        <v>97</v>
      </c>
      <c r="C324" s="2666" t="s">
        <v>1053</v>
      </c>
      <c r="D324" t="s">
        <v>11275</v>
      </c>
      <c r="F324" s="43" t="s">
        <v>97</v>
      </c>
      <c r="G324" s="386"/>
      <c r="H324" s="652"/>
      <c r="J324" s="43"/>
      <c r="K324" s="686"/>
      <c r="M324" s="43"/>
      <c r="N324" s="686"/>
      <c r="O324" s="652"/>
      <c r="T324" s="652"/>
      <c r="U324" s="43"/>
      <c r="V324" s="686"/>
      <c r="W324" s="10"/>
      <c r="X324" s="59" t="s">
        <v>824</v>
      </c>
      <c r="Z324" s="657"/>
      <c r="AA324" s="686"/>
      <c r="AC324" s="1259"/>
      <c r="AD324" s="686"/>
      <c r="AF324" s="686"/>
      <c r="AG324" s="10"/>
      <c r="AH324" s="9"/>
      <c r="AI324" s="10"/>
      <c r="AK324" s="2622"/>
      <c r="AL324" s="7"/>
      <c r="AM324" s="2622"/>
      <c r="AO324" s="2622"/>
      <c r="AP324" s="7"/>
    </row>
    <row r="325" spans="1:42" ht="30" x14ac:dyDescent="0.25">
      <c r="A325" s="2679">
        <v>117</v>
      </c>
      <c r="B325" s="2680"/>
      <c r="C325" s="2626" t="s">
        <v>13482</v>
      </c>
      <c r="D325" s="50"/>
      <c r="E325" s="50"/>
      <c r="F325" s="1920" t="s">
        <v>286</v>
      </c>
      <c r="H325" s="651"/>
      <c r="I325" s="2681" t="s">
        <v>13483</v>
      </c>
      <c r="J325" s="61"/>
      <c r="K325" s="2028"/>
      <c r="L325" s="23"/>
      <c r="M325" s="61"/>
      <c r="N325" s="2028"/>
      <c r="O325" s="651"/>
      <c r="P325" s="33"/>
      <c r="Q325" s="33"/>
      <c r="R325" s="33"/>
      <c r="S325" s="33"/>
      <c r="T325" s="651"/>
      <c r="U325" s="61"/>
      <c r="V325" s="2028"/>
      <c r="W325" s="34"/>
      <c r="X325" s="61"/>
      <c r="Y325" s="23"/>
      <c r="Z325" s="656"/>
      <c r="AA325" s="2028"/>
      <c r="AB325" s="23"/>
      <c r="AC325" s="1470"/>
      <c r="AD325" s="2028"/>
      <c r="AE325" s="23"/>
      <c r="AF325" s="2028"/>
      <c r="AG325" s="34"/>
      <c r="AH325" s="24"/>
      <c r="AI325" s="34"/>
      <c r="AJ325" s="678"/>
      <c r="AK325" s="2653"/>
      <c r="AL325" s="1481"/>
      <c r="AM325" s="2653"/>
      <c r="AN325" s="33"/>
      <c r="AO325" s="2653"/>
      <c r="AP325" s="1481"/>
    </row>
    <row r="326" spans="1:42" ht="45" x14ac:dyDescent="0.25">
      <c r="A326" s="2682" t="s">
        <v>286</v>
      </c>
      <c r="B326" s="2683" t="s">
        <v>97</v>
      </c>
      <c r="C326" s="2684" t="s">
        <v>13484</v>
      </c>
      <c r="F326" s="2685" t="s">
        <v>97</v>
      </c>
      <c r="G326" s="2637" t="s">
        <v>4</v>
      </c>
      <c r="H326" s="2686" t="s">
        <v>8</v>
      </c>
      <c r="I326" s="1762" t="s">
        <v>13485</v>
      </c>
      <c r="J326" s="43"/>
      <c r="K326" s="686"/>
      <c r="M326" s="43"/>
      <c r="N326" s="686"/>
      <c r="O326" s="652"/>
      <c r="T326" s="652"/>
      <c r="U326" s="43"/>
      <c r="V326" s="686"/>
      <c r="W326" s="10"/>
      <c r="X326" s="43"/>
      <c r="Z326" s="657"/>
      <c r="AA326" s="686"/>
      <c r="AC326" s="1259"/>
      <c r="AD326" s="686"/>
      <c r="AF326" s="686"/>
      <c r="AG326" s="10"/>
      <c r="AH326" s="9"/>
      <c r="AI326" s="10"/>
      <c r="AK326" s="2622"/>
      <c r="AL326" s="7"/>
      <c r="AM326" s="2622"/>
      <c r="AO326" s="2622"/>
      <c r="AP326" s="7"/>
    </row>
    <row r="327" spans="1:42" ht="30" x14ac:dyDescent="0.25">
      <c r="A327" s="2687" t="s">
        <v>286</v>
      </c>
      <c r="B327" s="2688" t="s">
        <v>112</v>
      </c>
      <c r="C327" s="2689" t="s">
        <v>13486</v>
      </c>
      <c r="D327" s="2690"/>
      <c r="E327" s="2690"/>
      <c r="F327" s="2685" t="s">
        <v>112</v>
      </c>
      <c r="G327" s="2691" t="s">
        <v>4</v>
      </c>
      <c r="H327" s="2692" t="s">
        <v>24</v>
      </c>
      <c r="I327" s="2693" t="s">
        <v>13487</v>
      </c>
      <c r="J327" s="145"/>
      <c r="K327" s="2694"/>
      <c r="L327"/>
      <c r="M327" s="145"/>
      <c r="N327" s="2694"/>
      <c r="O327" s="2695"/>
      <c r="P327"/>
      <c r="Q327"/>
      <c r="R327"/>
      <c r="S327"/>
      <c r="T327" s="2695"/>
      <c r="U327" s="145"/>
      <c r="V327" s="2694"/>
      <c r="W327" s="25"/>
      <c r="X327" s="145"/>
      <c r="Y327"/>
      <c r="Z327" s="2695"/>
      <c r="AA327" s="2694"/>
      <c r="AB327"/>
      <c r="AC327" s="145"/>
      <c r="AD327" s="2694"/>
      <c r="AE327"/>
      <c r="AF327" s="2694"/>
      <c r="AG327" s="25"/>
      <c r="AH327" s="86"/>
      <c r="AI327" s="25"/>
      <c r="AJ327"/>
      <c r="AK327" s="2694"/>
      <c r="AL327" s="25"/>
      <c r="AM327" s="2694"/>
      <c r="AN327"/>
      <c r="AO327" s="2694"/>
      <c r="AP327" s="25"/>
    </row>
    <row r="328" spans="1:42" ht="30" x14ac:dyDescent="0.25">
      <c r="A328" s="2696" t="s">
        <v>286</v>
      </c>
      <c r="B328" s="2697" t="s">
        <v>111</v>
      </c>
      <c r="C328" s="2698" t="s">
        <v>13488</v>
      </c>
      <c r="D328" s="37"/>
      <c r="E328" s="37"/>
      <c r="F328" s="2699" t="s">
        <v>111</v>
      </c>
      <c r="G328" s="2700" t="s">
        <v>4</v>
      </c>
      <c r="H328" s="2701" t="s">
        <v>24</v>
      </c>
      <c r="I328" s="2261" t="s">
        <v>13487</v>
      </c>
      <c r="J328" s="78"/>
      <c r="K328" s="2702"/>
      <c r="L328" s="37"/>
      <c r="M328" s="78"/>
      <c r="N328" s="2702"/>
      <c r="O328" s="2703"/>
      <c r="P328" s="37"/>
      <c r="Q328" s="37"/>
      <c r="R328" s="37"/>
      <c r="S328" s="37"/>
      <c r="T328" s="2703"/>
      <c r="U328" s="78"/>
      <c r="V328" s="2702"/>
      <c r="W328" s="29"/>
      <c r="X328" s="78"/>
      <c r="Y328" s="37"/>
      <c r="Z328" s="2703"/>
      <c r="AA328" s="2702"/>
      <c r="AB328" s="37"/>
      <c r="AC328" s="78"/>
      <c r="AD328" s="2702"/>
      <c r="AE328" s="37"/>
      <c r="AF328" s="2702"/>
      <c r="AG328" s="29"/>
      <c r="AH328" s="70"/>
      <c r="AI328" s="29"/>
      <c r="AJ328" s="37"/>
      <c r="AK328" s="2702"/>
      <c r="AL328" s="29"/>
      <c r="AM328" s="2702"/>
      <c r="AN328" s="37"/>
      <c r="AO328" s="2702"/>
      <c r="AP328" s="29"/>
    </row>
    <row r="329" spans="1:42" ht="30" x14ac:dyDescent="0.25">
      <c r="A329" s="2704" t="s">
        <v>13489</v>
      </c>
      <c r="B329" s="2704" t="s">
        <v>8680</v>
      </c>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row>
    <row r="330" spans="1:42" x14ac:dyDescent="0.25">
      <c r="A330" s="2704" t="s">
        <v>12</v>
      </c>
      <c r="B330" s="2704" t="s">
        <v>13490</v>
      </c>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row>
    <row r="331" spans="1:42" x14ac:dyDescent="0.25">
      <c r="A331" s="2704" t="s">
        <v>12</v>
      </c>
      <c r="B331" s="2704" t="s">
        <v>13491</v>
      </c>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row>
    <row r="332" spans="1:42" x14ac:dyDescent="0.25">
      <c r="A332" s="2704" t="s">
        <v>12</v>
      </c>
      <c r="B332" s="2704" t="s">
        <v>13492</v>
      </c>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row>
    <row r="333" spans="1:42" x14ac:dyDescent="0.25">
      <c r="A333" s="2704" t="s">
        <v>12</v>
      </c>
      <c r="B333" s="2704" t="s">
        <v>13493</v>
      </c>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row>
    <row r="334" spans="1:42" x14ac:dyDescent="0.25">
      <c r="A334" s="2704" t="s">
        <v>12</v>
      </c>
      <c r="B334" s="2704" t="s">
        <v>13494</v>
      </c>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row>
    <row r="335" spans="1:42" x14ac:dyDescent="0.25">
      <c r="A335" s="2704" t="s">
        <v>12</v>
      </c>
      <c r="B335" s="2704" t="s">
        <v>13495</v>
      </c>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row>
    <row r="336" spans="1:42" x14ac:dyDescent="0.25">
      <c r="A336" s="2704" t="s">
        <v>12</v>
      </c>
      <c r="B336" s="2704" t="s">
        <v>13496</v>
      </c>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row>
    <row r="337" spans="1:42" x14ac:dyDescent="0.25">
      <c r="A337" s="2704" t="s">
        <v>12</v>
      </c>
      <c r="B337" s="2704" t="s">
        <v>13497</v>
      </c>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row>
    <row r="338" spans="1:42" x14ac:dyDescent="0.25">
      <c r="A338" s="2704" t="s">
        <v>12</v>
      </c>
      <c r="B338" s="2704" t="s">
        <v>13498</v>
      </c>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row>
    <row r="339" spans="1:42" x14ac:dyDescent="0.25">
      <c r="A339" s="2704" t="s">
        <v>12</v>
      </c>
      <c r="B339" s="2704" t="s">
        <v>13499</v>
      </c>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row>
    <row r="340" spans="1:42" x14ac:dyDescent="0.25">
      <c r="A340" s="2704" t="s">
        <v>12</v>
      </c>
      <c r="B340" s="2704" t="s">
        <v>7076</v>
      </c>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row>
    <row r="341" spans="1:42" x14ac:dyDescent="0.25">
      <c r="A341" s="2704" t="s">
        <v>12</v>
      </c>
      <c r="B341" s="2704" t="s">
        <v>13500</v>
      </c>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row>
    <row r="342" spans="1:42" x14ac:dyDescent="0.25">
      <c r="A342" s="2704" t="s">
        <v>12</v>
      </c>
      <c r="B342" s="2704" t="s">
        <v>7078</v>
      </c>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row>
    <row r="343" spans="1:42" x14ac:dyDescent="0.25">
      <c r="A343" s="2704" t="s">
        <v>12</v>
      </c>
      <c r="B343" s="2704" t="s">
        <v>13501</v>
      </c>
    </row>
    <row r="344" spans="1:42" x14ac:dyDescent="0.25">
      <c r="A344" s="2704" t="s">
        <v>12</v>
      </c>
      <c r="B344" s="2704" t="s">
        <v>13502</v>
      </c>
    </row>
    <row r="345" spans="1:42" x14ac:dyDescent="0.25">
      <c r="A345" s="2704" t="s">
        <v>12</v>
      </c>
      <c r="B345" s="2704" t="s">
        <v>13503</v>
      </c>
    </row>
    <row r="346" spans="1:42" x14ac:dyDescent="0.25">
      <c r="A346" s="2704" t="s">
        <v>12</v>
      </c>
      <c r="B346" s="2704" t="s">
        <v>13504</v>
      </c>
    </row>
    <row r="347" spans="1:42" x14ac:dyDescent="0.25">
      <c r="A347" s="2704" t="s">
        <v>12</v>
      </c>
      <c r="B347" s="2704" t="s">
        <v>13505</v>
      </c>
    </row>
    <row r="348" spans="1:42" x14ac:dyDescent="0.25">
      <c r="A348" s="2704" t="s">
        <v>12</v>
      </c>
      <c r="B348" s="2704" t="s">
        <v>13506</v>
      </c>
    </row>
    <row r="349" spans="1:42" x14ac:dyDescent="0.25">
      <c r="A349" s="2704" t="s">
        <v>12</v>
      </c>
      <c r="B349" s="2704" t="s">
        <v>13507</v>
      </c>
    </row>
    <row r="350" spans="1:42" x14ac:dyDescent="0.25">
      <c r="A350" s="2704" t="s">
        <v>12</v>
      </c>
      <c r="B350" s="2704" t="s">
        <v>13508</v>
      </c>
    </row>
    <row r="351" spans="1:42" x14ac:dyDescent="0.25">
      <c r="A351" s="2704" t="s">
        <v>12</v>
      </c>
      <c r="B351" s="2704" t="s">
        <v>13509</v>
      </c>
    </row>
    <row r="352" spans="1:42" x14ac:dyDescent="0.25">
      <c r="A352" s="2704" t="s">
        <v>12</v>
      </c>
      <c r="B352" s="2704" t="s">
        <v>13510</v>
      </c>
    </row>
    <row r="353" spans="1:2" x14ac:dyDescent="0.25">
      <c r="A353" s="2704" t="s">
        <v>12</v>
      </c>
      <c r="B353" s="2704" t="s">
        <v>13511</v>
      </c>
    </row>
    <row r="354" spans="1:2" x14ac:dyDescent="0.25">
      <c r="A354" s="2704" t="s">
        <v>12</v>
      </c>
      <c r="B354" s="2704" t="s">
        <v>13512</v>
      </c>
    </row>
    <row r="355" spans="1:2" x14ac:dyDescent="0.25">
      <c r="A355" s="2704" t="s">
        <v>12</v>
      </c>
      <c r="B355" s="2704" t="s">
        <v>13513</v>
      </c>
    </row>
    <row r="356" spans="1:2" x14ac:dyDescent="0.25">
      <c r="A356" s="2704" t="s">
        <v>12</v>
      </c>
      <c r="B356" s="2704" t="s">
        <v>13514</v>
      </c>
    </row>
    <row r="357" spans="1:2" x14ac:dyDescent="0.25">
      <c r="A357" s="2704" t="s">
        <v>12</v>
      </c>
      <c r="B357" s="2704" t="s">
        <v>13515</v>
      </c>
    </row>
    <row r="358" spans="1:2" x14ac:dyDescent="0.25">
      <c r="A358" s="2704" t="s">
        <v>12</v>
      </c>
      <c r="B358" s="2704" t="s">
        <v>13516</v>
      </c>
    </row>
    <row r="359" spans="1:2" x14ac:dyDescent="0.25">
      <c r="A359" s="2704" t="s">
        <v>12</v>
      </c>
      <c r="B359" s="2704" t="s">
        <v>538</v>
      </c>
    </row>
    <row r="360" spans="1:2" x14ac:dyDescent="0.25">
      <c r="A360" s="2704" t="s">
        <v>12</v>
      </c>
      <c r="B360" s="2704" t="s">
        <v>540</v>
      </c>
    </row>
    <row r="361" spans="1:2" x14ac:dyDescent="0.25">
      <c r="A361" s="2704" t="s">
        <v>12</v>
      </c>
      <c r="B361" s="2704" t="s">
        <v>8239</v>
      </c>
    </row>
    <row r="362" spans="1:2" x14ac:dyDescent="0.25">
      <c r="A362" s="2704" t="s">
        <v>12</v>
      </c>
      <c r="B362" s="2704" t="s">
        <v>13517</v>
      </c>
    </row>
    <row r="363" spans="1:2" x14ac:dyDescent="0.25">
      <c r="A363" s="2704" t="s">
        <v>12</v>
      </c>
      <c r="B363" s="2704" t="s">
        <v>8241</v>
      </c>
    </row>
    <row r="364" spans="1:2" x14ac:dyDescent="0.25">
      <c r="A364" s="2704" t="s">
        <v>12</v>
      </c>
      <c r="B364" s="2704" t="s">
        <v>13518</v>
      </c>
    </row>
    <row r="365" spans="1:2" x14ac:dyDescent="0.25">
      <c r="A365" s="2704" t="s">
        <v>12</v>
      </c>
      <c r="B365" s="2704" t="s">
        <v>542</v>
      </c>
    </row>
    <row r="366" spans="1:2" x14ac:dyDescent="0.25">
      <c r="A366" s="2704" t="s">
        <v>12</v>
      </c>
      <c r="B366" s="2704" t="s">
        <v>8244</v>
      </c>
    </row>
    <row r="367" spans="1:2" x14ac:dyDescent="0.25">
      <c r="A367" s="2704" t="s">
        <v>12</v>
      </c>
      <c r="B367" s="2704" t="s">
        <v>8246</v>
      </c>
    </row>
    <row r="368" spans="1:2" x14ac:dyDescent="0.25">
      <c r="A368" s="2704" t="s">
        <v>12</v>
      </c>
      <c r="B368" s="2704" t="s">
        <v>13519</v>
      </c>
    </row>
    <row r="369" spans="1:42" x14ac:dyDescent="0.25">
      <c r="A369" s="2704" t="s">
        <v>12</v>
      </c>
      <c r="B369" s="2704" t="s">
        <v>13520</v>
      </c>
    </row>
    <row r="370" spans="1:42" x14ac:dyDescent="0.25">
      <c r="A370" s="2704" t="s">
        <v>12</v>
      </c>
      <c r="B370" s="2704" t="s">
        <v>13521</v>
      </c>
    </row>
    <row r="371" spans="1:42" x14ac:dyDescent="0.25">
      <c r="A371" s="2704" t="s">
        <v>12</v>
      </c>
      <c r="B371" s="2704" t="s">
        <v>13522</v>
      </c>
    </row>
    <row r="372" spans="1:42" x14ac:dyDescent="0.25">
      <c r="A372" s="2704" t="s">
        <v>12</v>
      </c>
      <c r="B372" s="2704" t="s">
        <v>13523</v>
      </c>
    </row>
    <row r="373" spans="1:42" x14ac:dyDescent="0.25">
      <c r="A373"/>
    </row>
    <row r="374" spans="1:42" x14ac:dyDescent="0.25">
      <c r="A374"/>
    </row>
    <row r="375" spans="1:42" x14ac:dyDescent="0.25">
      <c r="A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row>
    <row r="376" spans="1:42" x14ac:dyDescent="0.25">
      <c r="A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row>
    <row r="377" spans="1:42" x14ac:dyDescent="0.25">
      <c r="A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row>
    <row r="378" spans="1:42" x14ac:dyDescent="0.25">
      <c r="A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row>
    <row r="379" spans="1:42" x14ac:dyDescent="0.25">
      <c r="A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row>
    <row r="380" spans="1:42" x14ac:dyDescent="0.25">
      <c r="A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row>
    <row r="381" spans="1:42" x14ac:dyDescent="0.25">
      <c r="A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row>
    <row r="382" spans="1:42" x14ac:dyDescent="0.25">
      <c r="A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row>
    <row r="383" spans="1:42" x14ac:dyDescent="0.25">
      <c r="A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row>
    <row r="384" spans="1:42" x14ac:dyDescent="0.25">
      <c r="A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row>
    <row r="385" spans="2:2" customFormat="1" x14ac:dyDescent="0.25">
      <c r="B385" s="4"/>
    </row>
    <row r="386" spans="2:2" customFormat="1" x14ac:dyDescent="0.25">
      <c r="B386" s="4"/>
    </row>
    <row r="387" spans="2:2" customFormat="1" x14ac:dyDescent="0.25">
      <c r="B387" s="4"/>
    </row>
    <row r="388" spans="2:2" customFormat="1" x14ac:dyDescent="0.25">
      <c r="B388" s="4"/>
    </row>
    <row r="389" spans="2:2" customFormat="1" x14ac:dyDescent="0.25">
      <c r="B389" s="4"/>
    </row>
    <row r="390" spans="2:2" customFormat="1" x14ac:dyDescent="0.25">
      <c r="B390" s="4"/>
    </row>
    <row r="391" spans="2:2" customFormat="1" x14ac:dyDescent="0.25">
      <c r="B391" s="4"/>
    </row>
    <row r="392" spans="2:2" customFormat="1" x14ac:dyDescent="0.25">
      <c r="B392" s="4"/>
    </row>
    <row r="393" spans="2:2" customFormat="1" x14ac:dyDescent="0.25">
      <c r="B393" s="4"/>
    </row>
    <row r="394" spans="2:2" customFormat="1" x14ac:dyDescent="0.25">
      <c r="B394" s="4"/>
    </row>
    <row r="395" spans="2:2" customFormat="1" x14ac:dyDescent="0.25">
      <c r="B395" s="4"/>
    </row>
    <row r="396" spans="2:2" customFormat="1" x14ac:dyDescent="0.25">
      <c r="B396" s="4"/>
    </row>
    <row r="397" spans="2:2" customFormat="1" x14ac:dyDescent="0.25">
      <c r="B397" s="4"/>
    </row>
    <row r="398" spans="2:2" customFormat="1" x14ac:dyDescent="0.25">
      <c r="B398" s="4"/>
    </row>
    <row r="399" spans="2:2" customFormat="1" x14ac:dyDescent="0.25">
      <c r="B399" s="4"/>
    </row>
    <row r="400" spans="2:2" customFormat="1" x14ac:dyDescent="0.25">
      <c r="B400" s="4"/>
    </row>
    <row r="401" spans="2:2" customFormat="1" x14ac:dyDescent="0.25">
      <c r="B401" s="4"/>
    </row>
    <row r="402" spans="2:2" customFormat="1" x14ac:dyDescent="0.25">
      <c r="B402" s="4"/>
    </row>
    <row r="403" spans="2:2" customFormat="1" x14ac:dyDescent="0.25">
      <c r="B403" s="4"/>
    </row>
    <row r="404" spans="2:2" customFormat="1" x14ac:dyDescent="0.25">
      <c r="B404" s="4"/>
    </row>
    <row r="405" spans="2:2" customFormat="1" x14ac:dyDescent="0.25">
      <c r="B405" s="4"/>
    </row>
    <row r="406" spans="2:2" customFormat="1" x14ac:dyDescent="0.25">
      <c r="B406" s="4"/>
    </row>
    <row r="407" spans="2:2" customFormat="1" x14ac:dyDescent="0.25">
      <c r="B407" s="4"/>
    </row>
    <row r="408" spans="2:2" customFormat="1" x14ac:dyDescent="0.25">
      <c r="B408" s="4"/>
    </row>
    <row r="409" spans="2:2" customFormat="1" x14ac:dyDescent="0.25">
      <c r="B409" s="4"/>
    </row>
    <row r="410" spans="2:2" customFormat="1" x14ac:dyDescent="0.25">
      <c r="B410" s="4"/>
    </row>
    <row r="411" spans="2:2" customFormat="1" x14ac:dyDescent="0.25">
      <c r="B411" s="4"/>
    </row>
    <row r="412" spans="2:2" customFormat="1" x14ac:dyDescent="0.25">
      <c r="B412" s="4"/>
    </row>
    <row r="413" spans="2:2" customFormat="1" x14ac:dyDescent="0.25">
      <c r="B413" s="4"/>
    </row>
    <row r="414" spans="2:2" customFormat="1" x14ac:dyDescent="0.25">
      <c r="B414" s="4"/>
    </row>
    <row r="415" spans="2:2" customFormat="1" x14ac:dyDescent="0.25">
      <c r="B415" s="4"/>
    </row>
    <row r="416" spans="2:2" customFormat="1" x14ac:dyDescent="0.25">
      <c r="B416" s="4"/>
    </row>
    <row r="417" spans="2:2" customFormat="1" x14ac:dyDescent="0.25">
      <c r="B417" s="4"/>
    </row>
    <row r="418" spans="2:2" customFormat="1" x14ac:dyDescent="0.25">
      <c r="B418" s="4"/>
    </row>
    <row r="419" spans="2:2" customFormat="1" x14ac:dyDescent="0.25">
      <c r="B419" s="4"/>
    </row>
    <row r="420" spans="2:2" customFormat="1" x14ac:dyDescent="0.25">
      <c r="B420" s="4"/>
    </row>
  </sheetData>
  <mergeCells count="38">
    <mergeCell ref="AQ39:AR39"/>
    <mergeCell ref="AS69:AT69"/>
    <mergeCell ref="A252:B252"/>
    <mergeCell ref="A253:B253"/>
    <mergeCell ref="A254:B254"/>
    <mergeCell ref="A255:B255"/>
    <mergeCell ref="Y5:AB5"/>
    <mergeCell ref="AD5:AI5"/>
    <mergeCell ref="AJ5:AP5"/>
    <mergeCell ref="A7:B7"/>
    <mergeCell ref="A5:B5"/>
    <mergeCell ref="AQ8:AR8"/>
    <mergeCell ref="AS8:AT8"/>
    <mergeCell ref="AD3:AI3"/>
    <mergeCell ref="J4:W4"/>
    <mergeCell ref="X4:AI4"/>
    <mergeCell ref="AJ4:AP4"/>
    <mergeCell ref="J5:L5"/>
    <mergeCell ref="N5:O5"/>
    <mergeCell ref="P5:T5"/>
    <mergeCell ref="U5:W5"/>
    <mergeCell ref="F4:I4"/>
    <mergeCell ref="A2:B2"/>
    <mergeCell ref="F2:H2"/>
    <mergeCell ref="J2:W2"/>
    <mergeCell ref="X2:AI2"/>
    <mergeCell ref="AJ2:AP2"/>
    <mergeCell ref="A3:B3"/>
    <mergeCell ref="F3:G3"/>
    <mergeCell ref="J3:O3"/>
    <mergeCell ref="P3:W3"/>
    <mergeCell ref="X3:AC3"/>
    <mergeCell ref="AJ1:AP1"/>
    <mergeCell ref="A1:B1"/>
    <mergeCell ref="D1:E1"/>
    <mergeCell ref="F1:H1"/>
    <mergeCell ref="J1:W1"/>
    <mergeCell ref="X1:AI1"/>
  </mergeCells>
  <dataValidations count="126">
    <dataValidation allowBlank="1" showInputMessage="1" showErrorMessage="1" prompt="Obligatoire si traitement EMV pour paiements agrégés, absent sinon" sqref="N184" xr:uid="{00000000-0002-0000-0900-000000000000}"/>
    <dataValidation allowBlank="1" showInputMessage="1" showErrorMessage="1" prompt="Obligatoire si montant en contre valeur ou montant non connu à l'avance ou autorisation partielle, obligatoire pour une facture de clôture" sqref="N146" xr:uid="{00000000-0002-0000-0900-000001000000}"/>
    <dataValidation allowBlank="1" showInputMessage="1" showErrorMessage="1" prompt="Obligatoire si &quot;code réponse&quot;=30, facultatif si &quot;code réponse&quot;=12, 13 ou 20, absent sinon" sqref="H43:I43" xr:uid="{00000000-0002-0000-0900-000002000000}"/>
    <dataValidation allowBlank="1" showInputMessage="1" showErrorMessage="1" prompt="Obligatoire si disponible pour une transaction piste, absent sinon" sqref="N190" xr:uid="{00000000-0002-0000-0900-000003000000}"/>
    <dataValidation allowBlank="1" showInputMessage="1" showErrorMessage="1" prompt="Acquit. de (fermeture de dialogue par syst. acc)" sqref="AP7" xr:uid="{00000000-0002-0000-0900-000004000000}"/>
    <dataValidation allowBlank="1" showInputMessage="1" showErrorMessage="1" prompt="Fermeture de dialogue par syst. acc" sqref="AO7" xr:uid="{00000000-0002-0000-0900-000005000000}"/>
    <dataValidation allowBlank="1" showInputMessage="1" showErrorMessage="1" prompt="Réponse à ouverture de service" sqref="AN7" xr:uid="{00000000-0002-0000-0900-000006000000}"/>
    <dataValidation allowBlank="1" showInputMessage="1" showErrorMessage="1" prompt="Ouverture de service" sqref="AM7" xr:uid="{00000000-0002-0000-0900-000007000000}"/>
    <dataValidation allowBlank="1" showInputMessage="1" showErrorMessage="1" prompt="Réponse à (ouverture de dialogue par syst. acc)" sqref="AL7" xr:uid="{00000000-0002-0000-0900-000008000000}"/>
    <dataValidation allowBlank="1" showInputMessage="1" showErrorMessage="1" prompt="Ouverture de dialogue par syst. acc" sqref="AK7" xr:uid="{00000000-0002-0000-0900-000009000000}"/>
    <dataValidation allowBlank="1" showInputMessage="1" showErrorMessage="1" prompt="Obligatoire en cas d'autorisation partielle (egal au champ 4)" sqref="H150:I150" xr:uid="{00000000-0002-0000-0900-00000A000000}"/>
    <dataValidation allowBlank="1" showInputMessage="1" showErrorMessage="1" prompt="Obligatoire si disponible dans le cadre d'un message 0146, absent sinon" sqref="N228" xr:uid="{00000000-0002-0000-0900-00000B000000}"/>
    <dataValidation allowBlank="1" showInputMessage="1" showErrorMessage="1" prompt="Obligatoire si architecture du système d'acceptation est de type 'répartie', absent sinon" sqref="P58:R58" xr:uid="{00000000-0002-0000-0900-00000C000000}"/>
    <dataValidation allowBlank="1" showInputMessage="1" showErrorMessage="1" prompt="Obligatoire si lu dans l'application carte, absent sinon" sqref="P181:S181 N181" xr:uid="{00000000-0002-0000-0900-00000D000000}"/>
    <dataValidation allowBlank="1" showInputMessage="1" showErrorMessage="1" prompt="Obligatoire dans le cadre d'un message 0446, absent sinon" sqref="N192" xr:uid="{00000000-0002-0000-0900-00000E000000}"/>
    <dataValidation allowBlank="1" showInputMessage="1" showErrorMessage="1" prompt="Obligatoire si disponible (Vente a Distance)" sqref="G196" xr:uid="{00000000-0002-0000-0900-00000F000000}"/>
    <dataValidation allowBlank="1" showInputMessage="1" showErrorMessage="1" prompt="1 : Facture no-show_x000a_2 : Facture pré-autorisée_x000a_3 : Facture complémentaire_x000a_4 : RUF_x000a_6 : Paiement récurrent, premier paiement_x000a_7 : Paiement récurrent, autre paiement" sqref="C89" xr:uid="{00000000-0002-0000-0900-000010000000}"/>
    <dataValidation allowBlank="1" showInputMessage="1" showErrorMessage="1" prompt="00 : CB_x000a_01 : VISA_x000a_02 : Vpay_x000a_03 : Electron_x000a_04 : MasterCard_x000a_05 : Maestro_x000a_06 : JCB_x000a_07 : Discover_x000a_80-99 : Réservé pour usage privé" sqref="C195" xr:uid="{00000000-0002-0000-0900-000011000000}"/>
    <dataValidation allowBlank="1" showInputMessage="1" showErrorMessage="1" prompt="00 : Selection par defaut_x000a_01 : Choix porteur" sqref="C194" xr:uid="{00000000-0002-0000-0900-000012000000}"/>
    <dataValidation allowBlank="1" showInputMessage="1" showErrorMessage="1" prompt="1 : B4 - B0_x000a_2 : EMV_x000a_3 : Microcircuit sans contact contexte piste" sqref="C177" xr:uid="{00000000-0002-0000-0900-000013000000}"/>
    <dataValidation allowBlank="1" showInputMessage="1" showErrorMessage="1" prompt="00 : microcircuit traite sans erreur_x000a_01 : lecteur microcircuit hors service ou deconnecte_x000a_25 : incident dans le dialogue_x000a_26 : aucune application commune_x000a_27 : conditions non satisfaisantes et application unique_x000a_28 : donnee obligatoire absente_x000a_32 : non_x000a_10 :" sqref="C176" xr:uid="{00000000-0002-0000-0900-000014000000}"/>
    <dataValidation allowBlank="1" showInputMessage="1" showErrorMessage="1" prompt="Obligatoire si traitement microcircuit, absent sinon" sqref="O191" xr:uid="{00000000-0002-0000-0900-000015000000}"/>
    <dataValidation allowBlank="1" showInputMessage="1" showErrorMessage="1" prompt="Obligatoire si disponible et si champ 58/FF47 = 20" sqref="N226" xr:uid="{00000000-0002-0000-0900-000016000000}"/>
    <dataValidation allowBlank="1" showInputMessage="1" showErrorMessage="1" prompt="Obligatoire si transaction sur réseaux ouverts, absent sinon" sqref="O225" xr:uid="{00000000-0002-0000-0900-000017000000}"/>
    <dataValidation allowBlank="1" showInputMessage="1" showErrorMessage="1" prompt="Acquittement d'activation de fichier" sqref="AI7" xr:uid="{00000000-0002-0000-0900-000018000000}"/>
    <dataValidation allowBlank="1" showInputMessage="1" showErrorMessage="1" prompt="Activation de fichier" sqref="AH7" xr:uid="{00000000-0002-0000-0900-000019000000}"/>
    <dataValidation allowBlank="1" showInputMessage="1" showErrorMessage="1" prompt="Acquittement de mise à jour de fichier" sqref="AG7" xr:uid="{00000000-0002-0000-0900-00001A000000}"/>
    <dataValidation allowBlank="1" showInputMessage="1" showErrorMessage="1" prompt="Mise à jour de fichier" sqref="AF7" xr:uid="{00000000-0002-0000-0900-00001B000000}"/>
    <dataValidation allowBlank="1" showInputMessage="1" showErrorMessage="1" prompt="Acquittement d'init. transfert fichier de paramètres" sqref="AE7" xr:uid="{00000000-0002-0000-0900-00001C000000}"/>
    <dataValidation allowBlank="1" showInputMessage="1" showErrorMessage="1" prompt="Initialisation transfert de fichiers de paramètres" sqref="AD7" xr:uid="{00000000-0002-0000-0900-00001D000000}"/>
    <dataValidation allowBlank="1" showInputMessage="1" showErrorMessage="1" prompt="Acquittement de prise en compte état fonctionnel" sqref="AB7" xr:uid="{00000000-0002-0000-0900-00001E000000}"/>
    <dataValidation allowBlank="1" showInputMessage="1" showErrorMessage="1" prompt="Demande prise en compte état fonctionnel" sqref="AA7" xr:uid="{00000000-0002-0000-0900-00001F000000}"/>
    <dataValidation allowBlank="1" showInputMessage="1" showErrorMessage="1" prompt="Reponse a la demande d'etat fonctionnel" sqref="Z7" xr:uid="{00000000-0002-0000-0900-000020000000}"/>
    <dataValidation allowBlank="1" showInputMessage="1" showErrorMessage="1" prompt="Demande d'état fonctionnel" sqref="Y7" xr:uid="{00000000-0002-0000-0900-000021000000}"/>
    <dataValidation allowBlank="1" showInputMessage="1" showErrorMessage="1" prompt="Fin de remise - Consolidation" sqref="V7:W7" xr:uid="{00000000-0002-0000-0900-000022000000}"/>
    <dataValidation allowBlank="1" showInputMessage="1" showErrorMessage="1" prompt="Initialisation de transfert de remise" sqref="K7:L7" xr:uid="{00000000-0002-0000-0900-000023000000}"/>
    <dataValidation allowBlank="1" showInputMessage="1" showErrorMessage="1" prompt="Acquittement messages remise sans contact" sqref="T7" xr:uid="{00000000-0002-0000-0900-000024000000}"/>
    <dataValidation allowBlank="1" showInputMessage="1" showErrorMessage="1" prompt="Transaction non aboutie sans contact" sqref="S7" xr:uid="{00000000-0002-0000-0900-000025000000}"/>
    <dataValidation allowBlank="1" showInputMessage="1" showErrorMessage="1" prompt="Transaction d'annulation sans contact" sqref="R7" xr:uid="{00000000-0002-0000-0900-000026000000}"/>
    <dataValidation allowBlank="1" showInputMessage="1" showErrorMessage="1" prompt="Transaction credit sans contact" sqref="Q7" xr:uid="{00000000-0002-0000-0900-000027000000}"/>
    <dataValidation allowBlank="1" showInputMessage="1" showErrorMessage="1" prompt="Transaction débit sans contact" sqref="P7" xr:uid="{00000000-0002-0000-0900-000028000000}"/>
    <dataValidation allowBlank="1" showInputMessage="1" showErrorMessage="1" prompt="Acquittement message remise (hors sans contact)" sqref="O7" xr:uid="{00000000-0002-0000-0900-000029000000}"/>
    <dataValidation allowBlank="1" showInputMessage="1" showErrorMessage="1" prompt="Corps de remise (hors sans contact) : 0146/0246/0446_x000a_0146 : Notificaion de remise d'operation non financiere_x000a_0246 : Notification de remise d'operation financiere_x000a_0446 : Notification de redressement d'operation financiere" sqref="N7" xr:uid="{00000000-0002-0000-0900-00002A000000}"/>
    <dataValidation allowBlank="1" showInputMessage="1" showErrorMessage="1" prompt="Transaction débit sans contact : 0246" sqref="N6" xr:uid="{00000000-0002-0000-0900-00002B000000}"/>
    <dataValidation allowBlank="1" showInputMessage="1" showErrorMessage="1" prompt="Demande d'autorisation (microcircuit EMV et sans contact microcircuit EMV)" sqref="G6" xr:uid="{00000000-0002-0000-0900-00002C000000}"/>
    <dataValidation allowBlank="1" showInputMessage="1" showErrorMessage="1" prompt="Réponse à demande d'autorisation (contact et sans contact)" sqref="H6:I6" xr:uid="{00000000-0002-0000-0900-00002D000000}"/>
    <dataValidation allowBlank="1" showInputMessage="1" showErrorMessage="1" prompt="microcircuit EMV et sans contact microcircuit EMV" sqref="G5" xr:uid="{00000000-0002-0000-0900-00002E000000}"/>
    <dataValidation allowBlank="1" showInputMessage="1" showErrorMessage="1" prompt="Obligatoire s'il y a eu réponse à une demande d'autorisation, absent sinon" sqref="N37 P37 S37" xr:uid="{00000000-0002-0000-0900-00002F000000}"/>
    <dataValidation allowBlank="1" showInputMessage="1" showErrorMessage="1" prompt="Obligatoire si autorisation accordée, facultatif si non accordée, absent si pas d'autorisation" sqref="N36 P36 S36" xr:uid="{00000000-0002-0000-0900-000030000000}"/>
    <dataValidation allowBlank="1" showInputMessage="1" showErrorMessage="1" prompt="Obligatoire si traitement piste ISO2, absent sinon" sqref="N34" xr:uid="{00000000-0002-0000-0900-000031000000}"/>
    <dataValidation allowBlank="1" showInputMessage="1" showErrorMessage="1" prompt="Obligatoire si présent dans l'application carte EMV, absent sinon" sqref="N20 P20:R20" xr:uid="{00000000-0002-0000-0900-000032000000}"/>
    <dataValidation allowBlank="1" showInputMessage="1" showErrorMessage="1" prompt="Obligatoire si traitement sans contact en mode piste et si disponible, absent sinon" sqref="S16 S38" xr:uid="{00000000-0002-0000-0900-000033000000}"/>
    <dataValidation allowBlank="1" showInputMessage="1" showErrorMessage="1" prompt="Obligatoire si traitement sans contact en mode piste, absent sinon_x000a_" sqref="P16:R16" xr:uid="{00000000-0002-0000-0900-000034000000}"/>
    <dataValidation allowBlank="1" showInputMessage="1" showErrorMessage="1" prompt="Obligatoire si traitement VAD, absent sinon" sqref="N16" xr:uid="{00000000-0002-0000-0900-000035000000}"/>
    <dataValidation allowBlank="1" showInputMessage="1" showErrorMessage="1" prompt="Obligatoire si traitement EMV et présence de script dans la réponse à la demande d'autorisation, absent sinon" sqref="N180" xr:uid="{00000000-0002-0000-0900-000036000000}"/>
    <dataValidation allowBlank="1" showInputMessage="1" showErrorMessage="1" prompt="Obligatoire pour une transaction V.me" sqref="N210" xr:uid="{00000000-0002-0000-0900-000037000000}"/>
    <dataValidation allowBlank="1" showInputMessage="1" showErrorMessage="1" prompt="Obligatoire si utilisation d'un portefeuille numérique et si champ 58 type 0415 absent, absent sinon" sqref="N209" xr:uid="{00000000-0002-0000-0900-000038000000}"/>
    <dataValidation allowBlank="1" showInputMessage="1" showErrorMessage="1" prompt="Obligatoire si disponible pour un portefeuille numérique et si champ 58 type 0418 présent, absent sinon" sqref="N208" xr:uid="{00000000-0002-0000-0900-000039000000}"/>
    <dataValidation allowBlank="1" showInputMessage="1" showErrorMessage="1" prompt="Obligatoire si utilisation d'un portefeuille numérique et si champ 58 type 0418 absent" sqref="N206" xr:uid="{00000000-0002-0000-0900-00003A000000}"/>
    <dataValidation allowBlank="1" showInputMessage="1" showErrorMessage="1" prompt="Obligatoire si utilisation d'un portefeuille numérique et si champ 58 type 0415 présent" sqref="N205" xr:uid="{00000000-0002-0000-0900-00003B000000}"/>
    <dataValidation allowBlank="1" showInputMessage="1" showErrorMessage="1" prompt="obligatoire si disponible et si champ 58/FF47 = 20" sqref="N201" xr:uid="{00000000-0002-0000-0900-00003C000000}"/>
    <dataValidation allowBlank="1" showInputMessage="1" showErrorMessage="1" prompt="obligatoire si traitement sans contact en mode EMV et si une autorisation partielle a été accordée, absent sinon" sqref="P185" xr:uid="{00000000-0002-0000-0900-00003D000000}"/>
    <dataValidation allowBlank="1" showInputMessage="1" showErrorMessage="1" prompt="Obligatoire si fournie dans la réponse à la demande d'autorisation" sqref="N81 P81 R81" xr:uid="{00000000-0002-0000-0900-00003E000000}"/>
    <dataValidation allowBlank="1" showInputMessage="1" showErrorMessage="1" prompt="obligatoire si transaction pré-autorisée, absent sinon" sqref="P78:R78" xr:uid="{00000000-0002-0000-0900-00003F000000}"/>
    <dataValidation allowBlank="1" showInputMessage="1" showErrorMessage="1" prompt="Obligatoire si une autorisation partielle a été accordée pour un montant non connu à l'avance" sqref="P151 R151" xr:uid="{00000000-0002-0000-0900-000040000000}"/>
    <dataValidation allowBlank="1" showInputMessage="1" showErrorMessage="1" prompt="Obligatoire si une autorisation partielle a été accordée pour un montant connu à l'avance" sqref="P150 R150" xr:uid="{00000000-0002-0000-0900-000041000000}"/>
    <dataValidation allowBlank="1" showInputMessage="1" showErrorMessage="1" prompt="Obligatoire si montant en contre valeur" sqref="P148:R148" xr:uid="{00000000-0002-0000-0900-000042000000}"/>
    <dataValidation allowBlank="1" showInputMessage="1" showErrorMessage="1" prompt="Obligatoire si montant non connu à l'avance (montant estimé)" sqref="P147 R147" xr:uid="{00000000-0002-0000-0900-000043000000}"/>
    <dataValidation allowBlank="1" showInputMessage="1" showErrorMessage="1" prompt="Obligatoire si au moins un des types de montants suivants est présent" sqref="P146:S146 H146:I146" xr:uid="{00000000-0002-0000-0900-000044000000}"/>
    <dataValidation allowBlank="1" showInputMessage="1" showErrorMessage="1" prompt="Obligatoire si transaction pré-autorisée, no-show ou paiement récurrent,absent sinon" sqref="P89:R89 N89" xr:uid="{00000000-0002-0000-0900-000045000000}"/>
    <dataValidation allowBlank="1" showInputMessage="1" showErrorMessage="1" prompt="Obligatoire si de telles transactions sont présentes dans la remise, absent sinon" sqref="V198:V199 V97:V142" xr:uid="{00000000-0002-0000-0900-000046000000}"/>
    <dataValidation allowBlank="1" showInputMessage="1" showErrorMessage="1" prompt="Obligatoire si le type d'édition du ticket est saisi par le porteur" sqref="P211:R211 N211" xr:uid="{00000000-0002-0000-0900-000047000000}"/>
    <dataValidation allowBlank="1" showInputMessage="1" showErrorMessage="1" prompt="Obligatoire si traitement en mode EMV (contact ou sans contact), absent sinon" sqref="N163 P198:S199 P215:R215 N198:N199 N215 N170 P170:R170 P161:R161" xr:uid="{00000000-0002-0000-0900-000048000000}"/>
    <dataValidation allowBlank="1" showInputMessage="1" showErrorMessage="1" prompt="Obligatoire si disponible pour traitement en mode EMV (contact ou sans contact), absent sinon" sqref="P164:S166 S170 S161 N161 N164:N166" xr:uid="{00000000-0002-0000-0900-000049000000}"/>
    <dataValidation allowBlank="1" showInputMessage="1" showErrorMessage="1" prompt="Obligatoire si montant non connu à l'avance (montant paramétré)" sqref="P149 R149" xr:uid="{00000000-0002-0000-0900-00004A000000}"/>
    <dataValidation allowBlank="1" showInputMessage="1" showErrorMessage="1" prompt="Obligatoire si traitement en mode EMV (contact ou sans contact), si la donnée est disponible et réclamée en télécollecte par téléparamétrage, absent sinon" sqref="P212:S213 N212:N213 P222:S224 N222:N224 P162:S162 P183:S183 P186:S189" xr:uid="{00000000-0002-0000-0900-00004B000000}"/>
    <dataValidation allowBlank="1" showInputMessage="1" showErrorMessage="1" prompt="Obligatoire pour une transaction sans contact en mode puce, absent sinon" sqref="P220:S220" xr:uid="{00000000-0002-0000-0900-00004C000000}"/>
    <dataValidation allowBlank="1" showInputMessage="1" showErrorMessage="1" prompt="Obligatoire si traitement sans contact en mode piste, absent sinon" sqref="P38:R38" xr:uid="{00000000-0002-0000-0900-00004D000000}"/>
    <dataValidation allowBlank="1" showInputMessage="1" showErrorMessage="1" prompt="Obligatoire si disponible et si facilitateur de paiement" sqref="N41 N247 N250:N255 P247:S247 P41:S41 Q250:S255 P250" xr:uid="{00000000-0002-0000-0900-00004E000000}"/>
    <dataValidation allowBlank="1" showInputMessage="1" showErrorMessage="1" prompt="Obligatoire si champ 58 type DF93 présent" sqref="P157:R157" xr:uid="{00000000-0002-0000-0900-00004F000000}"/>
    <dataValidation allowBlank="1" showInputMessage="1" showErrorMessage="1" prompt="Obligatoire si une valeur a été retournée dans réponse à demande d'autorisation, absent sinon" sqref="N43 N45" xr:uid="{00000000-0002-0000-0900-000050000000}"/>
    <dataValidation allowBlank="1" showInputMessage="1" showErrorMessage="1" prompt="Obligatoire s'il y a eu une demande d'autorisation ou forçage avant ou après demande d'autorisation, absent sinon" sqref="N88 N91 P88 S88 P91" xr:uid="{00000000-0002-0000-0900-000051000000}"/>
    <dataValidation allowBlank="1" showInputMessage="1" showErrorMessage="1" prompt="Obligatoire si traitement EMV et si une autorisation partielle a été accordée ou si transaction EMV pour paiements agrégés, absent sinon" sqref="N185" xr:uid="{00000000-0002-0000-0900-000052000000}"/>
    <dataValidation allowBlank="1" showInputMessage="1" showErrorMessage="1" prompt="Obligatoire si transaction en mode EMV ou sans contact en mode EMV et fourni par émetteur, absent sinon" sqref="H155:I156 H158:I158" xr:uid="{00000000-0002-0000-0900-000053000000}"/>
    <dataValidation allowBlank="1" showInputMessage="1" showErrorMessage="1" prompt="Obligatoire si un des champs 65 à 128 est renseigné" sqref="Y8:AB8 AF8:AG8 N8:T8" xr:uid="{00000000-0002-0000-0900-000054000000}"/>
    <dataValidation allowBlank="1" showInputMessage="1" showErrorMessage="1" prompt="Obligatoire si champ 24 = 670, absent sinon" sqref="Z69 Y23:Z23" xr:uid="{00000000-0002-0000-0900-000055000000}"/>
    <dataValidation allowBlank="1" showInputMessage="1" showErrorMessage="1" prompt="Obligatoire si champ 24 = 671, absent sinon" sqref="Z71" xr:uid="{00000000-0002-0000-0900-000056000000}"/>
    <dataValidation allowBlank="1" showInputMessage="1" showErrorMessage="1" prompt="Obligatoire si disponible et champ 24 = 671" sqref="Z70" xr:uid="{00000000-0002-0000-0900-000057000000}"/>
    <dataValidation allowBlank="1" showInputMessage="1" showErrorMessage="1" prompt="Facultatif suite à un message 0614 avec champ 24 = 671" sqref="AA59" xr:uid="{00000000-0002-0000-0900-000058000000}"/>
    <dataValidation allowBlank="1" showInputMessage="1" showErrorMessage="1" prompt="Obligatoire si disponible et si champ 24 = 671 ou 672, absent sinon" sqref="Z56 Z74:Z75 Z61 Z63:Z64" xr:uid="{00000000-0002-0000-0900-000059000000}"/>
    <dataValidation allowBlank="1" showInputMessage="1" showErrorMessage="1" prompt="Obligatoire si disponible et champ 24 = 672" sqref="Z60" xr:uid="{00000000-0002-0000-0900-00005A000000}"/>
    <dataValidation allowBlank="1" showInputMessage="1" showErrorMessage="1" prompt="Obligatoire suite à un message 0614 avec champ 24 = 672 si géré par le système acquéreur , absent sinon" sqref="AA60" xr:uid="{00000000-0002-0000-0900-00005B000000}"/>
    <dataValidation allowBlank="1" showInputMessage="1" showErrorMessage="1" prompt="Obligatoire suite à un message 0614 avec champ 24 = 672, absent sinon" sqref="AA58" xr:uid="{00000000-0002-0000-0900-00005C000000}"/>
    <dataValidation allowBlank="1" showInputMessage="1" showErrorMessage="1" prompt="Obligatoire si champ 24 = 672, absent sinon" sqref="Z72 Z58" xr:uid="{00000000-0002-0000-0900-00005D000000}"/>
    <dataValidation allowBlank="1" showInputMessage="1" showErrorMessage="1" prompt="Obligatoire si champ 24 = 671 ou 672,absent sinon." sqref="Z214 AA18 Z57 Z62" xr:uid="{00000000-0002-0000-0900-00005E000000}"/>
    <dataValidation allowBlank="1" showInputMessage="1" showErrorMessage="1" prompt="Obligatoire lorsqu'un calcul d'élément de vérification de sceau est demandé par le système acquéreur" sqref="AD217" xr:uid="{00000000-0002-0000-0900-00005F000000}"/>
    <dataValidation allowBlank="1" showInputMessage="1" showErrorMessage="1" prompt="Facultatif si type DF16 renseigné, absent sinon" sqref="AF298" xr:uid="{00000000-0002-0000-0900-000060000000}"/>
    <dataValidation allowBlank="1" showInputMessage="1" showErrorMessage="1" prompt="Facultatif si les paramètres d'appel de télécommunication téléchargement enveloppe 1 sont renseignés, absent sinon" sqref="AF295:AF297" xr:uid="{00000000-0002-0000-0900-000061000000}"/>
    <dataValidation allowBlank="1" showInputMessage="1" showErrorMessage="1" prompt=" Facultatif si type DF08 renseigné, absent sinon" sqref="AF289" xr:uid="{00000000-0002-0000-0900-000062000000}"/>
    <dataValidation allowBlank="1" showInputMessage="1" showErrorMessage="1" prompt="Obligatoire si géré par système acquéreur et si type DF04 renseigné, absent sinon" sqref="AF288 AF285:AF286" xr:uid="{00000000-0002-0000-0900-000063000000}"/>
    <dataValidation allowBlank="1" showInputMessage="1" showErrorMessage="1" prompt="Facultatif si type DF43 est présent, absent sinon" sqref="AF305" xr:uid="{00000000-0002-0000-0900-000064000000}"/>
    <dataValidation allowBlank="1" showInputMessage="1" showErrorMessage="1" prompt=" Obligatoire si type DF87 renseigné, absent sinon" sqref="AF309:AF311" xr:uid="{00000000-0002-0000-0900-000065000000}"/>
    <dataValidation allowBlank="1" showInputMessage="1" showErrorMessage="1" prompt="Un seul type peut être présent, présent seulement pour une application sans contact" sqref="AF312 AF308" xr:uid="{00000000-0002-0000-0900-000066000000}"/>
    <dataValidation allowBlank="1" showInputMessage="1" showErrorMessage="1" prompt=" Facultatif si type DF0C renseigné, absent sinon" sqref="AF290:AF294 AF299" xr:uid="{00000000-0002-0000-0900-000067000000}"/>
    <dataValidation allowBlank="1" showInputMessage="1" showErrorMessage="1" prompt="Un seul type peut être présent" sqref="AF262:AF277 AF279:AF283 AF313 AF307 AF303" xr:uid="{00000000-0002-0000-0900-000068000000}"/>
    <dataValidation allowBlank="1" showInputMessage="1" showErrorMessage="1" prompt="Obligatoire lors du dernier acquittement de fichier si un sceau est demandé, absent sinon" sqref="AG218:AG219" xr:uid="{00000000-0002-0000-0900-000069000000}"/>
    <dataValidation allowBlank="1" showInputMessage="1" showErrorMessage="1" prompt="obligatoire si autorisation accordée, facultatif sinon" sqref="H36:I36" xr:uid="{00000000-0002-0000-0900-00006A000000}"/>
    <dataValidation allowBlank="1" showInputMessage="1" showErrorMessage="1" prompt="Obligatoire dans la réponse si présent dans la question (valeur identique à la question) ou si géré par l'acquéreur, absent sinon" sqref="H35:I35" xr:uid="{00000000-0002-0000-0900-00006B000000}"/>
    <dataValidation allowBlank="1" showInputMessage="1" showErrorMessage="1" prompt="Obligatoire si l'accepteur ne peut recevoir : &quot;Autorisation, réponse d'identification&quot; de 6 caractères" sqref="G24" xr:uid="{00000000-0002-0000-0900-00006C000000}"/>
    <dataValidation allowBlank="1" showInputMessage="1" showErrorMessage="1" prompt="Oligatoire pour système grappé / concentré, absent sinon" sqref="G238" xr:uid="{00000000-0002-0000-0900-00006D000000}"/>
    <dataValidation allowBlank="1" showInputMessage="1" showErrorMessage="1" prompt="Obligatoire pour une transaction de transfert de fonds" sqref="G323:G324" xr:uid="{00000000-0002-0000-0900-00006E000000}"/>
    <dataValidation allowBlank="1" showInputMessage="1" showErrorMessage="1" prompt="Obligatoire pour une transaction en contact, obligatoire si disponible pour une transaction sans contact" sqref="G176" xr:uid="{00000000-0002-0000-0900-00006F000000}"/>
    <dataValidation allowBlank="1" showInputMessage="1" showErrorMessage="1" prompt="Obligatoire si disponible, absent sinon" sqref="G168 K86 N60 N202 N207 P60:S60" xr:uid="{00000000-0002-0000-0900-000070000000}"/>
    <dataValidation allowBlank="1" showInputMessage="1" showErrorMessage="1" prompt="Obligatoire si la donnée a été fournie au système (téléparamétrage), absent sinon" sqref="G82:G84 G239" xr:uid="{00000000-0002-0000-0900-000071000000}"/>
    <dataValidation allowBlank="1" showInputMessage="1" showErrorMessage="1" prompt="Obligatoire si disponible" sqref="G79:G80 G169 P249:S249 G242 G246 Z73 P94:S96 P176:S176 P221:S221 P216:S216 P229:S229 N248:N249 Q234 P163:S163 S43:S44 S78 S81 S20 P63:S64 G193:G195 N63:N64 S147:S151" xr:uid="{00000000-0002-0000-0900-000072000000}"/>
    <dataValidation allowBlank="1" showInputMessage="1" showErrorMessage="1" prompt="Obligatoire si la donnée a été fournie au système (téléparamétrage), absent sinon_x000a_" sqref="G77" xr:uid="{00000000-0002-0000-0900-000073000000}"/>
    <dataValidation allowBlank="1" showInputMessage="1" showErrorMessage="1" prompt="Voir liste des types" sqref="G76 G152 G192 G230 G322 AF260:AF261 AD197:AE197 AG197 Z197 Z42 AB42 AE42 AG42:AI42 N55 N152 P152:S152 N76 P76:S76 P55:S55 S42:T42 P230:S230 N230 P197:S197 N197 V197 N42:P42 Z55:AB55" xr:uid="{00000000-0002-0000-0900-000074000000}"/>
    <dataValidation allowBlank="1" showInputMessage="1" showErrorMessage="1" prompt="Obligatoirement absent" sqref="G34 H44:I44 H50:I51" xr:uid="{00000000-0002-0000-0900-000075000000}"/>
    <dataValidation allowBlank="1" showInputMessage="1" showErrorMessage="1" prompt="Obligatoire si intermédiaire(s) entre accepteur et acquéreur, absent sinon" sqref="G33" xr:uid="{00000000-0002-0000-0900-000076000000}"/>
    <dataValidation allowBlank="1" showInputMessage="1" showErrorMessage="1" prompt="Obligatoire si capacité de gérer le redressement" sqref="G12" xr:uid="{00000000-0002-0000-0900-000077000000}"/>
    <dataValidation allowBlank="1" showInputMessage="1" showErrorMessage="1" prompt="Obligatoire si présent dans l'application carte, absent sinon" sqref="G164 G154 G20 G181" xr:uid="{00000000-0002-0000-0900-000078000000}"/>
    <dataValidation allowBlank="1" showInputMessage="1" showErrorMessage="1" prompt="Obligatoire si disponible pour une transaction sans contact" sqref="G172:G175 G178:G179" xr:uid="{00000000-0002-0000-0900-000079000000}"/>
    <dataValidation allowBlank="1" showInputMessage="1" showErrorMessage="1" prompt="obligatoire si pré-autorisation" sqref="G231 G245 G78" xr:uid="{00000000-0002-0000-0900-00007A000000}"/>
    <dataValidation allowBlank="1" showInputMessage="1" showErrorMessage="1" prompt="obligatoire si un des champs 65 à 128 est renseigné" sqref="G8:I8" xr:uid="{00000000-0002-0000-0900-00007B000000}"/>
    <dataValidation allowBlank="1" showInputMessage="1" showErrorMessage="1" prompt="=670" sqref="Y21" xr:uid="{00000000-0002-0000-0900-00007C000000}"/>
    <dataValidation allowBlank="1" showInputMessage="1" showErrorMessage="1" prompt=" facultatif si champ 39=1004" sqref="AE43 Z43" xr:uid="{00000000-0002-0000-0900-00007D000000}"/>
  </dataValidations>
  <hyperlinks>
    <hyperlink ref="A161" location="'Lecture Carte synthese'!E47" display="'Lecture Carte synthese'!E47" xr:uid="{00000000-0004-0000-0900-000000000000}"/>
    <hyperlink ref="A160" location="Transaction!Q1" display="Transaction!Q1" xr:uid="{00000000-0004-0000-0900-000001000000}"/>
    <hyperlink ref="A162" location="'Lecture Carte synthese'!E51" display="'Lecture Carte synthese'!E51" xr:uid="{00000000-0004-0000-0900-000002000000}"/>
    <hyperlink ref="A157" location="'Lecture Carte synthese'!E36" display="'Lecture Carte synthese'!E36" xr:uid="{00000000-0004-0000-0900-000003000000}"/>
    <hyperlink ref="A163" location="'Lecture Carte synthese'!E19" display="'Lecture Carte synthese'!E19" xr:uid="{00000000-0004-0000-0900-000004000000}"/>
    <hyperlink ref="A164" location="'Lecture Carte synthese'!E88" display="'Lecture Carte synthese'!E88" xr:uid="{00000000-0004-0000-0900-000005000000}"/>
    <hyperlink ref="A165" location="'Lecture Carte synthese'!E91" display="'Lecture Carte synthese'!E91" xr:uid="{00000000-0004-0000-0900-000006000000}"/>
    <hyperlink ref="A182" location="'Lecture Carte synthese'!E19" display="'Lecture Carte synthese'!E19" xr:uid="{00000000-0004-0000-0900-000007000000}"/>
    <hyperlink ref="A170" location="'Lecture Carte synthese'!E90" display="'Lecture Carte synthese'!E90" xr:uid="{00000000-0004-0000-0900-000008000000}"/>
    <hyperlink ref="A187" location="'Lecture Carte synthese'!E79" display="'Lecture Carte synthese'!E79" xr:uid="{00000000-0004-0000-0900-000009000000}"/>
    <hyperlink ref="A188:A189" location="'Lecture Carte synthese'!E79" display="'Lecture Carte synthese'!E79" xr:uid="{00000000-0004-0000-0900-00000A000000}"/>
    <hyperlink ref="A188" location="'Lecture Carte synthese'!E80" display="'Lecture Carte synthese'!E80" xr:uid="{00000000-0004-0000-0900-00000B000000}"/>
    <hyperlink ref="A189" location="'Lecture Carte synthese'!E81" display="'Lecture Carte synthese'!E81" xr:uid="{00000000-0004-0000-0900-00000C000000}"/>
    <hyperlink ref="A185" location="'Lecture Carte synthese'!E56" display="'Lecture Carte synthese'!E56" xr:uid="{00000000-0004-0000-0900-00000D000000}"/>
    <hyperlink ref="A276" location="'Config file'!I1" display="'Config file'!I1" xr:uid="{00000000-0004-0000-0900-00000E000000}"/>
    <hyperlink ref="A9" location="'Lecture Carte synthese'!E48" display="'Lecture Carte synthese'!E48" xr:uid="{00000000-0004-0000-0900-00000F000000}"/>
    <hyperlink ref="A10" location="Transaction!Q2" display="Transaction!Q2" xr:uid="{00000000-0004-0000-0900-000010000000}"/>
    <hyperlink ref="A12" location="Transaction!E92" display="Transaction!E92" xr:uid="{00000000-0004-0000-0900-000011000000}"/>
    <hyperlink ref="A13" location="Transaction!E11" display="Transaction!E11" xr:uid="{00000000-0004-0000-0900-000012000000}"/>
    <hyperlink ref="A14" location="Transaction!E15" display="Transaction!E15" xr:uid="{00000000-0004-0000-0900-000013000000}"/>
    <hyperlink ref="A15" location="Transaction!E14" display="Transaction!E14" xr:uid="{00000000-0004-0000-0900-000014000000}"/>
    <hyperlink ref="A11" location="Transaction!E21" display="Transaction!E21" xr:uid="{00000000-0004-0000-0900-000015000000}"/>
    <hyperlink ref="A16" location="Transaction!E17" display="Transaction!E17" xr:uid="{00000000-0004-0000-0900-000016000000}"/>
    <hyperlink ref="A287" location="'Config file'!I80" display="'Config file'!I80" xr:uid="{00000000-0004-0000-0900-000017000000}"/>
    <hyperlink ref="A320" location="'Config file'!I73" display="'Config file'!I73" xr:uid="{00000000-0004-0000-0900-000018000000}"/>
    <hyperlink ref="A32" location="'Config file'!I73" display="'Config file'!I73" xr:uid="{00000000-0004-0000-0900-000019000000}"/>
    <hyperlink ref="A177" location="Transaction!Y42" display="Transaction!Y42" xr:uid="{00000000-0004-0000-0900-00001A000000}"/>
    <hyperlink ref="A178" location="Transaction!E67" display="Transaction!E67" xr:uid="{00000000-0004-0000-0900-00001B000000}"/>
    <hyperlink ref="A159" location="Transaction!E53" display="Transaction!E53" xr:uid="{00000000-0004-0000-0900-00001C000000}"/>
    <hyperlink ref="A166" location="'Lecture Carte synthese'!E89" display="'Lecture Carte synthese'!E89" xr:uid="{00000000-0004-0000-0900-00001D000000}"/>
    <hyperlink ref="A171" location="'Lecture Carte synthese'!E77" display="'Lecture Carte synthese'!E77" xr:uid="{00000000-0004-0000-0900-00001E000000}"/>
    <hyperlink ref="A169" location="Transaction!Y9" display="Transaction!Y9" xr:uid="{00000000-0004-0000-0900-00001F000000}"/>
    <hyperlink ref="A19" location="Transaction!Y35" display="Transaction!Y35" xr:uid="{00000000-0004-0000-0900-000020000000}"/>
    <hyperlink ref="A154" location="'Lecture Carte synthese'!E37" display="'Lecture Carte synthese'!E37" xr:uid="{00000000-0004-0000-0900-000021000000}"/>
    <hyperlink ref="A20" location="'Lecture Carte synthese'!E52" display="'Lecture Carte synthese'!E52" xr:uid="{00000000-0004-0000-0900-000022000000}"/>
    <hyperlink ref="A37" location="'CB5.5 39'!A1" display="'CB5.5 39'!A1" xr:uid="{00000000-0004-0000-0900-000023000000}"/>
    <hyperlink ref="A241" location="'CB5.5 020B'!A1" display="'CB5.5 020B'!A1" xr:uid="{00000000-0004-0000-0900-000024000000}"/>
    <hyperlink ref="A228" location="'CB5.5 58-FF50'!A1" display="'CB5.5 58-FF50'!A1" xr:uid="{00000000-0004-0000-0900-000025000000}"/>
    <hyperlink ref="A232" location="'Code Raison et FORCAGE RPO'!A1" display="'Code Raison et FORCAGE RPO'!A1" xr:uid="{00000000-0004-0000-0900-000026000000}"/>
    <hyperlink ref="A21" location="'CB5.5 39 - 24'!A1" display="24" xr:uid="{00000000-0004-0000-0900-000027000000}"/>
    <hyperlink ref="A39" location="'Config file'!I83" display="'Config file'!I83" xr:uid="{00000000-0004-0000-0900-000028000000}"/>
    <hyperlink ref="A40" location="'Config file'!I84" display="'Config file'!I84" xr:uid="{00000000-0004-0000-0900-000029000000}"/>
    <hyperlink ref="A285" location="'Config file'!I87" display="'Config file'!I87" xr:uid="{00000000-0004-0000-0900-00002A000000}"/>
    <hyperlink ref="A286" location="'Config file'!I88" display="'Config file'!I88" xr:uid="{00000000-0004-0000-0900-00002B000000}"/>
    <hyperlink ref="A288" location="'Config file'!I79" display="'Config file'!I79" xr:uid="{00000000-0004-0000-0900-00002C000000}"/>
    <hyperlink ref="A265" location="'Config file'!I83" display="'Config file'!I83" xr:uid="{00000000-0004-0000-0900-00002D000000}"/>
    <hyperlink ref="A190" location="Transaction!E68" display="Transaction!E68" xr:uid="{00000000-0004-0000-0900-00002E000000}"/>
    <hyperlink ref="A49" location="Transaction!D71" display="Transaction!D71" xr:uid="{00000000-0004-0000-0900-00002F000000}"/>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45"/>
  <dimension ref="A1:BB384"/>
  <sheetViews>
    <sheetView topLeftCell="A22" zoomScale="75" zoomScaleNormal="75" workbookViewId="0">
      <pane xSplit="2" topLeftCell="C1" activePane="topRight" state="frozen"/>
      <selection pane="topRight" activeCell="G101" sqref="G101"/>
    </sheetView>
  </sheetViews>
  <sheetFormatPr baseColWidth="10" defaultColWidth="11.42578125" defaultRowHeight="15" x14ac:dyDescent="0.25"/>
  <cols>
    <col min="1" max="1" width="4.7109375" style="5" bestFit="1" customWidth="1"/>
    <col min="2" max="2" width="6" style="4" bestFit="1" customWidth="1"/>
    <col min="3" max="3" width="75.85546875" customWidth="1"/>
    <col min="4" max="4" width="21.7109375" customWidth="1"/>
    <col min="5" max="5" width="22.28515625" customWidth="1"/>
    <col min="6" max="6" width="5.28515625" style="14" bestFit="1" customWidth="1"/>
    <col min="7" max="7" width="9.42578125" style="2" customWidth="1"/>
    <col min="8" max="8" width="5.85546875" style="2" bestFit="1" customWidth="1"/>
    <col min="9" max="9" width="20.28515625" style="2" customWidth="1"/>
    <col min="10" max="10" width="24" style="4" customWidth="1"/>
    <col min="11" max="11" width="30.7109375" style="4" customWidth="1"/>
    <col min="12" max="12" width="5.5703125" style="4" customWidth="1"/>
    <col min="13" max="13" width="5.85546875" style="4" bestFit="1" customWidth="1"/>
    <col min="14" max="14" width="17.5703125" style="4" customWidth="1"/>
    <col min="15" max="15" width="7.140625" style="2" customWidth="1"/>
    <col min="16" max="19" width="6.5703125" style="2" bestFit="1" customWidth="1"/>
    <col min="20" max="20" width="5.5703125" style="2" bestFit="1" customWidth="1"/>
    <col min="21" max="21" width="6.140625" style="4" customWidth="1"/>
    <col min="22" max="23" width="5.5703125" style="4" bestFit="1" customWidth="1"/>
    <col min="24" max="24" width="5.85546875" style="4" bestFit="1" customWidth="1"/>
    <col min="25" max="25" width="6" style="4" customWidth="1"/>
    <col min="26" max="26" width="7" style="4" bestFit="1" customWidth="1"/>
    <col min="27" max="28" width="5.85546875" style="4" bestFit="1" customWidth="1"/>
    <col min="29" max="29" width="6.42578125" style="3" bestFit="1" customWidth="1"/>
    <col min="30" max="30" width="15" style="4" bestFit="1" customWidth="1"/>
    <col min="31" max="31" width="5.85546875" style="4" bestFit="1" customWidth="1"/>
    <col min="32" max="32" width="7" style="4" bestFit="1" customWidth="1"/>
    <col min="33" max="33" width="5.85546875" style="4" bestFit="1" customWidth="1"/>
    <col min="34" max="34" width="5.140625" style="4" bestFit="1" customWidth="1"/>
    <col min="35" max="35" width="5.5703125" style="4" customWidth="1"/>
    <col min="36" max="36" width="6" style="48" bestFit="1" customWidth="1"/>
    <col min="37" max="42" width="5.85546875" style="2" bestFit="1" customWidth="1"/>
    <col min="44" max="44" width="120.5703125" bestFit="1" customWidth="1"/>
    <col min="46" max="46" width="164.140625" bestFit="1" customWidth="1"/>
    <col min="49" max="49" width="107.140625" bestFit="1" customWidth="1"/>
  </cols>
  <sheetData>
    <row r="1" spans="1:49" s="1" customFormat="1" x14ac:dyDescent="0.25">
      <c r="A1" s="3763"/>
      <c r="B1" s="3763"/>
      <c r="C1" s="1171"/>
      <c r="D1" s="3764" t="s">
        <v>1878</v>
      </c>
      <c r="E1" s="3765"/>
      <c r="F1" s="3756" t="s">
        <v>0</v>
      </c>
      <c r="G1" s="3757"/>
      <c r="H1" s="3758"/>
      <c r="I1" s="2257"/>
      <c r="J1" s="3740" t="s">
        <v>106</v>
      </c>
      <c r="K1" s="3741"/>
      <c r="L1" s="3741"/>
      <c r="M1" s="3741"/>
      <c r="N1" s="3741"/>
      <c r="O1" s="3741"/>
      <c r="P1" s="3741"/>
      <c r="Q1" s="3741"/>
      <c r="R1" s="3741"/>
      <c r="S1" s="3741"/>
      <c r="T1" s="3741"/>
      <c r="U1" s="3741"/>
      <c r="V1" s="3741"/>
      <c r="W1" s="3742"/>
      <c r="X1" s="3747" t="s">
        <v>839</v>
      </c>
      <c r="Y1" s="3748"/>
      <c r="Z1" s="3748"/>
      <c r="AA1" s="3748"/>
      <c r="AB1" s="3748"/>
      <c r="AC1" s="3748"/>
      <c r="AD1" s="3748"/>
      <c r="AE1" s="3748"/>
      <c r="AF1" s="3748"/>
      <c r="AG1" s="3748"/>
      <c r="AH1" s="3748"/>
      <c r="AI1" s="3749"/>
      <c r="AJ1" s="3737" t="s">
        <v>9733</v>
      </c>
      <c r="AK1" s="3738"/>
      <c r="AL1" s="3738"/>
      <c r="AM1" s="3738"/>
      <c r="AN1" s="3738"/>
      <c r="AO1" s="3738"/>
      <c r="AP1" s="3739"/>
    </row>
    <row r="2" spans="1:49" s="1" customFormat="1" x14ac:dyDescent="0.25">
      <c r="A2" s="3761"/>
      <c r="B2" s="3762"/>
      <c r="C2" s="928"/>
      <c r="D2" s="1320"/>
      <c r="E2" s="928"/>
      <c r="F2" s="3734" t="s">
        <v>2322</v>
      </c>
      <c r="G2" s="3735"/>
      <c r="H2" s="3735"/>
      <c r="I2" s="3736"/>
      <c r="J2" s="3743" t="s">
        <v>2322</v>
      </c>
      <c r="K2" s="3621"/>
      <c r="L2" s="3621"/>
      <c r="M2" s="3621"/>
      <c r="N2" s="3621"/>
      <c r="O2" s="3621"/>
      <c r="P2" s="3621"/>
      <c r="Q2" s="3621"/>
      <c r="R2" s="3621"/>
      <c r="S2" s="3621"/>
      <c r="T2" s="3621"/>
      <c r="U2" s="3621"/>
      <c r="V2" s="3621"/>
      <c r="W2" s="3622"/>
      <c r="X2" s="3750" t="s">
        <v>2322</v>
      </c>
      <c r="Y2" s="3750"/>
      <c r="Z2" s="3750"/>
      <c r="AA2" s="3750"/>
      <c r="AB2" s="3750"/>
      <c r="AC2" s="3750"/>
      <c r="AD2" s="3750"/>
      <c r="AE2" s="3750"/>
      <c r="AF2" s="3750"/>
      <c r="AG2" s="3750"/>
      <c r="AH2" s="3750"/>
      <c r="AI2" s="3750"/>
      <c r="AJ2" s="3734"/>
      <c r="AK2" s="3735"/>
      <c r="AL2" s="3735"/>
      <c r="AM2" s="3735"/>
      <c r="AN2" s="3735"/>
      <c r="AO2" s="3735"/>
      <c r="AP2" s="3736"/>
    </row>
    <row r="3" spans="1:49" s="1" customFormat="1" x14ac:dyDescent="0.25">
      <c r="A3" s="3751"/>
      <c r="B3" s="3752"/>
      <c r="C3" s="928"/>
      <c r="D3" s="1319"/>
      <c r="E3" s="928"/>
      <c r="F3" s="3791" t="s">
        <v>9135</v>
      </c>
      <c r="G3" s="3759"/>
      <c r="H3" s="3759"/>
      <c r="I3" s="3760"/>
      <c r="J3" s="3743" t="s">
        <v>2321</v>
      </c>
      <c r="K3" s="3621"/>
      <c r="L3" s="3621"/>
      <c r="M3" s="3621"/>
      <c r="N3" s="3621"/>
      <c r="O3" s="3621"/>
      <c r="P3" s="3743" t="s">
        <v>9137</v>
      </c>
      <c r="Q3" s="3621"/>
      <c r="R3" s="3621"/>
      <c r="S3" s="3621"/>
      <c r="T3" s="3621"/>
      <c r="U3" s="3621"/>
      <c r="V3" s="3621"/>
      <c r="W3" s="3622"/>
      <c r="X3" s="3734" t="s">
        <v>2321</v>
      </c>
      <c r="Y3" s="3735"/>
      <c r="Z3" s="3735"/>
      <c r="AA3" s="3735"/>
      <c r="AB3" s="3735"/>
      <c r="AC3" s="3736"/>
      <c r="AD3" s="3734" t="s">
        <v>9137</v>
      </c>
      <c r="AE3" s="3735"/>
      <c r="AF3" s="3735"/>
      <c r="AG3" s="3735"/>
      <c r="AH3" s="3735"/>
      <c r="AI3" s="3736"/>
      <c r="AJ3" s="919"/>
      <c r="AK3" s="1975"/>
      <c r="AL3" s="1976"/>
      <c r="AM3" s="1976"/>
      <c r="AN3" s="1976"/>
      <c r="AO3" s="1976"/>
      <c r="AP3" s="1977"/>
    </row>
    <row r="4" spans="1:49" s="1" customFormat="1" x14ac:dyDescent="0.25">
      <c r="A4" s="1318"/>
      <c r="B4" s="2596"/>
      <c r="C4" s="928"/>
      <c r="D4" s="1320"/>
      <c r="E4" s="928"/>
      <c r="F4" s="3786" t="s">
        <v>19649</v>
      </c>
      <c r="G4" s="3787"/>
      <c r="H4" s="3787"/>
      <c r="I4" s="3788"/>
      <c r="J4" s="3786" t="s">
        <v>19650</v>
      </c>
      <c r="K4" s="3787"/>
      <c r="L4" s="3787"/>
      <c r="M4" s="3787"/>
      <c r="N4" s="3787"/>
      <c r="O4" s="3787"/>
      <c r="P4" s="3787"/>
      <c r="Q4" s="3787"/>
      <c r="R4" s="3787"/>
      <c r="S4" s="3787"/>
      <c r="T4" s="3787"/>
      <c r="U4" s="3787"/>
      <c r="V4" s="3787"/>
      <c r="W4" s="3788"/>
      <c r="X4" s="3746" t="s">
        <v>13338</v>
      </c>
      <c r="Y4" s="3746"/>
      <c r="Z4" s="3746"/>
      <c r="AA4" s="3746"/>
      <c r="AB4" s="3746"/>
      <c r="AC4" s="3746"/>
      <c r="AD4" s="3746"/>
      <c r="AE4" s="3746"/>
      <c r="AF4" s="3746"/>
      <c r="AG4" s="3746"/>
      <c r="AH4" s="3746"/>
      <c r="AI4" s="3746"/>
      <c r="AJ4" s="3731"/>
      <c r="AK4" s="3732"/>
      <c r="AL4" s="3732"/>
      <c r="AM4" s="3732"/>
      <c r="AN4" s="3732"/>
      <c r="AO4" s="3732"/>
      <c r="AP4" s="3733"/>
    </row>
    <row r="5" spans="1:49" s="26" customFormat="1" x14ac:dyDescent="0.25">
      <c r="A5" s="3766"/>
      <c r="B5" s="3767"/>
      <c r="C5" s="2597"/>
      <c r="D5" s="1320"/>
      <c r="E5" s="928"/>
      <c r="F5" s="941"/>
      <c r="G5" s="1974" t="s">
        <v>1887</v>
      </c>
      <c r="H5" s="490"/>
      <c r="I5" s="2598"/>
      <c r="J5" s="3773"/>
      <c r="K5" s="3729"/>
      <c r="L5" s="3730"/>
      <c r="M5" s="165"/>
      <c r="N5" s="3774" t="s">
        <v>212</v>
      </c>
      <c r="O5" s="3730"/>
      <c r="P5" s="3728" t="s">
        <v>211</v>
      </c>
      <c r="Q5" s="3729"/>
      <c r="R5" s="3729"/>
      <c r="S5" s="3729"/>
      <c r="T5" s="3730"/>
      <c r="U5" s="3773" t="s">
        <v>200</v>
      </c>
      <c r="V5" s="3729"/>
      <c r="W5" s="3730"/>
      <c r="X5" s="491"/>
      <c r="Y5" s="3728" t="s">
        <v>840</v>
      </c>
      <c r="Z5" s="3729"/>
      <c r="AA5" s="3729"/>
      <c r="AB5" s="3730"/>
      <c r="AC5" s="237"/>
      <c r="AD5" s="3728" t="s">
        <v>841</v>
      </c>
      <c r="AE5" s="3729"/>
      <c r="AF5" s="3729"/>
      <c r="AG5" s="3729"/>
      <c r="AH5" s="3729"/>
      <c r="AI5" s="3730"/>
      <c r="AJ5" s="3728" t="s">
        <v>9723</v>
      </c>
      <c r="AK5" s="3729"/>
      <c r="AL5" s="3729"/>
      <c r="AM5" s="3729"/>
      <c r="AN5" s="3729"/>
      <c r="AO5" s="3729"/>
      <c r="AP5" s="3730"/>
      <c r="AW5" t="s">
        <v>9621</v>
      </c>
    </row>
    <row r="6" spans="1:49" x14ac:dyDescent="0.25">
      <c r="A6" s="1618"/>
      <c r="B6" s="1195"/>
      <c r="C6" s="2599"/>
      <c r="D6" s="200"/>
      <c r="E6" s="943"/>
      <c r="F6" s="169"/>
      <c r="G6" s="633" t="s">
        <v>2</v>
      </c>
      <c r="H6" s="633" t="s">
        <v>4</v>
      </c>
      <c r="I6" s="633" t="s">
        <v>18930</v>
      </c>
      <c r="J6" s="634" t="s">
        <v>18931</v>
      </c>
      <c r="K6" s="634" t="s">
        <v>18932</v>
      </c>
      <c r="L6" s="444"/>
      <c r="M6" s="260"/>
      <c r="N6" s="502" t="s">
        <v>2</v>
      </c>
      <c r="O6" s="830" t="s">
        <v>3</v>
      </c>
      <c r="P6" s="830" t="s">
        <v>2</v>
      </c>
      <c r="Q6" s="830" t="s">
        <v>3</v>
      </c>
      <c r="R6" s="830" t="s">
        <v>4</v>
      </c>
      <c r="S6" s="830" t="s">
        <v>184</v>
      </c>
      <c r="T6" s="830" t="s">
        <v>185</v>
      </c>
      <c r="U6" s="260"/>
      <c r="V6" s="2601" t="s">
        <v>2</v>
      </c>
      <c r="W6" s="499" t="s">
        <v>3</v>
      </c>
      <c r="X6" s="260"/>
      <c r="Y6" s="492" t="s">
        <v>2</v>
      </c>
      <c r="Z6" s="493" t="s">
        <v>3</v>
      </c>
      <c r="AA6" s="493" t="s">
        <v>4</v>
      </c>
      <c r="AB6" s="494" t="s">
        <v>184</v>
      </c>
      <c r="AC6" s="495"/>
      <c r="AD6" s="492" t="s">
        <v>2</v>
      </c>
      <c r="AE6" s="493" t="s">
        <v>3</v>
      </c>
      <c r="AF6" s="493" t="s">
        <v>4</v>
      </c>
      <c r="AG6" s="493" t="s">
        <v>184</v>
      </c>
      <c r="AH6" s="493" t="s">
        <v>185</v>
      </c>
      <c r="AI6" s="493" t="s">
        <v>24</v>
      </c>
      <c r="AK6" s="907" t="s">
        <v>2</v>
      </c>
      <c r="AL6" s="907" t="s">
        <v>3</v>
      </c>
      <c r="AM6" s="907" t="s">
        <v>4</v>
      </c>
      <c r="AN6" s="907" t="s">
        <v>184</v>
      </c>
      <c r="AO6" s="907" t="s">
        <v>185</v>
      </c>
      <c r="AP6" s="907" t="s">
        <v>24</v>
      </c>
    </row>
    <row r="7" spans="1:49" s="27" customFormat="1" x14ac:dyDescent="0.25">
      <c r="A7" s="3784"/>
      <c r="B7" s="3785"/>
      <c r="C7" s="2027" t="s">
        <v>2328</v>
      </c>
      <c r="D7" s="1321"/>
      <c r="E7" s="944"/>
      <c r="F7" s="942"/>
      <c r="G7" s="496" t="s">
        <v>81</v>
      </c>
      <c r="H7" s="498" t="s">
        <v>1885</v>
      </c>
      <c r="I7" s="2602"/>
      <c r="J7" s="2942"/>
      <c r="K7" s="2943"/>
      <c r="L7" s="444"/>
      <c r="M7" s="53"/>
      <c r="N7" s="501" t="s">
        <v>213</v>
      </c>
      <c r="O7" s="502" t="s">
        <v>214</v>
      </c>
      <c r="P7" s="502" t="s">
        <v>217</v>
      </c>
      <c r="Q7" s="502" t="s">
        <v>217</v>
      </c>
      <c r="R7" s="502" t="s">
        <v>218</v>
      </c>
      <c r="S7" s="502" t="s">
        <v>219</v>
      </c>
      <c r="T7" s="503" t="s">
        <v>214</v>
      </c>
      <c r="U7" s="53"/>
      <c r="V7" s="2601" t="s">
        <v>220</v>
      </c>
      <c r="W7" s="499" t="s">
        <v>221</v>
      </c>
      <c r="X7" s="53"/>
      <c r="Y7" s="525" t="s">
        <v>748</v>
      </c>
      <c r="Z7" s="526" t="s">
        <v>749</v>
      </c>
      <c r="AA7" s="526" t="s">
        <v>750</v>
      </c>
      <c r="AB7" s="527" t="s">
        <v>751</v>
      </c>
      <c r="AC7" s="504"/>
      <c r="AD7" s="525" t="s">
        <v>752</v>
      </c>
      <c r="AE7" s="526" t="s">
        <v>753</v>
      </c>
      <c r="AF7" s="527" t="s">
        <v>752</v>
      </c>
      <c r="AG7" s="674" t="s">
        <v>753</v>
      </c>
      <c r="AH7" s="525" t="s">
        <v>752</v>
      </c>
      <c r="AI7" s="526" t="s">
        <v>753</v>
      </c>
      <c r="AJ7" s="904"/>
      <c r="AK7" s="903" t="s">
        <v>9710</v>
      </c>
      <c r="AL7" s="903" t="s">
        <v>9711</v>
      </c>
      <c r="AM7" s="903" t="s">
        <v>9710</v>
      </c>
      <c r="AN7" s="903" t="s">
        <v>9711</v>
      </c>
      <c r="AO7" s="903" t="s">
        <v>9712</v>
      </c>
      <c r="AP7" s="903" t="s">
        <v>9713</v>
      </c>
      <c r="AW7"/>
    </row>
    <row r="8" spans="1:49" x14ac:dyDescent="0.25">
      <c r="A8" s="1620">
        <v>1</v>
      </c>
      <c r="B8" s="1621"/>
      <c r="C8" s="1346" t="s">
        <v>842</v>
      </c>
      <c r="D8" s="67" t="s">
        <v>1088</v>
      </c>
      <c r="E8" s="30"/>
      <c r="F8" s="38">
        <v>1</v>
      </c>
      <c r="G8" s="2603" t="s">
        <v>8</v>
      </c>
      <c r="H8" s="2935" t="s">
        <v>8</v>
      </c>
      <c r="I8" s="2549"/>
      <c r="J8" s="2953"/>
      <c r="K8" s="2945"/>
      <c r="L8" s="2944"/>
      <c r="M8" s="21">
        <v>1</v>
      </c>
      <c r="N8" s="529" t="s">
        <v>7</v>
      </c>
      <c r="O8" s="665" t="s">
        <v>7</v>
      </c>
      <c r="P8" s="23" t="s">
        <v>7</v>
      </c>
      <c r="Q8" s="23" t="s">
        <v>7</v>
      </c>
      <c r="R8" s="23" t="s">
        <v>7</v>
      </c>
      <c r="S8" s="23" t="s">
        <v>7</v>
      </c>
      <c r="T8" s="655" t="s">
        <v>7</v>
      </c>
      <c r="U8" s="900">
        <v>1</v>
      </c>
      <c r="V8" s="2028" t="s">
        <v>8</v>
      </c>
      <c r="W8" s="34" t="s">
        <v>8</v>
      </c>
      <c r="X8" s="524">
        <v>1</v>
      </c>
      <c r="Y8" s="666" t="s">
        <v>7</v>
      </c>
      <c r="Z8" s="665" t="s">
        <v>7</v>
      </c>
      <c r="AA8" s="528" t="s">
        <v>7</v>
      </c>
      <c r="AB8" s="665" t="s">
        <v>7</v>
      </c>
      <c r="AC8" s="530" t="s">
        <v>819</v>
      </c>
      <c r="AD8" s="666" t="s">
        <v>8</v>
      </c>
      <c r="AE8" s="665" t="s">
        <v>8</v>
      </c>
      <c r="AF8" s="528" t="s">
        <v>7</v>
      </c>
      <c r="AG8" s="665" t="s">
        <v>7</v>
      </c>
      <c r="AH8" s="528" t="s">
        <v>8</v>
      </c>
      <c r="AI8" s="594" t="s">
        <v>8</v>
      </c>
      <c r="AJ8" s="910">
        <v>1</v>
      </c>
      <c r="AK8" s="911" t="s">
        <v>8</v>
      </c>
      <c r="AL8" s="650" t="s">
        <v>7</v>
      </c>
      <c r="AM8" s="911" t="s">
        <v>7</v>
      </c>
      <c r="AN8" s="650" t="s">
        <v>7</v>
      </c>
      <c r="AO8" s="911" t="s">
        <v>7</v>
      </c>
      <c r="AP8" s="650" t="s">
        <v>7</v>
      </c>
      <c r="AQ8" s="3778" t="s">
        <v>0</v>
      </c>
      <c r="AR8" s="3779"/>
      <c r="AS8" s="3780" t="s">
        <v>106</v>
      </c>
      <c r="AT8" s="3781"/>
      <c r="AW8" t="s">
        <v>9668</v>
      </c>
    </row>
    <row r="9" spans="1:49" x14ac:dyDescent="0.25">
      <c r="A9" s="1614">
        <v>2</v>
      </c>
      <c r="B9" s="1615"/>
      <c r="C9" s="1407" t="s">
        <v>843</v>
      </c>
      <c r="D9" s="68" t="s">
        <v>11258</v>
      </c>
      <c r="E9" s="30" t="s">
        <v>11297</v>
      </c>
      <c r="F9" s="38">
        <v>2</v>
      </c>
      <c r="G9" s="2606" t="s">
        <v>13</v>
      </c>
      <c r="H9" s="2614" t="s">
        <v>9</v>
      </c>
      <c r="I9" s="2954" t="s">
        <v>8</v>
      </c>
      <c r="J9" s="2945" t="s">
        <v>8</v>
      </c>
      <c r="K9" s="2945" t="s">
        <v>8</v>
      </c>
      <c r="L9" s="657"/>
      <c r="M9" s="21">
        <v>2</v>
      </c>
      <c r="N9" s="24" t="s">
        <v>8</v>
      </c>
      <c r="O9" s="656"/>
      <c r="P9" s="33"/>
      <c r="Q9" s="23" t="s">
        <v>8</v>
      </c>
      <c r="R9" s="23" t="s">
        <v>8</v>
      </c>
      <c r="S9" s="23" t="s">
        <v>8</v>
      </c>
      <c r="T9" s="656" t="s">
        <v>8</v>
      </c>
      <c r="U9" s="35"/>
      <c r="V9" s="2028"/>
      <c r="W9" s="34"/>
      <c r="X9" s="55" t="s">
        <v>824</v>
      </c>
      <c r="Y9" s="24"/>
      <c r="Z9" s="656"/>
      <c r="AA9" s="23"/>
      <c r="AB9" s="656"/>
      <c r="AC9" s="667"/>
      <c r="AD9" s="24"/>
      <c r="AE9" s="656"/>
      <c r="AF9" s="23"/>
      <c r="AG9" s="656"/>
      <c r="AH9" s="23"/>
      <c r="AI9" s="34"/>
      <c r="AJ9" s="283"/>
      <c r="AK9" s="32"/>
      <c r="AL9" s="651"/>
      <c r="AM9" s="32"/>
      <c r="AN9" s="651"/>
      <c r="AO9" s="32"/>
      <c r="AP9" s="651"/>
      <c r="AQ9" s="260">
        <v>1</v>
      </c>
      <c r="AR9" s="25" t="s">
        <v>235</v>
      </c>
      <c r="AS9" s="260" t="str">
        <f t="shared" ref="AS9:AS14" si="0">LEFT(AT9,1)</f>
        <v>1</v>
      </c>
      <c r="AT9" t="s">
        <v>235</v>
      </c>
      <c r="AW9" t="s">
        <v>9622</v>
      </c>
    </row>
    <row r="10" spans="1:49" x14ac:dyDescent="0.25">
      <c r="A10" s="1614">
        <v>3</v>
      </c>
      <c r="B10" s="1615"/>
      <c r="C10" s="1408" t="s">
        <v>844</v>
      </c>
      <c r="D10" s="68" t="s">
        <v>11259</v>
      </c>
      <c r="E10" s="30" t="s">
        <v>11261</v>
      </c>
      <c r="F10" s="38">
        <v>3</v>
      </c>
      <c r="G10" s="2606" t="s">
        <v>13</v>
      </c>
      <c r="H10" s="2614" t="s">
        <v>9</v>
      </c>
      <c r="I10" s="2954" t="s">
        <v>18933</v>
      </c>
      <c r="J10" s="2945" t="s">
        <v>18934</v>
      </c>
      <c r="K10" s="2945" t="s">
        <v>18934</v>
      </c>
      <c r="L10" s="657"/>
      <c r="M10" s="21">
        <v>3</v>
      </c>
      <c r="N10" s="24" t="s">
        <v>8</v>
      </c>
      <c r="O10" s="656"/>
      <c r="P10" s="23" t="s">
        <v>8</v>
      </c>
      <c r="Q10" s="23" t="s">
        <v>8</v>
      </c>
      <c r="R10" s="23" t="s">
        <v>8</v>
      </c>
      <c r="S10" s="23" t="s">
        <v>8</v>
      </c>
      <c r="T10" s="656"/>
      <c r="U10" s="35"/>
      <c r="V10" s="2028"/>
      <c r="W10" s="34"/>
      <c r="X10" s="55" t="s">
        <v>824</v>
      </c>
      <c r="Y10" s="24"/>
      <c r="Z10" s="656"/>
      <c r="AA10" s="23"/>
      <c r="AB10" s="656"/>
      <c r="AC10" s="667"/>
      <c r="AD10" s="24"/>
      <c r="AE10" s="656"/>
      <c r="AF10" s="23"/>
      <c r="AG10" s="656"/>
      <c r="AH10" s="23"/>
      <c r="AI10" s="34"/>
      <c r="AJ10" s="283"/>
      <c r="AK10" s="32"/>
      <c r="AL10" s="651"/>
      <c r="AM10" s="32"/>
      <c r="AN10" s="651"/>
      <c r="AO10" s="32"/>
      <c r="AP10" s="651"/>
      <c r="AQ10" s="43">
        <v>2</v>
      </c>
      <c r="AR10" s="25" t="s">
        <v>236</v>
      </c>
      <c r="AS10" s="43" t="str">
        <f t="shared" si="0"/>
        <v>2</v>
      </c>
      <c r="AT10" t="s">
        <v>236</v>
      </c>
      <c r="AW10" t="s">
        <v>9623</v>
      </c>
    </row>
    <row r="11" spans="1:49" x14ac:dyDescent="0.25">
      <c r="A11" s="1614">
        <v>4</v>
      </c>
      <c r="B11" s="1615"/>
      <c r="C11" s="1408" t="s">
        <v>845</v>
      </c>
      <c r="D11" s="68" t="s">
        <v>11260</v>
      </c>
      <c r="E11" s="30" t="s">
        <v>11260</v>
      </c>
      <c r="F11" s="38">
        <v>4</v>
      </c>
      <c r="G11" s="2606" t="s">
        <v>13</v>
      </c>
      <c r="H11" s="2614" t="s">
        <v>9</v>
      </c>
      <c r="I11" s="2658" t="s">
        <v>8</v>
      </c>
      <c r="J11" s="2945" t="s">
        <v>8</v>
      </c>
      <c r="K11" s="2945" t="s">
        <v>8</v>
      </c>
      <c r="L11" s="657"/>
      <c r="M11" s="21">
        <v>4</v>
      </c>
      <c r="N11" s="24" t="s">
        <v>8</v>
      </c>
      <c r="O11" s="656"/>
      <c r="P11" s="23" t="s">
        <v>8</v>
      </c>
      <c r="Q11" s="23" t="s">
        <v>8</v>
      </c>
      <c r="R11" s="23" t="s">
        <v>8</v>
      </c>
      <c r="S11" s="23" t="s">
        <v>8</v>
      </c>
      <c r="T11" s="656"/>
      <c r="U11" s="35"/>
      <c r="V11" s="2028"/>
      <c r="W11" s="34"/>
      <c r="X11" s="55" t="s">
        <v>824</v>
      </c>
      <c r="Y11" s="24"/>
      <c r="Z11" s="656"/>
      <c r="AA11" s="23"/>
      <c r="AB11" s="656"/>
      <c r="AC11" s="667"/>
      <c r="AD11" s="24"/>
      <c r="AE11" s="656"/>
      <c r="AF11" s="23"/>
      <c r="AG11" s="656"/>
      <c r="AH11" s="23"/>
      <c r="AI11" s="34"/>
      <c r="AJ11" s="283"/>
      <c r="AK11" s="32"/>
      <c r="AL11" s="651"/>
      <c r="AM11" s="32"/>
      <c r="AN11" s="651"/>
      <c r="AO11" s="32"/>
      <c r="AP11" s="651"/>
      <c r="AQ11" s="43">
        <v>3</v>
      </c>
      <c r="AR11" s="25" t="s">
        <v>237</v>
      </c>
      <c r="AS11" s="43" t="str">
        <f t="shared" si="0"/>
        <v>3</v>
      </c>
      <c r="AT11" t="s">
        <v>588</v>
      </c>
      <c r="AW11" t="s">
        <v>9624</v>
      </c>
    </row>
    <row r="12" spans="1:49" x14ac:dyDescent="0.25">
      <c r="A12" s="1614">
        <v>7</v>
      </c>
      <c r="B12" s="1615"/>
      <c r="C12" s="1408" t="s">
        <v>846</v>
      </c>
      <c r="D12" s="68" t="s">
        <v>11262</v>
      </c>
      <c r="E12" s="30"/>
      <c r="F12" s="42"/>
      <c r="G12" s="2606"/>
      <c r="H12" s="2614"/>
      <c r="I12" s="2658"/>
      <c r="J12" s="2945"/>
      <c r="K12" s="2945"/>
      <c r="L12" s="657"/>
      <c r="M12" s="28"/>
      <c r="N12" s="24"/>
      <c r="O12" s="651"/>
      <c r="P12" s="33"/>
      <c r="Q12" s="33"/>
      <c r="R12" s="33"/>
      <c r="S12" s="33"/>
      <c r="T12" s="651"/>
      <c r="U12" s="35"/>
      <c r="V12" s="2028"/>
      <c r="W12" s="34"/>
      <c r="X12" s="55" t="s">
        <v>824</v>
      </c>
      <c r="Y12" s="24"/>
      <c r="Z12" s="656"/>
      <c r="AA12" s="23"/>
      <c r="AB12" s="656"/>
      <c r="AC12" s="667"/>
      <c r="AD12" s="24"/>
      <c r="AE12" s="656"/>
      <c r="AF12" s="23"/>
      <c r="AG12" s="656"/>
      <c r="AH12" s="23"/>
      <c r="AI12" s="34"/>
      <c r="AJ12" s="283"/>
      <c r="AK12" s="32"/>
      <c r="AL12" s="651"/>
      <c r="AM12" s="32"/>
      <c r="AN12" s="651"/>
      <c r="AO12" s="32"/>
      <c r="AP12" s="651"/>
      <c r="AQ12" s="43">
        <v>7</v>
      </c>
      <c r="AR12" s="25" t="s">
        <v>238</v>
      </c>
      <c r="AS12" s="43" t="str">
        <f t="shared" si="0"/>
        <v>6</v>
      </c>
      <c r="AT12" t="s">
        <v>589</v>
      </c>
      <c r="AW12" t="s">
        <v>9625</v>
      </c>
    </row>
    <row r="13" spans="1:49" x14ac:dyDescent="0.25">
      <c r="A13" s="1614">
        <v>11</v>
      </c>
      <c r="B13" s="1615"/>
      <c r="C13" s="1408" t="s">
        <v>847</v>
      </c>
      <c r="D13" s="68" t="s">
        <v>11259</v>
      </c>
      <c r="E13" s="30" t="s">
        <v>11259</v>
      </c>
      <c r="F13" s="38">
        <v>11</v>
      </c>
      <c r="G13" s="2606" t="s">
        <v>13</v>
      </c>
      <c r="H13" s="2614" t="s">
        <v>9</v>
      </c>
      <c r="I13" s="2658" t="s">
        <v>8</v>
      </c>
      <c r="J13" s="2945" t="s">
        <v>8</v>
      </c>
      <c r="K13" s="2945" t="s">
        <v>8</v>
      </c>
      <c r="L13" s="657"/>
      <c r="M13" s="21">
        <v>11</v>
      </c>
      <c r="N13" s="24" t="s">
        <v>8</v>
      </c>
      <c r="O13" s="656"/>
      <c r="P13" s="23" t="s">
        <v>8</v>
      </c>
      <c r="Q13" s="23" t="s">
        <v>8</v>
      </c>
      <c r="R13" s="23" t="s">
        <v>8</v>
      </c>
      <c r="S13" s="23" t="s">
        <v>8</v>
      </c>
      <c r="T13" s="656"/>
      <c r="U13" s="20">
        <v>11</v>
      </c>
      <c r="V13" s="2028" t="s">
        <v>13</v>
      </c>
      <c r="W13" s="34" t="s">
        <v>9</v>
      </c>
      <c r="X13" s="54">
        <v>11</v>
      </c>
      <c r="Y13" s="24" t="s">
        <v>13</v>
      </c>
      <c r="Z13" s="656" t="s">
        <v>9</v>
      </c>
      <c r="AA13" s="23" t="s">
        <v>13</v>
      </c>
      <c r="AB13" s="656" t="s">
        <v>9</v>
      </c>
      <c r="AC13" s="668" t="s">
        <v>575</v>
      </c>
      <c r="AD13" s="24" t="s">
        <v>13</v>
      </c>
      <c r="AE13" s="656" t="s">
        <v>9</v>
      </c>
      <c r="AF13" s="23"/>
      <c r="AG13" s="656"/>
      <c r="AH13" s="23" t="s">
        <v>13</v>
      </c>
      <c r="AI13" s="34" t="s">
        <v>9</v>
      </c>
      <c r="AJ13" s="909" t="s">
        <v>575</v>
      </c>
      <c r="AK13" s="32" t="s">
        <v>13</v>
      </c>
      <c r="AL13" s="651" t="s">
        <v>9</v>
      </c>
      <c r="AM13" s="32" t="s">
        <v>13</v>
      </c>
      <c r="AN13" s="651" t="s">
        <v>9</v>
      </c>
      <c r="AO13" s="32" t="s">
        <v>13</v>
      </c>
      <c r="AP13" s="651" t="s">
        <v>9</v>
      </c>
      <c r="AQ13" s="43">
        <v>9</v>
      </c>
      <c r="AR13" s="25" t="s">
        <v>239</v>
      </c>
      <c r="AS13" s="43" t="str">
        <f t="shared" si="0"/>
        <v>7</v>
      </c>
      <c r="AT13" t="s">
        <v>590</v>
      </c>
      <c r="AW13" t="s">
        <v>9626</v>
      </c>
    </row>
    <row r="14" spans="1:49" x14ac:dyDescent="0.25">
      <c r="A14" s="1614">
        <v>12</v>
      </c>
      <c r="B14" s="1615"/>
      <c r="C14" s="1408" t="s">
        <v>848</v>
      </c>
      <c r="D14" s="68" t="s">
        <v>11264</v>
      </c>
      <c r="E14" s="30" t="s">
        <v>11264</v>
      </c>
      <c r="F14" s="38">
        <v>12</v>
      </c>
      <c r="G14" s="2606" t="s">
        <v>13</v>
      </c>
      <c r="H14" s="2614" t="s">
        <v>15</v>
      </c>
      <c r="I14" s="2658" t="s">
        <v>8</v>
      </c>
      <c r="J14" s="2953" t="s">
        <v>8</v>
      </c>
      <c r="K14" s="2945" t="s">
        <v>8</v>
      </c>
      <c r="L14" s="657"/>
      <c r="M14" s="21">
        <v>12</v>
      </c>
      <c r="N14" s="24" t="s">
        <v>8</v>
      </c>
      <c r="O14" s="656"/>
      <c r="P14" s="23" t="s">
        <v>8</v>
      </c>
      <c r="Q14" s="23" t="s">
        <v>8</v>
      </c>
      <c r="R14" s="23" t="s">
        <v>8</v>
      </c>
      <c r="S14" s="23" t="s">
        <v>8</v>
      </c>
      <c r="T14" s="656"/>
      <c r="U14" s="662">
        <v>12</v>
      </c>
      <c r="V14" s="2028" t="s">
        <v>13</v>
      </c>
      <c r="W14" s="34"/>
      <c r="X14" s="55" t="s">
        <v>824</v>
      </c>
      <c r="Y14" s="24"/>
      <c r="Z14" s="656"/>
      <c r="AA14" s="23"/>
      <c r="AB14" s="656"/>
      <c r="AC14" s="667"/>
      <c r="AD14" s="24"/>
      <c r="AE14" s="656"/>
      <c r="AF14" s="23"/>
      <c r="AG14" s="656"/>
      <c r="AH14" s="23"/>
      <c r="AI14" s="34"/>
      <c r="AJ14" s="909" t="s">
        <v>579</v>
      </c>
      <c r="AK14" s="32" t="s">
        <v>9706</v>
      </c>
      <c r="AL14" s="651" t="s">
        <v>15</v>
      </c>
      <c r="AM14" s="32" t="s">
        <v>9707</v>
      </c>
      <c r="AN14" s="651" t="s">
        <v>9708</v>
      </c>
      <c r="AO14" s="32" t="s">
        <v>8</v>
      </c>
      <c r="AP14" s="651"/>
      <c r="AQ14" s="43" t="s">
        <v>265</v>
      </c>
      <c r="AR14" s="25" t="s">
        <v>240</v>
      </c>
      <c r="AS14" s="43" t="str">
        <f t="shared" si="0"/>
        <v>8</v>
      </c>
      <c r="AT14" t="s">
        <v>591</v>
      </c>
      <c r="AW14" t="s">
        <v>9627</v>
      </c>
    </row>
    <row r="15" spans="1:49" x14ac:dyDescent="0.25">
      <c r="A15" s="1614">
        <v>13</v>
      </c>
      <c r="B15" s="1615"/>
      <c r="C15" s="1408" t="s">
        <v>849</v>
      </c>
      <c r="D15" s="68" t="s">
        <v>11265</v>
      </c>
      <c r="E15" s="30" t="s">
        <v>11265</v>
      </c>
      <c r="F15" s="38">
        <v>13</v>
      </c>
      <c r="G15" s="2606" t="s">
        <v>13</v>
      </c>
      <c r="H15" s="2614" t="s">
        <v>15</v>
      </c>
      <c r="I15" s="2658" t="s">
        <v>8</v>
      </c>
      <c r="J15" s="2953" t="s">
        <v>8</v>
      </c>
      <c r="K15" s="2945" t="s">
        <v>8</v>
      </c>
      <c r="L15" s="657"/>
      <c r="M15" s="21">
        <v>13</v>
      </c>
      <c r="N15" s="24" t="s">
        <v>8</v>
      </c>
      <c r="O15" s="656"/>
      <c r="P15" s="23" t="s">
        <v>8</v>
      </c>
      <c r="Q15" s="23" t="s">
        <v>8</v>
      </c>
      <c r="R15" s="23" t="s">
        <v>8</v>
      </c>
      <c r="S15" s="23" t="s">
        <v>8</v>
      </c>
      <c r="T15" s="656"/>
      <c r="U15" s="662">
        <v>13</v>
      </c>
      <c r="V15" s="2028" t="s">
        <v>13</v>
      </c>
      <c r="W15" s="34"/>
      <c r="X15" s="55" t="s">
        <v>824</v>
      </c>
      <c r="Y15" s="24"/>
      <c r="Z15" s="656"/>
      <c r="AA15" s="23"/>
      <c r="AB15" s="656"/>
      <c r="AC15" s="667"/>
      <c r="AD15" s="24"/>
      <c r="AE15" s="656"/>
      <c r="AF15" s="23"/>
      <c r="AG15" s="656"/>
      <c r="AH15" s="23"/>
      <c r="AI15" s="34"/>
      <c r="AJ15" s="909" t="s">
        <v>576</v>
      </c>
      <c r="AK15" s="32" t="s">
        <v>9706</v>
      </c>
      <c r="AL15" s="651" t="s">
        <v>15</v>
      </c>
      <c r="AM15" s="32" t="s">
        <v>9707</v>
      </c>
      <c r="AN15" s="651" t="s">
        <v>9708</v>
      </c>
      <c r="AO15" s="32" t="s">
        <v>8</v>
      </c>
      <c r="AP15" s="651"/>
      <c r="AQ15" s="43" t="s">
        <v>266</v>
      </c>
      <c r="AR15" s="25" t="s">
        <v>241</v>
      </c>
      <c r="AS15" s="43" t="str">
        <f t="shared" ref="AS15:AS45" si="1">LEFT(AT15,2)</f>
        <v>11</v>
      </c>
      <c r="AT15" t="s">
        <v>592</v>
      </c>
      <c r="AW15" t="s">
        <v>9628</v>
      </c>
    </row>
    <row r="16" spans="1:49" x14ac:dyDescent="0.25">
      <c r="A16" s="1614">
        <v>14</v>
      </c>
      <c r="B16" s="1615"/>
      <c r="C16" s="1407" t="s">
        <v>850</v>
      </c>
      <c r="D16" s="68" t="s">
        <v>11267</v>
      </c>
      <c r="E16" s="30" t="s">
        <v>11267</v>
      </c>
      <c r="F16" s="38">
        <v>14</v>
      </c>
      <c r="G16" s="2606" t="s">
        <v>13</v>
      </c>
      <c r="H16" s="2614" t="s">
        <v>15</v>
      </c>
      <c r="I16" s="2954" t="s">
        <v>18935</v>
      </c>
      <c r="J16" s="2945" t="s">
        <v>18935</v>
      </c>
      <c r="K16" s="2945" t="s">
        <v>18935</v>
      </c>
      <c r="L16" s="657"/>
      <c r="M16" s="662" t="s">
        <v>577</v>
      </c>
      <c r="N16" s="24"/>
      <c r="O16" s="656"/>
      <c r="P16" s="23" t="s">
        <v>60</v>
      </c>
      <c r="Q16" s="23" t="s">
        <v>60</v>
      </c>
      <c r="R16" s="23" t="s">
        <v>60</v>
      </c>
      <c r="S16" s="23" t="s">
        <v>79</v>
      </c>
      <c r="T16" s="656"/>
      <c r="U16" s="35"/>
      <c r="V16" s="2028"/>
      <c r="W16" s="34"/>
      <c r="X16" s="55" t="s">
        <v>824</v>
      </c>
      <c r="Y16" s="24"/>
      <c r="Z16" s="656"/>
      <c r="AA16" s="23"/>
      <c r="AB16" s="656"/>
      <c r="AC16" s="667"/>
      <c r="AD16" s="24"/>
      <c r="AE16" s="656"/>
      <c r="AF16" s="23"/>
      <c r="AG16" s="656"/>
      <c r="AH16" s="23"/>
      <c r="AI16" s="34"/>
      <c r="AJ16" s="283"/>
      <c r="AK16" s="32"/>
      <c r="AL16" s="651"/>
      <c r="AM16" s="32"/>
      <c r="AN16" s="651"/>
      <c r="AO16" s="32"/>
      <c r="AP16" s="651"/>
      <c r="AQ16" s="43" t="s">
        <v>267</v>
      </c>
      <c r="AR16" s="25" t="s">
        <v>242</v>
      </c>
      <c r="AS16" s="43" t="str">
        <f t="shared" si="1"/>
        <v>14</v>
      </c>
      <c r="AT16" t="s">
        <v>593</v>
      </c>
    </row>
    <row r="17" spans="1:54" x14ac:dyDescent="0.25">
      <c r="A17" s="1616">
        <v>18</v>
      </c>
      <c r="B17" s="1615"/>
      <c r="C17" s="1679" t="s">
        <v>851</v>
      </c>
      <c r="D17" s="68" t="s">
        <v>11266</v>
      </c>
      <c r="E17" s="30" t="s">
        <v>11266</v>
      </c>
      <c r="F17" s="38">
        <v>18</v>
      </c>
      <c r="G17" s="2606" t="s">
        <v>13</v>
      </c>
      <c r="H17" s="2614" t="s">
        <v>15</v>
      </c>
      <c r="I17" s="2954" t="s">
        <v>8</v>
      </c>
      <c r="J17" s="2953" t="s">
        <v>8</v>
      </c>
      <c r="K17" s="2945" t="s">
        <v>8</v>
      </c>
      <c r="L17" s="657"/>
      <c r="M17" s="28"/>
      <c r="N17" s="24"/>
      <c r="O17" s="651"/>
      <c r="P17" s="33"/>
      <c r="Q17" s="33"/>
      <c r="R17" s="33"/>
      <c r="S17" s="33"/>
      <c r="T17" s="651"/>
      <c r="U17" s="23"/>
      <c r="V17" s="2028"/>
      <c r="W17" s="34"/>
      <c r="X17" s="55" t="s">
        <v>824</v>
      </c>
      <c r="Y17" s="24"/>
      <c r="Z17" s="656"/>
      <c r="AA17" s="23"/>
      <c r="AB17" s="656"/>
      <c r="AC17" s="667"/>
      <c r="AD17" s="24"/>
      <c r="AE17" s="656"/>
      <c r="AF17" s="23"/>
      <c r="AG17" s="656"/>
      <c r="AH17" s="23"/>
      <c r="AI17" s="34"/>
      <c r="AJ17" s="283"/>
      <c r="AK17" s="32"/>
      <c r="AL17" s="651"/>
      <c r="AM17" s="32"/>
      <c r="AN17" s="651"/>
      <c r="AO17" s="32"/>
      <c r="AP17" s="651"/>
      <c r="AQ17" s="43" t="s">
        <v>268</v>
      </c>
      <c r="AR17" s="25" t="s">
        <v>243</v>
      </c>
      <c r="AS17" s="43" t="str">
        <f t="shared" si="1"/>
        <v>15</v>
      </c>
      <c r="AT17" t="s">
        <v>594</v>
      </c>
    </row>
    <row r="18" spans="1:54" x14ac:dyDescent="0.25">
      <c r="A18" s="1616" t="s">
        <v>418</v>
      </c>
      <c r="B18" s="1615"/>
      <c r="C18" s="1613" t="s">
        <v>852</v>
      </c>
      <c r="D18" s="68"/>
      <c r="E18" s="30" t="s">
        <v>11274</v>
      </c>
      <c r="F18" s="42"/>
      <c r="G18" s="2928"/>
      <c r="H18" s="2936"/>
      <c r="I18" s="1176"/>
      <c r="J18" s="2953"/>
      <c r="K18" s="2945"/>
      <c r="L18" s="657"/>
      <c r="M18" s="28"/>
      <c r="N18" s="24"/>
      <c r="O18" s="651"/>
      <c r="P18" s="33"/>
      <c r="Q18" s="33"/>
      <c r="R18" s="33"/>
      <c r="S18" s="33"/>
      <c r="T18" s="651"/>
      <c r="U18" s="23"/>
      <c r="V18" s="2028"/>
      <c r="W18" s="34"/>
      <c r="X18" s="283">
        <v>21</v>
      </c>
      <c r="Y18" s="24"/>
      <c r="Z18" s="656"/>
      <c r="AA18" s="23" t="s">
        <v>738</v>
      </c>
      <c r="AB18" s="656"/>
      <c r="AC18" s="669"/>
      <c r="AD18" s="32"/>
      <c r="AE18" s="651"/>
      <c r="AF18" s="33"/>
      <c r="AG18" s="651"/>
      <c r="AH18" s="33"/>
      <c r="AI18" s="34"/>
      <c r="AJ18" s="283"/>
      <c r="AK18" s="32"/>
      <c r="AL18" s="651"/>
      <c r="AM18" s="32"/>
      <c r="AN18" s="651"/>
      <c r="AO18" s="32"/>
      <c r="AP18" s="651"/>
      <c r="AQ18" s="43" t="s">
        <v>269</v>
      </c>
      <c r="AR18" s="25" t="s">
        <v>244</v>
      </c>
      <c r="AS18" s="43" t="str">
        <f t="shared" si="1"/>
        <v>16</v>
      </c>
      <c r="AT18" t="s">
        <v>595</v>
      </c>
    </row>
    <row r="19" spans="1:54" x14ac:dyDescent="0.25">
      <c r="A19" s="1614">
        <v>22</v>
      </c>
      <c r="B19" s="1615"/>
      <c r="C19" s="1408" t="s">
        <v>853</v>
      </c>
      <c r="D19" s="68" t="s">
        <v>11269</v>
      </c>
      <c r="E19" s="30" t="s">
        <v>11268</v>
      </c>
      <c r="F19" s="38">
        <v>22</v>
      </c>
      <c r="G19" s="2606" t="s">
        <v>13</v>
      </c>
      <c r="H19" s="2614" t="s">
        <v>15</v>
      </c>
      <c r="I19" s="2658" t="s">
        <v>8</v>
      </c>
      <c r="J19" s="2945" t="s">
        <v>8</v>
      </c>
      <c r="K19" s="2945" t="s">
        <v>8</v>
      </c>
      <c r="L19" s="657"/>
      <c r="M19" s="21" t="s">
        <v>420</v>
      </c>
      <c r="N19" s="24" t="s">
        <v>8</v>
      </c>
      <c r="O19" s="656"/>
      <c r="P19" s="23" t="s">
        <v>8</v>
      </c>
      <c r="Q19" s="23" t="s">
        <v>8</v>
      </c>
      <c r="R19" s="23" t="s">
        <v>8</v>
      </c>
      <c r="S19" s="23" t="s">
        <v>8</v>
      </c>
      <c r="T19" s="656"/>
      <c r="U19" s="23"/>
      <c r="V19" s="2028"/>
      <c r="W19" s="34"/>
      <c r="X19" s="56" t="s">
        <v>824</v>
      </c>
      <c r="Y19" s="24"/>
      <c r="Z19" s="656"/>
      <c r="AA19" s="23"/>
      <c r="AB19" s="656"/>
      <c r="AC19" s="667"/>
      <c r="AD19" s="24"/>
      <c r="AE19" s="656"/>
      <c r="AF19" s="23"/>
      <c r="AG19" s="656"/>
      <c r="AH19" s="23"/>
      <c r="AI19" s="34"/>
      <c r="AJ19" s="283"/>
      <c r="AK19" s="32"/>
      <c r="AL19" s="651"/>
      <c r="AM19" s="32"/>
      <c r="AN19" s="651"/>
      <c r="AO19" s="32"/>
      <c r="AP19" s="651"/>
      <c r="AQ19" s="43" t="s">
        <v>270</v>
      </c>
      <c r="AR19" s="25" t="s">
        <v>245</v>
      </c>
      <c r="AS19" s="43" t="str">
        <f t="shared" si="1"/>
        <v>17</v>
      </c>
      <c r="AT19" t="s">
        <v>596</v>
      </c>
    </row>
    <row r="20" spans="1:54" x14ac:dyDescent="0.25">
      <c r="A20" s="1614">
        <v>23</v>
      </c>
      <c r="B20" s="1615"/>
      <c r="C20" s="1407" t="s">
        <v>854</v>
      </c>
      <c r="D20" s="68" t="s">
        <v>11268</v>
      </c>
      <c r="E20" s="30" t="s">
        <v>11268</v>
      </c>
      <c r="F20" s="38">
        <v>23</v>
      </c>
      <c r="G20" s="2606" t="s">
        <v>4</v>
      </c>
      <c r="H20" s="2614" t="s">
        <v>13343</v>
      </c>
      <c r="I20" s="2658"/>
      <c r="J20" s="2945"/>
      <c r="K20" s="2945"/>
      <c r="L20" s="657"/>
      <c r="M20" s="21">
        <v>23</v>
      </c>
      <c r="N20" s="24" t="s">
        <v>44</v>
      </c>
      <c r="O20" s="656"/>
      <c r="P20" s="23" t="s">
        <v>44</v>
      </c>
      <c r="Q20" s="23" t="s">
        <v>44</v>
      </c>
      <c r="R20" s="23" t="s">
        <v>44</v>
      </c>
      <c r="S20" s="23" t="s">
        <v>152</v>
      </c>
      <c r="T20" s="656"/>
      <c r="U20" s="23"/>
      <c r="V20" s="2028"/>
      <c r="W20" s="34"/>
      <c r="X20" s="56" t="s">
        <v>824</v>
      </c>
      <c r="Y20" s="24"/>
      <c r="Z20" s="656"/>
      <c r="AA20" s="23"/>
      <c r="AB20" s="656"/>
      <c r="AC20" s="667"/>
      <c r="AD20" s="24"/>
      <c r="AE20" s="656"/>
      <c r="AF20" s="23"/>
      <c r="AG20" s="656"/>
      <c r="AH20" s="23"/>
      <c r="AI20" s="34"/>
      <c r="AJ20" s="283"/>
      <c r="AK20" s="32"/>
      <c r="AL20" s="651"/>
      <c r="AM20" s="32"/>
      <c r="AN20" s="651"/>
      <c r="AO20" s="32"/>
      <c r="AP20" s="651"/>
      <c r="AQ20" s="43" t="s">
        <v>271</v>
      </c>
      <c r="AR20" s="25" t="s">
        <v>246</v>
      </c>
      <c r="AS20" s="43" t="str">
        <f t="shared" si="1"/>
        <v>18</v>
      </c>
      <c r="AT20" t="s">
        <v>597</v>
      </c>
      <c r="AW20" t="s">
        <v>9629</v>
      </c>
    </row>
    <row r="21" spans="1:54" x14ac:dyDescent="0.25">
      <c r="A21" s="1614" t="s">
        <v>116</v>
      </c>
      <c r="B21" s="1615"/>
      <c r="C21" s="1344" t="s">
        <v>855</v>
      </c>
      <c r="D21" s="68"/>
      <c r="E21" s="30" t="s">
        <v>11268</v>
      </c>
      <c r="F21" s="42"/>
      <c r="G21" s="2928"/>
      <c r="H21" s="2936"/>
      <c r="I21" s="1176"/>
      <c r="J21" s="2945"/>
      <c r="K21" s="2945"/>
      <c r="L21" s="657"/>
      <c r="M21" s="662"/>
      <c r="N21" s="24"/>
      <c r="O21" s="656"/>
      <c r="P21" s="23"/>
      <c r="Q21" s="23"/>
      <c r="R21" s="23"/>
      <c r="S21" s="23"/>
      <c r="T21" s="656"/>
      <c r="U21" s="23"/>
      <c r="V21" s="2028"/>
      <c r="W21" s="34"/>
      <c r="X21" s="54">
        <v>24</v>
      </c>
      <c r="Y21" s="24" t="s">
        <v>8</v>
      </c>
      <c r="Z21" s="656" t="s">
        <v>9</v>
      </c>
      <c r="AA21" s="23" t="s">
        <v>8</v>
      </c>
      <c r="AB21" s="656" t="s">
        <v>9</v>
      </c>
      <c r="AC21" s="670" t="s">
        <v>116</v>
      </c>
      <c r="AD21" s="24" t="s">
        <v>8</v>
      </c>
      <c r="AE21" s="656" t="s">
        <v>9</v>
      </c>
      <c r="AF21" s="23" t="s">
        <v>8</v>
      </c>
      <c r="AG21" s="656" t="s">
        <v>9</v>
      </c>
      <c r="AH21" s="23" t="s">
        <v>8</v>
      </c>
      <c r="AI21" s="34" t="s">
        <v>9</v>
      </c>
      <c r="AJ21" s="909" t="s">
        <v>116</v>
      </c>
      <c r="AK21" s="32" t="s">
        <v>8</v>
      </c>
      <c r="AL21" s="651" t="s">
        <v>9</v>
      </c>
      <c r="AM21" s="32" t="s">
        <v>8</v>
      </c>
      <c r="AN21" s="651" t="s">
        <v>9</v>
      </c>
      <c r="AO21" s="32" t="s">
        <v>8</v>
      </c>
      <c r="AP21" s="651" t="s">
        <v>9</v>
      </c>
      <c r="AQ21" s="43" t="s">
        <v>272</v>
      </c>
      <c r="AR21" s="25" t="s">
        <v>247</v>
      </c>
      <c r="AS21" s="43" t="str">
        <f t="shared" si="1"/>
        <v>19</v>
      </c>
      <c r="AT21" t="s">
        <v>598</v>
      </c>
      <c r="AW21" t="s">
        <v>9630</v>
      </c>
      <c r="BB21" t="s">
        <v>9618</v>
      </c>
    </row>
    <row r="22" spans="1:54" x14ac:dyDescent="0.25">
      <c r="A22" s="1616">
        <v>25</v>
      </c>
      <c r="B22" s="1615"/>
      <c r="C22" s="1647" t="s">
        <v>9765</v>
      </c>
      <c r="D22" s="68" t="s">
        <v>9127</v>
      </c>
      <c r="E22" s="30" t="s">
        <v>9127</v>
      </c>
      <c r="F22" s="38">
        <v>25</v>
      </c>
      <c r="G22" s="2606" t="s">
        <v>13</v>
      </c>
      <c r="H22" s="2614" t="s">
        <v>15</v>
      </c>
      <c r="I22" s="2658"/>
      <c r="J22" s="2945"/>
      <c r="K22" s="2945"/>
      <c r="L22" s="657"/>
      <c r="M22" s="28"/>
      <c r="N22" s="24"/>
      <c r="O22" s="651"/>
      <c r="P22" s="33"/>
      <c r="Q22" s="33"/>
      <c r="R22" s="33"/>
      <c r="S22" s="33"/>
      <c r="T22" s="651"/>
      <c r="U22" s="23"/>
      <c r="V22" s="2028"/>
      <c r="W22" s="34"/>
      <c r="X22" s="56" t="s">
        <v>824</v>
      </c>
      <c r="Y22" s="24"/>
      <c r="Z22" s="656"/>
      <c r="AA22" s="23"/>
      <c r="AB22" s="656"/>
      <c r="AC22" s="667"/>
      <c r="AD22" s="24"/>
      <c r="AE22" s="656"/>
      <c r="AF22" s="23"/>
      <c r="AG22" s="656"/>
      <c r="AH22" s="23"/>
      <c r="AI22" s="34"/>
      <c r="AJ22" s="909" t="s">
        <v>425</v>
      </c>
      <c r="AK22" s="32" t="s">
        <v>8</v>
      </c>
      <c r="AL22" s="651"/>
      <c r="AM22" s="32" t="s">
        <v>24</v>
      </c>
      <c r="AN22" s="651"/>
      <c r="AO22" s="32"/>
      <c r="AP22" s="651"/>
      <c r="AQ22" s="43" t="s">
        <v>273</v>
      </c>
      <c r="AR22" s="25" t="s">
        <v>248</v>
      </c>
      <c r="AS22" s="43" t="str">
        <f t="shared" si="1"/>
        <v>22</v>
      </c>
      <c r="AT22" t="s">
        <v>599</v>
      </c>
      <c r="AW22" t="s">
        <v>9631</v>
      </c>
      <c r="BB22" t="s">
        <v>9619</v>
      </c>
    </row>
    <row r="23" spans="1:54" x14ac:dyDescent="0.25">
      <c r="A23" s="1616">
        <v>26</v>
      </c>
      <c r="B23" s="1615"/>
      <c r="C23" s="1346" t="s">
        <v>856</v>
      </c>
      <c r="D23" s="68"/>
      <c r="E23" s="30" t="s">
        <v>11259</v>
      </c>
      <c r="F23" s="2924" t="s">
        <v>117</v>
      </c>
      <c r="G23" s="2928"/>
      <c r="H23" s="2936"/>
      <c r="I23" s="1176"/>
      <c r="J23" s="2953"/>
      <c r="K23" s="2945"/>
      <c r="L23" s="657"/>
      <c r="M23" s="21">
        <v>26</v>
      </c>
      <c r="N23" s="24" t="s">
        <v>8</v>
      </c>
      <c r="O23" s="656" t="s">
        <v>8</v>
      </c>
      <c r="P23" s="23" t="s">
        <v>8</v>
      </c>
      <c r="Q23" s="23" t="s">
        <v>8</v>
      </c>
      <c r="R23" s="23" t="s">
        <v>8</v>
      </c>
      <c r="S23" s="23" t="s">
        <v>8</v>
      </c>
      <c r="T23" s="656" t="s">
        <v>8</v>
      </c>
      <c r="U23" s="23"/>
      <c r="V23" s="2028"/>
      <c r="W23" s="34"/>
      <c r="X23" s="54">
        <v>26</v>
      </c>
      <c r="Y23" s="23" t="s">
        <v>739</v>
      </c>
      <c r="Z23" s="656" t="s">
        <v>739</v>
      </c>
      <c r="AA23" s="23"/>
      <c r="AB23" s="656"/>
      <c r="AC23" s="667"/>
      <c r="AD23" s="24"/>
      <c r="AE23" s="656"/>
      <c r="AF23" s="23"/>
      <c r="AG23" s="656"/>
      <c r="AH23" s="23"/>
      <c r="AI23" s="34"/>
      <c r="AJ23" s="56"/>
      <c r="AK23" s="32"/>
      <c r="AL23" s="651"/>
      <c r="AM23" s="32"/>
      <c r="AN23" s="651"/>
      <c r="AO23" s="32"/>
      <c r="AP23" s="651"/>
      <c r="AQ23" s="43" t="s">
        <v>274</v>
      </c>
      <c r="AR23" s="25" t="s">
        <v>249</v>
      </c>
      <c r="AS23" s="43" t="str">
        <f t="shared" si="1"/>
        <v>23</v>
      </c>
      <c r="AT23" t="s">
        <v>600</v>
      </c>
      <c r="AW23" t="s">
        <v>9632</v>
      </c>
      <c r="BB23" t="s">
        <v>9620</v>
      </c>
    </row>
    <row r="24" spans="1:54" x14ac:dyDescent="0.25">
      <c r="A24" s="1616">
        <v>27</v>
      </c>
      <c r="B24" s="1615"/>
      <c r="C24" s="1346" t="s">
        <v>857</v>
      </c>
      <c r="D24" s="68" t="s">
        <v>11270</v>
      </c>
      <c r="E24" s="30" t="s">
        <v>11259</v>
      </c>
      <c r="F24" s="42"/>
      <c r="G24" s="2928"/>
      <c r="H24" s="2936"/>
      <c r="I24" s="1176"/>
      <c r="J24" s="2945"/>
      <c r="K24" s="2945"/>
      <c r="L24" s="657"/>
      <c r="M24" s="23"/>
      <c r="N24" s="24"/>
      <c r="O24" s="651"/>
      <c r="P24" s="33"/>
      <c r="Q24" s="33"/>
      <c r="R24" s="33"/>
      <c r="S24" s="33"/>
      <c r="T24" s="651"/>
      <c r="U24" s="23"/>
      <c r="V24" s="2028"/>
      <c r="W24" s="34"/>
      <c r="X24" s="55" t="s">
        <v>824</v>
      </c>
      <c r="Y24" s="24"/>
      <c r="Z24" s="656"/>
      <c r="AA24" s="23"/>
      <c r="AB24" s="656"/>
      <c r="AC24" s="670" t="s">
        <v>754</v>
      </c>
      <c r="AD24" s="24" t="s">
        <v>8</v>
      </c>
      <c r="AE24" s="656" t="s">
        <v>8</v>
      </c>
      <c r="AF24" s="23" t="s">
        <v>8</v>
      </c>
      <c r="AG24" s="656" t="s">
        <v>8</v>
      </c>
      <c r="AH24" s="23"/>
      <c r="AI24" s="34"/>
      <c r="AJ24" s="56"/>
      <c r="AK24" s="32"/>
      <c r="AL24" s="651"/>
      <c r="AM24" s="32"/>
      <c r="AN24" s="651"/>
      <c r="AO24" s="32"/>
      <c r="AP24" s="651"/>
      <c r="AQ24" s="43" t="s">
        <v>275</v>
      </c>
      <c r="AR24" s="25" t="s">
        <v>250</v>
      </c>
      <c r="AS24" s="43" t="str">
        <f t="shared" si="1"/>
        <v>25</v>
      </c>
      <c r="AT24" t="s">
        <v>601</v>
      </c>
      <c r="AW24" t="s">
        <v>9633</v>
      </c>
    </row>
    <row r="25" spans="1:54" x14ac:dyDescent="0.25">
      <c r="A25" s="1616">
        <v>31</v>
      </c>
      <c r="B25" s="1615"/>
      <c r="C25" s="1617" t="s">
        <v>858</v>
      </c>
      <c r="D25" s="68"/>
      <c r="E25" s="30" t="s">
        <v>11374</v>
      </c>
      <c r="F25" s="39"/>
      <c r="G25" s="2928"/>
      <c r="H25" s="2936"/>
      <c r="I25" s="1176"/>
      <c r="J25" s="2953"/>
      <c r="K25" s="2945"/>
      <c r="L25" s="657"/>
      <c r="M25" s="23"/>
      <c r="N25" s="24"/>
      <c r="O25" s="651"/>
      <c r="P25" s="33"/>
      <c r="Q25" s="33"/>
      <c r="R25" s="33"/>
      <c r="S25" s="33"/>
      <c r="T25" s="651"/>
      <c r="U25" s="20">
        <v>31</v>
      </c>
      <c r="V25" s="2028"/>
      <c r="W25" s="34" t="s">
        <v>30</v>
      </c>
      <c r="X25" s="55" t="s">
        <v>824</v>
      </c>
      <c r="Y25" s="24"/>
      <c r="Z25" s="656"/>
      <c r="AA25" s="23"/>
      <c r="AB25" s="656"/>
      <c r="AC25" s="31"/>
      <c r="AD25" s="24"/>
      <c r="AE25" s="656"/>
      <c r="AF25" s="23"/>
      <c r="AG25" s="656"/>
      <c r="AH25" s="23"/>
      <c r="AI25" s="34"/>
      <c r="AJ25" s="909" t="s">
        <v>584</v>
      </c>
      <c r="AK25" s="32"/>
      <c r="AL25" s="651" t="s">
        <v>30</v>
      </c>
      <c r="AM25" s="32"/>
      <c r="AN25" s="651" t="s">
        <v>30</v>
      </c>
      <c r="AO25" s="32"/>
      <c r="AP25" s="651" t="s">
        <v>30</v>
      </c>
      <c r="AQ25" s="43" t="s">
        <v>276</v>
      </c>
      <c r="AR25" s="25" t="s">
        <v>251</v>
      </c>
      <c r="AS25" s="43" t="str">
        <f t="shared" si="1"/>
        <v>26</v>
      </c>
      <c r="AT25" t="s">
        <v>602</v>
      </c>
      <c r="AW25" t="s">
        <v>9634</v>
      </c>
    </row>
    <row r="26" spans="1:54" x14ac:dyDescent="0.25">
      <c r="A26" s="510">
        <v>31</v>
      </c>
      <c r="B26" s="10" t="s">
        <v>96</v>
      </c>
      <c r="C26" s="1680" t="s">
        <v>895</v>
      </c>
      <c r="D26" s="86"/>
      <c r="E26" s="25"/>
      <c r="F26" s="40"/>
      <c r="G26" s="2927"/>
      <c r="H26" s="2937"/>
      <c r="I26" s="1191"/>
      <c r="J26" s="2946"/>
      <c r="K26" s="2946"/>
      <c r="L26" s="657"/>
      <c r="N26" s="9"/>
      <c r="O26" s="652"/>
      <c r="T26" s="652"/>
      <c r="U26" s="17" t="s">
        <v>96</v>
      </c>
      <c r="V26" s="686"/>
      <c r="W26" s="10" t="s">
        <v>14</v>
      </c>
      <c r="X26" s="59" t="s">
        <v>824</v>
      </c>
      <c r="Y26" s="9"/>
      <c r="Z26" s="657"/>
      <c r="AB26" s="657"/>
      <c r="AC26" s="31"/>
      <c r="AD26" s="9"/>
      <c r="AE26" s="657"/>
      <c r="AG26" s="657"/>
      <c r="AI26" s="10"/>
      <c r="AJ26" s="905" t="s">
        <v>96</v>
      </c>
      <c r="AK26" s="386"/>
      <c r="AL26" s="652" t="s">
        <v>14</v>
      </c>
      <c r="AM26" s="386"/>
      <c r="AN26" s="652" t="s">
        <v>9714</v>
      </c>
      <c r="AO26" s="386"/>
      <c r="AP26" s="652" t="s">
        <v>14</v>
      </c>
      <c r="AQ26" s="43" t="s">
        <v>277</v>
      </c>
      <c r="AR26" s="25" t="s">
        <v>252</v>
      </c>
      <c r="AS26" s="43" t="str">
        <f t="shared" si="1"/>
        <v>28</v>
      </c>
      <c r="AT26" t="s">
        <v>603</v>
      </c>
      <c r="AW26" t="s">
        <v>9635</v>
      </c>
      <c r="BB26" t="s">
        <v>9667</v>
      </c>
    </row>
    <row r="27" spans="1:54" x14ac:dyDescent="0.25">
      <c r="A27" s="510">
        <v>31</v>
      </c>
      <c r="B27" s="10" t="s">
        <v>187</v>
      </c>
      <c r="C27" s="1680" t="s">
        <v>894</v>
      </c>
      <c r="D27" s="86"/>
      <c r="E27" s="25"/>
      <c r="F27" s="40"/>
      <c r="G27" s="2927"/>
      <c r="H27" s="2937"/>
      <c r="I27" s="1191"/>
      <c r="J27" s="2946"/>
      <c r="K27" s="2946"/>
      <c r="L27" s="657"/>
      <c r="N27" s="9"/>
      <c r="O27" s="652"/>
      <c r="T27" s="652"/>
      <c r="U27" s="17" t="s">
        <v>187</v>
      </c>
      <c r="V27" s="686"/>
      <c r="W27" s="10" t="s">
        <v>14</v>
      </c>
      <c r="X27" s="59" t="s">
        <v>824</v>
      </c>
      <c r="Y27" s="9"/>
      <c r="Z27" s="657"/>
      <c r="AB27" s="657"/>
      <c r="AC27" s="31"/>
      <c r="AD27" s="9"/>
      <c r="AE27" s="657"/>
      <c r="AG27" s="657"/>
      <c r="AI27" s="10"/>
      <c r="AJ27" s="905" t="s">
        <v>187</v>
      </c>
      <c r="AK27" s="386"/>
      <c r="AL27" s="652" t="s">
        <v>14</v>
      </c>
      <c r="AM27" s="386"/>
      <c r="AN27" s="652" t="s">
        <v>9714</v>
      </c>
      <c r="AO27" s="386"/>
      <c r="AP27" s="652" t="s">
        <v>14</v>
      </c>
      <c r="AQ27" s="43" t="s">
        <v>278</v>
      </c>
      <c r="AR27" s="25" t="s">
        <v>253</v>
      </c>
      <c r="AS27" s="43" t="str">
        <f t="shared" si="1"/>
        <v>29</v>
      </c>
      <c r="AT27" t="s">
        <v>604</v>
      </c>
      <c r="AW27" t="s">
        <v>9636</v>
      </c>
      <c r="BB27" t="s">
        <v>9581</v>
      </c>
    </row>
    <row r="28" spans="1:54" x14ac:dyDescent="0.25">
      <c r="A28" s="510">
        <v>31</v>
      </c>
      <c r="B28" s="10" t="s">
        <v>97</v>
      </c>
      <c r="C28" s="1680" t="s">
        <v>893</v>
      </c>
      <c r="D28" s="86"/>
      <c r="E28" s="25"/>
      <c r="F28" s="40"/>
      <c r="G28" s="2927"/>
      <c r="H28" s="2937"/>
      <c r="I28" s="1191"/>
      <c r="J28" s="2946"/>
      <c r="K28" s="2946"/>
      <c r="L28" s="657"/>
      <c r="N28" s="9"/>
      <c r="O28" s="652"/>
      <c r="T28" s="652"/>
      <c r="U28" s="17" t="s">
        <v>97</v>
      </c>
      <c r="V28" s="686"/>
      <c r="W28" s="10" t="s">
        <v>14</v>
      </c>
      <c r="X28" s="59" t="s">
        <v>824</v>
      </c>
      <c r="Y28" s="9"/>
      <c r="Z28" s="657"/>
      <c r="AB28" s="657"/>
      <c r="AC28" s="31"/>
      <c r="AD28" s="9"/>
      <c r="AE28" s="657"/>
      <c r="AG28" s="657"/>
      <c r="AI28" s="10"/>
      <c r="AJ28" s="905" t="s">
        <v>97</v>
      </c>
      <c r="AK28" s="386"/>
      <c r="AL28" s="652" t="s">
        <v>14</v>
      </c>
      <c r="AM28" s="386"/>
      <c r="AN28" s="652" t="s">
        <v>9714</v>
      </c>
      <c r="AO28" s="386"/>
      <c r="AP28" s="652" t="s">
        <v>14</v>
      </c>
      <c r="AQ28" s="43" t="s">
        <v>279</v>
      </c>
      <c r="AR28" s="25" t="s">
        <v>254</v>
      </c>
      <c r="AS28" s="43" t="str">
        <f t="shared" si="1"/>
        <v>32</v>
      </c>
      <c r="AT28" t="s">
        <v>605</v>
      </c>
      <c r="AW28" t="s">
        <v>9637</v>
      </c>
      <c r="BB28" t="s">
        <v>9582</v>
      </c>
    </row>
    <row r="29" spans="1:54" x14ac:dyDescent="0.25">
      <c r="A29" s="510">
        <v>31</v>
      </c>
      <c r="B29" s="10" t="s">
        <v>114</v>
      </c>
      <c r="C29" s="1680" t="s">
        <v>892</v>
      </c>
      <c r="D29" s="86"/>
      <c r="E29" s="25"/>
      <c r="F29" s="40"/>
      <c r="G29" s="2927"/>
      <c r="H29" s="2937"/>
      <c r="I29" s="1191"/>
      <c r="J29" s="2946"/>
      <c r="K29" s="2946"/>
      <c r="L29" s="657"/>
      <c r="N29" s="9"/>
      <c r="O29" s="652"/>
      <c r="T29" s="652"/>
      <c r="U29" s="17" t="s">
        <v>114</v>
      </c>
      <c r="V29" s="686"/>
      <c r="W29" s="10" t="s">
        <v>14</v>
      </c>
      <c r="X29" s="59" t="s">
        <v>824</v>
      </c>
      <c r="Y29" s="9"/>
      <c r="Z29" s="657"/>
      <c r="AB29" s="657"/>
      <c r="AC29" s="31"/>
      <c r="AD29" s="9"/>
      <c r="AE29" s="657"/>
      <c r="AG29" s="657"/>
      <c r="AI29" s="10"/>
      <c r="AJ29" s="905" t="s">
        <v>114</v>
      </c>
      <c r="AK29" s="386"/>
      <c r="AL29" s="652" t="s">
        <v>14</v>
      </c>
      <c r="AM29" s="386"/>
      <c r="AN29" s="652" t="s">
        <v>9714</v>
      </c>
      <c r="AO29" s="386"/>
      <c r="AP29" s="652" t="s">
        <v>14</v>
      </c>
      <c r="AQ29" s="43" t="s">
        <v>280</v>
      </c>
      <c r="AR29" s="25" t="s">
        <v>255</v>
      </c>
      <c r="AS29" s="43" t="str">
        <f t="shared" si="1"/>
        <v>45</v>
      </c>
      <c r="AT29" t="s">
        <v>606</v>
      </c>
      <c r="AW29" t="s">
        <v>9638</v>
      </c>
      <c r="BB29" t="s">
        <v>9583</v>
      </c>
    </row>
    <row r="30" spans="1:54" x14ac:dyDescent="0.25">
      <c r="A30" s="510">
        <v>31</v>
      </c>
      <c r="B30" s="10" t="s">
        <v>111</v>
      </c>
      <c r="C30" s="1680" t="s">
        <v>891</v>
      </c>
      <c r="D30" s="86"/>
      <c r="E30" s="25"/>
      <c r="F30" s="40"/>
      <c r="G30" s="2927"/>
      <c r="H30" s="2937"/>
      <c r="I30" s="1191"/>
      <c r="J30" s="2946"/>
      <c r="K30" s="2946"/>
      <c r="L30" s="657"/>
      <c r="N30" s="9"/>
      <c r="O30" s="652"/>
      <c r="T30" s="652"/>
      <c r="U30" s="17" t="s">
        <v>111</v>
      </c>
      <c r="V30" s="686"/>
      <c r="W30" s="10" t="s">
        <v>14</v>
      </c>
      <c r="X30" s="59" t="s">
        <v>824</v>
      </c>
      <c r="Y30" s="9"/>
      <c r="Z30" s="657"/>
      <c r="AB30" s="657"/>
      <c r="AC30" s="31"/>
      <c r="AD30" s="9"/>
      <c r="AE30" s="657"/>
      <c r="AG30" s="657"/>
      <c r="AI30" s="10"/>
      <c r="AJ30" s="905" t="s">
        <v>111</v>
      </c>
      <c r="AK30" s="386"/>
      <c r="AL30" s="652" t="s">
        <v>14</v>
      </c>
      <c r="AM30" s="386"/>
      <c r="AN30" s="652" t="s">
        <v>9714</v>
      </c>
      <c r="AO30" s="386"/>
      <c r="AP30" s="652" t="s">
        <v>14</v>
      </c>
      <c r="AQ30" s="43" t="s">
        <v>281</v>
      </c>
      <c r="AR30" s="25" t="s">
        <v>256</v>
      </c>
      <c r="AS30" s="43" t="str">
        <f t="shared" si="1"/>
        <v>51</v>
      </c>
      <c r="AT30" t="s">
        <v>607</v>
      </c>
      <c r="AW30" t="s">
        <v>9639</v>
      </c>
      <c r="BB30" t="s">
        <v>9584</v>
      </c>
    </row>
    <row r="31" spans="1:54" x14ac:dyDescent="0.25">
      <c r="A31" s="510">
        <v>31</v>
      </c>
      <c r="B31" s="10" t="s">
        <v>188</v>
      </c>
      <c r="C31" s="1680" t="s">
        <v>890</v>
      </c>
      <c r="D31" s="86"/>
      <c r="E31" s="25"/>
      <c r="F31" s="40"/>
      <c r="G31" s="2927"/>
      <c r="H31" s="2937"/>
      <c r="I31" s="1191"/>
      <c r="J31" s="2946"/>
      <c r="K31" s="2946"/>
      <c r="L31" s="657"/>
      <c r="N31" s="9"/>
      <c r="O31" s="652"/>
      <c r="T31" s="652"/>
      <c r="U31" s="17" t="s">
        <v>188</v>
      </c>
      <c r="V31" s="686"/>
      <c r="W31" s="10" t="s">
        <v>14</v>
      </c>
      <c r="X31" s="59" t="s">
        <v>824</v>
      </c>
      <c r="Y31" s="9"/>
      <c r="Z31" s="657"/>
      <c r="AB31" s="657"/>
      <c r="AC31" s="31"/>
      <c r="AD31" s="9"/>
      <c r="AE31" s="657"/>
      <c r="AG31" s="657"/>
      <c r="AI31" s="10"/>
      <c r="AJ31" s="905" t="s">
        <v>188</v>
      </c>
      <c r="AK31" s="386"/>
      <c r="AL31" s="652" t="s">
        <v>14</v>
      </c>
      <c r="AM31" s="386"/>
      <c r="AN31" s="652" t="s">
        <v>9714</v>
      </c>
      <c r="AO31" s="386"/>
      <c r="AP31" s="652" t="s">
        <v>14</v>
      </c>
      <c r="AQ31" s="43" t="s">
        <v>282</v>
      </c>
      <c r="AR31" s="25" t="s">
        <v>257</v>
      </c>
      <c r="AS31" s="43" t="str">
        <f t="shared" si="1"/>
        <v>58</v>
      </c>
      <c r="AT31" t="s">
        <v>608</v>
      </c>
      <c r="AW31" t="s">
        <v>9640</v>
      </c>
      <c r="BB31" t="s">
        <v>9585</v>
      </c>
    </row>
    <row r="32" spans="1:54" x14ac:dyDescent="0.25">
      <c r="A32" s="1614">
        <v>32</v>
      </c>
      <c r="B32" s="1458"/>
      <c r="C32" s="1512" t="s">
        <v>859</v>
      </c>
      <c r="D32" s="68" t="s">
        <v>11271</v>
      </c>
      <c r="E32" s="30" t="s">
        <v>11298</v>
      </c>
      <c r="F32" s="1920">
        <v>32</v>
      </c>
      <c r="G32" s="2606" t="s">
        <v>13</v>
      </c>
      <c r="H32" s="2614" t="s">
        <v>9</v>
      </c>
      <c r="I32" s="1176"/>
      <c r="J32" s="2945"/>
      <c r="K32" s="2945"/>
      <c r="L32" s="657"/>
      <c r="M32" s="23"/>
      <c r="N32" s="24"/>
      <c r="O32" s="651"/>
      <c r="P32" s="33"/>
      <c r="Q32" s="33"/>
      <c r="R32" s="33"/>
      <c r="S32" s="33"/>
      <c r="T32" s="651"/>
      <c r="U32" s="23"/>
      <c r="V32" s="2028"/>
      <c r="W32" s="34"/>
      <c r="X32" s="55" t="s">
        <v>824</v>
      </c>
      <c r="Y32" s="24"/>
      <c r="Z32" s="656"/>
      <c r="AA32" s="23"/>
      <c r="AB32" s="656"/>
      <c r="AC32" s="667"/>
      <c r="AD32" s="24"/>
      <c r="AE32" s="656"/>
      <c r="AF32" s="23"/>
      <c r="AG32" s="656"/>
      <c r="AH32" s="23"/>
      <c r="AI32" s="34"/>
      <c r="AJ32" s="909" t="s">
        <v>119</v>
      </c>
      <c r="AK32" s="32" t="s">
        <v>8</v>
      </c>
      <c r="AL32" s="651" t="s">
        <v>9</v>
      </c>
      <c r="AM32" s="32" t="s">
        <v>24</v>
      </c>
      <c r="AN32" s="651" t="s">
        <v>24</v>
      </c>
      <c r="AO32" s="32" t="s">
        <v>24</v>
      </c>
      <c r="AP32" s="651" t="s">
        <v>24</v>
      </c>
      <c r="AQ32" s="43" t="s">
        <v>283</v>
      </c>
      <c r="AR32" s="25" t="s">
        <v>258</v>
      </c>
      <c r="AS32" s="43" t="str">
        <f t="shared" si="1"/>
        <v>59</v>
      </c>
      <c r="AT32" t="s">
        <v>609</v>
      </c>
      <c r="AW32" t="s">
        <v>9641</v>
      </c>
      <c r="BB32" t="s">
        <v>9586</v>
      </c>
    </row>
    <row r="33" spans="1:54" x14ac:dyDescent="0.25">
      <c r="A33" s="1616">
        <v>33</v>
      </c>
      <c r="B33" s="1458"/>
      <c r="C33" s="1681" t="s">
        <v>860</v>
      </c>
      <c r="D33" s="68" t="s">
        <v>11271</v>
      </c>
      <c r="E33" s="30" t="s">
        <v>11298</v>
      </c>
      <c r="F33" s="2611"/>
      <c r="G33" s="2928"/>
      <c r="H33" s="2936"/>
      <c r="I33" s="1176"/>
      <c r="J33" s="2945"/>
      <c r="K33" s="2945"/>
      <c r="L33" s="657"/>
      <c r="M33" s="23"/>
      <c r="N33" s="24"/>
      <c r="O33" s="651"/>
      <c r="P33" s="33"/>
      <c r="Q33" s="33"/>
      <c r="R33" s="33"/>
      <c r="S33" s="33"/>
      <c r="T33" s="651"/>
      <c r="U33" s="23"/>
      <c r="V33" s="2028"/>
      <c r="W33" s="34"/>
      <c r="X33" s="55" t="s">
        <v>824</v>
      </c>
      <c r="Y33" s="24"/>
      <c r="Z33" s="656"/>
      <c r="AA33" s="23"/>
      <c r="AB33" s="656"/>
      <c r="AC33" s="667"/>
      <c r="AD33" s="24"/>
      <c r="AE33" s="656"/>
      <c r="AF33" s="23"/>
      <c r="AG33" s="656"/>
      <c r="AH33" s="23"/>
      <c r="AI33" s="34"/>
      <c r="AJ33" s="56"/>
      <c r="AK33" s="32"/>
      <c r="AL33" s="651"/>
      <c r="AM33" s="32"/>
      <c r="AN33" s="651"/>
      <c r="AO33" s="32"/>
      <c r="AP33" s="651"/>
      <c r="AQ33" s="43" t="s">
        <v>284</v>
      </c>
      <c r="AR33" s="25" t="s">
        <v>259</v>
      </c>
      <c r="AS33" s="43" t="str">
        <f t="shared" si="1"/>
        <v>76</v>
      </c>
      <c r="AT33" t="s">
        <v>610</v>
      </c>
      <c r="AW33" t="s">
        <v>9642</v>
      </c>
      <c r="BB33" t="s">
        <v>9587</v>
      </c>
    </row>
    <row r="34" spans="1:54" x14ac:dyDescent="0.25">
      <c r="A34" s="1616">
        <v>35</v>
      </c>
      <c r="B34" s="1458"/>
      <c r="C34" s="1407" t="s">
        <v>861</v>
      </c>
      <c r="D34" s="68" t="s">
        <v>11272</v>
      </c>
      <c r="E34" s="30" t="s">
        <v>11299</v>
      </c>
      <c r="F34" s="38">
        <v>35</v>
      </c>
      <c r="G34" s="2928" t="s">
        <v>8</v>
      </c>
      <c r="H34" s="2936"/>
      <c r="I34" s="1176"/>
      <c r="J34" s="2945"/>
      <c r="K34" s="2945"/>
      <c r="L34" s="657"/>
      <c r="M34" s="21">
        <v>35</v>
      </c>
      <c r="N34" s="24" t="s">
        <v>146</v>
      </c>
      <c r="O34" s="656"/>
      <c r="P34" s="33"/>
      <c r="Q34" s="33"/>
      <c r="R34" s="33"/>
      <c r="S34" s="33"/>
      <c r="T34" s="651"/>
      <c r="U34" s="23"/>
      <c r="V34" s="2028"/>
      <c r="W34" s="34"/>
      <c r="X34" s="55" t="s">
        <v>824</v>
      </c>
      <c r="Y34" s="24"/>
      <c r="Z34" s="656"/>
      <c r="AA34" s="23"/>
      <c r="AB34" s="656"/>
      <c r="AC34" s="667"/>
      <c r="AD34" s="24"/>
      <c r="AE34" s="656"/>
      <c r="AF34" s="23"/>
      <c r="AG34" s="656"/>
      <c r="AH34" s="23"/>
      <c r="AI34" s="34"/>
      <c r="AJ34" s="56"/>
      <c r="AK34" s="32"/>
      <c r="AL34" s="651"/>
      <c r="AM34" s="32"/>
      <c r="AN34" s="651"/>
      <c r="AO34" s="32"/>
      <c r="AP34" s="651"/>
      <c r="AQ34" s="43" t="s">
        <v>285</v>
      </c>
      <c r="AR34" s="25" t="s">
        <v>260</v>
      </c>
      <c r="AS34" s="43" t="str">
        <f t="shared" si="1"/>
        <v>77</v>
      </c>
      <c r="AT34" t="s">
        <v>639</v>
      </c>
      <c r="AW34" t="s">
        <v>9643</v>
      </c>
      <c r="BB34" t="s">
        <v>9588</v>
      </c>
    </row>
    <row r="35" spans="1:54" x14ac:dyDescent="0.25">
      <c r="A35" s="1616">
        <v>37</v>
      </c>
      <c r="B35" s="1458"/>
      <c r="C35" s="1346" t="s">
        <v>862</v>
      </c>
      <c r="D35" s="68" t="s">
        <v>11273</v>
      </c>
      <c r="E35" s="30" t="s">
        <v>11281</v>
      </c>
      <c r="F35" s="42"/>
      <c r="G35" s="2606"/>
      <c r="H35" s="2614"/>
      <c r="I35" s="2658"/>
      <c r="J35" s="2945"/>
      <c r="K35" s="2945"/>
      <c r="L35" s="657"/>
      <c r="M35" s="2934"/>
      <c r="N35" s="24"/>
      <c r="O35" s="651"/>
      <c r="P35" s="23"/>
      <c r="Q35" s="23"/>
      <c r="R35" s="23"/>
      <c r="S35" s="23"/>
      <c r="T35" s="656"/>
      <c r="U35" s="23"/>
      <c r="V35" s="2028"/>
      <c r="W35" s="34"/>
      <c r="X35" s="55" t="s">
        <v>824</v>
      </c>
      <c r="Y35" s="24"/>
      <c r="Z35" s="656"/>
      <c r="AA35" s="23"/>
      <c r="AB35" s="656"/>
      <c r="AC35" s="667"/>
      <c r="AD35" s="24"/>
      <c r="AE35" s="656"/>
      <c r="AF35" s="23"/>
      <c r="AG35" s="656"/>
      <c r="AH35" s="23"/>
      <c r="AI35" s="34"/>
      <c r="AJ35" s="56"/>
      <c r="AK35" s="32"/>
      <c r="AL35" s="651"/>
      <c r="AM35" s="32"/>
      <c r="AN35" s="651"/>
      <c r="AO35" s="32"/>
      <c r="AP35" s="651"/>
      <c r="AQ35" s="43" t="s">
        <v>286</v>
      </c>
      <c r="AR35" s="25" t="s">
        <v>261</v>
      </c>
      <c r="AS35" s="43" t="str">
        <f t="shared" si="1"/>
        <v>79</v>
      </c>
      <c r="AT35" t="s">
        <v>611</v>
      </c>
      <c r="BB35" t="s">
        <v>9589</v>
      </c>
    </row>
    <row r="36" spans="1:54" x14ac:dyDescent="0.25">
      <c r="A36" s="1616">
        <v>38</v>
      </c>
      <c r="B36" s="1458"/>
      <c r="C36" s="1346" t="s">
        <v>11488</v>
      </c>
      <c r="D36" s="68" t="s">
        <v>11274</v>
      </c>
      <c r="E36" s="30" t="s">
        <v>11274</v>
      </c>
      <c r="F36" s="38">
        <v>38</v>
      </c>
      <c r="G36" s="2606" t="s">
        <v>8</v>
      </c>
      <c r="H36" s="2614" t="s">
        <v>4</v>
      </c>
      <c r="I36" s="2954"/>
      <c r="J36" s="2945"/>
      <c r="K36" s="2945"/>
      <c r="L36" s="657"/>
      <c r="M36" s="21">
        <v>38</v>
      </c>
      <c r="N36" s="24" t="s">
        <v>147</v>
      </c>
      <c r="O36" s="656"/>
      <c r="P36" s="23" t="s">
        <v>147</v>
      </c>
      <c r="Q36" s="23"/>
      <c r="R36" s="23"/>
      <c r="S36" s="23" t="s">
        <v>147</v>
      </c>
      <c r="T36" s="656"/>
      <c r="U36" s="23"/>
      <c r="V36" s="2028"/>
      <c r="W36" s="34"/>
      <c r="X36" s="55" t="s">
        <v>824</v>
      </c>
      <c r="Y36" s="24"/>
      <c r="Z36" s="656"/>
      <c r="AA36" s="23"/>
      <c r="AB36" s="656"/>
      <c r="AC36" s="667"/>
      <c r="AD36" s="24"/>
      <c r="AE36" s="656"/>
      <c r="AF36" s="23"/>
      <c r="AG36" s="656"/>
      <c r="AH36" s="23"/>
      <c r="AI36" s="34"/>
      <c r="AJ36" s="56"/>
      <c r="AK36" s="32"/>
      <c r="AL36" s="651"/>
      <c r="AM36" s="32"/>
      <c r="AN36" s="651"/>
      <c r="AO36" s="32"/>
      <c r="AP36" s="651"/>
      <c r="AQ36" s="43" t="s">
        <v>287</v>
      </c>
      <c r="AR36" s="25" t="s">
        <v>262</v>
      </c>
      <c r="AS36" s="43" t="str">
        <f t="shared" si="1"/>
        <v>81</v>
      </c>
      <c r="AT36" t="s">
        <v>612</v>
      </c>
      <c r="BB36" t="s">
        <v>9590</v>
      </c>
    </row>
    <row r="37" spans="1:54" x14ac:dyDescent="0.25">
      <c r="A37" s="1614">
        <v>39</v>
      </c>
      <c r="B37" s="1458"/>
      <c r="C37" s="2615" t="s">
        <v>12739</v>
      </c>
      <c r="D37" s="36" t="s">
        <v>11275</v>
      </c>
      <c r="E37" s="30" t="s">
        <v>11300</v>
      </c>
      <c r="F37" s="42"/>
      <c r="G37" s="2606"/>
      <c r="H37" s="2614"/>
      <c r="I37" s="2658"/>
      <c r="J37" s="2953"/>
      <c r="K37" s="2945"/>
      <c r="L37" s="657"/>
      <c r="M37" s="21">
        <v>39</v>
      </c>
      <c r="N37" s="24" t="s">
        <v>77</v>
      </c>
      <c r="O37" s="656"/>
      <c r="P37" s="23" t="s">
        <v>77</v>
      </c>
      <c r="Q37" s="23"/>
      <c r="R37" s="23"/>
      <c r="S37" s="23" t="s">
        <v>77</v>
      </c>
      <c r="T37" s="656"/>
      <c r="U37" s="20">
        <v>39</v>
      </c>
      <c r="V37" s="2028"/>
      <c r="W37" s="34" t="s">
        <v>8</v>
      </c>
      <c r="X37" s="54">
        <v>39</v>
      </c>
      <c r="Y37" s="24"/>
      <c r="Z37" s="656" t="s">
        <v>8</v>
      </c>
      <c r="AA37" s="23"/>
      <c r="AB37" s="656" t="s">
        <v>8</v>
      </c>
      <c r="AC37" s="670" t="s">
        <v>755</v>
      </c>
      <c r="AD37" s="24"/>
      <c r="AE37" s="656" t="s">
        <v>8</v>
      </c>
      <c r="AF37" s="23"/>
      <c r="AG37" s="656" t="s">
        <v>8</v>
      </c>
      <c r="AH37" s="23"/>
      <c r="AI37" s="34" t="s">
        <v>8</v>
      </c>
      <c r="AJ37" s="909" t="s">
        <v>755</v>
      </c>
      <c r="AK37" s="32"/>
      <c r="AL37" s="651" t="s">
        <v>8</v>
      </c>
      <c r="AM37" s="32"/>
      <c r="AN37" s="651" t="s">
        <v>8</v>
      </c>
      <c r="AO37" s="32"/>
      <c r="AP37" s="651" t="s">
        <v>8</v>
      </c>
      <c r="AQ37" s="43" t="s">
        <v>288</v>
      </c>
      <c r="AR37" s="25" t="s">
        <v>263</v>
      </c>
      <c r="AS37" s="43" t="str">
        <f t="shared" si="1"/>
        <v>82</v>
      </c>
      <c r="AT37" t="s">
        <v>613</v>
      </c>
      <c r="AW37" t="s">
        <v>9644</v>
      </c>
      <c r="BB37" t="s">
        <v>9591</v>
      </c>
    </row>
    <row r="38" spans="1:54" x14ac:dyDescent="0.25">
      <c r="A38" s="1616">
        <v>40</v>
      </c>
      <c r="B38" s="1458"/>
      <c r="C38" s="1346" t="s">
        <v>864</v>
      </c>
      <c r="D38" s="68"/>
      <c r="E38" s="30" t="s">
        <v>11268</v>
      </c>
      <c r="F38" s="39"/>
      <c r="G38" s="2606"/>
      <c r="H38" s="2614"/>
      <c r="I38" s="2658"/>
      <c r="J38" s="2945"/>
      <c r="K38" s="2945"/>
      <c r="L38" s="657"/>
      <c r="M38" s="21" t="s">
        <v>1176</v>
      </c>
      <c r="N38" s="24"/>
      <c r="O38" s="651"/>
      <c r="P38" s="23" t="s">
        <v>60</v>
      </c>
      <c r="Q38" s="23" t="s">
        <v>60</v>
      </c>
      <c r="R38" s="23" t="s">
        <v>60</v>
      </c>
      <c r="S38" s="23" t="s">
        <v>79</v>
      </c>
      <c r="T38" s="656"/>
      <c r="U38" s="23"/>
      <c r="V38" s="2028"/>
      <c r="W38" s="34"/>
      <c r="X38" s="55" t="s">
        <v>824</v>
      </c>
      <c r="Y38" s="24"/>
      <c r="Z38" s="656"/>
      <c r="AA38" s="23"/>
      <c r="AB38" s="656"/>
      <c r="AC38" s="667"/>
      <c r="AD38" s="24"/>
      <c r="AE38" s="656"/>
      <c r="AF38" s="23"/>
      <c r="AG38" s="656"/>
      <c r="AH38" s="23"/>
      <c r="AI38" s="34"/>
      <c r="AJ38" s="56"/>
      <c r="AK38" s="32"/>
      <c r="AL38" s="651"/>
      <c r="AM38" s="32"/>
      <c r="AN38" s="651"/>
      <c r="AO38" s="32"/>
      <c r="AP38" s="651"/>
      <c r="AQ38" s="53" t="s">
        <v>289</v>
      </c>
      <c r="AR38" s="29" t="s">
        <v>264</v>
      </c>
      <c r="AS38" s="43" t="str">
        <f t="shared" si="1"/>
        <v>83</v>
      </c>
      <c r="AT38" t="s">
        <v>614</v>
      </c>
      <c r="AW38" t="s">
        <v>9668</v>
      </c>
      <c r="BB38" t="s">
        <v>9592</v>
      </c>
    </row>
    <row r="39" spans="1:54" x14ac:dyDescent="0.25">
      <c r="A39" s="1614">
        <v>41</v>
      </c>
      <c r="B39" s="1458"/>
      <c r="C39" s="2029" t="s">
        <v>914</v>
      </c>
      <c r="D39" s="68" t="s">
        <v>11276</v>
      </c>
      <c r="E39" s="30" t="s">
        <v>11276</v>
      </c>
      <c r="F39" s="38">
        <v>41</v>
      </c>
      <c r="G39" s="2606" t="s">
        <v>13</v>
      </c>
      <c r="H39" s="2614" t="s">
        <v>9</v>
      </c>
      <c r="I39" s="2658"/>
      <c r="J39" s="2945"/>
      <c r="K39" s="2945"/>
      <c r="L39" s="657"/>
      <c r="M39" s="23"/>
      <c r="N39" s="24"/>
      <c r="O39" s="651"/>
      <c r="P39" s="33"/>
      <c r="Q39" s="33"/>
      <c r="R39" s="33"/>
      <c r="S39" s="33"/>
      <c r="T39" s="651"/>
      <c r="U39" s="23"/>
      <c r="V39" s="2028"/>
      <c r="W39" s="34"/>
      <c r="X39" s="55" t="s">
        <v>824</v>
      </c>
      <c r="Y39" s="24"/>
      <c r="Z39" s="656"/>
      <c r="AA39" s="23"/>
      <c r="AB39" s="656"/>
      <c r="AC39" s="667"/>
      <c r="AD39" s="24"/>
      <c r="AE39" s="656"/>
      <c r="AF39" s="23"/>
      <c r="AG39" s="656"/>
      <c r="AH39" s="23"/>
      <c r="AI39" s="34"/>
      <c r="AJ39" s="909" t="s">
        <v>9715</v>
      </c>
      <c r="AK39" s="32" t="s">
        <v>8</v>
      </c>
      <c r="AL39" s="651" t="s">
        <v>9</v>
      </c>
      <c r="AM39" s="32"/>
      <c r="AN39" s="651"/>
      <c r="AO39" s="32" t="s">
        <v>14</v>
      </c>
      <c r="AP39" s="651"/>
      <c r="AQ39" s="3782" t="s">
        <v>839</v>
      </c>
      <c r="AR39" s="3783"/>
      <c r="AS39" s="43" t="str">
        <f t="shared" si="1"/>
        <v>88</v>
      </c>
      <c r="AT39" t="s">
        <v>615</v>
      </c>
      <c r="AW39" t="s">
        <v>9622</v>
      </c>
      <c r="BB39" t="s">
        <v>9593</v>
      </c>
    </row>
    <row r="40" spans="1:54" x14ac:dyDescent="0.25">
      <c r="A40" s="1614">
        <v>42</v>
      </c>
      <c r="B40" s="1458"/>
      <c r="C40" s="1679" t="s">
        <v>11237</v>
      </c>
      <c r="D40" s="68" t="s">
        <v>11277</v>
      </c>
      <c r="E40" s="30" t="s">
        <v>11277</v>
      </c>
      <c r="F40" s="38">
        <v>42</v>
      </c>
      <c r="G40" s="2606" t="s">
        <v>13</v>
      </c>
      <c r="H40" s="2614" t="s">
        <v>9</v>
      </c>
      <c r="I40" s="2658"/>
      <c r="J40" s="2945"/>
      <c r="K40" s="2945"/>
      <c r="L40" s="657"/>
      <c r="M40" s="23"/>
      <c r="N40" s="24"/>
      <c r="O40" s="651"/>
      <c r="P40" s="33"/>
      <c r="Q40" s="33"/>
      <c r="R40" s="33"/>
      <c r="S40" s="33"/>
      <c r="T40" s="651"/>
      <c r="U40" s="23"/>
      <c r="V40" s="2028"/>
      <c r="W40" s="34"/>
      <c r="X40" s="55" t="s">
        <v>824</v>
      </c>
      <c r="Y40" s="24"/>
      <c r="Z40" s="656"/>
      <c r="AA40" s="23"/>
      <c r="AB40" s="656"/>
      <c r="AC40" s="667"/>
      <c r="AD40" s="24"/>
      <c r="AE40" s="656"/>
      <c r="AF40" s="23"/>
      <c r="AG40" s="656"/>
      <c r="AH40" s="23"/>
      <c r="AI40" s="34"/>
      <c r="AJ40" s="909" t="s">
        <v>1184</v>
      </c>
      <c r="AK40" s="32" t="s">
        <v>8</v>
      </c>
      <c r="AL40" s="651" t="s">
        <v>9</v>
      </c>
      <c r="AM40" s="32"/>
      <c r="AN40" s="651"/>
      <c r="AO40" s="32" t="s">
        <v>14</v>
      </c>
      <c r="AP40" s="651"/>
      <c r="AQ40" s="260" t="str">
        <f>LEFT(AR40,1)</f>
        <v>1</v>
      </c>
      <c r="AR40" s="25" t="s">
        <v>235</v>
      </c>
      <c r="AS40" s="43" t="str">
        <f t="shared" si="1"/>
        <v>91</v>
      </c>
      <c r="AT40" s="25" t="s">
        <v>616</v>
      </c>
      <c r="BB40" t="s">
        <v>9594</v>
      </c>
    </row>
    <row r="41" spans="1:54" x14ac:dyDescent="0.25">
      <c r="A41" s="1616">
        <v>43</v>
      </c>
      <c r="B41" s="1458"/>
      <c r="C41" s="1679" t="s">
        <v>865</v>
      </c>
      <c r="D41" s="68" t="s">
        <v>11278</v>
      </c>
      <c r="E41" s="30" t="s">
        <v>11278</v>
      </c>
      <c r="F41" s="38">
        <v>43</v>
      </c>
      <c r="G41" s="2606"/>
      <c r="H41" s="2614" t="s">
        <v>24</v>
      </c>
      <c r="I41" s="2658"/>
      <c r="J41" s="2945"/>
      <c r="K41" s="2945"/>
      <c r="L41" s="657"/>
      <c r="M41" s="662"/>
      <c r="N41" s="24"/>
      <c r="O41" s="656"/>
      <c r="P41" s="23"/>
      <c r="Q41" s="23"/>
      <c r="R41" s="23"/>
      <c r="S41" s="23"/>
      <c r="T41" s="656"/>
      <c r="U41" s="23"/>
      <c r="V41" s="2028"/>
      <c r="W41" s="34"/>
      <c r="X41" s="55" t="s">
        <v>824</v>
      </c>
      <c r="Y41" s="24"/>
      <c r="Z41" s="656"/>
      <c r="AA41" s="23"/>
      <c r="AB41" s="656"/>
      <c r="AC41" s="667"/>
      <c r="AD41" s="24"/>
      <c r="AE41" s="656"/>
      <c r="AF41" s="23"/>
      <c r="AG41" s="656"/>
      <c r="AH41" s="23"/>
      <c r="AI41" s="34"/>
      <c r="AJ41" s="56"/>
      <c r="AK41" s="32"/>
      <c r="AL41" s="651"/>
      <c r="AM41" s="32"/>
      <c r="AN41" s="651"/>
      <c r="AO41" s="32"/>
      <c r="AP41" s="651"/>
      <c r="AQ41" s="43" t="str">
        <f>LEFT(AR41,1)</f>
        <v>2</v>
      </c>
      <c r="AR41" s="25" t="s">
        <v>236</v>
      </c>
      <c r="AS41" s="43" t="str">
        <f t="shared" si="1"/>
        <v>92</v>
      </c>
      <c r="AT41" s="25" t="s">
        <v>617</v>
      </c>
      <c r="BB41" t="s">
        <v>9595</v>
      </c>
    </row>
    <row r="42" spans="1:54" x14ac:dyDescent="0.25">
      <c r="A42" s="1616">
        <v>44</v>
      </c>
      <c r="B42" s="1458"/>
      <c r="C42" s="1346" t="s">
        <v>866</v>
      </c>
      <c r="D42" s="68" t="s">
        <v>11279</v>
      </c>
      <c r="E42" s="30" t="s">
        <v>11301</v>
      </c>
      <c r="F42" s="42"/>
      <c r="G42" s="2928"/>
      <c r="H42" s="2936"/>
      <c r="I42" s="1176"/>
      <c r="J42" s="2953"/>
      <c r="K42" s="2945"/>
      <c r="L42" s="657"/>
      <c r="M42" s="21">
        <v>44</v>
      </c>
      <c r="N42" s="24" t="s">
        <v>30</v>
      </c>
      <c r="O42" s="656" t="s">
        <v>30</v>
      </c>
      <c r="P42" s="23" t="s">
        <v>30</v>
      </c>
      <c r="Q42" s="23"/>
      <c r="R42" s="23"/>
      <c r="S42" s="23" t="s">
        <v>30</v>
      </c>
      <c r="T42" s="656" t="s">
        <v>30</v>
      </c>
      <c r="U42" s="20">
        <v>44</v>
      </c>
      <c r="V42" s="2028"/>
      <c r="W42" s="34" t="s">
        <v>30</v>
      </c>
      <c r="X42" s="54">
        <v>44</v>
      </c>
      <c r="Y42" s="24"/>
      <c r="Z42" s="656" t="s">
        <v>30</v>
      </c>
      <c r="AA42" s="23"/>
      <c r="AB42" s="656" t="s">
        <v>30</v>
      </c>
      <c r="AC42" s="670" t="s">
        <v>756</v>
      </c>
      <c r="AD42" s="24"/>
      <c r="AE42" s="656" t="s">
        <v>30</v>
      </c>
      <c r="AF42" s="23"/>
      <c r="AG42" s="656" t="s">
        <v>30</v>
      </c>
      <c r="AH42" s="23" t="s">
        <v>30</v>
      </c>
      <c r="AI42" s="34" t="s">
        <v>30</v>
      </c>
      <c r="AJ42" s="909" t="s">
        <v>756</v>
      </c>
      <c r="AK42" s="32"/>
      <c r="AL42" s="651" t="s">
        <v>30</v>
      </c>
      <c r="AM42" s="32"/>
      <c r="AN42" s="651" t="s">
        <v>30</v>
      </c>
      <c r="AO42" s="32"/>
      <c r="AP42" s="651" t="s">
        <v>30</v>
      </c>
      <c r="AQ42" s="43" t="s">
        <v>422</v>
      </c>
      <c r="AR42" s="25" t="s">
        <v>600</v>
      </c>
      <c r="AS42" s="43" t="str">
        <f t="shared" si="1"/>
        <v>93</v>
      </c>
      <c r="AT42" s="25" t="s">
        <v>618</v>
      </c>
      <c r="AW42" t="s">
        <v>9623</v>
      </c>
      <c r="BB42" t="s">
        <v>9596</v>
      </c>
    </row>
    <row r="43" spans="1:54" x14ac:dyDescent="0.25">
      <c r="A43" s="510">
        <v>44</v>
      </c>
      <c r="B43" s="10" t="s">
        <v>31</v>
      </c>
      <c r="C43" s="1680" t="s">
        <v>896</v>
      </c>
      <c r="D43" s="86" t="s">
        <v>11296</v>
      </c>
      <c r="E43" s="25" t="s">
        <v>11364</v>
      </c>
      <c r="F43" s="43"/>
      <c r="G43" s="2616"/>
      <c r="H43" s="2938"/>
      <c r="I43" s="2704"/>
      <c r="J43" s="2946"/>
      <c r="K43" s="2946"/>
      <c r="L43" s="657"/>
      <c r="N43" s="9"/>
      <c r="O43" s="657"/>
      <c r="P43" s="4"/>
      <c r="Q43" s="4"/>
      <c r="R43" s="4"/>
      <c r="S43" s="4"/>
      <c r="T43" s="657"/>
      <c r="U43" s="17" t="s">
        <v>31</v>
      </c>
      <c r="V43" s="686"/>
      <c r="W43" s="10" t="s">
        <v>197</v>
      </c>
      <c r="X43" s="58" t="s">
        <v>838</v>
      </c>
      <c r="Y43" s="24"/>
      <c r="Z43" s="656" t="s">
        <v>197</v>
      </c>
      <c r="AA43" s="23"/>
      <c r="AB43" s="656" t="s">
        <v>197</v>
      </c>
      <c r="AC43" s="671" t="s">
        <v>31</v>
      </c>
      <c r="AD43" s="24"/>
      <c r="AE43" s="656" t="s">
        <v>197</v>
      </c>
      <c r="AF43" s="23"/>
      <c r="AG43" s="656" t="s">
        <v>197</v>
      </c>
      <c r="AH43" s="23"/>
      <c r="AI43" s="34" t="s">
        <v>197</v>
      </c>
      <c r="AJ43" s="905" t="s">
        <v>31</v>
      </c>
      <c r="AK43" s="32"/>
      <c r="AL43" s="651" t="s">
        <v>197</v>
      </c>
      <c r="AM43" s="32"/>
      <c r="AN43" s="651" t="s">
        <v>9714</v>
      </c>
      <c r="AO43" s="32"/>
      <c r="AP43" s="651" t="s">
        <v>197</v>
      </c>
      <c r="AQ43" s="43" t="str">
        <f t="shared" ref="AQ43:AQ66" si="2">LEFT(AR43,2)</f>
        <v>38</v>
      </c>
      <c r="AR43" s="25" t="s">
        <v>711</v>
      </c>
      <c r="AS43" s="43" t="str">
        <f t="shared" si="1"/>
        <v>94</v>
      </c>
      <c r="AT43" s="25" t="s">
        <v>619</v>
      </c>
      <c r="BB43" t="s">
        <v>9597</v>
      </c>
    </row>
    <row r="44" spans="1:54" x14ac:dyDescent="0.25">
      <c r="A44" s="510">
        <v>44</v>
      </c>
      <c r="B44" s="10" t="s">
        <v>34</v>
      </c>
      <c r="C44" s="1680" t="s">
        <v>897</v>
      </c>
      <c r="D44" s="86" t="s">
        <v>11295</v>
      </c>
      <c r="E44" s="25"/>
      <c r="F44" s="43"/>
      <c r="G44" s="2616"/>
      <c r="H44" s="2938"/>
      <c r="I44" s="2704"/>
      <c r="J44" s="2946"/>
      <c r="K44" s="2946"/>
      <c r="L44" s="657"/>
      <c r="N44" s="9"/>
      <c r="O44" s="652"/>
      <c r="P44" s="4"/>
      <c r="Q44" s="4"/>
      <c r="R44" s="4"/>
      <c r="S44" s="4"/>
      <c r="T44" s="657"/>
      <c r="V44" s="686"/>
      <c r="W44" s="10"/>
      <c r="X44" s="59" t="s">
        <v>824</v>
      </c>
      <c r="Y44" s="9"/>
      <c r="Z44" s="657"/>
      <c r="AB44" s="657"/>
      <c r="AC44" s="31"/>
      <c r="AD44" s="9"/>
      <c r="AE44" s="657"/>
      <c r="AG44" s="657"/>
      <c r="AI44" s="10"/>
      <c r="AJ44" s="59"/>
      <c r="AK44" s="386"/>
      <c r="AL44" s="652"/>
      <c r="AM44" s="386"/>
      <c r="AN44" s="652"/>
      <c r="AO44" s="386"/>
      <c r="AP44" s="652"/>
      <c r="AQ44" s="43" t="str">
        <f t="shared" si="2"/>
        <v>39</v>
      </c>
      <c r="AR44" s="25" t="s">
        <v>712</v>
      </c>
      <c r="AS44" s="43" t="str">
        <f t="shared" si="1"/>
        <v>96</v>
      </c>
      <c r="AT44" s="25" t="s">
        <v>620</v>
      </c>
      <c r="AW44" t="s">
        <v>9624</v>
      </c>
      <c r="BB44" t="s">
        <v>9598</v>
      </c>
    </row>
    <row r="45" spans="1:54" x14ac:dyDescent="0.25">
      <c r="A45" s="510">
        <v>44</v>
      </c>
      <c r="B45" s="10" t="s">
        <v>35</v>
      </c>
      <c r="C45" s="1680" t="s">
        <v>898</v>
      </c>
      <c r="D45" s="86" t="s">
        <v>11293</v>
      </c>
      <c r="E45" s="25" t="s">
        <v>11293</v>
      </c>
      <c r="F45" s="43"/>
      <c r="G45" s="2616"/>
      <c r="H45" s="2938"/>
      <c r="I45" s="2704"/>
      <c r="J45" s="2946"/>
      <c r="K45" s="2946"/>
      <c r="L45" s="657"/>
      <c r="N45" s="9"/>
      <c r="O45" s="657"/>
      <c r="Q45" s="4"/>
      <c r="R45" s="4"/>
      <c r="S45" s="4"/>
      <c r="T45" s="657"/>
      <c r="V45" s="686"/>
      <c r="W45" s="10"/>
      <c r="X45" s="59" t="s">
        <v>824</v>
      </c>
      <c r="Y45" s="9"/>
      <c r="Z45" s="657"/>
      <c r="AB45" s="657"/>
      <c r="AC45" s="31"/>
      <c r="AD45" s="9"/>
      <c r="AE45" s="657"/>
      <c r="AG45" s="657"/>
      <c r="AI45" s="10"/>
      <c r="AJ45" s="59"/>
      <c r="AK45" s="386"/>
      <c r="AL45" s="652"/>
      <c r="AM45" s="386"/>
      <c r="AN45" s="652"/>
      <c r="AO45" s="386"/>
      <c r="AP45" s="652"/>
      <c r="AQ45" s="43" t="str">
        <f t="shared" si="2"/>
        <v>41</v>
      </c>
      <c r="AR45" s="25" t="s">
        <v>713</v>
      </c>
      <c r="AS45" s="43" t="str">
        <f t="shared" si="1"/>
        <v>97</v>
      </c>
      <c r="AT45" s="25" t="s">
        <v>621</v>
      </c>
      <c r="AW45" t="s">
        <v>9625</v>
      </c>
      <c r="BB45" t="s">
        <v>9599</v>
      </c>
    </row>
    <row r="46" spans="1:54" x14ac:dyDescent="0.25">
      <c r="A46" s="510">
        <v>44</v>
      </c>
      <c r="B46" s="10" t="s">
        <v>36</v>
      </c>
      <c r="C46" s="1680" t="s">
        <v>899</v>
      </c>
      <c r="D46" s="86" t="s">
        <v>11294</v>
      </c>
      <c r="E46" s="25"/>
      <c r="F46" s="43"/>
      <c r="G46" s="2616"/>
      <c r="H46" s="2938"/>
      <c r="I46" s="2704"/>
      <c r="J46" s="2946"/>
      <c r="K46" s="2946"/>
      <c r="L46" s="657"/>
      <c r="N46" s="9"/>
      <c r="O46" s="652"/>
      <c r="T46" s="652"/>
      <c r="V46" s="686"/>
      <c r="W46" s="10"/>
      <c r="X46" s="59" t="s">
        <v>824</v>
      </c>
      <c r="Y46" s="9"/>
      <c r="Z46" s="657"/>
      <c r="AB46" s="657"/>
      <c r="AC46" s="31"/>
      <c r="AD46" s="9"/>
      <c r="AE46" s="657"/>
      <c r="AG46" s="657"/>
      <c r="AI46" s="10"/>
      <c r="AJ46" s="905" t="s">
        <v>8363</v>
      </c>
      <c r="AK46" s="386"/>
      <c r="AL46" s="652"/>
      <c r="AM46" s="386"/>
      <c r="AN46" s="652"/>
      <c r="AO46" s="386"/>
      <c r="AP46" s="652" t="s">
        <v>24</v>
      </c>
      <c r="AQ46" s="43" t="str">
        <f t="shared" si="2"/>
        <v>43</v>
      </c>
      <c r="AR46" s="25" t="s">
        <v>714</v>
      </c>
      <c r="AS46" s="43" t="str">
        <f t="shared" ref="AS46:AS67" si="3">LEFT(AT46,3)</f>
        <v>101</v>
      </c>
      <c r="AT46" s="25" t="s">
        <v>622</v>
      </c>
      <c r="AW46" t="s">
        <v>9645</v>
      </c>
      <c r="BB46" t="s">
        <v>9600</v>
      </c>
    </row>
    <row r="47" spans="1:54" x14ac:dyDescent="0.25">
      <c r="A47" s="510">
        <v>44</v>
      </c>
      <c r="B47" s="10" t="s">
        <v>13353</v>
      </c>
      <c r="C47" s="1680" t="s">
        <v>13354</v>
      </c>
      <c r="D47" s="86"/>
      <c r="E47" s="25"/>
      <c r="F47" s="43"/>
      <c r="G47" s="2616"/>
      <c r="H47" s="2938"/>
      <c r="I47" s="2704"/>
      <c r="J47" s="2946"/>
      <c r="K47" s="2946"/>
      <c r="L47" s="657"/>
      <c r="N47" s="9"/>
      <c r="O47" s="652"/>
      <c r="T47" s="652"/>
      <c r="V47" s="686"/>
      <c r="W47" s="10"/>
      <c r="X47" s="59"/>
      <c r="Y47" s="9"/>
      <c r="Z47" s="657"/>
      <c r="AB47" s="657"/>
      <c r="AC47" s="31"/>
      <c r="AD47" s="9"/>
      <c r="AE47" s="657"/>
      <c r="AG47" s="657"/>
      <c r="AI47" s="10"/>
      <c r="AJ47" s="905"/>
      <c r="AK47" s="386"/>
      <c r="AL47" s="652"/>
      <c r="AM47" s="386"/>
      <c r="AN47" s="652"/>
      <c r="AO47" s="386"/>
      <c r="AP47" s="652"/>
      <c r="AQ47" s="43"/>
      <c r="AR47" s="25"/>
      <c r="AS47" s="43"/>
      <c r="AT47" s="25"/>
    </row>
    <row r="48" spans="1:54" x14ac:dyDescent="0.25">
      <c r="A48" s="510">
        <v>44</v>
      </c>
      <c r="B48" s="10" t="s">
        <v>37</v>
      </c>
      <c r="C48" s="1680" t="s">
        <v>900</v>
      </c>
      <c r="D48" s="86" t="s">
        <v>11293</v>
      </c>
      <c r="E48" s="25"/>
      <c r="F48" s="43"/>
      <c r="G48" s="2616"/>
      <c r="H48" s="2938"/>
      <c r="I48" s="2704"/>
      <c r="J48" s="2946"/>
      <c r="K48" s="2946"/>
      <c r="L48" s="657"/>
      <c r="N48" s="9"/>
      <c r="O48" s="652"/>
      <c r="T48" s="652"/>
      <c r="V48" s="686"/>
      <c r="W48" s="10"/>
      <c r="X48" s="59" t="s">
        <v>824</v>
      </c>
      <c r="Y48" s="9"/>
      <c r="Z48" s="657"/>
      <c r="AB48" s="657"/>
      <c r="AC48" s="31"/>
      <c r="AD48" s="9"/>
      <c r="AE48" s="657"/>
      <c r="AG48" s="657"/>
      <c r="AI48" s="10"/>
      <c r="AJ48" s="59"/>
      <c r="AK48" s="386"/>
      <c r="AL48" s="652"/>
      <c r="AM48" s="386"/>
      <c r="AN48" s="652"/>
      <c r="AO48" s="386"/>
      <c r="AP48" s="652"/>
      <c r="AQ48" s="43" t="str">
        <f t="shared" si="2"/>
        <v>55</v>
      </c>
      <c r="AR48" s="25" t="s">
        <v>715</v>
      </c>
      <c r="AS48" s="43" t="str">
        <f t="shared" si="3"/>
        <v>102</v>
      </c>
      <c r="AT48" s="25" t="s">
        <v>623</v>
      </c>
      <c r="AW48" t="s">
        <v>9646</v>
      </c>
      <c r="BB48" t="s">
        <v>9601</v>
      </c>
    </row>
    <row r="49" spans="1:54" x14ac:dyDescent="0.25">
      <c r="A49" s="631">
        <v>44</v>
      </c>
      <c r="B49" s="10" t="s">
        <v>38</v>
      </c>
      <c r="C49" s="1680" t="s">
        <v>901</v>
      </c>
      <c r="D49" s="86" t="s">
        <v>11293</v>
      </c>
      <c r="E49" s="25" t="s">
        <v>11293</v>
      </c>
      <c r="F49" s="43"/>
      <c r="G49" s="2616"/>
      <c r="H49" s="2938"/>
      <c r="I49" s="2704"/>
      <c r="J49" s="2946"/>
      <c r="K49" s="2946"/>
      <c r="L49" s="657"/>
      <c r="N49" s="9"/>
      <c r="O49" s="657"/>
      <c r="T49" s="652"/>
      <c r="V49" s="686"/>
      <c r="W49" s="10"/>
      <c r="X49" s="59" t="s">
        <v>824</v>
      </c>
      <c r="Y49" s="9"/>
      <c r="Z49" s="657"/>
      <c r="AB49" s="657"/>
      <c r="AC49" s="31"/>
      <c r="AD49" s="9"/>
      <c r="AE49" s="657"/>
      <c r="AG49" s="657"/>
      <c r="AI49" s="10"/>
      <c r="AJ49" s="59"/>
      <c r="AK49" s="386"/>
      <c r="AL49" s="652"/>
      <c r="AM49" s="386"/>
      <c r="AN49" s="652"/>
      <c r="AO49" s="386"/>
      <c r="AP49" s="652"/>
      <c r="AQ49" s="43" t="str">
        <f t="shared" si="2"/>
        <v>59</v>
      </c>
      <c r="AR49" s="25" t="s">
        <v>609</v>
      </c>
      <c r="AS49" s="43" t="str">
        <f t="shared" si="3"/>
        <v>103</v>
      </c>
      <c r="AT49" s="25" t="s">
        <v>624</v>
      </c>
      <c r="AW49" t="s">
        <v>9647</v>
      </c>
      <c r="BB49" t="s">
        <v>9602</v>
      </c>
    </row>
    <row r="50" spans="1:54" x14ac:dyDescent="0.25">
      <c r="A50" s="510">
        <v>44</v>
      </c>
      <c r="B50" s="10" t="s">
        <v>39</v>
      </c>
      <c r="C50" s="1680" t="s">
        <v>902</v>
      </c>
      <c r="D50" s="86" t="s">
        <v>11294</v>
      </c>
      <c r="E50" s="25"/>
      <c r="F50" s="43"/>
      <c r="G50" s="2927"/>
      <c r="H50" s="2937"/>
      <c r="I50" s="1191"/>
      <c r="J50" s="2946"/>
      <c r="K50" s="2946"/>
      <c r="L50" s="657"/>
      <c r="N50" s="9"/>
      <c r="O50" s="652"/>
      <c r="T50" s="652"/>
      <c r="V50" s="686"/>
      <c r="W50" s="10"/>
      <c r="X50" s="59" t="s">
        <v>824</v>
      </c>
      <c r="Y50" s="9"/>
      <c r="Z50" s="657"/>
      <c r="AB50" s="657"/>
      <c r="AC50" s="31"/>
      <c r="AD50" s="9"/>
      <c r="AE50" s="657"/>
      <c r="AG50" s="657"/>
      <c r="AI50" s="10"/>
      <c r="AJ50" s="59"/>
      <c r="AK50" s="386"/>
      <c r="AL50" s="652"/>
      <c r="AM50" s="386"/>
      <c r="AN50" s="652"/>
      <c r="AO50" s="386"/>
      <c r="AP50" s="652"/>
      <c r="AQ50" s="43" t="str">
        <f t="shared" si="2"/>
        <v>61</v>
      </c>
      <c r="AR50" t="s">
        <v>716</v>
      </c>
      <c r="AS50" s="43" t="str">
        <f t="shared" si="3"/>
        <v>104</v>
      </c>
      <c r="AT50" s="25" t="s">
        <v>625</v>
      </c>
      <c r="AW50" t="s">
        <v>9648</v>
      </c>
      <c r="BB50" t="s">
        <v>9603</v>
      </c>
    </row>
    <row r="51" spans="1:54" x14ac:dyDescent="0.25">
      <c r="A51" s="510">
        <v>44</v>
      </c>
      <c r="B51" s="10" t="s">
        <v>40</v>
      </c>
      <c r="C51" s="1680" t="s">
        <v>903</v>
      </c>
      <c r="D51" s="86" t="s">
        <v>11294</v>
      </c>
      <c r="E51" s="25"/>
      <c r="F51" s="43"/>
      <c r="G51" s="2927"/>
      <c r="H51" s="2937"/>
      <c r="I51" s="1191"/>
      <c r="J51" s="2946"/>
      <c r="K51" s="2946"/>
      <c r="L51" s="657"/>
      <c r="N51" s="9"/>
      <c r="O51" s="652"/>
      <c r="T51" s="652"/>
      <c r="V51" s="686"/>
      <c r="W51" s="10"/>
      <c r="X51" s="59" t="s">
        <v>824</v>
      </c>
      <c r="Y51" s="9"/>
      <c r="Z51" s="657"/>
      <c r="AB51" s="657"/>
      <c r="AC51" s="31"/>
      <c r="AD51" s="9"/>
      <c r="AE51" s="657"/>
      <c r="AG51" s="657"/>
      <c r="AI51" s="10"/>
      <c r="AJ51" s="59"/>
      <c r="AK51" s="386"/>
      <c r="AL51" s="652"/>
      <c r="AM51" s="386"/>
      <c r="AN51" s="652"/>
      <c r="AO51" s="386"/>
      <c r="AP51" s="652"/>
      <c r="AQ51" s="43" t="str">
        <f t="shared" si="2"/>
        <v>62</v>
      </c>
      <c r="AR51" t="s">
        <v>717</v>
      </c>
      <c r="AS51" s="43" t="str">
        <f t="shared" si="3"/>
        <v>105</v>
      </c>
      <c r="AT51" s="25" t="s">
        <v>626</v>
      </c>
      <c r="AW51" t="s">
        <v>9649</v>
      </c>
      <c r="BB51" t="s">
        <v>9604</v>
      </c>
    </row>
    <row r="52" spans="1:54" x14ac:dyDescent="0.25">
      <c r="A52" s="510">
        <v>44</v>
      </c>
      <c r="B52" s="10" t="s">
        <v>186</v>
      </c>
      <c r="C52" s="1680" t="s">
        <v>904</v>
      </c>
      <c r="D52" s="86"/>
      <c r="E52" s="25" t="s">
        <v>9127</v>
      </c>
      <c r="F52" s="40"/>
      <c r="G52" s="2927"/>
      <c r="H52" s="2937"/>
      <c r="I52" s="1191"/>
      <c r="J52" s="2946"/>
      <c r="K52" s="2946"/>
      <c r="L52" s="657"/>
      <c r="N52" s="9"/>
      <c r="O52" s="652"/>
      <c r="P52" s="4"/>
      <c r="Q52" s="4"/>
      <c r="R52" s="4"/>
      <c r="S52" s="4"/>
      <c r="T52" s="657"/>
      <c r="U52" s="17" t="s">
        <v>186</v>
      </c>
      <c r="V52" s="686"/>
      <c r="W52" s="10" t="s">
        <v>8</v>
      </c>
      <c r="X52" s="59" t="s">
        <v>824</v>
      </c>
      <c r="Y52" s="9"/>
      <c r="Z52" s="657"/>
      <c r="AB52" s="657"/>
      <c r="AC52" s="671" t="s">
        <v>186</v>
      </c>
      <c r="AD52" s="9"/>
      <c r="AE52" s="657" t="s">
        <v>24</v>
      </c>
      <c r="AG52" s="657" t="s">
        <v>24</v>
      </c>
      <c r="AH52" s="4" t="s">
        <v>24</v>
      </c>
      <c r="AI52" s="10" t="s">
        <v>24</v>
      </c>
      <c r="AJ52" s="59"/>
      <c r="AK52" s="386"/>
      <c r="AL52" s="652"/>
      <c r="AM52" s="386"/>
      <c r="AN52" s="652"/>
      <c r="AO52" s="386"/>
      <c r="AP52" s="652"/>
      <c r="AQ52" s="43" t="str">
        <f t="shared" si="2"/>
        <v>63</v>
      </c>
      <c r="AR52" t="s">
        <v>718</v>
      </c>
      <c r="AS52" s="43" t="str">
        <f t="shared" si="3"/>
        <v>106</v>
      </c>
      <c r="AT52" s="25" t="s">
        <v>627</v>
      </c>
      <c r="AW52" t="s">
        <v>9650</v>
      </c>
      <c r="BB52" t="s">
        <v>9605</v>
      </c>
    </row>
    <row r="53" spans="1:54" x14ac:dyDescent="0.25">
      <c r="A53" s="510">
        <v>44</v>
      </c>
      <c r="B53" s="10" t="s">
        <v>9716</v>
      </c>
      <c r="C53" s="1680" t="s">
        <v>9729</v>
      </c>
      <c r="D53" s="86"/>
      <c r="E53" s="25" t="s">
        <v>11270</v>
      </c>
      <c r="F53" s="40"/>
      <c r="G53" s="2927"/>
      <c r="H53" s="2937"/>
      <c r="I53" s="1191"/>
      <c r="J53" s="2946"/>
      <c r="K53" s="2946"/>
      <c r="L53" s="657"/>
      <c r="N53" s="9"/>
      <c r="O53" s="652"/>
      <c r="P53" s="4"/>
      <c r="Q53" s="4"/>
      <c r="R53" s="4"/>
      <c r="S53" s="4"/>
      <c r="T53" s="657"/>
      <c r="V53" s="686"/>
      <c r="W53" s="10"/>
      <c r="X53" s="59"/>
      <c r="Y53" s="9"/>
      <c r="Z53" s="657"/>
      <c r="AB53" s="657"/>
      <c r="AC53" s="31"/>
      <c r="AD53" s="9"/>
      <c r="AE53" s="657"/>
      <c r="AG53" s="657"/>
      <c r="AI53" s="10"/>
      <c r="AJ53" s="905" t="s">
        <v>9716</v>
      </c>
      <c r="AK53" s="386"/>
      <c r="AL53" s="652" t="s">
        <v>24</v>
      </c>
      <c r="AM53" s="386"/>
      <c r="AN53" s="652"/>
      <c r="AO53" s="386"/>
      <c r="AP53" s="652"/>
      <c r="AQ53" s="43" t="str">
        <f t="shared" si="2"/>
        <v>64</v>
      </c>
      <c r="AR53" t="s">
        <v>719</v>
      </c>
      <c r="AS53" s="43" t="str">
        <f t="shared" si="3"/>
        <v>107</v>
      </c>
      <c r="AT53" s="25" t="s">
        <v>628</v>
      </c>
      <c r="AW53" t="s">
        <v>9651</v>
      </c>
      <c r="BB53" t="s">
        <v>9606</v>
      </c>
    </row>
    <row r="54" spans="1:54" x14ac:dyDescent="0.25">
      <c r="A54" s="510">
        <v>44</v>
      </c>
      <c r="B54" s="10" t="s">
        <v>8361</v>
      </c>
      <c r="C54" s="1680" t="s">
        <v>9730</v>
      </c>
      <c r="D54" s="86"/>
      <c r="E54" s="25" t="s">
        <v>9127</v>
      </c>
      <c r="F54" s="40"/>
      <c r="G54" s="2927"/>
      <c r="H54" s="2937"/>
      <c r="I54" s="1191"/>
      <c r="J54" s="2946"/>
      <c r="K54" s="2946"/>
      <c r="L54" s="657"/>
      <c r="N54" s="9"/>
      <c r="O54" s="652"/>
      <c r="P54" s="4"/>
      <c r="Q54" s="4"/>
      <c r="R54" s="4"/>
      <c r="S54" s="4"/>
      <c r="T54" s="657"/>
      <c r="V54" s="686"/>
      <c r="W54" s="10"/>
      <c r="X54" s="59"/>
      <c r="Y54" s="9"/>
      <c r="Z54" s="657"/>
      <c r="AB54" s="657"/>
      <c r="AC54" s="31"/>
      <c r="AD54" s="9"/>
      <c r="AE54" s="657"/>
      <c r="AG54" s="657"/>
      <c r="AI54" s="10"/>
      <c r="AJ54" s="905" t="s">
        <v>8361</v>
      </c>
      <c r="AK54" s="386"/>
      <c r="AL54" s="652" t="s">
        <v>8</v>
      </c>
      <c r="AM54" s="386"/>
      <c r="AN54" s="652" t="s">
        <v>24</v>
      </c>
      <c r="AO54" s="386"/>
      <c r="AP54" s="652"/>
      <c r="AQ54" s="43" t="str">
        <f t="shared" si="2"/>
        <v>66</v>
      </c>
      <c r="AR54" t="s">
        <v>720</v>
      </c>
      <c r="AS54" s="43" t="str">
        <f t="shared" si="3"/>
        <v>109</v>
      </c>
      <c r="AT54" s="25" t="s">
        <v>640</v>
      </c>
      <c r="AW54" t="s">
        <v>9652</v>
      </c>
      <c r="BB54" t="s">
        <v>9607</v>
      </c>
    </row>
    <row r="55" spans="1:54" x14ac:dyDescent="0.25">
      <c r="A55" s="1616">
        <v>46</v>
      </c>
      <c r="B55" s="1615"/>
      <c r="C55" s="1617" t="s">
        <v>867</v>
      </c>
      <c r="D55" s="68"/>
      <c r="E55" s="30" t="s">
        <v>11305</v>
      </c>
      <c r="F55" s="39"/>
      <c r="G55" s="2928"/>
      <c r="H55" s="2936"/>
      <c r="I55" s="1176"/>
      <c r="J55" s="2945"/>
      <c r="K55" s="2945"/>
      <c r="L55" s="657"/>
      <c r="M55" s="21" t="s">
        <v>9717</v>
      </c>
      <c r="N55" s="24"/>
      <c r="O55" s="656"/>
      <c r="P55" s="23" t="s">
        <v>30</v>
      </c>
      <c r="Q55" s="23" t="s">
        <v>30</v>
      </c>
      <c r="R55" s="23" t="s">
        <v>30</v>
      </c>
      <c r="S55" s="23" t="s">
        <v>30</v>
      </c>
      <c r="T55" s="656"/>
      <c r="U55" s="23"/>
      <c r="V55" s="2028"/>
      <c r="W55" s="34"/>
      <c r="X55" s="54">
        <v>46</v>
      </c>
      <c r="Y55" s="24"/>
      <c r="Z55" s="656" t="s">
        <v>30</v>
      </c>
      <c r="AA55" s="23" t="s">
        <v>30</v>
      </c>
      <c r="AB55" s="656" t="s">
        <v>30</v>
      </c>
      <c r="AC55" s="667"/>
      <c r="AD55" s="24"/>
      <c r="AE55" s="656"/>
      <c r="AF55" s="23"/>
      <c r="AG55" s="656"/>
      <c r="AH55" s="23"/>
      <c r="AI55" s="34"/>
      <c r="AJ55" s="909" t="s">
        <v>9717</v>
      </c>
      <c r="AK55" s="32" t="s">
        <v>30</v>
      </c>
      <c r="AL55" s="651"/>
      <c r="AM55" s="32"/>
      <c r="AN55" s="651"/>
      <c r="AO55" s="32" t="s">
        <v>30</v>
      </c>
      <c r="AP55" s="651"/>
      <c r="AQ55" s="43" t="str">
        <f t="shared" si="2"/>
        <v>68</v>
      </c>
      <c r="AR55" t="s">
        <v>721</v>
      </c>
      <c r="AS55" s="43" t="str">
        <f t="shared" si="3"/>
        <v>110</v>
      </c>
      <c r="AT55" s="25" t="s">
        <v>629</v>
      </c>
      <c r="AW55" t="s">
        <v>9634</v>
      </c>
      <c r="BB55" t="s">
        <v>9608</v>
      </c>
    </row>
    <row r="56" spans="1:54" x14ac:dyDescent="0.25">
      <c r="A56" s="510">
        <v>46</v>
      </c>
      <c r="B56" s="10" t="s">
        <v>9720</v>
      </c>
      <c r="C56" s="1673" t="s">
        <v>9727</v>
      </c>
      <c r="D56" s="86"/>
      <c r="E56" s="25" t="s">
        <v>11321</v>
      </c>
      <c r="F56" s="40"/>
      <c r="G56" s="2927"/>
      <c r="H56" s="2937"/>
      <c r="I56" s="1191"/>
      <c r="J56" s="2946"/>
      <c r="K56" s="2946"/>
      <c r="L56" s="657"/>
      <c r="N56" s="9"/>
      <c r="O56" s="657"/>
      <c r="P56" s="4"/>
      <c r="Q56" s="4"/>
      <c r="R56" s="4"/>
      <c r="S56" s="4"/>
      <c r="T56" s="657"/>
      <c r="V56" s="686"/>
      <c r="W56" s="10"/>
      <c r="X56" s="59"/>
      <c r="Y56" s="9"/>
      <c r="Z56" s="657"/>
      <c r="AB56" s="657"/>
      <c r="AC56" s="31"/>
      <c r="AD56" s="9"/>
      <c r="AE56" s="657"/>
      <c r="AG56" s="657"/>
      <c r="AI56" s="10"/>
      <c r="AJ56" s="905" t="s">
        <v>9720</v>
      </c>
      <c r="AK56" s="386" t="s">
        <v>8</v>
      </c>
      <c r="AL56" s="652"/>
      <c r="AM56" s="386"/>
      <c r="AN56" s="652"/>
      <c r="AO56" s="386"/>
      <c r="AP56" s="652"/>
      <c r="AS56" s="59">
        <v>58</v>
      </c>
      <c r="AT56" s="145" t="s">
        <v>608</v>
      </c>
      <c r="AW56" t="s">
        <v>9661</v>
      </c>
    </row>
    <row r="57" spans="1:54" x14ac:dyDescent="0.25">
      <c r="A57" s="510">
        <v>46</v>
      </c>
      <c r="B57" s="10" t="s">
        <v>8141</v>
      </c>
      <c r="C57" s="1673" t="s">
        <v>9731</v>
      </c>
      <c r="D57" s="86"/>
      <c r="E57" s="25" t="s">
        <v>11319</v>
      </c>
      <c r="F57" s="40"/>
      <c r="G57" s="2927"/>
      <c r="H57" s="2937"/>
      <c r="I57" s="1191"/>
      <c r="J57" s="2946"/>
      <c r="K57" s="2946"/>
      <c r="L57" s="657"/>
      <c r="N57" s="9"/>
      <c r="O57" s="657"/>
      <c r="P57" s="4"/>
      <c r="Q57" s="4"/>
      <c r="R57" s="4"/>
      <c r="S57" s="4"/>
      <c r="T57" s="657"/>
      <c r="V57" s="686"/>
      <c r="W57" s="10"/>
      <c r="X57" s="59"/>
      <c r="Y57" s="9"/>
      <c r="Z57" s="657"/>
      <c r="AB57" s="657"/>
      <c r="AC57" s="31"/>
      <c r="AD57" s="9"/>
      <c r="AE57" s="657"/>
      <c r="AG57" s="657"/>
      <c r="AI57" s="10"/>
      <c r="AJ57" s="905" t="s">
        <v>8141</v>
      </c>
      <c r="AK57" s="386" t="s">
        <v>8</v>
      </c>
      <c r="AL57" s="652"/>
      <c r="AM57" s="386"/>
      <c r="AN57" s="652"/>
      <c r="AO57" s="386"/>
      <c r="AP57" s="652"/>
      <c r="AQ57" s="43" t="str">
        <f>LEFT(AR57,2)</f>
        <v>86</v>
      </c>
      <c r="AR57" t="s">
        <v>727</v>
      </c>
      <c r="AS57" s="43" t="str">
        <f>LEFT(AT57,3)</f>
        <v>146</v>
      </c>
      <c r="AT57" s="25" t="s">
        <v>635</v>
      </c>
      <c r="AW57" t="s">
        <v>9668</v>
      </c>
      <c r="BB57" t="s">
        <v>9613</v>
      </c>
    </row>
    <row r="58" spans="1:54" x14ac:dyDescent="0.25">
      <c r="A58" s="510">
        <v>46</v>
      </c>
      <c r="B58" s="10" t="s">
        <v>107</v>
      </c>
      <c r="C58" s="1674" t="s">
        <v>905</v>
      </c>
      <c r="D58" s="86"/>
      <c r="E58" s="25" t="s">
        <v>11319</v>
      </c>
      <c r="F58" s="40"/>
      <c r="G58" s="2927"/>
      <c r="H58" s="2937"/>
      <c r="I58" s="1191"/>
      <c r="J58" s="2946"/>
      <c r="K58" s="2946"/>
      <c r="L58" s="657"/>
      <c r="N58" s="9"/>
      <c r="O58" s="657"/>
      <c r="P58" s="4"/>
      <c r="Q58" s="4"/>
      <c r="R58" s="4"/>
      <c r="S58" s="4"/>
      <c r="T58" s="657"/>
      <c r="V58" s="686"/>
      <c r="W58" s="10"/>
      <c r="X58" s="58" t="s">
        <v>107</v>
      </c>
      <c r="Y58" s="9"/>
      <c r="Z58" s="2620" t="s">
        <v>8</v>
      </c>
      <c r="AA58" s="4" t="s">
        <v>740</v>
      </c>
      <c r="AB58" s="657"/>
      <c r="AC58" s="31"/>
      <c r="AD58" s="9"/>
      <c r="AE58" s="657"/>
      <c r="AG58" s="657"/>
      <c r="AI58" s="10"/>
      <c r="AJ58" s="82"/>
      <c r="AK58" s="386"/>
      <c r="AL58" s="652"/>
      <c r="AM58" s="386"/>
      <c r="AN58" s="652"/>
      <c r="AO58" s="386"/>
      <c r="AP58" s="652"/>
      <c r="AQ58" s="43" t="str">
        <f t="shared" si="2"/>
        <v>69</v>
      </c>
      <c r="AR58" t="s">
        <v>722</v>
      </c>
      <c r="AS58" s="43" t="str">
        <f t="shared" si="3"/>
        <v>111</v>
      </c>
      <c r="AT58" s="25" t="s">
        <v>630</v>
      </c>
      <c r="AW58" t="s">
        <v>9635</v>
      </c>
      <c r="BB58" t="s">
        <v>9609</v>
      </c>
    </row>
    <row r="59" spans="1:54" x14ac:dyDescent="0.25">
      <c r="A59" s="510">
        <v>46</v>
      </c>
      <c r="B59" s="10" t="s">
        <v>831</v>
      </c>
      <c r="C59" s="1673" t="s">
        <v>914</v>
      </c>
      <c r="D59" s="86"/>
      <c r="E59" s="25" t="s">
        <v>11276</v>
      </c>
      <c r="F59" s="40"/>
      <c r="G59" s="2927"/>
      <c r="H59" s="2937"/>
      <c r="I59" s="1191"/>
      <c r="J59" s="2946"/>
      <c r="K59" s="2946"/>
      <c r="L59" s="657"/>
      <c r="N59" s="9"/>
      <c r="O59" s="657"/>
      <c r="P59" s="4"/>
      <c r="Q59" s="4"/>
      <c r="R59" s="4"/>
      <c r="S59" s="4"/>
      <c r="T59" s="657"/>
      <c r="V59" s="686"/>
      <c r="W59" s="10"/>
      <c r="X59" s="59" t="s">
        <v>831</v>
      </c>
      <c r="Y59" s="9"/>
      <c r="Z59" s="657"/>
      <c r="AA59" s="4" t="s">
        <v>747</v>
      </c>
      <c r="AB59" s="657" t="s">
        <v>15</v>
      </c>
      <c r="AC59" s="31"/>
      <c r="AD59" s="9"/>
      <c r="AE59" s="657"/>
      <c r="AG59" s="657"/>
      <c r="AI59" s="10"/>
      <c r="AJ59" s="905" t="s">
        <v>831</v>
      </c>
      <c r="AK59" s="386" t="s">
        <v>151</v>
      </c>
      <c r="AL59" s="652"/>
      <c r="AM59" s="386"/>
      <c r="AN59" s="652"/>
      <c r="AO59" s="386"/>
      <c r="AP59" s="652"/>
      <c r="AQ59" s="43" t="str">
        <f>LEFT(AR59,3)</f>
        <v>129</v>
      </c>
      <c r="AR59" t="s">
        <v>733</v>
      </c>
      <c r="AS59" s="342">
        <v>1</v>
      </c>
      <c r="AT59" s="123" t="s">
        <v>235</v>
      </c>
      <c r="AW59" t="s">
        <v>9657</v>
      </c>
      <c r="BB59" t="s">
        <v>9617</v>
      </c>
    </row>
    <row r="60" spans="1:54" x14ac:dyDescent="0.25">
      <c r="A60" s="510">
        <v>46</v>
      </c>
      <c r="B60" s="10" t="s">
        <v>108</v>
      </c>
      <c r="C60" s="1674" t="s">
        <v>9924</v>
      </c>
      <c r="D60" s="86"/>
      <c r="E60" s="25" t="s">
        <v>11276</v>
      </c>
      <c r="F60" s="40"/>
      <c r="G60" s="2927"/>
      <c r="H60" s="2937"/>
      <c r="I60" s="1191"/>
      <c r="J60" s="2946"/>
      <c r="K60" s="2946"/>
      <c r="L60" s="657"/>
      <c r="N60" s="9"/>
      <c r="O60" s="657"/>
      <c r="P60" s="4"/>
      <c r="Q60" s="4"/>
      <c r="R60" s="4"/>
      <c r="S60" s="4"/>
      <c r="T60" s="657"/>
      <c r="V60" s="686"/>
      <c r="W60" s="10"/>
      <c r="X60" s="59" t="s">
        <v>108</v>
      </c>
      <c r="Y60" s="9"/>
      <c r="Z60" s="657" t="s">
        <v>741</v>
      </c>
      <c r="AA60" s="4" t="s">
        <v>742</v>
      </c>
      <c r="AB60" s="657" t="s">
        <v>15</v>
      </c>
      <c r="AC60" s="31"/>
      <c r="AD60" s="9"/>
      <c r="AE60" s="657"/>
      <c r="AG60" s="657"/>
      <c r="AI60" s="10"/>
      <c r="AJ60" s="82"/>
      <c r="AK60" s="386"/>
      <c r="AL60" s="652"/>
      <c r="AM60" s="386"/>
      <c r="AN60" s="652"/>
      <c r="AO60" s="386"/>
      <c r="AP60" s="652"/>
      <c r="AQ60" s="43" t="str">
        <f t="shared" si="2"/>
        <v>71</v>
      </c>
      <c r="AR60" t="s">
        <v>723</v>
      </c>
      <c r="AS60" s="43" t="str">
        <f t="shared" si="3"/>
        <v>133</v>
      </c>
      <c r="AT60" s="25" t="s">
        <v>631</v>
      </c>
      <c r="AW60" t="s">
        <v>9653</v>
      </c>
      <c r="BB60" t="s">
        <v>9610</v>
      </c>
    </row>
    <row r="61" spans="1:54" x14ac:dyDescent="0.25">
      <c r="A61" s="510">
        <v>46</v>
      </c>
      <c r="B61" s="10" t="s">
        <v>9718</v>
      </c>
      <c r="C61" s="1673" t="s">
        <v>9719</v>
      </c>
      <c r="D61" s="86"/>
      <c r="E61" s="25" t="s">
        <v>11284</v>
      </c>
      <c r="F61" s="40"/>
      <c r="G61" s="2927"/>
      <c r="H61" s="2937"/>
      <c r="I61" s="1191"/>
      <c r="J61" s="2946"/>
      <c r="K61" s="2946"/>
      <c r="L61" s="657"/>
      <c r="N61" s="9"/>
      <c r="O61" s="657"/>
      <c r="P61" s="4"/>
      <c r="Q61" s="4"/>
      <c r="R61" s="4"/>
      <c r="S61" s="4"/>
      <c r="T61" s="657"/>
      <c r="V61" s="686"/>
      <c r="W61" s="10"/>
      <c r="X61" s="59"/>
      <c r="Y61" s="9"/>
      <c r="Z61" s="657"/>
      <c r="AB61" s="657"/>
      <c r="AC61" s="31"/>
      <c r="AD61" s="9"/>
      <c r="AE61" s="657"/>
      <c r="AG61" s="657"/>
      <c r="AI61" s="10"/>
      <c r="AJ61" s="905" t="s">
        <v>9718</v>
      </c>
      <c r="AK61" s="386" t="s">
        <v>151</v>
      </c>
      <c r="AL61" s="652"/>
      <c r="AM61" s="386"/>
      <c r="AN61" s="652"/>
      <c r="AO61" s="386"/>
      <c r="AP61" s="652"/>
      <c r="AS61" s="59">
        <v>53</v>
      </c>
      <c r="AT61" s="145" t="s">
        <v>9672</v>
      </c>
      <c r="AW61" t="s">
        <v>9666</v>
      </c>
    </row>
    <row r="62" spans="1:54" x14ac:dyDescent="0.25">
      <c r="A62" s="510">
        <v>46</v>
      </c>
      <c r="B62" s="10" t="s">
        <v>825</v>
      </c>
      <c r="C62" s="1680" t="s">
        <v>11680</v>
      </c>
      <c r="D62" s="86"/>
      <c r="E62" s="25" t="s">
        <v>11318</v>
      </c>
      <c r="F62" s="40"/>
      <c r="G62" s="2927"/>
      <c r="H62" s="2937"/>
      <c r="I62" s="1191"/>
      <c r="J62" s="2946"/>
      <c r="K62" s="2946"/>
      <c r="L62" s="657"/>
      <c r="N62" s="9"/>
      <c r="O62" s="657"/>
      <c r="P62" s="4"/>
      <c r="Q62" s="4"/>
      <c r="R62" s="4"/>
      <c r="S62" s="4"/>
      <c r="T62" s="657"/>
      <c r="V62" s="686"/>
      <c r="W62" s="10"/>
      <c r="X62" s="59" t="s">
        <v>825</v>
      </c>
      <c r="Y62" s="9"/>
      <c r="Z62" s="657" t="s">
        <v>738</v>
      </c>
      <c r="AB62" s="657"/>
      <c r="AC62" s="31"/>
      <c r="AD62" s="9"/>
      <c r="AE62" s="657"/>
      <c r="AG62" s="657"/>
      <c r="AI62" s="10"/>
      <c r="AJ62" s="905" t="s">
        <v>825</v>
      </c>
      <c r="AK62" s="386" t="s">
        <v>8</v>
      </c>
      <c r="AL62" s="652"/>
      <c r="AM62" s="386"/>
      <c r="AN62" s="652"/>
      <c r="AO62" s="386"/>
      <c r="AP62" s="652"/>
      <c r="AQ62" s="43" t="str">
        <f>LEFT(AR62,2)</f>
        <v>84</v>
      </c>
      <c r="AR62" t="s">
        <v>726</v>
      </c>
      <c r="AS62" s="43" t="str">
        <f>LEFT(AT62,3)</f>
        <v>145</v>
      </c>
      <c r="AT62" s="25" t="s">
        <v>634</v>
      </c>
      <c r="AW62" t="s">
        <v>9654</v>
      </c>
      <c r="BB62" t="s">
        <v>9612</v>
      </c>
    </row>
    <row r="63" spans="1:54" x14ac:dyDescent="0.25">
      <c r="A63" s="510">
        <v>46</v>
      </c>
      <c r="B63" s="10" t="s">
        <v>109</v>
      </c>
      <c r="C63" s="1680" t="s">
        <v>907</v>
      </c>
      <c r="D63" s="86"/>
      <c r="E63" s="25" t="s">
        <v>11270</v>
      </c>
      <c r="F63" s="40"/>
      <c r="G63" s="2927"/>
      <c r="H63" s="2937"/>
      <c r="I63" s="1191"/>
      <c r="J63" s="2946"/>
      <c r="K63" s="2946"/>
      <c r="L63" s="657"/>
      <c r="N63" s="686"/>
      <c r="O63" s="657"/>
      <c r="P63" s="4"/>
      <c r="Q63" s="4"/>
      <c r="R63" s="4"/>
      <c r="S63" s="4"/>
      <c r="T63" s="657"/>
      <c r="V63" s="686"/>
      <c r="W63" s="10"/>
      <c r="X63" s="59" t="s">
        <v>109</v>
      </c>
      <c r="Y63" s="9"/>
      <c r="Z63" s="657" t="s">
        <v>743</v>
      </c>
      <c r="AB63" s="657"/>
      <c r="AC63" s="31"/>
      <c r="AD63" s="9"/>
      <c r="AE63" s="657"/>
      <c r="AG63" s="657"/>
      <c r="AI63" s="10"/>
      <c r="AJ63" s="82"/>
      <c r="AK63" s="386"/>
      <c r="AL63" s="652"/>
      <c r="AM63" s="386"/>
      <c r="AN63" s="652"/>
      <c r="AO63" s="386"/>
      <c r="AP63" s="652"/>
      <c r="AQ63" s="43" t="str">
        <f t="shared" si="2"/>
        <v>72</v>
      </c>
      <c r="AR63" t="s">
        <v>724</v>
      </c>
      <c r="AS63" s="43" t="str">
        <f t="shared" si="3"/>
        <v>134</v>
      </c>
      <c r="AT63" s="25" t="s">
        <v>632</v>
      </c>
      <c r="AW63" t="s">
        <v>9637</v>
      </c>
      <c r="BB63" t="s">
        <v>9674</v>
      </c>
    </row>
    <row r="64" spans="1:54" x14ac:dyDescent="0.25">
      <c r="A64" s="510">
        <v>46</v>
      </c>
      <c r="B64" s="10" t="s">
        <v>110</v>
      </c>
      <c r="C64" s="1680" t="s">
        <v>908</v>
      </c>
      <c r="D64" s="86"/>
      <c r="E64" s="25" t="s">
        <v>11319</v>
      </c>
      <c r="F64" s="40"/>
      <c r="G64" s="2927"/>
      <c r="H64" s="2937"/>
      <c r="I64" s="1191"/>
      <c r="J64" s="2946"/>
      <c r="K64" s="2946"/>
      <c r="L64" s="657"/>
      <c r="N64" s="686"/>
      <c r="O64" s="657"/>
      <c r="P64" s="4"/>
      <c r="Q64" s="4"/>
      <c r="R64" s="4"/>
      <c r="S64" s="4"/>
      <c r="T64" s="657"/>
      <c r="V64" s="686"/>
      <c r="W64" s="10"/>
      <c r="X64" s="59" t="s">
        <v>110</v>
      </c>
      <c r="Y64" s="9"/>
      <c r="Z64" s="657" t="s">
        <v>743</v>
      </c>
      <c r="AB64" s="657"/>
      <c r="AC64" s="31"/>
      <c r="AD64" s="9"/>
      <c r="AE64" s="657"/>
      <c r="AG64" s="657"/>
      <c r="AI64" s="10"/>
      <c r="AJ64" s="82"/>
      <c r="AK64" s="386"/>
      <c r="AL64" s="652"/>
      <c r="AM64" s="386"/>
      <c r="AN64" s="652"/>
      <c r="AO64" s="386"/>
      <c r="AP64" s="652"/>
      <c r="AQ64" s="43" t="str">
        <f t="shared" si="2"/>
        <v>75</v>
      </c>
      <c r="AR64" t="s">
        <v>725</v>
      </c>
      <c r="AS64" s="43" t="str">
        <f t="shared" si="3"/>
        <v>144</v>
      </c>
      <c r="AT64" s="25" t="s">
        <v>633</v>
      </c>
      <c r="BB64" t="s">
        <v>9611</v>
      </c>
    </row>
    <row r="65" spans="1:54" x14ac:dyDescent="0.25">
      <c r="A65" s="510">
        <v>46</v>
      </c>
      <c r="B65" s="10" t="s">
        <v>826</v>
      </c>
      <c r="C65" s="1682" t="s">
        <v>909</v>
      </c>
      <c r="D65" s="86"/>
      <c r="E65" s="25" t="s">
        <v>11312</v>
      </c>
      <c r="F65" s="40"/>
      <c r="G65" s="2927"/>
      <c r="H65" s="2937"/>
      <c r="I65" s="1191"/>
      <c r="J65" s="2946"/>
      <c r="K65" s="2946"/>
      <c r="L65" s="657"/>
      <c r="N65" s="9"/>
      <c r="O65" s="657"/>
      <c r="P65" s="4"/>
      <c r="Q65" s="4"/>
      <c r="R65" s="4"/>
      <c r="S65" s="4"/>
      <c r="T65" s="657"/>
      <c r="V65" s="686"/>
      <c r="W65" s="10"/>
      <c r="X65" s="59" t="s">
        <v>826</v>
      </c>
      <c r="Y65" s="9"/>
      <c r="Z65" s="657" t="s">
        <v>744</v>
      </c>
      <c r="AB65" s="657"/>
      <c r="AC65" s="31"/>
      <c r="AD65" s="9"/>
      <c r="AE65" s="657"/>
      <c r="AG65" s="657"/>
      <c r="AI65" s="10"/>
      <c r="AJ65" s="905" t="s">
        <v>826</v>
      </c>
      <c r="AK65" s="386" t="s">
        <v>8</v>
      </c>
      <c r="AL65" s="652"/>
      <c r="AM65" s="386"/>
      <c r="AN65" s="652"/>
      <c r="AO65" s="386"/>
      <c r="AP65" s="652"/>
      <c r="AQ65" s="43" t="str">
        <f t="shared" si="2"/>
        <v>87</v>
      </c>
      <c r="AR65" t="s">
        <v>728</v>
      </c>
      <c r="AS65" s="43" t="str">
        <f t="shared" si="3"/>
        <v>147</v>
      </c>
      <c r="AT65" s="25" t="s">
        <v>636</v>
      </c>
      <c r="AW65" t="s">
        <v>9622</v>
      </c>
      <c r="BB65" t="s">
        <v>9614</v>
      </c>
    </row>
    <row r="66" spans="1:54" x14ac:dyDescent="0.25">
      <c r="A66" s="510">
        <v>46</v>
      </c>
      <c r="B66" s="10" t="s">
        <v>827</v>
      </c>
      <c r="C66" s="1682" t="s">
        <v>910</v>
      </c>
      <c r="D66" s="86"/>
      <c r="E66" s="25" t="s">
        <v>11294</v>
      </c>
      <c r="F66" s="40"/>
      <c r="G66" s="2927"/>
      <c r="H66" s="2937"/>
      <c r="I66" s="1191"/>
      <c r="J66" s="2946"/>
      <c r="K66" s="2946"/>
      <c r="L66" s="657"/>
      <c r="N66" s="9"/>
      <c r="O66" s="657"/>
      <c r="P66" s="4"/>
      <c r="Q66" s="4"/>
      <c r="R66" s="4"/>
      <c r="S66" s="4"/>
      <c r="T66" s="657"/>
      <c r="V66" s="686"/>
      <c r="W66" s="10"/>
      <c r="X66" s="59" t="s">
        <v>827</v>
      </c>
      <c r="Y66" s="9"/>
      <c r="Z66" s="657" t="s">
        <v>744</v>
      </c>
      <c r="AB66" s="657"/>
      <c r="AC66" s="31"/>
      <c r="AD66" s="9"/>
      <c r="AE66" s="657"/>
      <c r="AG66" s="657"/>
      <c r="AI66" s="10"/>
      <c r="AJ66" s="905" t="s">
        <v>827</v>
      </c>
      <c r="AK66" s="386" t="s">
        <v>8</v>
      </c>
      <c r="AL66" s="652"/>
      <c r="AM66" s="386"/>
      <c r="AN66" s="652"/>
      <c r="AO66" s="386" t="s">
        <v>8</v>
      </c>
      <c r="AP66" s="652"/>
      <c r="AQ66" s="43" t="str">
        <f t="shared" si="2"/>
        <v>95</v>
      </c>
      <c r="AR66" t="s">
        <v>729</v>
      </c>
      <c r="AS66" s="43" t="str">
        <f t="shared" si="3"/>
        <v>151</v>
      </c>
      <c r="AT66" s="25" t="s">
        <v>637</v>
      </c>
      <c r="AW66" t="s">
        <v>9623</v>
      </c>
      <c r="BB66" t="s">
        <v>9615</v>
      </c>
    </row>
    <row r="67" spans="1:54" x14ac:dyDescent="0.25">
      <c r="A67" s="510">
        <v>46</v>
      </c>
      <c r="B67" s="10" t="s">
        <v>828</v>
      </c>
      <c r="C67" s="1682" t="s">
        <v>911</v>
      </c>
      <c r="D67" s="86"/>
      <c r="E67" s="25" t="s">
        <v>11320</v>
      </c>
      <c r="F67" s="40"/>
      <c r="G67" s="2927"/>
      <c r="H67" s="2937"/>
      <c r="I67" s="1191"/>
      <c r="J67" s="2946"/>
      <c r="K67" s="2946"/>
      <c r="L67" s="657"/>
      <c r="N67" s="9"/>
      <c r="O67" s="657"/>
      <c r="P67" s="4"/>
      <c r="Q67" s="4"/>
      <c r="R67" s="4"/>
      <c r="S67" s="4"/>
      <c r="T67" s="657"/>
      <c r="V67" s="686"/>
      <c r="W67" s="10"/>
      <c r="X67" s="59" t="s">
        <v>828</v>
      </c>
      <c r="Y67" s="9"/>
      <c r="Z67" s="657" t="s">
        <v>745</v>
      </c>
      <c r="AB67" s="657"/>
      <c r="AC67" s="31"/>
      <c r="AD67" s="9"/>
      <c r="AE67" s="657"/>
      <c r="AG67" s="657"/>
      <c r="AI67" s="10"/>
      <c r="AJ67" s="59"/>
      <c r="AK67" s="386"/>
      <c r="AL67" s="652"/>
      <c r="AM67" s="386"/>
      <c r="AN67" s="652"/>
      <c r="AO67" s="386"/>
      <c r="AP67" s="652"/>
      <c r="AQ67" s="43" t="str">
        <f t="shared" ref="AQ67:AQ73" si="4">LEFT(AR67,3)</f>
        <v>120</v>
      </c>
      <c r="AR67" t="s">
        <v>730</v>
      </c>
      <c r="AS67" s="43" t="str">
        <f t="shared" si="3"/>
        <v>152</v>
      </c>
      <c r="AT67" s="145" t="s">
        <v>638</v>
      </c>
      <c r="AW67" t="s">
        <v>9655</v>
      </c>
      <c r="BB67" t="s">
        <v>9616</v>
      </c>
    </row>
    <row r="68" spans="1:54" x14ac:dyDescent="0.25">
      <c r="A68" s="510">
        <v>46</v>
      </c>
      <c r="B68" s="10" t="s">
        <v>829</v>
      </c>
      <c r="C68" s="1682" t="s">
        <v>912</v>
      </c>
      <c r="D68" s="86"/>
      <c r="E68" s="25" t="s">
        <v>11320</v>
      </c>
      <c r="F68" s="40"/>
      <c r="G68" s="2927"/>
      <c r="H68" s="2937"/>
      <c r="I68" s="1191"/>
      <c r="J68" s="2946"/>
      <c r="K68" s="2946"/>
      <c r="L68" s="657"/>
      <c r="N68" s="9"/>
      <c r="O68" s="657"/>
      <c r="P68" s="4"/>
      <c r="Q68" s="4"/>
      <c r="R68" s="4"/>
      <c r="S68" s="4"/>
      <c r="T68" s="657"/>
      <c r="V68" s="686"/>
      <c r="W68" s="10"/>
      <c r="X68" s="59" t="s">
        <v>829</v>
      </c>
      <c r="Y68" s="9"/>
      <c r="Z68" s="657" t="s">
        <v>746</v>
      </c>
      <c r="AB68" s="657"/>
      <c r="AC68" s="31"/>
      <c r="AD68" s="9"/>
      <c r="AE68" s="657"/>
      <c r="AG68" s="657"/>
      <c r="AI68" s="10"/>
      <c r="AJ68" s="59"/>
      <c r="AK68" s="386"/>
      <c r="AL68" s="652"/>
      <c r="AM68" s="386"/>
      <c r="AN68" s="652"/>
      <c r="AO68" s="386"/>
      <c r="AP68" s="652"/>
      <c r="AQ68" s="43" t="str">
        <f t="shared" si="4"/>
        <v>123</v>
      </c>
      <c r="AR68" t="s">
        <v>731</v>
      </c>
      <c r="AS68" s="13">
        <v>153</v>
      </c>
      <c r="AT68" s="78" t="s">
        <v>9134</v>
      </c>
      <c r="AW68" t="s">
        <v>9656</v>
      </c>
    </row>
    <row r="69" spans="1:54" x14ac:dyDescent="0.25">
      <c r="A69" s="510">
        <v>46</v>
      </c>
      <c r="B69" s="10" t="s">
        <v>830</v>
      </c>
      <c r="C69" s="1682" t="s">
        <v>913</v>
      </c>
      <c r="D69" s="86"/>
      <c r="E69" s="25" t="s">
        <v>11321</v>
      </c>
      <c r="F69" s="40"/>
      <c r="G69" s="2927"/>
      <c r="H69" s="2937"/>
      <c r="I69" s="1191"/>
      <c r="J69" s="2946"/>
      <c r="K69" s="2946"/>
      <c r="L69" s="657"/>
      <c r="N69" s="9"/>
      <c r="O69" s="657"/>
      <c r="P69" s="4"/>
      <c r="Q69" s="4"/>
      <c r="R69" s="4"/>
      <c r="S69" s="4"/>
      <c r="T69" s="657"/>
      <c r="V69" s="686"/>
      <c r="W69" s="10"/>
      <c r="X69" s="59" t="s">
        <v>830</v>
      </c>
      <c r="Y69" s="9"/>
      <c r="Z69" s="657" t="s">
        <v>739</v>
      </c>
      <c r="AB69" s="657"/>
      <c r="AC69" s="31"/>
      <c r="AD69" s="9"/>
      <c r="AE69" s="657"/>
      <c r="AG69" s="657"/>
      <c r="AI69" s="10"/>
      <c r="AJ69" s="59"/>
      <c r="AK69" s="386"/>
      <c r="AL69" s="652"/>
      <c r="AM69" s="386"/>
      <c r="AN69" s="652"/>
      <c r="AO69" s="386"/>
      <c r="AP69" s="652"/>
      <c r="AQ69" s="43" t="str">
        <f t="shared" si="4"/>
        <v>127</v>
      </c>
      <c r="AR69" t="s">
        <v>732</v>
      </c>
      <c r="AS69" s="3731" t="s">
        <v>9723</v>
      </c>
      <c r="AT69" s="3733"/>
      <c r="AW69" t="s">
        <v>9645</v>
      </c>
    </row>
    <row r="70" spans="1:54" x14ac:dyDescent="0.25">
      <c r="A70" s="510">
        <v>46</v>
      </c>
      <c r="B70" s="10" t="s">
        <v>832</v>
      </c>
      <c r="C70" s="1682" t="s">
        <v>1086</v>
      </c>
      <c r="D70" s="86"/>
      <c r="E70" s="25" t="s">
        <v>11322</v>
      </c>
      <c r="F70" s="40"/>
      <c r="G70" s="2927"/>
      <c r="H70" s="2937"/>
      <c r="I70" s="1191"/>
      <c r="J70" s="2946"/>
      <c r="K70" s="2946"/>
      <c r="L70" s="657"/>
      <c r="N70" s="9"/>
      <c r="O70" s="657"/>
      <c r="P70" s="4"/>
      <c r="Q70" s="4"/>
      <c r="R70" s="4"/>
      <c r="S70" s="4"/>
      <c r="T70" s="657"/>
      <c r="V70" s="686"/>
      <c r="W70" s="10"/>
      <c r="X70" s="59" t="s">
        <v>832</v>
      </c>
      <c r="Y70" s="9"/>
      <c r="Z70" s="657" t="s">
        <v>32</v>
      </c>
      <c r="AB70" s="657"/>
      <c r="AC70" s="31"/>
      <c r="AD70" s="9"/>
      <c r="AE70" s="657"/>
      <c r="AG70" s="657"/>
      <c r="AI70" s="10"/>
      <c r="AJ70" s="59"/>
      <c r="AK70" s="386"/>
      <c r="AL70" s="652"/>
      <c r="AM70" s="386"/>
      <c r="AN70" s="652"/>
      <c r="AO70" s="386"/>
      <c r="AP70" s="652"/>
      <c r="AQ70" s="43" t="str">
        <f t="shared" si="4"/>
        <v>130</v>
      </c>
      <c r="AR70" t="s">
        <v>734</v>
      </c>
      <c r="AS70" s="59">
        <v>2</v>
      </c>
      <c r="AT70" s="145" t="s">
        <v>236</v>
      </c>
      <c r="AW70" t="s">
        <v>9658</v>
      </c>
    </row>
    <row r="71" spans="1:54" x14ac:dyDescent="0.25">
      <c r="A71" s="510">
        <v>46</v>
      </c>
      <c r="B71" s="10" t="s">
        <v>833</v>
      </c>
      <c r="C71" s="1682" t="s">
        <v>915</v>
      </c>
      <c r="D71" s="86"/>
      <c r="E71" s="25" t="s">
        <v>11323</v>
      </c>
      <c r="F71" s="40"/>
      <c r="G71" s="2927"/>
      <c r="H71" s="2937"/>
      <c r="I71" s="1191"/>
      <c r="J71" s="2946"/>
      <c r="K71" s="2946"/>
      <c r="L71" s="657"/>
      <c r="N71" s="9"/>
      <c r="O71" s="657"/>
      <c r="P71" s="4"/>
      <c r="Q71" s="4"/>
      <c r="R71" s="4"/>
      <c r="S71" s="4"/>
      <c r="T71" s="657"/>
      <c r="V71" s="686"/>
      <c r="W71" s="10"/>
      <c r="X71" s="59" t="s">
        <v>833</v>
      </c>
      <c r="Y71" s="9"/>
      <c r="Z71" s="657" t="s">
        <v>744</v>
      </c>
      <c r="AB71" s="657"/>
      <c r="AC71" s="31"/>
      <c r="AD71" s="9"/>
      <c r="AE71" s="657"/>
      <c r="AG71" s="657"/>
      <c r="AI71" s="10"/>
      <c r="AJ71" s="59"/>
      <c r="AK71" s="386"/>
      <c r="AL71" s="652"/>
      <c r="AM71" s="386"/>
      <c r="AN71" s="652"/>
      <c r="AO71" s="386"/>
      <c r="AP71" s="652"/>
      <c r="AQ71" s="43" t="str">
        <f t="shared" si="4"/>
        <v>135</v>
      </c>
      <c r="AR71" t="s">
        <v>735</v>
      </c>
      <c r="AS71" s="59">
        <v>23</v>
      </c>
      <c r="AT71" s="145" t="s">
        <v>600</v>
      </c>
      <c r="AW71" t="s">
        <v>9659</v>
      </c>
    </row>
    <row r="72" spans="1:54" x14ac:dyDescent="0.25">
      <c r="A72" s="510">
        <v>46</v>
      </c>
      <c r="B72" s="10" t="s">
        <v>834</v>
      </c>
      <c r="C72" s="1682" t="s">
        <v>916</v>
      </c>
      <c r="D72" s="86"/>
      <c r="E72" s="25" t="s">
        <v>11324</v>
      </c>
      <c r="F72" s="40"/>
      <c r="G72" s="2927"/>
      <c r="H72" s="2937"/>
      <c r="I72" s="1191"/>
      <c r="J72" s="2946"/>
      <c r="K72" s="2946"/>
      <c r="L72" s="657"/>
      <c r="N72" s="9"/>
      <c r="O72" s="657"/>
      <c r="P72" s="4"/>
      <c r="Q72" s="4"/>
      <c r="R72" s="4"/>
      <c r="S72" s="4"/>
      <c r="T72" s="657"/>
      <c r="V72" s="686"/>
      <c r="W72" s="10"/>
      <c r="X72" s="59" t="s">
        <v>834</v>
      </c>
      <c r="Y72" s="9"/>
      <c r="Z72" s="657" t="s">
        <v>41</v>
      </c>
      <c r="AB72" s="657"/>
      <c r="AC72" s="31"/>
      <c r="AD72" s="9"/>
      <c r="AE72" s="657"/>
      <c r="AG72" s="657"/>
      <c r="AI72" s="10"/>
      <c r="AJ72" s="59"/>
      <c r="AK72" s="386"/>
      <c r="AL72" s="652"/>
      <c r="AM72" s="386"/>
      <c r="AN72" s="652"/>
      <c r="AO72" s="386"/>
      <c r="AP72" s="652"/>
      <c r="AQ72" s="43" t="str">
        <f t="shared" si="4"/>
        <v>136</v>
      </c>
      <c r="AR72" t="s">
        <v>736</v>
      </c>
      <c r="AS72" s="59">
        <v>44</v>
      </c>
      <c r="AT72" s="145" t="s">
        <v>9669</v>
      </c>
      <c r="AW72" t="s">
        <v>9660</v>
      </c>
    </row>
    <row r="73" spans="1:54" x14ac:dyDescent="0.25">
      <c r="A73" s="510">
        <v>46</v>
      </c>
      <c r="B73" s="10" t="s">
        <v>835</v>
      </c>
      <c r="C73" s="1682" t="s">
        <v>917</v>
      </c>
      <c r="D73" s="86"/>
      <c r="E73" s="25" t="s">
        <v>1095</v>
      </c>
      <c r="F73" s="40"/>
      <c r="G73" s="2927"/>
      <c r="H73" s="2937"/>
      <c r="I73" s="1191"/>
      <c r="J73" s="2946"/>
      <c r="K73" s="2946"/>
      <c r="L73" s="657"/>
      <c r="N73" s="9"/>
      <c r="O73" s="657"/>
      <c r="P73" s="4"/>
      <c r="Q73" s="4"/>
      <c r="R73" s="4"/>
      <c r="S73" s="4"/>
      <c r="T73" s="657"/>
      <c r="V73" s="686"/>
      <c r="W73" s="10"/>
      <c r="X73" s="59" t="s">
        <v>835</v>
      </c>
      <c r="Y73" s="9"/>
      <c r="Z73" s="657" t="s">
        <v>152</v>
      </c>
      <c r="AB73" s="657"/>
      <c r="AC73" s="31"/>
      <c r="AD73" s="9"/>
      <c r="AE73" s="657"/>
      <c r="AG73" s="657"/>
      <c r="AI73" s="10"/>
      <c r="AJ73" s="59"/>
      <c r="AK73" s="386"/>
      <c r="AL73" s="652"/>
      <c r="AM73" s="386"/>
      <c r="AN73" s="652"/>
      <c r="AO73" s="386"/>
      <c r="AP73" s="652"/>
      <c r="AQ73" s="53" t="str">
        <f t="shared" si="4"/>
        <v>150</v>
      </c>
      <c r="AR73" s="37" t="s">
        <v>737</v>
      </c>
      <c r="AS73" s="59">
        <v>48</v>
      </c>
      <c r="AT73" s="145" t="s">
        <v>9670</v>
      </c>
      <c r="AW73" t="s">
        <v>9653</v>
      </c>
    </row>
    <row r="74" spans="1:54" x14ac:dyDescent="0.25">
      <c r="A74" s="510">
        <v>46</v>
      </c>
      <c r="B74" s="10" t="s">
        <v>836</v>
      </c>
      <c r="C74" s="1682" t="s">
        <v>918</v>
      </c>
      <c r="D74" s="86"/>
      <c r="E74" s="25" t="s">
        <v>11325</v>
      </c>
      <c r="F74" s="40"/>
      <c r="G74" s="2927"/>
      <c r="H74" s="2937"/>
      <c r="I74" s="1191"/>
      <c r="J74" s="2946"/>
      <c r="K74" s="2946"/>
      <c r="L74" s="657"/>
      <c r="N74" s="9"/>
      <c r="O74" s="657"/>
      <c r="P74" s="4"/>
      <c r="Q74" s="4"/>
      <c r="R74" s="4"/>
      <c r="S74" s="4"/>
      <c r="T74" s="657"/>
      <c r="V74" s="686"/>
      <c r="W74" s="10"/>
      <c r="X74" s="59" t="s">
        <v>836</v>
      </c>
      <c r="Y74" s="9"/>
      <c r="Z74" s="657" t="s">
        <v>743</v>
      </c>
      <c r="AB74" s="657"/>
      <c r="AC74" s="31"/>
      <c r="AD74" s="9"/>
      <c r="AE74" s="657"/>
      <c r="AG74" s="657"/>
      <c r="AI74" s="10"/>
      <c r="AJ74" s="59"/>
      <c r="AK74" s="386"/>
      <c r="AL74" s="652"/>
      <c r="AM74" s="386"/>
      <c r="AN74" s="652"/>
      <c r="AO74" s="386"/>
      <c r="AP74" s="652"/>
      <c r="AS74" s="59">
        <v>49</v>
      </c>
      <c r="AT74" s="145" t="s">
        <v>9671</v>
      </c>
      <c r="AW74" t="s">
        <v>9637</v>
      </c>
    </row>
    <row r="75" spans="1:54" x14ac:dyDescent="0.25">
      <c r="A75" s="510">
        <v>46</v>
      </c>
      <c r="B75" s="10" t="s">
        <v>9721</v>
      </c>
      <c r="C75" s="1683" t="s">
        <v>9728</v>
      </c>
      <c r="D75" s="86"/>
      <c r="E75" s="25" t="s">
        <v>9127</v>
      </c>
      <c r="F75" s="40"/>
      <c r="G75" s="2927"/>
      <c r="H75" s="2937"/>
      <c r="I75" s="1191"/>
      <c r="J75" s="2946"/>
      <c r="K75" s="2946"/>
      <c r="L75" s="657"/>
      <c r="N75" s="9"/>
      <c r="O75" s="657"/>
      <c r="P75" s="4"/>
      <c r="Q75" s="4"/>
      <c r="R75" s="4"/>
      <c r="S75" s="4"/>
      <c r="T75" s="657"/>
      <c r="V75" s="686"/>
      <c r="W75" s="10"/>
      <c r="X75" s="59"/>
      <c r="Y75" s="9"/>
      <c r="Z75" s="657"/>
      <c r="AB75" s="657"/>
      <c r="AC75" s="31"/>
      <c r="AD75" s="9"/>
      <c r="AE75" s="657"/>
      <c r="AG75" s="657"/>
      <c r="AI75" s="10"/>
      <c r="AJ75" s="905" t="s">
        <v>9721</v>
      </c>
      <c r="AK75" s="386" t="s">
        <v>8</v>
      </c>
      <c r="AL75" s="652"/>
      <c r="AM75" s="386"/>
      <c r="AN75" s="652"/>
      <c r="AO75" s="386"/>
      <c r="AP75" s="652"/>
      <c r="AS75" s="60">
        <v>78</v>
      </c>
      <c r="AT75" s="78" t="s">
        <v>9673</v>
      </c>
      <c r="AW75" t="s">
        <v>9668</v>
      </c>
    </row>
    <row r="76" spans="1:54" x14ac:dyDescent="0.25">
      <c r="A76" s="1616">
        <v>47</v>
      </c>
      <c r="B76" s="1615"/>
      <c r="C76" s="1617" t="s">
        <v>868</v>
      </c>
      <c r="D76" s="68" t="s">
        <v>11280</v>
      </c>
      <c r="E76" s="30" t="s">
        <v>11302</v>
      </c>
      <c r="F76" s="38">
        <v>47</v>
      </c>
      <c r="G76" s="2928"/>
      <c r="H76" s="2936"/>
      <c r="I76" s="1176"/>
      <c r="J76" s="2953"/>
      <c r="K76" s="2945"/>
      <c r="L76" s="657"/>
      <c r="M76" s="21">
        <v>47</v>
      </c>
      <c r="N76" s="24" t="s">
        <v>30</v>
      </c>
      <c r="O76" s="656"/>
      <c r="P76" s="23" t="s">
        <v>30</v>
      </c>
      <c r="Q76" s="23" t="s">
        <v>30</v>
      </c>
      <c r="R76" s="23" t="s">
        <v>30</v>
      </c>
      <c r="S76" s="23" t="s">
        <v>30</v>
      </c>
      <c r="T76" s="656"/>
      <c r="U76" s="22">
        <v>47</v>
      </c>
      <c r="V76" s="2028" t="s">
        <v>30</v>
      </c>
      <c r="W76" s="34"/>
      <c r="X76" s="55" t="s">
        <v>824</v>
      </c>
      <c r="Y76" s="24"/>
      <c r="Z76" s="656"/>
      <c r="AA76" s="23"/>
      <c r="AB76" s="656"/>
      <c r="AC76" s="667"/>
      <c r="AD76" s="24"/>
      <c r="AE76" s="656"/>
      <c r="AF76" s="23"/>
      <c r="AG76" s="656"/>
      <c r="AH76" s="23"/>
      <c r="AI76" s="34"/>
      <c r="AJ76" s="909" t="s">
        <v>9722</v>
      </c>
      <c r="AK76" s="32" t="s">
        <v>30</v>
      </c>
      <c r="AL76" s="651" t="s">
        <v>30</v>
      </c>
      <c r="AM76" s="32" t="s">
        <v>30</v>
      </c>
      <c r="AN76" s="651"/>
      <c r="AO76" s="32"/>
      <c r="AP76" s="651"/>
      <c r="AW76" t="s">
        <v>9622</v>
      </c>
    </row>
    <row r="77" spans="1:54" x14ac:dyDescent="0.25">
      <c r="A77" s="510">
        <v>47</v>
      </c>
      <c r="B77" s="10" t="s">
        <v>111</v>
      </c>
      <c r="C77" s="1680" t="s">
        <v>922</v>
      </c>
      <c r="D77" s="86" t="s">
        <v>11282</v>
      </c>
      <c r="E77" s="25"/>
      <c r="F77" s="41" t="s">
        <v>18922</v>
      </c>
      <c r="G77" s="2616" t="s">
        <v>8261</v>
      </c>
      <c r="H77" s="2938"/>
      <c r="I77" s="2704"/>
      <c r="J77" s="2946"/>
      <c r="K77" s="2946"/>
      <c r="L77" s="657"/>
      <c r="N77" s="9"/>
      <c r="O77" s="652"/>
      <c r="T77" s="652"/>
      <c r="V77" s="686"/>
      <c r="W77" s="10"/>
      <c r="X77" s="59" t="s">
        <v>824</v>
      </c>
      <c r="Y77" s="9"/>
      <c r="Z77" s="657"/>
      <c r="AB77" s="657"/>
      <c r="AC77" s="31"/>
      <c r="AD77" s="9"/>
      <c r="AE77" s="657"/>
      <c r="AG77" s="657"/>
      <c r="AI77" s="10"/>
      <c r="AJ77" s="82"/>
      <c r="AK77" s="386"/>
      <c r="AL77" s="652"/>
      <c r="AM77" s="386"/>
      <c r="AN77" s="652"/>
      <c r="AO77" s="386"/>
      <c r="AP77" s="652"/>
      <c r="AW77" t="s">
        <v>9623</v>
      </c>
    </row>
    <row r="78" spans="1:54" x14ac:dyDescent="0.25">
      <c r="A78" s="510">
        <v>47</v>
      </c>
      <c r="B78" s="10">
        <v>24</v>
      </c>
      <c r="C78" s="1670" t="s">
        <v>9934</v>
      </c>
      <c r="D78" s="1979" t="s">
        <v>11281</v>
      </c>
      <c r="E78" s="25" t="s">
        <v>11281</v>
      </c>
      <c r="F78" s="43"/>
      <c r="G78" s="2927"/>
      <c r="H78" s="2937"/>
      <c r="I78" s="1191"/>
      <c r="J78" s="2946"/>
      <c r="K78" s="2946"/>
      <c r="L78" s="657"/>
      <c r="N78" s="9"/>
      <c r="O78" s="657"/>
      <c r="P78" s="4"/>
      <c r="Q78" s="4"/>
      <c r="R78" s="4"/>
      <c r="S78" s="4"/>
      <c r="T78" s="657"/>
      <c r="V78" s="686"/>
      <c r="W78" s="10"/>
      <c r="X78" s="59" t="s">
        <v>824</v>
      </c>
      <c r="Y78" s="9"/>
      <c r="Z78" s="657"/>
      <c r="AB78" s="657"/>
      <c r="AC78" s="31"/>
      <c r="AD78" s="9"/>
      <c r="AE78" s="657"/>
      <c r="AG78" s="657"/>
      <c r="AI78" s="10"/>
      <c r="AJ78" s="82"/>
      <c r="AK78" s="386"/>
      <c r="AL78" s="652"/>
      <c r="AM78" s="386"/>
      <c r="AN78" s="652"/>
      <c r="AO78" s="386"/>
      <c r="AP78" s="652"/>
      <c r="AW78" t="s">
        <v>9626</v>
      </c>
    </row>
    <row r="79" spans="1:54" x14ac:dyDescent="0.25">
      <c r="A79" s="510">
        <v>47</v>
      </c>
      <c r="B79" s="10">
        <v>30</v>
      </c>
      <c r="C79" s="1680" t="s">
        <v>921</v>
      </c>
      <c r="D79" s="69" t="s">
        <v>11270</v>
      </c>
      <c r="E79" s="47" t="s">
        <v>11270</v>
      </c>
      <c r="F79" s="71"/>
      <c r="G79" s="2929"/>
      <c r="H79" s="2939"/>
      <c r="I79" s="2947"/>
      <c r="J79" s="2948"/>
      <c r="K79" s="2948"/>
      <c r="L79" s="658"/>
      <c r="M79" s="74"/>
      <c r="N79" s="75"/>
      <c r="O79" s="658"/>
      <c r="P79" s="73"/>
      <c r="Q79" s="73"/>
      <c r="R79" s="73"/>
      <c r="S79" s="73"/>
      <c r="T79" s="653"/>
      <c r="U79" s="74"/>
      <c r="V79" s="929"/>
      <c r="W79" s="76"/>
      <c r="X79" s="77" t="s">
        <v>824</v>
      </c>
      <c r="Y79" s="75"/>
      <c r="Z79" s="658"/>
      <c r="AA79" s="74"/>
      <c r="AB79" s="658"/>
      <c r="AC79" s="672"/>
      <c r="AD79" s="75"/>
      <c r="AE79" s="658"/>
      <c r="AF79" s="74"/>
      <c r="AG79" s="658"/>
      <c r="AH79" s="74"/>
      <c r="AI79" s="76"/>
      <c r="AJ79" s="908"/>
      <c r="AK79" s="72"/>
      <c r="AL79" s="653"/>
      <c r="AM79" s="72"/>
      <c r="AN79" s="653"/>
      <c r="AO79" s="72"/>
      <c r="AP79" s="653"/>
      <c r="AW79" t="s">
        <v>9634</v>
      </c>
    </row>
    <row r="80" spans="1:54" x14ac:dyDescent="0.25">
      <c r="A80" s="510">
        <v>47</v>
      </c>
      <c r="B80" s="10">
        <v>31</v>
      </c>
      <c r="C80" s="1680" t="s">
        <v>920</v>
      </c>
      <c r="D80" s="69" t="s">
        <v>11270</v>
      </c>
      <c r="E80" s="47"/>
      <c r="F80" s="71"/>
      <c r="G80" s="2929"/>
      <c r="H80" s="2939"/>
      <c r="I80" s="2947"/>
      <c r="J80" s="2948"/>
      <c r="K80" s="2948"/>
      <c r="L80" s="658"/>
      <c r="M80" s="74"/>
      <c r="N80" s="75"/>
      <c r="O80" s="653"/>
      <c r="P80" s="73"/>
      <c r="Q80" s="73"/>
      <c r="R80" s="73"/>
      <c r="S80" s="73"/>
      <c r="T80" s="653"/>
      <c r="U80" s="74"/>
      <c r="V80" s="929"/>
      <c r="W80" s="76"/>
      <c r="X80" s="77" t="s">
        <v>824</v>
      </c>
      <c r="Y80" s="75"/>
      <c r="Z80" s="658"/>
      <c r="AA80" s="74"/>
      <c r="AB80" s="658"/>
      <c r="AC80" s="672"/>
      <c r="AD80" s="75"/>
      <c r="AE80" s="658"/>
      <c r="AF80" s="74"/>
      <c r="AG80" s="658"/>
      <c r="AH80" s="74"/>
      <c r="AI80" s="76"/>
      <c r="AJ80" s="908"/>
      <c r="AK80" s="72"/>
      <c r="AL80" s="653"/>
      <c r="AM80" s="72"/>
      <c r="AN80" s="653"/>
      <c r="AO80" s="72"/>
      <c r="AP80" s="653"/>
      <c r="AW80" t="s">
        <v>9635</v>
      </c>
    </row>
    <row r="81" spans="1:49" x14ac:dyDescent="0.25">
      <c r="A81" s="510">
        <v>47</v>
      </c>
      <c r="B81" s="10">
        <v>95</v>
      </c>
      <c r="C81" s="1680" t="s">
        <v>919</v>
      </c>
      <c r="D81" s="51" t="s">
        <v>11283</v>
      </c>
      <c r="E81" s="47" t="s">
        <v>11283</v>
      </c>
      <c r="F81" s="76"/>
      <c r="G81" s="2929"/>
      <c r="H81" s="2939"/>
      <c r="I81" s="2947"/>
      <c r="J81" s="2948"/>
      <c r="K81" s="2948"/>
      <c r="L81" s="658"/>
      <c r="M81" s="74"/>
      <c r="N81" s="75"/>
      <c r="O81" s="658"/>
      <c r="P81" s="74"/>
      <c r="Q81" s="74"/>
      <c r="R81" s="74"/>
      <c r="S81" s="74"/>
      <c r="T81" s="658"/>
      <c r="U81" s="74"/>
      <c r="V81" s="929"/>
      <c r="W81" s="76"/>
      <c r="X81" s="77" t="s">
        <v>824</v>
      </c>
      <c r="Y81" s="75"/>
      <c r="Z81" s="658"/>
      <c r="AA81" s="74"/>
      <c r="AB81" s="658"/>
      <c r="AC81" s="672"/>
      <c r="AD81" s="75"/>
      <c r="AE81" s="658"/>
      <c r="AF81" s="74"/>
      <c r="AG81" s="658"/>
      <c r="AH81" s="74"/>
      <c r="AI81" s="76"/>
      <c r="AJ81" s="908"/>
      <c r="AK81" s="72"/>
      <c r="AL81" s="653"/>
      <c r="AM81" s="72"/>
      <c r="AN81" s="653"/>
      <c r="AO81" s="72"/>
      <c r="AP81" s="653"/>
      <c r="AW81" t="s">
        <v>9662</v>
      </c>
    </row>
    <row r="82" spans="1:49" x14ac:dyDescent="0.25">
      <c r="A82" s="510">
        <v>47</v>
      </c>
      <c r="B82" s="10">
        <v>96</v>
      </c>
      <c r="C82" s="2030" t="s">
        <v>923</v>
      </c>
      <c r="D82" t="s">
        <v>11284</v>
      </c>
      <c r="E82" s="25"/>
      <c r="F82" s="1501" t="s">
        <v>18923</v>
      </c>
      <c r="G82" s="2616" t="s">
        <v>8261</v>
      </c>
      <c r="H82" s="2938" t="s">
        <v>15</v>
      </c>
      <c r="I82" s="2704"/>
      <c r="J82" s="2946"/>
      <c r="K82" s="2946"/>
      <c r="L82" s="657"/>
      <c r="N82" s="9"/>
      <c r="O82" s="652"/>
      <c r="T82" s="652"/>
      <c r="V82" s="686"/>
      <c r="W82" s="10"/>
      <c r="X82" s="59" t="s">
        <v>824</v>
      </c>
      <c r="Y82" s="9"/>
      <c r="Z82" s="657"/>
      <c r="AB82" s="657"/>
      <c r="AC82" s="31"/>
      <c r="AD82" s="9"/>
      <c r="AE82" s="657"/>
      <c r="AG82" s="657"/>
      <c r="AI82" s="10"/>
      <c r="AJ82" s="82"/>
      <c r="AK82" s="386"/>
      <c r="AL82" s="652"/>
      <c r="AM82" s="386"/>
      <c r="AN82" s="652"/>
      <c r="AO82" s="386"/>
      <c r="AP82" s="652"/>
      <c r="AW82" t="s">
        <v>9663</v>
      </c>
    </row>
    <row r="83" spans="1:49" x14ac:dyDescent="0.25">
      <c r="A83" s="510">
        <v>47</v>
      </c>
      <c r="B83" s="10">
        <v>97</v>
      </c>
      <c r="C83" s="2030" t="s">
        <v>9924</v>
      </c>
      <c r="D83" t="s">
        <v>11276</v>
      </c>
      <c r="E83" s="25"/>
      <c r="F83" s="1501" t="s">
        <v>18924</v>
      </c>
      <c r="G83" s="2616" t="s">
        <v>8261</v>
      </c>
      <c r="H83" s="2937"/>
      <c r="I83" s="1191"/>
      <c r="J83" s="2946"/>
      <c r="K83" s="2946"/>
      <c r="L83" s="657"/>
      <c r="N83" s="9"/>
      <c r="O83" s="652"/>
      <c r="T83" s="652"/>
      <c r="V83" s="686"/>
      <c r="W83" s="10"/>
      <c r="X83" s="59" t="s">
        <v>824</v>
      </c>
      <c r="Y83" s="9"/>
      <c r="Z83" s="657"/>
      <c r="AB83" s="657"/>
      <c r="AC83" s="31"/>
      <c r="AD83" s="9"/>
      <c r="AE83" s="657"/>
      <c r="AG83" s="657"/>
      <c r="AI83" s="10"/>
      <c r="AJ83" s="82"/>
      <c r="AK83" s="386"/>
      <c r="AL83" s="652"/>
      <c r="AM83" s="386"/>
      <c r="AN83" s="652"/>
      <c r="AO83" s="386"/>
      <c r="AP83" s="652"/>
      <c r="AW83" t="s">
        <v>9636</v>
      </c>
    </row>
    <row r="84" spans="1:49" x14ac:dyDescent="0.25">
      <c r="A84" s="510">
        <v>47</v>
      </c>
      <c r="B84" s="10" t="s">
        <v>45</v>
      </c>
      <c r="C84" s="2031" t="s">
        <v>11481</v>
      </c>
      <c r="D84" t="s">
        <v>11276</v>
      </c>
      <c r="E84" s="25"/>
      <c r="F84" s="1501" t="s">
        <v>18925</v>
      </c>
      <c r="G84" s="2616" t="s">
        <v>8261</v>
      </c>
      <c r="H84" s="2938" t="s">
        <v>15</v>
      </c>
      <c r="I84" s="2955"/>
      <c r="J84" s="2946"/>
      <c r="K84" s="2946"/>
      <c r="L84" s="657"/>
      <c r="N84" s="9"/>
      <c r="O84" s="652"/>
      <c r="T84" s="652"/>
      <c r="V84" s="686"/>
      <c r="W84" s="10"/>
      <c r="X84" s="59" t="s">
        <v>824</v>
      </c>
      <c r="Y84" s="9"/>
      <c r="Z84" s="657"/>
      <c r="AB84" s="657"/>
      <c r="AC84" s="31"/>
      <c r="AD84" s="9"/>
      <c r="AE84" s="657"/>
      <c r="AG84" s="657"/>
      <c r="AI84" s="10"/>
      <c r="AJ84" s="82"/>
      <c r="AK84" s="386"/>
      <c r="AL84" s="652"/>
      <c r="AM84" s="386"/>
      <c r="AN84" s="652"/>
      <c r="AO84" s="386"/>
      <c r="AP84" s="652"/>
      <c r="AW84" t="s">
        <v>9664</v>
      </c>
    </row>
    <row r="85" spans="1:49" x14ac:dyDescent="0.25">
      <c r="A85" s="510">
        <v>47</v>
      </c>
      <c r="B85" s="10" t="s">
        <v>187</v>
      </c>
      <c r="C85" s="1680" t="s">
        <v>924</v>
      </c>
      <c r="D85" s="86"/>
      <c r="E85" s="25" t="s">
        <v>11275</v>
      </c>
      <c r="F85" s="40"/>
      <c r="G85" s="2927"/>
      <c r="H85" s="2937"/>
      <c r="I85" s="1191"/>
      <c r="J85" s="2946"/>
      <c r="K85" s="2946"/>
      <c r="L85" s="657"/>
      <c r="N85" s="9"/>
      <c r="O85" s="652"/>
      <c r="T85" s="652"/>
      <c r="V85" s="686"/>
      <c r="W85" s="10"/>
      <c r="X85" s="59" t="s">
        <v>824</v>
      </c>
      <c r="Y85" s="9"/>
      <c r="Z85" s="657"/>
      <c r="AB85" s="657"/>
      <c r="AC85" s="31"/>
      <c r="AD85" s="9"/>
      <c r="AE85" s="657"/>
      <c r="AG85" s="657"/>
      <c r="AI85" s="10"/>
      <c r="AJ85" s="82"/>
      <c r="AK85" s="386"/>
      <c r="AL85" s="652"/>
      <c r="AM85" s="386"/>
      <c r="AN85" s="652"/>
      <c r="AO85" s="386"/>
      <c r="AP85" s="652"/>
      <c r="AW85" t="s">
        <v>9665</v>
      </c>
    </row>
    <row r="86" spans="1:49" x14ac:dyDescent="0.25">
      <c r="A86" s="510">
        <v>47</v>
      </c>
      <c r="B86" s="10" t="s">
        <v>196</v>
      </c>
      <c r="C86" s="1684" t="s">
        <v>925</v>
      </c>
      <c r="D86" s="86"/>
      <c r="E86" s="25" t="s">
        <v>11282</v>
      </c>
      <c r="F86" s="40"/>
      <c r="G86" s="2927"/>
      <c r="H86" s="2937"/>
      <c r="I86" s="1191"/>
      <c r="J86" s="2946"/>
      <c r="K86" s="2946"/>
      <c r="L86" s="657"/>
      <c r="N86" s="9"/>
      <c r="O86" s="652"/>
      <c r="T86" s="652"/>
      <c r="V86" s="686"/>
      <c r="W86" s="10"/>
      <c r="X86" s="59" t="s">
        <v>824</v>
      </c>
      <c r="Y86" s="9"/>
      <c r="Z86" s="657"/>
      <c r="AB86" s="657"/>
      <c r="AC86" s="31"/>
      <c r="AD86" s="9"/>
      <c r="AE86" s="657"/>
      <c r="AG86" s="657"/>
      <c r="AJ86" s="905" t="s">
        <v>196</v>
      </c>
      <c r="AK86" s="386" t="s">
        <v>151</v>
      </c>
      <c r="AL86" s="652"/>
      <c r="AM86" s="386"/>
      <c r="AN86" s="652"/>
      <c r="AO86" s="386"/>
      <c r="AP86" s="652"/>
    </row>
    <row r="87" spans="1:49" x14ac:dyDescent="0.25">
      <c r="A87" s="510">
        <v>47</v>
      </c>
      <c r="B87" s="10" t="s">
        <v>114</v>
      </c>
      <c r="C87" s="1680" t="s">
        <v>926</v>
      </c>
      <c r="D87" s="86"/>
      <c r="E87" s="25" t="s">
        <v>11365</v>
      </c>
      <c r="F87" s="40"/>
      <c r="G87" s="2927"/>
      <c r="H87" s="2937"/>
      <c r="I87" s="1191"/>
      <c r="J87" s="2946"/>
      <c r="K87" s="2946"/>
      <c r="L87" s="657"/>
      <c r="M87" s="2931" t="s">
        <v>114</v>
      </c>
      <c r="N87" s="9" t="s">
        <v>8</v>
      </c>
      <c r="O87" s="657"/>
      <c r="P87" s="4" t="s">
        <v>8</v>
      </c>
      <c r="Q87" s="4" t="s">
        <v>8</v>
      </c>
      <c r="R87" s="4" t="s">
        <v>8</v>
      </c>
      <c r="S87" s="4" t="s">
        <v>8</v>
      </c>
      <c r="T87" s="657"/>
      <c r="U87" s="4" t="s">
        <v>114</v>
      </c>
      <c r="V87" s="686" t="s">
        <v>13</v>
      </c>
      <c r="W87" s="10"/>
      <c r="X87" s="59" t="s">
        <v>824</v>
      </c>
      <c r="Y87" s="9"/>
      <c r="Z87" s="657"/>
      <c r="AB87" s="657"/>
      <c r="AC87" s="31"/>
      <c r="AD87" s="9"/>
      <c r="AE87" s="657"/>
      <c r="AG87" s="657"/>
      <c r="AJ87" s="905" t="s">
        <v>114</v>
      </c>
      <c r="AK87" s="386" t="s">
        <v>9706</v>
      </c>
      <c r="AL87" s="652"/>
      <c r="AM87" s="386" t="s">
        <v>9707</v>
      </c>
      <c r="AN87" s="652"/>
      <c r="AO87" s="386"/>
      <c r="AP87" s="652"/>
    </row>
    <row r="88" spans="1:49" x14ac:dyDescent="0.25">
      <c r="A88" s="510">
        <v>47</v>
      </c>
      <c r="B88" s="10" t="s">
        <v>96</v>
      </c>
      <c r="C88" s="1680" t="s">
        <v>12740</v>
      </c>
      <c r="D88" s="86"/>
      <c r="E88" s="25" t="s">
        <v>11266</v>
      </c>
      <c r="F88" s="40"/>
      <c r="G88" s="2927"/>
      <c r="H88" s="2937"/>
      <c r="I88" s="1191"/>
      <c r="J88" s="2946"/>
      <c r="K88" s="2946"/>
      <c r="L88" s="657"/>
      <c r="M88" s="2931" t="s">
        <v>96</v>
      </c>
      <c r="N88" s="9" t="s">
        <v>153</v>
      </c>
      <c r="O88" s="657"/>
      <c r="P88" s="4" t="s">
        <v>153</v>
      </c>
      <c r="Q88" s="4"/>
      <c r="R88" s="4"/>
      <c r="S88" s="4" t="s">
        <v>153</v>
      </c>
      <c r="T88" s="657"/>
      <c r="V88" s="686"/>
      <c r="W88" s="10"/>
      <c r="X88" s="59" t="s">
        <v>824</v>
      </c>
      <c r="Y88" s="9"/>
      <c r="Z88" s="657"/>
      <c r="AB88" s="657"/>
      <c r="AC88" s="31"/>
      <c r="AD88" s="9"/>
      <c r="AE88" s="657"/>
      <c r="AG88" s="657"/>
      <c r="AI88" s="10"/>
      <c r="AJ88" s="82"/>
      <c r="AK88" s="386"/>
      <c r="AL88" s="652"/>
      <c r="AM88" s="386"/>
      <c r="AN88" s="652"/>
      <c r="AO88" s="386"/>
      <c r="AP88" s="652"/>
    </row>
    <row r="89" spans="1:49" x14ac:dyDescent="0.25">
      <c r="A89" s="510">
        <v>47</v>
      </c>
      <c r="B89" s="10" t="s">
        <v>97</v>
      </c>
      <c r="C89" s="1680" t="s">
        <v>927</v>
      </c>
      <c r="D89" s="86"/>
      <c r="E89" s="25" t="s">
        <v>11270</v>
      </c>
      <c r="F89" s="40"/>
      <c r="G89" s="2927"/>
      <c r="H89" s="2937"/>
      <c r="I89" s="1191"/>
      <c r="J89" s="2946"/>
      <c r="K89" s="2946"/>
      <c r="L89" s="657"/>
      <c r="N89" s="9"/>
      <c r="O89" s="657"/>
      <c r="P89" s="4"/>
      <c r="Q89" s="4"/>
      <c r="R89" s="4"/>
      <c r="S89" s="4"/>
      <c r="T89" s="657"/>
      <c r="V89" s="686"/>
      <c r="W89" s="10"/>
      <c r="X89" s="59" t="s">
        <v>824</v>
      </c>
      <c r="Y89" s="9"/>
      <c r="Z89" s="657"/>
      <c r="AB89" s="657"/>
      <c r="AC89" s="31"/>
      <c r="AD89" s="9"/>
      <c r="AE89" s="657"/>
      <c r="AG89" s="657"/>
      <c r="AI89" s="10"/>
      <c r="AJ89" s="82"/>
      <c r="AK89" s="386"/>
      <c r="AL89" s="652"/>
      <c r="AM89" s="386"/>
      <c r="AN89" s="652"/>
      <c r="AO89" s="386"/>
      <c r="AP89" s="652"/>
    </row>
    <row r="90" spans="1:49" x14ac:dyDescent="0.25">
      <c r="A90" s="510">
        <v>47</v>
      </c>
      <c r="B90" s="10" t="s">
        <v>112</v>
      </c>
      <c r="C90" s="1680" t="s">
        <v>928</v>
      </c>
      <c r="D90" s="86"/>
      <c r="E90" s="25" t="s">
        <v>11260</v>
      </c>
      <c r="F90" s="40"/>
      <c r="G90" s="2927"/>
      <c r="H90" s="2937"/>
      <c r="I90" s="1191"/>
      <c r="J90" s="2946"/>
      <c r="K90" s="2946"/>
      <c r="L90" s="657"/>
      <c r="N90" s="9"/>
      <c r="O90" s="657"/>
      <c r="P90" s="4"/>
      <c r="Q90" s="4"/>
      <c r="R90" s="4"/>
      <c r="S90" s="4"/>
      <c r="T90" s="657"/>
      <c r="V90" s="686"/>
      <c r="W90" s="10"/>
      <c r="X90" s="59" t="s">
        <v>824</v>
      </c>
      <c r="Y90" s="9"/>
      <c r="Z90" s="657"/>
      <c r="AB90" s="657"/>
      <c r="AC90" s="31"/>
      <c r="AD90" s="9"/>
      <c r="AE90" s="657"/>
      <c r="AG90" s="657"/>
      <c r="AI90" s="10"/>
      <c r="AJ90" s="82"/>
      <c r="AK90" s="386"/>
      <c r="AL90" s="648"/>
      <c r="AM90" s="386"/>
      <c r="AN90" s="652"/>
      <c r="AO90" s="386"/>
      <c r="AP90" s="652"/>
    </row>
    <row r="91" spans="1:49" x14ac:dyDescent="0.25">
      <c r="A91" s="510">
        <v>47</v>
      </c>
      <c r="B91" s="10" t="s">
        <v>113</v>
      </c>
      <c r="C91" s="1680" t="s">
        <v>929</v>
      </c>
      <c r="D91" s="86"/>
      <c r="E91" s="25" t="s">
        <v>11270</v>
      </c>
      <c r="F91" s="40"/>
      <c r="G91" s="2927"/>
      <c r="H91" s="2937"/>
      <c r="I91" s="1191"/>
      <c r="J91" s="2946"/>
      <c r="K91" s="2946"/>
      <c r="L91" s="657"/>
      <c r="M91" s="2931" t="s">
        <v>113</v>
      </c>
      <c r="N91" s="9" t="s">
        <v>153</v>
      </c>
      <c r="O91" s="657"/>
      <c r="P91" s="4" t="s">
        <v>153</v>
      </c>
      <c r="Q91" s="4"/>
      <c r="R91" s="4"/>
      <c r="S91" s="4" t="s">
        <v>152</v>
      </c>
      <c r="T91" s="657"/>
      <c r="V91" s="686"/>
      <c r="W91" s="10"/>
      <c r="X91" s="59" t="s">
        <v>824</v>
      </c>
      <c r="Y91" s="9"/>
      <c r="Z91" s="657"/>
      <c r="AB91" s="657"/>
      <c r="AC91" s="31"/>
      <c r="AD91" s="9"/>
      <c r="AE91" s="657"/>
      <c r="AG91" s="657"/>
      <c r="AJ91" s="82"/>
      <c r="AK91" s="386"/>
      <c r="AL91" s="652"/>
      <c r="AM91" s="386"/>
      <c r="AN91" s="652"/>
      <c r="AO91" s="386"/>
      <c r="AP91" s="652"/>
    </row>
    <row r="92" spans="1:49" x14ac:dyDescent="0.25">
      <c r="A92" s="510">
        <v>47</v>
      </c>
      <c r="B92" s="10" t="s">
        <v>115</v>
      </c>
      <c r="C92" s="1680" t="s">
        <v>930</v>
      </c>
      <c r="D92" s="86"/>
      <c r="E92" s="25" t="s">
        <v>11259</v>
      </c>
      <c r="F92" s="40"/>
      <c r="G92" s="2927"/>
      <c r="H92" s="2937"/>
      <c r="I92" s="1191"/>
      <c r="J92" s="2946"/>
      <c r="K92" s="2946"/>
      <c r="L92" s="657"/>
      <c r="M92" s="2931" t="s">
        <v>115</v>
      </c>
      <c r="N92" s="9" t="s">
        <v>8</v>
      </c>
      <c r="O92" s="657"/>
      <c r="P92" s="4" t="s">
        <v>8</v>
      </c>
      <c r="Q92" s="4" t="s">
        <v>8</v>
      </c>
      <c r="R92" s="4" t="s">
        <v>8</v>
      </c>
      <c r="S92" s="4" t="s">
        <v>8</v>
      </c>
      <c r="T92" s="657"/>
      <c r="V92" s="686"/>
      <c r="W92" s="10"/>
      <c r="X92" s="59" t="s">
        <v>824</v>
      </c>
      <c r="Y92" s="9"/>
      <c r="Z92" s="657"/>
      <c r="AB92" s="657"/>
      <c r="AC92" s="31"/>
      <c r="AD92" s="9"/>
      <c r="AE92" s="657"/>
      <c r="AG92" s="657"/>
      <c r="AJ92" s="82"/>
      <c r="AK92" s="386"/>
      <c r="AL92" s="652"/>
      <c r="AM92" s="386"/>
      <c r="AN92" s="652"/>
      <c r="AO92" s="386"/>
      <c r="AP92" s="652"/>
    </row>
    <row r="93" spans="1:49" x14ac:dyDescent="0.25">
      <c r="A93" s="510">
        <v>47</v>
      </c>
      <c r="B93" s="10" t="s">
        <v>117</v>
      </c>
      <c r="C93" s="1680" t="s">
        <v>1806</v>
      </c>
      <c r="D93" s="86"/>
      <c r="E93" s="25" t="s">
        <v>9130</v>
      </c>
      <c r="F93" s="40"/>
      <c r="G93" s="2927"/>
      <c r="H93" s="2937"/>
      <c r="I93" s="1191"/>
      <c r="J93" s="2946"/>
      <c r="K93" s="2946"/>
      <c r="L93" s="657"/>
      <c r="N93" s="9"/>
      <c r="O93" s="657"/>
      <c r="T93" s="652"/>
      <c r="V93" s="686"/>
      <c r="W93" s="10"/>
      <c r="X93" s="59" t="s">
        <v>824</v>
      </c>
      <c r="Y93" s="9"/>
      <c r="Z93" s="657"/>
      <c r="AB93" s="657"/>
      <c r="AC93" s="31"/>
      <c r="AD93" s="9"/>
      <c r="AE93" s="657"/>
      <c r="AG93" s="657"/>
      <c r="AJ93" s="82"/>
      <c r="AK93" s="2622"/>
      <c r="AL93" s="7"/>
      <c r="AM93" s="386"/>
      <c r="AN93" s="652"/>
      <c r="AO93" s="386"/>
      <c r="AP93" s="652"/>
    </row>
    <row r="94" spans="1:49" x14ac:dyDescent="0.25">
      <c r="A94" s="510">
        <v>47</v>
      </c>
      <c r="B94" s="10" t="s">
        <v>119</v>
      </c>
      <c r="C94" s="2030" t="s">
        <v>11679</v>
      </c>
      <c r="D94" s="86"/>
      <c r="E94" s="25" t="s">
        <v>11318</v>
      </c>
      <c r="F94" s="40"/>
      <c r="G94" s="2927"/>
      <c r="H94" s="2937"/>
      <c r="I94" s="1191"/>
      <c r="J94" s="2946"/>
      <c r="K94" s="2946"/>
      <c r="L94" s="657"/>
      <c r="N94" s="686"/>
      <c r="O94" s="10"/>
      <c r="P94" s="4"/>
      <c r="Q94" s="4"/>
      <c r="R94" s="4"/>
      <c r="S94" s="2623"/>
      <c r="T94" s="10"/>
      <c r="V94" s="686"/>
      <c r="W94" s="10"/>
      <c r="X94" s="386" t="s">
        <v>824</v>
      </c>
      <c r="Y94" s="9"/>
      <c r="Z94" s="657"/>
      <c r="AA94" s="9"/>
      <c r="AB94" s="657"/>
      <c r="AC94" s="31"/>
      <c r="AD94" s="9"/>
      <c r="AE94" s="657"/>
      <c r="AG94" s="657"/>
      <c r="AJ94" s="82"/>
      <c r="AK94" s="2622"/>
      <c r="AL94" s="7"/>
      <c r="AM94" s="386"/>
      <c r="AN94" s="652"/>
      <c r="AO94" s="386"/>
      <c r="AP94" s="652"/>
    </row>
    <row r="95" spans="1:49" x14ac:dyDescent="0.25">
      <c r="A95" s="510"/>
      <c r="B95" s="10" t="s">
        <v>580</v>
      </c>
      <c r="C95" s="2030"/>
      <c r="D95" s="86"/>
      <c r="E95" s="25"/>
      <c r="F95" s="40"/>
      <c r="G95" s="2927"/>
      <c r="H95" s="2937"/>
      <c r="I95" s="1191"/>
      <c r="J95" s="2946"/>
      <c r="K95" s="2946"/>
      <c r="L95" s="659"/>
      <c r="M95" s="2941" t="s">
        <v>580</v>
      </c>
      <c r="N95" s="686"/>
      <c r="O95" s="10"/>
      <c r="P95" s="4" t="s">
        <v>8</v>
      </c>
      <c r="Q95" s="4"/>
      <c r="R95" s="4"/>
      <c r="S95" s="2623"/>
      <c r="T95" s="10"/>
      <c r="V95" s="686"/>
      <c r="W95" s="10"/>
      <c r="X95" s="386"/>
      <c r="Y95" s="9"/>
      <c r="Z95" s="657"/>
      <c r="AA95" s="9"/>
      <c r="AB95" s="657"/>
      <c r="AC95" s="31"/>
      <c r="AD95" s="9"/>
      <c r="AE95" s="657"/>
      <c r="AJ95" s="82"/>
      <c r="AK95" s="2622"/>
      <c r="AL95" s="7"/>
      <c r="AM95" s="386"/>
      <c r="AN95" s="7"/>
      <c r="AO95" s="386"/>
      <c r="AP95" s="652"/>
    </row>
    <row r="96" spans="1:49" x14ac:dyDescent="0.25">
      <c r="A96" s="510">
        <v>47</v>
      </c>
      <c r="B96" s="10" t="s">
        <v>578</v>
      </c>
      <c r="C96" s="1680" t="s">
        <v>9725</v>
      </c>
      <c r="D96" s="86"/>
      <c r="E96" s="25" t="s">
        <v>11341</v>
      </c>
      <c r="F96" s="40"/>
      <c r="G96" s="2927"/>
      <c r="H96" s="2937"/>
      <c r="I96" s="1191"/>
      <c r="J96" s="2946"/>
      <c r="K96" s="2946"/>
      <c r="L96" s="659"/>
      <c r="M96" s="9"/>
      <c r="N96" s="686"/>
      <c r="O96" s="10"/>
      <c r="P96" s="4"/>
      <c r="Q96" s="4"/>
      <c r="R96" s="4"/>
      <c r="S96" s="2623"/>
      <c r="T96" s="10"/>
      <c r="V96" s="686"/>
      <c r="W96" s="10"/>
      <c r="X96" s="386"/>
      <c r="Y96" s="9"/>
      <c r="Z96" s="657"/>
      <c r="AA96" s="9"/>
      <c r="AB96" s="657"/>
      <c r="AC96" s="1259"/>
      <c r="AD96" s="9"/>
      <c r="AE96" s="657"/>
      <c r="AF96" s="686"/>
      <c r="AH96" s="9"/>
      <c r="AI96" s="10"/>
      <c r="AJ96" s="905" t="s">
        <v>578</v>
      </c>
      <c r="AK96" s="2622" t="s">
        <v>8</v>
      </c>
      <c r="AL96" s="7" t="s">
        <v>8</v>
      </c>
      <c r="AM96" s="2622"/>
      <c r="AN96" s="7"/>
      <c r="AO96" s="386"/>
      <c r="AP96" s="652"/>
    </row>
    <row r="97" spans="1:42" x14ac:dyDescent="0.25">
      <c r="A97" s="510">
        <v>47</v>
      </c>
      <c r="B97" s="10" t="s">
        <v>9210</v>
      </c>
      <c r="C97" s="1680" t="s">
        <v>9726</v>
      </c>
      <c r="D97" s="86"/>
      <c r="E97" s="25" t="s">
        <v>11268</v>
      </c>
      <c r="F97" s="40"/>
      <c r="G97" s="2927"/>
      <c r="H97" s="2937"/>
      <c r="I97" s="1191"/>
      <c r="J97" s="2543"/>
      <c r="K97" s="1053"/>
      <c r="L97" s="659"/>
      <c r="M97" s="9"/>
      <c r="N97" s="686"/>
      <c r="O97" s="10"/>
      <c r="P97" s="4"/>
      <c r="Q97" s="4"/>
      <c r="R97" s="4"/>
      <c r="S97" s="2623"/>
      <c r="T97" s="10"/>
      <c r="V97" s="686"/>
      <c r="W97" s="10"/>
      <c r="X97" s="386"/>
      <c r="Y97" s="686"/>
      <c r="Z97" s="10"/>
      <c r="AA97" s="686"/>
      <c r="AB97" s="10"/>
      <c r="AC97" s="1259"/>
      <c r="AD97" s="9"/>
      <c r="AE97" s="657"/>
      <c r="AF97" s="686"/>
      <c r="AG97" s="10"/>
      <c r="AH97" s="9"/>
      <c r="AI97" s="10"/>
      <c r="AJ97" s="905" t="s">
        <v>9210</v>
      </c>
      <c r="AK97" s="2622" t="s">
        <v>151</v>
      </c>
      <c r="AL97" s="7"/>
      <c r="AM97" s="2622"/>
      <c r="AN97" s="7"/>
      <c r="AO97" s="2622"/>
      <c r="AP97" s="7"/>
    </row>
    <row r="98" spans="1:42" x14ac:dyDescent="0.25">
      <c r="A98" s="510">
        <v>47</v>
      </c>
      <c r="B98" s="10" t="s">
        <v>188</v>
      </c>
      <c r="C98" s="1680" t="s">
        <v>931</v>
      </c>
      <c r="D98" s="86"/>
      <c r="E98" s="25" t="s">
        <v>11259</v>
      </c>
      <c r="F98" s="40"/>
      <c r="G98" s="2927"/>
      <c r="H98" s="2937"/>
      <c r="I98" s="1191"/>
      <c r="J98" s="2946"/>
      <c r="K98" s="2949"/>
      <c r="M98" s="9"/>
      <c r="N98" s="686"/>
      <c r="O98" s="10"/>
      <c r="P98" s="4"/>
      <c r="Q98" s="4"/>
      <c r="R98" s="4"/>
      <c r="S98" s="2623"/>
      <c r="T98" s="10"/>
      <c r="U98" s="17" t="s">
        <v>188</v>
      </c>
      <c r="V98" s="686" t="s">
        <v>198</v>
      </c>
      <c r="W98" s="10"/>
      <c r="X98" s="386" t="s">
        <v>824</v>
      </c>
      <c r="Y98" s="686"/>
      <c r="Z98" s="10"/>
      <c r="AA98" s="686"/>
      <c r="AB98" s="10"/>
      <c r="AC98" s="1259"/>
      <c r="AD98" s="686"/>
      <c r="AE98" s="10"/>
      <c r="AF98" s="686"/>
      <c r="AG98" s="10"/>
      <c r="AH98" s="9"/>
      <c r="AI98" s="10"/>
      <c r="AJ98" s="82"/>
      <c r="AK98" s="2622"/>
      <c r="AL98" s="7"/>
      <c r="AM98" s="2622"/>
      <c r="AN98" s="7"/>
      <c r="AO98" s="2622"/>
      <c r="AP98" s="7"/>
    </row>
    <row r="99" spans="1:42" x14ac:dyDescent="0.25">
      <c r="A99" s="510">
        <v>47</v>
      </c>
      <c r="B99" s="10" t="s">
        <v>9709</v>
      </c>
      <c r="C99" s="1661" t="s">
        <v>9732</v>
      </c>
      <c r="D99" s="86"/>
      <c r="E99" s="25" t="s">
        <v>11309</v>
      </c>
      <c r="F99" s="40"/>
      <c r="G99" s="2927"/>
      <c r="H99" s="2937"/>
      <c r="I99" s="1191"/>
      <c r="J99" s="2946"/>
      <c r="K99" s="2949"/>
      <c r="M99" s="9"/>
      <c r="N99" s="686"/>
      <c r="O99" s="10"/>
      <c r="P99" s="4"/>
      <c r="Q99" s="4"/>
      <c r="R99" s="4"/>
      <c r="S99" s="2623"/>
      <c r="T99" s="4"/>
      <c r="U99" s="43"/>
      <c r="V99" s="686"/>
      <c r="W99" s="10"/>
      <c r="X99" s="386"/>
      <c r="Y99" s="686"/>
      <c r="Z99" s="10"/>
      <c r="AA99" s="686"/>
      <c r="AB99" s="10"/>
      <c r="AC99" s="1259"/>
      <c r="AD99" s="686"/>
      <c r="AE99" s="10"/>
      <c r="AF99" s="686"/>
      <c r="AG99" s="10"/>
      <c r="AH99" s="9"/>
      <c r="AI99" s="10"/>
      <c r="AJ99" s="905" t="s">
        <v>9709</v>
      </c>
      <c r="AK99" s="2622" t="s">
        <v>8</v>
      </c>
      <c r="AL99" s="7"/>
      <c r="AM99" s="2622"/>
      <c r="AN99" s="7"/>
      <c r="AO99" s="2622"/>
      <c r="AP99" s="7"/>
    </row>
    <row r="100" spans="1:42" s="14" customFormat="1" x14ac:dyDescent="0.25">
      <c r="A100" s="2624">
        <v>48</v>
      </c>
      <c r="B100" s="2625"/>
      <c r="C100" s="2626" t="s">
        <v>13358</v>
      </c>
      <c r="D100" s="2627"/>
      <c r="E100" s="2628"/>
      <c r="F100" s="2629" t="s">
        <v>9709</v>
      </c>
      <c r="G100" s="2606" t="s">
        <v>18929</v>
      </c>
      <c r="H100" s="2614"/>
      <c r="I100" s="2658"/>
      <c r="J100" s="2945"/>
      <c r="K100" s="2950"/>
      <c r="M100" s="2932"/>
      <c r="N100" s="2630"/>
      <c r="O100" s="2632"/>
      <c r="P100" s="28"/>
      <c r="Q100" s="28"/>
      <c r="R100" s="28"/>
      <c r="S100" s="2633"/>
      <c r="T100" s="28"/>
      <c r="U100" s="39"/>
      <c r="V100" s="2630"/>
      <c r="W100" s="2632"/>
      <c r="X100" s="932"/>
      <c r="Y100" s="2630"/>
      <c r="Z100" s="2632"/>
      <c r="AA100" s="2630"/>
      <c r="AB100" s="2632"/>
      <c r="AC100" s="39"/>
      <c r="AD100" s="2630"/>
      <c r="AE100" s="2632"/>
      <c r="AF100" s="2630"/>
      <c r="AG100" s="2632"/>
      <c r="AH100" s="932"/>
      <c r="AI100" s="2632"/>
      <c r="AJ100" s="39"/>
      <c r="AK100" s="2630"/>
      <c r="AL100" s="2632"/>
      <c r="AM100" s="2630"/>
      <c r="AN100" s="2632"/>
      <c r="AO100" s="2630"/>
      <c r="AP100" s="2632"/>
    </row>
    <row r="101" spans="1:42" x14ac:dyDescent="0.25">
      <c r="A101" s="1616">
        <v>49</v>
      </c>
      <c r="B101" s="1615"/>
      <c r="C101" s="1512" t="s">
        <v>870</v>
      </c>
      <c r="D101" s="68" t="s">
        <v>11268</v>
      </c>
      <c r="E101" s="30" t="s">
        <v>11268</v>
      </c>
      <c r="F101" s="38">
        <v>49</v>
      </c>
      <c r="G101" s="2606" t="s">
        <v>18921</v>
      </c>
      <c r="H101" s="2614" t="s">
        <v>9</v>
      </c>
      <c r="I101" s="2658"/>
      <c r="J101" s="2953"/>
      <c r="K101" s="2950"/>
      <c r="M101" s="24"/>
      <c r="N101" s="2028"/>
      <c r="O101" s="1481"/>
      <c r="P101" s="33"/>
      <c r="Q101" s="33"/>
      <c r="R101" s="33"/>
      <c r="S101" s="809"/>
      <c r="T101" s="33"/>
      <c r="U101" s="61"/>
      <c r="V101" s="2028"/>
      <c r="W101" s="34"/>
      <c r="X101" s="55" t="s">
        <v>824</v>
      </c>
      <c r="Y101" s="2028"/>
      <c r="Z101" s="34"/>
      <c r="AA101" s="2028"/>
      <c r="AB101" s="34"/>
      <c r="AC101" s="667"/>
      <c r="AD101" s="2028"/>
      <c r="AE101" s="23"/>
      <c r="AF101" s="2028"/>
      <c r="AG101" s="34"/>
      <c r="AH101" s="24"/>
      <c r="AI101" s="34"/>
      <c r="AJ101" s="56"/>
      <c r="AK101" s="2653"/>
      <c r="AL101" s="1481"/>
      <c r="AM101" s="2653"/>
      <c r="AN101" s="1481"/>
      <c r="AO101" s="2653"/>
      <c r="AP101" s="1481"/>
    </row>
    <row r="102" spans="1:42" x14ac:dyDescent="0.25">
      <c r="A102" s="1616" t="s">
        <v>195</v>
      </c>
      <c r="B102" s="1615"/>
      <c r="C102" s="1617" t="s">
        <v>871</v>
      </c>
      <c r="D102" s="68"/>
      <c r="E102" s="30" t="s">
        <v>11268</v>
      </c>
      <c r="F102" s="42"/>
      <c r="G102" s="2928"/>
      <c r="H102" s="2936"/>
      <c r="I102" s="1176"/>
      <c r="J102" s="2945"/>
      <c r="K102" s="2950"/>
      <c r="M102" s="24"/>
      <c r="N102" s="2028"/>
      <c r="O102" s="1481"/>
      <c r="P102" s="33"/>
      <c r="Q102" s="33"/>
      <c r="R102" s="33"/>
      <c r="S102" s="809"/>
      <c r="T102" s="1481"/>
      <c r="U102" s="20" t="s">
        <v>195</v>
      </c>
      <c r="V102" s="2028" t="s">
        <v>8</v>
      </c>
      <c r="W102" s="34"/>
      <c r="X102" s="55" t="s">
        <v>824</v>
      </c>
      <c r="Y102" s="2028"/>
      <c r="Z102" s="34"/>
      <c r="AA102" s="2028"/>
      <c r="AB102" s="34"/>
      <c r="AC102" s="667"/>
      <c r="AD102" s="2028"/>
      <c r="AE102" s="34"/>
      <c r="AF102" s="2028"/>
      <c r="AG102" s="34"/>
      <c r="AH102" s="23"/>
      <c r="AI102" s="23"/>
      <c r="AJ102" s="56"/>
      <c r="AK102" s="2653"/>
      <c r="AL102" s="1481"/>
      <c r="AM102" s="2653"/>
      <c r="AN102" s="1481"/>
      <c r="AO102" s="2653"/>
      <c r="AP102" s="1481"/>
    </row>
    <row r="103" spans="1:42" x14ac:dyDescent="0.25">
      <c r="A103" s="1616" t="s">
        <v>9220</v>
      </c>
      <c r="B103" s="1615"/>
      <c r="C103" s="1617" t="s">
        <v>18917</v>
      </c>
      <c r="D103" s="68"/>
      <c r="E103" s="30"/>
      <c r="F103" s="1920" t="s">
        <v>9220</v>
      </c>
      <c r="G103" s="2928" t="s">
        <v>10703</v>
      </c>
      <c r="H103" s="2936"/>
      <c r="I103" s="1176"/>
      <c r="J103" s="2945"/>
      <c r="K103" s="2950"/>
      <c r="M103" s="24"/>
      <c r="N103" s="2028"/>
      <c r="O103" s="1481"/>
      <c r="P103" s="33"/>
      <c r="Q103" s="33"/>
      <c r="R103" s="33"/>
      <c r="S103" s="809"/>
      <c r="T103" s="1481"/>
      <c r="U103" s="20"/>
      <c r="V103" s="2028"/>
      <c r="W103" s="34"/>
      <c r="X103" s="55"/>
      <c r="Y103" s="23"/>
      <c r="Z103" s="34"/>
      <c r="AA103" s="2028"/>
      <c r="AB103" s="34"/>
      <c r="AC103" s="667"/>
      <c r="AD103" s="2028"/>
      <c r="AE103" s="34"/>
      <c r="AF103" s="2028"/>
      <c r="AG103" s="34"/>
      <c r="AH103" s="23"/>
      <c r="AI103" s="23"/>
      <c r="AJ103" s="1071"/>
      <c r="AK103" s="2653"/>
      <c r="AL103" s="1481"/>
      <c r="AM103" s="2653"/>
      <c r="AN103" s="1481"/>
      <c r="AO103" s="2653"/>
      <c r="AP103" s="1481"/>
    </row>
    <row r="104" spans="1:42" x14ac:dyDescent="0.25">
      <c r="A104" s="1616">
        <v>53</v>
      </c>
      <c r="B104" s="1615"/>
      <c r="C104" s="1617" t="s">
        <v>872</v>
      </c>
      <c r="D104" s="68" t="s">
        <v>11285</v>
      </c>
      <c r="E104" s="30" t="s">
        <v>11285</v>
      </c>
      <c r="F104" s="38">
        <v>53</v>
      </c>
      <c r="G104" s="2606" t="s">
        <v>18926</v>
      </c>
      <c r="H104" s="2614" t="s">
        <v>13</v>
      </c>
      <c r="I104" s="2658"/>
      <c r="J104" s="2945"/>
      <c r="K104" s="2950"/>
      <c r="M104" s="24"/>
      <c r="N104" s="2028"/>
      <c r="O104" s="1481"/>
      <c r="P104" s="33"/>
      <c r="Q104" s="33"/>
      <c r="R104" s="33"/>
      <c r="S104" s="809"/>
      <c r="T104" s="1481"/>
      <c r="U104" s="23"/>
      <c r="V104" s="2028"/>
      <c r="W104" s="34"/>
      <c r="X104" s="55" t="s">
        <v>824</v>
      </c>
      <c r="Y104" s="23"/>
      <c r="Z104" s="656"/>
      <c r="AA104" s="2028"/>
      <c r="AB104" s="34"/>
      <c r="AC104" s="667"/>
      <c r="AD104" s="2028"/>
      <c r="AE104" s="34"/>
      <c r="AF104" s="2028"/>
      <c r="AG104" s="34"/>
      <c r="AH104" s="23"/>
      <c r="AI104" s="34"/>
      <c r="AJ104" s="1071"/>
      <c r="AK104" s="2653"/>
      <c r="AL104" s="1481"/>
      <c r="AM104" s="2653"/>
      <c r="AN104" s="1481"/>
      <c r="AO104" s="2653"/>
      <c r="AP104" s="1481"/>
    </row>
    <row r="105" spans="1:42" x14ac:dyDescent="0.25">
      <c r="A105" s="1616">
        <v>54</v>
      </c>
      <c r="B105" s="1615"/>
      <c r="C105" s="1617" t="s">
        <v>873</v>
      </c>
      <c r="D105" s="68" t="s">
        <v>11286</v>
      </c>
      <c r="E105" s="30" t="s">
        <v>11379</v>
      </c>
      <c r="F105" s="42"/>
      <c r="G105" s="2928"/>
      <c r="H105" s="2936"/>
      <c r="I105" s="1176"/>
      <c r="J105" s="2945"/>
      <c r="K105" s="2950"/>
      <c r="M105" s="2611"/>
      <c r="N105" s="2028"/>
      <c r="O105" s="34"/>
      <c r="P105" s="23"/>
      <c r="Q105" s="23"/>
      <c r="R105" s="23"/>
      <c r="S105" s="2655"/>
      <c r="T105" s="34"/>
      <c r="U105" s="23"/>
      <c r="V105" s="2028"/>
      <c r="W105" s="34"/>
      <c r="X105" s="55" t="s">
        <v>824</v>
      </c>
      <c r="Y105" s="23"/>
      <c r="Z105" s="656"/>
      <c r="AA105" s="2028"/>
      <c r="AB105" s="34"/>
      <c r="AC105" s="667"/>
      <c r="AD105" s="24"/>
      <c r="AE105" s="656"/>
      <c r="AF105" s="23"/>
      <c r="AG105" s="656"/>
      <c r="AH105" s="23"/>
      <c r="AI105" s="34"/>
      <c r="AJ105" s="56"/>
      <c r="AK105" s="32"/>
      <c r="AL105" s="647"/>
      <c r="AM105" s="2653"/>
      <c r="AN105" s="1481"/>
      <c r="AO105" s="2653"/>
      <c r="AP105" s="1481"/>
    </row>
    <row r="106" spans="1:42" x14ac:dyDescent="0.25">
      <c r="A106" s="510">
        <v>54</v>
      </c>
      <c r="B106" s="10">
        <v>51</v>
      </c>
      <c r="C106" s="1680" t="s">
        <v>935</v>
      </c>
      <c r="D106" s="86"/>
      <c r="E106" s="25" t="s">
        <v>11275</v>
      </c>
      <c r="F106" s="1297"/>
      <c r="G106" s="2927"/>
      <c r="H106" s="2937"/>
      <c r="I106" s="1191"/>
      <c r="J106" s="2946"/>
      <c r="K106" s="2949"/>
      <c r="M106" s="9"/>
      <c r="N106" s="686"/>
      <c r="O106" s="7"/>
      <c r="P106" s="4"/>
      <c r="Q106" s="4"/>
      <c r="R106" s="4"/>
      <c r="S106" s="2623"/>
      <c r="T106" s="10"/>
      <c r="V106" s="686"/>
      <c r="W106" s="10"/>
      <c r="X106" s="59" t="s">
        <v>824</v>
      </c>
      <c r="Z106" s="657"/>
      <c r="AA106" s="686"/>
      <c r="AB106" s="10"/>
      <c r="AC106" s="31"/>
      <c r="AD106" s="9"/>
      <c r="AE106" s="657"/>
      <c r="AG106" s="657"/>
      <c r="AI106" s="10"/>
      <c r="AJ106" s="82"/>
      <c r="AK106" s="386"/>
      <c r="AL106" s="648"/>
      <c r="AM106" s="386"/>
      <c r="AN106" s="652"/>
      <c r="AO106" s="2622"/>
      <c r="AP106" s="7"/>
    </row>
    <row r="107" spans="1:42" x14ac:dyDescent="0.25">
      <c r="A107" s="510">
        <v>54</v>
      </c>
      <c r="B107" s="10">
        <v>53</v>
      </c>
      <c r="C107" s="1680" t="s">
        <v>934</v>
      </c>
      <c r="D107" s="86"/>
      <c r="E107" s="25" t="s">
        <v>11275</v>
      </c>
      <c r="F107" s="1297"/>
      <c r="G107" s="2927"/>
      <c r="H107" s="2937"/>
      <c r="I107" s="1191"/>
      <c r="J107" s="2946"/>
      <c r="K107" s="2949"/>
      <c r="M107" s="9"/>
      <c r="N107" s="686"/>
      <c r="O107" s="7"/>
      <c r="P107" s="4"/>
      <c r="Q107" s="4"/>
      <c r="R107" s="4"/>
      <c r="S107" s="2623"/>
      <c r="T107" s="10"/>
      <c r="V107" s="686"/>
      <c r="W107" s="10"/>
      <c r="X107" s="59" t="s">
        <v>824</v>
      </c>
      <c r="Z107" s="657"/>
      <c r="AA107" s="686"/>
      <c r="AB107" s="10"/>
      <c r="AC107" s="31"/>
      <c r="AD107" s="9"/>
      <c r="AE107" s="657"/>
      <c r="AG107" s="657"/>
      <c r="AI107" s="10"/>
      <c r="AJ107" s="82"/>
      <c r="AK107" s="386"/>
      <c r="AL107" s="652"/>
      <c r="AM107" s="386"/>
      <c r="AN107" s="652"/>
      <c r="AO107" s="2622"/>
      <c r="AP107" s="7"/>
    </row>
    <row r="108" spans="1:42" x14ac:dyDescent="0.25">
      <c r="A108" s="510">
        <v>54</v>
      </c>
      <c r="B108" s="10">
        <v>54</v>
      </c>
      <c r="C108" s="1680" t="s">
        <v>933</v>
      </c>
      <c r="D108" s="86"/>
      <c r="E108" s="25" t="s">
        <v>11275</v>
      </c>
      <c r="F108" s="1297"/>
      <c r="G108" s="2927"/>
      <c r="H108" s="2937"/>
      <c r="I108" s="1191"/>
      <c r="J108" s="2946"/>
      <c r="K108" s="2949"/>
      <c r="M108" s="9"/>
      <c r="N108" s="686"/>
      <c r="O108" s="7"/>
      <c r="P108" s="4"/>
      <c r="Q108" s="4"/>
      <c r="R108" s="4"/>
      <c r="S108" s="2623"/>
      <c r="T108" s="10"/>
      <c r="V108" s="686"/>
      <c r="W108" s="10"/>
      <c r="X108" s="59" t="s">
        <v>824</v>
      </c>
      <c r="Z108" s="657"/>
      <c r="AB108" s="657"/>
      <c r="AC108" s="31"/>
      <c r="AD108" s="9"/>
      <c r="AE108" s="657"/>
      <c r="AG108" s="657"/>
      <c r="AI108" s="10"/>
      <c r="AJ108" s="82"/>
      <c r="AK108" s="386"/>
      <c r="AL108" s="652"/>
      <c r="AM108" s="386"/>
      <c r="AN108" s="652"/>
      <c r="AO108" s="2622"/>
      <c r="AP108" s="7"/>
    </row>
    <row r="109" spans="1:42" x14ac:dyDescent="0.25">
      <c r="A109" s="510">
        <v>54</v>
      </c>
      <c r="B109" s="10">
        <v>57</v>
      </c>
      <c r="C109" s="2656" t="s">
        <v>932</v>
      </c>
      <c r="D109" t="s">
        <v>11275</v>
      </c>
      <c r="E109" s="25" t="s">
        <v>11275</v>
      </c>
      <c r="F109" s="31"/>
      <c r="G109" s="2927"/>
      <c r="H109" s="2937"/>
      <c r="I109" s="1191"/>
      <c r="J109" s="2946"/>
      <c r="K109" s="2949"/>
      <c r="M109" s="9"/>
      <c r="N109" s="686"/>
      <c r="O109" s="7"/>
      <c r="P109" s="4"/>
      <c r="R109" s="4"/>
      <c r="S109" s="2623"/>
      <c r="T109" s="7"/>
      <c r="V109" s="686"/>
      <c r="W109" s="10"/>
      <c r="X109" s="59" t="s">
        <v>824</v>
      </c>
      <c r="Z109" s="657"/>
      <c r="AB109" s="657"/>
      <c r="AC109" s="31"/>
      <c r="AD109" s="9"/>
      <c r="AE109" s="657"/>
      <c r="AG109" s="657"/>
      <c r="AI109" s="10"/>
      <c r="AJ109" s="82"/>
      <c r="AK109" s="386"/>
      <c r="AL109" s="652"/>
      <c r="AM109" s="386"/>
      <c r="AN109" s="652"/>
      <c r="AO109" s="2622"/>
      <c r="AP109" s="7"/>
    </row>
    <row r="110" spans="1:42" x14ac:dyDescent="0.25">
      <c r="A110" s="510">
        <v>54</v>
      </c>
      <c r="B110" s="10" t="s">
        <v>1139</v>
      </c>
      <c r="C110" s="1680" t="s">
        <v>1140</v>
      </c>
      <c r="D110" s="86"/>
      <c r="E110" s="25"/>
      <c r="F110" s="43"/>
      <c r="G110" s="2927"/>
      <c r="H110" s="2937"/>
      <c r="I110" s="1191"/>
      <c r="J110" s="2946"/>
      <c r="K110" s="2949"/>
      <c r="M110" s="9"/>
      <c r="N110" s="686"/>
      <c r="O110" s="7"/>
      <c r="P110" s="4"/>
      <c r="R110" s="4"/>
      <c r="S110" s="2623"/>
      <c r="T110" s="7"/>
      <c r="V110" s="686"/>
      <c r="W110" s="10"/>
      <c r="X110" s="59"/>
      <c r="Z110" s="657"/>
      <c r="AB110" s="657"/>
      <c r="AC110" s="31"/>
      <c r="AD110" s="9"/>
      <c r="AE110" s="657"/>
      <c r="AG110" s="657"/>
      <c r="AI110" s="10"/>
      <c r="AJ110" s="82"/>
      <c r="AK110" s="386"/>
      <c r="AL110" s="652"/>
      <c r="AM110" s="386"/>
      <c r="AN110" s="652"/>
      <c r="AO110" s="2622"/>
      <c r="AP110" s="7"/>
    </row>
    <row r="111" spans="1:42" x14ac:dyDescent="0.25">
      <c r="A111" s="1616">
        <v>55</v>
      </c>
      <c r="B111" s="1615"/>
      <c r="C111" s="1617" t="s">
        <v>869</v>
      </c>
      <c r="D111" s="68" t="s">
        <v>11287</v>
      </c>
      <c r="E111" s="30" t="s">
        <v>11304</v>
      </c>
      <c r="F111" s="38">
        <v>55</v>
      </c>
      <c r="G111" s="2606"/>
      <c r="H111" s="2614"/>
      <c r="I111" s="2658"/>
      <c r="J111" s="2945"/>
      <c r="K111" s="2950"/>
      <c r="M111" s="2659">
        <v>55</v>
      </c>
      <c r="N111" s="2028" t="s">
        <v>30</v>
      </c>
      <c r="O111" s="34"/>
      <c r="P111" s="23" t="s">
        <v>30</v>
      </c>
      <c r="Q111" s="23" t="s">
        <v>30</v>
      </c>
      <c r="R111" s="23" t="s">
        <v>30</v>
      </c>
      <c r="S111" s="2655" t="s">
        <v>30</v>
      </c>
      <c r="T111" s="34"/>
      <c r="U111" s="23"/>
      <c r="V111" s="2028"/>
      <c r="W111" s="34"/>
      <c r="X111" s="55" t="s">
        <v>824</v>
      </c>
      <c r="Y111" s="23"/>
      <c r="Z111" s="656"/>
      <c r="AA111" s="23"/>
      <c r="AB111" s="656"/>
      <c r="AC111" s="667"/>
      <c r="AD111" s="24"/>
      <c r="AE111" s="656"/>
      <c r="AF111" s="23"/>
      <c r="AG111" s="656"/>
      <c r="AH111" s="23"/>
      <c r="AI111" s="34"/>
      <c r="AJ111" s="56"/>
      <c r="AK111" s="32"/>
      <c r="AL111" s="651"/>
      <c r="AM111" s="32"/>
      <c r="AN111" s="651"/>
      <c r="AO111" s="2653"/>
      <c r="AP111" s="1481"/>
    </row>
    <row r="112" spans="1:42" x14ac:dyDescent="0.25">
      <c r="A112" s="510">
        <v>55</v>
      </c>
      <c r="B112" s="10" t="s">
        <v>99</v>
      </c>
      <c r="C112" s="1685" t="s">
        <v>996</v>
      </c>
      <c r="D112" t="s">
        <v>11288</v>
      </c>
      <c r="E112" s="467" t="s">
        <v>11288</v>
      </c>
      <c r="F112" s="43"/>
      <c r="G112" s="2927"/>
      <c r="H112" s="2937"/>
      <c r="I112" s="1191"/>
      <c r="J112" s="2946"/>
      <c r="K112" s="2949"/>
      <c r="M112" s="9"/>
      <c r="N112" s="686"/>
      <c r="O112" s="7"/>
      <c r="P112" s="4"/>
      <c r="Q112" s="4"/>
      <c r="R112" s="4"/>
      <c r="S112" s="2623"/>
      <c r="T112" s="10"/>
      <c r="V112" s="686"/>
      <c r="W112" s="10"/>
      <c r="X112" s="59" t="s">
        <v>824</v>
      </c>
      <c r="Z112" s="657"/>
      <c r="AB112" s="657"/>
      <c r="AC112" s="31"/>
      <c r="AD112" s="9"/>
      <c r="AE112" s="657"/>
      <c r="AG112" s="657"/>
      <c r="AI112" s="10"/>
      <c r="AJ112" s="82"/>
      <c r="AK112" s="386"/>
      <c r="AL112" s="652"/>
      <c r="AM112" s="386"/>
      <c r="AN112" s="652"/>
      <c r="AO112" s="386"/>
      <c r="AP112" s="652"/>
    </row>
    <row r="113" spans="1:42" x14ac:dyDescent="0.25">
      <c r="A113" s="643">
        <v>55</v>
      </c>
      <c r="B113" s="10" t="s">
        <v>100</v>
      </c>
      <c r="C113" s="1685" t="s">
        <v>997</v>
      </c>
      <c r="D113" t="s">
        <v>11368</v>
      </c>
      <c r="E113" s="467"/>
      <c r="F113" s="43"/>
      <c r="G113" s="2927"/>
      <c r="H113" s="2937"/>
      <c r="I113" s="1191"/>
      <c r="J113" s="2946"/>
      <c r="K113" s="2949"/>
      <c r="M113" s="9"/>
      <c r="N113" s="686"/>
      <c r="O113" s="7"/>
      <c r="S113" s="2660"/>
      <c r="T113" s="7"/>
      <c r="V113" s="686"/>
      <c r="W113" s="10"/>
      <c r="X113" s="59" t="s">
        <v>824</v>
      </c>
      <c r="Z113" s="657"/>
      <c r="AB113" s="657"/>
      <c r="AC113" s="31"/>
      <c r="AD113" s="9"/>
      <c r="AE113" s="657"/>
      <c r="AG113" s="657"/>
      <c r="AI113" s="10"/>
      <c r="AJ113" s="82"/>
      <c r="AK113" s="386"/>
      <c r="AL113" s="652"/>
      <c r="AM113" s="386"/>
      <c r="AN113" s="652"/>
      <c r="AO113" s="386"/>
      <c r="AP113" s="652"/>
    </row>
    <row r="114" spans="1:42" x14ac:dyDescent="0.25">
      <c r="A114" s="510">
        <v>55</v>
      </c>
      <c r="B114" s="10" t="s">
        <v>101</v>
      </c>
      <c r="C114" s="1686" t="s">
        <v>998</v>
      </c>
      <c r="D114" t="s">
        <v>11369</v>
      </c>
      <c r="E114" s="467"/>
      <c r="F114" s="43"/>
      <c r="G114" s="2927"/>
      <c r="H114" s="2937"/>
      <c r="I114" s="1191"/>
      <c r="J114" s="2946"/>
      <c r="K114" s="2949"/>
      <c r="M114" s="9"/>
      <c r="N114" s="686"/>
      <c r="O114" s="7"/>
      <c r="S114" s="2660"/>
      <c r="T114" s="7"/>
      <c r="V114" s="686"/>
      <c r="W114" s="10"/>
      <c r="X114" s="59" t="s">
        <v>824</v>
      </c>
      <c r="Z114" s="657"/>
      <c r="AB114" s="657"/>
      <c r="AC114" s="31"/>
      <c r="AD114" s="9"/>
      <c r="AE114" s="657"/>
      <c r="AG114" s="657"/>
      <c r="AI114" s="10"/>
      <c r="AJ114" s="82"/>
      <c r="AK114" s="386"/>
      <c r="AL114" s="652"/>
      <c r="AM114" s="386"/>
      <c r="AN114" s="652"/>
      <c r="AO114" s="386"/>
      <c r="AP114" s="652"/>
    </row>
    <row r="115" spans="1:42" x14ac:dyDescent="0.25">
      <c r="A115" s="510">
        <v>55</v>
      </c>
      <c r="B115" s="10" t="s">
        <v>102</v>
      </c>
      <c r="C115" s="1686" t="s">
        <v>999</v>
      </c>
      <c r="D115" t="s">
        <v>11369</v>
      </c>
      <c r="E115" s="467"/>
      <c r="F115" s="43"/>
      <c r="G115" s="2927"/>
      <c r="H115" s="2937"/>
      <c r="I115" s="1191"/>
      <c r="J115" s="2946"/>
      <c r="K115" s="2949"/>
      <c r="M115" s="9"/>
      <c r="N115" s="686"/>
      <c r="O115" s="7"/>
      <c r="S115" s="2660"/>
      <c r="T115" s="7"/>
      <c r="V115" s="686"/>
      <c r="W115" s="10"/>
      <c r="X115" s="59" t="s">
        <v>824</v>
      </c>
      <c r="Z115" s="657"/>
      <c r="AB115" s="657"/>
      <c r="AC115" s="31"/>
      <c r="AD115" s="9"/>
      <c r="AE115" s="657"/>
      <c r="AG115" s="657"/>
      <c r="AI115" s="10"/>
      <c r="AJ115" s="82"/>
      <c r="AK115" s="386"/>
      <c r="AL115" s="652"/>
      <c r="AM115" s="386"/>
      <c r="AN115" s="652"/>
      <c r="AO115" s="386"/>
      <c r="AP115" s="652"/>
    </row>
    <row r="116" spans="1:42" x14ac:dyDescent="0.25">
      <c r="A116" s="511">
        <v>55</v>
      </c>
      <c r="B116" s="10" t="s">
        <v>103</v>
      </c>
      <c r="C116" s="1685" t="s">
        <v>1000</v>
      </c>
      <c r="D116" t="s">
        <v>1094</v>
      </c>
      <c r="E116" s="467" t="s">
        <v>1094</v>
      </c>
      <c r="F116" s="2925" t="s">
        <v>18920</v>
      </c>
      <c r="G116" s="2927" t="s">
        <v>8</v>
      </c>
      <c r="H116" s="2937"/>
      <c r="I116" s="1191"/>
      <c r="J116" s="2946"/>
      <c r="K116" s="2949"/>
      <c r="M116" s="2980" t="s">
        <v>18920</v>
      </c>
      <c r="N116" s="686" t="s">
        <v>8</v>
      </c>
      <c r="O116" s="10"/>
      <c r="P116" s="4"/>
      <c r="Q116" s="4"/>
      <c r="R116" s="4"/>
      <c r="S116" s="2623"/>
      <c r="T116" s="10"/>
      <c r="V116" s="686"/>
      <c r="W116" s="10"/>
      <c r="X116" s="59" t="s">
        <v>824</v>
      </c>
      <c r="Z116" s="657"/>
      <c r="AB116" s="657"/>
      <c r="AC116" s="31"/>
      <c r="AD116" s="9"/>
      <c r="AE116" s="657"/>
      <c r="AG116" s="657"/>
      <c r="AI116" s="10"/>
      <c r="AJ116" s="82"/>
      <c r="AK116" s="386"/>
      <c r="AL116" s="652"/>
      <c r="AM116" s="386"/>
      <c r="AN116" s="652"/>
      <c r="AO116" s="386"/>
      <c r="AP116" s="652"/>
    </row>
    <row r="117" spans="1:42" x14ac:dyDescent="0.25">
      <c r="A117" s="510">
        <v>55</v>
      </c>
      <c r="B117" s="10" t="s">
        <v>104</v>
      </c>
      <c r="C117" s="1686" t="s">
        <v>1001</v>
      </c>
      <c r="D117" t="s">
        <v>11370</v>
      </c>
      <c r="E117" s="467"/>
      <c r="F117" s="43"/>
      <c r="G117" s="2927"/>
      <c r="H117" s="2937"/>
      <c r="I117" s="1191"/>
      <c r="J117" s="2946"/>
      <c r="K117" s="2949"/>
      <c r="M117" s="9"/>
      <c r="N117" s="686"/>
      <c r="O117" s="7"/>
      <c r="S117" s="2660"/>
      <c r="T117" s="7"/>
      <c r="V117" s="686"/>
      <c r="W117" s="10"/>
      <c r="X117" s="59" t="s">
        <v>824</v>
      </c>
      <c r="Z117" s="657"/>
      <c r="AB117" s="657"/>
      <c r="AC117" s="31"/>
      <c r="AD117" s="9"/>
      <c r="AE117" s="657"/>
      <c r="AG117" s="657"/>
      <c r="AI117" s="10"/>
      <c r="AJ117" s="82"/>
      <c r="AK117" s="386"/>
      <c r="AL117" s="652"/>
      <c r="AM117" s="386"/>
      <c r="AN117" s="652"/>
      <c r="AO117" s="386"/>
      <c r="AP117" s="652"/>
    </row>
    <row r="118" spans="1:42" x14ac:dyDescent="0.25">
      <c r="A118" s="511">
        <v>55</v>
      </c>
      <c r="B118" s="10" t="s">
        <v>105</v>
      </c>
      <c r="C118" s="1684" t="s">
        <v>1002</v>
      </c>
      <c r="D118" t="s">
        <v>1091</v>
      </c>
      <c r="E118" s="467"/>
      <c r="F118" s="2925" t="s">
        <v>120</v>
      </c>
      <c r="G118" s="2927" t="s">
        <v>8</v>
      </c>
      <c r="H118" s="2937"/>
      <c r="I118" s="1191"/>
      <c r="J118" s="2946"/>
      <c r="K118" s="2949"/>
      <c r="M118" s="9"/>
      <c r="N118" s="686"/>
      <c r="O118" s="7"/>
      <c r="S118" s="2660"/>
      <c r="T118" s="7"/>
      <c r="V118" s="686"/>
      <c r="W118" s="10"/>
      <c r="X118" s="59" t="s">
        <v>824</v>
      </c>
      <c r="Z118" s="657"/>
      <c r="AB118" s="657"/>
      <c r="AC118" s="31"/>
      <c r="AD118" s="9"/>
      <c r="AE118" s="657"/>
      <c r="AG118" s="657"/>
      <c r="AI118" s="10"/>
      <c r="AJ118" s="82"/>
      <c r="AK118" s="386"/>
      <c r="AL118" s="652"/>
      <c r="AM118" s="386"/>
      <c r="AN118" s="652"/>
      <c r="AO118" s="386"/>
      <c r="AP118" s="652"/>
    </row>
    <row r="119" spans="1:42" x14ac:dyDescent="0.25">
      <c r="A119" s="631">
        <v>55</v>
      </c>
      <c r="B119" s="10" t="s">
        <v>51</v>
      </c>
      <c r="C119" s="1687" t="s">
        <v>1003</v>
      </c>
      <c r="D119" t="s">
        <v>9127</v>
      </c>
      <c r="E119" s="467"/>
      <c r="F119" s="2925" t="s">
        <v>10366</v>
      </c>
      <c r="G119" s="2927" t="s">
        <v>8</v>
      </c>
      <c r="H119" s="2937"/>
      <c r="I119" s="1191"/>
      <c r="J119" s="2946"/>
      <c r="K119" s="2949"/>
      <c r="M119" s="9"/>
      <c r="N119" s="686"/>
      <c r="O119" s="7"/>
      <c r="S119" s="2660"/>
      <c r="T119" s="7"/>
      <c r="V119" s="686"/>
      <c r="W119" s="10"/>
      <c r="X119" s="59" t="s">
        <v>824</v>
      </c>
      <c r="Z119" s="657"/>
      <c r="AB119" s="657"/>
      <c r="AC119" s="31"/>
      <c r="AD119" s="9"/>
      <c r="AE119" s="657"/>
      <c r="AG119" s="657"/>
      <c r="AI119" s="10"/>
      <c r="AJ119" s="82"/>
      <c r="AK119" s="386"/>
      <c r="AL119" s="652"/>
      <c r="AM119" s="386"/>
      <c r="AN119" s="652"/>
      <c r="AO119" s="386"/>
      <c r="AP119" s="652"/>
    </row>
    <row r="120" spans="1:42" x14ac:dyDescent="0.25">
      <c r="A120" s="631"/>
      <c r="B120" s="10" t="s">
        <v>10025</v>
      </c>
      <c r="C120" s="1687" t="s">
        <v>10026</v>
      </c>
      <c r="E120" s="467"/>
      <c r="F120" s="2925" t="s">
        <v>10025</v>
      </c>
      <c r="G120" s="2927" t="s">
        <v>8</v>
      </c>
      <c r="H120" s="2937"/>
      <c r="I120" s="1191"/>
      <c r="J120" s="2946"/>
      <c r="K120" s="2949"/>
      <c r="M120" s="2933" t="s">
        <v>10025</v>
      </c>
      <c r="N120" s="686" t="s">
        <v>8</v>
      </c>
      <c r="O120" s="7"/>
      <c r="S120" s="2660"/>
      <c r="T120" s="7"/>
      <c r="V120" s="686"/>
      <c r="W120" s="10"/>
      <c r="X120" s="59"/>
      <c r="Z120" s="657"/>
      <c r="AB120" s="657"/>
      <c r="AC120" s="31"/>
      <c r="AD120" s="9"/>
      <c r="AE120" s="657"/>
      <c r="AG120" s="657"/>
      <c r="AI120" s="10"/>
      <c r="AJ120" s="82"/>
      <c r="AK120" s="386"/>
      <c r="AL120" s="652"/>
      <c r="AM120" s="386"/>
      <c r="AN120" s="652"/>
      <c r="AO120" s="386"/>
      <c r="AP120" s="652"/>
    </row>
    <row r="121" spans="1:42" x14ac:dyDescent="0.25">
      <c r="A121" s="511">
        <v>55</v>
      </c>
      <c r="B121" s="10" t="s">
        <v>52</v>
      </c>
      <c r="C121" s="1685" t="s">
        <v>1004</v>
      </c>
      <c r="D121" t="s">
        <v>11292</v>
      </c>
      <c r="E121" s="467" t="s">
        <v>11292</v>
      </c>
      <c r="F121" s="43"/>
      <c r="G121" s="2927"/>
      <c r="H121" s="2937"/>
      <c r="I121" s="1191"/>
      <c r="J121" s="2946"/>
      <c r="K121" s="2949"/>
      <c r="M121" s="2933" t="s">
        <v>52</v>
      </c>
      <c r="N121" s="686" t="s">
        <v>8</v>
      </c>
      <c r="O121" s="10"/>
      <c r="P121" s="4" t="s">
        <v>160</v>
      </c>
      <c r="Q121" s="4" t="s">
        <v>160</v>
      </c>
      <c r="R121" s="4" t="s">
        <v>160</v>
      </c>
      <c r="S121" s="2623" t="s">
        <v>162</v>
      </c>
      <c r="T121" s="10"/>
      <c r="V121" s="686"/>
      <c r="W121" s="10"/>
      <c r="X121" s="59" t="s">
        <v>824</v>
      </c>
      <c r="Z121" s="657"/>
      <c r="AB121" s="657"/>
      <c r="AC121" s="31"/>
      <c r="AD121" s="9"/>
      <c r="AE121" s="657"/>
      <c r="AG121" s="657"/>
      <c r="AI121" s="10"/>
      <c r="AJ121" s="82"/>
      <c r="AK121" s="386"/>
      <c r="AL121" s="652"/>
      <c r="AM121" s="386"/>
      <c r="AN121" s="652"/>
      <c r="AO121" s="386"/>
      <c r="AP121" s="652"/>
    </row>
    <row r="122" spans="1:42" x14ac:dyDescent="0.25">
      <c r="A122" s="511">
        <v>55</v>
      </c>
      <c r="B122" s="10" t="s">
        <v>203</v>
      </c>
      <c r="C122" s="1685" t="s">
        <v>1023</v>
      </c>
      <c r="E122" s="467" t="s">
        <v>11292</v>
      </c>
      <c r="F122" s="40"/>
      <c r="G122" s="2927"/>
      <c r="H122" s="2937"/>
      <c r="I122" s="1191"/>
      <c r="J122" s="2946"/>
      <c r="K122" s="2949"/>
      <c r="M122" s="2933" t="s">
        <v>203</v>
      </c>
      <c r="N122" s="686" t="s">
        <v>8</v>
      </c>
      <c r="O122" s="10"/>
      <c r="P122" s="4" t="s">
        <v>20</v>
      </c>
      <c r="Q122" s="4" t="s">
        <v>20</v>
      </c>
      <c r="R122" s="4" t="s">
        <v>20</v>
      </c>
      <c r="S122" s="2623" t="s">
        <v>20</v>
      </c>
      <c r="T122" s="10"/>
      <c r="V122" s="686"/>
      <c r="W122" s="10"/>
      <c r="X122" s="59" t="s">
        <v>824</v>
      </c>
      <c r="Z122" s="657"/>
      <c r="AB122" s="657"/>
      <c r="AC122" s="31"/>
      <c r="AD122" s="9"/>
      <c r="AE122" s="657"/>
      <c r="AG122" s="657"/>
      <c r="AI122" s="10"/>
      <c r="AJ122" s="82"/>
      <c r="AK122" s="386"/>
      <c r="AL122" s="652"/>
      <c r="AM122" s="386"/>
      <c r="AN122" s="652"/>
      <c r="AO122" s="386"/>
      <c r="AP122" s="652"/>
    </row>
    <row r="123" spans="1:42" x14ac:dyDescent="0.25">
      <c r="A123" s="511"/>
      <c r="B123" s="10" t="s">
        <v>10019</v>
      </c>
      <c r="C123" s="1685" t="s">
        <v>1007</v>
      </c>
      <c r="E123" s="467"/>
      <c r="F123" s="2926" t="s">
        <v>10019</v>
      </c>
      <c r="G123" s="2927" t="s">
        <v>8</v>
      </c>
      <c r="H123" s="2937"/>
      <c r="I123" s="1191"/>
      <c r="J123" s="2946"/>
      <c r="K123" s="2949"/>
      <c r="M123" s="9"/>
      <c r="N123" s="686"/>
      <c r="O123" s="10"/>
      <c r="P123" s="4"/>
      <c r="Q123" s="4"/>
      <c r="R123" s="4"/>
      <c r="S123" s="2623"/>
      <c r="T123" s="10"/>
      <c r="V123" s="686"/>
      <c r="W123" s="10"/>
      <c r="X123" s="59"/>
      <c r="Z123" s="657"/>
      <c r="AB123" s="657"/>
      <c r="AC123" s="31"/>
      <c r="AD123" s="9"/>
      <c r="AE123" s="657"/>
      <c r="AG123" s="657"/>
      <c r="AI123" s="10"/>
      <c r="AJ123" s="82"/>
      <c r="AK123" s="386"/>
      <c r="AL123" s="652"/>
      <c r="AM123" s="386"/>
      <c r="AN123" s="652"/>
      <c r="AO123" s="386"/>
      <c r="AP123" s="652"/>
    </row>
    <row r="124" spans="1:42" x14ac:dyDescent="0.25">
      <c r="A124" s="511"/>
      <c r="B124" s="10" t="s">
        <v>204</v>
      </c>
      <c r="C124" s="1687" t="s">
        <v>18919</v>
      </c>
      <c r="E124" s="467"/>
      <c r="F124" s="2926" t="s">
        <v>204</v>
      </c>
      <c r="G124" s="2927" t="s">
        <v>8</v>
      </c>
      <c r="H124" s="2937"/>
      <c r="I124" s="1191"/>
      <c r="J124" s="2946"/>
      <c r="K124" s="2949"/>
      <c r="M124" s="9"/>
      <c r="N124" s="686"/>
      <c r="O124" s="10"/>
      <c r="P124" s="4"/>
      <c r="Q124" s="4"/>
      <c r="R124" s="4"/>
      <c r="S124" s="2623"/>
      <c r="T124" s="10"/>
      <c r="V124" s="686"/>
      <c r="W124" s="10"/>
      <c r="X124" s="59"/>
      <c r="Z124" s="657"/>
      <c r="AB124" s="657"/>
      <c r="AC124" s="31"/>
      <c r="AD124" s="9"/>
      <c r="AE124" s="657"/>
      <c r="AG124" s="657"/>
      <c r="AI124" s="10"/>
      <c r="AJ124" s="82"/>
      <c r="AK124" s="386"/>
      <c r="AL124" s="652"/>
      <c r="AM124" s="386"/>
      <c r="AN124" s="652"/>
      <c r="AO124" s="386"/>
      <c r="AP124" s="652"/>
    </row>
    <row r="125" spans="1:42" x14ac:dyDescent="0.25">
      <c r="A125" s="511"/>
      <c r="B125" s="10" t="s">
        <v>10375</v>
      </c>
      <c r="C125" s="1687" t="s">
        <v>13698</v>
      </c>
      <c r="E125" s="467"/>
      <c r="F125" s="2926" t="s">
        <v>10375</v>
      </c>
      <c r="G125" s="2927" t="s">
        <v>8</v>
      </c>
      <c r="H125" s="2937"/>
      <c r="I125" s="1191"/>
      <c r="J125" s="2946"/>
      <c r="K125" s="2949"/>
      <c r="M125" s="9"/>
      <c r="N125" s="686"/>
      <c r="O125" s="10"/>
      <c r="P125" s="4"/>
      <c r="Q125" s="4"/>
      <c r="R125" s="4"/>
      <c r="S125" s="2623"/>
      <c r="T125" s="10"/>
      <c r="V125" s="686"/>
      <c r="W125" s="10"/>
      <c r="X125" s="59"/>
      <c r="Z125" s="657"/>
      <c r="AB125" s="657"/>
      <c r="AC125" s="31"/>
      <c r="AD125" s="9"/>
      <c r="AE125" s="657"/>
      <c r="AG125" s="657"/>
      <c r="AI125" s="10"/>
      <c r="AJ125" s="82"/>
      <c r="AK125" s="386"/>
      <c r="AL125" s="652"/>
      <c r="AM125" s="386"/>
      <c r="AN125" s="652"/>
      <c r="AO125" s="386"/>
      <c r="AP125" s="652"/>
    </row>
    <row r="126" spans="1:42" x14ac:dyDescent="0.25">
      <c r="A126" s="511">
        <v>55</v>
      </c>
      <c r="B126" s="10" t="s">
        <v>53</v>
      </c>
      <c r="C126" s="1684" t="s">
        <v>1005</v>
      </c>
      <c r="D126" t="s">
        <v>11309</v>
      </c>
      <c r="E126" s="467" t="s">
        <v>11309</v>
      </c>
      <c r="F126" s="2925" t="s">
        <v>53</v>
      </c>
      <c r="G126" s="2616" t="s">
        <v>8</v>
      </c>
      <c r="H126" s="2938" t="s">
        <v>12</v>
      </c>
      <c r="I126" s="2704"/>
      <c r="J126" s="2946"/>
      <c r="K126" s="2949"/>
      <c r="M126" s="2933" t="s">
        <v>53</v>
      </c>
      <c r="N126" s="686" t="s">
        <v>8</v>
      </c>
      <c r="O126" s="10"/>
      <c r="P126" s="4" t="s">
        <v>152</v>
      </c>
      <c r="Q126" s="4" t="s">
        <v>152</v>
      </c>
      <c r="R126" s="4" t="s">
        <v>152</v>
      </c>
      <c r="S126" s="2623" t="s">
        <v>152</v>
      </c>
      <c r="T126" s="10"/>
      <c r="V126" s="686"/>
      <c r="W126" s="10"/>
      <c r="X126" s="59" t="s">
        <v>824</v>
      </c>
      <c r="Z126" s="657"/>
      <c r="AB126" s="657"/>
      <c r="AC126" s="31"/>
      <c r="AD126" s="9"/>
      <c r="AE126" s="657"/>
      <c r="AG126" s="657"/>
      <c r="AI126" s="10"/>
      <c r="AJ126" s="82"/>
      <c r="AK126" s="386"/>
      <c r="AL126" s="652"/>
      <c r="AM126" s="386"/>
      <c r="AN126" s="652"/>
      <c r="AO126" s="386"/>
      <c r="AP126" s="652"/>
    </row>
    <row r="127" spans="1:42" x14ac:dyDescent="0.25">
      <c r="A127" s="511"/>
      <c r="B127" s="10" t="s">
        <v>10423</v>
      </c>
      <c r="C127" s="1687" t="s">
        <v>8844</v>
      </c>
      <c r="E127" s="467"/>
      <c r="F127" s="2925" t="s">
        <v>10423</v>
      </c>
      <c r="G127" s="2616" t="s">
        <v>8</v>
      </c>
      <c r="H127" s="2938"/>
      <c r="I127" s="2704"/>
      <c r="J127" s="2946"/>
      <c r="K127" s="2949"/>
      <c r="M127" s="9"/>
      <c r="N127" s="686"/>
      <c r="O127" s="10"/>
      <c r="P127" s="4"/>
      <c r="Q127" s="4"/>
      <c r="R127" s="4"/>
      <c r="S127" s="2623"/>
      <c r="T127" s="10"/>
      <c r="V127" s="686"/>
      <c r="W127" s="10"/>
      <c r="X127" s="59"/>
      <c r="Z127" s="657"/>
      <c r="AB127" s="657"/>
      <c r="AC127" s="31"/>
      <c r="AD127" s="9"/>
      <c r="AE127" s="657"/>
      <c r="AG127" s="657"/>
      <c r="AI127" s="10"/>
      <c r="AJ127" s="82"/>
      <c r="AK127" s="386"/>
      <c r="AL127" s="652"/>
      <c r="AM127" s="386"/>
      <c r="AN127" s="652"/>
      <c r="AO127" s="386"/>
      <c r="AP127" s="652"/>
    </row>
    <row r="128" spans="1:42" x14ac:dyDescent="0.25">
      <c r="A128" s="511">
        <v>55</v>
      </c>
      <c r="B128" s="10" t="s">
        <v>54</v>
      </c>
      <c r="C128" s="1685" t="s">
        <v>1006</v>
      </c>
      <c r="D128" t="s">
        <v>11371</v>
      </c>
      <c r="E128" s="467" t="s">
        <v>11371</v>
      </c>
      <c r="F128" s="2925" t="s">
        <v>54</v>
      </c>
      <c r="G128" s="2616" t="s">
        <v>8</v>
      </c>
      <c r="H128" s="2937"/>
      <c r="I128" s="1191"/>
      <c r="J128" s="2946"/>
      <c r="K128" s="2949"/>
      <c r="M128" s="2933" t="s">
        <v>54</v>
      </c>
      <c r="N128" s="686" t="s">
        <v>8</v>
      </c>
      <c r="O128" s="10"/>
      <c r="P128" s="4" t="s">
        <v>162</v>
      </c>
      <c r="Q128" s="4" t="s">
        <v>162</v>
      </c>
      <c r="R128" s="4" t="s">
        <v>162</v>
      </c>
      <c r="S128" s="2623" t="s">
        <v>162</v>
      </c>
      <c r="T128" s="10"/>
      <c r="V128" s="686"/>
      <c r="W128" s="10"/>
      <c r="X128" s="59" t="s">
        <v>824</v>
      </c>
      <c r="Z128" s="657"/>
      <c r="AB128" s="657"/>
      <c r="AC128" s="31"/>
      <c r="AD128" s="9"/>
      <c r="AE128" s="657"/>
      <c r="AG128" s="657"/>
      <c r="AI128" s="10"/>
      <c r="AJ128" s="82"/>
      <c r="AK128" s="386"/>
      <c r="AL128" s="652"/>
      <c r="AM128" s="386"/>
      <c r="AN128" s="652"/>
      <c r="AO128" s="386"/>
      <c r="AP128" s="652"/>
    </row>
    <row r="129" spans="1:42" x14ac:dyDescent="0.25">
      <c r="A129" s="511">
        <v>55</v>
      </c>
      <c r="B129" s="10" t="s">
        <v>55</v>
      </c>
      <c r="C129" s="1685" t="s">
        <v>1007</v>
      </c>
      <c r="D129" t="s">
        <v>1088</v>
      </c>
      <c r="E129" s="467" t="s">
        <v>1088</v>
      </c>
      <c r="F129" s="2925" t="s">
        <v>55</v>
      </c>
      <c r="G129" s="2616" t="s">
        <v>8</v>
      </c>
      <c r="H129" s="2937"/>
      <c r="I129" s="1191"/>
      <c r="J129" s="2946"/>
      <c r="K129" s="2949"/>
      <c r="M129" s="2933" t="s">
        <v>55</v>
      </c>
      <c r="N129" s="686" t="s">
        <v>8</v>
      </c>
      <c r="O129" s="10"/>
      <c r="P129" s="4" t="s">
        <v>162</v>
      </c>
      <c r="Q129" s="4" t="s">
        <v>162</v>
      </c>
      <c r="R129" s="4" t="s">
        <v>162</v>
      </c>
      <c r="S129" s="2623" t="s">
        <v>162</v>
      </c>
      <c r="T129" s="10"/>
      <c r="V129" s="686"/>
      <c r="W129" s="10"/>
      <c r="X129" s="59" t="s">
        <v>824</v>
      </c>
      <c r="Z129" s="657"/>
      <c r="AB129" s="657"/>
      <c r="AC129" s="31"/>
      <c r="AD129" s="9"/>
      <c r="AE129" s="657"/>
      <c r="AG129" s="657"/>
      <c r="AI129" s="10"/>
      <c r="AJ129" s="82"/>
      <c r="AK129" s="386"/>
      <c r="AL129" s="652"/>
      <c r="AM129" s="386"/>
      <c r="AN129" s="652"/>
      <c r="AO129" s="386"/>
      <c r="AP129" s="652"/>
    </row>
    <row r="130" spans="1:42" x14ac:dyDescent="0.25">
      <c r="A130" s="511">
        <v>55</v>
      </c>
      <c r="B130" s="10" t="s">
        <v>56</v>
      </c>
      <c r="C130" s="1685" t="s">
        <v>11688</v>
      </c>
      <c r="D130" t="s">
        <v>1095</v>
      </c>
      <c r="E130" s="467" t="s">
        <v>1095</v>
      </c>
      <c r="F130" s="2925" t="s">
        <v>56</v>
      </c>
      <c r="G130" s="2616" t="s">
        <v>8</v>
      </c>
      <c r="H130" s="2937"/>
      <c r="I130" s="1191"/>
      <c r="J130" s="2946"/>
      <c r="K130" s="2949"/>
      <c r="M130" s="2933" t="s">
        <v>56</v>
      </c>
      <c r="N130" s="686" t="s">
        <v>8</v>
      </c>
      <c r="O130" s="10"/>
      <c r="P130" s="4" t="s">
        <v>162</v>
      </c>
      <c r="Q130" s="4" t="s">
        <v>162</v>
      </c>
      <c r="R130" s="4" t="s">
        <v>162</v>
      </c>
      <c r="S130" s="2623" t="s">
        <v>162</v>
      </c>
      <c r="T130" s="10"/>
      <c r="V130" s="686"/>
      <c r="W130" s="10"/>
      <c r="X130" s="59" t="s">
        <v>824</v>
      </c>
      <c r="Z130" s="657"/>
      <c r="AB130" s="657"/>
      <c r="AC130" s="31"/>
      <c r="AD130" s="9"/>
      <c r="AE130" s="657"/>
      <c r="AG130" s="657"/>
      <c r="AI130" s="10"/>
      <c r="AJ130" s="82"/>
      <c r="AK130" s="386"/>
      <c r="AL130" s="652"/>
      <c r="AM130" s="386"/>
      <c r="AN130" s="652"/>
      <c r="AO130" s="386"/>
      <c r="AP130" s="652"/>
    </row>
    <row r="131" spans="1:42" x14ac:dyDescent="0.25">
      <c r="A131" s="510">
        <v>55</v>
      </c>
      <c r="B131" s="10" t="s">
        <v>57</v>
      </c>
      <c r="C131" s="1684" t="s">
        <v>1008</v>
      </c>
      <c r="D131" t="s">
        <v>1093</v>
      </c>
      <c r="E131" s="467"/>
      <c r="F131" s="2925" t="s">
        <v>57</v>
      </c>
      <c r="G131" s="2616" t="s">
        <v>8</v>
      </c>
      <c r="H131" s="2937"/>
      <c r="I131" s="1191"/>
      <c r="J131" s="2946"/>
      <c r="K131" s="2949"/>
      <c r="M131" s="9"/>
      <c r="N131" s="686"/>
      <c r="O131" s="7"/>
      <c r="S131" s="2660"/>
      <c r="T131" s="7"/>
      <c r="V131" s="686"/>
      <c r="W131" s="10"/>
      <c r="X131" s="59" t="s">
        <v>824</v>
      </c>
      <c r="Z131" s="657"/>
      <c r="AB131" s="657"/>
      <c r="AC131" s="31"/>
      <c r="AD131" s="9"/>
      <c r="AE131" s="657"/>
      <c r="AG131" s="657"/>
      <c r="AI131" s="10"/>
      <c r="AJ131" s="82"/>
      <c r="AK131" s="386"/>
      <c r="AL131" s="652"/>
      <c r="AM131" s="386"/>
      <c r="AN131" s="652"/>
      <c r="AO131" s="386"/>
      <c r="AP131" s="652"/>
    </row>
    <row r="132" spans="1:42" x14ac:dyDescent="0.25">
      <c r="A132" s="510">
        <v>55</v>
      </c>
      <c r="B132" s="10" t="s">
        <v>59</v>
      </c>
      <c r="C132" s="1684" t="s">
        <v>1009</v>
      </c>
      <c r="D132" t="s">
        <v>1093</v>
      </c>
      <c r="E132" s="467"/>
      <c r="F132" s="2925" t="s">
        <v>59</v>
      </c>
      <c r="G132" s="2616" t="s">
        <v>8</v>
      </c>
      <c r="H132" s="2937"/>
      <c r="I132" s="1191"/>
      <c r="J132" s="2946"/>
      <c r="K132" s="2949"/>
      <c r="M132" s="9"/>
      <c r="N132" s="686"/>
      <c r="O132" s="7"/>
      <c r="S132" s="2660"/>
      <c r="T132" s="7"/>
      <c r="V132" s="686"/>
      <c r="W132" s="10"/>
      <c r="X132" s="59" t="s">
        <v>824</v>
      </c>
      <c r="Z132" s="657"/>
      <c r="AB132" s="657"/>
      <c r="AC132" s="31"/>
      <c r="AD132" s="9"/>
      <c r="AE132" s="657"/>
      <c r="AG132" s="657"/>
      <c r="AI132" s="10"/>
      <c r="AJ132" s="82"/>
      <c r="AK132" s="386"/>
      <c r="AL132" s="652"/>
      <c r="AM132" s="386"/>
      <c r="AN132" s="652"/>
      <c r="AO132" s="386"/>
      <c r="AP132" s="652"/>
    </row>
    <row r="133" spans="1:42" x14ac:dyDescent="0.25">
      <c r="A133" s="631">
        <v>55</v>
      </c>
      <c r="B133" s="10" t="s">
        <v>61</v>
      </c>
      <c r="C133" s="1684" t="s">
        <v>1010</v>
      </c>
      <c r="D133" t="s">
        <v>9127</v>
      </c>
      <c r="E133" s="467"/>
      <c r="F133" s="2925" t="s">
        <v>61</v>
      </c>
      <c r="G133" s="2616" t="s">
        <v>8</v>
      </c>
      <c r="H133" s="2937"/>
      <c r="I133" s="1191"/>
      <c r="J133" s="2946"/>
      <c r="K133" s="2949"/>
      <c r="M133" s="9"/>
      <c r="N133" s="686"/>
      <c r="O133" s="7"/>
      <c r="S133" s="2660"/>
      <c r="T133" s="7"/>
      <c r="V133" s="686"/>
      <c r="W133" s="10"/>
      <c r="X133" s="59" t="s">
        <v>824</v>
      </c>
      <c r="Z133" s="657"/>
      <c r="AB133" s="657"/>
      <c r="AC133" s="31"/>
      <c r="AD133" s="9"/>
      <c r="AE133" s="657"/>
      <c r="AG133" s="657"/>
      <c r="AI133" s="10"/>
      <c r="AJ133" s="82"/>
      <c r="AK133" s="386"/>
      <c r="AL133" s="652"/>
      <c r="AM133" s="386"/>
      <c r="AN133" s="652"/>
      <c r="AO133" s="386"/>
      <c r="AP133" s="652"/>
    </row>
    <row r="134" spans="1:42" x14ac:dyDescent="0.25">
      <c r="A134" s="511">
        <v>55</v>
      </c>
      <c r="B134" s="10" t="s">
        <v>62</v>
      </c>
      <c r="C134" s="1688" t="s">
        <v>1011</v>
      </c>
      <c r="D134" t="s">
        <v>1094</v>
      </c>
      <c r="E134" s="467" t="s">
        <v>1094</v>
      </c>
      <c r="F134" s="2925" t="s">
        <v>62</v>
      </c>
      <c r="G134" s="2616" t="s">
        <v>8</v>
      </c>
      <c r="H134" s="2937"/>
      <c r="I134" s="1191"/>
      <c r="J134" s="2946"/>
      <c r="K134" s="2949"/>
      <c r="M134" s="2933" t="s">
        <v>62</v>
      </c>
      <c r="N134" s="686" t="s">
        <v>8</v>
      </c>
      <c r="O134" s="10"/>
      <c r="P134" s="4" t="s">
        <v>160</v>
      </c>
      <c r="Q134" s="4" t="s">
        <v>160</v>
      </c>
      <c r="R134" s="4" t="s">
        <v>160</v>
      </c>
      <c r="S134" s="2623" t="s">
        <v>162</v>
      </c>
      <c r="T134" s="10"/>
      <c r="V134" s="686"/>
      <c r="W134" s="10"/>
      <c r="X134" s="59" t="s">
        <v>824</v>
      </c>
      <c r="Z134" s="657"/>
      <c r="AB134" s="657"/>
      <c r="AC134" s="31"/>
      <c r="AD134" s="9"/>
      <c r="AE134" s="657"/>
      <c r="AG134" s="657"/>
      <c r="AI134" s="10"/>
      <c r="AJ134" s="82"/>
      <c r="AK134" s="386"/>
      <c r="AL134" s="652"/>
      <c r="AM134" s="386"/>
      <c r="AN134" s="652"/>
      <c r="AO134" s="386"/>
      <c r="AP134" s="652"/>
    </row>
    <row r="135" spans="1:42" x14ac:dyDescent="0.25">
      <c r="A135" s="511">
        <v>55</v>
      </c>
      <c r="B135" s="10" t="s">
        <v>63</v>
      </c>
      <c r="C135" s="1684" t="s">
        <v>1012</v>
      </c>
      <c r="D135" t="s">
        <v>1092</v>
      </c>
      <c r="E135" s="467"/>
      <c r="F135" s="2925" t="s">
        <v>63</v>
      </c>
      <c r="G135" s="2616" t="s">
        <v>8</v>
      </c>
      <c r="H135" s="2937"/>
      <c r="I135" s="1191"/>
      <c r="J135" s="2946"/>
      <c r="K135" s="2949"/>
      <c r="M135" s="9"/>
      <c r="N135" s="686"/>
      <c r="O135" s="7"/>
      <c r="S135" s="2660"/>
      <c r="T135" s="7"/>
      <c r="V135" s="686"/>
      <c r="W135" s="10"/>
      <c r="X135" s="59" t="s">
        <v>824</v>
      </c>
      <c r="Z135" s="657"/>
      <c r="AB135" s="657"/>
      <c r="AC135" s="31"/>
      <c r="AD135" s="9"/>
      <c r="AE135" s="657"/>
      <c r="AG135" s="657"/>
      <c r="AI135" s="10"/>
      <c r="AJ135" s="82"/>
      <c r="AK135" s="386"/>
      <c r="AL135" s="652"/>
      <c r="AM135" s="386"/>
      <c r="AN135" s="652"/>
      <c r="AO135" s="386"/>
      <c r="AP135" s="652"/>
    </row>
    <row r="136" spans="1:42" x14ac:dyDescent="0.25">
      <c r="A136" s="511"/>
      <c r="B136" s="10" t="s">
        <v>10589</v>
      </c>
      <c r="C136" s="1684" t="s">
        <v>18918</v>
      </c>
      <c r="E136" s="467"/>
      <c r="F136" s="2925" t="s">
        <v>10589</v>
      </c>
      <c r="G136" s="2616" t="s">
        <v>18927</v>
      </c>
      <c r="H136" s="2937"/>
      <c r="I136" s="1191"/>
      <c r="J136" s="2946"/>
      <c r="K136" s="2949"/>
      <c r="M136" s="9"/>
      <c r="N136" s="686"/>
      <c r="O136" s="7"/>
      <c r="S136" s="2660"/>
      <c r="T136" s="7"/>
      <c r="V136" s="686"/>
      <c r="W136" s="10"/>
      <c r="X136" s="59"/>
      <c r="Z136" s="657"/>
      <c r="AB136" s="657"/>
      <c r="AC136" s="31"/>
      <c r="AD136" s="9"/>
      <c r="AE136" s="657"/>
      <c r="AG136" s="657"/>
      <c r="AI136" s="10"/>
      <c r="AJ136" s="82"/>
      <c r="AK136" s="386"/>
      <c r="AL136" s="652"/>
      <c r="AM136" s="386"/>
      <c r="AN136" s="652"/>
      <c r="AO136" s="386"/>
      <c r="AP136" s="652"/>
    </row>
    <row r="137" spans="1:42" x14ac:dyDescent="0.25">
      <c r="A137" s="510">
        <v>55</v>
      </c>
      <c r="B137" s="10" t="s">
        <v>64</v>
      </c>
      <c r="C137" s="1684" t="s">
        <v>1013</v>
      </c>
      <c r="D137" t="s">
        <v>11314</v>
      </c>
      <c r="E137" s="467"/>
      <c r="F137" s="43"/>
      <c r="G137" s="2927"/>
      <c r="H137" s="2937"/>
      <c r="I137" s="1191"/>
      <c r="J137" s="2946"/>
      <c r="K137" s="2949"/>
      <c r="M137" s="2980" t="s">
        <v>64</v>
      </c>
      <c r="N137" s="686" t="s">
        <v>8</v>
      </c>
      <c r="O137" s="7"/>
      <c r="S137" s="2660"/>
      <c r="T137" s="7"/>
      <c r="V137" s="686"/>
      <c r="W137" s="10"/>
      <c r="X137" s="59" t="s">
        <v>824</v>
      </c>
      <c r="Z137" s="657"/>
      <c r="AB137" s="657"/>
      <c r="AC137" s="31"/>
      <c r="AD137" s="9"/>
      <c r="AE137" s="657"/>
      <c r="AG137" s="657"/>
      <c r="AI137" s="10"/>
      <c r="AJ137" s="82"/>
      <c r="AK137" s="386"/>
      <c r="AL137" s="652"/>
      <c r="AM137" s="386"/>
      <c r="AN137" s="652"/>
      <c r="AO137" s="386"/>
      <c r="AP137" s="652"/>
    </row>
    <row r="138" spans="1:42" x14ac:dyDescent="0.25">
      <c r="A138" s="510">
        <v>55</v>
      </c>
      <c r="B138" s="10" t="s">
        <v>65</v>
      </c>
      <c r="C138" s="1685" t="s">
        <v>1014</v>
      </c>
      <c r="D138" t="s">
        <v>11327</v>
      </c>
      <c r="E138" s="467" t="s">
        <v>11327</v>
      </c>
      <c r="F138" s="43"/>
      <c r="G138" s="2927"/>
      <c r="H138" s="2937"/>
      <c r="I138" s="1191"/>
      <c r="J138" s="2946"/>
      <c r="K138" s="2949"/>
      <c r="M138" s="9"/>
      <c r="N138" s="686"/>
      <c r="O138" s="7"/>
      <c r="S138" s="2660"/>
      <c r="T138" s="7"/>
      <c r="V138" s="686"/>
      <c r="W138" s="10"/>
      <c r="X138" s="59" t="s">
        <v>824</v>
      </c>
      <c r="Z138" s="657"/>
      <c r="AB138" s="657"/>
      <c r="AC138" s="31"/>
      <c r="AD138" s="9"/>
      <c r="AE138" s="657"/>
      <c r="AG138" s="657"/>
      <c r="AI138" s="10"/>
      <c r="AJ138" s="82"/>
      <c r="AK138" s="386"/>
      <c r="AL138" s="652"/>
      <c r="AM138" s="386"/>
      <c r="AN138" s="652"/>
      <c r="AO138" s="386"/>
      <c r="AP138" s="652"/>
    </row>
    <row r="139" spans="1:42" x14ac:dyDescent="0.25">
      <c r="A139" s="510">
        <v>55</v>
      </c>
      <c r="B139" s="10" t="s">
        <v>66</v>
      </c>
      <c r="C139" s="1685" t="s">
        <v>1015</v>
      </c>
      <c r="D139" t="s">
        <v>11328</v>
      </c>
      <c r="E139" s="467" t="s">
        <v>11328</v>
      </c>
      <c r="F139" s="43"/>
      <c r="G139" s="2927"/>
      <c r="H139" s="2937"/>
      <c r="I139" s="1191"/>
      <c r="J139" s="2946"/>
      <c r="K139" s="2949"/>
      <c r="M139" s="9"/>
      <c r="N139" s="686"/>
      <c r="O139" s="7"/>
      <c r="S139" s="2660"/>
      <c r="T139" s="7"/>
      <c r="V139" s="686"/>
      <c r="W139" s="10"/>
      <c r="X139" s="59" t="s">
        <v>824</v>
      </c>
      <c r="Z139" s="657"/>
      <c r="AB139" s="657"/>
      <c r="AC139" s="31"/>
      <c r="AD139" s="9"/>
      <c r="AE139" s="657"/>
      <c r="AG139" s="657"/>
      <c r="AI139" s="10"/>
      <c r="AJ139" s="82"/>
      <c r="AK139" s="386"/>
      <c r="AL139" s="652"/>
      <c r="AM139" s="386"/>
      <c r="AN139" s="652"/>
      <c r="AO139" s="386"/>
      <c r="AP139" s="652"/>
    </row>
    <row r="140" spans="1:42" x14ac:dyDescent="0.25">
      <c r="A140" s="510">
        <v>55</v>
      </c>
      <c r="B140" s="10" t="s">
        <v>67</v>
      </c>
      <c r="C140" s="1685" t="s">
        <v>1016</v>
      </c>
      <c r="D140" t="s">
        <v>1095</v>
      </c>
      <c r="E140" s="467"/>
      <c r="F140" s="43"/>
      <c r="G140" s="2927"/>
      <c r="H140" s="2937"/>
      <c r="I140" s="1191"/>
      <c r="J140" s="2946"/>
      <c r="K140" s="2949"/>
      <c r="M140" s="9"/>
      <c r="N140" s="686"/>
      <c r="O140" s="7"/>
      <c r="S140" s="2660"/>
      <c r="T140" s="7"/>
      <c r="V140" s="686"/>
      <c r="W140" s="10"/>
      <c r="X140" s="59" t="s">
        <v>824</v>
      </c>
      <c r="Z140" s="657"/>
      <c r="AB140" s="657"/>
      <c r="AC140" s="31"/>
      <c r="AD140" s="9"/>
      <c r="AE140" s="657"/>
      <c r="AG140" s="657"/>
      <c r="AI140" s="10"/>
      <c r="AJ140" s="82"/>
      <c r="AK140" s="386"/>
      <c r="AL140" s="652"/>
      <c r="AM140" s="386"/>
      <c r="AN140" s="652"/>
      <c r="AO140" s="386"/>
      <c r="AP140" s="652"/>
    </row>
    <row r="141" spans="1:42" x14ac:dyDescent="0.25">
      <c r="A141" s="510">
        <v>55</v>
      </c>
      <c r="B141" s="10" t="s">
        <v>68</v>
      </c>
      <c r="C141" s="1680" t="s">
        <v>8782</v>
      </c>
      <c r="D141" t="s">
        <v>9127</v>
      </c>
      <c r="E141" s="467"/>
      <c r="F141" s="43"/>
      <c r="G141" s="2927"/>
      <c r="H141" s="2937"/>
      <c r="I141" s="1191"/>
      <c r="J141" s="2946"/>
      <c r="K141" s="2949"/>
      <c r="M141" s="9"/>
      <c r="N141" s="686"/>
      <c r="O141" s="7"/>
      <c r="P141" s="4" t="s">
        <v>152</v>
      </c>
      <c r="Q141" s="4" t="s">
        <v>152</v>
      </c>
      <c r="R141" s="4" t="s">
        <v>152</v>
      </c>
      <c r="S141" s="2623" t="s">
        <v>152</v>
      </c>
      <c r="T141" s="10"/>
      <c r="V141" s="686"/>
      <c r="W141" s="10"/>
      <c r="X141" s="59" t="s">
        <v>824</v>
      </c>
      <c r="Z141" s="657"/>
      <c r="AB141" s="657"/>
      <c r="AC141" s="31"/>
      <c r="AD141" s="9"/>
      <c r="AE141" s="657"/>
      <c r="AG141" s="657"/>
      <c r="AI141" s="10"/>
      <c r="AJ141" s="82"/>
      <c r="AK141" s="386"/>
      <c r="AL141" s="652"/>
      <c r="AM141" s="386"/>
      <c r="AN141" s="652"/>
      <c r="AO141" s="386"/>
      <c r="AP141" s="652"/>
    </row>
    <row r="142" spans="1:42" x14ac:dyDescent="0.25">
      <c r="A142" s="631">
        <v>55</v>
      </c>
      <c r="B142" s="10" t="s">
        <v>70</v>
      </c>
      <c r="C142" s="1689" t="s">
        <v>11673</v>
      </c>
      <c r="D142" t="s">
        <v>11270</v>
      </c>
      <c r="E142" s="467"/>
      <c r="F142" s="2925" t="s">
        <v>70</v>
      </c>
      <c r="G142" s="2927" t="s">
        <v>8</v>
      </c>
      <c r="H142" s="2937"/>
      <c r="I142" s="1191"/>
      <c r="J142" s="2946"/>
      <c r="K142" s="2949"/>
      <c r="M142" s="9"/>
      <c r="N142" s="686"/>
      <c r="O142" s="7"/>
      <c r="S142" s="2660"/>
      <c r="T142" s="7"/>
      <c r="V142" s="686"/>
      <c r="W142" s="10"/>
      <c r="X142" s="59" t="s">
        <v>824</v>
      </c>
      <c r="Z142" s="657"/>
      <c r="AB142" s="657"/>
      <c r="AC142" s="31"/>
      <c r="AD142" s="9"/>
      <c r="AE142" s="657"/>
      <c r="AG142" s="657"/>
      <c r="AI142" s="10"/>
      <c r="AJ142" s="82"/>
      <c r="AK142" s="386"/>
      <c r="AL142" s="652"/>
      <c r="AM142" s="386"/>
      <c r="AN142" s="652"/>
      <c r="AO142" s="386"/>
      <c r="AP142" s="652"/>
    </row>
    <row r="143" spans="1:42" x14ac:dyDescent="0.25">
      <c r="A143" s="511">
        <v>55</v>
      </c>
      <c r="B143" s="10" t="s">
        <v>72</v>
      </c>
      <c r="C143" s="1684" t="s">
        <v>1018</v>
      </c>
      <c r="D143" t="s">
        <v>1091</v>
      </c>
      <c r="E143" s="467"/>
      <c r="F143" s="43"/>
      <c r="G143" s="2927"/>
      <c r="H143" s="2937"/>
      <c r="I143" s="1191"/>
      <c r="J143" s="2946"/>
      <c r="K143" s="2949"/>
      <c r="M143" s="9"/>
      <c r="N143" s="686"/>
      <c r="O143" s="7"/>
      <c r="S143" s="2660"/>
      <c r="T143" s="7"/>
      <c r="V143" s="686"/>
      <c r="W143" s="10"/>
      <c r="X143" s="59" t="s">
        <v>824</v>
      </c>
      <c r="Z143" s="657"/>
      <c r="AB143" s="657"/>
      <c r="AC143" s="31"/>
      <c r="AD143" s="9"/>
      <c r="AE143" s="657"/>
      <c r="AG143" s="657"/>
      <c r="AI143" s="10"/>
      <c r="AJ143" s="82"/>
      <c r="AK143" s="386"/>
      <c r="AL143" s="652"/>
      <c r="AM143" s="386"/>
      <c r="AN143" s="652"/>
      <c r="AO143" s="386"/>
      <c r="AP143" s="652"/>
    </row>
    <row r="144" spans="1:42" x14ac:dyDescent="0.25">
      <c r="A144" s="510">
        <v>55</v>
      </c>
      <c r="B144" s="10" t="s">
        <v>73</v>
      </c>
      <c r="C144" s="1680" t="s">
        <v>1019</v>
      </c>
      <c r="D144" t="s">
        <v>11329</v>
      </c>
      <c r="E144" s="467" t="s">
        <v>11329</v>
      </c>
      <c r="F144" s="2925" t="s">
        <v>73</v>
      </c>
      <c r="G144" s="2927" t="s">
        <v>8</v>
      </c>
      <c r="H144" s="2937"/>
      <c r="I144" s="1191"/>
      <c r="J144" s="2946"/>
      <c r="K144" s="2949"/>
      <c r="M144" s="2933" t="s">
        <v>73</v>
      </c>
      <c r="N144" s="686" t="s">
        <v>8</v>
      </c>
      <c r="O144" s="7"/>
      <c r="P144" s="2" t="s">
        <v>8</v>
      </c>
      <c r="S144" s="2660"/>
      <c r="T144" s="7"/>
      <c r="V144" s="686"/>
      <c r="W144" s="10"/>
      <c r="X144" s="59" t="s">
        <v>824</v>
      </c>
      <c r="Z144" s="657"/>
      <c r="AB144" s="657"/>
      <c r="AC144" s="31"/>
      <c r="AD144" s="9"/>
      <c r="AE144" s="657"/>
      <c r="AG144" s="657"/>
      <c r="AI144" s="10"/>
      <c r="AJ144" s="82"/>
      <c r="AK144" s="386"/>
      <c r="AL144" s="652"/>
      <c r="AM144" s="386"/>
      <c r="AN144" s="652"/>
      <c r="AO144" s="386"/>
      <c r="AP144" s="652"/>
    </row>
    <row r="145" spans="1:42" x14ac:dyDescent="0.25">
      <c r="A145" s="510">
        <v>55</v>
      </c>
      <c r="B145" s="10" t="s">
        <v>74</v>
      </c>
      <c r="C145" s="1680" t="s">
        <v>1020</v>
      </c>
      <c r="D145" t="s">
        <v>11330</v>
      </c>
      <c r="E145" s="467"/>
      <c r="F145" s="43"/>
      <c r="G145" s="2927"/>
      <c r="H145" s="2937"/>
      <c r="I145" s="1191"/>
      <c r="J145" s="2946"/>
      <c r="K145" s="2949"/>
      <c r="M145" s="9"/>
      <c r="N145" s="686"/>
      <c r="O145" s="10"/>
      <c r="P145" s="4"/>
      <c r="Q145" s="4"/>
      <c r="R145" s="4"/>
      <c r="S145" s="2623"/>
      <c r="T145" s="10"/>
      <c r="V145" s="686"/>
      <c r="W145" s="10"/>
      <c r="X145" s="59" t="s">
        <v>824</v>
      </c>
      <c r="Z145" s="657"/>
      <c r="AB145" s="657"/>
      <c r="AC145" s="31"/>
      <c r="AD145" s="9"/>
      <c r="AE145" s="657"/>
      <c r="AG145" s="657"/>
      <c r="AI145" s="10"/>
      <c r="AJ145" s="82"/>
      <c r="AK145" s="386"/>
      <c r="AL145" s="652"/>
      <c r="AM145" s="386"/>
      <c r="AN145" s="652"/>
      <c r="AO145" s="386"/>
      <c r="AP145" s="652"/>
    </row>
    <row r="146" spans="1:42" x14ac:dyDescent="0.25">
      <c r="A146" s="510">
        <v>55</v>
      </c>
      <c r="B146" s="10" t="s">
        <v>75</v>
      </c>
      <c r="C146" s="1690" t="s">
        <v>427</v>
      </c>
      <c r="D146" s="51" t="s">
        <v>11331</v>
      </c>
      <c r="E146" s="1078"/>
      <c r="F146" s="71"/>
      <c r="G146" s="2929"/>
      <c r="H146" s="2939"/>
      <c r="I146" s="2947"/>
      <c r="J146" s="2948"/>
      <c r="K146" s="2951"/>
      <c r="L146" s="74"/>
      <c r="M146" s="75"/>
      <c r="N146" s="929"/>
      <c r="O146" s="2662"/>
      <c r="P146" s="73" t="s">
        <v>9133</v>
      </c>
      <c r="Q146" s="73" t="s">
        <v>9133</v>
      </c>
      <c r="R146" s="73" t="s">
        <v>9133</v>
      </c>
      <c r="S146" s="2663" t="s">
        <v>9133</v>
      </c>
      <c r="T146" s="2662"/>
      <c r="U146" s="74"/>
      <c r="V146" s="929"/>
      <c r="W146" s="76"/>
      <c r="X146" s="77" t="s">
        <v>824</v>
      </c>
      <c r="Y146" s="74"/>
      <c r="Z146" s="658"/>
      <c r="AA146" s="74"/>
      <c r="AB146" s="658"/>
      <c r="AC146" s="672"/>
      <c r="AD146" s="75"/>
      <c r="AE146" s="658"/>
      <c r="AF146" s="74"/>
      <c r="AG146" s="658"/>
      <c r="AH146" s="74"/>
      <c r="AI146" s="76"/>
      <c r="AJ146" s="908"/>
      <c r="AK146" s="72"/>
      <c r="AL146" s="653"/>
      <c r="AM146" s="72"/>
      <c r="AN146" s="653"/>
      <c r="AO146" s="72"/>
      <c r="AP146" s="653"/>
    </row>
    <row r="147" spans="1:42" x14ac:dyDescent="0.25">
      <c r="A147" s="511">
        <v>55</v>
      </c>
      <c r="B147" s="10" t="s">
        <v>80</v>
      </c>
      <c r="C147" s="1691" t="s">
        <v>9938</v>
      </c>
      <c r="D147" s="51" t="s">
        <v>11309</v>
      </c>
      <c r="E147" s="1078"/>
      <c r="F147" s="71"/>
      <c r="G147" s="2929"/>
      <c r="H147" s="2939"/>
      <c r="I147" s="2947"/>
      <c r="J147" s="2948"/>
      <c r="K147" s="2951"/>
      <c r="L147" s="74"/>
      <c r="M147" s="75"/>
      <c r="N147" s="929"/>
      <c r="O147" s="2662"/>
      <c r="P147" s="73"/>
      <c r="Q147" s="73"/>
      <c r="R147" s="73"/>
      <c r="S147" s="2663"/>
      <c r="T147" s="2662"/>
      <c r="U147" s="74"/>
      <c r="V147" s="929"/>
      <c r="W147" s="76"/>
      <c r="X147" s="77" t="s">
        <v>824</v>
      </c>
      <c r="Y147" s="74"/>
      <c r="Z147" s="658"/>
      <c r="AA147" s="74"/>
      <c r="AB147" s="658"/>
      <c r="AC147" s="672"/>
      <c r="AD147" s="75"/>
      <c r="AE147" s="658"/>
      <c r="AF147" s="74"/>
      <c r="AG147" s="658"/>
      <c r="AH147" s="74"/>
      <c r="AI147" s="76"/>
      <c r="AJ147" s="908"/>
      <c r="AK147" s="72"/>
      <c r="AL147" s="653"/>
      <c r="AM147" s="72"/>
      <c r="AN147" s="653"/>
      <c r="AO147" s="72"/>
      <c r="AP147" s="653"/>
    </row>
    <row r="148" spans="1:42" x14ac:dyDescent="0.25">
      <c r="A148" s="510">
        <v>55</v>
      </c>
      <c r="B148" s="10" t="s">
        <v>201</v>
      </c>
      <c r="C148" s="1685" t="s">
        <v>1021</v>
      </c>
      <c r="E148" s="467" t="s">
        <v>11372</v>
      </c>
      <c r="F148" s="2926" t="s">
        <v>8069</v>
      </c>
      <c r="G148" s="2927" t="s">
        <v>8</v>
      </c>
      <c r="H148" s="2937"/>
      <c r="I148" s="1191"/>
      <c r="J148" s="2946"/>
      <c r="K148" s="2949"/>
      <c r="M148" s="2933" t="s">
        <v>8069</v>
      </c>
      <c r="N148" s="686" t="s">
        <v>8</v>
      </c>
      <c r="O148" s="10"/>
      <c r="P148" s="4"/>
      <c r="Q148" s="4"/>
      <c r="R148" s="4"/>
      <c r="S148" s="2623"/>
      <c r="T148" s="10"/>
      <c r="V148" s="686"/>
      <c r="W148" s="10"/>
      <c r="X148" s="59" t="s">
        <v>824</v>
      </c>
      <c r="Z148" s="657"/>
      <c r="AB148" s="657"/>
      <c r="AC148" s="31"/>
      <c r="AD148" s="9"/>
      <c r="AE148" s="657"/>
      <c r="AG148" s="657"/>
      <c r="AI148" s="10"/>
      <c r="AJ148" s="82"/>
      <c r="AK148" s="386"/>
      <c r="AL148" s="652"/>
      <c r="AM148" s="386"/>
      <c r="AN148" s="652"/>
      <c r="AO148" s="386"/>
      <c r="AP148" s="652"/>
    </row>
    <row r="149" spans="1:42" x14ac:dyDescent="0.25">
      <c r="A149" s="510">
        <v>55</v>
      </c>
      <c r="B149" s="10" t="s">
        <v>202</v>
      </c>
      <c r="C149" s="1687" t="s">
        <v>1022</v>
      </c>
      <c r="E149" s="467" t="s">
        <v>11307</v>
      </c>
      <c r="F149" s="2926" t="s">
        <v>8419</v>
      </c>
      <c r="G149" s="2927" t="s">
        <v>8</v>
      </c>
      <c r="H149" s="2937"/>
      <c r="I149" s="1191"/>
      <c r="J149" s="2946"/>
      <c r="K149" s="2949"/>
      <c r="M149" s="9"/>
      <c r="N149" s="686"/>
      <c r="O149" s="10"/>
      <c r="S149" s="2660"/>
      <c r="T149" s="7"/>
      <c r="V149" s="686"/>
      <c r="W149" s="10"/>
      <c r="X149" s="59" t="s">
        <v>824</v>
      </c>
      <c r="Z149" s="657"/>
      <c r="AB149" s="657"/>
      <c r="AC149" s="31"/>
      <c r="AD149" s="9"/>
      <c r="AE149" s="657"/>
      <c r="AG149" s="657"/>
      <c r="AI149" s="10"/>
      <c r="AJ149" s="82"/>
      <c r="AK149" s="386"/>
      <c r="AL149" s="652"/>
      <c r="AM149" s="386"/>
      <c r="AN149" s="652"/>
      <c r="AO149" s="386"/>
      <c r="AP149" s="652"/>
    </row>
    <row r="150" spans="1:42" x14ac:dyDescent="0.25">
      <c r="A150" s="511">
        <v>55</v>
      </c>
      <c r="B150" s="10" t="s">
        <v>204</v>
      </c>
      <c r="C150" s="1684" t="s">
        <v>11489</v>
      </c>
      <c r="E150" s="467" t="s">
        <v>11260</v>
      </c>
      <c r="F150" s="2926" t="s">
        <v>204</v>
      </c>
      <c r="G150" s="2927" t="s">
        <v>8</v>
      </c>
      <c r="H150" s="2937"/>
      <c r="I150" s="1191"/>
      <c r="J150" s="2946"/>
      <c r="K150" s="2949"/>
      <c r="M150" s="9"/>
      <c r="N150" s="686"/>
      <c r="O150" s="10"/>
      <c r="P150" s="4" t="s">
        <v>182</v>
      </c>
      <c r="Q150" s="4"/>
      <c r="R150" s="4"/>
      <c r="S150" s="2623" t="s">
        <v>152</v>
      </c>
      <c r="T150" s="10"/>
      <c r="V150" s="686"/>
      <c r="W150" s="10"/>
      <c r="X150" s="59" t="s">
        <v>824</v>
      </c>
      <c r="Z150" s="657"/>
      <c r="AB150" s="657"/>
      <c r="AC150" s="31"/>
      <c r="AD150" s="9"/>
      <c r="AE150" s="657"/>
      <c r="AG150" s="657"/>
      <c r="AI150" s="10"/>
      <c r="AJ150" s="82"/>
      <c r="AK150" s="386"/>
      <c r="AL150" s="652"/>
      <c r="AM150" s="386"/>
      <c r="AN150" s="652"/>
      <c r="AO150" s="386"/>
      <c r="AP150" s="652"/>
    </row>
    <row r="151" spans="1:42" x14ac:dyDescent="0.25">
      <c r="A151" s="510">
        <v>55</v>
      </c>
      <c r="B151" s="10" t="s">
        <v>205</v>
      </c>
      <c r="C151" s="1685" t="s">
        <v>9915</v>
      </c>
      <c r="E151" s="467" t="s">
        <v>1094</v>
      </c>
      <c r="F151" s="40"/>
      <c r="G151" s="2927"/>
      <c r="H151" s="2937"/>
      <c r="I151" s="1191"/>
      <c r="J151" s="2946"/>
      <c r="K151" s="2949"/>
      <c r="M151" s="2933" t="s">
        <v>205</v>
      </c>
      <c r="N151" s="686" t="s">
        <v>8</v>
      </c>
      <c r="O151" s="10"/>
      <c r="P151" s="4" t="s">
        <v>20</v>
      </c>
      <c r="Q151" s="4" t="s">
        <v>20</v>
      </c>
      <c r="R151" s="4" t="s">
        <v>20</v>
      </c>
      <c r="S151" s="2623" t="s">
        <v>20</v>
      </c>
      <c r="T151" s="10"/>
      <c r="V151" s="686"/>
      <c r="W151" s="10"/>
      <c r="X151" s="59" t="s">
        <v>824</v>
      </c>
      <c r="Z151" s="657"/>
      <c r="AB151" s="657"/>
      <c r="AC151" s="31"/>
      <c r="AD151" s="9"/>
      <c r="AE151" s="657"/>
      <c r="AG151" s="657"/>
      <c r="AI151" s="10"/>
      <c r="AJ151" s="82"/>
      <c r="AK151" s="386"/>
      <c r="AL151" s="652"/>
      <c r="AM151" s="386"/>
      <c r="AN151" s="652"/>
      <c r="AO151" s="386"/>
      <c r="AP151" s="652"/>
    </row>
    <row r="152" spans="1:42" x14ac:dyDescent="0.25">
      <c r="A152" s="511">
        <v>55</v>
      </c>
      <c r="B152" s="10" t="s">
        <v>206</v>
      </c>
      <c r="C152" s="1685" t="s">
        <v>1025</v>
      </c>
      <c r="E152" s="467" t="s">
        <v>1091</v>
      </c>
      <c r="F152" s="40"/>
      <c r="G152" s="2927"/>
      <c r="H152" s="2937"/>
      <c r="I152" s="1191"/>
      <c r="J152" s="2946"/>
      <c r="K152" s="2949"/>
      <c r="M152" s="2933" t="s">
        <v>206</v>
      </c>
      <c r="N152" s="686" t="s">
        <v>8</v>
      </c>
      <c r="O152" s="10"/>
      <c r="P152" s="4" t="s">
        <v>20</v>
      </c>
      <c r="Q152" s="4" t="s">
        <v>20</v>
      </c>
      <c r="R152" s="4" t="s">
        <v>20</v>
      </c>
      <c r="S152" s="2623" t="s">
        <v>20</v>
      </c>
      <c r="T152" s="10"/>
      <c r="V152" s="686"/>
      <c r="W152" s="10"/>
      <c r="X152" s="59" t="s">
        <v>824</v>
      </c>
      <c r="Z152" s="657"/>
      <c r="AB152" s="657"/>
      <c r="AC152" s="31"/>
      <c r="AD152" s="9"/>
      <c r="AE152" s="657"/>
      <c r="AG152" s="657"/>
      <c r="AI152" s="10"/>
      <c r="AJ152" s="82"/>
      <c r="AK152" s="386"/>
      <c r="AL152" s="652"/>
      <c r="AM152" s="386"/>
      <c r="AN152" s="652"/>
      <c r="AO152" s="386"/>
      <c r="AP152" s="652"/>
    </row>
    <row r="153" spans="1:42" x14ac:dyDescent="0.25">
      <c r="A153" s="511">
        <v>55</v>
      </c>
      <c r="B153" s="10" t="s">
        <v>207</v>
      </c>
      <c r="C153" s="1685" t="s">
        <v>1026</v>
      </c>
      <c r="E153" s="467" t="s">
        <v>1091</v>
      </c>
      <c r="F153" s="40"/>
      <c r="G153" s="2927"/>
      <c r="H153" s="2937"/>
      <c r="I153" s="1191"/>
      <c r="J153" s="2946"/>
      <c r="K153" s="2949"/>
      <c r="M153" s="2933" t="s">
        <v>207</v>
      </c>
      <c r="N153" s="686" t="s">
        <v>8</v>
      </c>
      <c r="O153" s="10"/>
      <c r="P153" s="4" t="s">
        <v>20</v>
      </c>
      <c r="Q153" s="4" t="s">
        <v>20</v>
      </c>
      <c r="R153" s="4" t="s">
        <v>20</v>
      </c>
      <c r="S153" s="2623" t="s">
        <v>20</v>
      </c>
      <c r="T153" s="10"/>
      <c r="V153" s="686"/>
      <c r="W153" s="10"/>
      <c r="X153" s="59" t="s">
        <v>824</v>
      </c>
      <c r="Z153" s="657"/>
      <c r="AB153" s="657"/>
      <c r="AC153" s="31"/>
      <c r="AD153" s="9"/>
      <c r="AE153" s="657"/>
      <c r="AG153" s="657"/>
      <c r="AI153" s="10"/>
      <c r="AJ153" s="82"/>
      <c r="AK153" s="386"/>
      <c r="AL153" s="652"/>
      <c r="AM153" s="386"/>
      <c r="AN153" s="652"/>
      <c r="AO153" s="386"/>
      <c r="AP153" s="652"/>
    </row>
    <row r="154" spans="1:42" x14ac:dyDescent="0.25">
      <c r="A154" s="511">
        <v>55</v>
      </c>
      <c r="B154" s="10" t="s">
        <v>208</v>
      </c>
      <c r="C154" s="1685" t="s">
        <v>1027</v>
      </c>
      <c r="E154" s="467" t="s">
        <v>1091</v>
      </c>
      <c r="F154" s="40"/>
      <c r="G154" s="2927"/>
      <c r="H154" s="2937"/>
      <c r="I154" s="1191"/>
      <c r="J154" s="2946"/>
      <c r="K154" s="2949"/>
      <c r="M154" s="2933" t="s">
        <v>208</v>
      </c>
      <c r="N154" s="686" t="s">
        <v>8</v>
      </c>
      <c r="O154" s="10"/>
      <c r="P154" s="4" t="s">
        <v>20</v>
      </c>
      <c r="Q154" s="4" t="s">
        <v>20</v>
      </c>
      <c r="R154" s="4" t="s">
        <v>20</v>
      </c>
      <c r="S154" s="2623" t="s">
        <v>20</v>
      </c>
      <c r="T154" s="10"/>
      <c r="V154" s="686"/>
      <c r="W154" s="10"/>
      <c r="X154" s="59" t="s">
        <v>824</v>
      </c>
      <c r="Z154" s="657"/>
      <c r="AB154" s="657"/>
      <c r="AC154" s="31"/>
      <c r="AD154" s="9"/>
      <c r="AE154" s="657"/>
      <c r="AG154" s="657"/>
      <c r="AI154" s="10"/>
      <c r="AJ154" s="82"/>
      <c r="AK154" s="386"/>
      <c r="AL154" s="652"/>
      <c r="AM154" s="386"/>
      <c r="AN154" s="652"/>
      <c r="AO154" s="386"/>
      <c r="AP154" s="652"/>
    </row>
    <row r="155" spans="1:42" x14ac:dyDescent="0.25">
      <c r="A155" s="631">
        <v>55</v>
      </c>
      <c r="B155" s="10" t="s">
        <v>209</v>
      </c>
      <c r="C155" s="1680" t="s">
        <v>1028</v>
      </c>
      <c r="E155" s="467" t="s">
        <v>11275</v>
      </c>
      <c r="F155" s="40"/>
      <c r="G155" s="2927"/>
      <c r="H155" s="2937"/>
      <c r="I155" s="1191"/>
      <c r="J155" s="2946"/>
      <c r="K155" s="2949"/>
      <c r="M155" s="2979"/>
      <c r="N155" s="686"/>
      <c r="O155" s="10"/>
      <c r="P155" s="4"/>
      <c r="Q155" s="4"/>
      <c r="R155" s="4"/>
      <c r="S155" s="2623"/>
      <c r="T155" s="10"/>
      <c r="V155" s="686"/>
      <c r="W155" s="10"/>
      <c r="X155" s="59" t="s">
        <v>824</v>
      </c>
      <c r="Z155" s="657"/>
      <c r="AB155" s="657"/>
      <c r="AC155" s="31"/>
      <c r="AD155" s="9"/>
      <c r="AE155" s="657"/>
      <c r="AG155" s="657"/>
      <c r="AI155" s="10"/>
      <c r="AJ155" s="82"/>
      <c r="AK155" s="386"/>
      <c r="AL155" s="652"/>
      <c r="AM155" s="386"/>
      <c r="AN155" s="652"/>
      <c r="AO155" s="386"/>
      <c r="AP155" s="652"/>
    </row>
    <row r="156" spans="1:42" x14ac:dyDescent="0.25">
      <c r="A156" s="510">
        <v>55</v>
      </c>
      <c r="B156" s="10" t="s">
        <v>210</v>
      </c>
      <c r="C156" s="1680" t="s">
        <v>1017</v>
      </c>
      <c r="E156" s="467" t="s">
        <v>11313</v>
      </c>
      <c r="F156" s="40"/>
      <c r="G156" s="2927"/>
      <c r="H156" s="2937"/>
      <c r="I156" s="1191"/>
      <c r="J156" s="2946"/>
      <c r="K156" s="2949"/>
      <c r="M156" s="2933" t="s">
        <v>210</v>
      </c>
      <c r="N156" s="686" t="s">
        <v>8</v>
      </c>
      <c r="O156" s="10" t="s">
        <v>165</v>
      </c>
      <c r="P156" s="4" t="s">
        <v>8</v>
      </c>
      <c r="Q156" s="4" t="s">
        <v>8</v>
      </c>
      <c r="R156" s="4" t="s">
        <v>8</v>
      </c>
      <c r="S156" s="2623" t="s">
        <v>8</v>
      </c>
      <c r="T156" s="10"/>
      <c r="V156" s="686"/>
      <c r="W156" s="10"/>
      <c r="X156" s="59" t="s">
        <v>824</v>
      </c>
      <c r="Z156" s="657"/>
      <c r="AB156" s="657"/>
      <c r="AC156" s="31"/>
      <c r="AD156" s="9"/>
      <c r="AE156" s="657"/>
      <c r="AG156" s="657"/>
      <c r="AI156" s="10"/>
      <c r="AJ156" s="82"/>
      <c r="AK156" s="386"/>
      <c r="AL156" s="652"/>
      <c r="AM156" s="386"/>
      <c r="AN156" s="652"/>
      <c r="AO156" s="386"/>
      <c r="AP156" s="652"/>
    </row>
    <row r="157" spans="1:42" x14ac:dyDescent="0.25">
      <c r="A157" s="1616">
        <v>56</v>
      </c>
      <c r="B157" s="1615"/>
      <c r="C157" s="1617" t="s">
        <v>874</v>
      </c>
      <c r="D157" s="68" t="s">
        <v>11287</v>
      </c>
      <c r="E157" s="36" t="s">
        <v>11303</v>
      </c>
      <c r="F157" s="42"/>
      <c r="G157" s="2928"/>
      <c r="H157" s="2936"/>
      <c r="I157" s="1176"/>
      <c r="J157" s="2945"/>
      <c r="K157" s="2950"/>
      <c r="L157" s="23"/>
      <c r="M157" s="2664" t="s">
        <v>1135</v>
      </c>
      <c r="N157" s="2028" t="s">
        <v>1136</v>
      </c>
      <c r="O157" s="1481"/>
      <c r="P157" s="33"/>
      <c r="Q157" s="33"/>
      <c r="R157" s="33"/>
      <c r="S157" s="809"/>
      <c r="T157" s="1481"/>
      <c r="U157" s="23"/>
      <c r="V157" s="2028"/>
      <c r="W157" s="34"/>
      <c r="X157" s="55" t="s">
        <v>824</v>
      </c>
      <c r="Y157" s="23"/>
      <c r="Z157" s="656"/>
      <c r="AA157" s="23"/>
      <c r="AB157" s="656"/>
      <c r="AC157" s="667"/>
      <c r="AD157" s="24"/>
      <c r="AE157" s="656"/>
      <c r="AF157" s="23"/>
      <c r="AG157" s="656"/>
      <c r="AH157" s="23"/>
      <c r="AI157" s="34"/>
      <c r="AJ157" s="56"/>
      <c r="AK157" s="32"/>
      <c r="AL157" s="651"/>
      <c r="AM157" s="32"/>
      <c r="AN157" s="651"/>
      <c r="AO157" s="32"/>
      <c r="AP157" s="651"/>
    </row>
    <row r="158" spans="1:42" x14ac:dyDescent="0.25">
      <c r="A158" s="510">
        <v>56</v>
      </c>
      <c r="B158" s="10" t="s">
        <v>140</v>
      </c>
      <c r="C158" s="1680" t="s">
        <v>992</v>
      </c>
      <c r="D158" s="69" t="s">
        <v>11373</v>
      </c>
      <c r="E158" s="47"/>
      <c r="F158" s="71"/>
      <c r="G158" s="2929"/>
      <c r="H158" s="2939"/>
      <c r="I158" s="2947"/>
      <c r="J158" s="2948"/>
      <c r="K158" s="2951"/>
      <c r="L158" s="74"/>
      <c r="M158" s="75"/>
      <c r="N158" s="929"/>
      <c r="O158" s="2662"/>
      <c r="P158" s="73"/>
      <c r="Q158" s="73"/>
      <c r="R158" s="73"/>
      <c r="S158" s="2663"/>
      <c r="T158" s="2662"/>
      <c r="U158" s="74"/>
      <c r="V158" s="929"/>
      <c r="W158" s="76"/>
      <c r="X158" s="77" t="s">
        <v>824</v>
      </c>
      <c r="Y158" s="74"/>
      <c r="Z158" s="658"/>
      <c r="AA158" s="74"/>
      <c r="AB158" s="658"/>
      <c r="AC158" s="672"/>
      <c r="AD158" s="75"/>
      <c r="AE158" s="658"/>
      <c r="AF158" s="74"/>
      <c r="AG158" s="658"/>
      <c r="AH158" s="74"/>
      <c r="AI158" s="76"/>
      <c r="AJ158" s="908"/>
      <c r="AK158" s="72"/>
      <c r="AL158" s="653"/>
      <c r="AM158" s="72"/>
      <c r="AN158" s="653"/>
      <c r="AO158" s="72"/>
      <c r="AP158" s="653"/>
    </row>
    <row r="159" spans="1:42" x14ac:dyDescent="0.25">
      <c r="A159" s="510">
        <v>56</v>
      </c>
      <c r="B159" s="10" t="s">
        <v>141</v>
      </c>
      <c r="C159" s="1680" t="s">
        <v>1029</v>
      </c>
      <c r="D159" s="69" t="s">
        <v>9127</v>
      </c>
      <c r="E159" s="47"/>
      <c r="F159" s="71"/>
      <c r="G159" s="2929"/>
      <c r="H159" s="2939"/>
      <c r="I159" s="2947"/>
      <c r="J159" s="2948"/>
      <c r="K159" s="2951"/>
      <c r="L159" s="74"/>
      <c r="M159" s="75"/>
      <c r="N159" s="929"/>
      <c r="O159" s="2662"/>
      <c r="P159" s="73"/>
      <c r="Q159" s="73"/>
      <c r="R159" s="73"/>
      <c r="S159" s="2663"/>
      <c r="T159" s="2662"/>
      <c r="U159" s="74"/>
      <c r="V159" s="929"/>
      <c r="W159" s="76"/>
      <c r="X159" s="77" t="s">
        <v>824</v>
      </c>
      <c r="Y159" s="74"/>
      <c r="Z159" s="658"/>
      <c r="AA159" s="74"/>
      <c r="AB159" s="658"/>
      <c r="AC159" s="672"/>
      <c r="AD159" s="75"/>
      <c r="AE159" s="658"/>
      <c r="AF159" s="74"/>
      <c r="AG159" s="658"/>
      <c r="AH159" s="74"/>
      <c r="AI159" s="76"/>
      <c r="AJ159" s="908"/>
      <c r="AK159" s="72"/>
      <c r="AL159" s="653"/>
      <c r="AM159" s="72"/>
      <c r="AN159" s="653"/>
      <c r="AO159" s="72"/>
      <c r="AP159" s="653"/>
    </row>
    <row r="160" spans="1:42" x14ac:dyDescent="0.25">
      <c r="A160" s="510">
        <v>56</v>
      </c>
      <c r="B160" s="10" t="s">
        <v>142</v>
      </c>
      <c r="C160" s="1680" t="s">
        <v>994</v>
      </c>
      <c r="D160" s="69" t="s">
        <v>1095</v>
      </c>
      <c r="E160" s="47"/>
      <c r="F160" s="71"/>
      <c r="G160" s="2929"/>
      <c r="H160" s="2939"/>
      <c r="I160" s="2947"/>
      <c r="J160" s="2948"/>
      <c r="K160" s="2951"/>
      <c r="L160" s="74"/>
      <c r="M160" s="75"/>
      <c r="N160" s="929"/>
      <c r="O160" s="2662"/>
      <c r="P160" s="73"/>
      <c r="Q160" s="73"/>
      <c r="R160" s="73"/>
      <c r="S160" s="2663"/>
      <c r="T160" s="2662"/>
      <c r="U160" s="74"/>
      <c r="V160" s="929"/>
      <c r="W160" s="76"/>
      <c r="X160" s="77" t="s">
        <v>824</v>
      </c>
      <c r="Y160" s="74"/>
      <c r="Z160" s="658"/>
      <c r="AA160" s="74"/>
      <c r="AB160" s="658"/>
      <c r="AC160" s="672"/>
      <c r="AD160" s="75"/>
      <c r="AE160" s="658"/>
      <c r="AF160" s="74"/>
      <c r="AG160" s="658"/>
      <c r="AH160" s="74"/>
      <c r="AI160" s="76"/>
      <c r="AJ160" s="908"/>
      <c r="AK160" s="72"/>
      <c r="AL160" s="653"/>
      <c r="AM160" s="72"/>
      <c r="AN160" s="653"/>
      <c r="AO160" s="72"/>
      <c r="AP160" s="653"/>
    </row>
    <row r="161" spans="1:42" x14ac:dyDescent="0.25">
      <c r="A161" s="510" t="s">
        <v>1135</v>
      </c>
      <c r="B161" s="10" t="s">
        <v>9128</v>
      </c>
      <c r="C161" s="1680" t="s">
        <v>9132</v>
      </c>
      <c r="D161" s="69" t="s">
        <v>9130</v>
      </c>
      <c r="E161" s="47"/>
      <c r="F161" s="71"/>
      <c r="G161" s="2929"/>
      <c r="H161" s="2939"/>
      <c r="I161" s="2947"/>
      <c r="J161" s="2948"/>
      <c r="K161" s="2951"/>
      <c r="L161" s="74"/>
      <c r="M161" s="75"/>
      <c r="N161" s="929"/>
      <c r="O161" s="2662"/>
      <c r="P161" s="73"/>
      <c r="Q161" s="73"/>
      <c r="R161" s="73"/>
      <c r="S161" s="2663"/>
      <c r="T161" s="2662"/>
      <c r="U161" s="74"/>
      <c r="V161" s="929"/>
      <c r="W161" s="76"/>
      <c r="X161" s="77"/>
      <c r="Y161" s="74"/>
      <c r="Z161" s="658"/>
      <c r="AA161" s="74"/>
      <c r="AB161" s="658"/>
      <c r="AC161" s="672"/>
      <c r="AD161" s="74"/>
      <c r="AE161" s="658"/>
      <c r="AF161" s="74"/>
      <c r="AG161" s="658"/>
      <c r="AH161" s="74"/>
      <c r="AI161" s="76"/>
      <c r="AJ161" s="908"/>
      <c r="AK161" s="72"/>
      <c r="AL161" s="653"/>
      <c r="AM161" s="72"/>
      <c r="AN161" s="653"/>
      <c r="AO161" s="72"/>
      <c r="AP161" s="653"/>
    </row>
    <row r="162" spans="1:42" x14ac:dyDescent="0.25">
      <c r="A162" s="1616">
        <v>58</v>
      </c>
      <c r="B162" s="1615"/>
      <c r="C162" s="1617" t="s">
        <v>875</v>
      </c>
      <c r="D162" s="68"/>
      <c r="E162" s="30" t="s">
        <v>11305</v>
      </c>
      <c r="F162" s="39"/>
      <c r="G162" s="2928"/>
      <c r="H162" s="2936"/>
      <c r="I162" s="1176"/>
      <c r="J162" s="2945"/>
      <c r="K162" s="2950"/>
      <c r="L162" s="23"/>
      <c r="M162" s="2659">
        <v>58</v>
      </c>
      <c r="N162" s="2028"/>
      <c r="O162" s="34"/>
      <c r="P162" s="23" t="s">
        <v>30</v>
      </c>
      <c r="Q162" s="23" t="s">
        <v>30</v>
      </c>
      <c r="R162" s="23" t="s">
        <v>30</v>
      </c>
      <c r="S162" s="23" t="s">
        <v>30</v>
      </c>
      <c r="T162" s="656"/>
      <c r="U162" s="662">
        <v>58</v>
      </c>
      <c r="V162" s="2028" t="s">
        <v>30</v>
      </c>
      <c r="W162" s="34"/>
      <c r="X162" s="54" t="s">
        <v>837</v>
      </c>
      <c r="Y162" s="23"/>
      <c r="Z162" s="656" t="s">
        <v>30</v>
      </c>
      <c r="AA162" s="23"/>
      <c r="AB162" s="656"/>
      <c r="AC162" s="670" t="s">
        <v>757</v>
      </c>
      <c r="AD162" s="23" t="s">
        <v>30</v>
      </c>
      <c r="AE162" s="656" t="s">
        <v>30</v>
      </c>
      <c r="AF162" s="23"/>
      <c r="AG162" s="656" t="s">
        <v>30</v>
      </c>
      <c r="AH162" s="23"/>
      <c r="AI162" s="34"/>
      <c r="AJ162" s="56"/>
      <c r="AK162" s="32"/>
      <c r="AL162" s="651"/>
      <c r="AM162" s="32"/>
      <c r="AN162" s="651"/>
      <c r="AO162" s="32"/>
      <c r="AP162" s="651"/>
    </row>
    <row r="163" spans="1:42" x14ac:dyDescent="0.25">
      <c r="A163" s="510">
        <v>58</v>
      </c>
      <c r="B163" s="10" t="s">
        <v>105</v>
      </c>
      <c r="C163" s="1684" t="s">
        <v>1002</v>
      </c>
      <c r="D163" s="86"/>
      <c r="E163" s="25" t="s">
        <v>1091</v>
      </c>
      <c r="F163" s="40"/>
      <c r="G163" s="2927"/>
      <c r="H163" s="2937"/>
      <c r="I163" s="1191"/>
      <c r="J163" s="2946"/>
      <c r="K163" s="2949"/>
      <c r="M163" s="2933" t="s">
        <v>120</v>
      </c>
      <c r="N163" s="686" t="s">
        <v>8</v>
      </c>
      <c r="O163" s="10"/>
      <c r="P163" s="4" t="s">
        <v>160</v>
      </c>
      <c r="Q163" s="4" t="s">
        <v>160</v>
      </c>
      <c r="R163" s="4" t="s">
        <v>160</v>
      </c>
      <c r="S163" s="4" t="s">
        <v>160</v>
      </c>
      <c r="T163" s="657"/>
      <c r="U163" s="4" t="s">
        <v>105</v>
      </c>
      <c r="V163" s="686" t="s">
        <v>198</v>
      </c>
      <c r="W163" s="10"/>
      <c r="X163" s="43"/>
      <c r="Z163" s="657"/>
      <c r="AB163" s="657"/>
      <c r="AC163" s="31"/>
      <c r="AE163" s="657"/>
      <c r="AG163" s="657"/>
      <c r="AI163" s="10"/>
      <c r="AJ163" s="82"/>
      <c r="AK163" s="386"/>
      <c r="AL163" s="652"/>
      <c r="AM163" s="386"/>
      <c r="AN163" s="652"/>
      <c r="AO163" s="386"/>
      <c r="AP163" s="652"/>
    </row>
    <row r="164" spans="1:42" x14ac:dyDescent="0.25">
      <c r="A164" s="510">
        <v>58</v>
      </c>
      <c r="B164" s="10" t="s">
        <v>51</v>
      </c>
      <c r="C164" s="1687" t="s">
        <v>1003</v>
      </c>
      <c r="D164" s="86"/>
      <c r="E164" s="25" t="s">
        <v>9127</v>
      </c>
      <c r="F164" s="40"/>
      <c r="G164" s="2927"/>
      <c r="H164" s="2937"/>
      <c r="I164" s="1191"/>
      <c r="J164" s="2946"/>
      <c r="K164" s="2949"/>
      <c r="M164" s="2979"/>
      <c r="N164" s="686"/>
      <c r="O164" s="10"/>
      <c r="P164" s="4" t="s">
        <v>160</v>
      </c>
      <c r="Q164" s="4" t="s">
        <v>160</v>
      </c>
      <c r="R164" s="4" t="s">
        <v>160</v>
      </c>
      <c r="S164" s="4" t="s">
        <v>160</v>
      </c>
      <c r="T164" s="657"/>
      <c r="U164" s="4" t="s">
        <v>51</v>
      </c>
      <c r="V164" s="686" t="s">
        <v>198</v>
      </c>
      <c r="W164" s="10"/>
      <c r="X164" s="59" t="s">
        <v>824</v>
      </c>
      <c r="Z164" s="657"/>
      <c r="AB164" s="657"/>
      <c r="AC164" s="31"/>
      <c r="AE164" s="657"/>
      <c r="AG164" s="657"/>
      <c r="AI164" s="10"/>
      <c r="AJ164" s="82"/>
      <c r="AK164" s="386"/>
      <c r="AL164" s="652"/>
      <c r="AM164" s="386"/>
      <c r="AN164" s="652"/>
      <c r="AO164" s="386"/>
      <c r="AP164" s="652"/>
    </row>
    <row r="165" spans="1:42" x14ac:dyDescent="0.25">
      <c r="A165" s="510">
        <v>58</v>
      </c>
      <c r="B165" s="10" t="s">
        <v>121</v>
      </c>
      <c r="C165" s="1680" t="s">
        <v>1030</v>
      </c>
      <c r="D165" s="86"/>
      <c r="E165" s="25" t="s">
        <v>11311</v>
      </c>
      <c r="F165" s="40"/>
      <c r="G165" s="2927"/>
      <c r="H165" s="2937"/>
      <c r="I165" s="1191"/>
      <c r="J165" s="2946"/>
      <c r="K165" s="2949"/>
      <c r="M165" s="9"/>
      <c r="N165" s="686"/>
      <c r="O165" s="10"/>
      <c r="T165" s="652"/>
      <c r="V165" s="686"/>
      <c r="W165" s="10"/>
      <c r="X165" s="59" t="s">
        <v>824</v>
      </c>
      <c r="Z165" s="657"/>
      <c r="AB165" s="657"/>
      <c r="AC165" s="31"/>
      <c r="AE165" s="657"/>
      <c r="AG165" s="657"/>
      <c r="AI165" s="10"/>
      <c r="AJ165" s="82"/>
      <c r="AK165" s="386"/>
      <c r="AL165" s="652"/>
      <c r="AM165" s="386"/>
      <c r="AN165" s="652"/>
      <c r="AO165" s="386"/>
      <c r="AP165" s="652"/>
    </row>
    <row r="166" spans="1:42" x14ac:dyDescent="0.25">
      <c r="A166" s="510">
        <v>58</v>
      </c>
      <c r="B166" s="10" t="s">
        <v>122</v>
      </c>
      <c r="C166" s="1680" t="s">
        <v>1031</v>
      </c>
      <c r="D166" s="86"/>
      <c r="E166" s="25" t="s">
        <v>11312</v>
      </c>
      <c r="F166" s="40"/>
      <c r="G166" s="2927"/>
      <c r="H166" s="2937"/>
      <c r="I166" s="1191"/>
      <c r="J166" s="2946"/>
      <c r="K166" s="2949"/>
      <c r="M166" s="9"/>
      <c r="N166" s="686"/>
      <c r="O166" s="10"/>
      <c r="T166" s="652"/>
      <c r="V166" s="686"/>
      <c r="W166" s="10"/>
      <c r="X166" s="59" t="s">
        <v>824</v>
      </c>
      <c r="Z166" s="657"/>
      <c r="AB166" s="657"/>
      <c r="AC166" s="31"/>
      <c r="AE166" s="657"/>
      <c r="AG166" s="657"/>
      <c r="AI166" s="10"/>
      <c r="AJ166" s="82"/>
      <c r="AK166" s="386"/>
      <c r="AL166" s="652"/>
      <c r="AM166" s="386"/>
      <c r="AN166" s="652"/>
      <c r="AO166" s="386"/>
      <c r="AP166" s="652"/>
    </row>
    <row r="167" spans="1:42" x14ac:dyDescent="0.25">
      <c r="A167" s="510">
        <v>58</v>
      </c>
      <c r="B167" s="10" t="s">
        <v>123</v>
      </c>
      <c r="C167" s="1680" t="s">
        <v>1032</v>
      </c>
      <c r="D167" s="86"/>
      <c r="E167" s="25" t="s">
        <v>11313</v>
      </c>
      <c r="F167" s="40"/>
      <c r="G167" s="2927"/>
      <c r="H167" s="2937"/>
      <c r="I167" s="1191"/>
      <c r="J167" s="2946"/>
      <c r="K167" s="2949"/>
      <c r="M167" s="9"/>
      <c r="N167" s="686"/>
      <c r="O167" s="10"/>
      <c r="T167" s="652"/>
      <c r="V167" s="686"/>
      <c r="W167" s="10"/>
      <c r="X167" s="59" t="s">
        <v>824</v>
      </c>
      <c r="Z167" s="657"/>
      <c r="AB167" s="657"/>
      <c r="AC167" s="31"/>
      <c r="AE167" s="657"/>
      <c r="AG167" s="657"/>
      <c r="AI167" s="10"/>
      <c r="AJ167" s="82"/>
      <c r="AK167" s="386"/>
      <c r="AL167" s="652"/>
      <c r="AM167" s="386"/>
      <c r="AN167" s="652"/>
      <c r="AO167" s="386"/>
      <c r="AP167" s="652"/>
    </row>
    <row r="168" spans="1:42" x14ac:dyDescent="0.25">
      <c r="A168" s="510">
        <v>58</v>
      </c>
      <c r="B168" s="10" t="s">
        <v>124</v>
      </c>
      <c r="C168" s="1680" t="s">
        <v>1033</v>
      </c>
      <c r="D168" s="86"/>
      <c r="E168" s="25" t="s">
        <v>11314</v>
      </c>
      <c r="F168" s="40"/>
      <c r="G168" s="2927"/>
      <c r="H168" s="2937"/>
      <c r="I168" s="1191"/>
      <c r="J168" s="2946"/>
      <c r="K168" s="2949"/>
      <c r="M168" s="9"/>
      <c r="N168" s="686"/>
      <c r="O168" s="10"/>
      <c r="T168" s="652"/>
      <c r="V168" s="686"/>
      <c r="W168" s="10"/>
      <c r="X168" s="59" t="s">
        <v>824</v>
      </c>
      <c r="Z168" s="657"/>
      <c r="AB168" s="657"/>
      <c r="AC168" s="31"/>
      <c r="AE168" s="657"/>
      <c r="AG168" s="657"/>
      <c r="AI168" s="10"/>
      <c r="AJ168" s="82"/>
      <c r="AK168" s="386"/>
      <c r="AL168" s="652"/>
      <c r="AM168" s="386"/>
      <c r="AN168" s="652"/>
      <c r="AO168" s="386"/>
      <c r="AP168" s="652"/>
    </row>
    <row r="169" spans="1:42" x14ac:dyDescent="0.25">
      <c r="A169" s="510">
        <v>58</v>
      </c>
      <c r="B169" s="10" t="s">
        <v>125</v>
      </c>
      <c r="C169" s="1680" t="s">
        <v>1034</v>
      </c>
      <c r="D169" s="86"/>
      <c r="E169" s="25" t="s">
        <v>1095</v>
      </c>
      <c r="F169" s="40"/>
      <c r="G169" s="2927"/>
      <c r="H169" s="2937"/>
      <c r="I169" s="1191"/>
      <c r="J169" s="2946"/>
      <c r="K169" s="2949"/>
      <c r="M169" s="9"/>
      <c r="N169" s="686"/>
      <c r="O169" s="10"/>
      <c r="T169" s="652"/>
      <c r="V169" s="686"/>
      <c r="W169" s="10"/>
      <c r="X169" s="59" t="s">
        <v>824</v>
      </c>
      <c r="Z169" s="657"/>
      <c r="AB169" s="657"/>
      <c r="AC169" s="31"/>
      <c r="AD169" s="9"/>
      <c r="AE169" s="657"/>
      <c r="AG169" s="657"/>
      <c r="AI169" s="10"/>
      <c r="AJ169" s="82"/>
      <c r="AK169" s="386"/>
      <c r="AL169" s="652"/>
      <c r="AM169" s="386"/>
      <c r="AN169" s="652"/>
      <c r="AO169" s="386"/>
      <c r="AP169" s="652"/>
    </row>
    <row r="170" spans="1:42" x14ac:dyDescent="0.25">
      <c r="A170" s="510">
        <v>58</v>
      </c>
      <c r="B170" s="10" t="s">
        <v>126</v>
      </c>
      <c r="C170" s="1680" t="s">
        <v>1035</v>
      </c>
      <c r="D170" s="86"/>
      <c r="E170" s="25" t="s">
        <v>11315</v>
      </c>
      <c r="F170" s="40"/>
      <c r="G170" s="2927"/>
      <c r="H170" s="2937"/>
      <c r="I170" s="1191"/>
      <c r="J170" s="2946"/>
      <c r="K170" s="2949"/>
      <c r="M170" s="9"/>
      <c r="N170" s="686"/>
      <c r="O170" s="10"/>
      <c r="T170" s="652"/>
      <c r="V170" s="686"/>
      <c r="W170" s="10"/>
      <c r="X170" s="59" t="s">
        <v>824</v>
      </c>
      <c r="Z170" s="657"/>
      <c r="AB170" s="657"/>
      <c r="AC170" s="31"/>
      <c r="AD170" s="9"/>
      <c r="AE170" s="657"/>
      <c r="AG170" s="657"/>
      <c r="AI170" s="10"/>
      <c r="AJ170" s="82"/>
      <c r="AK170" s="386"/>
      <c r="AL170" s="652"/>
      <c r="AM170" s="386"/>
      <c r="AN170" s="652"/>
      <c r="AO170" s="386"/>
      <c r="AP170" s="652"/>
    </row>
    <row r="171" spans="1:42" x14ac:dyDescent="0.25">
      <c r="A171" s="510">
        <v>58</v>
      </c>
      <c r="B171" s="10" t="s">
        <v>127</v>
      </c>
      <c r="C171" s="1680" t="s">
        <v>1036</v>
      </c>
      <c r="D171" s="86"/>
      <c r="E171" s="25" t="s">
        <v>11275</v>
      </c>
      <c r="F171" s="40"/>
      <c r="G171" s="2927"/>
      <c r="H171" s="2937"/>
      <c r="I171" s="1191"/>
      <c r="J171" s="2946"/>
      <c r="K171" s="2949"/>
      <c r="M171" s="9"/>
      <c r="N171" s="686"/>
      <c r="O171" s="10"/>
      <c r="T171" s="652"/>
      <c r="V171" s="686"/>
      <c r="W171" s="10"/>
      <c r="X171" s="59" t="s">
        <v>824</v>
      </c>
      <c r="Z171" s="657"/>
      <c r="AB171" s="657"/>
      <c r="AC171" s="31"/>
      <c r="AD171" s="9"/>
      <c r="AE171" s="657"/>
      <c r="AG171" s="657"/>
      <c r="AI171" s="10"/>
      <c r="AJ171" s="82"/>
      <c r="AK171" s="386"/>
      <c r="AL171" s="652"/>
      <c r="AM171" s="386"/>
      <c r="AN171" s="652"/>
      <c r="AO171" s="386"/>
      <c r="AP171" s="652"/>
    </row>
    <row r="172" spans="1:42" x14ac:dyDescent="0.25">
      <c r="A172" s="510">
        <v>58</v>
      </c>
      <c r="B172" s="10" t="s">
        <v>128</v>
      </c>
      <c r="C172" s="1680" t="s">
        <v>1037</v>
      </c>
      <c r="D172" s="86"/>
      <c r="E172" s="25" t="s">
        <v>11275</v>
      </c>
      <c r="F172" s="40"/>
      <c r="G172" s="2927"/>
      <c r="H172" s="2937"/>
      <c r="I172" s="1191"/>
      <c r="J172" s="2946"/>
      <c r="K172" s="2949"/>
      <c r="M172" s="9"/>
      <c r="N172" s="686"/>
      <c r="O172" s="10"/>
      <c r="T172" s="652"/>
      <c r="V172" s="686"/>
      <c r="W172" s="10"/>
      <c r="X172" s="59" t="s">
        <v>824</v>
      </c>
      <c r="Z172" s="657"/>
      <c r="AB172" s="657"/>
      <c r="AC172" s="31"/>
      <c r="AD172" s="9"/>
      <c r="AE172" s="657"/>
      <c r="AG172" s="657"/>
      <c r="AI172" s="10"/>
      <c r="AJ172" s="82"/>
      <c r="AK172" s="386"/>
      <c r="AL172" s="652"/>
      <c r="AM172" s="386"/>
      <c r="AN172" s="652"/>
      <c r="AO172" s="386"/>
      <c r="AP172" s="652"/>
    </row>
    <row r="173" spans="1:42" x14ac:dyDescent="0.25">
      <c r="A173" s="510">
        <v>58</v>
      </c>
      <c r="B173" s="10" t="s">
        <v>92</v>
      </c>
      <c r="C173" s="1680" t="s">
        <v>1038</v>
      </c>
      <c r="D173" s="86"/>
      <c r="E173" s="25" t="s">
        <v>11366</v>
      </c>
      <c r="F173" s="40"/>
      <c r="G173" s="2927"/>
      <c r="H173" s="2937"/>
      <c r="I173" s="1191"/>
      <c r="J173" s="2946"/>
      <c r="K173" s="2949"/>
      <c r="M173" s="9"/>
      <c r="N173" s="686"/>
      <c r="O173" s="10"/>
      <c r="T173" s="652"/>
      <c r="V173" s="686"/>
      <c r="W173" s="10"/>
      <c r="X173" s="59" t="s">
        <v>824</v>
      </c>
      <c r="Z173" s="657"/>
      <c r="AB173" s="657"/>
      <c r="AC173" s="31"/>
      <c r="AD173" s="9"/>
      <c r="AE173" s="657"/>
      <c r="AG173" s="657"/>
      <c r="AI173" s="10"/>
      <c r="AJ173" s="82"/>
      <c r="AK173" s="386"/>
      <c r="AL173" s="652"/>
      <c r="AM173" s="386"/>
      <c r="AN173" s="652"/>
      <c r="AO173" s="386"/>
      <c r="AP173" s="652"/>
    </row>
    <row r="174" spans="1:42" x14ac:dyDescent="0.25">
      <c r="A174" s="510">
        <v>58</v>
      </c>
      <c r="B174" s="10" t="s">
        <v>93</v>
      </c>
      <c r="C174" s="1680" t="s">
        <v>989</v>
      </c>
      <c r="D174" s="86"/>
      <c r="E174" s="25" t="s">
        <v>11259</v>
      </c>
      <c r="F174" s="40"/>
      <c r="G174" s="2927"/>
      <c r="H174" s="2937"/>
      <c r="I174" s="1191"/>
      <c r="J174" s="2946"/>
      <c r="K174" s="2949"/>
      <c r="M174" s="9"/>
      <c r="N174" s="686"/>
      <c r="O174" s="10"/>
      <c r="T174" s="652"/>
      <c r="V174" s="686"/>
      <c r="W174" s="10"/>
      <c r="X174" s="59" t="s">
        <v>824</v>
      </c>
      <c r="Z174" s="657"/>
      <c r="AB174" s="657"/>
      <c r="AC174" s="31"/>
      <c r="AD174" s="9"/>
      <c r="AE174" s="657"/>
      <c r="AG174" s="657"/>
      <c r="AI174" s="10"/>
      <c r="AJ174" s="82"/>
      <c r="AK174" s="386"/>
      <c r="AL174" s="652"/>
      <c r="AM174" s="386"/>
      <c r="AN174" s="652"/>
      <c r="AO174" s="386"/>
      <c r="AP174" s="652"/>
    </row>
    <row r="175" spans="1:42" x14ac:dyDescent="0.25">
      <c r="A175" s="510">
        <v>58</v>
      </c>
      <c r="B175" s="10" t="s">
        <v>129</v>
      </c>
      <c r="C175" s="1680" t="s">
        <v>1039</v>
      </c>
      <c r="D175" s="86"/>
      <c r="E175" s="25" t="s">
        <v>11316</v>
      </c>
      <c r="F175" s="40"/>
      <c r="G175" s="2927"/>
      <c r="H175" s="2937"/>
      <c r="I175" s="1191"/>
      <c r="J175" s="2946"/>
      <c r="K175" s="2949"/>
      <c r="M175" s="9"/>
      <c r="N175" s="686"/>
      <c r="O175" s="10"/>
      <c r="T175" s="652"/>
      <c r="V175" s="686"/>
      <c r="W175" s="10"/>
      <c r="X175" s="59" t="s">
        <v>824</v>
      </c>
      <c r="Z175" s="657"/>
      <c r="AB175" s="657"/>
      <c r="AC175" s="31"/>
      <c r="AD175" s="9"/>
      <c r="AE175" s="657"/>
      <c r="AG175" s="657"/>
      <c r="AI175" s="10"/>
      <c r="AJ175" s="82"/>
      <c r="AK175" s="386"/>
      <c r="AL175" s="652"/>
      <c r="AM175" s="386"/>
      <c r="AN175" s="652"/>
      <c r="AO175" s="386"/>
      <c r="AP175" s="652"/>
    </row>
    <row r="176" spans="1:42" x14ac:dyDescent="0.25">
      <c r="A176" s="510">
        <v>58</v>
      </c>
      <c r="B176" s="10" t="s">
        <v>130</v>
      </c>
      <c r="C176" s="1680" t="s">
        <v>1040</v>
      </c>
      <c r="D176" s="86"/>
      <c r="E176" s="25" t="s">
        <v>1095</v>
      </c>
      <c r="F176" s="40"/>
      <c r="G176" s="2927"/>
      <c r="H176" s="2937"/>
      <c r="I176" s="1191"/>
      <c r="J176" s="2946"/>
      <c r="K176" s="2949"/>
      <c r="M176" s="9"/>
      <c r="N176" s="686"/>
      <c r="O176" s="10"/>
      <c r="P176" s="4" t="s">
        <v>174</v>
      </c>
      <c r="Q176" s="4" t="s">
        <v>174</v>
      </c>
      <c r="R176" s="4" t="s">
        <v>174</v>
      </c>
      <c r="S176" s="4"/>
      <c r="T176" s="652"/>
      <c r="V176" s="686"/>
      <c r="W176" s="10"/>
      <c r="X176" s="59" t="s">
        <v>824</v>
      </c>
      <c r="Z176" s="657"/>
      <c r="AB176" s="657"/>
      <c r="AC176" s="31"/>
      <c r="AD176" s="9"/>
      <c r="AE176" s="657"/>
      <c r="AG176" s="657"/>
      <c r="AI176" s="10"/>
      <c r="AJ176" s="82"/>
      <c r="AK176" s="386"/>
      <c r="AL176" s="652"/>
      <c r="AM176" s="386"/>
      <c r="AN176" s="652"/>
      <c r="AO176" s="386"/>
      <c r="AP176" s="652"/>
    </row>
    <row r="177" spans="1:42" x14ac:dyDescent="0.25">
      <c r="A177" s="510">
        <v>58</v>
      </c>
      <c r="B177" s="10" t="s">
        <v>57</v>
      </c>
      <c r="C177" s="2665" t="s">
        <v>1008</v>
      </c>
      <c r="E177" s="25" t="s">
        <v>1093</v>
      </c>
      <c r="F177" s="40"/>
      <c r="G177" s="2927"/>
      <c r="H177" s="2937"/>
      <c r="I177" s="1191"/>
      <c r="J177" s="2946"/>
      <c r="K177" s="2949"/>
      <c r="M177" s="2979"/>
      <c r="N177" s="686"/>
      <c r="O177" s="10"/>
      <c r="P177" s="4" t="s">
        <v>20</v>
      </c>
      <c r="Q177" s="4" t="s">
        <v>20</v>
      </c>
      <c r="R177" s="4" t="s">
        <v>20</v>
      </c>
      <c r="S177" s="4" t="s">
        <v>20</v>
      </c>
      <c r="T177" s="657"/>
      <c r="V177" s="686"/>
      <c r="W177" s="10"/>
      <c r="X177" s="59" t="s">
        <v>824</v>
      </c>
      <c r="Z177" s="657"/>
      <c r="AB177" s="657"/>
      <c r="AC177" s="31"/>
      <c r="AD177" s="9"/>
      <c r="AE177" s="657"/>
      <c r="AG177" s="657"/>
      <c r="AI177" s="10"/>
      <c r="AJ177" s="82"/>
      <c r="AK177" s="386"/>
      <c r="AL177" s="652"/>
      <c r="AM177" s="386"/>
      <c r="AN177" s="652"/>
      <c r="AO177" s="386"/>
      <c r="AP177" s="652"/>
    </row>
    <row r="178" spans="1:42" x14ac:dyDescent="0.25">
      <c r="A178" s="510">
        <v>58</v>
      </c>
      <c r="B178" s="10" t="s">
        <v>59</v>
      </c>
      <c r="C178" s="1684" t="s">
        <v>1041</v>
      </c>
      <c r="D178" s="86"/>
      <c r="E178" s="25" t="s">
        <v>1093</v>
      </c>
      <c r="F178" s="40"/>
      <c r="G178" s="2927"/>
      <c r="H178" s="2937"/>
      <c r="I178" s="1191"/>
      <c r="J178" s="2946"/>
      <c r="K178" s="2949"/>
      <c r="M178" s="2933" t="s">
        <v>57</v>
      </c>
      <c r="N178" s="686" t="s">
        <v>8</v>
      </c>
      <c r="O178" s="10"/>
      <c r="P178" s="4" t="s">
        <v>20</v>
      </c>
      <c r="Q178" s="4" t="s">
        <v>20</v>
      </c>
      <c r="R178" s="4" t="s">
        <v>20</v>
      </c>
      <c r="S178" s="4" t="s">
        <v>20</v>
      </c>
      <c r="T178" s="657"/>
      <c r="V178" s="686"/>
      <c r="W178" s="10"/>
      <c r="X178" s="59" t="s">
        <v>824</v>
      </c>
      <c r="Z178" s="657"/>
      <c r="AB178" s="657"/>
      <c r="AC178" s="31"/>
      <c r="AD178" s="9"/>
      <c r="AE178" s="657"/>
      <c r="AG178" s="657"/>
      <c r="AI178" s="10"/>
      <c r="AJ178" s="82"/>
      <c r="AK178" s="386"/>
      <c r="AL178" s="652"/>
      <c r="AM178" s="386"/>
      <c r="AN178" s="652"/>
      <c r="AO178" s="386"/>
      <c r="AP178" s="652"/>
    </row>
    <row r="179" spans="1:42" x14ac:dyDescent="0.25">
      <c r="A179" s="510">
        <v>58</v>
      </c>
      <c r="B179" s="10" t="s">
        <v>61</v>
      </c>
      <c r="C179" s="1684" t="s">
        <v>9126</v>
      </c>
      <c r="D179" s="86"/>
      <c r="E179" s="25" t="s">
        <v>9127</v>
      </c>
      <c r="F179" s="40"/>
      <c r="G179" s="2927"/>
      <c r="H179" s="2937"/>
      <c r="I179" s="1191"/>
      <c r="J179" s="2946"/>
      <c r="K179" s="2949"/>
      <c r="M179" s="9"/>
      <c r="N179" s="686"/>
      <c r="O179" s="10"/>
      <c r="P179" s="4"/>
      <c r="Q179" s="4"/>
      <c r="R179" s="4"/>
      <c r="S179" s="4"/>
      <c r="T179" s="657"/>
      <c r="V179" s="686"/>
      <c r="W179" s="10"/>
      <c r="X179" s="58" t="s">
        <v>61</v>
      </c>
      <c r="Z179" s="657" t="s">
        <v>738</v>
      </c>
      <c r="AB179" s="657"/>
      <c r="AC179" s="31"/>
      <c r="AD179" s="9"/>
      <c r="AE179" s="657"/>
      <c r="AG179" s="657"/>
      <c r="AI179" s="10"/>
      <c r="AJ179" s="82"/>
      <c r="AK179" s="386"/>
      <c r="AL179" s="652"/>
      <c r="AM179" s="386"/>
      <c r="AN179" s="652"/>
      <c r="AO179" s="386"/>
      <c r="AP179" s="652"/>
    </row>
    <row r="180" spans="1:42" x14ac:dyDescent="0.25">
      <c r="A180" s="510">
        <v>58</v>
      </c>
      <c r="B180" s="10" t="s">
        <v>63</v>
      </c>
      <c r="C180" s="1684" t="s">
        <v>1042</v>
      </c>
      <c r="D180" s="86"/>
      <c r="E180" s="25" t="s">
        <v>1092</v>
      </c>
      <c r="F180" s="40"/>
      <c r="G180" s="2927"/>
      <c r="H180" s="2937"/>
      <c r="I180" s="1191"/>
      <c r="J180" s="2946"/>
      <c r="K180" s="2949"/>
      <c r="M180" s="2979"/>
      <c r="N180" s="686"/>
      <c r="O180" s="10"/>
      <c r="P180" s="4" t="s">
        <v>160</v>
      </c>
      <c r="Q180" s="4" t="s">
        <v>160</v>
      </c>
      <c r="R180" s="4" t="s">
        <v>160</v>
      </c>
      <c r="S180" s="4" t="s">
        <v>162</v>
      </c>
      <c r="T180" s="659"/>
      <c r="U180" s="43"/>
      <c r="V180" s="686"/>
      <c r="W180" s="10"/>
      <c r="X180" s="59" t="s">
        <v>824</v>
      </c>
      <c r="Z180" s="657"/>
      <c r="AB180" s="657"/>
      <c r="AC180" s="31"/>
      <c r="AD180" s="9"/>
      <c r="AE180" s="657"/>
      <c r="AG180" s="657"/>
      <c r="AI180" s="10"/>
      <c r="AJ180" s="82"/>
      <c r="AK180" s="386"/>
      <c r="AL180" s="652"/>
      <c r="AM180" s="386"/>
      <c r="AN180" s="652"/>
      <c r="AO180" s="386"/>
      <c r="AP180" s="652"/>
    </row>
    <row r="181" spans="1:42" x14ac:dyDescent="0.25">
      <c r="A181" s="510">
        <v>58</v>
      </c>
      <c r="B181" s="10" t="s">
        <v>64</v>
      </c>
      <c r="C181" s="1684" t="s">
        <v>1043</v>
      </c>
      <c r="D181" s="86"/>
      <c r="E181" s="25" t="s">
        <v>11314</v>
      </c>
      <c r="F181" s="40"/>
      <c r="G181" s="2927"/>
      <c r="H181" s="2937"/>
      <c r="I181" s="1191"/>
      <c r="J181" s="2946"/>
      <c r="K181" s="2949"/>
      <c r="M181" s="2979"/>
      <c r="N181" s="686"/>
      <c r="O181" s="7"/>
      <c r="P181" s="4" t="s">
        <v>152</v>
      </c>
      <c r="Q181" s="4" t="s">
        <v>152</v>
      </c>
      <c r="R181" s="4" t="s">
        <v>152</v>
      </c>
      <c r="S181" s="4" t="s">
        <v>152</v>
      </c>
      <c r="T181" s="659"/>
      <c r="U181" s="43"/>
      <c r="V181" s="686"/>
      <c r="W181" s="10"/>
      <c r="X181" s="59" t="s">
        <v>824</v>
      </c>
      <c r="Z181" s="657"/>
      <c r="AB181" s="657"/>
      <c r="AC181" s="31"/>
      <c r="AD181" s="9"/>
      <c r="AE181" s="657"/>
      <c r="AG181" s="657"/>
      <c r="AI181" s="10"/>
      <c r="AJ181" s="82"/>
      <c r="AK181" s="386"/>
      <c r="AL181" s="652"/>
      <c r="AM181" s="386"/>
      <c r="AN181" s="652"/>
      <c r="AO181" s="386"/>
      <c r="AP181" s="652"/>
    </row>
    <row r="182" spans="1:42" x14ac:dyDescent="0.25">
      <c r="A182" s="510">
        <v>58</v>
      </c>
      <c r="B182" s="57" t="s">
        <v>758</v>
      </c>
      <c r="C182" s="1680" t="s">
        <v>9123</v>
      </c>
      <c r="D182" s="86"/>
      <c r="E182" s="25" t="s">
        <v>11313</v>
      </c>
      <c r="F182" s="40"/>
      <c r="G182" s="2927"/>
      <c r="H182" s="2937"/>
      <c r="I182" s="1191"/>
      <c r="J182" s="2946"/>
      <c r="K182" s="2949"/>
      <c r="M182" s="2933" t="s">
        <v>64</v>
      </c>
      <c r="N182" s="686" t="s">
        <v>19600</v>
      </c>
      <c r="O182" s="7"/>
      <c r="P182" s="4"/>
      <c r="Q182" s="4"/>
      <c r="R182" s="4"/>
      <c r="S182" s="4"/>
      <c r="T182" s="659"/>
      <c r="U182" s="43"/>
      <c r="V182" s="686"/>
      <c r="W182" s="10"/>
      <c r="X182" s="59"/>
      <c r="Z182" s="657"/>
      <c r="AB182" s="657"/>
      <c r="AC182" s="671" t="s">
        <v>758</v>
      </c>
      <c r="AD182" s="9" t="s">
        <v>820</v>
      </c>
      <c r="AE182" s="657" t="s">
        <v>15</v>
      </c>
      <c r="AG182" s="657"/>
      <c r="AI182" s="10"/>
      <c r="AJ182" s="82"/>
      <c r="AK182" s="386"/>
      <c r="AL182" s="652"/>
      <c r="AM182" s="386"/>
      <c r="AN182" s="652"/>
      <c r="AO182" s="386"/>
      <c r="AP182" s="652"/>
    </row>
    <row r="183" spans="1:42" x14ac:dyDescent="0.25">
      <c r="A183" s="510">
        <v>58</v>
      </c>
      <c r="B183" s="57" t="s">
        <v>759</v>
      </c>
      <c r="C183" s="1680" t="s">
        <v>9124</v>
      </c>
      <c r="D183" s="86"/>
      <c r="E183" s="25" t="s">
        <v>1095</v>
      </c>
      <c r="F183" s="40"/>
      <c r="G183" s="2927"/>
      <c r="H183" s="2937"/>
      <c r="I183" s="1191"/>
      <c r="J183" s="2946"/>
      <c r="K183" s="2949"/>
      <c r="M183" s="9"/>
      <c r="N183" s="686"/>
      <c r="O183" s="7"/>
      <c r="P183" s="4"/>
      <c r="Q183" s="4"/>
      <c r="R183" s="4"/>
      <c r="S183" s="4"/>
      <c r="T183" s="659"/>
      <c r="U183" s="43"/>
      <c r="V183" s="686"/>
      <c r="W183" s="10"/>
      <c r="X183" s="59"/>
      <c r="Z183" s="657"/>
      <c r="AB183" s="657"/>
      <c r="AC183" s="671" t="s">
        <v>759</v>
      </c>
      <c r="AD183" s="9"/>
      <c r="AE183" s="657"/>
      <c r="AG183" s="657" t="s">
        <v>760</v>
      </c>
      <c r="AI183" s="10"/>
      <c r="AJ183" s="82"/>
      <c r="AK183" s="386"/>
      <c r="AL183" s="652"/>
      <c r="AM183" s="386"/>
      <c r="AN183" s="652"/>
      <c r="AO183" s="386"/>
      <c r="AP183" s="652"/>
    </row>
    <row r="184" spans="1:42" x14ac:dyDescent="0.25">
      <c r="A184" s="510">
        <v>58</v>
      </c>
      <c r="B184" s="57" t="s">
        <v>761</v>
      </c>
      <c r="C184" s="1680" t="s">
        <v>9125</v>
      </c>
      <c r="D184" s="86"/>
      <c r="E184" s="25" t="s">
        <v>11275</v>
      </c>
      <c r="F184" s="40"/>
      <c r="G184" s="2927"/>
      <c r="H184" s="2937"/>
      <c r="I184" s="1191"/>
      <c r="J184" s="2946"/>
      <c r="K184" s="2949"/>
      <c r="M184" s="9"/>
      <c r="N184" s="686"/>
      <c r="O184" s="7"/>
      <c r="P184" s="4"/>
      <c r="Q184" s="4"/>
      <c r="R184" s="4"/>
      <c r="S184" s="4"/>
      <c r="T184" s="659"/>
      <c r="U184" s="43"/>
      <c r="V184" s="686"/>
      <c r="W184" s="10"/>
      <c r="X184" s="59"/>
      <c r="Z184" s="657"/>
      <c r="AB184" s="657"/>
      <c r="AC184" s="671" t="s">
        <v>761</v>
      </c>
      <c r="AD184" s="9"/>
      <c r="AE184" s="657"/>
      <c r="AG184" s="657" t="s">
        <v>760</v>
      </c>
      <c r="AI184" s="10"/>
      <c r="AJ184" s="82"/>
      <c r="AK184" s="386"/>
      <c r="AL184" s="652"/>
      <c r="AM184" s="386"/>
      <c r="AN184" s="652"/>
      <c r="AO184" s="386"/>
      <c r="AP184" s="652"/>
    </row>
    <row r="185" spans="1:42" x14ac:dyDescent="0.25">
      <c r="A185" s="510">
        <v>58</v>
      </c>
      <c r="B185" s="10" t="s">
        <v>72</v>
      </c>
      <c r="C185" s="1680" t="s">
        <v>1044</v>
      </c>
      <c r="D185" s="86"/>
      <c r="E185" s="25" t="s">
        <v>1091</v>
      </c>
      <c r="F185" s="40"/>
      <c r="G185" s="2927"/>
      <c r="H185" s="2937"/>
      <c r="I185" s="1191"/>
      <c r="J185" s="2946"/>
      <c r="K185" s="2949"/>
      <c r="M185" s="9"/>
      <c r="N185" s="686"/>
      <c r="O185" s="7"/>
      <c r="P185" s="4"/>
      <c r="Q185" s="4"/>
      <c r="R185" s="4"/>
      <c r="S185" s="4"/>
      <c r="T185" s="659"/>
      <c r="U185" s="43"/>
      <c r="V185" s="686"/>
      <c r="W185" s="10"/>
      <c r="X185" s="59" t="s">
        <v>824</v>
      </c>
      <c r="Z185" s="657"/>
      <c r="AB185" s="657"/>
      <c r="AC185" s="31"/>
      <c r="AD185" s="9"/>
      <c r="AE185" s="657"/>
      <c r="AG185" s="657"/>
      <c r="AI185" s="10"/>
      <c r="AJ185" s="82"/>
      <c r="AK185" s="386"/>
      <c r="AL185" s="652"/>
      <c r="AM185" s="386"/>
      <c r="AN185" s="652"/>
      <c r="AO185" s="386"/>
      <c r="AP185" s="652"/>
    </row>
    <row r="186" spans="1:42" x14ac:dyDescent="0.25">
      <c r="A186" s="510">
        <v>58</v>
      </c>
      <c r="B186" s="10" t="s">
        <v>138</v>
      </c>
      <c r="C186" s="1680" t="s">
        <v>1045</v>
      </c>
      <c r="D186" s="86"/>
      <c r="E186" s="25" t="s">
        <v>1095</v>
      </c>
      <c r="F186" s="40"/>
      <c r="G186" s="2927"/>
      <c r="H186" s="2937"/>
      <c r="I186" s="1191"/>
      <c r="J186" s="2946"/>
      <c r="K186" s="2949"/>
      <c r="M186" s="9"/>
      <c r="N186" s="686"/>
      <c r="O186" s="7"/>
      <c r="P186" s="4"/>
      <c r="Q186" s="4"/>
      <c r="R186" s="4"/>
      <c r="S186" s="4"/>
      <c r="T186" s="659"/>
      <c r="U186" s="43"/>
      <c r="V186" s="686"/>
      <c r="W186" s="10"/>
      <c r="X186" s="59" t="s">
        <v>824</v>
      </c>
      <c r="Z186" s="657"/>
      <c r="AB186" s="657"/>
      <c r="AC186" s="31"/>
      <c r="AD186" s="9"/>
      <c r="AE186" s="657"/>
      <c r="AG186" s="657"/>
      <c r="AI186" s="10"/>
      <c r="AJ186" s="82"/>
      <c r="AK186" s="386"/>
      <c r="AL186" s="652"/>
      <c r="AM186" s="386"/>
      <c r="AN186" s="652"/>
      <c r="AO186" s="386"/>
      <c r="AP186" s="652"/>
    </row>
    <row r="187" spans="1:42" x14ac:dyDescent="0.25">
      <c r="A187" s="510">
        <v>58</v>
      </c>
      <c r="B187" s="10" t="s">
        <v>131</v>
      </c>
      <c r="C187" s="1684" t="s">
        <v>1046</v>
      </c>
      <c r="D187" s="86"/>
      <c r="E187" s="25" t="s">
        <v>1091</v>
      </c>
      <c r="F187" s="40"/>
      <c r="G187" s="2927"/>
      <c r="H187" s="2937"/>
      <c r="I187" s="1191"/>
      <c r="J187" s="2946"/>
      <c r="K187" s="2949"/>
      <c r="M187" s="2933" t="s">
        <v>131</v>
      </c>
      <c r="N187" s="686" t="s">
        <v>20</v>
      </c>
      <c r="O187" s="10"/>
      <c r="P187" s="4" t="s">
        <v>20</v>
      </c>
      <c r="Q187" s="4" t="s">
        <v>20</v>
      </c>
      <c r="R187" s="4" t="s">
        <v>20</v>
      </c>
      <c r="S187" s="4" t="s">
        <v>20</v>
      </c>
      <c r="T187" s="659"/>
      <c r="U187" s="43"/>
      <c r="V187" s="686"/>
      <c r="W187" s="10"/>
      <c r="X187" s="59" t="s">
        <v>824</v>
      </c>
      <c r="Z187" s="657"/>
      <c r="AB187" s="657"/>
      <c r="AC187" s="31"/>
      <c r="AD187" s="9"/>
      <c r="AE187" s="657"/>
      <c r="AG187" s="657"/>
      <c r="AI187" s="10"/>
      <c r="AJ187" s="82"/>
      <c r="AK187" s="386"/>
      <c r="AL187" s="652"/>
      <c r="AM187" s="386"/>
      <c r="AN187" s="652"/>
      <c r="AO187" s="386"/>
      <c r="AP187" s="652"/>
    </row>
    <row r="188" spans="1:42" x14ac:dyDescent="0.25">
      <c r="A188" s="510">
        <v>58</v>
      </c>
      <c r="B188" s="10" t="s">
        <v>132</v>
      </c>
      <c r="C188" s="1684" t="s">
        <v>1047</v>
      </c>
      <c r="D188" s="86"/>
      <c r="E188" s="25" t="s">
        <v>1091</v>
      </c>
      <c r="F188" s="40"/>
      <c r="G188" s="2927"/>
      <c r="H188" s="2937"/>
      <c r="I188" s="1191"/>
      <c r="J188" s="2946"/>
      <c r="K188" s="2949"/>
      <c r="M188" s="2933" t="s">
        <v>132</v>
      </c>
      <c r="N188" s="686" t="s">
        <v>20</v>
      </c>
      <c r="O188" s="10"/>
      <c r="P188" s="4" t="s">
        <v>20</v>
      </c>
      <c r="Q188" s="4" t="s">
        <v>20</v>
      </c>
      <c r="R188" s="4" t="s">
        <v>20</v>
      </c>
      <c r="S188" s="4" t="s">
        <v>20</v>
      </c>
      <c r="T188" s="659"/>
      <c r="U188" s="43"/>
      <c r="V188" s="686"/>
      <c r="W188" s="10"/>
      <c r="X188" s="59" t="s">
        <v>824</v>
      </c>
      <c r="Z188" s="657"/>
      <c r="AB188" s="657"/>
      <c r="AC188" s="31"/>
      <c r="AD188" s="9"/>
      <c r="AE188" s="657"/>
      <c r="AG188" s="657"/>
      <c r="AI188" s="10"/>
      <c r="AJ188" s="82"/>
      <c r="AK188" s="386"/>
      <c r="AL188" s="652"/>
      <c r="AM188" s="386"/>
      <c r="AN188" s="652"/>
      <c r="AO188" s="386"/>
      <c r="AP188" s="652"/>
    </row>
    <row r="189" spans="1:42" x14ac:dyDescent="0.25">
      <c r="A189" s="510">
        <v>58</v>
      </c>
      <c r="B189" s="10" t="s">
        <v>133</v>
      </c>
      <c r="C189" s="1684" t="s">
        <v>1048</v>
      </c>
      <c r="D189" s="86"/>
      <c r="E189" s="25" t="s">
        <v>1091</v>
      </c>
      <c r="F189" s="40"/>
      <c r="G189" s="2927"/>
      <c r="H189" s="2937"/>
      <c r="I189" s="1191"/>
      <c r="J189" s="2946"/>
      <c r="K189" s="2949"/>
      <c r="M189" s="2933" t="s">
        <v>133</v>
      </c>
      <c r="N189" s="686" t="s">
        <v>20</v>
      </c>
      <c r="O189" s="10"/>
      <c r="P189" s="4" t="s">
        <v>20</v>
      </c>
      <c r="Q189" s="4" t="s">
        <v>20</v>
      </c>
      <c r="R189" s="4" t="s">
        <v>20</v>
      </c>
      <c r="S189" s="4" t="s">
        <v>20</v>
      </c>
      <c r="T189" s="659"/>
      <c r="U189" s="43"/>
      <c r="V189" s="686"/>
      <c r="W189" s="10"/>
      <c r="X189" s="59" t="s">
        <v>824</v>
      </c>
      <c r="Z189" s="657"/>
      <c r="AB189" s="657"/>
      <c r="AC189" s="31"/>
      <c r="AD189" s="9"/>
      <c r="AE189" s="657"/>
      <c r="AG189" s="657"/>
      <c r="AI189" s="10"/>
      <c r="AJ189" s="82"/>
      <c r="AK189" s="386"/>
      <c r="AL189" s="652"/>
      <c r="AM189" s="386"/>
      <c r="AN189" s="652"/>
      <c r="AO189" s="386"/>
      <c r="AP189" s="652"/>
    </row>
    <row r="190" spans="1:42" x14ac:dyDescent="0.25">
      <c r="A190" s="510">
        <v>58</v>
      </c>
      <c r="B190" s="10" t="s">
        <v>134</v>
      </c>
      <c r="C190" s="1680" t="s">
        <v>1049</v>
      </c>
      <c r="D190" s="86"/>
      <c r="E190" s="25" t="s">
        <v>9127</v>
      </c>
      <c r="F190" s="40"/>
      <c r="G190" s="2927"/>
      <c r="H190" s="2937"/>
      <c r="I190" s="1191"/>
      <c r="J190" s="2946"/>
      <c r="K190" s="2949"/>
      <c r="M190" s="9"/>
      <c r="N190" s="686"/>
      <c r="O190" s="10"/>
      <c r="T190" s="648"/>
      <c r="U190" s="43"/>
      <c r="V190" s="686"/>
      <c r="W190" s="10"/>
      <c r="X190" s="59" t="s">
        <v>824</v>
      </c>
      <c r="Z190" s="657"/>
      <c r="AB190" s="657"/>
      <c r="AC190" s="31"/>
      <c r="AD190" s="9"/>
      <c r="AE190" s="657"/>
      <c r="AG190" s="657"/>
      <c r="AI190" s="10"/>
      <c r="AJ190" s="82"/>
      <c r="AK190" s="386"/>
      <c r="AL190" s="652"/>
      <c r="AM190" s="386"/>
      <c r="AN190" s="652"/>
      <c r="AO190" s="386"/>
      <c r="AP190" s="652"/>
    </row>
    <row r="191" spans="1:42" x14ac:dyDescent="0.25">
      <c r="A191" s="510">
        <v>58</v>
      </c>
      <c r="B191" s="10" t="s">
        <v>135</v>
      </c>
      <c r="C191" s="1680" t="s">
        <v>1050</v>
      </c>
      <c r="D191" s="86"/>
      <c r="E191" s="25" t="s">
        <v>11317</v>
      </c>
      <c r="F191" s="40"/>
      <c r="G191" s="2927"/>
      <c r="H191" s="2937"/>
      <c r="I191" s="1191"/>
      <c r="J191" s="2946"/>
      <c r="K191" s="2949"/>
      <c r="M191" s="9"/>
      <c r="N191" s="686"/>
      <c r="O191" s="10"/>
      <c r="T191" s="648"/>
      <c r="U191" s="43"/>
      <c r="V191" s="686"/>
      <c r="W191" s="10"/>
      <c r="X191" s="59" t="s">
        <v>824</v>
      </c>
      <c r="Z191" s="657"/>
      <c r="AB191" s="657"/>
      <c r="AC191" s="31"/>
      <c r="AD191" s="9"/>
      <c r="AE191" s="657"/>
      <c r="AG191" s="657"/>
      <c r="AI191" s="10"/>
      <c r="AJ191" s="82"/>
      <c r="AK191" s="386"/>
      <c r="AL191" s="652"/>
      <c r="AM191" s="386"/>
      <c r="AN191" s="652"/>
      <c r="AO191" s="386"/>
      <c r="AP191" s="652"/>
    </row>
    <row r="192" spans="1:42" x14ac:dyDescent="0.25">
      <c r="A192" s="510">
        <v>58</v>
      </c>
      <c r="B192" s="10" t="s">
        <v>136</v>
      </c>
      <c r="C192" s="1680" t="s">
        <v>1051</v>
      </c>
      <c r="D192" s="86"/>
      <c r="E192" s="25" t="s">
        <v>11367</v>
      </c>
      <c r="F192" s="40"/>
      <c r="G192" s="2927"/>
      <c r="H192" s="2937"/>
      <c r="I192" s="1191"/>
      <c r="J192" s="2946"/>
      <c r="K192" s="2949"/>
      <c r="M192" s="9"/>
      <c r="N192" s="686"/>
      <c r="O192" s="10"/>
      <c r="T192" s="648"/>
      <c r="U192" s="43"/>
      <c r="V192" s="686"/>
      <c r="W192" s="10"/>
      <c r="X192" s="59" t="s">
        <v>824</v>
      </c>
      <c r="Z192" s="657"/>
      <c r="AB192" s="657"/>
      <c r="AC192" s="31"/>
      <c r="AD192" s="9"/>
      <c r="AE192" s="657"/>
      <c r="AG192" s="657"/>
      <c r="AI192" s="10"/>
      <c r="AJ192" s="82"/>
      <c r="AK192" s="386"/>
      <c r="AL192" s="652"/>
      <c r="AM192" s="386"/>
      <c r="AN192" s="652"/>
      <c r="AO192" s="386"/>
      <c r="AP192" s="652"/>
    </row>
    <row r="193" spans="1:42" x14ac:dyDescent="0.25">
      <c r="A193" s="631">
        <v>58</v>
      </c>
      <c r="B193" s="10" t="s">
        <v>137</v>
      </c>
      <c r="C193" s="1689" t="s">
        <v>12741</v>
      </c>
      <c r="D193" s="86"/>
      <c r="E193" s="25" t="s">
        <v>11275</v>
      </c>
      <c r="F193" s="40"/>
      <c r="G193" s="2927"/>
      <c r="H193" s="2937"/>
      <c r="I193" s="1191"/>
      <c r="J193" s="2946"/>
      <c r="K193" s="2949"/>
      <c r="M193" s="9"/>
      <c r="N193" s="686"/>
      <c r="O193" s="10"/>
      <c r="P193" s="4"/>
      <c r="Q193" s="4"/>
      <c r="R193" s="4"/>
      <c r="S193" s="4"/>
      <c r="T193" s="659"/>
      <c r="U193" s="43"/>
      <c r="V193" s="686"/>
      <c r="W193" s="10"/>
      <c r="X193" s="59" t="s">
        <v>824</v>
      </c>
      <c r="Z193" s="657"/>
      <c r="AB193" s="657"/>
      <c r="AC193" s="31"/>
      <c r="AD193" s="9"/>
      <c r="AE193" s="657"/>
      <c r="AG193" s="657"/>
      <c r="AI193" s="10"/>
      <c r="AJ193" s="82"/>
      <c r="AK193" s="386"/>
      <c r="AL193" s="652"/>
      <c r="AM193" s="386"/>
      <c r="AN193" s="652"/>
      <c r="AO193" s="386"/>
      <c r="AP193" s="652"/>
    </row>
    <row r="194" spans="1:42" x14ac:dyDescent="0.25">
      <c r="A194" s="510">
        <v>58</v>
      </c>
      <c r="B194" s="10" t="s">
        <v>139</v>
      </c>
      <c r="C194" s="1680" t="s">
        <v>9278</v>
      </c>
      <c r="D194" s="86"/>
      <c r="E194" s="25" t="s">
        <v>1093</v>
      </c>
      <c r="F194" s="40"/>
      <c r="G194" s="2927"/>
      <c r="H194" s="2937"/>
      <c r="I194" s="1191"/>
      <c r="J194" s="2946"/>
      <c r="K194" s="2949"/>
      <c r="M194" s="9"/>
      <c r="N194" s="686"/>
      <c r="O194" s="7"/>
      <c r="P194" s="4"/>
      <c r="Q194" s="4"/>
      <c r="R194" s="4"/>
      <c r="S194" s="4"/>
      <c r="T194" s="659"/>
      <c r="U194" s="43"/>
      <c r="V194" s="686"/>
      <c r="W194" s="10"/>
      <c r="X194" s="59" t="s">
        <v>824</v>
      </c>
      <c r="Z194" s="657"/>
      <c r="AB194" s="657"/>
      <c r="AC194" s="31"/>
      <c r="AD194" s="9"/>
      <c r="AE194" s="657"/>
      <c r="AG194" s="657"/>
      <c r="AI194" s="10"/>
      <c r="AJ194" s="82"/>
      <c r="AK194" s="386"/>
      <c r="AL194" s="652"/>
      <c r="AM194" s="386"/>
      <c r="AN194" s="652"/>
      <c r="AO194" s="386"/>
      <c r="AP194" s="652"/>
    </row>
    <row r="195" spans="1:42" x14ac:dyDescent="0.25">
      <c r="A195" s="1616">
        <v>59</v>
      </c>
      <c r="B195" s="1615"/>
      <c r="C195" s="1622" t="s">
        <v>876</v>
      </c>
      <c r="D195" s="68" t="s">
        <v>11287</v>
      </c>
      <c r="E195" s="30" t="s">
        <v>11375</v>
      </c>
      <c r="F195" s="38">
        <v>59</v>
      </c>
      <c r="G195" s="2928"/>
      <c r="H195" s="2936"/>
      <c r="I195" s="1176"/>
      <c r="J195" s="2945"/>
      <c r="K195" s="2950"/>
      <c r="M195" s="2654"/>
      <c r="N195" s="2028"/>
      <c r="O195" s="34"/>
      <c r="P195" s="23"/>
      <c r="Q195" s="23"/>
      <c r="R195" s="23"/>
      <c r="S195" s="23"/>
      <c r="T195" s="660"/>
      <c r="U195" s="61"/>
      <c r="V195" s="2028"/>
      <c r="W195" s="34"/>
      <c r="X195" s="55" t="s">
        <v>824</v>
      </c>
      <c r="Y195" s="23"/>
      <c r="Z195" s="656"/>
      <c r="AA195" s="23"/>
      <c r="AB195" s="656"/>
      <c r="AC195" s="667"/>
      <c r="AD195" s="24"/>
      <c r="AE195" s="656"/>
      <c r="AF195" s="23"/>
      <c r="AG195" s="656"/>
      <c r="AH195" s="23"/>
      <c r="AI195" s="34"/>
      <c r="AJ195" s="56"/>
      <c r="AK195" s="32"/>
      <c r="AL195" s="651"/>
      <c r="AM195" s="32"/>
      <c r="AN195" s="651"/>
      <c r="AO195" s="32"/>
      <c r="AP195" s="651"/>
    </row>
    <row r="196" spans="1:42" x14ac:dyDescent="0.25">
      <c r="A196" s="510">
        <v>59</v>
      </c>
      <c r="B196" s="10" t="s">
        <v>81</v>
      </c>
      <c r="C196" s="1689" t="s">
        <v>855</v>
      </c>
      <c r="D196" s="86" t="s">
        <v>11268</v>
      </c>
      <c r="E196" s="25"/>
      <c r="F196" s="43"/>
      <c r="G196" s="2927"/>
      <c r="H196" s="2937"/>
      <c r="I196" s="1191"/>
      <c r="J196" s="2946"/>
      <c r="K196" s="2949"/>
      <c r="M196" s="9"/>
      <c r="N196" s="686"/>
      <c r="O196" s="7"/>
      <c r="T196" s="648"/>
      <c r="U196" s="43"/>
      <c r="V196" s="686"/>
      <c r="W196" s="10"/>
      <c r="X196" s="59" t="s">
        <v>824</v>
      </c>
      <c r="Z196" s="657"/>
      <c r="AB196" s="657"/>
      <c r="AC196" s="31"/>
      <c r="AD196" s="9"/>
      <c r="AE196" s="657"/>
      <c r="AG196" s="657"/>
      <c r="AI196" s="10"/>
      <c r="AJ196" s="82"/>
      <c r="AK196" s="386"/>
      <c r="AL196" s="652"/>
      <c r="AM196" s="386"/>
      <c r="AN196" s="652"/>
      <c r="AO196" s="386"/>
      <c r="AP196" s="652"/>
    </row>
    <row r="197" spans="1:42" x14ac:dyDescent="0.25">
      <c r="A197" s="631">
        <v>59</v>
      </c>
      <c r="B197" s="10" t="s">
        <v>82</v>
      </c>
      <c r="C197" s="1689" t="s">
        <v>12742</v>
      </c>
      <c r="D197" s="86" t="s">
        <v>11266</v>
      </c>
      <c r="E197" s="25"/>
      <c r="F197" s="2925" t="s">
        <v>82</v>
      </c>
      <c r="G197" s="2616" t="s">
        <v>8</v>
      </c>
      <c r="H197" s="2938"/>
      <c r="I197" s="2704"/>
      <c r="J197" s="2946"/>
      <c r="K197" s="2949"/>
      <c r="M197" s="9"/>
      <c r="N197" s="686"/>
      <c r="O197" s="7"/>
      <c r="T197" s="648"/>
      <c r="U197" s="43"/>
      <c r="V197" s="686"/>
      <c r="W197" s="10"/>
      <c r="X197" s="59" t="s">
        <v>824</v>
      </c>
      <c r="Z197" s="657"/>
      <c r="AB197" s="657"/>
      <c r="AC197" s="31"/>
      <c r="AD197" s="9"/>
      <c r="AE197" s="657"/>
      <c r="AG197" s="657"/>
      <c r="AI197" s="10"/>
      <c r="AJ197" s="82"/>
      <c r="AK197" s="386"/>
      <c r="AL197" s="652"/>
      <c r="AM197" s="386"/>
      <c r="AN197" s="652"/>
      <c r="AO197" s="386"/>
      <c r="AP197" s="652"/>
    </row>
    <row r="198" spans="1:42" x14ac:dyDescent="0.25">
      <c r="A198" s="510">
        <v>59</v>
      </c>
      <c r="B198" s="10" t="s">
        <v>83</v>
      </c>
      <c r="C198" s="1687" t="s">
        <v>982</v>
      </c>
      <c r="D198" s="86" t="s">
        <v>9127</v>
      </c>
      <c r="E198" s="25"/>
      <c r="F198" s="2925" t="s">
        <v>83</v>
      </c>
      <c r="G198" s="2616" t="s">
        <v>8</v>
      </c>
      <c r="H198" s="2938"/>
      <c r="I198" s="2704"/>
      <c r="J198" s="2946"/>
      <c r="K198" s="2949"/>
      <c r="M198" s="9"/>
      <c r="N198" s="686"/>
      <c r="O198" s="7"/>
      <c r="T198" s="648"/>
      <c r="U198" s="43"/>
      <c r="V198" s="686"/>
      <c r="W198" s="10"/>
      <c r="X198" s="59" t="s">
        <v>824</v>
      </c>
      <c r="Z198" s="657"/>
      <c r="AB198" s="657"/>
      <c r="AC198" s="31"/>
      <c r="AD198" s="9"/>
      <c r="AE198" s="657"/>
      <c r="AG198" s="657"/>
      <c r="AI198" s="10"/>
      <c r="AJ198" s="82"/>
      <c r="AK198" s="386"/>
      <c r="AL198" s="652"/>
      <c r="AM198" s="386"/>
      <c r="AN198" s="652"/>
      <c r="AO198" s="386"/>
      <c r="AP198" s="652"/>
    </row>
    <row r="199" spans="1:42" x14ac:dyDescent="0.25">
      <c r="A199" s="510">
        <v>59</v>
      </c>
      <c r="B199" s="10" t="s">
        <v>84</v>
      </c>
      <c r="C199" s="1680" t="s">
        <v>983</v>
      </c>
      <c r="D199" s="86" t="s">
        <v>1095</v>
      </c>
      <c r="E199" s="25"/>
      <c r="F199" s="2925" t="s">
        <v>84</v>
      </c>
      <c r="G199" s="2616" t="s">
        <v>18928</v>
      </c>
      <c r="H199" s="2938"/>
      <c r="I199" s="2704"/>
      <c r="J199" s="2946"/>
      <c r="K199" s="2949"/>
      <c r="M199" s="9"/>
      <c r="N199" s="686"/>
      <c r="O199" s="7"/>
      <c r="Q199" s="4"/>
      <c r="T199" s="648"/>
      <c r="U199" s="43"/>
      <c r="V199" s="686"/>
      <c r="W199" s="10"/>
      <c r="X199" s="59" t="s">
        <v>824</v>
      </c>
      <c r="Z199" s="657"/>
      <c r="AB199" s="657"/>
      <c r="AC199" s="31"/>
      <c r="AD199" s="9"/>
      <c r="AE199" s="657"/>
      <c r="AG199" s="657"/>
      <c r="AI199" s="10"/>
      <c r="AJ199" s="82"/>
      <c r="AK199" s="386"/>
      <c r="AL199" s="652"/>
      <c r="AM199" s="386"/>
      <c r="AN199" s="652"/>
      <c r="AO199" s="386"/>
      <c r="AP199" s="652"/>
    </row>
    <row r="200" spans="1:42" x14ac:dyDescent="0.25">
      <c r="A200" s="510">
        <v>59</v>
      </c>
      <c r="B200" s="10" t="s">
        <v>85</v>
      </c>
      <c r="C200" s="2030" t="s">
        <v>11680</v>
      </c>
      <c r="D200" s="86" t="s">
        <v>11260</v>
      </c>
      <c r="E200" s="25"/>
      <c r="F200" s="2925" t="s">
        <v>85</v>
      </c>
      <c r="G200" s="2616"/>
      <c r="H200" s="2938"/>
      <c r="I200" s="2704"/>
      <c r="J200" s="2946"/>
      <c r="K200" s="2949"/>
      <c r="M200" s="9"/>
      <c r="N200" s="686"/>
      <c r="O200" s="7"/>
      <c r="T200" s="648"/>
      <c r="U200" s="43"/>
      <c r="V200" s="686"/>
      <c r="W200" s="10"/>
      <c r="X200" s="59" t="s">
        <v>824</v>
      </c>
      <c r="Z200" s="657"/>
      <c r="AB200" s="657"/>
      <c r="AC200" s="31"/>
      <c r="AD200" s="9"/>
      <c r="AE200" s="657"/>
      <c r="AG200" s="657"/>
      <c r="AI200" s="10"/>
      <c r="AJ200" s="82"/>
      <c r="AK200" s="386"/>
      <c r="AL200" s="652"/>
      <c r="AM200" s="386"/>
      <c r="AN200" s="652"/>
      <c r="AO200" s="386"/>
      <c r="AP200" s="652"/>
    </row>
    <row r="201" spans="1:42" x14ac:dyDescent="0.25">
      <c r="A201" s="510">
        <v>59</v>
      </c>
      <c r="B201" s="10" t="s">
        <v>86</v>
      </c>
      <c r="C201" s="2030" t="s">
        <v>984</v>
      </c>
      <c r="D201" s="86" t="s">
        <v>11310</v>
      </c>
      <c r="E201" s="25"/>
      <c r="F201" s="2925" t="s">
        <v>86</v>
      </c>
      <c r="G201" s="2616" t="s">
        <v>8</v>
      </c>
      <c r="H201" s="2938"/>
      <c r="I201" s="2704"/>
      <c r="J201" s="2946"/>
      <c r="K201" s="2949"/>
      <c r="M201" s="9"/>
      <c r="N201" s="686"/>
      <c r="O201" s="7"/>
      <c r="T201" s="648"/>
      <c r="U201" s="43"/>
      <c r="V201" s="686"/>
      <c r="W201" s="10"/>
      <c r="X201" s="59" t="s">
        <v>824</v>
      </c>
      <c r="Z201" s="657"/>
      <c r="AB201" s="657"/>
      <c r="AC201" s="31"/>
      <c r="AD201" s="9"/>
      <c r="AE201" s="657"/>
      <c r="AG201" s="657"/>
      <c r="AI201" s="10"/>
      <c r="AJ201" s="82"/>
      <c r="AK201" s="386"/>
      <c r="AL201" s="652"/>
      <c r="AM201" s="386"/>
      <c r="AN201" s="652"/>
      <c r="AO201" s="386"/>
      <c r="AP201" s="652"/>
    </row>
    <row r="202" spans="1:42" x14ac:dyDescent="0.25">
      <c r="A202" s="510">
        <v>59</v>
      </c>
      <c r="B202" s="10" t="s">
        <v>87</v>
      </c>
      <c r="C202" s="2033" t="s">
        <v>985</v>
      </c>
      <c r="D202" s="86" t="s">
        <v>11268</v>
      </c>
      <c r="E202" s="25"/>
      <c r="F202" s="2925" t="s">
        <v>87</v>
      </c>
      <c r="G202" s="2616" t="s">
        <v>8</v>
      </c>
      <c r="H202" s="2938"/>
      <c r="I202" s="2704"/>
      <c r="J202" s="2946"/>
      <c r="K202" s="2949"/>
      <c r="M202" s="9"/>
      <c r="N202" s="686"/>
      <c r="O202" s="7"/>
      <c r="T202" s="648"/>
      <c r="U202" s="43"/>
      <c r="V202" s="686"/>
      <c r="W202" s="10"/>
      <c r="X202" s="59" t="s">
        <v>824</v>
      </c>
      <c r="Z202" s="657"/>
      <c r="AB202" s="657"/>
      <c r="AC202" s="31"/>
      <c r="AD202" s="9"/>
      <c r="AE202" s="657"/>
      <c r="AG202" s="657"/>
      <c r="AI202" s="10"/>
      <c r="AJ202" s="82"/>
      <c r="AK202" s="386"/>
      <c r="AL202" s="652"/>
      <c r="AM202" s="386"/>
      <c r="AN202" s="652"/>
      <c r="AO202" s="386"/>
      <c r="AP202" s="652"/>
    </row>
    <row r="203" spans="1:42" x14ac:dyDescent="0.25">
      <c r="A203" s="510">
        <v>59</v>
      </c>
      <c r="B203" s="10" t="s">
        <v>88</v>
      </c>
      <c r="C203" s="2030" t="s">
        <v>905</v>
      </c>
      <c r="D203" s="86" t="s">
        <v>11268</v>
      </c>
      <c r="E203" s="25"/>
      <c r="F203" s="2925" t="s">
        <v>88</v>
      </c>
      <c r="G203" s="2927" t="s">
        <v>4</v>
      </c>
      <c r="H203" s="2937"/>
      <c r="I203" s="1191"/>
      <c r="J203" s="2946"/>
      <c r="K203" s="2949"/>
      <c r="M203" s="9"/>
      <c r="N203" s="686"/>
      <c r="O203" s="7"/>
      <c r="T203" s="648"/>
      <c r="U203" s="43"/>
      <c r="V203" s="686"/>
      <c r="W203" s="10"/>
      <c r="X203" s="59" t="s">
        <v>824</v>
      </c>
      <c r="Z203" s="657"/>
      <c r="AB203" s="657"/>
      <c r="AC203" s="31"/>
      <c r="AD203" s="9"/>
      <c r="AE203" s="657"/>
      <c r="AG203" s="657"/>
      <c r="AI203" s="10"/>
      <c r="AJ203" s="82"/>
      <c r="AK203" s="386"/>
      <c r="AL203" s="652"/>
      <c r="AM203" s="386"/>
      <c r="AN203" s="652"/>
      <c r="AO203" s="386"/>
      <c r="AP203" s="652"/>
    </row>
    <row r="204" spans="1:42" x14ac:dyDescent="0.25">
      <c r="A204" s="510">
        <v>59</v>
      </c>
      <c r="B204" s="10" t="s">
        <v>89</v>
      </c>
      <c r="C204" s="1684" t="s">
        <v>986</v>
      </c>
      <c r="D204" s="86" t="s">
        <v>11268</v>
      </c>
      <c r="E204" s="25"/>
      <c r="F204" s="2925" t="s">
        <v>89</v>
      </c>
      <c r="G204" s="2616" t="s">
        <v>8261</v>
      </c>
      <c r="H204" s="2938"/>
      <c r="I204" s="2704"/>
      <c r="J204" s="2946"/>
      <c r="K204" s="2949"/>
      <c r="M204" s="9"/>
      <c r="N204" s="686"/>
      <c r="O204" s="7"/>
      <c r="T204" s="648"/>
      <c r="U204" s="43"/>
      <c r="V204" s="686"/>
      <c r="W204" s="10"/>
      <c r="X204" s="59" t="s">
        <v>824</v>
      </c>
      <c r="Z204" s="657"/>
      <c r="AB204" s="657"/>
      <c r="AC204" s="31"/>
      <c r="AD204" s="9"/>
      <c r="AE204" s="657"/>
      <c r="AG204" s="657"/>
      <c r="AI204" s="10"/>
      <c r="AJ204" s="82"/>
      <c r="AK204" s="386"/>
      <c r="AL204" s="652"/>
      <c r="AM204" s="386"/>
      <c r="AN204" s="652"/>
      <c r="AO204" s="386"/>
      <c r="AP204" s="652"/>
    </row>
    <row r="205" spans="1:42" x14ac:dyDescent="0.25">
      <c r="A205" s="510">
        <v>59</v>
      </c>
      <c r="B205" s="10" t="s">
        <v>90</v>
      </c>
      <c r="C205" s="1680" t="s">
        <v>987</v>
      </c>
      <c r="D205" s="86" t="s">
        <v>11260</v>
      </c>
      <c r="E205" s="25"/>
      <c r="F205" s="2925" t="s">
        <v>90</v>
      </c>
      <c r="G205" s="2616" t="s">
        <v>8</v>
      </c>
      <c r="H205" s="2938"/>
      <c r="I205" s="2704"/>
      <c r="J205" s="2946"/>
      <c r="K205" s="2949"/>
      <c r="M205" s="9"/>
      <c r="N205" s="686"/>
      <c r="O205" s="7"/>
      <c r="T205" s="648"/>
      <c r="U205" s="43"/>
      <c r="V205" s="686"/>
      <c r="W205" s="10"/>
      <c r="X205" s="59" t="s">
        <v>824</v>
      </c>
      <c r="Z205" s="657"/>
      <c r="AB205" s="657"/>
      <c r="AC205" s="31"/>
      <c r="AD205" s="9"/>
      <c r="AE205" s="657"/>
      <c r="AG205" s="657"/>
      <c r="AI205" s="10"/>
      <c r="AJ205" s="82"/>
      <c r="AK205" s="386"/>
      <c r="AL205" s="652"/>
      <c r="AM205" s="386"/>
      <c r="AN205" s="652"/>
      <c r="AO205" s="386"/>
      <c r="AP205" s="652"/>
    </row>
    <row r="206" spans="1:42" x14ac:dyDescent="0.25">
      <c r="A206" s="631">
        <v>59</v>
      </c>
      <c r="B206" s="10" t="s">
        <v>78</v>
      </c>
      <c r="C206" s="1661" t="s">
        <v>9732</v>
      </c>
      <c r="D206" s="86" t="s">
        <v>11309</v>
      </c>
      <c r="E206" s="25"/>
      <c r="F206" s="2925" t="s">
        <v>78</v>
      </c>
      <c r="G206" s="2616" t="s">
        <v>8</v>
      </c>
      <c r="H206" s="2938"/>
      <c r="I206" s="453"/>
      <c r="J206" s="2946"/>
      <c r="K206" s="2949"/>
      <c r="M206" s="9"/>
      <c r="N206" s="686"/>
      <c r="O206" s="7"/>
      <c r="T206" s="648"/>
      <c r="U206" s="43"/>
      <c r="V206" s="686"/>
      <c r="W206" s="10"/>
      <c r="X206" s="59" t="s">
        <v>824</v>
      </c>
      <c r="Z206" s="657"/>
      <c r="AB206" s="657"/>
      <c r="AC206" s="31"/>
      <c r="AD206" s="9"/>
      <c r="AE206" s="657"/>
      <c r="AG206" s="657"/>
      <c r="AI206" s="10"/>
      <c r="AJ206" s="82"/>
      <c r="AK206" s="386"/>
      <c r="AL206" s="652"/>
      <c r="AM206" s="386"/>
      <c r="AN206" s="652"/>
      <c r="AO206" s="386"/>
      <c r="AP206" s="652"/>
    </row>
    <row r="207" spans="1:42" x14ac:dyDescent="0.25">
      <c r="A207" s="510">
        <v>59</v>
      </c>
      <c r="B207" s="10" t="s">
        <v>91</v>
      </c>
      <c r="C207" s="2030" t="s">
        <v>11681</v>
      </c>
      <c r="D207" s="69" t="s">
        <v>11260</v>
      </c>
      <c r="E207" s="47"/>
      <c r="F207" s="71"/>
      <c r="G207" s="2929"/>
      <c r="H207" s="2939"/>
      <c r="I207" s="2947"/>
      <c r="J207" s="2948"/>
      <c r="K207" s="2951"/>
      <c r="L207" s="74"/>
      <c r="M207" s="75"/>
      <c r="N207" s="929"/>
      <c r="O207" s="2662"/>
      <c r="P207" s="73"/>
      <c r="Q207" s="73"/>
      <c r="R207" s="73"/>
      <c r="S207" s="73"/>
      <c r="T207" s="649"/>
      <c r="U207" s="71"/>
      <c r="V207" s="929"/>
      <c r="W207" s="76"/>
      <c r="X207" s="77" t="s">
        <v>824</v>
      </c>
      <c r="Y207" s="74"/>
      <c r="Z207" s="658"/>
      <c r="AA207" s="74"/>
      <c r="AB207" s="658"/>
      <c r="AC207" s="672"/>
      <c r="AD207" s="75"/>
      <c r="AE207" s="658"/>
      <c r="AF207" s="74"/>
      <c r="AG207" s="658"/>
      <c r="AH207" s="74"/>
      <c r="AI207" s="76"/>
      <c r="AJ207" s="908"/>
      <c r="AK207" s="72"/>
      <c r="AL207" s="653"/>
      <c r="AM207" s="72"/>
      <c r="AN207" s="653"/>
      <c r="AO207" s="72"/>
      <c r="AP207" s="653"/>
    </row>
    <row r="208" spans="1:42" x14ac:dyDescent="0.25">
      <c r="A208" s="510">
        <v>59</v>
      </c>
      <c r="B208" s="10" t="s">
        <v>92</v>
      </c>
      <c r="C208" s="1680" t="s">
        <v>988</v>
      </c>
      <c r="D208" s="86" t="s">
        <v>11366</v>
      </c>
      <c r="E208" s="25"/>
      <c r="F208" s="43"/>
      <c r="G208" s="2927"/>
      <c r="H208" s="2937"/>
      <c r="I208" s="1191"/>
      <c r="J208" s="2946"/>
      <c r="K208" s="2949"/>
      <c r="M208" s="9"/>
      <c r="N208" s="686"/>
      <c r="O208" s="7"/>
      <c r="T208" s="648"/>
      <c r="U208" s="43"/>
      <c r="V208" s="686"/>
      <c r="W208" s="10"/>
      <c r="X208" s="59" t="s">
        <v>824</v>
      </c>
      <c r="Z208" s="657"/>
      <c r="AB208" s="657"/>
      <c r="AC208" s="31"/>
      <c r="AD208" s="9"/>
      <c r="AE208" s="657"/>
      <c r="AG208" s="657"/>
      <c r="AI208" s="10"/>
      <c r="AJ208" s="82"/>
      <c r="AK208" s="386"/>
      <c r="AL208" s="652"/>
      <c r="AM208" s="386"/>
      <c r="AN208" s="652"/>
      <c r="AO208" s="386"/>
      <c r="AP208" s="652"/>
    </row>
    <row r="209" spans="1:42" x14ac:dyDescent="0.25">
      <c r="A209" s="510">
        <v>59</v>
      </c>
      <c r="B209" s="10" t="s">
        <v>93</v>
      </c>
      <c r="C209" s="1680" t="s">
        <v>989</v>
      </c>
      <c r="D209" s="86" t="s">
        <v>11259</v>
      </c>
      <c r="E209" s="25"/>
      <c r="F209" s="43"/>
      <c r="G209" s="2927"/>
      <c r="H209" s="2937"/>
      <c r="I209" s="1191"/>
      <c r="J209" s="2946"/>
      <c r="K209" s="2949"/>
      <c r="M209" s="9"/>
      <c r="N209" s="686"/>
      <c r="O209" s="7"/>
      <c r="T209" s="648"/>
      <c r="U209" s="43"/>
      <c r="V209" s="686"/>
      <c r="W209" s="10"/>
      <c r="X209" s="59" t="s">
        <v>824</v>
      </c>
      <c r="Z209" s="657"/>
      <c r="AB209" s="657"/>
      <c r="AC209" s="31"/>
      <c r="AD209" s="9"/>
      <c r="AE209" s="657"/>
      <c r="AG209" s="657"/>
      <c r="AI209" s="10"/>
      <c r="AJ209" s="82"/>
      <c r="AK209" s="386"/>
      <c r="AL209" s="652"/>
      <c r="AM209" s="386"/>
      <c r="AN209" s="652"/>
      <c r="AO209" s="386"/>
      <c r="AP209" s="652"/>
    </row>
    <row r="210" spans="1:42" x14ac:dyDescent="0.25">
      <c r="A210" s="510">
        <v>59</v>
      </c>
      <c r="B210" s="10" t="s">
        <v>94</v>
      </c>
      <c r="C210" s="1680" t="s">
        <v>990</v>
      </c>
      <c r="D210" s="86" t="s">
        <v>9127</v>
      </c>
      <c r="E210" s="25"/>
      <c r="F210" s="43"/>
      <c r="G210" s="2927"/>
      <c r="H210" s="2937"/>
      <c r="I210" s="1191"/>
      <c r="J210" s="2946"/>
      <c r="K210" s="2949"/>
      <c r="M210" s="9"/>
      <c r="N210" s="686"/>
      <c r="O210" s="7"/>
      <c r="T210" s="648"/>
      <c r="U210" s="43"/>
      <c r="V210" s="686"/>
      <c r="W210" s="10"/>
      <c r="X210" s="59" t="s">
        <v>824</v>
      </c>
      <c r="Z210" s="657"/>
      <c r="AB210" s="657"/>
      <c r="AC210" s="31"/>
      <c r="AD210" s="9"/>
      <c r="AE210" s="657"/>
      <c r="AG210" s="657"/>
      <c r="AI210" s="10"/>
      <c r="AJ210" s="82"/>
      <c r="AK210" s="386"/>
      <c r="AL210" s="652"/>
      <c r="AM210" s="386"/>
      <c r="AN210" s="652"/>
      <c r="AO210" s="386"/>
      <c r="AP210" s="652"/>
    </row>
    <row r="211" spans="1:42" x14ac:dyDescent="0.25">
      <c r="A211" s="510">
        <v>59</v>
      </c>
      <c r="B211" s="10" t="s">
        <v>95</v>
      </c>
      <c r="C211" s="1680" t="s">
        <v>991</v>
      </c>
      <c r="D211" s="86" t="s">
        <v>1094</v>
      </c>
      <c r="E211" s="25"/>
      <c r="F211" s="43"/>
      <c r="G211" s="2927"/>
      <c r="H211" s="2937"/>
      <c r="I211" s="1191"/>
      <c r="J211" s="2946"/>
      <c r="K211" s="2949"/>
      <c r="M211" s="9"/>
      <c r="N211" s="686"/>
      <c r="O211" s="7"/>
      <c r="T211" s="648"/>
      <c r="U211" s="43"/>
      <c r="V211" s="686"/>
      <c r="W211" s="10"/>
      <c r="X211" s="59" t="s">
        <v>824</v>
      </c>
      <c r="Z211" s="657"/>
      <c r="AB211" s="657"/>
      <c r="AC211" s="31"/>
      <c r="AD211" s="9"/>
      <c r="AE211" s="657"/>
      <c r="AG211" s="657"/>
      <c r="AI211" s="10"/>
      <c r="AJ211" s="82"/>
      <c r="AK211" s="386"/>
      <c r="AL211" s="652"/>
      <c r="AM211" s="386"/>
      <c r="AN211" s="652"/>
      <c r="AO211" s="386"/>
      <c r="AP211" s="652"/>
    </row>
    <row r="212" spans="1:42" x14ac:dyDescent="0.25">
      <c r="A212" s="510">
        <v>59</v>
      </c>
      <c r="B212" s="10" t="s">
        <v>140</v>
      </c>
      <c r="C212" s="1680" t="s">
        <v>992</v>
      </c>
      <c r="D212" s="86"/>
      <c r="E212" s="25" t="s">
        <v>11308</v>
      </c>
      <c r="F212" s="40"/>
      <c r="G212" s="2927"/>
      <c r="H212" s="2937"/>
      <c r="I212" s="1191"/>
      <c r="J212" s="2946"/>
      <c r="K212" s="2949"/>
      <c r="M212" s="9"/>
      <c r="N212" s="686"/>
      <c r="O212" s="10"/>
      <c r="P212" s="4"/>
      <c r="Q212" s="4"/>
      <c r="R212" s="4"/>
      <c r="S212" s="4"/>
      <c r="T212" s="659"/>
      <c r="U212" s="43"/>
      <c r="V212" s="686"/>
      <c r="W212" s="10"/>
      <c r="X212" s="59" t="s">
        <v>824</v>
      </c>
      <c r="Z212" s="657"/>
      <c r="AB212" s="657"/>
      <c r="AC212" s="31"/>
      <c r="AD212" s="9"/>
      <c r="AE212" s="657"/>
      <c r="AG212" s="657"/>
      <c r="AI212" s="10"/>
      <c r="AJ212" s="82"/>
      <c r="AK212" s="386"/>
      <c r="AL212" s="652"/>
      <c r="AM212" s="386"/>
      <c r="AN212" s="652"/>
      <c r="AO212" s="386"/>
      <c r="AP212" s="652"/>
    </row>
    <row r="213" spans="1:42" x14ac:dyDescent="0.25">
      <c r="A213" s="510">
        <v>59</v>
      </c>
      <c r="B213" s="10" t="s">
        <v>141</v>
      </c>
      <c r="C213" s="1680" t="s">
        <v>993</v>
      </c>
      <c r="D213" s="86"/>
      <c r="E213" s="25" t="s">
        <v>9127</v>
      </c>
      <c r="F213" s="40"/>
      <c r="G213" s="2927"/>
      <c r="H213" s="2937"/>
      <c r="I213" s="1191"/>
      <c r="J213" s="2946"/>
      <c r="K213" s="2949"/>
      <c r="M213" s="9"/>
      <c r="N213" s="686"/>
      <c r="O213" s="10"/>
      <c r="T213" s="648"/>
      <c r="U213" s="43"/>
      <c r="V213" s="686"/>
      <c r="W213" s="10"/>
      <c r="X213" s="59" t="s">
        <v>824</v>
      </c>
      <c r="Z213" s="657"/>
      <c r="AB213" s="657"/>
      <c r="AC213" s="31"/>
      <c r="AD213" s="9"/>
      <c r="AE213" s="657"/>
      <c r="AG213" s="657"/>
      <c r="AI213" s="10"/>
      <c r="AJ213" s="82"/>
      <c r="AK213" s="386"/>
      <c r="AL213" s="652"/>
      <c r="AM213" s="386"/>
      <c r="AN213" s="652"/>
      <c r="AO213" s="386"/>
      <c r="AP213" s="652"/>
    </row>
    <row r="214" spans="1:42" x14ac:dyDescent="0.25">
      <c r="A214" s="510">
        <v>59</v>
      </c>
      <c r="B214" s="10" t="s">
        <v>142</v>
      </c>
      <c r="C214" s="1680" t="s">
        <v>994</v>
      </c>
      <c r="D214" s="86"/>
      <c r="E214" s="25" t="s">
        <v>9127</v>
      </c>
      <c r="F214" s="40"/>
      <c r="G214" s="2927"/>
      <c r="H214" s="2937"/>
      <c r="I214" s="1191"/>
      <c r="J214" s="2946"/>
      <c r="K214" s="2949"/>
      <c r="M214" s="9"/>
      <c r="N214" s="686"/>
      <c r="O214" s="10"/>
      <c r="P214" s="4"/>
      <c r="Q214" s="4"/>
      <c r="R214" s="4"/>
      <c r="S214" s="4"/>
      <c r="T214" s="659"/>
      <c r="U214" s="43"/>
      <c r="V214" s="686"/>
      <c r="W214" s="10"/>
      <c r="X214" s="59" t="s">
        <v>824</v>
      </c>
      <c r="Z214" s="657"/>
      <c r="AB214" s="657"/>
      <c r="AC214" s="31"/>
      <c r="AD214" s="9"/>
      <c r="AE214" s="657"/>
      <c r="AG214" s="657"/>
      <c r="AI214" s="10"/>
      <c r="AJ214" s="82"/>
      <c r="AK214" s="386"/>
      <c r="AL214" s="652"/>
      <c r="AM214" s="386"/>
      <c r="AN214" s="652"/>
      <c r="AO214" s="386"/>
      <c r="AP214" s="652"/>
    </row>
    <row r="215" spans="1:42" x14ac:dyDescent="0.25">
      <c r="A215" s="510">
        <v>59</v>
      </c>
      <c r="B215" s="10" t="s">
        <v>143</v>
      </c>
      <c r="C215" s="1680" t="s">
        <v>995</v>
      </c>
      <c r="D215" s="86"/>
      <c r="E215" s="25" t="s">
        <v>11278</v>
      </c>
      <c r="F215" s="40"/>
      <c r="G215" s="2927"/>
      <c r="H215" s="2937"/>
      <c r="I215" s="1191"/>
      <c r="J215" s="2946"/>
      <c r="K215" s="2949"/>
      <c r="M215" s="9"/>
      <c r="N215" s="686"/>
      <c r="O215" s="10"/>
      <c r="P215" s="4"/>
      <c r="Q215" s="4"/>
      <c r="R215" s="4"/>
      <c r="S215" s="4"/>
      <c r="T215" s="659"/>
      <c r="U215" s="43"/>
      <c r="V215" s="686"/>
      <c r="W215" s="10"/>
      <c r="X215" s="59" t="s">
        <v>824</v>
      </c>
      <c r="Z215" s="657"/>
      <c r="AB215" s="657"/>
      <c r="AC215" s="31"/>
      <c r="AD215" s="9"/>
      <c r="AE215" s="657"/>
      <c r="AG215" s="657"/>
      <c r="AI215" s="10"/>
      <c r="AJ215" s="82"/>
      <c r="AK215" s="386"/>
      <c r="AL215" s="652"/>
      <c r="AM215" s="386"/>
      <c r="AN215" s="652"/>
      <c r="AO215" s="386"/>
      <c r="AP215" s="652"/>
    </row>
    <row r="216" spans="1:42" x14ac:dyDescent="0.25">
      <c r="A216" s="510" t="s">
        <v>1139</v>
      </c>
      <c r="B216" s="10" t="s">
        <v>9128</v>
      </c>
      <c r="C216" s="2666" t="s">
        <v>9129</v>
      </c>
      <c r="D216" s="51"/>
      <c r="E216" s="51" t="s">
        <v>9130</v>
      </c>
      <c r="F216" s="676"/>
      <c r="G216" s="2929"/>
      <c r="H216" s="2939"/>
      <c r="I216" s="2947"/>
      <c r="J216" s="2948"/>
      <c r="K216" s="2951"/>
      <c r="L216" s="74"/>
      <c r="M216" s="75"/>
      <c r="N216" s="929"/>
      <c r="O216" s="76"/>
      <c r="P216" s="74"/>
      <c r="Q216" s="74"/>
      <c r="R216" s="74"/>
      <c r="S216" s="74"/>
      <c r="T216" s="677"/>
      <c r="U216" s="71"/>
      <c r="V216" s="929"/>
      <c r="W216" s="76"/>
      <c r="X216" s="77"/>
      <c r="Y216" s="74"/>
      <c r="Z216" s="658"/>
      <c r="AA216" s="74"/>
      <c r="AB216" s="658"/>
      <c r="AC216" s="672"/>
      <c r="AD216" s="75"/>
      <c r="AE216" s="658"/>
      <c r="AF216" s="74"/>
      <c r="AG216" s="658"/>
      <c r="AH216" s="74"/>
      <c r="AI216" s="76"/>
      <c r="AJ216" s="908"/>
      <c r="AK216" s="72"/>
      <c r="AL216" s="653"/>
      <c r="AM216" s="72"/>
      <c r="AN216" s="653"/>
      <c r="AO216" s="72"/>
      <c r="AP216" s="653"/>
    </row>
    <row r="217" spans="1:42" x14ac:dyDescent="0.25">
      <c r="A217" s="3790" t="s">
        <v>581</v>
      </c>
      <c r="B217" s="3790"/>
      <c r="C217" s="2667" t="s">
        <v>13477</v>
      </c>
      <c r="D217" s="36" t="s">
        <v>13478</v>
      </c>
      <c r="E217" s="50"/>
      <c r="F217" s="39"/>
      <c r="G217" s="2928"/>
      <c r="H217" s="2936"/>
      <c r="I217" s="1176"/>
      <c r="J217" s="2945"/>
      <c r="K217" s="2950"/>
      <c r="M217" s="24"/>
      <c r="N217" s="2028"/>
      <c r="O217" s="34"/>
      <c r="P217" s="23"/>
      <c r="Q217" s="23"/>
      <c r="R217" s="23"/>
      <c r="S217" s="23"/>
      <c r="T217" s="660"/>
      <c r="U217" s="61"/>
      <c r="V217" s="2028"/>
      <c r="W217" s="34"/>
      <c r="X217" s="55"/>
      <c r="Y217" s="23"/>
      <c r="Z217" s="656"/>
      <c r="AA217" s="23"/>
      <c r="AB217" s="656"/>
      <c r="AC217" s="667"/>
      <c r="AD217" s="24"/>
      <c r="AE217" s="656"/>
      <c r="AF217" s="23"/>
      <c r="AG217" s="656"/>
      <c r="AH217" s="23"/>
      <c r="AI217" s="34"/>
      <c r="AJ217" s="56"/>
      <c r="AK217" s="32"/>
      <c r="AL217" s="651"/>
      <c r="AM217" s="32"/>
      <c r="AN217" s="651"/>
      <c r="AO217" s="32"/>
      <c r="AP217" s="651"/>
    </row>
    <row r="218" spans="1:42" x14ac:dyDescent="0.25">
      <c r="A218" s="3790" t="s">
        <v>582</v>
      </c>
      <c r="B218" s="3790"/>
      <c r="C218" s="2667"/>
      <c r="D218" s="36" t="s">
        <v>13478</v>
      </c>
      <c r="E218" s="50"/>
      <c r="F218" s="39"/>
      <c r="G218" s="2928"/>
      <c r="H218" s="2936"/>
      <c r="I218" s="1176"/>
      <c r="J218" s="2945"/>
      <c r="K218" s="2950"/>
      <c r="M218" s="24"/>
      <c r="N218" s="2028"/>
      <c r="O218" s="34"/>
      <c r="P218" s="23"/>
      <c r="Q218" s="23"/>
      <c r="R218" s="23"/>
      <c r="S218" s="23"/>
      <c r="T218" s="660"/>
      <c r="U218" s="61"/>
      <c r="V218" s="2028"/>
      <c r="W218" s="34"/>
      <c r="X218" s="55"/>
      <c r="Y218" s="23"/>
      <c r="Z218" s="656"/>
      <c r="AA218" s="23"/>
      <c r="AB218" s="656"/>
      <c r="AC218" s="667"/>
      <c r="AD218" s="24"/>
      <c r="AE218" s="656"/>
      <c r="AF218" s="23"/>
      <c r="AG218" s="656"/>
      <c r="AH218" s="23"/>
      <c r="AI218" s="34"/>
      <c r="AJ218" s="56"/>
      <c r="AK218" s="32"/>
      <c r="AL218" s="651"/>
      <c r="AM218" s="32"/>
      <c r="AN218" s="651"/>
      <c r="AO218" s="32"/>
      <c r="AP218" s="651"/>
    </row>
    <row r="219" spans="1:42" x14ac:dyDescent="0.25">
      <c r="A219" s="3790" t="s">
        <v>565</v>
      </c>
      <c r="B219" s="3790"/>
      <c r="C219" s="2667"/>
      <c r="D219" s="36" t="s">
        <v>13478</v>
      </c>
      <c r="E219" s="50"/>
      <c r="F219" s="39"/>
      <c r="G219" s="2928"/>
      <c r="H219" s="2936"/>
      <c r="I219" s="1176"/>
      <c r="J219" s="2945"/>
      <c r="K219" s="2950"/>
      <c r="M219" s="24"/>
      <c r="N219" s="2028"/>
      <c r="O219" s="34"/>
      <c r="P219" s="23"/>
      <c r="Q219" s="23"/>
      <c r="R219" s="23"/>
      <c r="S219" s="23"/>
      <c r="T219" s="660"/>
      <c r="U219" s="61"/>
      <c r="V219" s="2028"/>
      <c r="W219" s="34"/>
      <c r="X219" s="55"/>
      <c r="Y219" s="23"/>
      <c r="Z219" s="656"/>
      <c r="AA219" s="23"/>
      <c r="AB219" s="656"/>
      <c r="AC219" s="667"/>
      <c r="AD219" s="24"/>
      <c r="AE219" s="656"/>
      <c r="AF219" s="23"/>
      <c r="AG219" s="656"/>
      <c r="AH219" s="23"/>
      <c r="AI219" s="34"/>
      <c r="AJ219" s="56"/>
      <c r="AK219" s="32"/>
      <c r="AL219" s="651"/>
      <c r="AM219" s="32"/>
      <c r="AN219" s="651"/>
      <c r="AO219" s="32"/>
      <c r="AP219" s="651"/>
    </row>
    <row r="220" spans="1:42" x14ac:dyDescent="0.25">
      <c r="A220" s="3790" t="s">
        <v>566</v>
      </c>
      <c r="B220" s="3790"/>
      <c r="C220" s="2667"/>
      <c r="D220" s="36" t="s">
        <v>13478</v>
      </c>
      <c r="E220" s="50"/>
      <c r="F220" s="39"/>
      <c r="G220" s="2928"/>
      <c r="H220" s="2936"/>
      <c r="I220" s="1176"/>
      <c r="J220" s="2945"/>
      <c r="K220" s="2950"/>
      <c r="M220" s="24"/>
      <c r="N220" s="2028"/>
      <c r="O220" s="34"/>
      <c r="P220" s="23"/>
      <c r="Q220" s="23"/>
      <c r="R220" s="23"/>
      <c r="S220" s="23"/>
      <c r="T220" s="660"/>
      <c r="U220" s="61"/>
      <c r="V220" s="2028"/>
      <c r="W220" s="34"/>
      <c r="X220" s="55"/>
      <c r="Y220" s="23"/>
      <c r="Z220" s="656"/>
      <c r="AA220" s="23"/>
      <c r="AB220" s="656"/>
      <c r="AC220" s="667"/>
      <c r="AD220" s="24"/>
      <c r="AE220" s="656"/>
      <c r="AF220" s="23"/>
      <c r="AG220" s="656"/>
      <c r="AH220" s="23"/>
      <c r="AI220" s="34"/>
      <c r="AJ220" s="56"/>
      <c r="AK220" s="32"/>
      <c r="AL220" s="651"/>
      <c r="AM220" s="32"/>
      <c r="AN220" s="651"/>
      <c r="AO220" s="32"/>
      <c r="AP220" s="651"/>
    </row>
    <row r="221" spans="1:42" x14ac:dyDescent="0.25">
      <c r="A221" s="1616">
        <v>66</v>
      </c>
      <c r="B221" s="1615"/>
      <c r="C221" s="1617" t="s">
        <v>880</v>
      </c>
      <c r="D221" s="68"/>
      <c r="E221" s="30" t="s">
        <v>11270</v>
      </c>
      <c r="F221" s="39"/>
      <c r="G221" s="2928"/>
      <c r="H221" s="2936"/>
      <c r="I221" s="1176"/>
      <c r="J221" s="2945"/>
      <c r="K221" s="2950"/>
      <c r="M221" s="24"/>
      <c r="N221" s="2028"/>
      <c r="O221" s="34"/>
      <c r="P221" s="23"/>
      <c r="Q221" s="23"/>
      <c r="R221" s="23"/>
      <c r="S221" s="23"/>
      <c r="T221" s="660"/>
      <c r="U221" s="62">
        <v>66</v>
      </c>
      <c r="V221" s="2028"/>
      <c r="W221" s="34" t="s">
        <v>24</v>
      </c>
      <c r="X221" s="55" t="s">
        <v>824</v>
      </c>
      <c r="Y221" s="23"/>
      <c r="Z221" s="656"/>
      <c r="AA221" s="23"/>
      <c r="AB221" s="656"/>
      <c r="AC221" s="667"/>
      <c r="AD221" s="24"/>
      <c r="AE221" s="656"/>
      <c r="AF221" s="23"/>
      <c r="AG221" s="656"/>
      <c r="AH221" s="23"/>
      <c r="AI221" s="34"/>
      <c r="AJ221" s="56"/>
      <c r="AK221" s="32"/>
      <c r="AL221" s="651"/>
      <c r="AM221" s="32"/>
      <c r="AN221" s="651"/>
      <c r="AO221" s="32"/>
      <c r="AP221" s="651"/>
    </row>
    <row r="222" spans="1:42" x14ac:dyDescent="0.25">
      <c r="A222" s="1616" t="s">
        <v>9232</v>
      </c>
      <c r="B222" s="1615"/>
      <c r="C222" s="1617" t="s">
        <v>9724</v>
      </c>
      <c r="D222" s="68"/>
      <c r="E222" s="30" t="s">
        <v>11266</v>
      </c>
      <c r="F222" s="39"/>
      <c r="G222" s="2928"/>
      <c r="H222" s="2936"/>
      <c r="I222" s="1176"/>
      <c r="J222" s="2945"/>
      <c r="K222" s="2950"/>
      <c r="L222" s="10"/>
      <c r="M222" s="24"/>
      <c r="N222" s="2028"/>
      <c r="O222" s="34"/>
      <c r="P222" s="23"/>
      <c r="Q222" s="23"/>
      <c r="R222" s="23"/>
      <c r="S222" s="23"/>
      <c r="T222" s="660"/>
      <c r="U222" s="42"/>
      <c r="V222" s="2028"/>
      <c r="W222" s="34"/>
      <c r="X222" s="55"/>
      <c r="Y222" s="23"/>
      <c r="Z222" s="656"/>
      <c r="AA222" s="23"/>
      <c r="AB222" s="656"/>
      <c r="AC222" s="667"/>
      <c r="AD222" s="24"/>
      <c r="AE222" s="656"/>
      <c r="AF222" s="23"/>
      <c r="AG222" s="656"/>
      <c r="AH222" s="23"/>
      <c r="AI222" s="34"/>
      <c r="AJ222" s="909" t="s">
        <v>9232</v>
      </c>
      <c r="AK222" s="32" t="s">
        <v>8</v>
      </c>
      <c r="AL222" s="651"/>
      <c r="AM222" s="32" t="s">
        <v>48</v>
      </c>
      <c r="AN222" s="651"/>
      <c r="AO222" s="32"/>
      <c r="AP222" s="651"/>
    </row>
    <row r="223" spans="1:42" x14ac:dyDescent="0.25">
      <c r="A223" s="1616">
        <v>70</v>
      </c>
      <c r="B223" s="1615"/>
      <c r="C223" s="1617" t="s">
        <v>879</v>
      </c>
      <c r="D223" s="68"/>
      <c r="E223" s="30" t="s">
        <v>11306</v>
      </c>
      <c r="F223" s="39"/>
      <c r="G223" s="2928"/>
      <c r="H223" s="2936"/>
      <c r="I223" s="1176"/>
      <c r="J223" s="2953"/>
      <c r="K223" s="2950"/>
      <c r="L223" s="10"/>
      <c r="M223" s="2068"/>
      <c r="N223" s="2668"/>
      <c r="O223" s="2669"/>
      <c r="P223" s="2070"/>
      <c r="Q223" s="2070"/>
      <c r="R223" s="2070"/>
      <c r="S223" s="2070"/>
      <c r="T223" s="2670"/>
      <c r="U223" s="62">
        <v>70</v>
      </c>
      <c r="V223" s="2668" t="s">
        <v>8</v>
      </c>
      <c r="W223" s="2669" t="s">
        <v>8</v>
      </c>
      <c r="X223" s="55" t="s">
        <v>824</v>
      </c>
      <c r="Y223" s="23"/>
      <c r="Z223" s="656"/>
      <c r="AA223" s="23"/>
      <c r="AB223" s="656"/>
      <c r="AC223" s="667"/>
      <c r="AD223" s="24"/>
      <c r="AE223" s="656"/>
      <c r="AF223" s="23"/>
      <c r="AG223" s="656"/>
      <c r="AH223" s="23"/>
      <c r="AI223" s="34"/>
      <c r="AJ223" s="56"/>
      <c r="AK223" s="32"/>
      <c r="AL223" s="651"/>
      <c r="AM223" s="32"/>
      <c r="AN223" s="651"/>
      <c r="AO223" s="32"/>
      <c r="AP223" s="651"/>
    </row>
    <row r="224" spans="1:42" x14ac:dyDescent="0.25">
      <c r="A224" s="1616" t="s">
        <v>572</v>
      </c>
      <c r="B224" s="1615"/>
      <c r="C224" s="1623" t="s">
        <v>878</v>
      </c>
      <c r="D224" s="68"/>
      <c r="E224" s="30" t="s">
        <v>11306</v>
      </c>
      <c r="F224" s="39"/>
      <c r="G224" s="2928"/>
      <c r="H224" s="2936"/>
      <c r="I224" s="1176"/>
      <c r="J224" s="2953"/>
      <c r="K224" s="2950"/>
      <c r="L224" s="10"/>
      <c r="M224" s="24"/>
      <c r="N224" s="2028"/>
      <c r="O224" s="34"/>
      <c r="P224" s="23"/>
      <c r="Q224" s="23"/>
      <c r="R224" s="23"/>
      <c r="S224" s="23"/>
      <c r="T224" s="660"/>
      <c r="U224" s="42"/>
      <c r="V224" s="2028"/>
      <c r="W224" s="34"/>
      <c r="X224" s="55" t="s">
        <v>824</v>
      </c>
      <c r="Y224" s="23"/>
      <c r="Z224" s="656"/>
      <c r="AA224" s="23"/>
      <c r="AB224" s="656"/>
      <c r="AC224" s="670" t="s">
        <v>572</v>
      </c>
      <c r="AD224" s="24" t="s">
        <v>8</v>
      </c>
      <c r="AE224" s="656" t="s">
        <v>8</v>
      </c>
      <c r="AF224" s="23"/>
      <c r="AG224" s="656"/>
      <c r="AH224" s="23" t="s">
        <v>8</v>
      </c>
      <c r="AI224" s="34" t="s">
        <v>8</v>
      </c>
      <c r="AJ224" s="56"/>
      <c r="AK224" s="32"/>
      <c r="AL224" s="651"/>
      <c r="AM224" s="32"/>
      <c r="AN224" s="651"/>
      <c r="AO224" s="32"/>
      <c r="AP224" s="651"/>
    </row>
    <row r="225" spans="1:42" x14ac:dyDescent="0.25">
      <c r="A225" s="1616" t="s">
        <v>573</v>
      </c>
      <c r="B225" s="1615"/>
      <c r="C225" s="1623" t="s">
        <v>877</v>
      </c>
      <c r="D225" s="68"/>
      <c r="E225" s="30" t="s">
        <v>11375</v>
      </c>
      <c r="F225" s="39"/>
      <c r="G225" s="2928"/>
      <c r="H225" s="2936"/>
      <c r="I225" s="1176"/>
      <c r="J225" s="2953"/>
      <c r="K225" s="2950"/>
      <c r="L225" s="10"/>
      <c r="M225" s="24"/>
      <c r="N225" s="2028"/>
      <c r="O225" s="34"/>
      <c r="P225" s="23"/>
      <c r="Q225" s="23"/>
      <c r="R225" s="23"/>
      <c r="S225" s="23"/>
      <c r="T225" s="660"/>
      <c r="U225" s="42"/>
      <c r="V225" s="2028"/>
      <c r="W225" s="34"/>
      <c r="X225" s="55" t="s">
        <v>824</v>
      </c>
      <c r="Y225" s="23"/>
      <c r="Z225" s="656"/>
      <c r="AA225" s="23"/>
      <c r="AB225" s="656"/>
      <c r="AC225" s="670" t="s">
        <v>573</v>
      </c>
      <c r="AD225" s="24"/>
      <c r="AE225" s="656"/>
      <c r="AF225" s="23" t="s">
        <v>30</v>
      </c>
      <c r="AG225" s="656"/>
      <c r="AH225" s="23"/>
      <c r="AI225" s="34"/>
      <c r="AJ225" s="56"/>
      <c r="AK225" s="32"/>
      <c r="AL225" s="651"/>
      <c r="AM225" s="32"/>
      <c r="AN225" s="651"/>
      <c r="AO225" s="32"/>
      <c r="AP225" s="651"/>
    </row>
    <row r="226" spans="1:42" x14ac:dyDescent="0.25">
      <c r="A226" s="512" t="s">
        <v>573</v>
      </c>
      <c r="B226" s="2671" t="s">
        <v>13479</v>
      </c>
      <c r="C226" s="2672"/>
      <c r="D226" s="2673"/>
      <c r="E226" s="2674"/>
      <c r="F226" s="40"/>
      <c r="G226" s="2927"/>
      <c r="H226" s="2937"/>
      <c r="I226" s="1191"/>
      <c r="J226" s="2956"/>
      <c r="K226" s="2949"/>
      <c r="L226" s="10"/>
      <c r="M226" s="9"/>
      <c r="N226" s="686"/>
      <c r="O226" s="10"/>
      <c r="P226" s="4"/>
      <c r="Q226" s="4"/>
      <c r="R226" s="4"/>
      <c r="S226" s="4"/>
      <c r="T226" s="659"/>
      <c r="U226" s="1911"/>
      <c r="V226" s="686"/>
      <c r="W226" s="10"/>
      <c r="X226" s="59"/>
      <c r="Z226" s="657"/>
      <c r="AB226" s="657"/>
      <c r="AC226" s="2675" t="s">
        <v>13479</v>
      </c>
      <c r="AD226" s="9" t="s">
        <v>12840</v>
      </c>
      <c r="AE226" s="657"/>
      <c r="AG226" s="657"/>
      <c r="AI226" s="10"/>
      <c r="AK226" s="386"/>
      <c r="AL226" s="652"/>
      <c r="AM226" s="386"/>
      <c r="AN226" s="652"/>
      <c r="AO226" s="386"/>
      <c r="AP226" s="652"/>
    </row>
    <row r="227" spans="1:42" x14ac:dyDescent="0.25">
      <c r="A227" s="512">
        <v>72</v>
      </c>
      <c r="B227" s="10" t="s">
        <v>762</v>
      </c>
      <c r="C227" s="1692" t="s">
        <v>936</v>
      </c>
      <c r="D227" s="79"/>
      <c r="E227" s="25" t="s">
        <v>11335</v>
      </c>
      <c r="F227" s="40"/>
      <c r="G227" s="2927"/>
      <c r="H227" s="2937"/>
      <c r="I227" s="1191"/>
      <c r="J227" s="2946"/>
      <c r="K227" s="2949"/>
      <c r="L227" s="10"/>
      <c r="M227" s="9"/>
      <c r="N227" s="686"/>
      <c r="O227" s="7"/>
      <c r="T227" s="648"/>
      <c r="U227" s="43"/>
      <c r="V227" s="686"/>
      <c r="W227" s="10"/>
      <c r="X227" s="59" t="s">
        <v>824</v>
      </c>
      <c r="Z227" s="657"/>
      <c r="AB227" s="657"/>
      <c r="AC227" s="671" t="s">
        <v>762</v>
      </c>
      <c r="AD227" s="922" t="s">
        <v>11456</v>
      </c>
      <c r="AE227" s="10"/>
      <c r="AF227" s="4" t="s">
        <v>763</v>
      </c>
      <c r="AG227" s="657"/>
      <c r="AI227" s="10"/>
      <c r="AK227" s="386"/>
      <c r="AL227" s="652"/>
      <c r="AM227" s="386"/>
      <c r="AN227" s="652"/>
      <c r="AO227" s="386"/>
      <c r="AP227" s="652"/>
    </row>
    <row r="228" spans="1:42" x14ac:dyDescent="0.25">
      <c r="A228" s="512">
        <v>72</v>
      </c>
      <c r="B228" s="10" t="s">
        <v>764</v>
      </c>
      <c r="C228" s="1692" t="s">
        <v>937</v>
      </c>
      <c r="D228" s="79"/>
      <c r="E228" s="25" t="s">
        <v>11334</v>
      </c>
      <c r="F228" s="40"/>
      <c r="G228" s="2927"/>
      <c r="H228" s="2937"/>
      <c r="I228" s="1191"/>
      <c r="J228" s="2946"/>
      <c r="K228" s="2949"/>
      <c r="L228" s="10"/>
      <c r="M228" s="9"/>
      <c r="N228" s="686"/>
      <c r="O228" s="7"/>
      <c r="T228" s="648"/>
      <c r="U228" s="43"/>
      <c r="V228" s="686"/>
      <c r="W228" s="10"/>
      <c r="X228" s="59" t="s">
        <v>824</v>
      </c>
      <c r="Z228" s="657"/>
      <c r="AB228" s="657"/>
      <c r="AC228" s="671" t="s">
        <v>764</v>
      </c>
      <c r="AD228" s="922" t="s">
        <v>9439</v>
      </c>
      <c r="AE228" s="10"/>
      <c r="AF228" s="4" t="s">
        <v>763</v>
      </c>
      <c r="AG228" s="657"/>
      <c r="AI228" s="10"/>
      <c r="AK228" s="386"/>
      <c r="AL228" s="652"/>
      <c r="AM228" s="386"/>
      <c r="AN228" s="652"/>
      <c r="AO228" s="386"/>
      <c r="AP228" s="652"/>
    </row>
    <row r="229" spans="1:42" x14ac:dyDescent="0.25">
      <c r="A229" s="512">
        <v>72</v>
      </c>
      <c r="B229" s="10" t="s">
        <v>765</v>
      </c>
      <c r="C229" s="1692" t="s">
        <v>938</v>
      </c>
      <c r="D229" s="79"/>
      <c r="E229" s="25" t="s">
        <v>11334</v>
      </c>
      <c r="F229" s="40"/>
      <c r="G229" s="2927"/>
      <c r="H229" s="2937"/>
      <c r="I229" s="1191"/>
      <c r="J229" s="2946"/>
      <c r="K229" s="2949"/>
      <c r="L229" s="10"/>
      <c r="M229" s="9"/>
      <c r="N229" s="686"/>
      <c r="O229" s="7"/>
      <c r="T229" s="648"/>
      <c r="U229" s="43"/>
      <c r="V229" s="686"/>
      <c r="W229" s="10"/>
      <c r="X229" s="59" t="s">
        <v>824</v>
      </c>
      <c r="Z229" s="657"/>
      <c r="AB229" s="657"/>
      <c r="AC229" s="671" t="s">
        <v>765</v>
      </c>
      <c r="AD229" s="922" t="s">
        <v>9441</v>
      </c>
      <c r="AE229" s="10"/>
      <c r="AF229" s="4" t="s">
        <v>763</v>
      </c>
      <c r="AG229" s="657"/>
      <c r="AI229" s="10"/>
      <c r="AK229" s="386"/>
      <c r="AL229" s="652"/>
      <c r="AM229" s="386"/>
      <c r="AN229" s="652"/>
      <c r="AO229" s="386"/>
      <c r="AP229" s="652"/>
    </row>
    <row r="230" spans="1:42" x14ac:dyDescent="0.25">
      <c r="A230" s="927">
        <v>72</v>
      </c>
      <c r="B230" s="10" t="s">
        <v>766</v>
      </c>
      <c r="C230" s="2034" t="s">
        <v>939</v>
      </c>
      <c r="D230" s="79"/>
      <c r="E230" s="25" t="s">
        <v>11336</v>
      </c>
      <c r="F230" s="40"/>
      <c r="G230" s="2927"/>
      <c r="H230" s="2937"/>
      <c r="I230" s="1191"/>
      <c r="J230" s="2946"/>
      <c r="K230" s="2949"/>
      <c r="L230" s="10"/>
      <c r="M230" s="9"/>
      <c r="N230" s="686"/>
      <c r="O230" s="7"/>
      <c r="T230" s="648"/>
      <c r="U230" s="43"/>
      <c r="V230" s="686"/>
      <c r="W230" s="10"/>
      <c r="X230" s="59" t="s">
        <v>824</v>
      </c>
      <c r="Z230" s="657"/>
      <c r="AB230" s="657"/>
      <c r="AC230" s="671" t="s">
        <v>766</v>
      </c>
      <c r="AD230" s="930" t="s">
        <v>11457</v>
      </c>
      <c r="AE230" s="10"/>
      <c r="AF230" s="4" t="s">
        <v>763</v>
      </c>
      <c r="AG230" s="657"/>
      <c r="AI230" s="10"/>
      <c r="AK230" s="386"/>
      <c r="AL230" s="652"/>
      <c r="AM230" s="386"/>
      <c r="AN230" s="652"/>
      <c r="AO230" s="386"/>
      <c r="AP230" s="652"/>
    </row>
    <row r="231" spans="1:42" x14ac:dyDescent="0.25">
      <c r="A231" s="512">
        <v>72</v>
      </c>
      <c r="B231" s="10" t="s">
        <v>767</v>
      </c>
      <c r="C231" s="1693" t="s">
        <v>940</v>
      </c>
      <c r="D231" s="79"/>
      <c r="E231" s="25" t="s">
        <v>11337</v>
      </c>
      <c r="F231" s="40"/>
      <c r="G231" s="2927"/>
      <c r="H231" s="2937"/>
      <c r="I231" s="1191"/>
      <c r="J231" s="2946"/>
      <c r="K231" s="2949"/>
      <c r="L231" s="10"/>
      <c r="M231" s="9"/>
      <c r="N231" s="686"/>
      <c r="O231" s="7"/>
      <c r="T231" s="648"/>
      <c r="U231" s="43"/>
      <c r="V231" s="686"/>
      <c r="W231" s="10"/>
      <c r="X231" s="59" t="s">
        <v>824</v>
      </c>
      <c r="Z231" s="657"/>
      <c r="AB231" s="657"/>
      <c r="AC231" s="2675" t="s">
        <v>767</v>
      </c>
      <c r="AD231" s="936" t="s">
        <v>11458</v>
      </c>
      <c r="AE231" s="10"/>
      <c r="AF231" s="4" t="s">
        <v>763</v>
      </c>
      <c r="AG231" s="657"/>
      <c r="AI231" s="10"/>
      <c r="AK231" s="386"/>
      <c r="AL231" s="652"/>
      <c r="AM231" s="386"/>
      <c r="AN231" s="652"/>
      <c r="AO231" s="386"/>
      <c r="AP231" s="652"/>
    </row>
    <row r="232" spans="1:42" x14ac:dyDescent="0.25">
      <c r="A232" s="512">
        <v>72</v>
      </c>
      <c r="B232" s="10" t="s">
        <v>768</v>
      </c>
      <c r="C232" s="1693" t="s">
        <v>941</v>
      </c>
      <c r="D232" s="79"/>
      <c r="E232" s="25" t="s">
        <v>11337</v>
      </c>
      <c r="F232" s="40"/>
      <c r="G232" s="2927"/>
      <c r="H232" s="2937"/>
      <c r="I232" s="1191"/>
      <c r="J232" s="2946"/>
      <c r="K232" s="2949"/>
      <c r="L232" s="10"/>
      <c r="M232" s="9"/>
      <c r="N232" s="686"/>
      <c r="O232" s="7"/>
      <c r="T232" s="648"/>
      <c r="U232" s="43"/>
      <c r="V232" s="686"/>
      <c r="W232" s="10"/>
      <c r="X232" s="59" t="s">
        <v>824</v>
      </c>
      <c r="Z232" s="657"/>
      <c r="AB232" s="657"/>
      <c r="AC232" s="2675" t="s">
        <v>768</v>
      </c>
      <c r="AD232" s="936" t="s">
        <v>11459</v>
      </c>
      <c r="AE232" s="10"/>
      <c r="AF232" s="4" t="s">
        <v>763</v>
      </c>
      <c r="AG232" s="657"/>
      <c r="AI232" s="10"/>
      <c r="AK232" s="386"/>
      <c r="AL232" s="652"/>
      <c r="AM232" s="386"/>
      <c r="AN232" s="652"/>
      <c r="AO232" s="386"/>
      <c r="AP232" s="652"/>
    </row>
    <row r="233" spans="1:42" x14ac:dyDescent="0.25">
      <c r="A233" s="512">
        <v>72</v>
      </c>
      <c r="B233" s="10" t="s">
        <v>769</v>
      </c>
      <c r="C233" s="1684" t="s">
        <v>942</v>
      </c>
      <c r="D233" s="79"/>
      <c r="E233" s="25" t="s">
        <v>11338</v>
      </c>
      <c r="F233" s="40"/>
      <c r="G233" s="2927"/>
      <c r="H233" s="2937"/>
      <c r="I233" s="1191"/>
      <c r="J233" s="2946"/>
      <c r="K233" s="2949"/>
      <c r="L233" s="10"/>
      <c r="M233" s="9"/>
      <c r="N233" s="686"/>
      <c r="O233" s="7"/>
      <c r="T233" s="648"/>
      <c r="U233" s="43"/>
      <c r="V233" s="686"/>
      <c r="W233" s="10"/>
      <c r="X233" s="59" t="s">
        <v>824</v>
      </c>
      <c r="Z233" s="657"/>
      <c r="AB233" s="657"/>
      <c r="AC233" s="2675" t="s">
        <v>769</v>
      </c>
      <c r="AD233" s="1041" t="s">
        <v>11460</v>
      </c>
      <c r="AE233" s="10"/>
      <c r="AF233" s="4" t="s">
        <v>763</v>
      </c>
      <c r="AG233" s="657"/>
      <c r="AI233" s="10"/>
      <c r="AK233" s="386"/>
      <c r="AL233" s="652"/>
      <c r="AM233" s="386"/>
      <c r="AN233" s="652"/>
      <c r="AO233" s="386"/>
      <c r="AP233" s="652"/>
    </row>
    <row r="234" spans="1:42" x14ac:dyDescent="0.25">
      <c r="A234" s="512">
        <v>72</v>
      </c>
      <c r="B234" s="10" t="s">
        <v>770</v>
      </c>
      <c r="C234" s="1684" t="s">
        <v>943</v>
      </c>
      <c r="D234" s="79"/>
      <c r="E234" s="25" t="s">
        <v>11339</v>
      </c>
      <c r="F234" s="40"/>
      <c r="G234" s="2927"/>
      <c r="H234" s="2937"/>
      <c r="I234" s="1191"/>
      <c r="J234" s="2946"/>
      <c r="K234" s="2949"/>
      <c r="L234" s="10"/>
      <c r="M234" s="9"/>
      <c r="N234" s="686"/>
      <c r="O234" s="7"/>
      <c r="T234" s="648"/>
      <c r="U234" s="43"/>
      <c r="V234" s="686"/>
      <c r="W234" s="10"/>
      <c r="X234" s="59" t="s">
        <v>824</v>
      </c>
      <c r="Z234" s="657"/>
      <c r="AB234" s="657"/>
      <c r="AC234" s="671" t="s">
        <v>770</v>
      </c>
      <c r="AD234" s="1041" t="s">
        <v>11461</v>
      </c>
      <c r="AE234" s="10"/>
      <c r="AF234" s="4" t="s">
        <v>763</v>
      </c>
      <c r="AG234" s="657"/>
      <c r="AI234" s="10"/>
      <c r="AK234" s="386"/>
      <c r="AL234" s="652"/>
      <c r="AM234" s="386"/>
      <c r="AN234" s="652"/>
      <c r="AO234" s="386"/>
      <c r="AP234" s="652"/>
    </row>
    <row r="235" spans="1:42" x14ac:dyDescent="0.25">
      <c r="A235" s="512">
        <v>72</v>
      </c>
      <c r="B235" s="10" t="s">
        <v>771</v>
      </c>
      <c r="C235" s="1684" t="s">
        <v>944</v>
      </c>
      <c r="D235" s="79"/>
      <c r="E235" s="25" t="s">
        <v>11340</v>
      </c>
      <c r="F235" s="40"/>
      <c r="G235" s="2927"/>
      <c r="H235" s="2937"/>
      <c r="I235" s="1191"/>
      <c r="J235" s="2946"/>
      <c r="K235" s="2949"/>
      <c r="L235" s="10"/>
      <c r="M235" s="9"/>
      <c r="N235" s="686"/>
      <c r="O235" s="7"/>
      <c r="T235" s="648"/>
      <c r="U235" s="43"/>
      <c r="V235" s="686"/>
      <c r="W235" s="10"/>
      <c r="X235" s="59" t="s">
        <v>824</v>
      </c>
      <c r="Z235" s="657"/>
      <c r="AB235" s="657"/>
      <c r="AC235" s="671" t="s">
        <v>771</v>
      </c>
      <c r="AD235" s="922" t="s">
        <v>11462</v>
      </c>
      <c r="AE235" s="10"/>
      <c r="AF235" s="4" t="s">
        <v>763</v>
      </c>
      <c r="AG235" s="657"/>
      <c r="AI235" s="10"/>
      <c r="AK235" s="386"/>
      <c r="AL235" s="652"/>
      <c r="AM235" s="386"/>
      <c r="AN235" s="652"/>
      <c r="AO235" s="386"/>
      <c r="AP235" s="652"/>
    </row>
    <row r="236" spans="1:42" x14ac:dyDescent="0.25">
      <c r="A236" s="512">
        <v>72</v>
      </c>
      <c r="B236" s="10" t="s">
        <v>772</v>
      </c>
      <c r="C236" s="1684" t="s">
        <v>945</v>
      </c>
      <c r="D236" s="79"/>
      <c r="E236" s="25" t="s">
        <v>11341</v>
      </c>
      <c r="F236" s="40"/>
      <c r="G236" s="2927"/>
      <c r="H236" s="2937"/>
      <c r="I236" s="1191"/>
      <c r="J236" s="2946"/>
      <c r="K236" s="2949"/>
      <c r="L236" s="10"/>
      <c r="M236" s="9"/>
      <c r="N236" s="686"/>
      <c r="O236" s="7"/>
      <c r="T236" s="648"/>
      <c r="U236" s="43"/>
      <c r="V236" s="686"/>
      <c r="W236" s="10"/>
      <c r="X236" s="59" t="s">
        <v>824</v>
      </c>
      <c r="Z236" s="657"/>
      <c r="AB236" s="657"/>
      <c r="AC236" s="671" t="s">
        <v>772</v>
      </c>
      <c r="AD236" s="1041" t="s">
        <v>11463</v>
      </c>
      <c r="AE236" s="10"/>
      <c r="AF236" s="4" t="s">
        <v>763</v>
      </c>
      <c r="AG236" s="657"/>
      <c r="AI236" s="10"/>
      <c r="AK236" s="386"/>
      <c r="AL236" s="652"/>
      <c r="AM236" s="386"/>
      <c r="AN236" s="652"/>
      <c r="AO236" s="386"/>
      <c r="AP236" s="652"/>
    </row>
    <row r="237" spans="1:42" x14ac:dyDescent="0.25">
      <c r="A237" s="512">
        <v>72</v>
      </c>
      <c r="B237" s="10" t="s">
        <v>773</v>
      </c>
      <c r="C237" s="1684" t="s">
        <v>946</v>
      </c>
      <c r="D237" s="79"/>
      <c r="E237" s="25" t="s">
        <v>9130</v>
      </c>
      <c r="F237" s="40"/>
      <c r="G237" s="2927"/>
      <c r="H237" s="2937"/>
      <c r="I237" s="1191"/>
      <c r="J237" s="2946"/>
      <c r="K237" s="2949"/>
      <c r="L237" s="10"/>
      <c r="M237" s="9"/>
      <c r="N237" s="686"/>
      <c r="O237" s="7"/>
      <c r="T237" s="648"/>
      <c r="U237" s="43"/>
      <c r="V237" s="686"/>
      <c r="W237" s="10"/>
      <c r="X237" s="59" t="s">
        <v>824</v>
      </c>
      <c r="Z237" s="657"/>
      <c r="AB237" s="657"/>
      <c r="AC237" s="671" t="s">
        <v>773</v>
      </c>
      <c r="AD237" s="1041" t="s">
        <v>11464</v>
      </c>
      <c r="AE237" s="10"/>
      <c r="AF237" s="4" t="s">
        <v>763</v>
      </c>
      <c r="AG237" s="657"/>
      <c r="AI237" s="10"/>
      <c r="AK237" s="386"/>
      <c r="AL237" s="652"/>
      <c r="AM237" s="386"/>
      <c r="AN237" s="652"/>
      <c r="AO237" s="386"/>
      <c r="AP237" s="652"/>
    </row>
    <row r="238" spans="1:42" x14ac:dyDescent="0.25">
      <c r="A238" s="512"/>
      <c r="B238" s="2671" t="s">
        <v>10765</v>
      </c>
      <c r="C238" s="1684"/>
      <c r="D238" s="79"/>
      <c r="E238" s="25"/>
      <c r="F238" s="40"/>
      <c r="G238" s="2927"/>
      <c r="H238" s="2937"/>
      <c r="I238" s="1191"/>
      <c r="J238" s="2946"/>
      <c r="K238" s="2949"/>
      <c r="L238" s="10"/>
      <c r="M238" s="9"/>
      <c r="N238" s="686"/>
      <c r="O238" s="7"/>
      <c r="T238" s="648"/>
      <c r="U238" s="43"/>
      <c r="V238" s="686"/>
      <c r="W238" s="10"/>
      <c r="X238" s="59"/>
      <c r="Z238" s="657"/>
      <c r="AB238" s="657"/>
      <c r="AC238" s="2675" t="s">
        <v>10765</v>
      </c>
      <c r="AD238" s="1041"/>
      <c r="AE238" s="10"/>
      <c r="AG238" s="657"/>
      <c r="AI238" s="10"/>
      <c r="AK238" s="386"/>
      <c r="AL238" s="652"/>
      <c r="AM238" s="386"/>
      <c r="AN238" s="652"/>
      <c r="AO238" s="386"/>
      <c r="AP238" s="652"/>
    </row>
    <row r="239" spans="1:42" x14ac:dyDescent="0.25">
      <c r="A239" s="512"/>
      <c r="B239" s="2671" t="s">
        <v>10767</v>
      </c>
      <c r="C239" s="1684"/>
      <c r="D239" s="79"/>
      <c r="E239" s="25"/>
      <c r="F239" s="40"/>
      <c r="G239" s="2927"/>
      <c r="H239" s="2937"/>
      <c r="I239" s="1191"/>
      <c r="J239" s="2946"/>
      <c r="K239" s="2949"/>
      <c r="L239" s="10"/>
      <c r="M239" s="9"/>
      <c r="N239" s="686"/>
      <c r="O239" s="7"/>
      <c r="T239" s="648"/>
      <c r="U239" s="43"/>
      <c r="V239" s="686"/>
      <c r="W239" s="10"/>
      <c r="X239" s="59"/>
      <c r="Z239" s="657"/>
      <c r="AB239" s="657"/>
      <c r="AC239" s="2675" t="s">
        <v>10767</v>
      </c>
      <c r="AD239" s="1041"/>
      <c r="AE239" s="10"/>
      <c r="AG239" s="657"/>
      <c r="AI239" s="10"/>
      <c r="AK239" s="386"/>
      <c r="AL239" s="652"/>
      <c r="AM239" s="386"/>
      <c r="AN239" s="652"/>
      <c r="AO239" s="386"/>
      <c r="AP239" s="652"/>
    </row>
    <row r="240" spans="1:42" x14ac:dyDescent="0.25">
      <c r="A240" s="512">
        <v>72</v>
      </c>
      <c r="B240" s="10" t="s">
        <v>774</v>
      </c>
      <c r="C240" s="1694" t="s">
        <v>947</v>
      </c>
      <c r="D240" s="79"/>
      <c r="E240" s="25" t="s">
        <v>11342</v>
      </c>
      <c r="F240" s="40"/>
      <c r="G240" s="2927"/>
      <c r="H240" s="2937"/>
      <c r="I240" s="1191"/>
      <c r="J240" s="2946"/>
      <c r="K240" s="2949"/>
      <c r="L240" s="10"/>
      <c r="M240" s="9"/>
      <c r="N240" s="686"/>
      <c r="O240" s="7"/>
      <c r="T240" s="648"/>
      <c r="U240" s="43"/>
      <c r="V240" s="686"/>
      <c r="W240" s="10"/>
      <c r="X240" s="59" t="s">
        <v>824</v>
      </c>
      <c r="Z240" s="657"/>
      <c r="AB240" s="657"/>
      <c r="AC240" s="671" t="s">
        <v>774</v>
      </c>
      <c r="AD240" s="938" t="s">
        <v>11465</v>
      </c>
      <c r="AE240" s="10"/>
      <c r="AF240" s="4" t="s">
        <v>763</v>
      </c>
      <c r="AG240" s="657"/>
      <c r="AI240" s="10"/>
      <c r="AK240" s="386"/>
      <c r="AL240" s="652"/>
      <c r="AM240" s="386"/>
      <c r="AN240" s="652"/>
      <c r="AO240" s="386"/>
      <c r="AP240" s="652"/>
    </row>
    <row r="241" spans="1:42" x14ac:dyDescent="0.25">
      <c r="A241" s="513">
        <v>72</v>
      </c>
      <c r="B241" s="10" t="s">
        <v>775</v>
      </c>
      <c r="C241" s="1684" t="s">
        <v>948</v>
      </c>
      <c r="D241" s="79"/>
      <c r="E241" s="25" t="s">
        <v>11343</v>
      </c>
      <c r="F241" s="40"/>
      <c r="G241" s="2927"/>
      <c r="H241" s="2937"/>
      <c r="I241" s="1191"/>
      <c r="J241" s="2946"/>
      <c r="K241" s="2949"/>
      <c r="L241" s="10"/>
      <c r="M241" s="9"/>
      <c r="N241" s="686"/>
      <c r="O241" s="7"/>
      <c r="T241" s="648"/>
      <c r="U241" s="43"/>
      <c r="V241" s="686"/>
      <c r="W241" s="10"/>
      <c r="X241" s="59" t="s">
        <v>824</v>
      </c>
      <c r="Z241" s="657"/>
      <c r="AB241" s="657"/>
      <c r="AC241" s="2675" t="s">
        <v>775</v>
      </c>
      <c r="AD241" s="1041" t="s">
        <v>11466</v>
      </c>
      <c r="AE241" s="10"/>
      <c r="AF241" s="4" t="s">
        <v>763</v>
      </c>
      <c r="AG241" s="657"/>
      <c r="AI241" s="10"/>
      <c r="AK241" s="386"/>
      <c r="AL241" s="652"/>
      <c r="AM241" s="386"/>
      <c r="AN241" s="652"/>
      <c r="AO241" s="386"/>
      <c r="AP241" s="652"/>
    </row>
    <row r="242" spans="1:42" x14ac:dyDescent="0.25">
      <c r="A242" s="512">
        <v>72</v>
      </c>
      <c r="B242" s="10" t="s">
        <v>776</v>
      </c>
      <c r="C242" s="1684" t="s">
        <v>949</v>
      </c>
      <c r="D242" s="79"/>
      <c r="E242" s="25" t="s">
        <v>11344</v>
      </c>
      <c r="F242" s="40"/>
      <c r="G242" s="2927"/>
      <c r="H242" s="2937"/>
      <c r="I242" s="1191"/>
      <c r="J242" s="2946"/>
      <c r="K242" s="2949"/>
      <c r="L242" s="10"/>
      <c r="M242" s="9"/>
      <c r="N242" s="686"/>
      <c r="O242" s="7"/>
      <c r="T242" s="648"/>
      <c r="U242" s="43"/>
      <c r="V242" s="686"/>
      <c r="W242" s="10"/>
      <c r="X242" s="59" t="s">
        <v>824</v>
      </c>
      <c r="Z242" s="657"/>
      <c r="AB242" s="657"/>
      <c r="AC242" s="671" t="s">
        <v>776</v>
      </c>
      <c r="AD242" s="922" t="s">
        <v>11467</v>
      </c>
      <c r="AE242" s="10"/>
      <c r="AF242" s="4" t="s">
        <v>763</v>
      </c>
      <c r="AG242" s="657"/>
      <c r="AI242" s="10"/>
      <c r="AK242" s="386"/>
      <c r="AL242" s="652"/>
      <c r="AM242" s="386"/>
      <c r="AN242" s="652"/>
      <c r="AO242" s="386"/>
      <c r="AP242" s="652"/>
    </row>
    <row r="243" spans="1:42" x14ac:dyDescent="0.25">
      <c r="A243" s="512">
        <v>72</v>
      </c>
      <c r="B243" s="10" t="s">
        <v>777</v>
      </c>
      <c r="C243" s="1692" t="s">
        <v>950</v>
      </c>
      <c r="D243" s="79"/>
      <c r="E243" s="25" t="s">
        <v>11345</v>
      </c>
      <c r="F243" s="40"/>
      <c r="G243" s="2927"/>
      <c r="H243" s="2937"/>
      <c r="I243" s="1191"/>
      <c r="J243" s="2946"/>
      <c r="K243" s="2949"/>
      <c r="L243" s="10"/>
      <c r="M243" s="9"/>
      <c r="N243" s="686"/>
      <c r="O243" s="7"/>
      <c r="T243" s="648"/>
      <c r="U243" s="43"/>
      <c r="V243" s="686"/>
      <c r="W243" s="10"/>
      <c r="X243" s="59" t="s">
        <v>824</v>
      </c>
      <c r="Z243" s="657"/>
      <c r="AB243" s="657"/>
      <c r="AC243" s="671" t="s">
        <v>777</v>
      </c>
      <c r="AD243" s="922" t="s">
        <v>11468</v>
      </c>
      <c r="AE243" s="10"/>
      <c r="AF243" s="4" t="s">
        <v>778</v>
      </c>
      <c r="AG243" s="657"/>
      <c r="AI243" s="10"/>
      <c r="AK243" s="386"/>
      <c r="AL243" s="652"/>
      <c r="AM243" s="386"/>
      <c r="AN243" s="652"/>
      <c r="AO243" s="386"/>
      <c r="AP243" s="652"/>
    </row>
    <row r="244" spans="1:42" x14ac:dyDescent="0.25">
      <c r="A244" s="512">
        <v>72</v>
      </c>
      <c r="B244" s="10" t="s">
        <v>779</v>
      </c>
      <c r="C244" s="1692" t="s">
        <v>951</v>
      </c>
      <c r="D244" s="79"/>
      <c r="E244" s="25" t="s">
        <v>11346</v>
      </c>
      <c r="F244" s="40"/>
      <c r="G244" s="2927"/>
      <c r="H244" s="2937"/>
      <c r="I244" s="1191"/>
      <c r="J244" s="2946"/>
      <c r="K244" s="2949"/>
      <c r="L244" s="10"/>
      <c r="M244" s="9"/>
      <c r="N244" s="686"/>
      <c r="O244" s="7"/>
      <c r="T244" s="648"/>
      <c r="U244" s="43"/>
      <c r="V244" s="686"/>
      <c r="W244" s="10"/>
      <c r="X244" s="59" t="s">
        <v>824</v>
      </c>
      <c r="Z244" s="657"/>
      <c r="AB244" s="657"/>
      <c r="AC244" s="671" t="s">
        <v>779</v>
      </c>
      <c r="AD244" s="922" t="s">
        <v>11469</v>
      </c>
      <c r="AE244" s="10"/>
      <c r="AF244" s="4" t="s">
        <v>763</v>
      </c>
      <c r="AG244" s="657"/>
      <c r="AI244" s="10"/>
      <c r="AK244" s="386"/>
      <c r="AL244" s="652"/>
      <c r="AM244" s="386"/>
      <c r="AN244" s="652"/>
      <c r="AO244" s="386"/>
      <c r="AP244" s="652"/>
    </row>
    <row r="245" spans="1:42" x14ac:dyDescent="0.25">
      <c r="A245" s="512">
        <v>72</v>
      </c>
      <c r="B245" s="10" t="s">
        <v>780</v>
      </c>
      <c r="C245" s="1692" t="s">
        <v>952</v>
      </c>
      <c r="D245" s="79"/>
      <c r="E245" s="25" t="s">
        <v>11347</v>
      </c>
      <c r="F245" s="40"/>
      <c r="G245" s="2927"/>
      <c r="H245" s="2937"/>
      <c r="I245" s="1191"/>
      <c r="J245" s="2946"/>
      <c r="K245" s="2949"/>
      <c r="L245" s="10"/>
      <c r="M245" s="9"/>
      <c r="N245" s="686"/>
      <c r="O245" s="7"/>
      <c r="T245" s="648"/>
      <c r="U245" s="43"/>
      <c r="V245" s="686"/>
      <c r="W245" s="10"/>
      <c r="X245" s="59" t="s">
        <v>824</v>
      </c>
      <c r="Z245" s="657"/>
      <c r="AB245" s="657"/>
      <c r="AC245" s="671" t="s">
        <v>780</v>
      </c>
      <c r="AD245" s="922" t="s">
        <v>11470</v>
      </c>
      <c r="AE245" s="10"/>
      <c r="AF245" s="4" t="s">
        <v>763</v>
      </c>
      <c r="AG245" s="657"/>
      <c r="AI245" s="10"/>
      <c r="AK245" s="386"/>
      <c r="AL245" s="652"/>
      <c r="AM245" s="386"/>
      <c r="AN245" s="652"/>
      <c r="AO245" s="386"/>
      <c r="AP245" s="652"/>
    </row>
    <row r="246" spans="1:42" x14ac:dyDescent="0.25">
      <c r="A246" s="512"/>
      <c r="B246" s="2671" t="s">
        <v>13480</v>
      </c>
      <c r="C246" s="1692"/>
      <c r="D246" s="79"/>
      <c r="E246" s="25"/>
      <c r="F246" s="40"/>
      <c r="G246" s="2927"/>
      <c r="H246" s="2937"/>
      <c r="I246" s="1191"/>
      <c r="J246" s="2946"/>
      <c r="K246" s="2949"/>
      <c r="L246" s="10"/>
      <c r="M246" s="9"/>
      <c r="N246" s="686"/>
      <c r="O246" s="7"/>
      <c r="T246" s="648"/>
      <c r="U246" s="43"/>
      <c r="V246" s="686"/>
      <c r="W246" s="10"/>
      <c r="X246" s="59"/>
      <c r="Z246" s="657"/>
      <c r="AB246" s="657"/>
      <c r="AC246" s="2675" t="s">
        <v>13480</v>
      </c>
      <c r="AD246" s="922"/>
      <c r="AE246" s="10"/>
      <c r="AG246" s="657"/>
      <c r="AI246" s="10"/>
      <c r="AK246" s="386"/>
      <c r="AL246" s="652"/>
      <c r="AM246" s="386"/>
      <c r="AN246" s="652"/>
      <c r="AO246" s="386"/>
      <c r="AP246" s="652"/>
    </row>
    <row r="247" spans="1:42" x14ac:dyDescent="0.25">
      <c r="A247" s="512">
        <v>72</v>
      </c>
      <c r="B247" s="10" t="s">
        <v>781</v>
      </c>
      <c r="C247" s="1695" t="s">
        <v>953</v>
      </c>
      <c r="D247" s="79"/>
      <c r="E247" s="25" t="s">
        <v>11348</v>
      </c>
      <c r="F247" s="40"/>
      <c r="G247" s="2927"/>
      <c r="H247" s="2937"/>
      <c r="I247" s="1191"/>
      <c r="J247" s="2946"/>
      <c r="K247" s="2949"/>
      <c r="L247" s="10"/>
      <c r="M247" s="9"/>
      <c r="N247" s="686"/>
      <c r="O247" s="7"/>
      <c r="T247" s="648"/>
      <c r="U247" s="43"/>
      <c r="V247" s="686"/>
      <c r="W247" s="10"/>
      <c r="X247" s="59" t="s">
        <v>824</v>
      </c>
      <c r="Z247" s="657"/>
      <c r="AB247" s="657"/>
      <c r="AC247" s="671" t="s">
        <v>781</v>
      </c>
      <c r="AD247" s="937" t="s">
        <v>11471</v>
      </c>
      <c r="AE247" s="10"/>
      <c r="AF247" s="4" t="s">
        <v>763</v>
      </c>
      <c r="AG247" s="657"/>
      <c r="AI247" s="10"/>
      <c r="AK247" s="386"/>
      <c r="AL247" s="652"/>
      <c r="AM247" s="386"/>
      <c r="AN247" s="652"/>
      <c r="AO247" s="386"/>
      <c r="AP247" s="652"/>
    </row>
    <row r="248" spans="1:42" x14ac:dyDescent="0.25">
      <c r="A248" s="512">
        <v>72</v>
      </c>
      <c r="B248" s="10" t="s">
        <v>782</v>
      </c>
      <c r="C248" s="1684" t="s">
        <v>954</v>
      </c>
      <c r="D248" s="79"/>
      <c r="E248" s="25" t="s">
        <v>11349</v>
      </c>
      <c r="F248" s="40"/>
      <c r="G248" s="2927"/>
      <c r="H248" s="2937"/>
      <c r="I248" s="1191"/>
      <c r="J248" s="2946"/>
      <c r="K248" s="2949"/>
      <c r="L248" s="10"/>
      <c r="M248" s="9"/>
      <c r="N248" s="686"/>
      <c r="O248" s="7"/>
      <c r="T248" s="648"/>
      <c r="U248" s="43"/>
      <c r="V248" s="686"/>
      <c r="W248" s="10"/>
      <c r="X248" s="59" t="s">
        <v>824</v>
      </c>
      <c r="Z248" s="657"/>
      <c r="AB248" s="657"/>
      <c r="AC248" s="671" t="s">
        <v>782</v>
      </c>
      <c r="AD248" s="1041" t="s">
        <v>11472</v>
      </c>
      <c r="AE248" s="10"/>
      <c r="AF248" s="4" t="s">
        <v>763</v>
      </c>
      <c r="AG248" s="657"/>
      <c r="AI248" s="10"/>
      <c r="AK248" s="386"/>
      <c r="AL248" s="652"/>
      <c r="AM248" s="386"/>
      <c r="AN248" s="652"/>
      <c r="AO248" s="386"/>
      <c r="AP248" s="652"/>
    </row>
    <row r="249" spans="1:42" x14ac:dyDescent="0.25">
      <c r="A249" s="512">
        <v>72</v>
      </c>
      <c r="B249" s="10" t="s">
        <v>783</v>
      </c>
      <c r="C249" s="1692" t="s">
        <v>955</v>
      </c>
      <c r="D249" s="79"/>
      <c r="E249" s="25" t="s">
        <v>11350</v>
      </c>
      <c r="F249" s="40"/>
      <c r="G249" s="2927"/>
      <c r="H249" s="2937"/>
      <c r="I249" s="1191"/>
      <c r="J249" s="2946"/>
      <c r="K249" s="2949"/>
      <c r="L249" s="10"/>
      <c r="M249" s="9"/>
      <c r="N249" s="686"/>
      <c r="O249" s="7"/>
      <c r="T249" s="648"/>
      <c r="U249" s="43"/>
      <c r="V249" s="686"/>
      <c r="W249" s="10"/>
      <c r="X249" s="59" t="s">
        <v>824</v>
      </c>
      <c r="Z249" s="657"/>
      <c r="AB249" s="657"/>
      <c r="AC249" s="671" t="s">
        <v>783</v>
      </c>
      <c r="AD249" s="922" t="s">
        <v>11473</v>
      </c>
      <c r="AE249" s="10"/>
      <c r="AF249" s="4" t="s">
        <v>778</v>
      </c>
      <c r="AG249" s="657"/>
      <c r="AI249" s="10"/>
      <c r="AK249" s="386"/>
      <c r="AL249" s="652"/>
      <c r="AM249" s="386"/>
      <c r="AN249" s="652"/>
      <c r="AO249" s="386"/>
      <c r="AP249" s="652"/>
    </row>
    <row r="250" spans="1:42" x14ac:dyDescent="0.25">
      <c r="A250" s="927">
        <v>72</v>
      </c>
      <c r="B250" s="10" t="s">
        <v>784</v>
      </c>
      <c r="C250" s="2034" t="s">
        <v>956</v>
      </c>
      <c r="D250" s="79"/>
      <c r="E250" s="25" t="s">
        <v>11313</v>
      </c>
      <c r="F250" s="40"/>
      <c r="G250" s="2927"/>
      <c r="H250" s="2937"/>
      <c r="I250" s="1191"/>
      <c r="J250" s="2946"/>
      <c r="K250" s="2949"/>
      <c r="L250" s="10"/>
      <c r="M250" s="9"/>
      <c r="N250" s="686"/>
      <c r="O250" s="7"/>
      <c r="T250" s="648"/>
      <c r="U250" s="43"/>
      <c r="V250" s="686"/>
      <c r="W250" s="10"/>
      <c r="X250" s="59" t="s">
        <v>824</v>
      </c>
      <c r="Z250" s="657"/>
      <c r="AB250" s="657"/>
      <c r="AC250" s="671" t="s">
        <v>784</v>
      </c>
      <c r="AD250" s="930" t="s">
        <v>11457</v>
      </c>
      <c r="AE250" s="657"/>
      <c r="AF250" s="4" t="s">
        <v>785</v>
      </c>
      <c r="AG250" s="657"/>
      <c r="AI250" s="10"/>
      <c r="AJ250" s="82"/>
      <c r="AK250" s="386"/>
      <c r="AL250" s="652"/>
      <c r="AM250" s="386"/>
      <c r="AN250" s="652"/>
      <c r="AO250" s="386"/>
      <c r="AP250" s="652"/>
    </row>
    <row r="251" spans="1:42" x14ac:dyDescent="0.25">
      <c r="A251" s="927">
        <v>72</v>
      </c>
      <c r="B251" s="10" t="s">
        <v>786</v>
      </c>
      <c r="C251" s="2034" t="s">
        <v>957</v>
      </c>
      <c r="D251" s="79"/>
      <c r="E251" s="25" t="s">
        <v>11313</v>
      </c>
      <c r="F251" s="40"/>
      <c r="G251" s="2927"/>
      <c r="H251" s="2937"/>
      <c r="I251" s="1191"/>
      <c r="J251" s="2946"/>
      <c r="K251" s="2949"/>
      <c r="L251" s="10"/>
      <c r="M251" s="9"/>
      <c r="N251" s="686"/>
      <c r="O251" s="7"/>
      <c r="T251" s="648"/>
      <c r="U251" s="43"/>
      <c r="V251" s="686"/>
      <c r="W251" s="10"/>
      <c r="X251" s="59" t="s">
        <v>824</v>
      </c>
      <c r="Z251" s="657"/>
      <c r="AB251" s="657"/>
      <c r="AC251" s="671" t="s">
        <v>786</v>
      </c>
      <c r="AD251" s="930" t="s">
        <v>11457</v>
      </c>
      <c r="AE251" s="657"/>
      <c r="AF251" s="4" t="s">
        <v>785</v>
      </c>
      <c r="AG251" s="657"/>
      <c r="AI251" s="10"/>
      <c r="AJ251" s="82"/>
      <c r="AK251" s="386"/>
      <c r="AL251" s="652"/>
      <c r="AM251" s="386"/>
      <c r="AN251" s="652"/>
      <c r="AO251" s="386"/>
      <c r="AP251" s="652"/>
    </row>
    <row r="252" spans="1:42" x14ac:dyDescent="0.25">
      <c r="A252" s="927">
        <v>72</v>
      </c>
      <c r="B252" s="10" t="s">
        <v>787</v>
      </c>
      <c r="C252" s="2034" t="s">
        <v>958</v>
      </c>
      <c r="D252" s="79"/>
      <c r="E252" s="25" t="s">
        <v>11351</v>
      </c>
      <c r="F252" s="40"/>
      <c r="G252" s="2927"/>
      <c r="H252" s="2937"/>
      <c r="I252" s="1191"/>
      <c r="J252" s="2946"/>
      <c r="K252" s="2949"/>
      <c r="L252" s="10"/>
      <c r="M252" s="9"/>
      <c r="N252" s="686"/>
      <c r="O252" s="7"/>
      <c r="T252" s="648"/>
      <c r="U252" s="43"/>
      <c r="V252" s="686"/>
      <c r="W252" s="10"/>
      <c r="X252" s="59" t="s">
        <v>824</v>
      </c>
      <c r="Z252" s="657"/>
      <c r="AB252" s="657"/>
      <c r="AC252" s="671" t="s">
        <v>787</v>
      </c>
      <c r="AD252" s="930" t="s">
        <v>11457</v>
      </c>
      <c r="AE252" s="657"/>
      <c r="AF252" s="4" t="s">
        <v>17</v>
      </c>
      <c r="AG252" s="657"/>
      <c r="AI252" s="10"/>
      <c r="AJ252" s="82"/>
      <c r="AK252" s="386"/>
      <c r="AL252" s="652"/>
      <c r="AM252" s="386"/>
      <c r="AN252" s="652"/>
      <c r="AO252" s="386"/>
      <c r="AP252" s="652"/>
    </row>
    <row r="253" spans="1:42" x14ac:dyDescent="0.25">
      <c r="A253" s="927">
        <v>72</v>
      </c>
      <c r="B253" s="10" t="s">
        <v>788</v>
      </c>
      <c r="C253" s="2034" t="s">
        <v>959</v>
      </c>
      <c r="D253" s="79"/>
      <c r="E253" s="25" t="s">
        <v>11282</v>
      </c>
      <c r="F253" s="40"/>
      <c r="G253" s="2927"/>
      <c r="H253" s="2937"/>
      <c r="I253" s="1191"/>
      <c r="J253" s="2946"/>
      <c r="K253" s="2949"/>
      <c r="L253" s="10"/>
      <c r="M253" s="9"/>
      <c r="N253" s="686"/>
      <c r="O253" s="7"/>
      <c r="T253" s="648"/>
      <c r="U253" s="43"/>
      <c r="V253" s="686"/>
      <c r="W253" s="10"/>
      <c r="X253" s="59" t="s">
        <v>824</v>
      </c>
      <c r="Z253" s="657"/>
      <c r="AB253" s="657"/>
      <c r="AC253" s="671" t="s">
        <v>788</v>
      </c>
      <c r="AD253" s="930" t="s">
        <v>11457</v>
      </c>
      <c r="AE253" s="657"/>
      <c r="AF253" s="4" t="s">
        <v>785</v>
      </c>
      <c r="AG253" s="657"/>
      <c r="AI253" s="10"/>
      <c r="AJ253" s="82"/>
      <c r="AK253" s="386"/>
      <c r="AL253" s="652"/>
      <c r="AM253" s="386"/>
      <c r="AN253" s="652"/>
      <c r="AO253" s="386"/>
      <c r="AP253" s="652"/>
    </row>
    <row r="254" spans="1:42" x14ac:dyDescent="0.25">
      <c r="A254" s="512">
        <v>72</v>
      </c>
      <c r="B254" s="10" t="s">
        <v>789</v>
      </c>
      <c r="C254" s="1684" t="s">
        <v>960</v>
      </c>
      <c r="D254" s="79"/>
      <c r="E254" s="25" t="s">
        <v>11352</v>
      </c>
      <c r="F254" s="40"/>
      <c r="G254" s="2927"/>
      <c r="H254" s="2937"/>
      <c r="I254" s="1191"/>
      <c r="J254" s="2946"/>
      <c r="K254" s="2949"/>
      <c r="L254" s="10"/>
      <c r="M254" s="9"/>
      <c r="N254" s="686"/>
      <c r="O254" s="7"/>
      <c r="T254" s="648"/>
      <c r="U254" s="43"/>
      <c r="V254" s="686"/>
      <c r="W254" s="10"/>
      <c r="X254" s="59" t="s">
        <v>824</v>
      </c>
      <c r="Z254" s="657"/>
      <c r="AB254" s="657"/>
      <c r="AC254" s="671" t="s">
        <v>789</v>
      </c>
      <c r="AD254" s="1041" t="s">
        <v>11461</v>
      </c>
      <c r="AE254" s="657"/>
      <c r="AF254" s="4" t="s">
        <v>790</v>
      </c>
      <c r="AG254" s="657"/>
      <c r="AI254" s="10"/>
      <c r="AJ254" s="82"/>
      <c r="AK254" s="386"/>
      <c r="AL254" s="652"/>
      <c r="AM254" s="386"/>
      <c r="AN254" s="652"/>
      <c r="AO254" s="386"/>
      <c r="AP254" s="652"/>
    </row>
    <row r="255" spans="1:42" x14ac:dyDescent="0.25">
      <c r="A255" s="512">
        <v>72</v>
      </c>
      <c r="B255" s="10" t="s">
        <v>791</v>
      </c>
      <c r="C255" s="1684" t="s">
        <v>961</v>
      </c>
      <c r="D255" s="79"/>
      <c r="E255" s="25" t="s">
        <v>11273</v>
      </c>
      <c r="F255" s="40"/>
      <c r="G255" s="2927"/>
      <c r="H255" s="2937"/>
      <c r="I255" s="1191"/>
      <c r="J255" s="2946"/>
      <c r="K255" s="2949"/>
      <c r="L255" s="10"/>
      <c r="M255" s="9"/>
      <c r="N255" s="686"/>
      <c r="O255" s="7"/>
      <c r="T255" s="648"/>
      <c r="U255" s="43"/>
      <c r="V255" s="686"/>
      <c r="W255" s="10"/>
      <c r="X255" s="59" t="s">
        <v>824</v>
      </c>
      <c r="Z255" s="657"/>
      <c r="AB255" s="657"/>
      <c r="AC255" s="671" t="s">
        <v>791</v>
      </c>
      <c r="AD255" s="1041" t="s">
        <v>11464</v>
      </c>
      <c r="AE255" s="657"/>
      <c r="AF255" s="4" t="s">
        <v>792</v>
      </c>
      <c r="AG255" s="657"/>
      <c r="AI255" s="10"/>
      <c r="AJ255" s="82"/>
      <c r="AK255" s="386"/>
      <c r="AL255" s="652"/>
      <c r="AM255" s="386"/>
      <c r="AN255" s="652"/>
      <c r="AO255" s="386"/>
      <c r="AP255" s="652"/>
    </row>
    <row r="256" spans="1:42" x14ac:dyDescent="0.25">
      <c r="A256" s="512">
        <v>72</v>
      </c>
      <c r="B256" s="10" t="s">
        <v>793</v>
      </c>
      <c r="C256" s="1684" t="s">
        <v>962</v>
      </c>
      <c r="D256" s="79"/>
      <c r="E256" s="25" t="s">
        <v>11273</v>
      </c>
      <c r="F256" s="40"/>
      <c r="G256" s="2927"/>
      <c r="H256" s="2937"/>
      <c r="I256" s="1191"/>
      <c r="J256" s="2946"/>
      <c r="K256" s="2949"/>
      <c r="L256" s="10"/>
      <c r="M256" s="9"/>
      <c r="N256" s="686"/>
      <c r="O256" s="7"/>
      <c r="T256" s="648"/>
      <c r="U256" s="43"/>
      <c r="V256" s="686"/>
      <c r="W256" s="10"/>
      <c r="X256" s="59" t="s">
        <v>824</v>
      </c>
      <c r="Z256" s="657"/>
      <c r="AB256" s="657"/>
      <c r="AC256" s="671" t="s">
        <v>793</v>
      </c>
      <c r="AD256" s="1041" t="s">
        <v>11464</v>
      </c>
      <c r="AE256" s="657"/>
      <c r="AF256" s="4" t="s">
        <v>792</v>
      </c>
      <c r="AG256" s="657"/>
      <c r="AI256" s="10"/>
      <c r="AJ256" s="82"/>
      <c r="AK256" s="386"/>
      <c r="AL256" s="652"/>
      <c r="AM256" s="386"/>
      <c r="AN256" s="652"/>
      <c r="AO256" s="386"/>
      <c r="AP256" s="652"/>
    </row>
    <row r="257" spans="1:42" x14ac:dyDescent="0.25">
      <c r="A257" s="512">
        <v>72</v>
      </c>
      <c r="B257" s="10" t="s">
        <v>794</v>
      </c>
      <c r="C257" s="1684" t="s">
        <v>963</v>
      </c>
      <c r="D257" s="79"/>
      <c r="E257" s="25" t="s">
        <v>11273</v>
      </c>
      <c r="F257" s="40"/>
      <c r="G257" s="2927"/>
      <c r="H257" s="2937"/>
      <c r="I257" s="1191"/>
      <c r="J257" s="2946"/>
      <c r="K257" s="2949"/>
      <c r="L257" s="10"/>
      <c r="M257" s="9"/>
      <c r="N257" s="686"/>
      <c r="O257" s="7"/>
      <c r="T257" s="648"/>
      <c r="U257" s="43"/>
      <c r="V257" s="686"/>
      <c r="W257" s="10"/>
      <c r="X257" s="59" t="s">
        <v>824</v>
      </c>
      <c r="Z257" s="657"/>
      <c r="AB257" s="657"/>
      <c r="AC257" s="671" t="s">
        <v>794</v>
      </c>
      <c r="AD257" s="1041" t="s">
        <v>11464</v>
      </c>
      <c r="AE257" s="657"/>
      <c r="AF257" s="4" t="s">
        <v>792</v>
      </c>
      <c r="AG257" s="657"/>
      <c r="AI257" s="10"/>
      <c r="AJ257" s="82"/>
      <c r="AK257" s="386"/>
      <c r="AL257" s="652"/>
      <c r="AM257" s="386"/>
      <c r="AN257" s="652"/>
      <c r="AO257" s="386"/>
      <c r="AP257" s="652"/>
    </row>
    <row r="258" spans="1:42" x14ac:dyDescent="0.25">
      <c r="A258" s="512">
        <v>72</v>
      </c>
      <c r="B258" s="10" t="s">
        <v>795</v>
      </c>
      <c r="C258" s="1684" t="s">
        <v>964</v>
      </c>
      <c r="D258" s="79"/>
      <c r="E258" s="25" t="s">
        <v>11273</v>
      </c>
      <c r="F258" s="40"/>
      <c r="G258" s="2927"/>
      <c r="H258" s="2937"/>
      <c r="I258" s="1191"/>
      <c r="J258" s="2946"/>
      <c r="K258" s="2949"/>
      <c r="L258" s="10"/>
      <c r="M258" s="9"/>
      <c r="N258" s="686"/>
      <c r="O258" s="7"/>
      <c r="T258" s="648"/>
      <c r="U258" s="43"/>
      <c r="V258" s="686"/>
      <c r="W258" s="10"/>
      <c r="X258" s="59" t="s">
        <v>824</v>
      </c>
      <c r="Z258" s="657"/>
      <c r="AB258" s="657"/>
      <c r="AC258" s="671" t="s">
        <v>795</v>
      </c>
      <c r="AD258" s="1041" t="s">
        <v>11464</v>
      </c>
      <c r="AE258" s="657"/>
      <c r="AF258" s="4" t="s">
        <v>792</v>
      </c>
      <c r="AG258" s="657"/>
      <c r="AI258" s="10"/>
      <c r="AJ258" s="82"/>
      <c r="AK258" s="386"/>
      <c r="AL258" s="652"/>
      <c r="AM258" s="386"/>
      <c r="AN258" s="652"/>
      <c r="AO258" s="386"/>
      <c r="AP258" s="652"/>
    </row>
    <row r="259" spans="1:42" x14ac:dyDescent="0.25">
      <c r="A259" s="512">
        <v>72</v>
      </c>
      <c r="B259" s="10" t="s">
        <v>796</v>
      </c>
      <c r="C259" s="1684" t="s">
        <v>965</v>
      </c>
      <c r="D259" s="79"/>
      <c r="E259" s="25" t="s">
        <v>11273</v>
      </c>
      <c r="F259" s="40"/>
      <c r="G259" s="2927"/>
      <c r="H259" s="2937"/>
      <c r="I259" s="1191"/>
      <c r="J259" s="2946"/>
      <c r="K259" s="2949"/>
      <c r="L259" s="10"/>
      <c r="M259" s="9"/>
      <c r="N259" s="686"/>
      <c r="O259" s="7"/>
      <c r="T259" s="648"/>
      <c r="U259" s="43"/>
      <c r="V259" s="686"/>
      <c r="W259" s="10"/>
      <c r="X259" s="59" t="s">
        <v>824</v>
      </c>
      <c r="Z259" s="657"/>
      <c r="AB259" s="657"/>
      <c r="AC259" s="671" t="s">
        <v>796</v>
      </c>
      <c r="AD259" s="1041" t="s">
        <v>11464</v>
      </c>
      <c r="AE259" s="657"/>
      <c r="AF259" s="4" t="s">
        <v>792</v>
      </c>
      <c r="AG259" s="657"/>
      <c r="AI259" s="10"/>
      <c r="AJ259" s="82"/>
      <c r="AK259" s="386"/>
      <c r="AL259" s="652"/>
      <c r="AM259" s="386"/>
      <c r="AN259" s="652"/>
      <c r="AO259" s="386"/>
      <c r="AP259" s="652"/>
    </row>
    <row r="260" spans="1:42" x14ac:dyDescent="0.25">
      <c r="A260" s="512">
        <v>72</v>
      </c>
      <c r="B260" s="10" t="s">
        <v>797</v>
      </c>
      <c r="C260" s="1692" t="s">
        <v>1084</v>
      </c>
      <c r="D260" s="79"/>
      <c r="E260" s="25" t="s">
        <v>11332</v>
      </c>
      <c r="F260" s="40"/>
      <c r="G260" s="2927"/>
      <c r="H260" s="2937"/>
      <c r="I260" s="1191"/>
      <c r="J260" s="2946"/>
      <c r="K260" s="2949"/>
      <c r="L260" s="10"/>
      <c r="M260" s="9"/>
      <c r="N260" s="686"/>
      <c r="O260" s="7"/>
      <c r="T260" s="648"/>
      <c r="U260" s="43"/>
      <c r="V260" s="686"/>
      <c r="W260" s="10"/>
      <c r="X260" s="59" t="s">
        <v>824</v>
      </c>
      <c r="Z260" s="657"/>
      <c r="AB260" s="657"/>
      <c r="AC260" s="2675" t="s">
        <v>797</v>
      </c>
      <c r="AD260" s="1042" t="s">
        <v>11474</v>
      </c>
      <c r="AE260" s="657"/>
      <c r="AF260" s="4" t="s">
        <v>798</v>
      </c>
      <c r="AG260" s="657"/>
      <c r="AI260" s="10"/>
      <c r="AJ260" s="82"/>
      <c r="AK260" s="386"/>
      <c r="AL260" s="652"/>
      <c r="AM260" s="386"/>
      <c r="AN260" s="652"/>
      <c r="AO260" s="386"/>
      <c r="AP260" s="652"/>
    </row>
    <row r="261" spans="1:42" x14ac:dyDescent="0.25">
      <c r="A261" s="512">
        <v>72</v>
      </c>
      <c r="B261" s="10" t="s">
        <v>799</v>
      </c>
      <c r="C261" s="1692" t="s">
        <v>1085</v>
      </c>
      <c r="D261" s="79"/>
      <c r="E261" s="25" t="s">
        <v>11332</v>
      </c>
      <c r="F261" s="40"/>
      <c r="G261" s="2927"/>
      <c r="H261" s="2937"/>
      <c r="I261" s="1191"/>
      <c r="J261" s="2946"/>
      <c r="K261" s="2949"/>
      <c r="L261" s="10"/>
      <c r="M261" s="9"/>
      <c r="N261" s="686"/>
      <c r="O261" s="7"/>
      <c r="T261" s="648"/>
      <c r="U261" s="43"/>
      <c r="V261" s="686"/>
      <c r="W261" s="10"/>
      <c r="X261" s="59" t="s">
        <v>824</v>
      </c>
      <c r="Z261" s="657"/>
      <c r="AB261" s="657"/>
      <c r="AC261" s="2675" t="s">
        <v>799</v>
      </c>
      <c r="AD261" s="1042" t="s">
        <v>11474</v>
      </c>
      <c r="AE261" s="657"/>
      <c r="AF261" s="4" t="s">
        <v>798</v>
      </c>
      <c r="AG261" s="657"/>
      <c r="AI261" s="10"/>
      <c r="AJ261" s="82"/>
      <c r="AK261" s="386"/>
      <c r="AL261" s="652"/>
      <c r="AM261" s="386"/>
      <c r="AN261" s="652"/>
      <c r="AO261" s="386"/>
      <c r="AP261" s="652"/>
    </row>
    <row r="262" spans="1:42" x14ac:dyDescent="0.25">
      <c r="A262" s="512"/>
      <c r="B262" s="2671" t="s">
        <v>13481</v>
      </c>
      <c r="C262" s="1692"/>
      <c r="D262" s="79"/>
      <c r="E262" s="25"/>
      <c r="F262" s="40"/>
      <c r="G262" s="2927"/>
      <c r="H262" s="2937"/>
      <c r="I262" s="1191"/>
      <c r="J262" s="2946"/>
      <c r="K262" s="2949"/>
      <c r="L262" s="10"/>
      <c r="M262" s="9"/>
      <c r="N262" s="686"/>
      <c r="O262" s="7"/>
      <c r="T262" s="648"/>
      <c r="U262" s="43"/>
      <c r="V262" s="686"/>
      <c r="W262" s="10"/>
      <c r="X262" s="59"/>
      <c r="Z262" s="657"/>
      <c r="AB262" s="657"/>
      <c r="AC262" s="2675" t="s">
        <v>13481</v>
      </c>
      <c r="AD262" s="1042"/>
      <c r="AE262" s="657"/>
      <c r="AG262" s="657"/>
      <c r="AI262" s="10"/>
      <c r="AJ262" s="82"/>
      <c r="AK262" s="386"/>
      <c r="AL262" s="652"/>
      <c r="AM262" s="386"/>
      <c r="AN262" s="652"/>
      <c r="AO262" s="386"/>
      <c r="AP262" s="652"/>
    </row>
    <row r="263" spans="1:42" x14ac:dyDescent="0.25">
      <c r="A263" s="512">
        <v>72</v>
      </c>
      <c r="B263" s="10" t="s">
        <v>800</v>
      </c>
      <c r="C263" s="1694" t="s">
        <v>966</v>
      </c>
      <c r="D263" s="79"/>
      <c r="E263" s="25" t="s">
        <v>11333</v>
      </c>
      <c r="F263" s="40"/>
      <c r="G263" s="2927"/>
      <c r="H263" s="2937"/>
      <c r="I263" s="1191"/>
      <c r="J263" s="2946"/>
      <c r="K263" s="2949"/>
      <c r="L263" s="10"/>
      <c r="M263" s="9"/>
      <c r="N263" s="686"/>
      <c r="O263" s="7"/>
      <c r="T263" s="648"/>
      <c r="U263" s="43"/>
      <c r="V263" s="686"/>
      <c r="W263" s="10"/>
      <c r="X263" s="59" t="s">
        <v>824</v>
      </c>
      <c r="Z263" s="657"/>
      <c r="AB263" s="657"/>
      <c r="AC263" s="671" t="s">
        <v>800</v>
      </c>
      <c r="AD263" s="938" t="s">
        <v>11465</v>
      </c>
      <c r="AE263" s="657"/>
      <c r="AF263" s="4" t="s">
        <v>801</v>
      </c>
      <c r="AG263" s="657"/>
      <c r="AI263" s="10"/>
      <c r="AJ263" s="82"/>
      <c r="AK263" s="386"/>
      <c r="AL263" s="652"/>
      <c r="AM263" s="386"/>
      <c r="AN263" s="652"/>
      <c r="AO263" s="386"/>
      <c r="AP263" s="652"/>
    </row>
    <row r="264" spans="1:42" x14ac:dyDescent="0.25">
      <c r="A264" s="512">
        <v>72</v>
      </c>
      <c r="B264" s="10" t="s">
        <v>802</v>
      </c>
      <c r="C264" s="1684" t="s">
        <v>967</v>
      </c>
      <c r="D264" s="79"/>
      <c r="E264" s="25" t="s">
        <v>11273</v>
      </c>
      <c r="F264" s="40"/>
      <c r="G264" s="2927"/>
      <c r="H264" s="2937"/>
      <c r="I264" s="1191"/>
      <c r="J264" s="2946"/>
      <c r="K264" s="2949"/>
      <c r="L264" s="10"/>
      <c r="M264" s="9"/>
      <c r="N264" s="686"/>
      <c r="O264" s="7"/>
      <c r="T264" s="648"/>
      <c r="U264" s="43"/>
      <c r="V264" s="686"/>
      <c r="W264" s="10"/>
      <c r="X264" s="59" t="s">
        <v>824</v>
      </c>
      <c r="Z264" s="657"/>
      <c r="AB264" s="657"/>
      <c r="AC264" s="671" t="s">
        <v>802</v>
      </c>
      <c r="AD264" s="1041" t="s">
        <v>11464</v>
      </c>
      <c r="AE264" s="657"/>
      <c r="AF264" s="4" t="s">
        <v>792</v>
      </c>
      <c r="AG264" s="657"/>
      <c r="AI264" s="10"/>
      <c r="AJ264" s="82"/>
      <c r="AK264" s="386"/>
      <c r="AL264" s="652"/>
      <c r="AM264" s="386"/>
      <c r="AN264" s="652"/>
      <c r="AO264" s="386"/>
      <c r="AP264" s="652"/>
    </row>
    <row r="265" spans="1:42" x14ac:dyDescent="0.25">
      <c r="A265" s="512">
        <v>72</v>
      </c>
      <c r="B265" s="10" t="s">
        <v>803</v>
      </c>
      <c r="C265" s="1680" t="s">
        <v>968</v>
      </c>
      <c r="D265" s="79"/>
      <c r="E265" s="25" t="s">
        <v>11353</v>
      </c>
      <c r="F265" s="40"/>
      <c r="G265" s="2927"/>
      <c r="H265" s="2937"/>
      <c r="I265" s="1191"/>
      <c r="J265" s="2946"/>
      <c r="K265" s="2949"/>
      <c r="L265" s="10"/>
      <c r="M265" s="9"/>
      <c r="N265" s="686"/>
      <c r="O265" s="7"/>
      <c r="T265" s="648"/>
      <c r="U265" s="43"/>
      <c r="V265" s="686"/>
      <c r="W265" s="10"/>
      <c r="X265" s="59" t="s">
        <v>824</v>
      </c>
      <c r="Z265" s="657"/>
      <c r="AB265" s="657"/>
      <c r="AC265" s="671" t="s">
        <v>803</v>
      </c>
      <c r="AD265" s="9"/>
      <c r="AE265" s="657"/>
      <c r="AF265" s="4" t="s">
        <v>69</v>
      </c>
      <c r="AG265" s="657"/>
      <c r="AI265" s="10"/>
      <c r="AJ265" s="82"/>
      <c r="AK265" s="386"/>
      <c r="AL265" s="652"/>
      <c r="AM265" s="386"/>
      <c r="AN265" s="652"/>
      <c r="AO265" s="386"/>
      <c r="AP265" s="652"/>
    </row>
    <row r="266" spans="1:42" x14ac:dyDescent="0.25">
      <c r="A266" s="512">
        <v>72</v>
      </c>
      <c r="B266" s="10" t="s">
        <v>804</v>
      </c>
      <c r="C266" s="1680" t="s">
        <v>969</v>
      </c>
      <c r="D266" s="79"/>
      <c r="E266" s="25" t="s">
        <v>11355</v>
      </c>
      <c r="F266" s="40"/>
      <c r="G266" s="2927"/>
      <c r="H266" s="2937"/>
      <c r="I266" s="1191"/>
      <c r="J266" s="2946"/>
      <c r="K266" s="2949"/>
      <c r="L266" s="10"/>
      <c r="M266" s="9"/>
      <c r="N266" s="686"/>
      <c r="O266" s="7"/>
      <c r="T266" s="648"/>
      <c r="U266" s="43"/>
      <c r="V266" s="686"/>
      <c r="W266" s="10"/>
      <c r="X266" s="59" t="s">
        <v>824</v>
      </c>
      <c r="Z266" s="657"/>
      <c r="AB266" s="657"/>
      <c r="AC266" s="671" t="s">
        <v>804</v>
      </c>
      <c r="AD266" s="9"/>
      <c r="AE266" s="657"/>
      <c r="AF266" s="4" t="s">
        <v>763</v>
      </c>
      <c r="AG266" s="657"/>
      <c r="AI266" s="10"/>
      <c r="AJ266" s="82"/>
      <c r="AK266" s="386"/>
      <c r="AL266" s="652"/>
      <c r="AM266" s="386"/>
      <c r="AN266" s="652"/>
      <c r="AO266" s="386"/>
      <c r="AP266" s="652"/>
    </row>
    <row r="267" spans="1:42" x14ac:dyDescent="0.25">
      <c r="A267" s="512">
        <v>72</v>
      </c>
      <c r="B267" s="10" t="s">
        <v>805</v>
      </c>
      <c r="C267" s="1680" t="s">
        <v>970</v>
      </c>
      <c r="D267" s="79"/>
      <c r="E267" s="25" t="s">
        <v>11354</v>
      </c>
      <c r="F267" s="40"/>
      <c r="G267" s="2927"/>
      <c r="H267" s="2937"/>
      <c r="I267" s="1191"/>
      <c r="J267" s="2946"/>
      <c r="K267" s="2949"/>
      <c r="L267" s="10"/>
      <c r="M267" s="9"/>
      <c r="N267" s="686"/>
      <c r="O267" s="7"/>
      <c r="T267" s="648"/>
      <c r="U267" s="43"/>
      <c r="V267" s="686"/>
      <c r="W267" s="10"/>
      <c r="X267" s="59" t="s">
        <v>824</v>
      </c>
      <c r="Z267" s="657"/>
      <c r="AB267" s="657"/>
      <c r="AC267" s="671" t="s">
        <v>805</v>
      </c>
      <c r="AD267" s="9"/>
      <c r="AE267" s="657"/>
      <c r="AF267" s="4" t="s">
        <v>821</v>
      </c>
      <c r="AG267" s="657"/>
      <c r="AI267" s="10"/>
      <c r="AJ267" s="82"/>
      <c r="AK267" s="386"/>
      <c r="AL267" s="652"/>
      <c r="AM267" s="386"/>
      <c r="AN267" s="652"/>
      <c r="AO267" s="386"/>
      <c r="AP267" s="652"/>
    </row>
    <row r="268" spans="1:42" x14ac:dyDescent="0.25">
      <c r="A268" s="512">
        <v>72</v>
      </c>
      <c r="B268" s="10" t="s">
        <v>806</v>
      </c>
      <c r="C268" s="1680" t="s">
        <v>971</v>
      </c>
      <c r="D268" s="79"/>
      <c r="E268" s="25" t="s">
        <v>11356</v>
      </c>
      <c r="F268" s="40"/>
      <c r="G268" s="2927"/>
      <c r="H268" s="2937"/>
      <c r="I268" s="1191"/>
      <c r="J268" s="2946"/>
      <c r="K268" s="2949"/>
      <c r="L268" s="10"/>
      <c r="M268" s="9"/>
      <c r="N268" s="686"/>
      <c r="O268" s="7"/>
      <c r="T268" s="648"/>
      <c r="U268" s="43"/>
      <c r="V268" s="686"/>
      <c r="W268" s="10"/>
      <c r="X268" s="59" t="s">
        <v>824</v>
      </c>
      <c r="Z268" s="657"/>
      <c r="AB268" s="657"/>
      <c r="AC268" s="671" t="s">
        <v>806</v>
      </c>
      <c r="AD268" s="9"/>
      <c r="AE268" s="657"/>
      <c r="AF268" s="4" t="s">
        <v>763</v>
      </c>
      <c r="AG268" s="657"/>
      <c r="AI268" s="10"/>
      <c r="AJ268" s="82"/>
      <c r="AK268" s="386"/>
      <c r="AL268" s="652"/>
      <c r="AM268" s="386"/>
      <c r="AN268" s="652"/>
      <c r="AO268" s="386"/>
      <c r="AP268" s="652"/>
    </row>
    <row r="269" spans="1:42" x14ac:dyDescent="0.25">
      <c r="A269" s="512">
        <v>72</v>
      </c>
      <c r="B269" s="10" t="s">
        <v>807</v>
      </c>
      <c r="C269" s="1680" t="s">
        <v>972</v>
      </c>
      <c r="D269" s="79"/>
      <c r="E269" s="25" t="s">
        <v>11357</v>
      </c>
      <c r="F269" s="40"/>
      <c r="G269" s="2927"/>
      <c r="H269" s="2937"/>
      <c r="I269" s="1191"/>
      <c r="J269" s="2946"/>
      <c r="K269" s="2949"/>
      <c r="L269" s="10"/>
      <c r="M269" s="9"/>
      <c r="N269" s="686"/>
      <c r="O269" s="7"/>
      <c r="T269" s="648"/>
      <c r="U269" s="43"/>
      <c r="V269" s="686"/>
      <c r="W269" s="10"/>
      <c r="X269" s="59" t="s">
        <v>824</v>
      </c>
      <c r="Z269" s="657"/>
      <c r="AB269" s="657"/>
      <c r="AC269" s="671" t="s">
        <v>807</v>
      </c>
      <c r="AD269" s="9"/>
      <c r="AE269" s="657"/>
      <c r="AF269" s="4" t="s">
        <v>822</v>
      </c>
      <c r="AG269" s="657"/>
      <c r="AI269" s="10"/>
      <c r="AJ269" s="82"/>
      <c r="AK269" s="386"/>
      <c r="AL269" s="652"/>
      <c r="AM269" s="386"/>
      <c r="AN269" s="652"/>
      <c r="AO269" s="386"/>
      <c r="AP269" s="652"/>
    </row>
    <row r="270" spans="1:42" x14ac:dyDescent="0.25">
      <c r="A270" s="512">
        <v>72</v>
      </c>
      <c r="B270" s="10" t="s">
        <v>808</v>
      </c>
      <c r="C270" s="1680" t="s">
        <v>973</v>
      </c>
      <c r="D270" s="79"/>
      <c r="E270" s="25" t="s">
        <v>11358</v>
      </c>
      <c r="F270" s="40"/>
      <c r="G270" s="2927"/>
      <c r="H270" s="2937"/>
      <c r="I270" s="1191"/>
      <c r="J270" s="2946"/>
      <c r="K270" s="2949"/>
      <c r="L270" s="10"/>
      <c r="M270" s="9"/>
      <c r="N270" s="686"/>
      <c r="O270" s="7"/>
      <c r="T270" s="648"/>
      <c r="U270" s="43"/>
      <c r="V270" s="686"/>
      <c r="W270" s="10"/>
      <c r="X270" s="59" t="s">
        <v>824</v>
      </c>
      <c r="Z270" s="657"/>
      <c r="AB270" s="657"/>
      <c r="AC270" s="671" t="s">
        <v>808</v>
      </c>
      <c r="AD270" s="9"/>
      <c r="AE270" s="657"/>
      <c r="AF270" s="4" t="s">
        <v>823</v>
      </c>
      <c r="AG270" s="657"/>
      <c r="AI270" s="10"/>
      <c r="AJ270" s="82"/>
      <c r="AK270" s="386"/>
      <c r="AL270" s="652"/>
      <c r="AM270" s="386"/>
      <c r="AN270" s="652"/>
      <c r="AO270" s="386"/>
      <c r="AP270" s="652"/>
    </row>
    <row r="271" spans="1:42" x14ac:dyDescent="0.25">
      <c r="A271" s="512">
        <v>72</v>
      </c>
      <c r="B271" s="10" t="s">
        <v>809</v>
      </c>
      <c r="C271" s="1690" t="s">
        <v>974</v>
      </c>
      <c r="D271" s="685"/>
      <c r="E271" s="47" t="s">
        <v>11359</v>
      </c>
      <c r="F271" s="676"/>
      <c r="G271" s="2929"/>
      <c r="H271" s="2939"/>
      <c r="I271" s="2947"/>
      <c r="J271" s="2948"/>
      <c r="K271" s="2951"/>
      <c r="L271" s="76"/>
      <c r="M271" s="75"/>
      <c r="N271" s="929"/>
      <c r="O271" s="2662"/>
      <c r="P271" s="73"/>
      <c r="Q271" s="73"/>
      <c r="R271" s="73"/>
      <c r="S271" s="73"/>
      <c r="T271" s="649"/>
      <c r="U271" s="71"/>
      <c r="V271" s="929"/>
      <c r="W271" s="76"/>
      <c r="X271" s="77" t="s">
        <v>824</v>
      </c>
      <c r="Y271" s="74"/>
      <c r="Z271" s="658"/>
      <c r="AA271" s="74"/>
      <c r="AB271" s="658"/>
      <c r="AC271" s="671" t="s">
        <v>809</v>
      </c>
      <c r="AD271" s="75" t="s">
        <v>11475</v>
      </c>
      <c r="AE271" s="658"/>
      <c r="AF271" s="74" t="s">
        <v>778</v>
      </c>
      <c r="AG271" s="658"/>
      <c r="AH271" s="74"/>
      <c r="AI271" s="76"/>
      <c r="AJ271" s="908"/>
      <c r="AK271" s="72"/>
      <c r="AL271" s="653"/>
      <c r="AM271" s="72"/>
      <c r="AN271" s="653"/>
      <c r="AO271" s="72"/>
      <c r="AP271" s="653"/>
    </row>
    <row r="272" spans="1:42" x14ac:dyDescent="0.25">
      <c r="A272" s="512">
        <v>72</v>
      </c>
      <c r="B272" s="10" t="s">
        <v>810</v>
      </c>
      <c r="C272" s="1690" t="s">
        <v>975</v>
      </c>
      <c r="D272" s="685"/>
      <c r="E272" s="47" t="s">
        <v>11376</v>
      </c>
      <c r="F272" s="676"/>
      <c r="G272" s="2929"/>
      <c r="H272" s="2939"/>
      <c r="I272" s="2947"/>
      <c r="J272" s="2948"/>
      <c r="K272" s="2951"/>
      <c r="L272" s="76"/>
      <c r="M272" s="75"/>
      <c r="N272" s="929"/>
      <c r="O272" s="2662"/>
      <c r="P272" s="73"/>
      <c r="Q272" s="73"/>
      <c r="R272" s="73"/>
      <c r="S272" s="73"/>
      <c r="T272" s="649"/>
      <c r="U272" s="71"/>
      <c r="V272" s="929"/>
      <c r="W272" s="76"/>
      <c r="X272" s="77" t="s">
        <v>824</v>
      </c>
      <c r="Y272" s="74"/>
      <c r="Z272" s="658"/>
      <c r="AA272" s="74"/>
      <c r="AB272" s="658"/>
      <c r="AC272" s="671" t="s">
        <v>810</v>
      </c>
      <c r="AD272" s="75" t="s">
        <v>11476</v>
      </c>
      <c r="AE272" s="658"/>
      <c r="AF272" s="74" t="s">
        <v>763</v>
      </c>
      <c r="AG272" s="658"/>
      <c r="AH272" s="74"/>
      <c r="AI272" s="76"/>
      <c r="AJ272" s="908"/>
      <c r="AK272" s="72"/>
      <c r="AL272" s="653"/>
      <c r="AM272" s="72"/>
      <c r="AN272" s="653"/>
      <c r="AO272" s="72"/>
      <c r="AP272" s="653"/>
    </row>
    <row r="273" spans="1:42" x14ac:dyDescent="0.25">
      <c r="A273" s="512">
        <v>72</v>
      </c>
      <c r="B273" s="10" t="s">
        <v>811</v>
      </c>
      <c r="C273" s="1684" t="s">
        <v>976</v>
      </c>
      <c r="D273" s="79"/>
      <c r="E273" s="25" t="s">
        <v>11377</v>
      </c>
      <c r="F273" s="40"/>
      <c r="G273" s="2927"/>
      <c r="H273" s="2937"/>
      <c r="I273" s="1191"/>
      <c r="J273" s="2946"/>
      <c r="K273" s="2949"/>
      <c r="L273" s="10"/>
      <c r="M273" s="9"/>
      <c r="N273" s="686"/>
      <c r="O273" s="7"/>
      <c r="T273" s="648"/>
      <c r="U273" s="43"/>
      <c r="V273" s="686"/>
      <c r="W273" s="10"/>
      <c r="X273" s="59" t="s">
        <v>824</v>
      </c>
      <c r="Z273" s="657"/>
      <c r="AB273" s="657"/>
      <c r="AC273" s="671" t="s">
        <v>811</v>
      </c>
      <c r="AD273" s="1043" t="s">
        <v>11477</v>
      </c>
      <c r="AE273" s="657"/>
      <c r="AF273" s="4" t="s">
        <v>817</v>
      </c>
      <c r="AG273" s="657"/>
      <c r="AI273" s="10"/>
      <c r="AJ273" s="82"/>
      <c r="AK273" s="386"/>
      <c r="AL273" s="652"/>
      <c r="AM273" s="386"/>
      <c r="AN273" s="652"/>
      <c r="AO273" s="386"/>
      <c r="AP273" s="652"/>
    </row>
    <row r="274" spans="1:42" x14ac:dyDescent="0.25">
      <c r="A274" s="512">
        <v>72</v>
      </c>
      <c r="B274" s="10" t="s">
        <v>812</v>
      </c>
      <c r="C274" s="1684" t="s">
        <v>977</v>
      </c>
      <c r="D274" s="79"/>
      <c r="E274" s="25" t="s">
        <v>11360</v>
      </c>
      <c r="F274" s="40"/>
      <c r="G274" s="2927"/>
      <c r="H274" s="2937"/>
      <c r="I274" s="1191"/>
      <c r="J274" s="2946"/>
      <c r="K274" s="2949"/>
      <c r="L274" s="10"/>
      <c r="M274" s="9"/>
      <c r="N274" s="686"/>
      <c r="O274" s="7"/>
      <c r="T274" s="648"/>
      <c r="U274" s="43"/>
      <c r="V274" s="686"/>
      <c r="W274" s="10"/>
      <c r="X274" s="59" t="s">
        <v>824</v>
      </c>
      <c r="Z274" s="657"/>
      <c r="AB274" s="657"/>
      <c r="AC274" s="671" t="s">
        <v>812</v>
      </c>
      <c r="AD274" s="1043" t="s">
        <v>11477</v>
      </c>
      <c r="AE274" s="657"/>
      <c r="AF274" s="4" t="s">
        <v>813</v>
      </c>
      <c r="AG274" s="657"/>
      <c r="AI274" s="10"/>
      <c r="AJ274" s="82"/>
      <c r="AK274" s="386"/>
      <c r="AL274" s="652"/>
      <c r="AM274" s="386"/>
      <c r="AN274" s="652"/>
      <c r="AO274" s="386"/>
      <c r="AP274" s="652"/>
    </row>
    <row r="275" spans="1:42" x14ac:dyDescent="0.25">
      <c r="A275" s="512">
        <v>72</v>
      </c>
      <c r="B275" s="10" t="s">
        <v>814</v>
      </c>
      <c r="C275" s="1684" t="s">
        <v>978</v>
      </c>
      <c r="D275" s="79"/>
      <c r="E275" s="25" t="s">
        <v>11361</v>
      </c>
      <c r="F275" s="40"/>
      <c r="G275" s="2927"/>
      <c r="H275" s="2937"/>
      <c r="I275" s="1191"/>
      <c r="J275" s="2946"/>
      <c r="K275" s="2949"/>
      <c r="L275" s="10"/>
      <c r="M275" s="9"/>
      <c r="N275" s="686"/>
      <c r="O275" s="7"/>
      <c r="T275" s="648"/>
      <c r="U275" s="43"/>
      <c r="V275" s="686"/>
      <c r="W275" s="10"/>
      <c r="X275" s="59" t="s">
        <v>824</v>
      </c>
      <c r="Z275" s="657"/>
      <c r="AB275" s="657"/>
      <c r="AC275" s="671" t="s">
        <v>814</v>
      </c>
      <c r="AD275" s="1043" t="s">
        <v>11477</v>
      </c>
      <c r="AE275" s="657"/>
      <c r="AF275" s="4" t="s">
        <v>813</v>
      </c>
      <c r="AG275" s="657"/>
      <c r="AI275" s="10"/>
      <c r="AJ275" s="82"/>
      <c r="AK275" s="386"/>
      <c r="AL275" s="652"/>
      <c r="AM275" s="386"/>
      <c r="AN275" s="652"/>
      <c r="AO275" s="386"/>
      <c r="AP275" s="652"/>
    </row>
    <row r="276" spans="1:42" x14ac:dyDescent="0.25">
      <c r="A276" s="512">
        <v>72</v>
      </c>
      <c r="B276" s="10" t="s">
        <v>815</v>
      </c>
      <c r="C276" s="1684" t="s">
        <v>979</v>
      </c>
      <c r="D276" s="79"/>
      <c r="E276" s="25" t="s">
        <v>11362</v>
      </c>
      <c r="F276" s="40"/>
      <c r="G276" s="2927"/>
      <c r="H276" s="2937"/>
      <c r="I276" s="1191"/>
      <c r="J276" s="2946"/>
      <c r="K276" s="2949"/>
      <c r="L276" s="10"/>
      <c r="M276" s="9"/>
      <c r="N276" s="686"/>
      <c r="O276" s="7"/>
      <c r="T276" s="648"/>
      <c r="U276" s="43"/>
      <c r="V276" s="686"/>
      <c r="W276" s="10"/>
      <c r="X276" s="59" t="s">
        <v>824</v>
      </c>
      <c r="Z276" s="657"/>
      <c r="AB276" s="657"/>
      <c r="AC276" s="671" t="s">
        <v>815</v>
      </c>
      <c r="AD276" s="1043" t="s">
        <v>11477</v>
      </c>
      <c r="AE276" s="657"/>
      <c r="AF276" s="4" t="s">
        <v>813</v>
      </c>
      <c r="AG276" s="657"/>
      <c r="AI276" s="10"/>
      <c r="AJ276" s="82"/>
      <c r="AK276" s="386"/>
      <c r="AL276" s="652"/>
      <c r="AM276" s="386"/>
      <c r="AN276" s="652"/>
      <c r="AO276" s="386"/>
      <c r="AP276" s="652"/>
    </row>
    <row r="277" spans="1:42" x14ac:dyDescent="0.25">
      <c r="A277" s="512">
        <v>72</v>
      </c>
      <c r="B277" s="10" t="s">
        <v>816</v>
      </c>
      <c r="C277" s="1680" t="s">
        <v>980</v>
      </c>
      <c r="D277" s="79"/>
      <c r="E277" s="25" t="s">
        <v>11363</v>
      </c>
      <c r="F277" s="40"/>
      <c r="G277" s="2927"/>
      <c r="H277" s="2937"/>
      <c r="I277" s="1191"/>
      <c r="J277" s="2946"/>
      <c r="K277" s="2949"/>
      <c r="L277" s="10"/>
      <c r="M277" s="9"/>
      <c r="N277" s="686"/>
      <c r="O277" s="7"/>
      <c r="T277" s="648"/>
      <c r="U277" s="43"/>
      <c r="V277" s="686"/>
      <c r="W277" s="10"/>
      <c r="X277" s="59" t="s">
        <v>824</v>
      </c>
      <c r="Z277" s="657"/>
      <c r="AB277" s="657"/>
      <c r="AC277" s="671" t="s">
        <v>816</v>
      </c>
      <c r="AD277" s="9" t="s">
        <v>11478</v>
      </c>
      <c r="AE277" s="657"/>
      <c r="AF277" s="4" t="s">
        <v>817</v>
      </c>
      <c r="AG277" s="657"/>
      <c r="AI277" s="10"/>
      <c r="AJ277" s="181"/>
      <c r="AK277" s="386"/>
      <c r="AL277" s="652"/>
      <c r="AN277" s="652"/>
      <c r="AO277" s="386"/>
      <c r="AP277" s="652"/>
    </row>
    <row r="278" spans="1:42" x14ac:dyDescent="0.25">
      <c r="A278" s="512">
        <v>72</v>
      </c>
      <c r="B278" s="10" t="s">
        <v>818</v>
      </c>
      <c r="C278" s="1696" t="s">
        <v>981</v>
      </c>
      <c r="D278" s="685"/>
      <c r="E278" s="47" t="s">
        <v>1094</v>
      </c>
      <c r="F278" s="676"/>
      <c r="G278" s="2929"/>
      <c r="H278" s="2939"/>
      <c r="I278" s="2947"/>
      <c r="J278" s="2948"/>
      <c r="K278" s="2951"/>
      <c r="L278" s="76"/>
      <c r="M278" s="75"/>
      <c r="N278" s="929"/>
      <c r="O278" s="2662"/>
      <c r="P278" s="73"/>
      <c r="Q278" s="73"/>
      <c r="R278" s="73"/>
      <c r="S278" s="73"/>
      <c r="T278" s="649"/>
      <c r="U278" s="71"/>
      <c r="V278" s="929"/>
      <c r="W278" s="76"/>
      <c r="X278" s="77" t="s">
        <v>824</v>
      </c>
      <c r="Y278" s="74"/>
      <c r="Z278" s="658"/>
      <c r="AA278" s="74"/>
      <c r="AB278" s="658"/>
      <c r="AC278" s="918" t="s">
        <v>818</v>
      </c>
      <c r="AD278" s="929" t="s">
        <v>11479</v>
      </c>
      <c r="AE278" s="76"/>
      <c r="AF278" s="74" t="s">
        <v>763</v>
      </c>
      <c r="AG278" s="658"/>
      <c r="AH278" s="74"/>
      <c r="AI278" s="76"/>
      <c r="AJ278" s="917"/>
      <c r="AK278" s="72"/>
      <c r="AL278" s="653"/>
      <c r="AM278" s="73"/>
      <c r="AN278" s="649"/>
      <c r="AO278" s="72"/>
      <c r="AP278" s="653"/>
    </row>
    <row r="279" spans="1:42" x14ac:dyDescent="0.25">
      <c r="A279" s="1616" t="s">
        <v>189</v>
      </c>
      <c r="B279" s="1615"/>
      <c r="C279" s="1346" t="s">
        <v>889</v>
      </c>
      <c r="D279" s="68"/>
      <c r="E279" s="36" t="s">
        <v>11263</v>
      </c>
      <c r="F279" s="39"/>
      <c r="G279" s="2928"/>
      <c r="H279" s="2936"/>
      <c r="I279" s="1176"/>
      <c r="J279" s="2945"/>
      <c r="K279" s="2950"/>
      <c r="L279" s="10"/>
      <c r="M279" s="24"/>
      <c r="N279" s="2028"/>
      <c r="O279" s="34"/>
      <c r="P279" s="23"/>
      <c r="Q279" s="23"/>
      <c r="R279" s="23"/>
      <c r="S279" s="23"/>
      <c r="T279" s="660"/>
      <c r="U279" s="42" t="s">
        <v>189</v>
      </c>
      <c r="V279" s="2028" t="s">
        <v>8</v>
      </c>
      <c r="W279" s="34"/>
      <c r="X279" s="55" t="s">
        <v>824</v>
      </c>
      <c r="Y279" s="23"/>
      <c r="Z279" s="656"/>
      <c r="AA279" s="23"/>
      <c r="AB279" s="656"/>
      <c r="AC279" s="667"/>
      <c r="AD279" s="24"/>
      <c r="AE279" s="656"/>
      <c r="AF279" s="23"/>
      <c r="AG279" s="656"/>
      <c r="AH279" s="23"/>
      <c r="AI279" s="34"/>
      <c r="AJ279" s="1071"/>
      <c r="AK279" s="32"/>
      <c r="AL279" s="651"/>
      <c r="AM279" s="33"/>
      <c r="AN279" s="647"/>
      <c r="AO279" s="32"/>
      <c r="AP279" s="651"/>
    </row>
    <row r="280" spans="1:42" x14ac:dyDescent="0.25">
      <c r="A280" s="1616" t="s">
        <v>190</v>
      </c>
      <c r="B280" s="1615"/>
      <c r="C280" s="1346" t="s">
        <v>888</v>
      </c>
      <c r="D280" s="68"/>
      <c r="E280" s="36" t="s">
        <v>11263</v>
      </c>
      <c r="F280" s="39"/>
      <c r="G280" s="2928"/>
      <c r="H280" s="2936"/>
      <c r="I280" s="1176"/>
      <c r="J280" s="2945"/>
      <c r="K280" s="2950"/>
      <c r="L280" s="10"/>
      <c r="M280" s="24"/>
      <c r="N280" s="2028"/>
      <c r="O280" s="34"/>
      <c r="P280" s="23"/>
      <c r="Q280" s="23"/>
      <c r="R280" s="23"/>
      <c r="S280" s="23"/>
      <c r="T280" s="660"/>
      <c r="U280" s="62" t="s">
        <v>190</v>
      </c>
      <c r="V280" s="2028" t="s">
        <v>8</v>
      </c>
      <c r="W280" s="34"/>
      <c r="X280" s="55" t="s">
        <v>824</v>
      </c>
      <c r="Y280" s="23"/>
      <c r="Z280" s="656"/>
      <c r="AA280" s="23"/>
      <c r="AB280" s="656"/>
      <c r="AC280" s="667"/>
      <c r="AD280" s="24"/>
      <c r="AE280" s="656"/>
      <c r="AF280" s="23"/>
      <c r="AG280" s="656"/>
      <c r="AH280" s="23"/>
      <c r="AI280" s="34"/>
      <c r="AJ280" s="1071"/>
      <c r="AK280" s="32"/>
      <c r="AL280" s="651"/>
      <c r="AM280" s="33"/>
      <c r="AN280" s="647"/>
      <c r="AO280" s="32"/>
      <c r="AP280" s="651"/>
    </row>
    <row r="281" spans="1:42" x14ac:dyDescent="0.25">
      <c r="A281" s="1616" t="s">
        <v>191</v>
      </c>
      <c r="B281" s="1615"/>
      <c r="C281" s="1346" t="s">
        <v>887</v>
      </c>
      <c r="D281" s="68"/>
      <c r="E281" s="36" t="s">
        <v>11263</v>
      </c>
      <c r="F281" s="39"/>
      <c r="G281" s="2928"/>
      <c r="H281" s="2936"/>
      <c r="I281" s="1176"/>
      <c r="J281" s="2945"/>
      <c r="K281" s="2950"/>
      <c r="L281" s="10"/>
      <c r="M281" s="24"/>
      <c r="N281" s="2028"/>
      <c r="O281" s="34"/>
      <c r="P281" s="23"/>
      <c r="Q281" s="23"/>
      <c r="R281" s="23"/>
      <c r="S281" s="23"/>
      <c r="T281" s="660"/>
      <c r="U281" s="62" t="s">
        <v>191</v>
      </c>
      <c r="V281" s="2028" t="s">
        <v>8</v>
      </c>
      <c r="W281" s="34"/>
      <c r="X281" s="55" t="s">
        <v>824</v>
      </c>
      <c r="Y281" s="23"/>
      <c r="Z281" s="656"/>
      <c r="AA281" s="23"/>
      <c r="AB281" s="656"/>
      <c r="AC281" s="667"/>
      <c r="AD281" s="24"/>
      <c r="AE281" s="660"/>
      <c r="AF281" s="24"/>
      <c r="AG281" s="656"/>
      <c r="AH281" s="23"/>
      <c r="AI281" s="34"/>
      <c r="AJ281" s="1071"/>
      <c r="AK281" s="32"/>
      <c r="AL281" s="651"/>
      <c r="AM281" s="33"/>
      <c r="AN281" s="647"/>
      <c r="AO281" s="32"/>
      <c r="AP281" s="651"/>
    </row>
    <row r="282" spans="1:42" x14ac:dyDescent="0.25">
      <c r="A282" s="1616" t="s">
        <v>192</v>
      </c>
      <c r="B282" s="1615"/>
      <c r="C282" s="1346" t="s">
        <v>886</v>
      </c>
      <c r="D282" s="68"/>
      <c r="E282" s="36" t="s">
        <v>11285</v>
      </c>
      <c r="F282" s="39"/>
      <c r="G282" s="2928"/>
      <c r="H282" s="2936"/>
      <c r="I282" s="1176"/>
      <c r="J282" s="2945"/>
      <c r="K282" s="2950"/>
      <c r="L282" s="10"/>
      <c r="M282" s="24"/>
      <c r="N282" s="2028"/>
      <c r="O282" s="34"/>
      <c r="P282" s="23"/>
      <c r="Q282" s="23"/>
      <c r="R282" s="23"/>
      <c r="S282" s="23"/>
      <c r="T282" s="660"/>
      <c r="U282" s="42" t="s">
        <v>192</v>
      </c>
      <c r="V282" s="2028" t="s">
        <v>8</v>
      </c>
      <c r="W282" s="34"/>
      <c r="X282" s="55" t="s">
        <v>824</v>
      </c>
      <c r="Y282" s="23"/>
      <c r="Z282" s="656"/>
      <c r="AA282" s="23"/>
      <c r="AB282" s="656"/>
      <c r="AC282" s="667"/>
      <c r="AD282" s="24"/>
      <c r="AE282" s="660"/>
      <c r="AF282" s="24"/>
      <c r="AG282" s="656"/>
      <c r="AH282" s="23"/>
      <c r="AI282" s="34"/>
      <c r="AJ282" s="1071"/>
      <c r="AK282" s="32"/>
      <c r="AL282" s="651"/>
      <c r="AM282" s="33"/>
      <c r="AN282" s="647"/>
      <c r="AO282" s="32"/>
      <c r="AP282" s="651"/>
    </row>
    <row r="283" spans="1:42" x14ac:dyDescent="0.25">
      <c r="A283" s="1616" t="s">
        <v>193</v>
      </c>
      <c r="B283" s="1615"/>
      <c r="C283" s="1346" t="s">
        <v>885</v>
      </c>
      <c r="D283" s="68"/>
      <c r="E283" s="36" t="s">
        <v>11285</v>
      </c>
      <c r="F283" s="39"/>
      <c r="G283" s="2928"/>
      <c r="H283" s="2936"/>
      <c r="I283" s="1176"/>
      <c r="J283" s="2945"/>
      <c r="K283" s="2950"/>
      <c r="L283" s="10"/>
      <c r="M283" s="24"/>
      <c r="N283" s="2028"/>
      <c r="O283" s="34"/>
      <c r="P283" s="23"/>
      <c r="Q283" s="23"/>
      <c r="R283" s="23"/>
      <c r="S283" s="23"/>
      <c r="T283" s="660"/>
      <c r="U283" s="62" t="s">
        <v>193</v>
      </c>
      <c r="V283" s="2028" t="s">
        <v>8</v>
      </c>
      <c r="W283" s="34"/>
      <c r="X283" s="55" t="s">
        <v>824</v>
      </c>
      <c r="Y283" s="23"/>
      <c r="Z283" s="656"/>
      <c r="AA283" s="23"/>
      <c r="AB283" s="656"/>
      <c r="AC283" s="667"/>
      <c r="AD283" s="24"/>
      <c r="AE283" s="660"/>
      <c r="AF283" s="24"/>
      <c r="AG283" s="656"/>
      <c r="AH283" s="23"/>
      <c r="AI283" s="34"/>
      <c r="AJ283" s="1071"/>
      <c r="AK283" s="2653"/>
      <c r="AL283" s="1481"/>
      <c r="AM283" s="33"/>
      <c r="AN283" s="647"/>
      <c r="AO283" s="2653"/>
      <c r="AP283" s="1481"/>
    </row>
    <row r="284" spans="1:42" x14ac:dyDescent="0.25">
      <c r="A284" s="1616" t="s">
        <v>194</v>
      </c>
      <c r="B284" s="1615"/>
      <c r="C284" s="1346" t="s">
        <v>884</v>
      </c>
      <c r="D284" s="68"/>
      <c r="E284" s="36" t="s">
        <v>11285</v>
      </c>
      <c r="F284" s="39"/>
      <c r="G284" s="2928"/>
      <c r="H284" s="2936"/>
      <c r="I284" s="1176"/>
      <c r="J284" s="2945"/>
      <c r="K284" s="2950"/>
      <c r="L284" s="10"/>
      <c r="M284" s="24"/>
      <c r="N284" s="2028"/>
      <c r="O284" s="34"/>
      <c r="P284" s="23"/>
      <c r="Q284" s="23"/>
      <c r="R284" s="23"/>
      <c r="S284" s="23"/>
      <c r="T284" s="660"/>
      <c r="U284" s="62" t="s">
        <v>194</v>
      </c>
      <c r="V284" s="2028" t="s">
        <v>8</v>
      </c>
      <c r="W284" s="34"/>
      <c r="X284" s="55" t="s">
        <v>824</v>
      </c>
      <c r="Y284" s="23"/>
      <c r="Z284" s="656"/>
      <c r="AA284" s="23"/>
      <c r="AB284" s="656"/>
      <c r="AC284" s="667"/>
      <c r="AD284" s="2028"/>
      <c r="AE284" s="23"/>
      <c r="AF284" s="2028"/>
      <c r="AG284" s="34"/>
      <c r="AH284" s="23"/>
      <c r="AI284" s="34"/>
      <c r="AJ284" s="1071"/>
      <c r="AK284" s="2653"/>
      <c r="AL284" s="1481"/>
      <c r="AM284" s="2653"/>
      <c r="AN284" s="33"/>
      <c r="AO284" s="2653"/>
      <c r="AP284" s="1481"/>
    </row>
    <row r="285" spans="1:42" x14ac:dyDescent="0.25">
      <c r="A285" s="1624">
        <v>90</v>
      </c>
      <c r="B285" s="1615"/>
      <c r="C285" s="1346" t="s">
        <v>883</v>
      </c>
      <c r="D285" s="68" t="s">
        <v>11290</v>
      </c>
      <c r="E285" s="36"/>
      <c r="F285" s="2925" t="s">
        <v>8561</v>
      </c>
      <c r="G285" s="2928" t="s">
        <v>8</v>
      </c>
      <c r="H285" s="2936"/>
      <c r="I285" s="1176"/>
      <c r="J285" s="2945"/>
      <c r="K285" s="2950"/>
      <c r="L285" s="10"/>
      <c r="M285" s="24"/>
      <c r="N285" s="2028"/>
      <c r="O285" s="651"/>
      <c r="P285" s="33"/>
      <c r="Q285" s="33"/>
      <c r="R285" s="33"/>
      <c r="S285" s="33"/>
      <c r="T285" s="647"/>
      <c r="U285" s="61"/>
      <c r="V285" s="2028"/>
      <c r="W285" s="34"/>
      <c r="X285" s="55" t="s">
        <v>824</v>
      </c>
      <c r="Y285" s="23"/>
      <c r="Z285" s="656"/>
      <c r="AA285" s="2028"/>
      <c r="AB285" s="34"/>
      <c r="AC285" s="667"/>
      <c r="AD285" s="2028"/>
      <c r="AE285" s="23"/>
      <c r="AF285" s="2028"/>
      <c r="AG285" s="34"/>
      <c r="AH285" s="23"/>
      <c r="AI285" s="34"/>
      <c r="AJ285" s="1071"/>
      <c r="AK285" s="2653"/>
      <c r="AL285" s="1481"/>
      <c r="AM285" s="2653"/>
      <c r="AN285" s="33"/>
      <c r="AO285" s="2653"/>
      <c r="AP285" s="1481"/>
    </row>
    <row r="286" spans="1:42" x14ac:dyDescent="0.25">
      <c r="A286" s="1625">
        <v>95</v>
      </c>
      <c r="B286" s="1615"/>
      <c r="C286" s="1346" t="s">
        <v>882</v>
      </c>
      <c r="D286" s="68" t="s">
        <v>11291</v>
      </c>
      <c r="E286" s="36"/>
      <c r="F286" s="39"/>
      <c r="G286" s="2928"/>
      <c r="H286" s="2936"/>
      <c r="I286" s="1176"/>
      <c r="J286" s="2945"/>
      <c r="K286" s="2950"/>
      <c r="L286" s="10"/>
      <c r="M286" s="24"/>
      <c r="N286" s="2028"/>
      <c r="O286" s="651"/>
      <c r="P286" s="33"/>
      <c r="Q286" s="33"/>
      <c r="R286" s="33"/>
      <c r="S286" s="33"/>
      <c r="T286" s="647"/>
      <c r="U286" s="61"/>
      <c r="V286" s="2028"/>
      <c r="W286" s="34"/>
      <c r="X286" s="55" t="s">
        <v>824</v>
      </c>
      <c r="Y286" s="23"/>
      <c r="Z286" s="656"/>
      <c r="AA286" s="2028"/>
      <c r="AB286" s="23"/>
      <c r="AC286" s="1470"/>
      <c r="AD286" s="2028"/>
      <c r="AE286" s="23"/>
      <c r="AF286" s="2028"/>
      <c r="AG286" s="34"/>
      <c r="AH286" s="24"/>
      <c r="AI286" s="34"/>
      <c r="AJ286" s="678"/>
      <c r="AK286" s="2653"/>
      <c r="AL286" s="1481"/>
      <c r="AM286" s="2653"/>
      <c r="AN286" s="33"/>
      <c r="AO286" s="2653"/>
      <c r="AP286" s="1481"/>
    </row>
    <row r="287" spans="1:42" x14ac:dyDescent="0.25">
      <c r="A287" s="1625">
        <v>112</v>
      </c>
      <c r="B287" s="1615"/>
      <c r="C287" s="1346" t="s">
        <v>881</v>
      </c>
      <c r="D287" s="68" t="s">
        <v>11289</v>
      </c>
      <c r="E287" s="36"/>
      <c r="F287" s="2677"/>
      <c r="G287" s="2928"/>
      <c r="H287" s="2936"/>
      <c r="I287" s="1176"/>
      <c r="J287" s="2952"/>
      <c r="K287" s="2950"/>
      <c r="L287" s="10"/>
      <c r="M287" s="24"/>
      <c r="N287" s="2028"/>
      <c r="O287" s="651"/>
      <c r="P287" s="33"/>
      <c r="Q287" s="33"/>
      <c r="R287" s="33"/>
      <c r="S287" s="33"/>
      <c r="T287" s="647"/>
      <c r="U287" s="61"/>
      <c r="V287" s="2028"/>
      <c r="W287" s="34"/>
      <c r="X287" s="55" t="s">
        <v>824</v>
      </c>
      <c r="Y287" s="23"/>
      <c r="Z287" s="656"/>
      <c r="AA287" s="2028"/>
      <c r="AB287" s="23"/>
      <c r="AC287" s="1470"/>
      <c r="AD287" s="2028"/>
      <c r="AE287" s="23"/>
      <c r="AF287" s="2028"/>
      <c r="AG287" s="34"/>
      <c r="AH287" s="24"/>
      <c r="AI287" s="34"/>
      <c r="AJ287" s="678"/>
      <c r="AK287" s="2653"/>
      <c r="AL287" s="1481"/>
      <c r="AM287" s="2653"/>
      <c r="AN287" s="33"/>
      <c r="AO287" s="2653"/>
      <c r="AP287" s="1481"/>
    </row>
    <row r="288" spans="1:42" x14ac:dyDescent="0.25">
      <c r="A288" s="510">
        <v>112</v>
      </c>
      <c r="B288" s="4" t="s">
        <v>96</v>
      </c>
      <c r="C288" s="2678" t="s">
        <v>1052</v>
      </c>
      <c r="D288" t="s">
        <v>11378</v>
      </c>
      <c r="F288" s="43"/>
      <c r="G288" s="2927"/>
      <c r="H288" s="2937"/>
      <c r="I288" s="1191"/>
      <c r="J288" s="2543"/>
      <c r="K288" s="2949"/>
      <c r="M288" s="43"/>
      <c r="N288" s="686"/>
      <c r="O288" s="652"/>
      <c r="T288" s="652"/>
      <c r="U288" s="43"/>
      <c r="V288" s="686"/>
      <c r="W288" s="10"/>
      <c r="X288" s="59" t="s">
        <v>824</v>
      </c>
      <c r="Z288" s="657"/>
      <c r="AA288" s="686"/>
      <c r="AC288" s="1259"/>
      <c r="AD288" s="686"/>
      <c r="AF288" s="686"/>
      <c r="AG288" s="10"/>
      <c r="AH288" s="9"/>
      <c r="AI288" s="10"/>
      <c r="AK288" s="2622"/>
      <c r="AL288" s="7"/>
      <c r="AM288" s="2622"/>
      <c r="AO288" s="2622"/>
      <c r="AP288" s="7"/>
    </row>
    <row r="289" spans="1:42" x14ac:dyDescent="0.25">
      <c r="A289" s="514">
        <v>112</v>
      </c>
      <c r="B289" s="15" t="s">
        <v>97</v>
      </c>
      <c r="C289" s="2666" t="s">
        <v>1053</v>
      </c>
      <c r="D289" t="s">
        <v>11275</v>
      </c>
      <c r="F289" s="43"/>
      <c r="G289" s="2927"/>
      <c r="H289" s="2937"/>
      <c r="I289" s="1191"/>
      <c r="J289" s="2543"/>
      <c r="K289" s="2949"/>
      <c r="M289" s="43"/>
      <c r="N289" s="686"/>
      <c r="O289" s="652"/>
      <c r="T289" s="652"/>
      <c r="U289" s="43"/>
      <c r="V289" s="686"/>
      <c r="W289" s="10"/>
      <c r="X289" s="59" t="s">
        <v>824</v>
      </c>
      <c r="Z289" s="657"/>
      <c r="AA289" s="686"/>
      <c r="AC289" s="1259"/>
      <c r="AD289" s="686"/>
      <c r="AF289" s="686"/>
      <c r="AG289" s="10"/>
      <c r="AH289" s="9"/>
      <c r="AI289" s="10"/>
      <c r="AK289" s="2622"/>
      <c r="AL289" s="7"/>
      <c r="AM289" s="2622"/>
      <c r="AO289" s="2622"/>
      <c r="AP289" s="7"/>
    </row>
    <row r="290" spans="1:42" x14ac:dyDescent="0.25">
      <c r="A290" s="2679">
        <v>117</v>
      </c>
      <c r="B290" s="2680"/>
      <c r="C290" s="2626" t="s">
        <v>13482</v>
      </c>
      <c r="D290" s="50"/>
      <c r="E290" s="50"/>
      <c r="F290" s="42"/>
      <c r="G290" s="2928"/>
      <c r="H290" s="2936"/>
      <c r="I290" s="1192"/>
      <c r="J290" s="2952"/>
      <c r="K290" s="2950"/>
      <c r="M290" s="61"/>
      <c r="N290" s="2028"/>
      <c r="O290" s="651"/>
      <c r="P290" s="33"/>
      <c r="Q290" s="33"/>
      <c r="R290" s="33"/>
      <c r="S290" s="33"/>
      <c r="T290" s="651"/>
      <c r="U290" s="61"/>
      <c r="V290" s="2028"/>
      <c r="W290" s="34"/>
      <c r="X290" s="61"/>
      <c r="Y290" s="23"/>
      <c r="Z290" s="656"/>
      <c r="AA290" s="2028"/>
      <c r="AB290" s="23"/>
      <c r="AC290" s="1470"/>
      <c r="AD290" s="2028"/>
      <c r="AE290" s="23"/>
      <c r="AF290" s="2028"/>
      <c r="AG290" s="34"/>
      <c r="AH290" s="24"/>
      <c r="AI290" s="34"/>
      <c r="AJ290" s="678"/>
      <c r="AK290" s="2653"/>
      <c r="AL290" s="1481"/>
      <c r="AM290" s="2653"/>
      <c r="AN290" s="33"/>
      <c r="AO290" s="2653"/>
      <c r="AP290" s="1481"/>
    </row>
    <row r="291" spans="1:42" x14ac:dyDescent="0.25">
      <c r="A291" s="2682" t="s">
        <v>286</v>
      </c>
      <c r="B291" s="2683" t="s">
        <v>97</v>
      </c>
      <c r="C291" s="2684" t="s">
        <v>13484</v>
      </c>
      <c r="F291" s="43"/>
      <c r="G291" s="2616"/>
      <c r="H291" s="2938"/>
      <c r="I291" s="453"/>
      <c r="J291" s="2543"/>
      <c r="K291" s="2949"/>
      <c r="M291" s="43"/>
      <c r="N291" s="686"/>
      <c r="O291" s="652"/>
      <c r="T291" s="652"/>
      <c r="U291" s="43"/>
      <c r="V291" s="686"/>
      <c r="W291" s="10"/>
      <c r="X291" s="43"/>
      <c r="Z291" s="657"/>
      <c r="AA291" s="686"/>
      <c r="AC291" s="1259"/>
      <c r="AD291" s="686"/>
      <c r="AF291" s="686"/>
      <c r="AG291" s="10"/>
      <c r="AH291" s="9"/>
      <c r="AI291" s="10"/>
      <c r="AK291" s="2622"/>
      <c r="AL291" s="7"/>
      <c r="AM291" s="2622"/>
      <c r="AO291" s="2622"/>
      <c r="AP291" s="7"/>
    </row>
    <row r="292" spans="1:42" x14ac:dyDescent="0.25">
      <c r="A292" s="2696" t="s">
        <v>286</v>
      </c>
      <c r="B292" s="2697" t="s">
        <v>111</v>
      </c>
      <c r="C292" s="2698" t="s">
        <v>13488</v>
      </c>
      <c r="D292" s="37"/>
      <c r="E292" s="37"/>
      <c r="F292" s="53"/>
      <c r="G292" s="2930"/>
      <c r="H292" s="2940"/>
      <c r="I292" s="454"/>
      <c r="J292" s="1201"/>
      <c r="K292" s="2957"/>
      <c r="L292" s="37"/>
      <c r="M292" s="78"/>
      <c r="N292" s="2702"/>
      <c r="O292" s="2703"/>
      <c r="P292" s="37"/>
      <c r="Q292" s="37"/>
      <c r="R292" s="37"/>
      <c r="S292" s="37"/>
      <c r="T292" s="2703"/>
      <c r="U292" s="78"/>
      <c r="V292" s="2702"/>
      <c r="W292" s="29"/>
      <c r="X292" s="78"/>
      <c r="Y292" s="37"/>
      <c r="Z292" s="2703"/>
      <c r="AA292" s="2702"/>
      <c r="AB292" s="37"/>
      <c r="AC292" s="78"/>
      <c r="AD292" s="2702"/>
      <c r="AE292" s="37"/>
      <c r="AF292" s="2702"/>
      <c r="AG292" s="29"/>
      <c r="AH292" s="70"/>
      <c r="AI292" s="29"/>
      <c r="AJ292" s="37"/>
      <c r="AK292" s="2702"/>
      <c r="AL292" s="29"/>
      <c r="AM292" s="2702"/>
      <c r="AN292" s="37"/>
      <c r="AO292" s="2702"/>
      <c r="AP292" s="29"/>
    </row>
    <row r="293" spans="1:42" x14ac:dyDescent="0.25">
      <c r="A293" s="2704"/>
      <c r="B293" s="2704"/>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row>
    <row r="294" spans="1:42" x14ac:dyDescent="0.25">
      <c r="A294" s="2704"/>
      <c r="B294" s="270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row>
    <row r="295" spans="1:42" x14ac:dyDescent="0.25">
      <c r="A295" s="2704"/>
      <c r="B295" s="2704"/>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row>
    <row r="296" spans="1:42" x14ac:dyDescent="0.25">
      <c r="A296" s="2704"/>
      <c r="B296" s="2704"/>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row>
    <row r="297" spans="1:42" x14ac:dyDescent="0.25">
      <c r="A297" s="2704"/>
      <c r="B297" s="2704"/>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row>
    <row r="298" spans="1:42" x14ac:dyDescent="0.25">
      <c r="A298" s="2704"/>
      <c r="B298" s="2704"/>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row>
    <row r="299" spans="1:42" x14ac:dyDescent="0.25">
      <c r="A299" s="2704"/>
      <c r="B299" s="2704"/>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row>
    <row r="300" spans="1:42" x14ac:dyDescent="0.25">
      <c r="A300" s="2704"/>
      <c r="B300" s="2704"/>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row>
    <row r="301" spans="1:42" x14ac:dyDescent="0.25">
      <c r="A301" s="2704"/>
      <c r="B301" s="2704"/>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row>
    <row r="302" spans="1:42" x14ac:dyDescent="0.25">
      <c r="A302" s="2704"/>
      <c r="B302" s="2704"/>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row>
    <row r="303" spans="1:42" x14ac:dyDescent="0.25">
      <c r="A303" s="2704"/>
      <c r="B303" s="2704"/>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row>
    <row r="304" spans="1:42" x14ac:dyDescent="0.25">
      <c r="A304" s="2704"/>
      <c r="B304" s="27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row>
    <row r="305" spans="1:42" x14ac:dyDescent="0.25">
      <c r="A305" s="2704"/>
      <c r="B305" s="2704"/>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row>
    <row r="306" spans="1:42" x14ac:dyDescent="0.25">
      <c r="A306" s="2704"/>
      <c r="B306" s="2704"/>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row>
    <row r="307" spans="1:42" x14ac:dyDescent="0.25">
      <c r="A307" s="2704"/>
      <c r="B307" s="2704"/>
    </row>
    <row r="308" spans="1:42" x14ac:dyDescent="0.25">
      <c r="A308" s="2704"/>
      <c r="B308" s="2704"/>
    </row>
    <row r="309" spans="1:42" x14ac:dyDescent="0.25">
      <c r="A309" s="2704"/>
      <c r="B309" s="2704"/>
    </row>
    <row r="310" spans="1:42" x14ac:dyDescent="0.25">
      <c r="A310" s="2704"/>
      <c r="B310" s="2704"/>
    </row>
    <row r="311" spans="1:42" x14ac:dyDescent="0.25">
      <c r="A311" s="2704"/>
      <c r="B311" s="2704"/>
    </row>
    <row r="312" spans="1:42" x14ac:dyDescent="0.25">
      <c r="A312" s="2704"/>
      <c r="B312" s="2704"/>
    </row>
    <row r="313" spans="1:42" x14ac:dyDescent="0.25">
      <c r="A313" s="2704"/>
      <c r="B313" s="2704"/>
    </row>
    <row r="314" spans="1:42" x14ac:dyDescent="0.25">
      <c r="A314" s="2704"/>
      <c r="B314" s="2704"/>
    </row>
    <row r="315" spans="1:42" x14ac:dyDescent="0.25">
      <c r="A315" s="2704"/>
      <c r="B315" s="2704"/>
    </row>
    <row r="316" spans="1:42" x14ac:dyDescent="0.25">
      <c r="A316" s="2704"/>
      <c r="B316" s="2704"/>
    </row>
    <row r="317" spans="1:42" x14ac:dyDescent="0.25">
      <c r="A317" s="2704"/>
      <c r="B317" s="2704"/>
    </row>
    <row r="318" spans="1:42" x14ac:dyDescent="0.25">
      <c r="A318" s="2704"/>
      <c r="B318" s="2704"/>
    </row>
    <row r="319" spans="1:42" x14ac:dyDescent="0.25">
      <c r="A319" s="2704"/>
      <c r="B319" s="2704"/>
    </row>
    <row r="320" spans="1:42" x14ac:dyDescent="0.25">
      <c r="A320" s="2704"/>
      <c r="B320" s="2704"/>
    </row>
    <row r="321" spans="1:2" x14ac:dyDescent="0.25">
      <c r="A321" s="2704"/>
      <c r="B321" s="2704"/>
    </row>
    <row r="322" spans="1:2" x14ac:dyDescent="0.25">
      <c r="A322" s="2704"/>
      <c r="B322" s="2704"/>
    </row>
    <row r="323" spans="1:2" x14ac:dyDescent="0.25">
      <c r="A323" s="2704"/>
      <c r="B323" s="2704"/>
    </row>
    <row r="324" spans="1:2" x14ac:dyDescent="0.25">
      <c r="A324" s="2704"/>
      <c r="B324" s="2704"/>
    </row>
    <row r="325" spans="1:2" x14ac:dyDescent="0.25">
      <c r="A325" s="2704"/>
      <c r="B325" s="2704"/>
    </row>
    <row r="326" spans="1:2" x14ac:dyDescent="0.25">
      <c r="A326" s="2704"/>
      <c r="B326" s="2704"/>
    </row>
    <row r="327" spans="1:2" x14ac:dyDescent="0.25">
      <c r="A327" s="2704"/>
      <c r="B327" s="2704"/>
    </row>
    <row r="328" spans="1:2" x14ac:dyDescent="0.25">
      <c r="A328" s="2704"/>
      <c r="B328" s="2704"/>
    </row>
    <row r="329" spans="1:2" x14ac:dyDescent="0.25">
      <c r="A329" s="2704"/>
      <c r="B329" s="2704"/>
    </row>
    <row r="330" spans="1:2" x14ac:dyDescent="0.25">
      <c r="A330" s="2704"/>
      <c r="B330" s="2704"/>
    </row>
    <row r="331" spans="1:2" x14ac:dyDescent="0.25">
      <c r="A331" s="2704"/>
      <c r="B331" s="2704"/>
    </row>
    <row r="332" spans="1:2" x14ac:dyDescent="0.25">
      <c r="A332" s="2704"/>
      <c r="B332" s="2704"/>
    </row>
    <row r="333" spans="1:2" x14ac:dyDescent="0.25">
      <c r="A333" s="2704"/>
      <c r="B333" s="2704"/>
    </row>
    <row r="334" spans="1:2" x14ac:dyDescent="0.25">
      <c r="A334" s="2704"/>
      <c r="B334" s="2704"/>
    </row>
    <row r="335" spans="1:2" x14ac:dyDescent="0.25">
      <c r="A335" s="2704"/>
      <c r="B335" s="2704"/>
    </row>
    <row r="336" spans="1:2" x14ac:dyDescent="0.25">
      <c r="A336" s="2704"/>
      <c r="B336" s="2704"/>
    </row>
    <row r="337" spans="1:42" x14ac:dyDescent="0.25">
      <c r="A337"/>
    </row>
    <row r="338" spans="1:42" x14ac:dyDescent="0.25">
      <c r="A338"/>
    </row>
    <row r="339" spans="1:42" x14ac:dyDescent="0.25">
      <c r="A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row>
    <row r="340" spans="1:42" x14ac:dyDescent="0.25">
      <c r="A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row>
    <row r="341" spans="1:42" x14ac:dyDescent="0.25">
      <c r="A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row>
    <row r="342" spans="1:42" x14ac:dyDescent="0.25">
      <c r="A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row>
    <row r="343" spans="1:42" x14ac:dyDescent="0.25">
      <c r="A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row>
    <row r="344" spans="1:42" x14ac:dyDescent="0.25">
      <c r="A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row>
    <row r="345" spans="1:42" x14ac:dyDescent="0.25">
      <c r="A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row>
    <row r="346" spans="1:42" x14ac:dyDescent="0.25">
      <c r="A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row>
    <row r="347" spans="1:42" x14ac:dyDescent="0.25">
      <c r="A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row>
    <row r="348" spans="1:42" x14ac:dyDescent="0.25">
      <c r="A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row>
    <row r="349" spans="1:42" x14ac:dyDescent="0.25">
      <c r="A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row>
    <row r="350" spans="1:42" x14ac:dyDescent="0.25">
      <c r="A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row>
    <row r="351" spans="1:42" x14ac:dyDescent="0.25">
      <c r="A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row>
    <row r="352" spans="1:42" x14ac:dyDescent="0.25">
      <c r="A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row>
    <row r="353" spans="2:2" customFormat="1" x14ac:dyDescent="0.25">
      <c r="B353" s="4"/>
    </row>
    <row r="354" spans="2:2" customFormat="1" x14ac:dyDescent="0.25">
      <c r="B354" s="4"/>
    </row>
    <row r="355" spans="2:2" customFormat="1" x14ac:dyDescent="0.25">
      <c r="B355" s="4"/>
    </row>
    <row r="356" spans="2:2" customFormat="1" x14ac:dyDescent="0.25">
      <c r="B356" s="4"/>
    </row>
    <row r="357" spans="2:2" customFormat="1" x14ac:dyDescent="0.25">
      <c r="B357" s="4"/>
    </row>
    <row r="358" spans="2:2" customFormat="1" x14ac:dyDescent="0.25">
      <c r="B358" s="4"/>
    </row>
    <row r="359" spans="2:2" customFormat="1" x14ac:dyDescent="0.25">
      <c r="B359" s="4"/>
    </row>
    <row r="360" spans="2:2" customFormat="1" x14ac:dyDescent="0.25">
      <c r="B360" s="4"/>
    </row>
    <row r="361" spans="2:2" customFormat="1" x14ac:dyDescent="0.25">
      <c r="B361" s="4"/>
    </row>
    <row r="362" spans="2:2" customFormat="1" x14ac:dyDescent="0.25">
      <c r="B362" s="4"/>
    </row>
    <row r="363" spans="2:2" customFormat="1" x14ac:dyDescent="0.25">
      <c r="B363" s="4"/>
    </row>
    <row r="364" spans="2:2" customFormat="1" x14ac:dyDescent="0.25">
      <c r="B364" s="4"/>
    </row>
    <row r="365" spans="2:2" customFormat="1" x14ac:dyDescent="0.25">
      <c r="B365" s="4"/>
    </row>
    <row r="366" spans="2:2" customFormat="1" x14ac:dyDescent="0.25">
      <c r="B366" s="4"/>
    </row>
    <row r="367" spans="2:2" customFormat="1" x14ac:dyDescent="0.25">
      <c r="B367" s="4"/>
    </row>
    <row r="368" spans="2:2" customFormat="1" x14ac:dyDescent="0.25">
      <c r="B368" s="4"/>
    </row>
    <row r="369" spans="2:2" customFormat="1" x14ac:dyDescent="0.25">
      <c r="B369" s="4"/>
    </row>
    <row r="370" spans="2:2" customFormat="1" x14ac:dyDescent="0.25">
      <c r="B370" s="4"/>
    </row>
    <row r="371" spans="2:2" customFormat="1" x14ac:dyDescent="0.25">
      <c r="B371" s="4"/>
    </row>
    <row r="372" spans="2:2" customFormat="1" x14ac:dyDescent="0.25">
      <c r="B372" s="4"/>
    </row>
    <row r="373" spans="2:2" customFormat="1" x14ac:dyDescent="0.25">
      <c r="B373" s="4"/>
    </row>
    <row r="374" spans="2:2" customFormat="1" x14ac:dyDescent="0.25">
      <c r="B374" s="4"/>
    </row>
    <row r="375" spans="2:2" customFormat="1" x14ac:dyDescent="0.25">
      <c r="B375" s="4"/>
    </row>
    <row r="376" spans="2:2" customFormat="1" x14ac:dyDescent="0.25">
      <c r="B376" s="4"/>
    </row>
    <row r="377" spans="2:2" customFormat="1" x14ac:dyDescent="0.25">
      <c r="B377" s="4"/>
    </row>
    <row r="378" spans="2:2" customFormat="1" x14ac:dyDescent="0.25">
      <c r="B378" s="4"/>
    </row>
    <row r="379" spans="2:2" customFormat="1" x14ac:dyDescent="0.25">
      <c r="B379" s="4"/>
    </row>
    <row r="380" spans="2:2" customFormat="1" x14ac:dyDescent="0.25">
      <c r="B380" s="4"/>
    </row>
    <row r="381" spans="2:2" customFormat="1" x14ac:dyDescent="0.25">
      <c r="B381" s="4"/>
    </row>
    <row r="382" spans="2:2" customFormat="1" x14ac:dyDescent="0.25">
      <c r="B382" s="4"/>
    </row>
    <row r="383" spans="2:2" customFormat="1" x14ac:dyDescent="0.25">
      <c r="B383" s="4"/>
    </row>
    <row r="384" spans="2:2" customFormat="1" x14ac:dyDescent="0.25">
      <c r="B384" s="4"/>
    </row>
  </sheetData>
  <mergeCells count="38">
    <mergeCell ref="AQ39:AR39"/>
    <mergeCell ref="AS69:AT69"/>
    <mergeCell ref="A217:B217"/>
    <mergeCell ref="A218:B218"/>
    <mergeCell ref="AQ8:AR8"/>
    <mergeCell ref="AS8:AT8"/>
    <mergeCell ref="X3:AC3"/>
    <mergeCell ref="A219:B219"/>
    <mergeCell ref="A220:B220"/>
    <mergeCell ref="Y5:AB5"/>
    <mergeCell ref="AD5:AI5"/>
    <mergeCell ref="A7:B7"/>
    <mergeCell ref="F4:I4"/>
    <mergeCell ref="J4:W4"/>
    <mergeCell ref="X4:AI4"/>
    <mergeCell ref="AJ4:AP4"/>
    <mergeCell ref="A5:B5"/>
    <mergeCell ref="J5:L5"/>
    <mergeCell ref="N5:O5"/>
    <mergeCell ref="P5:T5"/>
    <mergeCell ref="U5:W5"/>
    <mergeCell ref="AJ5:AP5"/>
    <mergeCell ref="AJ1:AP1"/>
    <mergeCell ref="F2:I2"/>
    <mergeCell ref="F3:I3"/>
    <mergeCell ref="A1:B1"/>
    <mergeCell ref="D1:E1"/>
    <mergeCell ref="F1:H1"/>
    <mergeCell ref="J1:W1"/>
    <mergeCell ref="X1:AI1"/>
    <mergeCell ref="A2:B2"/>
    <mergeCell ref="J2:W2"/>
    <mergeCell ref="X2:AI2"/>
    <mergeCell ref="AJ2:AP2"/>
    <mergeCell ref="AD3:AI3"/>
    <mergeCell ref="A3:B3"/>
    <mergeCell ref="J3:O3"/>
    <mergeCell ref="P3:W3"/>
  </mergeCells>
  <dataValidations count="126">
    <dataValidation allowBlank="1" showInputMessage="1" showErrorMessage="1" prompt=" facultatif si champ 39=1004" sqref="AE43 Z43" xr:uid="{00000000-0002-0000-0A00-000000000000}"/>
    <dataValidation allowBlank="1" showInputMessage="1" showErrorMessage="1" prompt="=670" sqref="Y21" xr:uid="{00000000-0002-0000-0A00-000001000000}"/>
    <dataValidation allowBlank="1" showInputMessage="1" showErrorMessage="1" prompt="obligatoire si un des champs 65 à 128 est renseigné" sqref="G8:I8" xr:uid="{00000000-0002-0000-0A00-000002000000}"/>
    <dataValidation allowBlank="1" showInputMessage="1" showErrorMessage="1" prompt="obligatoire si pré-autorisation" sqref="G196 G210 G78" xr:uid="{00000000-0002-0000-0A00-000003000000}"/>
    <dataValidation allowBlank="1" showInputMessage="1" showErrorMessage="1" prompt="Obligatoire si disponible pour une transaction sans contact" sqref="G137:G140 G143:G144" xr:uid="{00000000-0002-0000-0A00-000004000000}"/>
    <dataValidation allowBlank="1" showInputMessage="1" showErrorMessage="1" prompt="Obligatoire si présent dans l'application carte, absent sinon" sqref="G146 G113 G20" xr:uid="{00000000-0002-0000-0A00-000005000000}"/>
    <dataValidation allowBlank="1" showInputMessage="1" showErrorMessage="1" prompt="Obligatoire si capacité de gérer le redressement" sqref="G12" xr:uid="{00000000-0002-0000-0A00-000006000000}"/>
    <dataValidation allowBlank="1" showInputMessage="1" showErrorMessage="1" prompt="Obligatoire si intermédiaire(s) entre accepteur et acquéreur, absent sinon" sqref="G33" xr:uid="{00000000-0002-0000-0A00-000007000000}"/>
    <dataValidation allowBlank="1" showInputMessage="1" showErrorMessage="1" prompt="Obligatoirement absent" sqref="G34 H44:I44 H50:I51" xr:uid="{00000000-0002-0000-0A00-000008000000}"/>
    <dataValidation allowBlank="1" showInputMessage="1" showErrorMessage="1" prompt="Voir liste des types" sqref="G76 G111 G157 G195 G287 AF225:AF226 AD162:AE162 AG162 Z162 Z42 AB42 AE42 AG42:AI42 N55 N111 P111:S111 N76 P76:S76 P55:S55 S42:T42 P195:S195 N195 P162:S162 N162 V162 N42:P42 Z55:AB55" xr:uid="{00000000-0002-0000-0A00-000009000000}"/>
    <dataValidation allowBlank="1" showInputMessage="1" showErrorMessage="1" prompt="Obligatoire si la donnée a été fournie au système (téléparamétrage), absent sinon_x000a_" sqref="G77" xr:uid="{00000000-0002-0000-0A00-00000A000000}"/>
    <dataValidation allowBlank="1" showInputMessage="1" showErrorMessage="1" prompt="Obligatoire si disponible" sqref="G79:G80 S106:S110 P214:S214 G207 G211 Z73 P94:S97 P141:S141 P186:S186 P181:S181 P194:S194 N213:N214 Q199 P126:S127 S43:S44 S78 S81 S20 P63:S64 G158:G160 N63:N64" xr:uid="{00000000-0002-0000-0A00-00000B000000}"/>
    <dataValidation allowBlank="1" showInputMessage="1" showErrorMessage="1" prompt="Obligatoire si la donnée a été fournie au système (téléparamétrage), absent sinon" sqref="G204 G82:G84" xr:uid="{00000000-0002-0000-0A00-00000C000000}"/>
    <dataValidation allowBlank="1" showInputMessage="1" showErrorMessage="1" prompt="Obligatoire si disponible, absent sinon" sqref="P60:S60 K86 N60 N167 N172" xr:uid="{00000000-0002-0000-0A00-00000D000000}"/>
    <dataValidation allowBlank="1" showInputMessage="1" showErrorMessage="1" prompt="Obligatoire pour une transaction en contact, obligatoire si disponible pour une transaction sans contact" sqref="G141" xr:uid="{00000000-0002-0000-0A00-00000E000000}"/>
    <dataValidation allowBlank="1" showInputMessage="1" showErrorMessage="1" prompt="Obligatoire pour une transaction de transfert de fonds" sqref="G288:G289" xr:uid="{00000000-0002-0000-0A00-00000F000000}"/>
    <dataValidation allowBlank="1" showInputMessage="1" showErrorMessage="1" prompt="Oligatoire pour système grappé / concentré, absent sinon" sqref="G203" xr:uid="{00000000-0002-0000-0A00-000010000000}"/>
    <dataValidation allowBlank="1" showInputMessage="1" showErrorMessage="1" prompt="Obligatoire si l'accepteur ne peut recevoir : &quot;Autorisation, réponse d'identification&quot; de 6 caractères" sqref="G24" xr:uid="{00000000-0002-0000-0A00-000011000000}"/>
    <dataValidation allowBlank="1" showInputMessage="1" showErrorMessage="1" prompt="Obligatoire dans la réponse si présent dans la question (valeur identique à la question) ou si géré par l'acquéreur, absent sinon" sqref="H35:I35" xr:uid="{00000000-0002-0000-0A00-000012000000}"/>
    <dataValidation allowBlank="1" showInputMessage="1" showErrorMessage="1" prompt="obligatoire si autorisation accordée, facultatif sinon" sqref="H36:I36" xr:uid="{00000000-0002-0000-0A00-000013000000}"/>
    <dataValidation allowBlank="1" showInputMessage="1" showErrorMessage="1" prompt="Obligatoire lors du dernier acquittement de fichier si un sceau est demandé, absent sinon" sqref="AG183:AG184" xr:uid="{00000000-0002-0000-0A00-000014000000}"/>
    <dataValidation allowBlank="1" showInputMessage="1" showErrorMessage="1" prompt="Un seul type peut être présent" sqref="AF227:AF242 AF244:AF248 AF278 AF272 AF268" xr:uid="{00000000-0002-0000-0A00-000015000000}"/>
    <dataValidation allowBlank="1" showInputMessage="1" showErrorMessage="1" prompt=" Facultatif si type DF0C renseigné, absent sinon" sqref="AF255:AF259 AF264" xr:uid="{00000000-0002-0000-0A00-000016000000}"/>
    <dataValidation allowBlank="1" showInputMessage="1" showErrorMessage="1" prompt="Un seul type peut être présent, présent seulement pour une application sans contact" sqref="AF277 AF273" xr:uid="{00000000-0002-0000-0A00-000017000000}"/>
    <dataValidation allowBlank="1" showInputMessage="1" showErrorMessage="1" prompt=" Obligatoire si type DF87 renseigné, absent sinon" sqref="AF274:AF276" xr:uid="{00000000-0002-0000-0A00-000018000000}"/>
    <dataValidation allowBlank="1" showInputMessage="1" showErrorMessage="1" prompt="Facultatif si type DF43 est présent, absent sinon" sqref="AF270" xr:uid="{00000000-0002-0000-0A00-000019000000}"/>
    <dataValidation allowBlank="1" showInputMessage="1" showErrorMessage="1" prompt="Obligatoire si géré par système acquéreur et si type DF04 renseigné, absent sinon" sqref="AF253 AF250:AF251" xr:uid="{00000000-0002-0000-0A00-00001A000000}"/>
    <dataValidation allowBlank="1" showInputMessage="1" showErrorMessage="1" prompt=" Facultatif si type DF08 renseigné, absent sinon" sqref="AF254" xr:uid="{00000000-0002-0000-0A00-00001B000000}"/>
    <dataValidation allowBlank="1" showInputMessage="1" showErrorMessage="1" prompt="Facultatif si les paramètres d'appel de télécommunication téléchargement enveloppe 1 sont renseignés, absent sinon" sqref="AF260:AF262" xr:uid="{00000000-0002-0000-0A00-00001C000000}"/>
    <dataValidation allowBlank="1" showInputMessage="1" showErrorMessage="1" prompt="Facultatif si type DF16 renseigné, absent sinon" sqref="AF263" xr:uid="{00000000-0002-0000-0A00-00001D000000}"/>
    <dataValidation allowBlank="1" showInputMessage="1" showErrorMessage="1" prompt="Obligatoire lorsqu'un calcul d'élément de vérification de sceau est demandé par le système acquéreur" sqref="AD182" xr:uid="{00000000-0002-0000-0A00-00001E000000}"/>
    <dataValidation allowBlank="1" showInputMessage="1" showErrorMessage="1" prompt="Obligatoire si champ 24 = 671 ou 672,absent sinon." sqref="Z179 AA18 Z57 Z62" xr:uid="{00000000-0002-0000-0A00-00001F000000}"/>
    <dataValidation allowBlank="1" showInputMessage="1" showErrorMessage="1" prompt="Obligatoire si champ 24 = 672, absent sinon" sqref="Z72 Z58" xr:uid="{00000000-0002-0000-0A00-000020000000}"/>
    <dataValidation allowBlank="1" showInputMessage="1" showErrorMessage="1" prompt="Obligatoire suite à un message 0614 avec champ 24 = 672, absent sinon" sqref="AA58" xr:uid="{00000000-0002-0000-0A00-000021000000}"/>
    <dataValidation allowBlank="1" showInputMessage="1" showErrorMessage="1" prompt="Obligatoire suite à un message 0614 avec champ 24 = 672 si géré par le système acquéreur , absent sinon" sqref="AA60" xr:uid="{00000000-0002-0000-0A00-000022000000}"/>
    <dataValidation allowBlank="1" showInputMessage="1" showErrorMessage="1" prompt="Obligatoire si disponible et champ 24 = 672" sqref="Z60" xr:uid="{00000000-0002-0000-0A00-000023000000}"/>
    <dataValidation allowBlank="1" showInputMessage="1" showErrorMessage="1" prompt="Obligatoire si disponible et si champ 24 = 671 ou 672, absent sinon" sqref="Z56 Z74:Z75 Z61 Z63:Z64" xr:uid="{00000000-0002-0000-0A00-000024000000}"/>
    <dataValidation allowBlank="1" showInputMessage="1" showErrorMessage="1" prompt="Facultatif suite à un message 0614 avec champ 24 = 671" sqref="AA59" xr:uid="{00000000-0002-0000-0A00-000025000000}"/>
    <dataValidation allowBlank="1" showInputMessage="1" showErrorMessage="1" prompt="Obligatoire si disponible et champ 24 = 671" sqref="Z70" xr:uid="{00000000-0002-0000-0A00-000026000000}"/>
    <dataValidation allowBlank="1" showInputMessage="1" showErrorMessage="1" prompt="Obligatoire si champ 24 = 671, absent sinon" sqref="Z71" xr:uid="{00000000-0002-0000-0A00-000027000000}"/>
    <dataValidation allowBlank="1" showInputMessage="1" showErrorMessage="1" prompt="Obligatoire si champ 24 = 670, absent sinon" sqref="Z69 Y23:Z23" xr:uid="{00000000-0002-0000-0A00-000028000000}"/>
    <dataValidation allowBlank="1" showInputMessage="1" showErrorMessage="1" prompt="Obligatoire si un des champs 65 à 128 est renseigné" sqref="Y8:AB8 AF8:AG8 N8:T8" xr:uid="{00000000-0002-0000-0A00-000029000000}"/>
    <dataValidation allowBlank="1" showInputMessage="1" showErrorMessage="1" prompt="Obligatoire si transaction en mode EMV ou sans contact en mode EMV et fourni par émetteur, absent sinon" sqref="H114:I115 H117:I117" xr:uid="{00000000-0002-0000-0A00-00002A000000}"/>
    <dataValidation allowBlank="1" showInputMessage="1" showErrorMessage="1" prompt="Obligatoire si traitement EMV et si une autorisation partielle a été accordée ou si transaction EMV pour paiements agrégés, absent sinon" sqref="N150" xr:uid="{00000000-0002-0000-0A00-00002B000000}"/>
    <dataValidation allowBlank="1" showInputMessage="1" showErrorMessage="1" prompt="Obligatoire s'il y a eu une demande d'autorisation ou forçage avant ou après demande d'autorisation, absent sinon" sqref="N88 N91 P88 S88 P91" xr:uid="{00000000-0002-0000-0A00-00002C000000}"/>
    <dataValidation allowBlank="1" showInputMessage="1" showErrorMessage="1" prompt="Obligatoire si une valeur a été retournée dans réponse à demande d'autorisation, absent sinon" sqref="N43 N45" xr:uid="{00000000-0002-0000-0A00-00002D000000}"/>
    <dataValidation allowBlank="1" showInputMessage="1" showErrorMessage="1" prompt="Obligatoire si champ 58 type DF93 présent" sqref="P116:R116" xr:uid="{00000000-0002-0000-0A00-00002E000000}"/>
    <dataValidation allowBlank="1" showInputMessage="1" showErrorMessage="1" prompt="Obligatoire si disponible et si facilitateur de paiement" sqref="N41 N212 N215:N220 P212:S212 P41:S41 Q215:S220 P215" xr:uid="{00000000-0002-0000-0A00-00002F000000}"/>
    <dataValidation allowBlank="1" showInputMessage="1" showErrorMessage="1" prompt="Obligatoire si traitement sans contact en mode piste, absent sinon" sqref="P38:R38" xr:uid="{00000000-0002-0000-0A00-000030000000}"/>
    <dataValidation allowBlank="1" showInputMessage="1" showErrorMessage="1" prompt="Obligatoire pour une transaction sans contact en mode puce, absent sinon" sqref="P185:S185" xr:uid="{00000000-0002-0000-0A00-000031000000}"/>
    <dataValidation allowBlank="1" showInputMessage="1" showErrorMessage="1" prompt="Obligatoire si traitement en mode EMV (contact ou sans contact), si la donnée est disponible et réclamée en télécollecte par téléparamétrage, absent sinon" sqref="P177:S178 N177:N178 P187:S189 N187:N189 P122:S125 P148:S148 P151:S154" xr:uid="{00000000-0002-0000-0A00-000032000000}"/>
    <dataValidation allowBlank="1" showInputMessage="1" showErrorMessage="1" prompt="Obligatoire si montant non connu à l'avance (montant paramétré)" sqref="P108 R108" xr:uid="{00000000-0002-0000-0A00-000033000000}"/>
    <dataValidation allowBlank="1" showInputMessage="1" showErrorMessage="1" prompt="Obligatoire si disponible pour traitement en mode EMV (contact ou sans contact), absent sinon" sqref="P128:S130 S134 S121 N121 N128:N130" xr:uid="{00000000-0002-0000-0A00-000034000000}"/>
    <dataValidation allowBlank="1" showInputMessage="1" showErrorMessage="1" prompt="Obligatoire si traitement en mode EMV (contact ou sans contact), absent sinon" sqref="N126:N127 P163:S164 P180:R180 N163:N164 N180 N134 P134:R134 P121:R121" xr:uid="{00000000-0002-0000-0A00-000035000000}"/>
    <dataValidation allowBlank="1" showInputMessage="1" showErrorMessage="1" prompt="Obligatoire si le type d'édition du ticket est saisi par le porteur" sqref="P176:R176 N176" xr:uid="{00000000-0002-0000-0A00-000036000000}"/>
    <dataValidation allowBlank="1" showInputMessage="1" showErrorMessage="1" prompt="Obligatoire si de telles transactions sont présentes dans la remise, absent sinon" sqref="V163:V164 V98:V100" xr:uid="{00000000-0002-0000-0A00-000037000000}"/>
    <dataValidation allowBlank="1" showInputMessage="1" showErrorMessage="1" prompt="Obligatoire si transaction pré-autorisée, no-show ou paiement récurrent,absent sinon" sqref="P89:R89 N89" xr:uid="{00000000-0002-0000-0A00-000038000000}"/>
    <dataValidation allowBlank="1" showInputMessage="1" showErrorMessage="1" prompt="Obligatoire si au moins un des types de montants suivants est présent" sqref="P105:S105 H105:I105" xr:uid="{00000000-0002-0000-0A00-000039000000}"/>
    <dataValidation allowBlank="1" showInputMessage="1" showErrorMessage="1" prompt="Obligatoire si montant non connu à l'avance (montant estimé)" sqref="P106 R106" xr:uid="{00000000-0002-0000-0A00-00003A000000}"/>
    <dataValidation allowBlank="1" showInputMessage="1" showErrorMessage="1" prompt="Obligatoire si montant en contre valeur" sqref="P107:R107" xr:uid="{00000000-0002-0000-0A00-00003B000000}"/>
    <dataValidation allowBlank="1" showInputMessage="1" showErrorMessage="1" prompt="Obligatoire si une autorisation partielle a été accordée pour un montant connu à l'avance" sqref="P109 R109" xr:uid="{00000000-0002-0000-0A00-00003C000000}"/>
    <dataValidation allowBlank="1" showInputMessage="1" showErrorMessage="1" prompt="Obligatoire si une autorisation partielle a été accordée pour un montant non connu à l'avance" sqref="P110 R110" xr:uid="{00000000-0002-0000-0A00-00003D000000}"/>
    <dataValidation allowBlank="1" showInputMessage="1" showErrorMessage="1" prompt="obligatoire si transaction pré-autorisée, absent sinon" sqref="P78:R78" xr:uid="{00000000-0002-0000-0A00-00003E000000}"/>
    <dataValidation allowBlank="1" showInputMessage="1" showErrorMessage="1" prompt="Obligatoire si fournie dans la réponse à la demande d'autorisation" sqref="N81 P81 R81" xr:uid="{00000000-0002-0000-0A00-00003F000000}"/>
    <dataValidation allowBlank="1" showInputMessage="1" showErrorMessage="1" prompt="obligatoire si traitement sans contact en mode EMV et si une autorisation partielle a été accordée, absent sinon" sqref="P150" xr:uid="{00000000-0002-0000-0A00-000040000000}"/>
    <dataValidation allowBlank="1" showInputMessage="1" showErrorMessage="1" prompt="obligatoire si disponible et si champ 58/FF47 = 20" sqref="N166" xr:uid="{00000000-0002-0000-0A00-000041000000}"/>
    <dataValidation allowBlank="1" showInputMessage="1" showErrorMessage="1" prompt="Obligatoire si utilisation d'un portefeuille numérique et si champ 58 type 0415 présent" sqref="N170" xr:uid="{00000000-0002-0000-0A00-000042000000}"/>
    <dataValidation allowBlank="1" showInputMessage="1" showErrorMessage="1" prompt="Obligatoire si utilisation d'un portefeuille numérique et si champ 58 type 0418 absent" sqref="N171" xr:uid="{00000000-0002-0000-0A00-000043000000}"/>
    <dataValidation allowBlank="1" showInputMessage="1" showErrorMessage="1" prompt="Obligatoire si disponible pour un portefeuille numérique et si champ 58 type 0418 présent, absent sinon" sqref="N173" xr:uid="{00000000-0002-0000-0A00-000044000000}"/>
    <dataValidation allowBlank="1" showInputMessage="1" showErrorMessage="1" prompt="Obligatoire si utilisation d'un portefeuille numérique et si champ 58 type 0415 absent, absent sinon" sqref="N174" xr:uid="{00000000-0002-0000-0A00-000045000000}"/>
    <dataValidation allowBlank="1" showInputMessage="1" showErrorMessage="1" prompt="Obligatoire pour une transaction V.me" sqref="N175" xr:uid="{00000000-0002-0000-0A00-000046000000}"/>
    <dataValidation allowBlank="1" showInputMessage="1" showErrorMessage="1" prompt="Obligatoire si traitement EMV et présence de script dans la réponse à la demande d'autorisation, absent sinon" sqref="N145" xr:uid="{00000000-0002-0000-0A00-000047000000}"/>
    <dataValidation allowBlank="1" showInputMessage="1" showErrorMessage="1" prompt="Obligatoire si traitement VAD, absent sinon" sqref="N16" xr:uid="{00000000-0002-0000-0A00-000048000000}"/>
    <dataValidation allowBlank="1" showInputMessage="1" showErrorMessage="1" prompt="Obligatoire si traitement sans contact en mode piste, absent sinon_x000a_" sqref="P16:R16" xr:uid="{00000000-0002-0000-0A00-000049000000}"/>
    <dataValidation allowBlank="1" showInputMessage="1" showErrorMessage="1" prompt="Obligatoire si traitement sans contact en mode piste et si disponible, absent sinon" sqref="S16 S38" xr:uid="{00000000-0002-0000-0A00-00004A000000}"/>
    <dataValidation allowBlank="1" showInputMessage="1" showErrorMessage="1" prompt="Obligatoire si présent dans l'application carte EMV, absent sinon" sqref="N20 P20:R20" xr:uid="{00000000-0002-0000-0A00-00004B000000}"/>
    <dataValidation allowBlank="1" showInputMessage="1" showErrorMessage="1" prompt="Obligatoire si traitement piste ISO2, absent sinon" sqref="N34" xr:uid="{00000000-0002-0000-0A00-00004C000000}"/>
    <dataValidation allowBlank="1" showInputMessage="1" showErrorMessage="1" prompt="Obligatoire si autorisation accordée, facultatif si non accordée, absent si pas d'autorisation" sqref="N36 P36 S36" xr:uid="{00000000-0002-0000-0A00-00004D000000}"/>
    <dataValidation allowBlank="1" showInputMessage="1" showErrorMessage="1" prompt="Obligatoire s'il y a eu réponse à une demande d'autorisation, absent sinon" sqref="N37 P37 S37" xr:uid="{00000000-0002-0000-0A00-00004E000000}"/>
    <dataValidation allowBlank="1" showInputMessage="1" showErrorMessage="1" prompt="microcircuit EMV et sans contact microcircuit EMV" sqref="G5" xr:uid="{00000000-0002-0000-0A00-00004F000000}"/>
    <dataValidation allowBlank="1" showInputMessage="1" showErrorMessage="1" prompt="Réponse à demande d'autorisation (contact et sans contact)" sqref="H6:I6" xr:uid="{00000000-0002-0000-0A00-000050000000}"/>
    <dataValidation allowBlank="1" showInputMessage="1" showErrorMessage="1" prompt="Demande d'autorisation (microcircuit EMV et sans contact microcircuit EMV)" sqref="G6" xr:uid="{00000000-0002-0000-0A00-000051000000}"/>
    <dataValidation allowBlank="1" showInputMessage="1" showErrorMessage="1" prompt="Transaction débit sans contact : 0246" sqref="N6" xr:uid="{00000000-0002-0000-0A00-000052000000}"/>
    <dataValidation allowBlank="1" showInputMessage="1" showErrorMessage="1" prompt="Corps de remise (hors sans contact) : 0146/0246/0446_x000a_0146 : Notificaion de remise d'operation non financiere_x000a_0246 : Notification de remise d'operation financiere_x000a_0446 : Notification de redressement d'operation financiere" sqref="N7" xr:uid="{00000000-0002-0000-0A00-000053000000}"/>
    <dataValidation allowBlank="1" showInputMessage="1" showErrorMessage="1" prompt="Acquittement message remise (hors sans contact)" sqref="O7" xr:uid="{00000000-0002-0000-0A00-000054000000}"/>
    <dataValidation allowBlank="1" showInputMessage="1" showErrorMessage="1" prompt="Transaction débit sans contact" sqref="P7" xr:uid="{00000000-0002-0000-0A00-000055000000}"/>
    <dataValidation allowBlank="1" showInputMessage="1" showErrorMessage="1" prompt="Transaction credit sans contact" sqref="Q7" xr:uid="{00000000-0002-0000-0A00-000056000000}"/>
    <dataValidation allowBlank="1" showInputMessage="1" showErrorMessage="1" prompt="Transaction d'annulation sans contact" sqref="R7" xr:uid="{00000000-0002-0000-0A00-000057000000}"/>
    <dataValidation allowBlank="1" showInputMessage="1" showErrorMessage="1" prompt="Transaction non aboutie sans contact" sqref="S7" xr:uid="{00000000-0002-0000-0A00-000058000000}"/>
    <dataValidation allowBlank="1" showInputMessage="1" showErrorMessage="1" prompt="Acquittement messages remise sans contact" sqref="T7" xr:uid="{00000000-0002-0000-0A00-000059000000}"/>
    <dataValidation allowBlank="1" showInputMessage="1" showErrorMessage="1" prompt="Initialisation de transfert de remise" sqref="K7:L7" xr:uid="{00000000-0002-0000-0A00-00005A000000}"/>
    <dataValidation allowBlank="1" showInputMessage="1" showErrorMessage="1" prompt="Fin de remise - Consolidation" sqref="V7:W7" xr:uid="{00000000-0002-0000-0A00-00005B000000}"/>
    <dataValidation allowBlank="1" showInputMessage="1" showErrorMessage="1" prompt="Demande d'état fonctionnel" sqref="Y7" xr:uid="{00000000-0002-0000-0A00-00005C000000}"/>
    <dataValidation allowBlank="1" showInputMessage="1" showErrorMessage="1" prompt="Reponse a la demande d'etat fonctionnel" sqref="Z7" xr:uid="{00000000-0002-0000-0A00-00005D000000}"/>
    <dataValidation allowBlank="1" showInputMessage="1" showErrorMessage="1" prompt="Demande prise en compte état fonctionnel" sqref="AA7" xr:uid="{00000000-0002-0000-0A00-00005E000000}"/>
    <dataValidation allowBlank="1" showInputMessage="1" showErrorMessage="1" prompt="Acquittement de prise en compte état fonctionnel" sqref="AB7" xr:uid="{00000000-0002-0000-0A00-00005F000000}"/>
    <dataValidation allowBlank="1" showInputMessage="1" showErrorMessage="1" prompt="Initialisation transfert de fichiers de paramètres" sqref="AD7" xr:uid="{00000000-0002-0000-0A00-000060000000}"/>
    <dataValidation allowBlank="1" showInputMessage="1" showErrorMessage="1" prompt="Acquittement d'init. transfert fichier de paramètres" sqref="AE7" xr:uid="{00000000-0002-0000-0A00-000061000000}"/>
    <dataValidation allowBlank="1" showInputMessage="1" showErrorMessage="1" prompt="Mise à jour de fichier" sqref="AF7" xr:uid="{00000000-0002-0000-0A00-000062000000}"/>
    <dataValidation allowBlank="1" showInputMessage="1" showErrorMessage="1" prompt="Acquittement de mise à jour de fichier" sqref="AG7" xr:uid="{00000000-0002-0000-0A00-000063000000}"/>
    <dataValidation allowBlank="1" showInputMessage="1" showErrorMessage="1" prompt="Activation de fichier" sqref="AH7" xr:uid="{00000000-0002-0000-0A00-000064000000}"/>
    <dataValidation allowBlank="1" showInputMessage="1" showErrorMessage="1" prompt="Acquittement d'activation de fichier" sqref="AI7" xr:uid="{00000000-0002-0000-0A00-000065000000}"/>
    <dataValidation allowBlank="1" showInputMessage="1" showErrorMessage="1" prompt="Obligatoire si transaction sur réseaux ouverts, absent sinon" sqref="O190" xr:uid="{00000000-0002-0000-0A00-000066000000}"/>
    <dataValidation allowBlank="1" showInputMessage="1" showErrorMessage="1" prompt="Obligatoire si disponible et si champ 58/FF47 = 20" sqref="N191" xr:uid="{00000000-0002-0000-0A00-000067000000}"/>
    <dataValidation allowBlank="1" showInputMessage="1" showErrorMessage="1" prompt="Obligatoire si traitement microcircuit, absent sinon" sqref="O156" xr:uid="{00000000-0002-0000-0A00-000068000000}"/>
    <dataValidation allowBlank="1" showInputMessage="1" showErrorMessage="1" prompt="00 : microcircuit traite sans erreur_x000a_01 : lecteur microcircuit hors service ou deconnecte_x000a_25 : incident dans le dialogue_x000a_26 : aucune application commune_x000a_27 : conditions non satisfaisantes et application unique_x000a_28 : donnee obligatoire absente_x000a_32 : non_x000a_10 :" sqref="C141" xr:uid="{00000000-0002-0000-0A00-000069000000}"/>
    <dataValidation allowBlank="1" showInputMessage="1" showErrorMessage="1" prompt="1 : B4 - B0_x000a_2 : EMV_x000a_3 : Microcircuit sans contact contexte piste" sqref="C142" xr:uid="{00000000-0002-0000-0A00-00006A000000}"/>
    <dataValidation allowBlank="1" showInputMessage="1" showErrorMessage="1" prompt="00 : Selection par defaut_x000a_01 : Choix porteur" sqref="C159" xr:uid="{00000000-0002-0000-0A00-00006B000000}"/>
    <dataValidation allowBlank="1" showInputMessage="1" showErrorMessage="1" prompt="00 : CB_x000a_01 : VISA_x000a_02 : Vpay_x000a_03 : Electron_x000a_04 : MasterCard_x000a_05 : Maestro_x000a_06 : JCB_x000a_07 : Discover_x000a_80-99 : Réservé pour usage privé" sqref="C160" xr:uid="{00000000-0002-0000-0A00-00006C000000}"/>
    <dataValidation allowBlank="1" showInputMessage="1" showErrorMessage="1" prompt="1 : Facture no-show_x000a_2 : Facture pré-autorisée_x000a_3 : Facture complémentaire_x000a_4 : RUF_x000a_6 : Paiement récurrent, premier paiement_x000a_7 : Paiement récurrent, autre paiement" sqref="C89" xr:uid="{00000000-0002-0000-0A00-00006D000000}"/>
    <dataValidation allowBlank="1" showInputMessage="1" showErrorMessage="1" prompt="Obligatoire si disponible (Vente a Distance)" sqref="G161" xr:uid="{00000000-0002-0000-0A00-00006E000000}"/>
    <dataValidation allowBlank="1" showInputMessage="1" showErrorMessage="1" prompt="Obligatoire dans le cadre d'un message 0446, absent sinon" sqref="N157" xr:uid="{00000000-0002-0000-0A00-00006F000000}"/>
    <dataValidation allowBlank="1" showInputMessage="1" showErrorMessage="1" prompt="Obligatoire si lu dans l'application carte, absent sinon" sqref="P146:S146 N146" xr:uid="{00000000-0002-0000-0A00-000070000000}"/>
    <dataValidation allowBlank="1" showInputMessage="1" showErrorMessage="1" prompt="Obligatoire si architecture du système d'acceptation est de type 'répartie', absent sinon" sqref="P58:R58" xr:uid="{00000000-0002-0000-0A00-000071000000}"/>
    <dataValidation allowBlank="1" showInputMessage="1" showErrorMessage="1" prompt="Obligatoire si disponible dans le cadre d'un message 0146, absent sinon" sqref="N193" xr:uid="{00000000-0002-0000-0A00-000072000000}"/>
    <dataValidation allowBlank="1" showInputMessage="1" showErrorMessage="1" prompt="Obligatoire en cas d'autorisation partielle (egal au champ 4)" sqref="H109:I109" xr:uid="{00000000-0002-0000-0A00-000073000000}"/>
    <dataValidation allowBlank="1" showInputMessage="1" showErrorMessage="1" prompt="Ouverture de dialogue par syst. acc" sqref="AK7" xr:uid="{00000000-0002-0000-0A00-000074000000}"/>
    <dataValidation allowBlank="1" showInputMessage="1" showErrorMessage="1" prompt="Réponse à (ouverture de dialogue par syst. acc)" sqref="AL7" xr:uid="{00000000-0002-0000-0A00-000075000000}"/>
    <dataValidation allowBlank="1" showInputMessage="1" showErrorMessage="1" prompt="Ouverture de service" sqref="AM7" xr:uid="{00000000-0002-0000-0A00-000076000000}"/>
    <dataValidation allowBlank="1" showInputMessage="1" showErrorMessage="1" prompt="Réponse à ouverture de service" sqref="AN7" xr:uid="{00000000-0002-0000-0A00-000077000000}"/>
    <dataValidation allowBlank="1" showInputMessage="1" showErrorMessage="1" prompt="Fermeture de dialogue par syst. acc" sqref="AO7" xr:uid="{00000000-0002-0000-0A00-000078000000}"/>
    <dataValidation allowBlank="1" showInputMessage="1" showErrorMessage="1" prompt="Acquit. de (fermeture de dialogue par syst. acc)" sqref="AP7" xr:uid="{00000000-0002-0000-0A00-000079000000}"/>
    <dataValidation allowBlank="1" showInputMessage="1" showErrorMessage="1" prompt="Obligatoire si disponible pour une transaction piste, absent sinon" sqref="N155" xr:uid="{00000000-0002-0000-0A00-00007A000000}"/>
    <dataValidation allowBlank="1" showInputMessage="1" showErrorMessage="1" prompt="Obligatoire si &quot;code réponse&quot;=30, facultatif si &quot;code réponse&quot;=12, 13 ou 20, absent sinon" sqref="H43:I43" xr:uid="{00000000-0002-0000-0A00-00007B000000}"/>
    <dataValidation allowBlank="1" showInputMessage="1" showErrorMessage="1" prompt="Obligatoire si montant en contre valeur ou montant non connu à l'avance ou autorisation partielle, obligatoire pour une facture de clôture" sqref="N105" xr:uid="{00000000-0002-0000-0A00-00007C000000}"/>
    <dataValidation allowBlank="1" showInputMessage="1" showErrorMessage="1" prompt="Obligatoire si traitement EMV pour paiements agrégés, absent sinon" sqref="N149" xr:uid="{00000000-0002-0000-0A00-00007D000000}"/>
  </dataValidations>
  <hyperlinks>
    <hyperlink ref="A121" location="'Lecture Carte synthese'!E47" display="'Lecture Carte synthese'!E47" xr:uid="{00000000-0004-0000-0A00-000000000000}"/>
    <hyperlink ref="A119" location="Transaction!Q1" display="Transaction!Q1" xr:uid="{00000000-0004-0000-0A00-000001000000}"/>
    <hyperlink ref="A122" location="'Lecture Carte synthese'!E51" display="'Lecture Carte synthese'!E51" xr:uid="{00000000-0004-0000-0A00-000002000000}"/>
    <hyperlink ref="A116" location="'Lecture Carte synthese'!E36" display="'Lecture Carte synthese'!E36" xr:uid="{00000000-0004-0000-0A00-000003000000}"/>
    <hyperlink ref="A126" location="'Lecture Carte synthese'!E19" display="'Lecture Carte synthese'!E19" xr:uid="{00000000-0004-0000-0A00-000004000000}"/>
    <hyperlink ref="A128" location="'Lecture Carte synthese'!E88" display="'Lecture Carte synthese'!E88" xr:uid="{00000000-0004-0000-0A00-000005000000}"/>
    <hyperlink ref="A129" location="'Lecture Carte synthese'!E91" display="'Lecture Carte synthese'!E91" xr:uid="{00000000-0004-0000-0A00-000006000000}"/>
    <hyperlink ref="A147" location="'Lecture Carte synthese'!E19" display="'Lecture Carte synthese'!E19" xr:uid="{00000000-0004-0000-0A00-000007000000}"/>
    <hyperlink ref="A134" location="'Lecture Carte synthese'!E90" display="'Lecture Carte synthese'!E90" xr:uid="{00000000-0004-0000-0A00-000008000000}"/>
    <hyperlink ref="A152" location="'Lecture Carte synthese'!E79" display="'Lecture Carte synthese'!E79" xr:uid="{00000000-0004-0000-0A00-000009000000}"/>
    <hyperlink ref="A153:A154" location="'Lecture Carte synthese'!E79" display="'Lecture Carte synthese'!E79" xr:uid="{00000000-0004-0000-0A00-00000A000000}"/>
    <hyperlink ref="A153" location="'Lecture Carte synthese'!E80" display="'Lecture Carte synthese'!E80" xr:uid="{00000000-0004-0000-0A00-00000B000000}"/>
    <hyperlink ref="A154" location="'Lecture Carte synthese'!E81" display="'Lecture Carte synthese'!E81" xr:uid="{00000000-0004-0000-0A00-00000C000000}"/>
    <hyperlink ref="A150" location="'Lecture Carte synthese'!E56" display="'Lecture Carte synthese'!E56" xr:uid="{00000000-0004-0000-0A00-00000D000000}"/>
    <hyperlink ref="A241" location="'Config file'!I1" display="'Config file'!I1" xr:uid="{00000000-0004-0000-0A00-00000E000000}"/>
    <hyperlink ref="A9" location="'Lecture Carte synthese'!E48" display="'Lecture Carte synthese'!E48" xr:uid="{00000000-0004-0000-0A00-00000F000000}"/>
    <hyperlink ref="A10" location="Transaction!Q2" display="Transaction!Q2" xr:uid="{00000000-0004-0000-0A00-000010000000}"/>
    <hyperlink ref="A12" location="Transaction!E92" display="Transaction!E92" xr:uid="{00000000-0004-0000-0A00-000011000000}"/>
    <hyperlink ref="A13" location="Transaction!E11" display="Transaction!E11" xr:uid="{00000000-0004-0000-0A00-000012000000}"/>
    <hyperlink ref="A14" location="Transaction!E15" display="Transaction!E15" xr:uid="{00000000-0004-0000-0A00-000013000000}"/>
    <hyperlink ref="A15" location="Transaction!E14" display="Transaction!E14" xr:uid="{00000000-0004-0000-0A00-000014000000}"/>
    <hyperlink ref="A11" location="Transaction!E21" display="Transaction!E21" xr:uid="{00000000-0004-0000-0A00-000015000000}"/>
    <hyperlink ref="A16" location="Transaction!E17" display="Transaction!E17" xr:uid="{00000000-0004-0000-0A00-000016000000}"/>
    <hyperlink ref="A252" location="'Config file'!I80" display="'Config file'!I80" xr:uid="{00000000-0004-0000-0A00-000017000000}"/>
    <hyperlink ref="A285" location="'Config file'!I73" display="'Config file'!I73" xr:uid="{00000000-0004-0000-0A00-000018000000}"/>
    <hyperlink ref="A32" location="'Config file'!I73" display="'Config file'!I73" xr:uid="{00000000-0004-0000-0A00-000019000000}"/>
    <hyperlink ref="A142" location="Transaction!Y42" display="Transaction!Y42" xr:uid="{00000000-0004-0000-0A00-00001A000000}"/>
    <hyperlink ref="A143" location="Transaction!E67" display="Transaction!E67" xr:uid="{00000000-0004-0000-0A00-00001B000000}"/>
    <hyperlink ref="A118" location="Transaction!E53" display="Transaction!E53" xr:uid="{00000000-0004-0000-0A00-00001C000000}"/>
    <hyperlink ref="A130" location="'Lecture Carte synthese'!E89" display="'Lecture Carte synthese'!E89" xr:uid="{00000000-0004-0000-0A00-00001D000000}"/>
    <hyperlink ref="A135" location="'Lecture Carte synthese'!E77" display="'Lecture Carte synthese'!E77" xr:uid="{00000000-0004-0000-0A00-00001E000000}"/>
    <hyperlink ref="A133" location="Transaction!Y9" display="Transaction!Y9" xr:uid="{00000000-0004-0000-0A00-00001F000000}"/>
    <hyperlink ref="A19" location="Transaction!Y35" display="Transaction!Y35" xr:uid="{00000000-0004-0000-0A00-000020000000}"/>
    <hyperlink ref="A113" location="'Lecture Carte synthese'!E37" display="'Lecture Carte synthese'!E37" xr:uid="{00000000-0004-0000-0A00-000021000000}"/>
    <hyperlink ref="A20" location="'Lecture Carte synthese'!E52" display="'Lecture Carte synthese'!E52" xr:uid="{00000000-0004-0000-0A00-000022000000}"/>
    <hyperlink ref="A37" location="'CB5.5 39'!A1" display="'CB5.5 39'!A1" xr:uid="{00000000-0004-0000-0A00-000023000000}"/>
    <hyperlink ref="A206" location="'CB5.5 020B'!A1" display="'CB5.5 020B'!A1" xr:uid="{00000000-0004-0000-0A00-000024000000}"/>
    <hyperlink ref="A193" location="'CB5.5 58-FF50'!A1" display="'CB5.5 58-FF50'!A1" xr:uid="{00000000-0004-0000-0A00-000025000000}"/>
    <hyperlink ref="A197" location="'Code Raison et FORCAGE RPO'!A1" display="'Code Raison et FORCAGE RPO'!A1" xr:uid="{00000000-0004-0000-0A00-000026000000}"/>
    <hyperlink ref="A21" location="'CB5.5 39 - 24'!A1" display="24" xr:uid="{00000000-0004-0000-0A00-000027000000}"/>
    <hyperlink ref="A39" location="'Config file'!I83" display="'Config file'!I83" xr:uid="{00000000-0004-0000-0A00-000028000000}"/>
    <hyperlink ref="A40" location="'Config file'!I84" display="'Config file'!I84" xr:uid="{00000000-0004-0000-0A00-000029000000}"/>
    <hyperlink ref="A250" location="'Config file'!I87" display="'Config file'!I87" xr:uid="{00000000-0004-0000-0A00-00002A000000}"/>
    <hyperlink ref="A251" location="'Config file'!I88" display="'Config file'!I88" xr:uid="{00000000-0004-0000-0A00-00002B000000}"/>
    <hyperlink ref="A253" location="'Config file'!I79" display="'Config file'!I79" xr:uid="{00000000-0004-0000-0A00-00002C000000}"/>
    <hyperlink ref="A230" location="'Config file'!I83" display="'Config file'!I83" xr:uid="{00000000-0004-0000-0A00-00002D000000}"/>
    <hyperlink ref="A155" location="Transaction!E68" display="Transaction!E68" xr:uid="{00000000-0004-0000-0A00-00002E000000}"/>
    <hyperlink ref="A49" location="Transaction!D71" display="Transaction!D71" xr:uid="{00000000-0004-0000-0A00-00002F000000}"/>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V2197"/>
  <sheetViews>
    <sheetView zoomScale="75" zoomScaleNormal="75" workbookViewId="0">
      <selection activeCell="H4" sqref="H4"/>
    </sheetView>
  </sheetViews>
  <sheetFormatPr baseColWidth="10" defaultColWidth="11.42578125" defaultRowHeight="15" x14ac:dyDescent="0.25"/>
  <cols>
    <col min="1" max="1" width="12.140625" customWidth="1"/>
    <col min="8" max="8" width="15.42578125" bestFit="1" customWidth="1"/>
    <col min="9" max="9" width="13.28515625" bestFit="1" customWidth="1"/>
    <col min="10" max="10" width="62.85546875" customWidth="1"/>
    <col min="11" max="11" width="19.5703125" customWidth="1"/>
    <col min="12" max="12" width="5.28515625" customWidth="1"/>
    <col min="13" max="13" width="5.7109375" style="2" bestFit="1" customWidth="1"/>
    <col min="14" max="14" width="5.7109375" style="2" customWidth="1"/>
    <col min="15" max="15" width="32.28515625" style="2" customWidth="1"/>
    <col min="16" max="16" width="134.42578125" bestFit="1" customWidth="1"/>
    <col min="17" max="17" width="86.140625" style="86" customWidth="1"/>
    <col min="18" max="18" width="119.42578125" customWidth="1"/>
    <col min="22" max="22" width="44.5703125" bestFit="1" customWidth="1"/>
  </cols>
  <sheetData>
    <row r="1" spans="1:22" ht="15.75" thickBot="1" x14ac:dyDescent="0.3">
      <c r="A1" s="1500"/>
      <c r="B1" s="3805" t="s">
        <v>1395</v>
      </c>
      <c r="C1" s="3754"/>
      <c r="D1" s="3754"/>
      <c r="E1" s="3754"/>
      <c r="F1" s="3754"/>
      <c r="G1" s="3754"/>
      <c r="H1" s="3754"/>
      <c r="I1" s="3754"/>
      <c r="J1" s="3754"/>
      <c r="K1" s="3755"/>
      <c r="M1" s="3798" t="s">
        <v>9066</v>
      </c>
      <c r="N1" s="3799"/>
      <c r="O1" s="3799"/>
      <c r="P1" s="3800"/>
      <c r="Q1" s="289" t="s">
        <v>3262</v>
      </c>
      <c r="R1" s="270" t="s">
        <v>2329</v>
      </c>
    </row>
    <row r="2" spans="1:22" x14ac:dyDescent="0.25">
      <c r="B2" s="3806" t="s">
        <v>19822</v>
      </c>
      <c r="C2" s="3807"/>
      <c r="D2" s="3807"/>
      <c r="E2" s="3807"/>
      <c r="F2" s="3807"/>
      <c r="G2" s="3807"/>
      <c r="H2" s="3807"/>
      <c r="I2" s="3807"/>
      <c r="J2" s="3807"/>
      <c r="K2" s="3808"/>
      <c r="M2" s="606" t="s">
        <v>7082</v>
      </c>
      <c r="N2" s="607" t="s">
        <v>7083</v>
      </c>
      <c r="O2" s="608" t="s">
        <v>8560</v>
      </c>
      <c r="P2" s="609" t="s">
        <v>2329</v>
      </c>
      <c r="Q2" s="288" t="s">
        <v>3263</v>
      </c>
      <c r="R2" s="271" t="s">
        <v>3264</v>
      </c>
    </row>
    <row r="3" spans="1:22" x14ac:dyDescent="0.25">
      <c r="B3" s="3842" t="s">
        <v>19820</v>
      </c>
      <c r="C3" s="3843"/>
      <c r="D3" s="3843"/>
      <c r="E3" s="3843"/>
      <c r="F3" s="3843"/>
      <c r="G3" s="3844"/>
      <c r="H3" s="3842" t="s">
        <v>19821</v>
      </c>
      <c r="I3" s="3843"/>
      <c r="J3" s="3843"/>
      <c r="K3" s="3844"/>
      <c r="L3" s="2"/>
      <c r="M3" s="610">
        <v>6</v>
      </c>
      <c r="N3" s="611"/>
      <c r="O3" s="611" t="s">
        <v>185</v>
      </c>
      <c r="P3" s="612" t="s">
        <v>8220</v>
      </c>
      <c r="Q3" s="3864" t="s">
        <v>3265</v>
      </c>
      <c r="R3" s="272" t="s">
        <v>3266</v>
      </c>
    </row>
    <row r="4" spans="1:22" x14ac:dyDescent="0.25">
      <c r="B4" s="3826" t="s">
        <v>7072</v>
      </c>
      <c r="C4" s="3826"/>
      <c r="D4" s="3826" t="s">
        <v>7073</v>
      </c>
      <c r="E4" s="3826"/>
      <c r="F4" s="600" t="s">
        <v>7074</v>
      </c>
      <c r="G4" s="600" t="s">
        <v>7075</v>
      </c>
      <c r="H4" s="600" t="s">
        <v>7076</v>
      </c>
      <c r="I4" s="3826" t="s">
        <v>7077</v>
      </c>
      <c r="J4" s="3826"/>
      <c r="K4" s="600" t="s">
        <v>7078</v>
      </c>
      <c r="L4" s="2"/>
      <c r="M4" s="613">
        <v>61</v>
      </c>
      <c r="N4" s="614" t="s">
        <v>8221</v>
      </c>
      <c r="O4" s="614" t="s">
        <v>8222</v>
      </c>
      <c r="P4" s="615" t="s">
        <v>8223</v>
      </c>
      <c r="Q4" s="3864"/>
      <c r="R4" s="272" t="s">
        <v>3267</v>
      </c>
    </row>
    <row r="5" spans="1:22" x14ac:dyDescent="0.25">
      <c r="B5" s="3809" t="s">
        <v>19823</v>
      </c>
      <c r="C5" s="3809"/>
      <c r="D5" s="3809" t="s">
        <v>19823</v>
      </c>
      <c r="E5" s="3809"/>
      <c r="F5" s="3809" t="s">
        <v>19824</v>
      </c>
      <c r="G5" s="3809"/>
      <c r="H5" s="199" t="s">
        <v>19834</v>
      </c>
      <c r="I5" s="3810" t="s">
        <v>8938</v>
      </c>
      <c r="J5" s="3810"/>
      <c r="K5" s="198" t="s">
        <v>19835</v>
      </c>
      <c r="M5" s="610">
        <v>61</v>
      </c>
      <c r="N5" s="611" t="s">
        <v>1201</v>
      </c>
      <c r="O5" s="611" t="s">
        <v>8222</v>
      </c>
      <c r="P5" s="616" t="s">
        <v>8224</v>
      </c>
      <c r="Q5" s="3865" t="s">
        <v>3268</v>
      </c>
      <c r="R5" s="271" t="s">
        <v>3269</v>
      </c>
      <c r="T5" s="2"/>
      <c r="U5" s="2"/>
    </row>
    <row r="6" spans="1:22" x14ac:dyDescent="0.25">
      <c r="B6" s="3814"/>
      <c r="C6" s="3815"/>
      <c r="D6" s="3835"/>
      <c r="E6" s="3835"/>
      <c r="F6" s="291"/>
      <c r="G6" s="193"/>
      <c r="H6" s="457"/>
      <c r="I6" s="3160"/>
      <c r="J6" s="3840" t="s">
        <v>19825</v>
      </c>
      <c r="K6" s="3811" t="s">
        <v>19826</v>
      </c>
      <c r="L6" s="2"/>
      <c r="M6" s="613">
        <v>62</v>
      </c>
      <c r="N6" s="614" t="s">
        <v>8221</v>
      </c>
      <c r="O6" s="614" t="s">
        <v>8225</v>
      </c>
      <c r="P6" s="615" t="s">
        <v>8226</v>
      </c>
      <c r="Q6" s="3865"/>
      <c r="R6" s="271" t="s">
        <v>3270</v>
      </c>
      <c r="T6" s="2"/>
      <c r="U6" s="2"/>
    </row>
    <row r="7" spans="1:22" x14ac:dyDescent="0.25">
      <c r="B7" s="3816"/>
      <c r="C7" s="3817"/>
      <c r="D7" s="292"/>
      <c r="E7" s="292"/>
      <c r="F7" s="293"/>
      <c r="G7" s="239"/>
      <c r="H7" s="434"/>
      <c r="I7" s="3159"/>
      <c r="J7" s="3841"/>
      <c r="K7" s="3812"/>
      <c r="M7" s="610">
        <v>62</v>
      </c>
      <c r="N7" s="611">
        <v>0</v>
      </c>
      <c r="O7" s="611" t="s">
        <v>8225</v>
      </c>
      <c r="P7" s="612" t="s">
        <v>8227</v>
      </c>
      <c r="Q7" s="3865"/>
      <c r="R7" s="271" t="s">
        <v>3271</v>
      </c>
    </row>
    <row r="8" spans="1:22" x14ac:dyDescent="0.25">
      <c r="B8" s="3816"/>
      <c r="C8" s="3817"/>
      <c r="D8" s="292"/>
      <c r="E8" s="292"/>
      <c r="F8" s="293"/>
      <c r="G8" s="239"/>
      <c r="H8" s="434"/>
      <c r="I8" s="3159"/>
      <c r="J8" s="3841"/>
      <c r="K8" s="3812"/>
      <c r="M8" s="617">
        <v>62</v>
      </c>
      <c r="N8" s="618">
        <v>1</v>
      </c>
      <c r="O8" s="618" t="s">
        <v>8225</v>
      </c>
      <c r="P8" s="619" t="s">
        <v>8228</v>
      </c>
      <c r="Q8" s="273" t="s">
        <v>3272</v>
      </c>
      <c r="R8" s="272" t="s">
        <v>3273</v>
      </c>
      <c r="V8" s="3834"/>
    </row>
    <row r="9" spans="1:22" x14ac:dyDescent="0.25">
      <c r="B9" s="3816"/>
      <c r="C9" s="3817"/>
      <c r="D9" s="292"/>
      <c r="E9" s="292"/>
      <c r="F9" s="293"/>
      <c r="G9" s="239"/>
      <c r="H9" s="434"/>
      <c r="I9" s="3159"/>
      <c r="J9" s="3841"/>
      <c r="K9" s="3812"/>
      <c r="M9" s="610">
        <v>62</v>
      </c>
      <c r="N9" s="611">
        <v>81</v>
      </c>
      <c r="O9" s="611" t="s">
        <v>8225</v>
      </c>
      <c r="P9" s="612" t="s">
        <v>7088</v>
      </c>
      <c r="Q9" s="274" t="s">
        <v>3274</v>
      </c>
      <c r="R9" s="271" t="s">
        <v>3273</v>
      </c>
      <c r="V9" s="3834"/>
    </row>
    <row r="10" spans="1:22" x14ac:dyDescent="0.25">
      <c r="B10" s="3816"/>
      <c r="C10" s="3817"/>
      <c r="D10" s="292"/>
      <c r="E10" s="292"/>
      <c r="F10" s="293"/>
      <c r="G10" s="239"/>
      <c r="H10" s="434"/>
      <c r="I10" s="434"/>
      <c r="J10" s="434" t="s">
        <v>19827</v>
      </c>
      <c r="K10" s="3812"/>
      <c r="M10" s="617">
        <v>62</v>
      </c>
      <c r="N10" s="618">
        <v>82</v>
      </c>
      <c r="O10" s="618" t="s">
        <v>8225</v>
      </c>
      <c r="P10" s="619" t="s">
        <v>8229</v>
      </c>
      <c r="Q10" s="273" t="s">
        <v>3275</v>
      </c>
      <c r="R10" s="272" t="s">
        <v>3273</v>
      </c>
    </row>
    <row r="11" spans="1:22" x14ac:dyDescent="0.25">
      <c r="B11" s="3816"/>
      <c r="C11" s="3817"/>
      <c r="D11" s="292"/>
      <c r="E11" s="292"/>
      <c r="F11" s="293"/>
      <c r="G11" s="239"/>
      <c r="H11" s="239"/>
      <c r="I11" s="239"/>
      <c r="J11" s="239" t="s">
        <v>7080</v>
      </c>
      <c r="K11" s="3812"/>
      <c r="M11" s="610">
        <v>62</v>
      </c>
      <c r="N11" s="611">
        <v>83</v>
      </c>
      <c r="O11" s="611" t="s">
        <v>8225</v>
      </c>
      <c r="P11" s="612" t="s">
        <v>8230</v>
      </c>
      <c r="Q11" s="274" t="s">
        <v>3276</v>
      </c>
      <c r="R11" s="271" t="s">
        <v>3273</v>
      </c>
      <c r="T11" s="2"/>
      <c r="U11" s="2"/>
    </row>
    <row r="12" spans="1:22" x14ac:dyDescent="0.25">
      <c r="B12" s="3816"/>
      <c r="C12" s="3817"/>
      <c r="D12" s="292"/>
      <c r="E12" s="292"/>
      <c r="F12" s="293"/>
      <c r="G12" s="293"/>
      <c r="H12" s="293"/>
      <c r="I12" s="293"/>
      <c r="J12" s="293" t="s">
        <v>7080</v>
      </c>
      <c r="K12" s="3812"/>
      <c r="M12" s="617">
        <v>62</v>
      </c>
      <c r="N12" s="618">
        <v>84</v>
      </c>
      <c r="O12" s="618" t="s">
        <v>8225</v>
      </c>
      <c r="P12" s="619" t="s">
        <v>8231</v>
      </c>
      <c r="Q12" s="273" t="s">
        <v>3277</v>
      </c>
      <c r="R12" s="272" t="s">
        <v>3273</v>
      </c>
      <c r="T12" s="2"/>
      <c r="U12" s="2"/>
    </row>
    <row r="13" spans="1:22" x14ac:dyDescent="0.25">
      <c r="B13" s="3816"/>
      <c r="C13" s="3817"/>
      <c r="D13" s="292"/>
      <c r="E13" s="292"/>
      <c r="F13" s="292"/>
      <c r="G13" s="292"/>
      <c r="H13" s="292"/>
      <c r="I13" s="292"/>
      <c r="J13" s="292" t="s">
        <v>7079</v>
      </c>
      <c r="K13" s="3812"/>
      <c r="M13" s="610">
        <v>62</v>
      </c>
      <c r="N13" s="611">
        <v>85</v>
      </c>
      <c r="O13" s="611" t="s">
        <v>8225</v>
      </c>
      <c r="P13" s="612" t="s">
        <v>8232</v>
      </c>
      <c r="Q13" s="274" t="s">
        <v>3278</v>
      </c>
      <c r="R13" s="271" t="s">
        <v>3273</v>
      </c>
      <c r="T13" s="2"/>
      <c r="U13" s="2"/>
    </row>
    <row r="14" spans="1:22" ht="18.75" customHeight="1" x14ac:dyDescent="0.25">
      <c r="B14" s="3816"/>
      <c r="C14" s="3817"/>
      <c r="D14" s="239"/>
      <c r="E14" s="239"/>
      <c r="F14" s="239"/>
      <c r="G14" s="239"/>
      <c r="H14" s="239"/>
      <c r="I14" s="239"/>
      <c r="J14" s="392" t="s">
        <v>8557</v>
      </c>
      <c r="K14" s="3812"/>
      <c r="M14" s="617">
        <v>62</v>
      </c>
      <c r="N14" s="618" t="s">
        <v>8233</v>
      </c>
      <c r="O14" s="618" t="s">
        <v>8225</v>
      </c>
      <c r="P14" s="619" t="s">
        <v>8234</v>
      </c>
      <c r="Q14" s="274"/>
      <c r="R14" s="271"/>
      <c r="T14" s="2"/>
      <c r="U14" s="2"/>
    </row>
    <row r="15" spans="1:22" x14ac:dyDescent="0.25">
      <c r="B15" s="3818"/>
      <c r="C15" s="3819"/>
      <c r="D15" s="295"/>
      <c r="E15" s="295"/>
      <c r="F15" s="295"/>
      <c r="G15" s="295"/>
      <c r="H15" s="295"/>
      <c r="I15" s="295"/>
      <c r="J15" s="295" t="s">
        <v>8558</v>
      </c>
      <c r="K15" s="3813"/>
      <c r="M15" s="610">
        <v>62</v>
      </c>
      <c r="N15" s="611" t="s">
        <v>7095</v>
      </c>
      <c r="O15" s="611" t="s">
        <v>8225</v>
      </c>
      <c r="P15" s="612" t="s">
        <v>8235</v>
      </c>
      <c r="Q15" s="273" t="s">
        <v>3279</v>
      </c>
      <c r="R15" s="272" t="s">
        <v>3273</v>
      </c>
    </row>
    <row r="16" spans="1:22" x14ac:dyDescent="0.25">
      <c r="F16" s="14"/>
      <c r="G16" s="14"/>
      <c r="H16" s="14"/>
      <c r="I16" s="14"/>
      <c r="J16" s="14"/>
      <c r="M16" s="617">
        <v>62</v>
      </c>
      <c r="N16" s="618" t="s">
        <v>8236</v>
      </c>
      <c r="O16" s="618" t="s">
        <v>8225</v>
      </c>
      <c r="P16" s="619" t="s">
        <v>8237</v>
      </c>
      <c r="Q16" s="3865" t="s">
        <v>3280</v>
      </c>
      <c r="R16" s="271" t="s">
        <v>3281</v>
      </c>
    </row>
    <row r="17" spans="2:18" x14ac:dyDescent="0.25">
      <c r="B17" s="3820" t="s">
        <v>7072</v>
      </c>
      <c r="C17" s="3821"/>
      <c r="D17" s="3801" t="s">
        <v>7073</v>
      </c>
      <c r="E17" s="3802"/>
      <c r="F17" s="462" t="s">
        <v>7074</v>
      </c>
      <c r="G17" s="3162" t="s">
        <v>7075</v>
      </c>
      <c r="H17" s="463" t="s">
        <v>7076</v>
      </c>
      <c r="I17" s="3824" t="s">
        <v>7077</v>
      </c>
      <c r="J17" s="3825"/>
      <c r="K17" s="464" t="s">
        <v>7078</v>
      </c>
      <c r="M17" s="610">
        <v>62</v>
      </c>
      <c r="N17" s="611" t="s">
        <v>538</v>
      </c>
      <c r="O17" s="611" t="s">
        <v>8225</v>
      </c>
      <c r="P17" s="612" t="s">
        <v>8238</v>
      </c>
      <c r="Q17" s="3865"/>
      <c r="R17" s="271" t="s">
        <v>3282</v>
      </c>
    </row>
    <row r="18" spans="2:18" x14ac:dyDescent="0.25">
      <c r="B18" s="3822" t="s">
        <v>564</v>
      </c>
      <c r="C18" s="3823"/>
      <c r="D18" s="3803" t="s">
        <v>583</v>
      </c>
      <c r="E18" s="3803"/>
      <c r="F18" s="456"/>
      <c r="G18" s="3163"/>
      <c r="H18" s="3168"/>
      <c r="I18" s="460"/>
      <c r="J18" s="460" t="s">
        <v>7096</v>
      </c>
      <c r="K18" s="391"/>
      <c r="M18" s="617">
        <v>62</v>
      </c>
      <c r="N18" s="618" t="s">
        <v>8239</v>
      </c>
      <c r="O18" s="618" t="s">
        <v>8225</v>
      </c>
      <c r="P18" s="619" t="s">
        <v>8240</v>
      </c>
      <c r="Q18" s="273" t="s">
        <v>3283</v>
      </c>
      <c r="R18" s="276" t="s">
        <v>3284</v>
      </c>
    </row>
    <row r="19" spans="2:18" x14ac:dyDescent="0.25">
      <c r="B19" s="3822" t="s">
        <v>564</v>
      </c>
      <c r="C19" s="3823"/>
      <c r="D19" s="3804" t="s">
        <v>1176</v>
      </c>
      <c r="E19" s="3804"/>
      <c r="F19" s="456"/>
      <c r="G19" s="3163"/>
      <c r="H19" s="3168"/>
      <c r="I19" s="460"/>
      <c r="J19" s="460" t="s">
        <v>7097</v>
      </c>
      <c r="K19" s="391"/>
      <c r="M19" s="610">
        <v>62</v>
      </c>
      <c r="N19" s="611" t="s">
        <v>8241</v>
      </c>
      <c r="O19" s="611" t="s">
        <v>8225</v>
      </c>
      <c r="P19" s="612" t="s">
        <v>8242</v>
      </c>
      <c r="Q19" s="274" t="s">
        <v>3285</v>
      </c>
      <c r="R19" s="271" t="s">
        <v>3286</v>
      </c>
    </row>
    <row r="20" spans="2:18" x14ac:dyDescent="0.25">
      <c r="B20" s="3822" t="s">
        <v>564</v>
      </c>
      <c r="C20" s="3823"/>
      <c r="D20" s="3804" t="s">
        <v>515</v>
      </c>
      <c r="E20" s="3804"/>
      <c r="F20" s="456"/>
      <c r="G20" s="74"/>
      <c r="H20" s="3169"/>
      <c r="I20" s="460"/>
      <c r="J20" s="3253" t="s">
        <v>20139</v>
      </c>
      <c r="K20" s="415"/>
      <c r="L20" s="2"/>
      <c r="M20" s="617">
        <v>62</v>
      </c>
      <c r="N20" s="618" t="s">
        <v>542</v>
      </c>
      <c r="O20" s="618" t="s">
        <v>8225</v>
      </c>
      <c r="P20" s="619" t="s">
        <v>8243</v>
      </c>
      <c r="Q20" s="273" t="s">
        <v>3287</v>
      </c>
      <c r="R20" s="272" t="s">
        <v>3288</v>
      </c>
    </row>
    <row r="21" spans="2:18" x14ac:dyDescent="0.25">
      <c r="B21" s="3822" t="s">
        <v>564</v>
      </c>
      <c r="C21" s="3823"/>
      <c r="D21" s="3804" t="s">
        <v>7093</v>
      </c>
      <c r="E21" s="3804"/>
      <c r="F21" s="456"/>
      <c r="G21" s="3163"/>
      <c r="H21" s="3168"/>
      <c r="I21" s="460"/>
      <c r="J21" s="3254" t="s">
        <v>9100</v>
      </c>
      <c r="K21" s="391"/>
      <c r="M21" s="610">
        <v>62</v>
      </c>
      <c r="N21" s="611" t="s">
        <v>8244</v>
      </c>
      <c r="O21" s="611" t="s">
        <v>8225</v>
      </c>
      <c r="P21" s="612" t="s">
        <v>8245</v>
      </c>
      <c r="Q21" s="274" t="s">
        <v>3289</v>
      </c>
      <c r="R21" s="271" t="s">
        <v>3290</v>
      </c>
    </row>
    <row r="22" spans="2:18" x14ac:dyDescent="0.25">
      <c r="B22" s="3822" t="s">
        <v>564</v>
      </c>
      <c r="C22" s="3823"/>
      <c r="D22" s="3804" t="s">
        <v>532</v>
      </c>
      <c r="E22" s="3804"/>
      <c r="F22" s="456"/>
      <c r="G22" s="3163"/>
      <c r="H22" s="3168"/>
      <c r="I22" s="460"/>
      <c r="J22" s="3253" t="s">
        <v>20138</v>
      </c>
      <c r="K22" s="391"/>
      <c r="M22" s="617">
        <v>62</v>
      </c>
      <c r="N22" s="618" t="s">
        <v>8246</v>
      </c>
      <c r="O22" s="618" t="s">
        <v>8225</v>
      </c>
      <c r="P22" s="619" t="s">
        <v>8247</v>
      </c>
      <c r="Q22" s="273" t="s">
        <v>3291</v>
      </c>
      <c r="R22" s="272" t="s">
        <v>3292</v>
      </c>
    </row>
    <row r="23" spans="2:18" x14ac:dyDescent="0.25">
      <c r="B23" s="3822" t="s">
        <v>564</v>
      </c>
      <c r="C23" s="3823"/>
      <c r="D23" s="3804" t="s">
        <v>10724</v>
      </c>
      <c r="E23" s="3804"/>
      <c r="F23" s="456"/>
      <c r="G23" s="3163"/>
      <c r="H23" s="3168"/>
      <c r="I23" s="460"/>
      <c r="J23" s="3254" t="s">
        <v>20140</v>
      </c>
      <c r="K23" s="391"/>
      <c r="M23" s="610">
        <v>62</v>
      </c>
      <c r="N23" s="611" t="s">
        <v>8248</v>
      </c>
      <c r="O23" s="611" t="s">
        <v>8225</v>
      </c>
      <c r="P23" s="612" t="s">
        <v>1847</v>
      </c>
      <c r="Q23" s="273"/>
      <c r="R23" s="272" t="s">
        <v>3293</v>
      </c>
    </row>
    <row r="24" spans="2:18" x14ac:dyDescent="0.25">
      <c r="B24" s="3822" t="s">
        <v>564</v>
      </c>
      <c r="C24" s="3823"/>
      <c r="D24" s="3804" t="s">
        <v>7095</v>
      </c>
      <c r="E24" s="3804"/>
      <c r="F24" s="456"/>
      <c r="G24" s="51"/>
      <c r="H24" s="448"/>
      <c r="I24" s="106"/>
      <c r="J24" s="106" t="s">
        <v>7098</v>
      </c>
      <c r="K24" s="391"/>
      <c r="M24" s="617">
        <v>62</v>
      </c>
      <c r="N24" s="618" t="s">
        <v>1201</v>
      </c>
      <c r="O24" s="618" t="s">
        <v>8225</v>
      </c>
      <c r="P24" s="619" t="s">
        <v>1103</v>
      </c>
      <c r="Q24" s="273"/>
      <c r="R24" s="272" t="s">
        <v>3294</v>
      </c>
    </row>
    <row r="25" spans="2:18" x14ac:dyDescent="0.25">
      <c r="B25" s="3822" t="s">
        <v>564</v>
      </c>
      <c r="C25" s="3823"/>
      <c r="D25" s="3804" t="s">
        <v>517</v>
      </c>
      <c r="E25" s="3804"/>
      <c r="F25" s="456"/>
      <c r="G25" s="51"/>
      <c r="H25" s="448"/>
      <c r="I25" s="106"/>
      <c r="J25" s="106" t="s">
        <v>20141</v>
      </c>
      <c r="K25" s="391"/>
      <c r="M25" s="613">
        <v>63</v>
      </c>
      <c r="N25" s="614" t="s">
        <v>8221</v>
      </c>
      <c r="O25" s="614" t="s">
        <v>8225</v>
      </c>
      <c r="P25" s="615" t="s">
        <v>8249</v>
      </c>
      <c r="Q25" s="274" t="s">
        <v>3295</v>
      </c>
      <c r="R25" s="271" t="s">
        <v>3296</v>
      </c>
    </row>
    <row r="26" spans="2:18" x14ac:dyDescent="0.25">
      <c r="B26" s="3816">
        <v>80</v>
      </c>
      <c r="C26" s="3817"/>
      <c r="D26" s="3804" t="s">
        <v>8361</v>
      </c>
      <c r="E26" s="3804"/>
      <c r="F26" s="456"/>
      <c r="G26" s="51"/>
      <c r="H26" s="448"/>
      <c r="I26" s="106"/>
      <c r="J26" s="106" t="s">
        <v>8667</v>
      </c>
      <c r="K26" s="391"/>
      <c r="M26" s="610">
        <v>63</v>
      </c>
      <c r="N26" s="611">
        <v>0</v>
      </c>
      <c r="O26" s="611" t="s">
        <v>8225</v>
      </c>
      <c r="P26" s="612" t="s">
        <v>8250</v>
      </c>
      <c r="Q26" s="273" t="s">
        <v>3297</v>
      </c>
      <c r="R26" s="272" t="s">
        <v>3298</v>
      </c>
    </row>
    <row r="27" spans="2:18" x14ac:dyDescent="0.25">
      <c r="B27" s="3822">
        <v>80</v>
      </c>
      <c r="C27" s="3823"/>
      <c r="D27" s="3804" t="s">
        <v>8668</v>
      </c>
      <c r="E27" s="3804"/>
      <c r="F27" s="456"/>
      <c r="G27" s="3163"/>
      <c r="H27" s="3168"/>
      <c r="I27" s="460"/>
      <c r="J27" s="460" t="s">
        <v>8669</v>
      </c>
      <c r="K27" s="391"/>
      <c r="M27" s="617">
        <v>63</v>
      </c>
      <c r="N27" s="618">
        <v>81</v>
      </c>
      <c r="O27" s="618" t="s">
        <v>8225</v>
      </c>
      <c r="P27" s="619" t="s">
        <v>8251</v>
      </c>
      <c r="Q27" s="274" t="s">
        <v>3299</v>
      </c>
      <c r="R27" s="271" t="s">
        <v>3300</v>
      </c>
    </row>
    <row r="28" spans="2:18" x14ac:dyDescent="0.25">
      <c r="B28" s="3822" t="s">
        <v>564</v>
      </c>
      <c r="C28" s="3823"/>
      <c r="D28" s="3804">
        <v>88</v>
      </c>
      <c r="E28" s="3804"/>
      <c r="F28" s="456"/>
      <c r="G28" s="3163"/>
      <c r="H28" s="3168"/>
      <c r="I28" s="460"/>
      <c r="J28" s="3167" t="s">
        <v>8670</v>
      </c>
      <c r="K28" s="391"/>
      <c r="M28" s="610">
        <v>63</v>
      </c>
      <c r="N28" s="611">
        <v>82</v>
      </c>
      <c r="O28" s="611" t="s">
        <v>8225</v>
      </c>
      <c r="P28" s="612" t="s">
        <v>8252</v>
      </c>
      <c r="Q28" s="274"/>
      <c r="R28" s="271"/>
    </row>
    <row r="29" spans="2:18" x14ac:dyDescent="0.25">
      <c r="B29" s="3822" t="s">
        <v>1142</v>
      </c>
      <c r="C29" s="3823"/>
      <c r="D29" s="3763" t="s">
        <v>8349</v>
      </c>
      <c r="E29" s="3763"/>
      <c r="F29" s="456"/>
      <c r="G29" s="51"/>
      <c r="H29" s="448"/>
      <c r="I29" s="106"/>
      <c r="J29" s="106" t="s">
        <v>9093</v>
      </c>
      <c r="K29" s="391"/>
      <c r="M29" s="617">
        <v>63</v>
      </c>
      <c r="N29" s="618">
        <v>83</v>
      </c>
      <c r="O29" s="618" t="s">
        <v>8225</v>
      </c>
      <c r="P29" s="619" t="s">
        <v>8253</v>
      </c>
      <c r="Q29" s="273" t="s">
        <v>3301</v>
      </c>
      <c r="R29" s="272" t="s">
        <v>3302</v>
      </c>
    </row>
    <row r="30" spans="2:18" x14ac:dyDescent="0.25">
      <c r="B30" s="3822" t="s">
        <v>1142</v>
      </c>
      <c r="C30" s="3823"/>
      <c r="D30" s="3763">
        <v>18</v>
      </c>
      <c r="E30" s="3763"/>
      <c r="F30" s="456"/>
      <c r="G30" s="51"/>
      <c r="H30" s="448"/>
      <c r="I30" s="106"/>
      <c r="J30" s="106" t="s">
        <v>9092</v>
      </c>
      <c r="K30" s="391"/>
      <c r="M30" s="610">
        <v>63</v>
      </c>
      <c r="N30" s="611">
        <v>84</v>
      </c>
      <c r="O30" s="611" t="s">
        <v>8225</v>
      </c>
      <c r="P30" s="612" t="s">
        <v>8254</v>
      </c>
      <c r="Q30" s="273"/>
      <c r="R30" s="272" t="s">
        <v>3303</v>
      </c>
    </row>
    <row r="31" spans="2:18" x14ac:dyDescent="0.25">
      <c r="B31" s="3822" t="s">
        <v>1142</v>
      </c>
      <c r="C31" s="3823"/>
      <c r="D31" s="3763">
        <v>16</v>
      </c>
      <c r="E31" s="3763"/>
      <c r="F31" s="456"/>
      <c r="G31" s="51"/>
      <c r="H31" s="448"/>
      <c r="I31" s="106"/>
      <c r="J31" s="106" t="s">
        <v>9094</v>
      </c>
      <c r="K31" s="391"/>
      <c r="M31" s="617">
        <v>63</v>
      </c>
      <c r="N31" s="618">
        <v>85</v>
      </c>
      <c r="O31" s="618" t="s">
        <v>8225</v>
      </c>
      <c r="P31" s="619" t="s">
        <v>8255</v>
      </c>
      <c r="Q31" s="273"/>
      <c r="R31" s="272" t="s">
        <v>3304</v>
      </c>
    </row>
    <row r="32" spans="2:18" x14ac:dyDescent="0.25">
      <c r="B32" s="3836" t="s">
        <v>564</v>
      </c>
      <c r="C32" s="3837"/>
      <c r="D32" s="3838">
        <v>82</v>
      </c>
      <c r="E32" s="3838"/>
      <c r="F32" s="456"/>
      <c r="G32" s="3164"/>
      <c r="H32" s="3170"/>
      <c r="I32" s="3161"/>
      <c r="J32" s="3161" t="s">
        <v>9095</v>
      </c>
      <c r="K32" s="391"/>
      <c r="M32" s="610">
        <v>63</v>
      </c>
      <c r="N32" s="611">
        <v>86</v>
      </c>
      <c r="O32" s="611" t="s">
        <v>8225</v>
      </c>
      <c r="P32" s="612" t="s">
        <v>8256</v>
      </c>
      <c r="Q32" s="273"/>
      <c r="R32" s="272" t="s">
        <v>3305</v>
      </c>
    </row>
    <row r="33" spans="2:18" x14ac:dyDescent="0.25">
      <c r="B33" s="3836" t="s">
        <v>1142</v>
      </c>
      <c r="C33" s="3837"/>
      <c r="D33" s="3838" t="s">
        <v>8361</v>
      </c>
      <c r="E33" s="3838"/>
      <c r="F33" s="456"/>
      <c r="G33" s="51"/>
      <c r="H33" s="448"/>
      <c r="I33" s="106"/>
      <c r="J33" s="106" t="s">
        <v>9096</v>
      </c>
      <c r="K33" s="391"/>
      <c r="M33" s="617">
        <v>63</v>
      </c>
      <c r="N33" s="618">
        <v>87</v>
      </c>
      <c r="O33" s="618" t="s">
        <v>8225</v>
      </c>
      <c r="P33" s="619" t="s">
        <v>8257</v>
      </c>
      <c r="Q33" s="274" t="s">
        <v>3306</v>
      </c>
      <c r="R33" s="271" t="s">
        <v>3307</v>
      </c>
    </row>
    <row r="34" spans="2:18" x14ac:dyDescent="0.25">
      <c r="B34" s="3836" t="s">
        <v>564</v>
      </c>
      <c r="C34" s="3837"/>
      <c r="D34" s="3838">
        <v>84</v>
      </c>
      <c r="E34" s="3838"/>
      <c r="F34" s="456"/>
      <c r="G34" s="3164"/>
      <c r="H34" s="3170"/>
      <c r="I34" s="3161"/>
      <c r="J34" s="3161" t="s">
        <v>9097</v>
      </c>
      <c r="K34" s="391"/>
      <c r="M34" s="610">
        <v>63</v>
      </c>
      <c r="N34" s="611">
        <v>88</v>
      </c>
      <c r="O34" s="611" t="s">
        <v>8225</v>
      </c>
      <c r="P34" s="612" t="s">
        <v>8258</v>
      </c>
      <c r="Q34" s="273" t="s">
        <v>3308</v>
      </c>
      <c r="R34" s="272" t="s">
        <v>3309</v>
      </c>
    </row>
    <row r="35" spans="2:18" x14ac:dyDescent="0.25">
      <c r="B35" s="3836" t="s">
        <v>1142</v>
      </c>
      <c r="C35" s="3837"/>
      <c r="D35" s="3838" t="s">
        <v>8368</v>
      </c>
      <c r="E35" s="3838"/>
      <c r="F35" s="456"/>
      <c r="G35" s="3164"/>
      <c r="H35" s="3170"/>
      <c r="I35" s="3161"/>
      <c r="J35" s="3161" t="s">
        <v>9098</v>
      </c>
      <c r="K35" s="391"/>
      <c r="M35" s="617">
        <v>63</v>
      </c>
      <c r="N35" s="618">
        <v>89</v>
      </c>
      <c r="O35" s="618" t="s">
        <v>8225</v>
      </c>
      <c r="P35" s="619" t="s">
        <v>8259</v>
      </c>
      <c r="Q35" s="274" t="s">
        <v>3310</v>
      </c>
      <c r="R35" s="271" t="s">
        <v>3311</v>
      </c>
    </row>
    <row r="36" spans="2:18" x14ac:dyDescent="0.25">
      <c r="B36" s="3836" t="s">
        <v>1142</v>
      </c>
      <c r="C36" s="3837"/>
      <c r="D36" s="3838" t="s">
        <v>8668</v>
      </c>
      <c r="E36" s="3838"/>
      <c r="F36" s="456"/>
      <c r="G36" s="51"/>
      <c r="H36" s="448"/>
      <c r="I36" s="106"/>
      <c r="J36" s="106" t="s">
        <v>9360</v>
      </c>
      <c r="K36" s="391"/>
      <c r="M36" s="610">
        <v>63</v>
      </c>
      <c r="N36" s="611" t="s">
        <v>517</v>
      </c>
      <c r="O36" s="611" t="s">
        <v>8225</v>
      </c>
      <c r="P36" s="612" t="s">
        <v>8260</v>
      </c>
      <c r="Q36" s="273" t="s">
        <v>3312</v>
      </c>
      <c r="R36" s="272" t="s">
        <v>3313</v>
      </c>
    </row>
    <row r="37" spans="2:18" x14ac:dyDescent="0.25">
      <c r="B37" s="3822" t="s">
        <v>564</v>
      </c>
      <c r="C37" s="3823"/>
      <c r="D37" s="3763">
        <v>88</v>
      </c>
      <c r="E37" s="3763"/>
      <c r="F37" s="456"/>
      <c r="G37" s="51"/>
      <c r="H37" s="448"/>
      <c r="I37" s="106"/>
      <c r="J37" s="106" t="s">
        <v>8670</v>
      </c>
      <c r="K37" s="391"/>
      <c r="M37" s="617">
        <v>63</v>
      </c>
      <c r="N37" s="618" t="s">
        <v>8261</v>
      </c>
      <c r="O37" s="618" t="s">
        <v>8225</v>
      </c>
      <c r="P37" s="619" t="s">
        <v>8262</v>
      </c>
      <c r="Q37" s="274" t="s">
        <v>3314</v>
      </c>
      <c r="R37" s="271" t="s">
        <v>3315</v>
      </c>
    </row>
    <row r="38" spans="2:18" x14ac:dyDescent="0.25">
      <c r="B38" s="3822" t="s">
        <v>1142</v>
      </c>
      <c r="C38" s="3823"/>
      <c r="D38" s="3804" t="s">
        <v>116</v>
      </c>
      <c r="E38" s="3804"/>
      <c r="F38" s="456"/>
      <c r="G38" s="3163"/>
      <c r="H38" s="3168"/>
      <c r="I38" s="460"/>
      <c r="J38" s="3256" t="s">
        <v>9099</v>
      </c>
      <c r="K38" s="458"/>
      <c r="M38" s="610">
        <v>63</v>
      </c>
      <c r="N38" s="611" t="s">
        <v>8263</v>
      </c>
      <c r="O38" s="611" t="s">
        <v>8225</v>
      </c>
      <c r="P38" s="612" t="s">
        <v>8264</v>
      </c>
      <c r="Q38" s="274"/>
      <c r="R38" s="271" t="s">
        <v>3316</v>
      </c>
    </row>
    <row r="39" spans="2:18" x14ac:dyDescent="0.25">
      <c r="B39" s="3836" t="s">
        <v>564</v>
      </c>
      <c r="C39" s="3837"/>
      <c r="D39" s="3839" t="s">
        <v>7093</v>
      </c>
      <c r="E39" s="3839"/>
      <c r="F39" s="456"/>
      <c r="G39" s="3163"/>
      <c r="H39" s="3168"/>
      <c r="I39" s="460"/>
      <c r="J39" s="106" t="s">
        <v>9100</v>
      </c>
      <c r="K39" s="458"/>
      <c r="M39" s="617">
        <v>63</v>
      </c>
      <c r="N39" s="618" t="s">
        <v>8265</v>
      </c>
      <c r="O39" s="618" t="s">
        <v>8225</v>
      </c>
      <c r="P39" s="619" t="s">
        <v>8266</v>
      </c>
      <c r="Q39" s="273" t="s">
        <v>3317</v>
      </c>
      <c r="R39" s="272" t="s">
        <v>3318</v>
      </c>
    </row>
    <row r="40" spans="2:18" x14ac:dyDescent="0.25">
      <c r="B40" s="3836" t="s">
        <v>564</v>
      </c>
      <c r="C40" s="3837"/>
      <c r="D40" s="3839" t="s">
        <v>7095</v>
      </c>
      <c r="E40" s="3839"/>
      <c r="F40" s="456"/>
      <c r="G40" s="3165"/>
      <c r="H40" s="102"/>
      <c r="I40" s="3167"/>
      <c r="J40" s="3161" t="s">
        <v>9101</v>
      </c>
      <c r="K40" s="458"/>
      <c r="M40" s="610">
        <v>63</v>
      </c>
      <c r="N40" s="611" t="s">
        <v>8236</v>
      </c>
      <c r="O40" s="611" t="s">
        <v>8225</v>
      </c>
      <c r="P40" s="612" t="s">
        <v>8267</v>
      </c>
      <c r="Q40" s="273"/>
      <c r="R40" s="272" t="s">
        <v>3319</v>
      </c>
    </row>
    <row r="41" spans="2:18" x14ac:dyDescent="0.25">
      <c r="B41" s="3836" t="s">
        <v>564</v>
      </c>
      <c r="C41" s="3837"/>
      <c r="D41" s="3839" t="s">
        <v>583</v>
      </c>
      <c r="E41" s="3839"/>
      <c r="F41" s="456"/>
      <c r="G41" s="3165"/>
      <c r="H41" s="102"/>
      <c r="I41" s="3167"/>
      <c r="J41" s="3161" t="s">
        <v>9102</v>
      </c>
      <c r="K41" s="458"/>
      <c r="M41" s="617">
        <v>63</v>
      </c>
      <c r="N41" s="618" t="s">
        <v>538</v>
      </c>
      <c r="O41" s="618" t="s">
        <v>8225</v>
      </c>
      <c r="P41" s="619" t="s">
        <v>8268</v>
      </c>
      <c r="Q41" s="274" t="s">
        <v>3320</v>
      </c>
      <c r="R41" s="271" t="s">
        <v>3321</v>
      </c>
    </row>
    <row r="42" spans="2:18" x14ac:dyDescent="0.25">
      <c r="B42" s="3822" t="s">
        <v>1142</v>
      </c>
      <c r="C42" s="3823"/>
      <c r="D42" s="3804" t="s">
        <v>8697</v>
      </c>
      <c r="E42" s="3804"/>
      <c r="F42" s="456"/>
      <c r="G42" s="3163"/>
      <c r="H42" s="3168"/>
      <c r="I42" s="460"/>
      <c r="J42" s="106" t="s">
        <v>8693</v>
      </c>
      <c r="K42" s="458"/>
      <c r="M42" s="610">
        <v>63</v>
      </c>
      <c r="N42" s="611" t="s">
        <v>540</v>
      </c>
      <c r="O42" s="611" t="s">
        <v>8225</v>
      </c>
      <c r="P42" s="612" t="s">
        <v>8269</v>
      </c>
      <c r="Q42" s="274"/>
      <c r="R42" s="271" t="s">
        <v>3322</v>
      </c>
    </row>
    <row r="43" spans="2:18" x14ac:dyDescent="0.25">
      <c r="B43" s="3822" t="s">
        <v>1142</v>
      </c>
      <c r="C43" s="3823"/>
      <c r="D43" s="3804" t="s">
        <v>8698</v>
      </c>
      <c r="E43" s="3804"/>
      <c r="F43" s="456"/>
      <c r="G43" s="3163"/>
      <c r="H43" s="3168"/>
      <c r="I43" s="460"/>
      <c r="J43" s="106" t="s">
        <v>8694</v>
      </c>
      <c r="K43" s="458"/>
      <c r="M43" s="617">
        <v>63</v>
      </c>
      <c r="N43" s="618" t="s">
        <v>8248</v>
      </c>
      <c r="O43" s="618" t="s">
        <v>8225</v>
      </c>
      <c r="P43" s="619" t="s">
        <v>1847</v>
      </c>
      <c r="Q43" s="273" t="s">
        <v>3323</v>
      </c>
      <c r="R43" s="272" t="s">
        <v>3324</v>
      </c>
    </row>
    <row r="44" spans="2:18" x14ac:dyDescent="0.25">
      <c r="B44" s="3822" t="s">
        <v>8561</v>
      </c>
      <c r="C44" s="3823"/>
      <c r="D44" s="3804" t="s">
        <v>8699</v>
      </c>
      <c r="E44" s="3804"/>
      <c r="F44" s="456"/>
      <c r="G44" s="3163"/>
      <c r="H44" s="3168"/>
      <c r="I44" s="460"/>
      <c r="J44" s="460" t="s">
        <v>8695</v>
      </c>
      <c r="K44" s="458"/>
      <c r="M44" s="610">
        <v>63</v>
      </c>
      <c r="N44" s="611" t="s">
        <v>1201</v>
      </c>
      <c r="O44" s="611" t="s">
        <v>8225</v>
      </c>
      <c r="P44" s="612" t="s">
        <v>1103</v>
      </c>
      <c r="Q44" s="272"/>
      <c r="R44" s="272" t="s">
        <v>3325</v>
      </c>
    </row>
    <row r="45" spans="2:18" x14ac:dyDescent="0.25">
      <c r="B45" s="3851" t="s">
        <v>8698</v>
      </c>
      <c r="C45" s="3852"/>
      <c r="D45" s="3853" t="s">
        <v>8699</v>
      </c>
      <c r="E45" s="3853"/>
      <c r="F45" s="432"/>
      <c r="G45" s="3166"/>
      <c r="H45" s="3171"/>
      <c r="I45" s="461"/>
      <c r="J45" s="461" t="s">
        <v>8696</v>
      </c>
      <c r="K45" s="459"/>
      <c r="M45" s="613">
        <v>64</v>
      </c>
      <c r="N45" s="614" t="s">
        <v>8221</v>
      </c>
      <c r="O45" s="614" t="s">
        <v>185</v>
      </c>
      <c r="P45" s="615" t="s">
        <v>8226</v>
      </c>
      <c r="Q45" s="271" t="s">
        <v>3326</v>
      </c>
      <c r="R45" s="271" t="s">
        <v>3327</v>
      </c>
    </row>
    <row r="46" spans="2:18" x14ac:dyDescent="0.25">
      <c r="M46" s="610">
        <v>64</v>
      </c>
      <c r="N46" s="611">
        <v>0</v>
      </c>
      <c r="O46" s="611" t="s">
        <v>185</v>
      </c>
      <c r="P46" s="612" t="s">
        <v>8227</v>
      </c>
      <c r="Q46"/>
    </row>
    <row r="47" spans="2:18" x14ac:dyDescent="0.25">
      <c r="M47" s="617">
        <v>64</v>
      </c>
      <c r="N47" s="618">
        <v>1</v>
      </c>
      <c r="O47" s="618" t="s">
        <v>185</v>
      </c>
      <c r="P47" s="619" t="s">
        <v>8270</v>
      </c>
      <c r="Q47"/>
    </row>
    <row r="48" spans="2:18" x14ac:dyDescent="0.25">
      <c r="M48" s="610">
        <v>64</v>
      </c>
      <c r="N48" s="611" t="s">
        <v>1201</v>
      </c>
      <c r="O48" s="611" t="s">
        <v>185</v>
      </c>
      <c r="P48" s="612" t="s">
        <v>1103</v>
      </c>
      <c r="Q48"/>
    </row>
    <row r="49" spans="2:18" x14ac:dyDescent="0.25">
      <c r="B49" s="3860" t="s">
        <v>7087</v>
      </c>
      <c r="C49" s="3861"/>
      <c r="D49" s="3861"/>
      <c r="E49" s="3861"/>
      <c r="F49" s="3861"/>
      <c r="G49" s="3861"/>
      <c r="H49" s="3861"/>
      <c r="I49" s="3861"/>
      <c r="J49" s="3861"/>
      <c r="K49" s="3861"/>
      <c r="M49" s="613">
        <v>65</v>
      </c>
      <c r="N49" s="614" t="s">
        <v>8221</v>
      </c>
      <c r="O49" s="614" t="s">
        <v>185</v>
      </c>
      <c r="P49" s="615" t="s">
        <v>8249</v>
      </c>
      <c r="Q49"/>
    </row>
    <row r="50" spans="2:18" x14ac:dyDescent="0.25">
      <c r="B50" s="3857" t="s">
        <v>19821</v>
      </c>
      <c r="C50" s="3858"/>
      <c r="D50" s="3858"/>
      <c r="E50" s="3858"/>
      <c r="F50" s="3858"/>
      <c r="G50" s="3858"/>
      <c r="H50" s="3859"/>
      <c r="I50" s="3857" t="s">
        <v>7081</v>
      </c>
      <c r="J50" s="3858"/>
      <c r="K50" s="3858"/>
      <c r="M50" s="610">
        <v>65</v>
      </c>
      <c r="N50" s="611">
        <v>0</v>
      </c>
      <c r="O50" s="611" t="s">
        <v>185</v>
      </c>
      <c r="P50" s="612" t="s">
        <v>8271</v>
      </c>
      <c r="Q50" s="274" t="s">
        <v>3328</v>
      </c>
      <c r="R50" s="271" t="s">
        <v>3329</v>
      </c>
    </row>
    <row r="51" spans="2:18" x14ac:dyDescent="0.25">
      <c r="B51" s="3857" t="s">
        <v>7077</v>
      </c>
      <c r="C51" s="3858"/>
      <c r="D51" s="3858"/>
      <c r="E51" s="3858"/>
      <c r="F51" s="3858"/>
      <c r="G51" s="3858"/>
      <c r="H51" s="3859"/>
      <c r="I51" s="3156" t="s">
        <v>7082</v>
      </c>
      <c r="J51" s="3158" t="s">
        <v>7083</v>
      </c>
      <c r="K51" s="3154"/>
      <c r="M51" s="617">
        <v>65</v>
      </c>
      <c r="N51" s="618">
        <v>1</v>
      </c>
      <c r="O51" s="618" t="s">
        <v>185</v>
      </c>
      <c r="P51" s="619" t="s">
        <v>8272</v>
      </c>
      <c r="Q51" s="273" t="s">
        <v>3330</v>
      </c>
      <c r="R51" s="272" t="s">
        <v>3331</v>
      </c>
    </row>
    <row r="52" spans="2:18" x14ac:dyDescent="0.25">
      <c r="B52" s="86"/>
      <c r="C52" s="106" t="s">
        <v>7085</v>
      </c>
      <c r="D52" s="106"/>
      <c r="E52" s="106"/>
      <c r="F52" s="106"/>
      <c r="G52" s="106"/>
      <c r="H52" s="191"/>
      <c r="I52" s="291">
        <v>1</v>
      </c>
      <c r="J52" s="261">
        <v>1</v>
      </c>
      <c r="K52" s="261"/>
      <c r="M52" s="610">
        <v>65</v>
      </c>
      <c r="N52" s="611">
        <v>81</v>
      </c>
      <c r="O52" s="611" t="s">
        <v>185</v>
      </c>
      <c r="P52" s="612" t="s">
        <v>8273</v>
      </c>
      <c r="Q52" s="273"/>
      <c r="R52" s="272"/>
    </row>
    <row r="53" spans="2:18" x14ac:dyDescent="0.25">
      <c r="B53" s="86"/>
      <c r="C53" s="106" t="s">
        <v>19828</v>
      </c>
      <c r="D53" s="106"/>
      <c r="E53" s="106"/>
      <c r="F53" s="106"/>
      <c r="G53" s="106"/>
      <c r="H53" s="191"/>
      <c r="I53" s="602" t="s">
        <v>8559</v>
      </c>
      <c r="J53" s="1656" t="s">
        <v>8559</v>
      </c>
      <c r="K53" s="601"/>
      <c r="M53" s="617">
        <v>65</v>
      </c>
      <c r="N53" s="618" t="s">
        <v>8248</v>
      </c>
      <c r="O53" s="618" t="s">
        <v>185</v>
      </c>
      <c r="P53" s="619" t="s">
        <v>1847</v>
      </c>
      <c r="Q53" s="274" t="s">
        <v>3332</v>
      </c>
      <c r="R53" s="271" t="s">
        <v>3333</v>
      </c>
    </row>
    <row r="54" spans="2:18" x14ac:dyDescent="0.25">
      <c r="B54" s="86"/>
      <c r="C54" s="106" t="s">
        <v>7086</v>
      </c>
      <c r="D54" s="106"/>
      <c r="E54" s="106"/>
      <c r="F54" s="106"/>
      <c r="G54" s="106"/>
      <c r="H54" s="191"/>
      <c r="I54" s="602"/>
      <c r="J54" s="601"/>
      <c r="K54" s="601"/>
      <c r="M54" s="610">
        <v>65</v>
      </c>
      <c r="N54" s="611" t="s">
        <v>1201</v>
      </c>
      <c r="O54" s="611" t="s">
        <v>185</v>
      </c>
      <c r="P54" s="612" t="s">
        <v>1103</v>
      </c>
      <c r="Q54" s="273" t="s">
        <v>3334</v>
      </c>
      <c r="R54" s="272" t="s">
        <v>3335</v>
      </c>
    </row>
    <row r="55" spans="2:18" x14ac:dyDescent="0.25">
      <c r="B55" s="70"/>
      <c r="C55" s="3155" t="s">
        <v>7084</v>
      </c>
      <c r="D55" s="3155"/>
      <c r="E55" s="3155"/>
      <c r="F55" s="3155"/>
      <c r="G55" s="3155"/>
      <c r="H55" s="3157"/>
      <c r="I55" s="603"/>
      <c r="J55" s="1080"/>
      <c r="K55" s="1080"/>
      <c r="M55" s="613">
        <v>66</v>
      </c>
      <c r="N55" s="614" t="s">
        <v>8221</v>
      </c>
      <c r="O55" s="614" t="s">
        <v>8274</v>
      </c>
      <c r="P55" s="620"/>
      <c r="Q55" s="274" t="s">
        <v>3336</v>
      </c>
      <c r="R55" s="271" t="s">
        <v>3337</v>
      </c>
    </row>
    <row r="56" spans="2:18" x14ac:dyDescent="0.25">
      <c r="M56" s="610">
        <v>66</v>
      </c>
      <c r="N56" s="611">
        <v>0</v>
      </c>
      <c r="O56" s="611" t="s">
        <v>8274</v>
      </c>
      <c r="P56" s="612" t="s">
        <v>8275</v>
      </c>
      <c r="Q56" s="273" t="s">
        <v>3338</v>
      </c>
      <c r="R56" s="272" t="s">
        <v>3339</v>
      </c>
    </row>
    <row r="57" spans="2:18" x14ac:dyDescent="0.25">
      <c r="I57" s="297">
        <v>62</v>
      </c>
      <c r="J57" s="304">
        <v>81</v>
      </c>
      <c r="K57" s="84" t="s">
        <v>7088</v>
      </c>
      <c r="L57" s="85"/>
      <c r="M57" s="617">
        <v>66</v>
      </c>
      <c r="N57" s="618">
        <v>1</v>
      </c>
      <c r="O57" s="618" t="s">
        <v>8274</v>
      </c>
      <c r="P57" s="619" t="s">
        <v>8276</v>
      </c>
      <c r="Q57" s="274" t="s">
        <v>3340</v>
      </c>
      <c r="R57" s="271" t="s">
        <v>3341</v>
      </c>
    </row>
    <row r="58" spans="2:18" x14ac:dyDescent="0.25">
      <c r="I58" s="298">
        <v>67</v>
      </c>
      <c r="J58" s="193">
        <v>0</v>
      </c>
      <c r="K58" t="s">
        <v>7089</v>
      </c>
      <c r="L58" s="25"/>
      <c r="M58" s="610">
        <v>66</v>
      </c>
      <c r="N58" s="611">
        <v>2</v>
      </c>
      <c r="O58" s="611" t="s">
        <v>8274</v>
      </c>
      <c r="P58" s="612" t="s">
        <v>8277</v>
      </c>
      <c r="Q58" s="273" t="s">
        <v>3342</v>
      </c>
      <c r="R58" s="272" t="s">
        <v>3343</v>
      </c>
    </row>
    <row r="59" spans="2:18" x14ac:dyDescent="0.25">
      <c r="I59" s="298" t="s">
        <v>7090</v>
      </c>
      <c r="J59" s="193">
        <v>86</v>
      </c>
      <c r="K59" t="s">
        <v>7091</v>
      </c>
      <c r="L59" s="25"/>
      <c r="M59" s="617">
        <v>66</v>
      </c>
      <c r="N59" s="618">
        <v>3</v>
      </c>
      <c r="O59" s="618" t="s">
        <v>8274</v>
      </c>
      <c r="P59" s="619" t="s">
        <v>8278</v>
      </c>
      <c r="Q59" s="274" t="s">
        <v>3344</v>
      </c>
      <c r="R59" s="271" t="s">
        <v>3345</v>
      </c>
    </row>
    <row r="60" spans="2:18" x14ac:dyDescent="0.25">
      <c r="I60" s="299" t="s">
        <v>7092</v>
      </c>
      <c r="J60" s="300">
        <v>0</v>
      </c>
      <c r="K60" s="37">
        <f>--J135</f>
        <v>0</v>
      </c>
      <c r="L60" s="29"/>
      <c r="M60" s="610">
        <v>66</v>
      </c>
      <c r="N60" s="611">
        <v>4</v>
      </c>
      <c r="O60" s="611" t="s">
        <v>8274</v>
      </c>
      <c r="P60" s="612" t="s">
        <v>8279</v>
      </c>
      <c r="Q60" s="273" t="s">
        <v>3346</v>
      </c>
      <c r="R60" s="272" t="s">
        <v>3347</v>
      </c>
    </row>
    <row r="61" spans="2:18" x14ac:dyDescent="0.25">
      <c r="M61" s="617">
        <v>66</v>
      </c>
      <c r="N61" s="618">
        <v>69</v>
      </c>
      <c r="O61" s="618" t="s">
        <v>8274</v>
      </c>
      <c r="P61" s="619" t="s">
        <v>8280</v>
      </c>
      <c r="Q61" s="274" t="s">
        <v>3348</v>
      </c>
      <c r="R61" s="271" t="s">
        <v>3349</v>
      </c>
    </row>
    <row r="62" spans="2:18" x14ac:dyDescent="0.25">
      <c r="M62" s="610">
        <v>66</v>
      </c>
      <c r="N62" s="611" t="s">
        <v>1201</v>
      </c>
      <c r="O62" s="611" t="s">
        <v>8274</v>
      </c>
      <c r="P62" s="612" t="s">
        <v>1847</v>
      </c>
      <c r="Q62" s="273" t="s">
        <v>3350</v>
      </c>
      <c r="R62" s="272" t="s">
        <v>3351</v>
      </c>
    </row>
    <row r="63" spans="2:18" x14ac:dyDescent="0.25">
      <c r="B63" s="3793"/>
      <c r="C63" s="3793"/>
      <c r="D63" s="3793"/>
      <c r="E63" s="3793"/>
      <c r="F63" s="3793"/>
      <c r="G63" s="3793"/>
      <c r="H63" s="3793"/>
      <c r="I63" s="3793"/>
      <c r="J63" s="3793"/>
      <c r="K63" s="3793"/>
      <c r="M63" s="613">
        <v>67</v>
      </c>
      <c r="N63" s="614" t="s">
        <v>8221</v>
      </c>
      <c r="O63" s="614" t="s">
        <v>185</v>
      </c>
      <c r="P63" s="620"/>
      <c r="Q63" s="274" t="s">
        <v>3352</v>
      </c>
      <c r="R63" s="271" t="s">
        <v>3353</v>
      </c>
    </row>
    <row r="64" spans="2:18" x14ac:dyDescent="0.25">
      <c r="B64" s="3830"/>
      <c r="C64" s="3830"/>
      <c r="D64" s="3830"/>
      <c r="E64" s="3830"/>
      <c r="F64" s="4"/>
      <c r="G64" s="4"/>
      <c r="H64" s="4"/>
      <c r="I64" s="3830"/>
      <c r="J64" s="3830"/>
      <c r="K64" s="4"/>
      <c r="M64" s="617">
        <v>67</v>
      </c>
      <c r="N64" s="618">
        <v>0</v>
      </c>
      <c r="O64" s="618" t="s">
        <v>185</v>
      </c>
      <c r="P64" s="619" t="s">
        <v>8281</v>
      </c>
      <c r="Q64" s="273" t="s">
        <v>3354</v>
      </c>
      <c r="R64" s="272" t="s">
        <v>3355</v>
      </c>
    </row>
    <row r="65" spans="2:18" x14ac:dyDescent="0.25">
      <c r="B65" s="297" t="s">
        <v>1088</v>
      </c>
      <c r="C65" s="429" t="s">
        <v>1089</v>
      </c>
      <c r="D65" s="429" t="s">
        <v>1090</v>
      </c>
      <c r="E65" s="429" t="s">
        <v>1091</v>
      </c>
      <c r="F65" s="429" t="s">
        <v>1092</v>
      </c>
      <c r="G65" s="429" t="s">
        <v>1093</v>
      </c>
      <c r="H65" s="429" t="s">
        <v>1094</v>
      </c>
      <c r="I65" s="429" t="s">
        <v>1095</v>
      </c>
      <c r="J65" s="436"/>
      <c r="K65" s="437"/>
      <c r="M65" s="610">
        <v>67</v>
      </c>
      <c r="N65" s="611" t="s">
        <v>1201</v>
      </c>
      <c r="O65" s="611" t="s">
        <v>185</v>
      </c>
      <c r="P65" s="612" t="s">
        <v>8282</v>
      </c>
      <c r="Q65" s="274" t="s">
        <v>3356</v>
      </c>
      <c r="R65" s="271" t="s">
        <v>3357</v>
      </c>
    </row>
    <row r="66" spans="2:18" x14ac:dyDescent="0.25">
      <c r="B66" s="298">
        <v>0</v>
      </c>
      <c r="C66" s="291">
        <v>0</v>
      </c>
      <c r="D66" s="291"/>
      <c r="E66" s="291"/>
      <c r="F66" s="291"/>
      <c r="G66" s="291"/>
      <c r="H66" s="291"/>
      <c r="I66" s="291"/>
      <c r="J66" s="293" t="s">
        <v>1385</v>
      </c>
      <c r="K66" s="438"/>
      <c r="M66" s="613">
        <v>68</v>
      </c>
      <c r="N66" s="614" t="s">
        <v>8221</v>
      </c>
      <c r="O66" s="614" t="s">
        <v>185</v>
      </c>
      <c r="P66" s="615" t="s">
        <v>8283</v>
      </c>
      <c r="Q66" s="273" t="s">
        <v>3358</v>
      </c>
      <c r="R66" s="272" t="s">
        <v>3359</v>
      </c>
    </row>
    <row r="67" spans="2:18" x14ac:dyDescent="0.25">
      <c r="B67" s="298">
        <v>0</v>
      </c>
      <c r="C67" s="291">
        <v>1</v>
      </c>
      <c r="D67" s="291"/>
      <c r="E67" s="291"/>
      <c r="F67" s="291"/>
      <c r="G67" s="291"/>
      <c r="H67" s="291"/>
      <c r="I67" s="291"/>
      <c r="J67" s="293" t="s">
        <v>1593</v>
      </c>
      <c r="K67" s="438"/>
      <c r="M67" s="617">
        <v>68</v>
      </c>
      <c r="N67" s="618">
        <v>0</v>
      </c>
      <c r="O67" s="618" t="s">
        <v>185</v>
      </c>
      <c r="P67" s="619" t="s">
        <v>8284</v>
      </c>
      <c r="Q67" s="273"/>
      <c r="R67" s="272" t="s">
        <v>3360</v>
      </c>
    </row>
    <row r="68" spans="2:18" x14ac:dyDescent="0.25">
      <c r="B68" s="298">
        <v>1</v>
      </c>
      <c r="C68" s="291">
        <v>0</v>
      </c>
      <c r="D68" s="291"/>
      <c r="E68" s="291"/>
      <c r="F68" s="291"/>
      <c r="G68" s="291"/>
      <c r="H68" s="291"/>
      <c r="I68" s="291"/>
      <c r="J68" s="293" t="s">
        <v>1411</v>
      </c>
      <c r="K68" s="438"/>
      <c r="M68" s="610">
        <v>68</v>
      </c>
      <c r="N68" s="611">
        <v>81</v>
      </c>
      <c r="O68" s="611" t="s">
        <v>185</v>
      </c>
      <c r="P68" s="612" t="s">
        <v>8285</v>
      </c>
      <c r="Q68" s="274" t="s">
        <v>3361</v>
      </c>
      <c r="R68" s="271" t="s">
        <v>3362</v>
      </c>
    </row>
    <row r="69" spans="2:18" x14ac:dyDescent="0.25">
      <c r="B69" s="298">
        <v>1</v>
      </c>
      <c r="C69" s="291">
        <v>1</v>
      </c>
      <c r="D69" s="291"/>
      <c r="E69" s="291"/>
      <c r="F69" s="291"/>
      <c r="G69" s="291"/>
      <c r="H69" s="291"/>
      <c r="I69" s="291"/>
      <c r="J69" s="293" t="s">
        <v>1103</v>
      </c>
      <c r="K69" s="438"/>
      <c r="M69" s="617">
        <v>68</v>
      </c>
      <c r="N69" s="618">
        <v>82</v>
      </c>
      <c r="O69" s="618" t="s">
        <v>185</v>
      </c>
      <c r="P69" s="619" t="s">
        <v>8286</v>
      </c>
      <c r="Q69" s="273" t="s">
        <v>3363</v>
      </c>
      <c r="R69" s="272" t="s">
        <v>3364</v>
      </c>
    </row>
    <row r="70" spans="2:18" x14ac:dyDescent="0.25">
      <c r="B70" s="298"/>
      <c r="C70" s="291"/>
      <c r="D70" s="291" t="s">
        <v>7114</v>
      </c>
      <c r="E70" s="291"/>
      <c r="F70" s="291"/>
      <c r="G70" s="291"/>
      <c r="H70" s="291"/>
      <c r="I70" s="291"/>
      <c r="J70" s="293" t="s">
        <v>1103</v>
      </c>
      <c r="K70" s="438"/>
      <c r="M70" s="610">
        <v>68</v>
      </c>
      <c r="N70" s="611">
        <v>83</v>
      </c>
      <c r="O70" s="611" t="s">
        <v>185</v>
      </c>
      <c r="P70" s="612" t="s">
        <v>8287</v>
      </c>
      <c r="Q70" s="271" t="s">
        <v>3365</v>
      </c>
      <c r="R70" s="271" t="s">
        <v>3366</v>
      </c>
    </row>
    <row r="71" spans="2:18" x14ac:dyDescent="0.25">
      <c r="B71" s="298"/>
      <c r="C71" s="291"/>
      <c r="D71" s="291"/>
      <c r="E71" s="291">
        <v>0</v>
      </c>
      <c r="F71" s="291"/>
      <c r="G71" s="291"/>
      <c r="H71" s="291"/>
      <c r="I71" s="291"/>
      <c r="J71" s="293" t="s">
        <v>8665</v>
      </c>
      <c r="K71" s="438"/>
      <c r="M71" s="617">
        <v>68</v>
      </c>
      <c r="N71" s="618">
        <v>84</v>
      </c>
      <c r="O71" s="618" t="s">
        <v>185</v>
      </c>
      <c r="P71" s="619" t="s">
        <v>8288</v>
      </c>
      <c r="Q71"/>
    </row>
    <row r="72" spans="2:18" x14ac:dyDescent="0.25">
      <c r="B72" s="298"/>
      <c r="C72" s="291"/>
      <c r="D72" s="291"/>
      <c r="E72" s="291">
        <v>1</v>
      </c>
      <c r="F72" s="291"/>
      <c r="G72" s="291"/>
      <c r="H72" s="291"/>
      <c r="I72" s="291"/>
      <c r="J72" s="293" t="s">
        <v>8666</v>
      </c>
      <c r="K72" s="438"/>
      <c r="M72" s="610">
        <v>68</v>
      </c>
      <c r="N72" s="611" t="s">
        <v>8248</v>
      </c>
      <c r="O72" s="611" t="s">
        <v>185</v>
      </c>
      <c r="P72" s="612" t="s">
        <v>1847</v>
      </c>
      <c r="Q72"/>
    </row>
    <row r="73" spans="2:18" x14ac:dyDescent="0.25">
      <c r="B73" s="299"/>
      <c r="C73" s="439"/>
      <c r="D73" s="439"/>
      <c r="E73" s="439"/>
      <c r="F73" s="439" t="s">
        <v>7114</v>
      </c>
      <c r="G73" s="439" t="s">
        <v>7114</v>
      </c>
      <c r="H73" s="439" t="s">
        <v>7114</v>
      </c>
      <c r="I73" s="439" t="s">
        <v>7114</v>
      </c>
      <c r="J73" s="440" t="s">
        <v>1103</v>
      </c>
      <c r="K73" s="441"/>
      <c r="M73" s="617">
        <v>68</v>
      </c>
      <c r="N73" s="618" t="s">
        <v>1201</v>
      </c>
      <c r="O73" s="618" t="s">
        <v>185</v>
      </c>
      <c r="P73" s="619" t="s">
        <v>1103</v>
      </c>
      <c r="Q73"/>
    </row>
    <row r="74" spans="2:18" x14ac:dyDescent="0.25">
      <c r="B74" s="14"/>
      <c r="C74" s="14"/>
      <c r="D74" s="14"/>
      <c r="E74" s="14"/>
      <c r="F74" s="14"/>
      <c r="G74" s="14"/>
      <c r="H74" s="14"/>
      <c r="I74" s="14"/>
      <c r="J74" s="14"/>
      <c r="K74" s="14"/>
      <c r="M74" s="613">
        <v>69</v>
      </c>
      <c r="N74" s="614" t="s">
        <v>8221</v>
      </c>
      <c r="O74" s="614" t="s">
        <v>185</v>
      </c>
      <c r="P74" s="615" t="s">
        <v>8289</v>
      </c>
      <c r="Q74"/>
    </row>
    <row r="75" spans="2:18" x14ac:dyDescent="0.25">
      <c r="B75" s="424" t="s">
        <v>1088</v>
      </c>
      <c r="C75" s="304" t="s">
        <v>1089</v>
      </c>
      <c r="D75" s="304" t="s">
        <v>1090</v>
      </c>
      <c r="E75" s="304" t="s">
        <v>1091</v>
      </c>
      <c r="F75" s="304" t="s">
        <v>1092</v>
      </c>
      <c r="G75" s="304" t="s">
        <v>1093</v>
      </c>
      <c r="H75" s="304" t="s">
        <v>1094</v>
      </c>
      <c r="I75" s="304" t="s">
        <v>1095</v>
      </c>
      <c r="J75" s="425" t="s">
        <v>8672</v>
      </c>
      <c r="K75" s="426"/>
      <c r="M75" s="617">
        <v>69</v>
      </c>
      <c r="N75" s="618">
        <v>0</v>
      </c>
      <c r="O75" s="618" t="s">
        <v>185</v>
      </c>
      <c r="P75" s="619" t="s">
        <v>8290</v>
      </c>
      <c r="Q75"/>
    </row>
    <row r="76" spans="2:18" x14ac:dyDescent="0.25">
      <c r="B76" s="287" t="s">
        <v>7114</v>
      </c>
      <c r="C76" s="193" t="s">
        <v>7114</v>
      </c>
      <c r="D76" s="193" t="s">
        <v>7114</v>
      </c>
      <c r="E76" s="193" t="s">
        <v>7114</v>
      </c>
      <c r="F76" s="193" t="s">
        <v>7114</v>
      </c>
      <c r="G76" s="193"/>
      <c r="H76" s="193"/>
      <c r="I76" s="193"/>
      <c r="J76" s="239" t="s">
        <v>1892</v>
      </c>
      <c r="K76" s="261"/>
      <c r="M76" s="610">
        <v>69</v>
      </c>
      <c r="N76" s="611">
        <v>1</v>
      </c>
      <c r="O76" s="611" t="s">
        <v>185</v>
      </c>
      <c r="P76" s="612" t="s">
        <v>8291</v>
      </c>
      <c r="Q76"/>
    </row>
    <row r="77" spans="2:18" x14ac:dyDescent="0.25">
      <c r="B77" s="427">
        <v>0</v>
      </c>
      <c r="C77" s="300">
        <v>1</v>
      </c>
      <c r="D77" s="300"/>
      <c r="E77" s="300"/>
      <c r="F77" s="300"/>
      <c r="G77" s="300">
        <v>1</v>
      </c>
      <c r="H77" s="300">
        <v>0</v>
      </c>
      <c r="I77" s="300">
        <v>0</v>
      </c>
      <c r="J77" s="295" t="s">
        <v>8671</v>
      </c>
      <c r="K77" s="428"/>
      <c r="M77" s="617">
        <v>69</v>
      </c>
      <c r="N77" s="618">
        <v>81</v>
      </c>
      <c r="O77" s="618" t="s">
        <v>185</v>
      </c>
      <c r="P77" s="619" t="s">
        <v>8292</v>
      </c>
      <c r="Q77" s="273" t="s">
        <v>3367</v>
      </c>
      <c r="R77" s="272" t="s">
        <v>3368</v>
      </c>
    </row>
    <row r="78" spans="2:18" x14ac:dyDescent="0.25">
      <c r="M78" s="610">
        <v>69</v>
      </c>
      <c r="N78" s="611">
        <v>82</v>
      </c>
      <c r="O78" s="611" t="s">
        <v>185</v>
      </c>
      <c r="P78" s="612" t="s">
        <v>8293</v>
      </c>
      <c r="Q78" s="274" t="s">
        <v>3369</v>
      </c>
      <c r="R78" s="271" t="s">
        <v>3370</v>
      </c>
    </row>
    <row r="79" spans="2:18" x14ac:dyDescent="0.25">
      <c r="K79" s="14"/>
      <c r="M79" s="617">
        <v>69</v>
      </c>
      <c r="N79" s="618">
        <v>83</v>
      </c>
      <c r="O79" s="618" t="s">
        <v>185</v>
      </c>
      <c r="P79" s="619" t="s">
        <v>8294</v>
      </c>
      <c r="Q79" s="273" t="s">
        <v>3371</v>
      </c>
      <c r="R79" s="272" t="s">
        <v>3372</v>
      </c>
    </row>
    <row r="80" spans="2:18" x14ac:dyDescent="0.25">
      <c r="K80" s="14"/>
      <c r="M80" s="610">
        <v>69</v>
      </c>
      <c r="N80" s="611">
        <v>84</v>
      </c>
      <c r="O80" s="611" t="s">
        <v>185</v>
      </c>
      <c r="P80" s="612" t="s">
        <v>8295</v>
      </c>
      <c r="Q80" s="273"/>
      <c r="R80" s="272" t="s">
        <v>3373</v>
      </c>
    </row>
    <row r="81" spans="2:18" x14ac:dyDescent="0.25">
      <c r="K81" s="14"/>
      <c r="M81" s="617">
        <v>69</v>
      </c>
      <c r="N81" s="618">
        <v>85</v>
      </c>
      <c r="O81" s="618" t="s">
        <v>185</v>
      </c>
      <c r="P81" s="619" t="s">
        <v>8296</v>
      </c>
      <c r="Q81" s="274" t="s">
        <v>3374</v>
      </c>
      <c r="R81" s="271" t="s">
        <v>3375</v>
      </c>
    </row>
    <row r="82" spans="2:18" x14ac:dyDescent="0.25">
      <c r="B82" s="3854" t="s">
        <v>7151</v>
      </c>
      <c r="C82" s="3855"/>
      <c r="D82" s="3855"/>
      <c r="E82" s="3855"/>
      <c r="F82" s="3855"/>
      <c r="G82" s="3855"/>
      <c r="H82" s="3855"/>
      <c r="I82" s="3855"/>
      <c r="J82" s="3855"/>
      <c r="K82" s="3856"/>
      <c r="M82" s="610">
        <v>69</v>
      </c>
      <c r="N82" s="611">
        <v>86</v>
      </c>
      <c r="O82" s="611" t="s">
        <v>185</v>
      </c>
      <c r="P82" s="612" t="s">
        <v>8297</v>
      </c>
      <c r="Q82" s="273" t="s">
        <v>3376</v>
      </c>
      <c r="R82" s="272" t="s">
        <v>3377</v>
      </c>
    </row>
    <row r="83" spans="2:18" x14ac:dyDescent="0.25">
      <c r="B83" s="3795"/>
      <c r="C83" s="3796"/>
      <c r="D83" s="3796"/>
      <c r="E83" s="3796"/>
      <c r="F83" s="3796"/>
      <c r="G83" s="3796"/>
      <c r="H83" s="3796"/>
      <c r="I83" s="3796"/>
      <c r="J83" s="3796"/>
      <c r="K83" s="3797"/>
      <c r="M83" s="617">
        <v>69</v>
      </c>
      <c r="N83" s="618">
        <v>87</v>
      </c>
      <c r="O83" s="618" t="s">
        <v>185</v>
      </c>
      <c r="P83" s="619" t="s">
        <v>8298</v>
      </c>
      <c r="Q83" s="274" t="s">
        <v>3378</v>
      </c>
      <c r="R83" s="271" t="s">
        <v>3379</v>
      </c>
    </row>
    <row r="84" spans="2:18" x14ac:dyDescent="0.25">
      <c r="B84" s="3792" t="s">
        <v>7152</v>
      </c>
      <c r="C84" s="3793"/>
      <c r="D84" s="3793"/>
      <c r="E84" s="3793"/>
      <c r="F84" s="3793"/>
      <c r="G84" s="3793"/>
      <c r="H84" s="3793"/>
      <c r="I84" s="3793"/>
      <c r="J84" s="3793"/>
      <c r="K84" s="3794"/>
      <c r="M84" s="610">
        <v>69</v>
      </c>
      <c r="N84" s="611">
        <v>88</v>
      </c>
      <c r="O84" s="611" t="s">
        <v>185</v>
      </c>
      <c r="P84" s="612" t="s">
        <v>8299</v>
      </c>
      <c r="Q84" s="273" t="s">
        <v>3380</v>
      </c>
      <c r="R84" s="272" t="s">
        <v>3381</v>
      </c>
    </row>
    <row r="85" spans="2:18" x14ac:dyDescent="0.25">
      <c r="B85" s="3792" t="s">
        <v>7153</v>
      </c>
      <c r="C85" s="3793"/>
      <c r="D85" s="3793"/>
      <c r="E85" s="3793"/>
      <c r="F85" s="3793"/>
      <c r="G85" s="3793"/>
      <c r="H85" s="3793"/>
      <c r="I85" s="3793"/>
      <c r="J85" s="3793"/>
      <c r="K85" s="3794"/>
      <c r="M85" s="617">
        <v>69</v>
      </c>
      <c r="N85" s="618" t="s">
        <v>8077</v>
      </c>
      <c r="O85" s="618"/>
      <c r="P85" s="619" t="s">
        <v>8300</v>
      </c>
      <c r="Q85" s="274" t="s">
        <v>3382</v>
      </c>
      <c r="R85" s="271" t="s">
        <v>3383</v>
      </c>
    </row>
    <row r="86" spans="2:18" x14ac:dyDescent="0.25">
      <c r="B86" s="3792" t="s">
        <v>7154</v>
      </c>
      <c r="C86" s="3793"/>
      <c r="D86" s="3793"/>
      <c r="E86" s="3793"/>
      <c r="F86" s="3793"/>
      <c r="G86" s="3793"/>
      <c r="H86" s="3793"/>
      <c r="I86" s="3793"/>
      <c r="J86" s="3793"/>
      <c r="K86" s="3794"/>
      <c r="M86" s="610">
        <v>69</v>
      </c>
      <c r="N86" s="611">
        <v>96</v>
      </c>
      <c r="O86" s="611" t="s">
        <v>185</v>
      </c>
      <c r="P86" s="612" t="s">
        <v>8301</v>
      </c>
      <c r="Q86" s="273" t="s">
        <v>3384</v>
      </c>
      <c r="R86" s="272" t="s">
        <v>3385</v>
      </c>
    </row>
    <row r="87" spans="2:18" x14ac:dyDescent="0.25">
      <c r="B87" s="3792" t="s">
        <v>7155</v>
      </c>
      <c r="C87" s="3793"/>
      <c r="D87" s="3793"/>
      <c r="E87" s="3793"/>
      <c r="F87" s="3793"/>
      <c r="G87" s="3793"/>
      <c r="H87" s="3793"/>
      <c r="I87" s="3793"/>
      <c r="J87" s="3793"/>
      <c r="K87" s="3794"/>
      <c r="M87" s="617">
        <v>69</v>
      </c>
      <c r="N87" s="618" t="s">
        <v>1720</v>
      </c>
      <c r="O87" s="618" t="s">
        <v>185</v>
      </c>
      <c r="P87" s="619" t="s">
        <v>8302</v>
      </c>
      <c r="Q87" s="274" t="s">
        <v>3386</v>
      </c>
      <c r="R87" s="271" t="s">
        <v>3387</v>
      </c>
    </row>
    <row r="88" spans="2:18" x14ac:dyDescent="0.25">
      <c r="B88" s="3792" t="s">
        <v>7156</v>
      </c>
      <c r="C88" s="3793"/>
      <c r="D88" s="3793"/>
      <c r="E88" s="3793"/>
      <c r="F88" s="3793"/>
      <c r="G88" s="3793"/>
      <c r="H88" s="3793"/>
      <c r="I88" s="3793"/>
      <c r="J88" s="3793"/>
      <c r="K88" s="3794"/>
      <c r="M88" s="610">
        <v>69</v>
      </c>
      <c r="N88" s="611" t="s">
        <v>536</v>
      </c>
      <c r="O88" s="611" t="s">
        <v>185</v>
      </c>
      <c r="P88" s="612" t="s">
        <v>8303</v>
      </c>
      <c r="Q88" s="273" t="s">
        <v>3388</v>
      </c>
      <c r="R88" s="272" t="s">
        <v>3389</v>
      </c>
    </row>
    <row r="89" spans="2:18" x14ac:dyDescent="0.25">
      <c r="B89" s="3792" t="s">
        <v>9196</v>
      </c>
      <c r="C89" s="3793"/>
      <c r="D89" s="3793"/>
      <c r="E89" s="3793"/>
      <c r="F89" s="3793"/>
      <c r="G89" s="3793"/>
      <c r="H89" s="3793"/>
      <c r="I89" s="3793"/>
      <c r="J89" s="3793"/>
      <c r="K89" s="3794"/>
      <c r="M89" s="617">
        <v>69</v>
      </c>
      <c r="N89" s="618" t="s">
        <v>538</v>
      </c>
      <c r="O89" s="618" t="s">
        <v>185</v>
      </c>
      <c r="P89" s="619" t="s">
        <v>8304</v>
      </c>
      <c r="Q89" s="274" t="s">
        <v>3390</v>
      </c>
      <c r="R89" s="271" t="s">
        <v>3391</v>
      </c>
    </row>
    <row r="90" spans="2:18" x14ac:dyDescent="0.25">
      <c r="B90" s="3795"/>
      <c r="C90" s="3796"/>
      <c r="D90" s="3796"/>
      <c r="E90" s="3796"/>
      <c r="F90" s="3796"/>
      <c r="G90" s="3796"/>
      <c r="H90" s="3796"/>
      <c r="I90" s="3796"/>
      <c r="J90" s="3796"/>
      <c r="K90" s="3797"/>
      <c r="M90" s="610">
        <v>69</v>
      </c>
      <c r="N90" s="611" t="s">
        <v>8248</v>
      </c>
      <c r="O90" s="611" t="s">
        <v>185</v>
      </c>
      <c r="P90" s="612" t="s">
        <v>1847</v>
      </c>
      <c r="Q90" s="273" t="s">
        <v>3392</v>
      </c>
      <c r="R90" s="272" t="s">
        <v>3393</v>
      </c>
    </row>
    <row r="91" spans="2:18" x14ac:dyDescent="0.25">
      <c r="B91" s="3792" t="s">
        <v>7157</v>
      </c>
      <c r="C91" s="3793"/>
      <c r="D91" s="3793"/>
      <c r="E91" s="3793"/>
      <c r="F91" s="3793"/>
      <c r="G91" s="3793"/>
      <c r="H91" s="3793"/>
      <c r="I91" s="3793"/>
      <c r="J91" s="3793"/>
      <c r="K91" s="3794"/>
      <c r="M91" s="617">
        <v>69</v>
      </c>
      <c r="N91" s="618" t="s">
        <v>1201</v>
      </c>
      <c r="O91" s="618" t="s">
        <v>185</v>
      </c>
      <c r="P91" s="619" t="s">
        <v>1103</v>
      </c>
      <c r="Q91" s="274" t="s">
        <v>3394</v>
      </c>
      <c r="R91" s="271" t="s">
        <v>3395</v>
      </c>
    </row>
    <row r="92" spans="2:18" x14ac:dyDescent="0.25">
      <c r="B92" s="3792" t="s">
        <v>7158</v>
      </c>
      <c r="C92" s="3793"/>
      <c r="D92" s="3793"/>
      <c r="E92" s="3793"/>
      <c r="F92" s="3793"/>
      <c r="G92" s="3793"/>
      <c r="H92" s="3793"/>
      <c r="I92" s="3793"/>
      <c r="J92" s="3793"/>
      <c r="K92" s="3794"/>
      <c r="M92" s="613" t="s">
        <v>7090</v>
      </c>
      <c r="N92" s="614" t="s">
        <v>8221</v>
      </c>
      <c r="O92" s="614" t="s">
        <v>185</v>
      </c>
      <c r="P92" s="615" t="s">
        <v>8305</v>
      </c>
      <c r="Q92" s="273" t="s">
        <v>3396</v>
      </c>
      <c r="R92" s="272" t="s">
        <v>3397</v>
      </c>
    </row>
    <row r="93" spans="2:18" x14ac:dyDescent="0.25">
      <c r="B93" s="3795"/>
      <c r="C93" s="3796"/>
      <c r="D93" s="3796"/>
      <c r="E93" s="3796"/>
      <c r="F93" s="3796"/>
      <c r="G93" s="3796"/>
      <c r="H93" s="3796"/>
      <c r="I93" s="3796"/>
      <c r="J93" s="3796"/>
      <c r="K93" s="3797"/>
      <c r="M93" s="610" t="s">
        <v>7090</v>
      </c>
      <c r="N93" s="611">
        <v>0</v>
      </c>
      <c r="O93" s="611" t="s">
        <v>185</v>
      </c>
      <c r="P93" s="612" t="s">
        <v>8306</v>
      </c>
      <c r="Q93" s="274" t="s">
        <v>3398</v>
      </c>
      <c r="R93" s="271" t="s">
        <v>3399</v>
      </c>
    </row>
    <row r="94" spans="2:18" x14ac:dyDescent="0.25">
      <c r="B94" s="3792" t="s">
        <v>7159</v>
      </c>
      <c r="C94" s="3793"/>
      <c r="D94" s="3793"/>
      <c r="E94" s="3793"/>
      <c r="F94" s="3793"/>
      <c r="G94" s="3793"/>
      <c r="H94" s="3793"/>
      <c r="I94" s="3793"/>
      <c r="J94" s="3793"/>
      <c r="K94" s="3794"/>
      <c r="M94" s="617" t="s">
        <v>7090</v>
      </c>
      <c r="N94" s="618">
        <v>80</v>
      </c>
      <c r="O94" s="618" t="s">
        <v>185</v>
      </c>
      <c r="P94" s="619" t="s">
        <v>8307</v>
      </c>
      <c r="Q94" s="273" t="s">
        <v>3400</v>
      </c>
      <c r="R94" s="272" t="s">
        <v>3401</v>
      </c>
    </row>
    <row r="95" spans="2:18" x14ac:dyDescent="0.25">
      <c r="B95" s="3792" t="s">
        <v>7160</v>
      </c>
      <c r="C95" s="3793"/>
      <c r="D95" s="3793"/>
      <c r="E95" s="3793"/>
      <c r="F95" s="3793"/>
      <c r="G95" s="3793"/>
      <c r="H95" s="3793"/>
      <c r="I95" s="3793"/>
      <c r="J95" s="3793"/>
      <c r="K95" s="3794"/>
      <c r="M95" s="610" t="s">
        <v>7090</v>
      </c>
      <c r="N95" s="611">
        <v>81</v>
      </c>
      <c r="O95" s="611" t="s">
        <v>185</v>
      </c>
      <c r="P95" s="612" t="s">
        <v>8308</v>
      </c>
      <c r="Q95" s="274" t="s">
        <v>3402</v>
      </c>
      <c r="R95" s="271" t="s">
        <v>3403</v>
      </c>
    </row>
    <row r="96" spans="2:18" x14ac:dyDescent="0.25">
      <c r="B96" s="3792" t="s">
        <v>7161</v>
      </c>
      <c r="C96" s="3793"/>
      <c r="D96" s="3793"/>
      <c r="E96" s="3793"/>
      <c r="F96" s="3793"/>
      <c r="G96" s="3793"/>
      <c r="H96" s="3793"/>
      <c r="I96" s="3793"/>
      <c r="J96" s="3793"/>
      <c r="K96" s="3794"/>
      <c r="M96" s="617" t="s">
        <v>7090</v>
      </c>
      <c r="N96" s="618">
        <v>82</v>
      </c>
      <c r="O96" s="618" t="s">
        <v>185</v>
      </c>
      <c r="P96" s="619" t="s">
        <v>8309</v>
      </c>
      <c r="Q96" s="273" t="s">
        <v>3404</v>
      </c>
      <c r="R96" s="272" t="s">
        <v>3405</v>
      </c>
    </row>
    <row r="97" spans="2:18" x14ac:dyDescent="0.25">
      <c r="B97" s="3795"/>
      <c r="C97" s="3796"/>
      <c r="D97" s="3796"/>
      <c r="E97" s="3796"/>
      <c r="F97" s="3796"/>
      <c r="G97" s="3796"/>
      <c r="H97" s="3796"/>
      <c r="I97" s="3796"/>
      <c r="J97" s="3796"/>
      <c r="K97" s="3797"/>
      <c r="M97" s="610" t="s">
        <v>7090</v>
      </c>
      <c r="N97" s="611">
        <v>83</v>
      </c>
      <c r="O97" s="611" t="s">
        <v>185</v>
      </c>
      <c r="P97" s="612" t="s">
        <v>8310</v>
      </c>
      <c r="Q97" s="274" t="s">
        <v>3406</v>
      </c>
      <c r="R97" s="271" t="s">
        <v>3407</v>
      </c>
    </row>
    <row r="98" spans="2:18" x14ac:dyDescent="0.25">
      <c r="B98" s="3792" t="s">
        <v>7162</v>
      </c>
      <c r="C98" s="3793"/>
      <c r="D98" s="3793"/>
      <c r="E98" s="3793"/>
      <c r="F98" s="3793"/>
      <c r="G98" s="3793"/>
      <c r="H98" s="3793"/>
      <c r="I98" s="3793"/>
      <c r="J98" s="3793"/>
      <c r="K98" s="3794"/>
      <c r="M98" s="617" t="s">
        <v>7090</v>
      </c>
      <c r="N98" s="618">
        <v>84</v>
      </c>
      <c r="O98" s="618" t="s">
        <v>185</v>
      </c>
      <c r="P98" s="619" t="s">
        <v>8311</v>
      </c>
      <c r="Q98" s="273" t="s">
        <v>3408</v>
      </c>
      <c r="R98" s="272" t="s">
        <v>3409</v>
      </c>
    </row>
    <row r="99" spans="2:18" x14ac:dyDescent="0.25">
      <c r="B99" s="3792" t="s">
        <v>19829</v>
      </c>
      <c r="C99" s="3793"/>
      <c r="D99" s="3793"/>
      <c r="E99" s="3793"/>
      <c r="F99" s="3793"/>
      <c r="G99" s="3793"/>
      <c r="H99" s="3793"/>
      <c r="I99" s="3793"/>
      <c r="J99" s="3793"/>
      <c r="K99" s="3794"/>
      <c r="M99" s="610" t="s">
        <v>7090</v>
      </c>
      <c r="N99" s="611">
        <v>85</v>
      </c>
      <c r="O99" s="611" t="s">
        <v>185</v>
      </c>
      <c r="P99" s="612" t="s">
        <v>8312</v>
      </c>
      <c r="Q99" s="274" t="s">
        <v>3410</v>
      </c>
      <c r="R99" s="271" t="s">
        <v>3407</v>
      </c>
    </row>
    <row r="100" spans="2:18" x14ac:dyDescent="0.25">
      <c r="B100" s="3795"/>
      <c r="C100" s="3796"/>
      <c r="D100" s="3796"/>
      <c r="E100" s="3796"/>
      <c r="F100" s="3796"/>
      <c r="G100" s="3796"/>
      <c r="H100" s="3796"/>
      <c r="I100" s="3796"/>
      <c r="J100" s="3796"/>
      <c r="K100" s="3797"/>
      <c r="M100" s="617" t="s">
        <v>7090</v>
      </c>
      <c r="N100" s="618">
        <v>86</v>
      </c>
      <c r="O100" s="618" t="s">
        <v>185</v>
      </c>
      <c r="P100" s="619" t="s">
        <v>8313</v>
      </c>
      <c r="Q100" s="273" t="s">
        <v>3411</v>
      </c>
      <c r="R100" s="272" t="s">
        <v>3364</v>
      </c>
    </row>
    <row r="101" spans="2:18" x14ac:dyDescent="0.25">
      <c r="B101" s="3792" t="s">
        <v>7163</v>
      </c>
      <c r="C101" s="3793"/>
      <c r="D101" s="3793"/>
      <c r="E101" s="3793"/>
      <c r="F101" s="3793"/>
      <c r="G101" s="3793"/>
      <c r="H101" s="3793"/>
      <c r="I101" s="3793"/>
      <c r="J101" s="3793"/>
      <c r="K101" s="3794"/>
      <c r="M101" s="610" t="s">
        <v>7090</v>
      </c>
      <c r="N101" s="611">
        <v>87</v>
      </c>
      <c r="O101" s="611" t="s">
        <v>185</v>
      </c>
      <c r="P101" s="612" t="s">
        <v>8314</v>
      </c>
      <c r="Q101" s="274" t="s">
        <v>3412</v>
      </c>
      <c r="R101" s="271" t="s">
        <v>3413</v>
      </c>
    </row>
    <row r="102" spans="2:18" x14ac:dyDescent="0.25">
      <c r="B102" s="3792" t="s">
        <v>7164</v>
      </c>
      <c r="C102" s="3793"/>
      <c r="D102" s="3793"/>
      <c r="E102" s="3793"/>
      <c r="F102" s="3793"/>
      <c r="G102" s="3793"/>
      <c r="H102" s="3793"/>
      <c r="I102" s="3793"/>
      <c r="J102" s="3793"/>
      <c r="K102" s="3794"/>
      <c r="M102" s="617" t="s">
        <v>7090</v>
      </c>
      <c r="N102" s="618">
        <v>88</v>
      </c>
      <c r="O102" s="618" t="s">
        <v>185</v>
      </c>
      <c r="P102" s="619" t="s">
        <v>8315</v>
      </c>
      <c r="Q102" s="273" t="s">
        <v>3414</v>
      </c>
      <c r="R102" s="272" t="s">
        <v>3415</v>
      </c>
    </row>
    <row r="103" spans="2:18" x14ac:dyDescent="0.25">
      <c r="B103" s="3827" t="s">
        <v>7165</v>
      </c>
      <c r="C103" s="3828"/>
      <c r="D103" s="3828"/>
      <c r="E103" s="3828"/>
      <c r="F103" s="3828"/>
      <c r="G103" s="3828"/>
      <c r="H103" s="3828"/>
      <c r="I103" s="3828"/>
      <c r="J103" s="3828"/>
      <c r="K103" s="3829"/>
      <c r="M103" s="610" t="s">
        <v>7090</v>
      </c>
      <c r="N103" s="611">
        <v>89</v>
      </c>
      <c r="O103" s="611" t="s">
        <v>185</v>
      </c>
      <c r="P103" s="612" t="s">
        <v>8316</v>
      </c>
      <c r="Q103" s="274" t="s">
        <v>3416</v>
      </c>
      <c r="R103" s="271" t="s">
        <v>3417</v>
      </c>
    </row>
    <row r="104" spans="2:18" x14ac:dyDescent="0.25">
      <c r="B104" s="3795"/>
      <c r="C104" s="3796"/>
      <c r="D104" s="3796"/>
      <c r="E104" s="3796"/>
      <c r="F104" s="3796"/>
      <c r="G104" s="3796"/>
      <c r="H104" s="3796"/>
      <c r="I104" s="3796"/>
      <c r="J104" s="3796"/>
      <c r="K104" s="3797"/>
      <c r="M104" s="617" t="s">
        <v>7090</v>
      </c>
      <c r="N104" s="618" t="s">
        <v>527</v>
      </c>
      <c r="O104" s="618" t="s">
        <v>185</v>
      </c>
      <c r="P104" s="619" t="s">
        <v>8317</v>
      </c>
      <c r="Q104" s="274"/>
      <c r="R104" s="271" t="s">
        <v>3418</v>
      </c>
    </row>
    <row r="105" spans="2:18" x14ac:dyDescent="0.25">
      <c r="B105" s="3792" t="s">
        <v>7166</v>
      </c>
      <c r="C105" s="3793"/>
      <c r="D105" s="3793"/>
      <c r="E105" s="3793"/>
      <c r="F105" s="3793"/>
      <c r="G105" s="3793"/>
      <c r="H105" s="3793"/>
      <c r="I105" s="3793"/>
      <c r="J105" s="3793"/>
      <c r="K105" s="3794"/>
      <c r="M105" s="610" t="s">
        <v>7090</v>
      </c>
      <c r="N105" s="611" t="s">
        <v>536</v>
      </c>
      <c r="O105" s="611" t="s">
        <v>185</v>
      </c>
      <c r="P105" s="612" t="s">
        <v>8318</v>
      </c>
      <c r="Q105" s="273" t="s">
        <v>3419</v>
      </c>
      <c r="R105" s="272" t="s">
        <v>3420</v>
      </c>
    </row>
    <row r="106" spans="2:18" x14ac:dyDescent="0.25">
      <c r="B106" s="3792" t="s">
        <v>7167</v>
      </c>
      <c r="C106" s="3793"/>
      <c r="D106" s="3793"/>
      <c r="E106" s="3793"/>
      <c r="F106" s="3793"/>
      <c r="G106" s="3793"/>
      <c r="H106" s="3793"/>
      <c r="I106" s="3793"/>
      <c r="J106" s="3793"/>
      <c r="K106" s="3794"/>
      <c r="M106" s="617" t="s">
        <v>7090</v>
      </c>
      <c r="N106" s="618" t="s">
        <v>8248</v>
      </c>
      <c r="O106" s="618" t="s">
        <v>185</v>
      </c>
      <c r="P106" s="619" t="s">
        <v>1847</v>
      </c>
      <c r="Q106" s="274" t="s">
        <v>3421</v>
      </c>
      <c r="R106" s="271" t="s">
        <v>3422</v>
      </c>
    </row>
    <row r="107" spans="2:18" x14ac:dyDescent="0.25">
      <c r="B107" s="3792" t="s">
        <v>7168</v>
      </c>
      <c r="C107" s="3793"/>
      <c r="D107" s="3793"/>
      <c r="E107" s="3793"/>
      <c r="F107" s="3793"/>
      <c r="G107" s="3793"/>
      <c r="H107" s="3793"/>
      <c r="I107" s="3793"/>
      <c r="J107" s="3793"/>
      <c r="K107" s="3794"/>
      <c r="M107" s="610" t="s">
        <v>7090</v>
      </c>
      <c r="N107" s="611" t="s">
        <v>1201</v>
      </c>
      <c r="O107" s="611" t="s">
        <v>185</v>
      </c>
      <c r="P107" s="612" t="s">
        <v>1103</v>
      </c>
      <c r="Q107" s="273" t="s">
        <v>3423</v>
      </c>
      <c r="R107" s="272" t="s">
        <v>3424</v>
      </c>
    </row>
    <row r="108" spans="2:18" x14ac:dyDescent="0.25">
      <c r="B108" s="3792" t="s">
        <v>7169</v>
      </c>
      <c r="C108" s="3793"/>
      <c r="D108" s="3793"/>
      <c r="E108" s="3793"/>
      <c r="F108" s="3793"/>
      <c r="G108" s="3793"/>
      <c r="H108" s="3793"/>
      <c r="I108" s="3793"/>
      <c r="J108" s="3793"/>
      <c r="K108" s="3794"/>
      <c r="M108" s="613" t="s">
        <v>8319</v>
      </c>
      <c r="N108" s="614" t="s">
        <v>8221</v>
      </c>
      <c r="O108" s="614" t="s">
        <v>185</v>
      </c>
      <c r="P108" s="620"/>
      <c r="Q108" s="274" t="s">
        <v>3425</v>
      </c>
      <c r="R108" s="271" t="s">
        <v>3426</v>
      </c>
    </row>
    <row r="109" spans="2:18" x14ac:dyDescent="0.25">
      <c r="B109" s="3792" t="s">
        <v>7170</v>
      </c>
      <c r="C109" s="3793"/>
      <c r="D109" s="3793"/>
      <c r="E109" s="3793"/>
      <c r="F109" s="3793"/>
      <c r="G109" s="3793"/>
      <c r="H109" s="3793"/>
      <c r="I109" s="3793"/>
      <c r="J109" s="3793"/>
      <c r="K109" s="3794"/>
      <c r="M109" s="610" t="s">
        <v>8319</v>
      </c>
      <c r="N109" s="611">
        <v>0</v>
      </c>
      <c r="O109" s="611" t="s">
        <v>185</v>
      </c>
      <c r="P109" s="612" t="s">
        <v>8305</v>
      </c>
      <c r="Q109" s="274"/>
      <c r="R109" s="271" t="s">
        <v>3427</v>
      </c>
    </row>
    <row r="110" spans="2:18" x14ac:dyDescent="0.25">
      <c r="B110" s="3792" t="s">
        <v>7171</v>
      </c>
      <c r="C110" s="3793"/>
      <c r="D110" s="3793"/>
      <c r="E110" s="3793"/>
      <c r="F110" s="3793"/>
      <c r="G110" s="3793"/>
      <c r="H110" s="3793"/>
      <c r="I110" s="3793"/>
      <c r="J110" s="3793"/>
      <c r="K110" s="3794"/>
      <c r="M110" s="617" t="s">
        <v>8319</v>
      </c>
      <c r="N110" s="618" t="s">
        <v>1201</v>
      </c>
      <c r="O110" s="618" t="s">
        <v>185</v>
      </c>
      <c r="P110" s="619" t="s">
        <v>8320</v>
      </c>
      <c r="Q110" s="273" t="s">
        <v>3428</v>
      </c>
      <c r="R110" s="272" t="s">
        <v>3429</v>
      </c>
    </row>
    <row r="111" spans="2:18" x14ac:dyDescent="0.25">
      <c r="B111" s="3792" t="s">
        <v>7172</v>
      </c>
      <c r="C111" s="3793"/>
      <c r="D111" s="3793"/>
      <c r="E111" s="3793"/>
      <c r="F111" s="3793"/>
      <c r="G111" s="3793"/>
      <c r="H111" s="3793"/>
      <c r="I111" s="3793"/>
      <c r="J111" s="3793"/>
      <c r="K111" s="3794"/>
      <c r="M111" s="613" t="s">
        <v>8321</v>
      </c>
      <c r="N111" s="614" t="s">
        <v>8221</v>
      </c>
      <c r="O111" s="614" t="s">
        <v>185</v>
      </c>
      <c r="P111" s="615" t="s">
        <v>8322</v>
      </c>
      <c r="Q111" s="274" t="s">
        <v>3430</v>
      </c>
      <c r="R111" s="271" t="s">
        <v>3431</v>
      </c>
    </row>
    <row r="112" spans="2:18" x14ac:dyDescent="0.25">
      <c r="B112" s="3792" t="s">
        <v>7173</v>
      </c>
      <c r="C112" s="3793"/>
      <c r="D112" s="3793"/>
      <c r="E112" s="3793"/>
      <c r="F112" s="3793"/>
      <c r="G112" s="3793"/>
      <c r="H112" s="3793"/>
      <c r="I112" s="3793"/>
      <c r="J112" s="3793"/>
      <c r="K112" s="3794"/>
      <c r="M112" s="610" t="s">
        <v>8321</v>
      </c>
      <c r="N112" s="611">
        <v>0</v>
      </c>
      <c r="O112" s="611" t="s">
        <v>185</v>
      </c>
      <c r="P112" s="612" t="s">
        <v>8323</v>
      </c>
      <c r="Q112" s="273" t="s">
        <v>3432</v>
      </c>
      <c r="R112" s="272" t="s">
        <v>3433</v>
      </c>
    </row>
    <row r="113" spans="2:18" x14ac:dyDescent="0.25">
      <c r="B113" s="3792" t="s">
        <v>7174</v>
      </c>
      <c r="C113" s="3793"/>
      <c r="D113" s="3793"/>
      <c r="E113" s="3793"/>
      <c r="F113" s="3793"/>
      <c r="G113" s="3793"/>
      <c r="H113" s="3793"/>
      <c r="I113" s="3793"/>
      <c r="J113" s="3793"/>
      <c r="K113" s="3794"/>
      <c r="M113" s="617" t="s">
        <v>8321</v>
      </c>
      <c r="N113" s="618" t="s">
        <v>1201</v>
      </c>
      <c r="O113" s="618" t="s">
        <v>185</v>
      </c>
      <c r="P113" s="619" t="s">
        <v>8324</v>
      </c>
      <c r="Q113" s="274" t="s">
        <v>3434</v>
      </c>
      <c r="R113" s="271" t="s">
        <v>3435</v>
      </c>
    </row>
    <row r="114" spans="2:18" x14ac:dyDescent="0.25">
      <c r="B114" s="3792" t="s">
        <v>7175</v>
      </c>
      <c r="C114" s="3793"/>
      <c r="D114" s="3793"/>
      <c r="E114" s="3793"/>
      <c r="F114" s="3793"/>
      <c r="G114" s="3793"/>
      <c r="H114" s="3793"/>
      <c r="I114" s="3793"/>
      <c r="J114" s="3793"/>
      <c r="K114" s="3794"/>
      <c r="M114" s="613" t="s">
        <v>8325</v>
      </c>
      <c r="N114" s="614" t="s">
        <v>8221</v>
      </c>
      <c r="O114" s="614" t="s">
        <v>185</v>
      </c>
      <c r="P114" s="620"/>
      <c r="Q114" s="273" t="s">
        <v>3436</v>
      </c>
      <c r="R114" s="272" t="s">
        <v>3437</v>
      </c>
    </row>
    <row r="115" spans="2:18" x14ac:dyDescent="0.25">
      <c r="B115" s="3792" t="s">
        <v>7176</v>
      </c>
      <c r="C115" s="3793"/>
      <c r="D115" s="3793"/>
      <c r="E115" s="3793"/>
      <c r="F115" s="3793"/>
      <c r="G115" s="3793"/>
      <c r="H115" s="3793"/>
      <c r="I115" s="3793"/>
      <c r="J115" s="3793"/>
      <c r="K115" s="3794"/>
      <c r="M115" s="610" t="s">
        <v>8325</v>
      </c>
      <c r="N115" s="611">
        <v>0</v>
      </c>
      <c r="O115" s="611" t="s">
        <v>185</v>
      </c>
      <c r="P115" s="612" t="s">
        <v>8326</v>
      </c>
      <c r="Q115" s="274" t="s">
        <v>3438</v>
      </c>
      <c r="R115" s="271" t="s">
        <v>3439</v>
      </c>
    </row>
    <row r="116" spans="2:18" x14ac:dyDescent="0.25">
      <c r="B116" s="3792" t="s">
        <v>7177</v>
      </c>
      <c r="C116" s="3793"/>
      <c r="D116" s="3793"/>
      <c r="E116" s="3793"/>
      <c r="F116" s="3793"/>
      <c r="G116" s="3793"/>
      <c r="H116" s="3793"/>
      <c r="I116" s="3793"/>
      <c r="J116" s="3793"/>
      <c r="K116" s="3794"/>
      <c r="M116" s="617" t="s">
        <v>8325</v>
      </c>
      <c r="N116" s="618" t="s">
        <v>1201</v>
      </c>
      <c r="O116" s="618" t="s">
        <v>185</v>
      </c>
      <c r="P116" s="619" t="s">
        <v>8327</v>
      </c>
      <c r="Q116" s="273" t="s">
        <v>3440</v>
      </c>
      <c r="R116" s="272" t="s">
        <v>3441</v>
      </c>
    </row>
    <row r="117" spans="2:18" x14ac:dyDescent="0.25">
      <c r="B117" s="3792" t="s">
        <v>7178</v>
      </c>
      <c r="C117" s="3793"/>
      <c r="D117" s="3793"/>
      <c r="E117" s="3793"/>
      <c r="F117" s="3793"/>
      <c r="G117" s="3793"/>
      <c r="H117" s="3793"/>
      <c r="I117" s="3793"/>
      <c r="J117" s="3793"/>
      <c r="K117" s="3794"/>
      <c r="M117" s="613" t="s">
        <v>8328</v>
      </c>
      <c r="N117" s="614" t="s">
        <v>8221</v>
      </c>
      <c r="O117" s="614" t="s">
        <v>185</v>
      </c>
      <c r="P117" s="620"/>
      <c r="Q117" s="273"/>
      <c r="R117" s="272" t="s">
        <v>3442</v>
      </c>
    </row>
    <row r="118" spans="2:18" x14ac:dyDescent="0.25">
      <c r="B118" s="3792" t="s">
        <v>7179</v>
      </c>
      <c r="C118" s="3793"/>
      <c r="D118" s="3793"/>
      <c r="E118" s="3793"/>
      <c r="F118" s="3793"/>
      <c r="G118" s="3793"/>
      <c r="H118" s="3793"/>
      <c r="I118" s="3793"/>
      <c r="J118" s="3793"/>
      <c r="K118" s="3794"/>
      <c r="M118" s="610" t="s">
        <v>8328</v>
      </c>
      <c r="N118" s="611">
        <v>0</v>
      </c>
      <c r="O118" s="611" t="s">
        <v>185</v>
      </c>
      <c r="P118" s="612" t="s">
        <v>8329</v>
      </c>
      <c r="Q118" s="274" t="s">
        <v>3443</v>
      </c>
      <c r="R118" s="271" t="s">
        <v>3426</v>
      </c>
    </row>
    <row r="119" spans="2:18" x14ac:dyDescent="0.25">
      <c r="B119" s="3792" t="s">
        <v>7180</v>
      </c>
      <c r="C119" s="3793"/>
      <c r="D119" s="3793"/>
      <c r="E119" s="3793"/>
      <c r="F119" s="3793"/>
      <c r="G119" s="3793"/>
      <c r="H119" s="3793"/>
      <c r="I119" s="3793"/>
      <c r="J119" s="3793"/>
      <c r="K119" s="3794"/>
      <c r="M119" s="617" t="s">
        <v>8328</v>
      </c>
      <c r="N119" s="618" t="s">
        <v>1201</v>
      </c>
      <c r="O119" s="618" t="s">
        <v>185</v>
      </c>
      <c r="P119" s="619" t="s">
        <v>8330</v>
      </c>
      <c r="Q119" s="273" t="s">
        <v>3444</v>
      </c>
      <c r="R119" s="272" t="s">
        <v>3445</v>
      </c>
    </row>
    <row r="120" spans="2:18" x14ac:dyDescent="0.25">
      <c r="B120" s="3795"/>
      <c r="C120" s="3796"/>
      <c r="D120" s="3796"/>
      <c r="E120" s="3796"/>
      <c r="F120" s="3796"/>
      <c r="G120" s="3796"/>
      <c r="H120" s="3796"/>
      <c r="I120" s="3796"/>
      <c r="J120" s="3796"/>
      <c r="K120" s="3797"/>
      <c r="M120" s="613" t="s">
        <v>7092</v>
      </c>
      <c r="N120" s="614" t="s">
        <v>8221</v>
      </c>
      <c r="O120" s="614" t="s">
        <v>185</v>
      </c>
      <c r="P120" s="615" t="s">
        <v>8331</v>
      </c>
      <c r="Q120" s="273"/>
      <c r="R120" s="272" t="s">
        <v>3446</v>
      </c>
    </row>
    <row r="121" spans="2:18" x14ac:dyDescent="0.25">
      <c r="B121" s="3792" t="s">
        <v>7181</v>
      </c>
      <c r="C121" s="3793"/>
      <c r="D121" s="3793"/>
      <c r="E121" s="3793"/>
      <c r="F121" s="3793"/>
      <c r="G121" s="3793"/>
      <c r="H121" s="3793"/>
      <c r="I121" s="3793"/>
      <c r="J121" s="3793"/>
      <c r="K121" s="3794"/>
      <c r="M121" s="610" t="s">
        <v>7092</v>
      </c>
      <c r="N121" s="611">
        <v>0</v>
      </c>
      <c r="O121" s="611" t="s">
        <v>185</v>
      </c>
      <c r="P121" s="612" t="s">
        <v>8332</v>
      </c>
      <c r="Q121" s="274" t="s">
        <v>3447</v>
      </c>
      <c r="R121" s="271" t="s">
        <v>3448</v>
      </c>
    </row>
    <row r="122" spans="2:18" x14ac:dyDescent="0.25">
      <c r="B122" s="3792" t="s">
        <v>7160</v>
      </c>
      <c r="C122" s="3793"/>
      <c r="D122" s="3793"/>
      <c r="E122" s="3793"/>
      <c r="F122" s="3793"/>
      <c r="G122" s="3793"/>
      <c r="H122" s="3793"/>
      <c r="I122" s="3793"/>
      <c r="J122" s="3793"/>
      <c r="K122" s="3794"/>
      <c r="M122" s="617" t="s">
        <v>7092</v>
      </c>
      <c r="N122" s="618" t="s">
        <v>8117</v>
      </c>
      <c r="O122" s="618" t="s">
        <v>185</v>
      </c>
      <c r="P122" s="619" t="s">
        <v>8333</v>
      </c>
      <c r="Q122" s="273" t="s">
        <v>3449</v>
      </c>
      <c r="R122" s="272" t="s">
        <v>3450</v>
      </c>
    </row>
    <row r="123" spans="2:18" x14ac:dyDescent="0.25">
      <c r="B123" s="3792" t="s">
        <v>7182</v>
      </c>
      <c r="C123" s="3793"/>
      <c r="D123" s="3793"/>
      <c r="E123" s="3793"/>
      <c r="F123" s="3793"/>
      <c r="G123" s="3793"/>
      <c r="H123" s="3793"/>
      <c r="I123" s="3793"/>
      <c r="J123" s="3793"/>
      <c r="K123" s="3794"/>
      <c r="M123" s="610" t="s">
        <v>7092</v>
      </c>
      <c r="N123" s="611" t="s">
        <v>1201</v>
      </c>
      <c r="O123" s="611" t="s">
        <v>185</v>
      </c>
      <c r="P123" s="612" t="s">
        <v>8334</v>
      </c>
      <c r="Q123" s="274" t="s">
        <v>3451</v>
      </c>
      <c r="R123" s="271" t="s">
        <v>3452</v>
      </c>
    </row>
    <row r="124" spans="2:18" x14ac:dyDescent="0.25">
      <c r="B124" s="3795"/>
      <c r="C124" s="3796"/>
      <c r="D124" s="3796"/>
      <c r="E124" s="3796"/>
      <c r="F124" s="3796"/>
      <c r="G124" s="3796"/>
      <c r="H124" s="3796"/>
      <c r="I124" s="3796"/>
      <c r="J124" s="3796"/>
      <c r="K124" s="3797"/>
      <c r="M124" s="613" t="s">
        <v>8335</v>
      </c>
      <c r="N124" s="614" t="s">
        <v>8221</v>
      </c>
      <c r="O124" s="621"/>
      <c r="P124" s="620"/>
      <c r="Q124" s="273" t="s">
        <v>3453</v>
      </c>
      <c r="R124" s="272" t="s">
        <v>3454</v>
      </c>
    </row>
    <row r="125" spans="2:18" x14ac:dyDescent="0.25">
      <c r="B125" s="3792" t="s">
        <v>7183</v>
      </c>
      <c r="C125" s="3793"/>
      <c r="D125" s="3793"/>
      <c r="E125" s="3793"/>
      <c r="F125" s="3793"/>
      <c r="G125" s="3793"/>
      <c r="H125" s="3793"/>
      <c r="I125" s="3793"/>
      <c r="J125" s="3793"/>
      <c r="K125" s="3794"/>
      <c r="M125" s="622">
        <v>90</v>
      </c>
      <c r="N125" s="623">
        <v>0</v>
      </c>
      <c r="O125" s="623" t="s">
        <v>8222</v>
      </c>
      <c r="P125" s="616" t="s">
        <v>8336</v>
      </c>
      <c r="Q125" s="274" t="s">
        <v>3455</v>
      </c>
      <c r="R125" s="271" t="s">
        <v>3456</v>
      </c>
    </row>
    <row r="126" spans="2:18" x14ac:dyDescent="0.25">
      <c r="B126" s="3792" t="s">
        <v>19830</v>
      </c>
      <c r="C126" s="3793"/>
      <c r="D126" s="3793"/>
      <c r="E126" s="3793"/>
      <c r="F126" s="3793"/>
      <c r="G126" s="3793"/>
      <c r="H126" s="3793"/>
      <c r="I126" s="3793"/>
      <c r="J126" s="3793"/>
      <c r="K126" s="3794"/>
      <c r="M126" s="617">
        <v>90</v>
      </c>
      <c r="N126" s="618">
        <v>4</v>
      </c>
      <c r="O126" s="618" t="s">
        <v>8225</v>
      </c>
      <c r="P126" s="619" t="s">
        <v>8337</v>
      </c>
      <c r="Q126" s="273" t="s">
        <v>3457</v>
      </c>
      <c r="R126" s="272" t="s">
        <v>3458</v>
      </c>
    </row>
    <row r="127" spans="2:18" x14ac:dyDescent="0.25">
      <c r="B127" s="3792" t="s">
        <v>19831</v>
      </c>
      <c r="C127" s="3793"/>
      <c r="D127" s="3793"/>
      <c r="E127" s="3793"/>
      <c r="F127" s="3793"/>
      <c r="G127" s="3793"/>
      <c r="H127" s="3793"/>
      <c r="I127" s="3793"/>
      <c r="J127" s="3793"/>
      <c r="K127" s="3794"/>
      <c r="M127" s="610">
        <v>90</v>
      </c>
      <c r="N127" s="611">
        <v>8</v>
      </c>
      <c r="O127" s="611"/>
      <c r="P127" s="612" t="s">
        <v>8338</v>
      </c>
      <c r="Q127" s="274" t="s">
        <v>3459</v>
      </c>
      <c r="R127" s="271" t="s">
        <v>3460</v>
      </c>
    </row>
    <row r="128" spans="2:18" x14ac:dyDescent="0.25">
      <c r="B128" s="3795"/>
      <c r="C128" s="3796"/>
      <c r="D128" s="3796"/>
      <c r="E128" s="3796"/>
      <c r="F128" s="3796"/>
      <c r="G128" s="3796"/>
      <c r="H128" s="3796"/>
      <c r="I128" s="3796"/>
      <c r="J128" s="3796"/>
      <c r="K128" s="3797"/>
      <c r="M128" s="617">
        <v>90</v>
      </c>
      <c r="N128" s="618">
        <v>80</v>
      </c>
      <c r="O128" s="618" t="s">
        <v>8225</v>
      </c>
      <c r="P128" s="619" t="s">
        <v>8339</v>
      </c>
      <c r="Q128" s="273" t="s">
        <v>3461</v>
      </c>
      <c r="R128" s="272" t="s">
        <v>3462</v>
      </c>
    </row>
    <row r="129" spans="1:18" x14ac:dyDescent="0.25">
      <c r="B129" s="3792" t="s">
        <v>7184</v>
      </c>
      <c r="C129" s="3793"/>
      <c r="D129" s="3793"/>
      <c r="E129" s="3793"/>
      <c r="F129" s="3793"/>
      <c r="G129" s="3793"/>
      <c r="H129" s="3793"/>
      <c r="I129" s="3793"/>
      <c r="J129" s="3793"/>
      <c r="K129" s="3794"/>
      <c r="M129" s="610">
        <v>91</v>
      </c>
      <c r="N129" s="611">
        <v>0</v>
      </c>
      <c r="O129" s="611"/>
      <c r="P129" s="612" t="s">
        <v>8340</v>
      </c>
      <c r="Q129" s="274" t="s">
        <v>3463</v>
      </c>
      <c r="R129" s="271" t="s">
        <v>3464</v>
      </c>
    </row>
    <row r="130" spans="1:18" x14ac:dyDescent="0.25">
      <c r="B130" s="3831" t="s">
        <v>7185</v>
      </c>
      <c r="C130" s="3832"/>
      <c r="D130" s="3832"/>
      <c r="E130" s="3832"/>
      <c r="F130" s="3832"/>
      <c r="G130" s="3832"/>
      <c r="H130" s="3832"/>
      <c r="I130" s="3832"/>
      <c r="J130" s="3832"/>
      <c r="K130" s="3833"/>
      <c r="M130" s="617">
        <v>91</v>
      </c>
      <c r="N130" s="618">
        <v>1</v>
      </c>
      <c r="O130" s="618"/>
      <c r="P130" s="619" t="s">
        <v>8341</v>
      </c>
      <c r="Q130" s="273" t="s">
        <v>3465</v>
      </c>
      <c r="R130" s="272" t="s">
        <v>3466</v>
      </c>
    </row>
    <row r="131" spans="1:18" x14ac:dyDescent="0.25">
      <c r="M131" s="610">
        <v>91</v>
      </c>
      <c r="N131" s="611">
        <v>2</v>
      </c>
      <c r="O131" s="611"/>
      <c r="P131" s="612" t="s">
        <v>8342</v>
      </c>
      <c r="Q131" s="273"/>
      <c r="R131" s="272" t="s">
        <v>3467</v>
      </c>
    </row>
    <row r="132" spans="1:18" x14ac:dyDescent="0.25">
      <c r="M132" s="617">
        <v>91</v>
      </c>
      <c r="N132" s="618" t="s">
        <v>8343</v>
      </c>
      <c r="O132" s="618"/>
      <c r="P132" s="619" t="s">
        <v>8344</v>
      </c>
      <c r="R132" s="272" t="s">
        <v>3468</v>
      </c>
    </row>
    <row r="133" spans="1:18" x14ac:dyDescent="0.25">
      <c r="A133" s="3847" t="s">
        <v>665</v>
      </c>
      <c r="B133" s="3848"/>
      <c r="C133" s="3848"/>
      <c r="D133" s="3848"/>
      <c r="E133" s="3848"/>
      <c r="F133" s="3848"/>
      <c r="G133" s="3848"/>
      <c r="H133" s="3848"/>
      <c r="I133" s="3848"/>
      <c r="J133" s="3848"/>
      <c r="K133" s="3848"/>
      <c r="M133" s="610">
        <v>91</v>
      </c>
      <c r="N133" s="611" t="s">
        <v>8345</v>
      </c>
      <c r="O133" s="611"/>
      <c r="P133" s="612" t="s">
        <v>8346</v>
      </c>
      <c r="Q133" s="274" t="s">
        <v>3469</v>
      </c>
      <c r="R133" s="271" t="s">
        <v>3470</v>
      </c>
    </row>
    <row r="134" spans="1:18" x14ac:dyDescent="0.25">
      <c r="A134" s="3849" t="s">
        <v>7131</v>
      </c>
      <c r="B134" s="3850"/>
      <c r="C134" s="3850"/>
      <c r="D134" s="3850"/>
      <c r="E134" s="3850"/>
      <c r="F134" s="3850"/>
      <c r="G134" s="3850"/>
      <c r="H134" s="3850"/>
      <c r="I134" s="3850"/>
      <c r="J134" s="3850"/>
      <c r="K134" s="3850"/>
      <c r="M134" s="617">
        <v>91</v>
      </c>
      <c r="N134" s="618" t="s">
        <v>8347</v>
      </c>
      <c r="O134" s="618"/>
      <c r="P134" s="619" t="s">
        <v>8348</v>
      </c>
      <c r="Q134" s="273" t="s">
        <v>3471</v>
      </c>
      <c r="R134" s="272" t="s">
        <v>3472</v>
      </c>
    </row>
    <row r="135" spans="1:18" x14ac:dyDescent="0.25">
      <c r="A135" s="3868" t="s">
        <v>1087</v>
      </c>
      <c r="B135" s="3869"/>
      <c r="C135" s="3869"/>
      <c r="D135" s="3869"/>
      <c r="E135" s="3869"/>
      <c r="F135" s="3869"/>
      <c r="G135" s="3869"/>
      <c r="H135" s="3869"/>
      <c r="I135" s="3869"/>
      <c r="J135" s="3862"/>
      <c r="K135" s="3863"/>
      <c r="M135" s="610">
        <v>91</v>
      </c>
      <c r="N135" s="611" t="s">
        <v>8349</v>
      </c>
      <c r="O135" s="611"/>
      <c r="P135" s="612" t="s">
        <v>8350</v>
      </c>
      <c r="Q135" s="274" t="s">
        <v>3473</v>
      </c>
      <c r="R135" s="271" t="s">
        <v>3474</v>
      </c>
    </row>
    <row r="136" spans="1:18" x14ac:dyDescent="0.25">
      <c r="A136" s="683" t="s">
        <v>7132</v>
      </c>
      <c r="B136" s="88" t="s">
        <v>7133</v>
      </c>
      <c r="C136" s="1112" t="s">
        <v>7134</v>
      </c>
      <c r="D136" s="1112" t="s">
        <v>7135</v>
      </c>
      <c r="E136" s="1112" t="s">
        <v>7136</v>
      </c>
      <c r="F136" s="1112" t="s">
        <v>7137</v>
      </c>
      <c r="G136" s="1112" t="s">
        <v>7093</v>
      </c>
      <c r="H136" s="1113" t="s">
        <v>7138</v>
      </c>
      <c r="I136" s="693" t="s">
        <v>7139</v>
      </c>
      <c r="J136" s="3870" t="s">
        <v>9953</v>
      </c>
      <c r="K136" s="3871"/>
      <c r="M136" s="617">
        <v>91</v>
      </c>
      <c r="N136" s="618">
        <v>40</v>
      </c>
      <c r="O136" s="618"/>
      <c r="P136" s="619" t="s">
        <v>8351</v>
      </c>
      <c r="Q136" s="273" t="s">
        <v>3475</v>
      </c>
      <c r="R136" s="272" t="s">
        <v>3476</v>
      </c>
    </row>
    <row r="137" spans="1:18" ht="30" x14ac:dyDescent="0.25">
      <c r="A137" s="144">
        <v>0</v>
      </c>
      <c r="B137" s="138">
        <v>0</v>
      </c>
      <c r="C137" s="138"/>
      <c r="D137" s="138"/>
      <c r="E137" s="138"/>
      <c r="F137" s="138"/>
      <c r="G137" s="138"/>
      <c r="H137" s="113"/>
      <c r="I137" s="89" t="s">
        <v>7140</v>
      </c>
      <c r="J137" s="3872" t="s">
        <v>9117</v>
      </c>
      <c r="K137" s="3873"/>
      <c r="M137" s="610">
        <v>91</v>
      </c>
      <c r="N137" s="611" t="s">
        <v>8352</v>
      </c>
      <c r="O137" s="611"/>
      <c r="P137" s="612" t="s">
        <v>8353</v>
      </c>
      <c r="Q137" s="274" t="s">
        <v>3477</v>
      </c>
      <c r="R137" s="271" t="s">
        <v>3478</v>
      </c>
    </row>
    <row r="138" spans="1:18" ht="30" x14ac:dyDescent="0.25">
      <c r="A138" s="144">
        <v>0</v>
      </c>
      <c r="B138" s="138">
        <v>1</v>
      </c>
      <c r="C138" s="138"/>
      <c r="D138" s="138"/>
      <c r="E138" s="138"/>
      <c r="F138" s="138"/>
      <c r="G138" s="138"/>
      <c r="H138" s="113"/>
      <c r="I138" s="89" t="s">
        <v>7141</v>
      </c>
      <c r="J138" s="3795" t="s">
        <v>9118</v>
      </c>
      <c r="K138" s="3797"/>
      <c r="M138" s="617">
        <v>91</v>
      </c>
      <c r="N138" s="618" t="s">
        <v>8354</v>
      </c>
      <c r="O138" s="618"/>
      <c r="P138" s="619" t="s">
        <v>8355</v>
      </c>
      <c r="Q138" s="273" t="s">
        <v>3479</v>
      </c>
      <c r="R138" s="272" t="s">
        <v>3480</v>
      </c>
    </row>
    <row r="139" spans="1:18" ht="45" x14ac:dyDescent="0.25">
      <c r="A139" s="144">
        <v>1</v>
      </c>
      <c r="B139" s="138">
        <v>0</v>
      </c>
      <c r="C139" s="138"/>
      <c r="D139" s="138"/>
      <c r="E139" s="138"/>
      <c r="F139" s="138"/>
      <c r="G139" s="138"/>
      <c r="H139" s="113"/>
      <c r="I139" s="89" t="s">
        <v>7142</v>
      </c>
      <c r="J139" s="3795" t="s">
        <v>9119</v>
      </c>
      <c r="K139" s="3797"/>
      <c r="M139" s="610">
        <v>91</v>
      </c>
      <c r="N139" s="611" t="s">
        <v>8356</v>
      </c>
      <c r="O139" s="611"/>
      <c r="P139" s="612" t="s">
        <v>8357</v>
      </c>
      <c r="Q139" s="274" t="s">
        <v>3481</v>
      </c>
      <c r="R139" s="271" t="s">
        <v>3482</v>
      </c>
    </row>
    <row r="140" spans="1:18" x14ac:dyDescent="0.25">
      <c r="A140" s="144">
        <v>1</v>
      </c>
      <c r="B140" s="138">
        <v>1</v>
      </c>
      <c r="C140" s="138"/>
      <c r="D140" s="138"/>
      <c r="E140" s="138"/>
      <c r="F140" s="138"/>
      <c r="G140" s="138"/>
      <c r="H140" s="113"/>
      <c r="I140" s="89" t="s">
        <v>7143</v>
      </c>
      <c r="J140" s="3795" t="s">
        <v>9120</v>
      </c>
      <c r="K140" s="3797"/>
      <c r="M140" s="617">
        <v>91</v>
      </c>
      <c r="N140" s="618" t="s">
        <v>45</v>
      </c>
      <c r="O140" s="618"/>
      <c r="P140" s="619" t="s">
        <v>8358</v>
      </c>
      <c r="Q140" s="273" t="s">
        <v>3483</v>
      </c>
      <c r="R140" s="272" t="s">
        <v>3484</v>
      </c>
    </row>
    <row r="141" spans="1:18" ht="45" x14ac:dyDescent="0.25">
      <c r="A141" s="144"/>
      <c r="B141" s="138"/>
      <c r="C141" s="138">
        <v>0</v>
      </c>
      <c r="D141" s="138"/>
      <c r="E141" s="138"/>
      <c r="F141" s="138"/>
      <c r="G141" s="138"/>
      <c r="H141" s="113"/>
      <c r="I141" s="89" t="s">
        <v>7144</v>
      </c>
      <c r="J141" s="3795" t="s">
        <v>9121</v>
      </c>
      <c r="K141" s="3797"/>
      <c r="M141" s="610">
        <v>91</v>
      </c>
      <c r="N141" s="611" t="s">
        <v>8359</v>
      </c>
      <c r="O141" s="611"/>
      <c r="P141" s="612" t="s">
        <v>8360</v>
      </c>
      <c r="Q141" s="273"/>
      <c r="R141" s="272" t="s">
        <v>3485</v>
      </c>
    </row>
    <row r="142" spans="1:18" ht="45" x14ac:dyDescent="0.25">
      <c r="A142" s="144"/>
      <c r="B142" s="138"/>
      <c r="C142" s="138">
        <v>1</v>
      </c>
      <c r="D142" s="138"/>
      <c r="E142" s="138"/>
      <c r="F142" s="138"/>
      <c r="G142" s="138"/>
      <c r="H142" s="113"/>
      <c r="I142" s="89" t="s">
        <v>7145</v>
      </c>
      <c r="J142" s="3795" t="s">
        <v>9122</v>
      </c>
      <c r="K142" s="3797"/>
      <c r="M142" s="617">
        <v>91</v>
      </c>
      <c r="N142" s="618" t="s">
        <v>8361</v>
      </c>
      <c r="O142" s="618"/>
      <c r="P142" s="619" t="s">
        <v>8362</v>
      </c>
      <c r="Q142" s="274" t="s">
        <v>3486</v>
      </c>
      <c r="R142" s="271" t="s">
        <v>3487</v>
      </c>
    </row>
    <row r="143" spans="1:18" ht="30" x14ac:dyDescent="0.25">
      <c r="A143" s="144"/>
      <c r="B143" s="138"/>
      <c r="C143" s="138"/>
      <c r="D143" s="138" t="s">
        <v>7114</v>
      </c>
      <c r="E143" s="138" t="s">
        <v>7114</v>
      </c>
      <c r="F143" s="138" t="s">
        <v>7114</v>
      </c>
      <c r="G143" s="138" t="s">
        <v>7114</v>
      </c>
      <c r="H143" s="113" t="s">
        <v>7114</v>
      </c>
      <c r="I143" s="89" t="s">
        <v>7146</v>
      </c>
      <c r="J143" s="3874"/>
      <c r="K143" s="3875"/>
      <c r="M143" s="610">
        <v>91</v>
      </c>
      <c r="N143" s="611" t="s">
        <v>8363</v>
      </c>
      <c r="O143" s="611"/>
      <c r="P143" s="612" t="s">
        <v>8364</v>
      </c>
      <c r="Q143" s="273" t="s">
        <v>3488</v>
      </c>
      <c r="R143" s="272" t="s">
        <v>3489</v>
      </c>
    </row>
    <row r="144" spans="1:18" ht="60" x14ac:dyDescent="0.25">
      <c r="A144" s="146"/>
      <c r="B144" s="156"/>
      <c r="C144" s="156"/>
      <c r="D144" s="156">
        <v>1</v>
      </c>
      <c r="E144" s="156">
        <v>1</v>
      </c>
      <c r="F144" s="156">
        <v>1</v>
      </c>
      <c r="G144" s="156">
        <v>1</v>
      </c>
      <c r="H144" s="114">
        <v>1</v>
      </c>
      <c r="I144" s="92" t="s">
        <v>19832</v>
      </c>
      <c r="J144" s="3792" t="s">
        <v>9952</v>
      </c>
      <c r="K144" s="3794"/>
      <c r="M144" s="617">
        <v>91</v>
      </c>
      <c r="N144" s="618" t="s">
        <v>8365</v>
      </c>
      <c r="O144" s="618"/>
      <c r="P144" s="619" t="s">
        <v>8366</v>
      </c>
      <c r="Q144" s="274" t="s">
        <v>3490</v>
      </c>
      <c r="R144" s="271" t="s">
        <v>3491</v>
      </c>
    </row>
    <row r="145" spans="1:18" x14ac:dyDescent="0.25">
      <c r="A145" s="86"/>
      <c r="B145" s="2"/>
      <c r="J145" s="3792" t="s">
        <v>7147</v>
      </c>
      <c r="K145" s="3794"/>
      <c r="M145" s="610">
        <v>91</v>
      </c>
      <c r="N145" s="611" t="s">
        <v>8261</v>
      </c>
      <c r="O145" s="611"/>
      <c r="P145" s="612" t="s">
        <v>8367</v>
      </c>
      <c r="Q145" s="273" t="s">
        <v>3492</v>
      </c>
      <c r="R145" s="272" t="s">
        <v>3493</v>
      </c>
    </row>
    <row r="146" spans="1:18" x14ac:dyDescent="0.25">
      <c r="A146" s="3866" t="s">
        <v>1104</v>
      </c>
      <c r="B146" s="3867"/>
      <c r="C146" s="3867"/>
      <c r="D146" s="3867"/>
      <c r="E146" s="3867"/>
      <c r="F146" s="3867"/>
      <c r="G146" s="3867"/>
      <c r="H146" s="3867"/>
      <c r="I146" s="3867"/>
      <c r="J146" s="3792" t="s">
        <v>7148</v>
      </c>
      <c r="K146" s="3794"/>
      <c r="M146" s="617">
        <v>91</v>
      </c>
      <c r="N146" s="618" t="s">
        <v>8368</v>
      </c>
      <c r="O146" s="618"/>
      <c r="P146" s="619" t="s">
        <v>8369</v>
      </c>
      <c r="Q146" s="274" t="s">
        <v>3494</v>
      </c>
      <c r="R146" s="271" t="s">
        <v>3495</v>
      </c>
    </row>
    <row r="147" spans="1:18" x14ac:dyDescent="0.25">
      <c r="A147" s="94" t="s">
        <v>7132</v>
      </c>
      <c r="B147" s="95" t="s">
        <v>7133</v>
      </c>
      <c r="C147" s="1111" t="s">
        <v>7134</v>
      </c>
      <c r="D147" s="1111" t="s">
        <v>7135</v>
      </c>
      <c r="E147" s="1111" t="s">
        <v>7136</v>
      </c>
      <c r="F147" s="1111" t="s">
        <v>7137</v>
      </c>
      <c r="G147" s="1111" t="s">
        <v>7093</v>
      </c>
      <c r="H147" s="1111" t="s">
        <v>7138</v>
      </c>
      <c r="I147" s="1114" t="s">
        <v>7139</v>
      </c>
      <c r="J147" s="3792" t="s">
        <v>7149</v>
      </c>
      <c r="K147" s="3794"/>
      <c r="M147" s="610">
        <v>91</v>
      </c>
      <c r="N147" s="611" t="s">
        <v>1083</v>
      </c>
      <c r="O147" s="611"/>
      <c r="P147" s="612" t="s">
        <v>8370</v>
      </c>
      <c r="Q147" s="273" t="s">
        <v>3496</v>
      </c>
      <c r="R147" s="272" t="s">
        <v>3497</v>
      </c>
    </row>
    <row r="148" spans="1:18" ht="45" x14ac:dyDescent="0.25">
      <c r="A148" s="144" t="s">
        <v>7114</v>
      </c>
      <c r="B148" s="138"/>
      <c r="C148" s="138"/>
      <c r="D148" s="138"/>
      <c r="E148" s="138"/>
      <c r="F148" s="138"/>
      <c r="G148" s="138"/>
      <c r="H148" s="138"/>
      <c r="I148" s="89" t="s">
        <v>19833</v>
      </c>
      <c r="J148" s="3792" t="s">
        <v>7150</v>
      </c>
      <c r="K148" s="3794"/>
      <c r="M148" s="617">
        <v>91</v>
      </c>
      <c r="N148" s="618" t="s">
        <v>8371</v>
      </c>
      <c r="O148" s="618"/>
      <c r="P148" s="619" t="s">
        <v>8372</v>
      </c>
      <c r="Q148" s="274" t="s">
        <v>3498</v>
      </c>
      <c r="R148" s="271" t="s">
        <v>3499</v>
      </c>
    </row>
    <row r="149" spans="1:18" ht="30" x14ac:dyDescent="0.25">
      <c r="A149" s="146"/>
      <c r="B149" s="156" t="s">
        <v>7114</v>
      </c>
      <c r="C149" s="156" t="s">
        <v>7114</v>
      </c>
      <c r="D149" s="156" t="s">
        <v>7114</v>
      </c>
      <c r="E149" s="156" t="s">
        <v>7114</v>
      </c>
      <c r="F149" s="156" t="s">
        <v>7114</v>
      </c>
      <c r="G149" s="156" t="s">
        <v>7114</v>
      </c>
      <c r="H149" s="156" t="s">
        <v>7114</v>
      </c>
      <c r="I149" s="92" t="s">
        <v>7146</v>
      </c>
      <c r="J149" s="3845"/>
      <c r="K149" s="3846"/>
      <c r="M149" s="610">
        <v>91</v>
      </c>
      <c r="N149" s="611" t="s">
        <v>8373</v>
      </c>
      <c r="O149" s="611"/>
      <c r="P149" s="612" t="s">
        <v>8374</v>
      </c>
      <c r="Q149" s="273" t="s">
        <v>3500</v>
      </c>
      <c r="R149" s="272" t="s">
        <v>3501</v>
      </c>
    </row>
    <row r="150" spans="1:18" x14ac:dyDescent="0.25">
      <c r="M150" s="617">
        <v>91</v>
      </c>
      <c r="N150" s="618" t="s">
        <v>8375</v>
      </c>
      <c r="O150" s="618"/>
      <c r="P150" s="619" t="s">
        <v>8376</v>
      </c>
      <c r="Q150" s="274" t="s">
        <v>3502</v>
      </c>
      <c r="R150" s="271" t="s">
        <v>3503</v>
      </c>
    </row>
    <row r="151" spans="1:18" x14ac:dyDescent="0.25">
      <c r="M151" s="610">
        <v>91</v>
      </c>
      <c r="N151" s="611" t="s">
        <v>536</v>
      </c>
      <c r="O151" s="611"/>
      <c r="P151" s="612" t="s">
        <v>8377</v>
      </c>
      <c r="Q151" s="273" t="s">
        <v>3504</v>
      </c>
      <c r="R151" s="272" t="s">
        <v>3505</v>
      </c>
    </row>
    <row r="152" spans="1:18" x14ac:dyDescent="0.25">
      <c r="M152" s="617">
        <v>91</v>
      </c>
      <c r="N152" s="618" t="s">
        <v>538</v>
      </c>
      <c r="O152" s="618"/>
      <c r="P152" s="619" t="s">
        <v>8378</v>
      </c>
      <c r="Q152" s="273"/>
      <c r="R152" s="272" t="s">
        <v>3506</v>
      </c>
    </row>
    <row r="153" spans="1:18" x14ac:dyDescent="0.25">
      <c r="M153" s="610">
        <v>92</v>
      </c>
      <c r="N153" s="611" t="s">
        <v>8379</v>
      </c>
      <c r="O153" s="611" t="s">
        <v>8222</v>
      </c>
      <c r="P153" s="612" t="s">
        <v>8380</v>
      </c>
      <c r="Q153" s="274" t="s">
        <v>3507</v>
      </c>
      <c r="R153" s="271" t="s">
        <v>3508</v>
      </c>
    </row>
    <row r="154" spans="1:18" x14ac:dyDescent="0.25">
      <c r="M154" s="617">
        <v>92</v>
      </c>
      <c r="N154" s="618">
        <v>10</v>
      </c>
      <c r="O154" s="618" t="s">
        <v>185</v>
      </c>
      <c r="P154" s="619" t="s">
        <v>8381</v>
      </c>
      <c r="Q154" s="273" t="s">
        <v>3509</v>
      </c>
      <c r="R154" s="272" t="s">
        <v>3510</v>
      </c>
    </row>
    <row r="155" spans="1:18" x14ac:dyDescent="0.25">
      <c r="M155" s="610">
        <v>92</v>
      </c>
      <c r="N155" s="611">
        <v>40</v>
      </c>
      <c r="O155" s="611" t="s">
        <v>185</v>
      </c>
      <c r="P155" s="612" t="s">
        <v>8382</v>
      </c>
      <c r="Q155" s="273"/>
      <c r="R155" s="272" t="s">
        <v>3511</v>
      </c>
    </row>
    <row r="156" spans="1:18" x14ac:dyDescent="0.25">
      <c r="M156" s="617">
        <v>93</v>
      </c>
      <c r="N156" s="618">
        <v>1</v>
      </c>
      <c r="O156" s="618"/>
      <c r="P156" s="619" t="s">
        <v>8383</v>
      </c>
      <c r="Q156" s="273"/>
      <c r="R156" s="272" t="s">
        <v>3512</v>
      </c>
    </row>
    <row r="157" spans="1:18" x14ac:dyDescent="0.25">
      <c r="M157" s="610">
        <v>93</v>
      </c>
      <c r="N157" s="611">
        <v>2</v>
      </c>
      <c r="O157" s="611"/>
      <c r="P157" s="612" t="s">
        <v>8384</v>
      </c>
      <c r="Q157" s="273"/>
      <c r="R157" s="272" t="s">
        <v>3513</v>
      </c>
    </row>
    <row r="158" spans="1:18" x14ac:dyDescent="0.25">
      <c r="M158" s="617">
        <v>93</v>
      </c>
      <c r="N158" s="618">
        <v>3</v>
      </c>
      <c r="O158" s="618" t="s">
        <v>185</v>
      </c>
      <c r="P158" s="619" t="s">
        <v>8385</v>
      </c>
      <c r="Q158" s="273"/>
      <c r="R158" s="272" t="s">
        <v>3514</v>
      </c>
    </row>
    <row r="159" spans="1:18" x14ac:dyDescent="0.25">
      <c r="M159" s="610">
        <v>94</v>
      </c>
      <c r="N159" s="611">
        <v>0</v>
      </c>
      <c r="O159" s="611" t="s">
        <v>185</v>
      </c>
      <c r="P159" s="612" t="s">
        <v>8386</v>
      </c>
      <c r="Q159" s="274" t="s">
        <v>3515</v>
      </c>
      <c r="R159" s="271" t="s">
        <v>3516</v>
      </c>
    </row>
    <row r="160" spans="1:18" x14ac:dyDescent="0.25">
      <c r="M160" s="617">
        <v>94</v>
      </c>
      <c r="N160" s="618">
        <v>1</v>
      </c>
      <c r="O160" s="618"/>
      <c r="P160" s="619" t="s">
        <v>8387</v>
      </c>
      <c r="Q160" s="273" t="s">
        <v>3517</v>
      </c>
      <c r="R160" s="272" t="s">
        <v>3518</v>
      </c>
    </row>
    <row r="161" spans="13:18" x14ac:dyDescent="0.25">
      <c r="M161" s="610">
        <v>94</v>
      </c>
      <c r="N161" s="611">
        <v>2</v>
      </c>
      <c r="O161" s="611"/>
      <c r="P161" s="612" t="s">
        <v>8388</v>
      </c>
      <c r="Q161" s="274" t="s">
        <v>3519</v>
      </c>
      <c r="R161" s="271" t="s">
        <v>3520</v>
      </c>
    </row>
    <row r="162" spans="13:18" x14ac:dyDescent="0.25">
      <c r="M162" s="617">
        <v>94</v>
      </c>
      <c r="N162" s="618">
        <v>2</v>
      </c>
      <c r="O162" s="618" t="s">
        <v>185</v>
      </c>
      <c r="P162" s="619" t="s">
        <v>8389</v>
      </c>
      <c r="Q162" s="273" t="s">
        <v>3521</v>
      </c>
      <c r="R162" s="272" t="s">
        <v>3522</v>
      </c>
    </row>
    <row r="163" spans="13:18" x14ac:dyDescent="0.25">
      <c r="M163" s="610">
        <v>94</v>
      </c>
      <c r="N163" s="611">
        <v>3</v>
      </c>
      <c r="O163" s="611"/>
      <c r="P163" s="612" t="s">
        <v>8390</v>
      </c>
      <c r="Q163" s="274" t="s">
        <v>3523</v>
      </c>
      <c r="R163" s="271" t="s">
        <v>3524</v>
      </c>
    </row>
    <row r="164" spans="13:18" x14ac:dyDescent="0.25">
      <c r="M164" s="617">
        <v>94</v>
      </c>
      <c r="N164" s="618">
        <v>4</v>
      </c>
      <c r="O164" s="618" t="s">
        <v>185</v>
      </c>
      <c r="P164" s="619" t="s">
        <v>8391</v>
      </c>
      <c r="Q164" s="273" t="s">
        <v>3525</v>
      </c>
      <c r="R164" s="272" t="s">
        <v>3526</v>
      </c>
    </row>
    <row r="165" spans="13:18" x14ac:dyDescent="0.25">
      <c r="M165" s="610">
        <v>94</v>
      </c>
      <c r="N165" s="611">
        <v>5</v>
      </c>
      <c r="O165" s="611"/>
      <c r="P165" s="612" t="s">
        <v>8392</v>
      </c>
      <c r="Q165" s="274" t="s">
        <v>3527</v>
      </c>
      <c r="R165" s="271" t="s">
        <v>3528</v>
      </c>
    </row>
    <row r="166" spans="13:18" x14ac:dyDescent="0.25">
      <c r="M166" s="617">
        <v>94</v>
      </c>
      <c r="N166" s="618">
        <v>6</v>
      </c>
      <c r="O166" s="618" t="s">
        <v>185</v>
      </c>
      <c r="P166" s="619" t="s">
        <v>8393</v>
      </c>
      <c r="Q166" s="274"/>
      <c r="R166" s="271" t="s">
        <v>3529</v>
      </c>
    </row>
    <row r="167" spans="13:18" x14ac:dyDescent="0.25">
      <c r="M167" s="610">
        <v>94</v>
      </c>
      <c r="N167" s="611">
        <v>7</v>
      </c>
      <c r="O167" s="611"/>
      <c r="P167" s="612" t="s">
        <v>8394</v>
      </c>
      <c r="Q167" s="274"/>
      <c r="R167" s="271" t="s">
        <v>3530</v>
      </c>
    </row>
    <row r="168" spans="13:18" x14ac:dyDescent="0.25">
      <c r="M168" s="617">
        <v>94</v>
      </c>
      <c r="N168" s="618">
        <v>8</v>
      </c>
      <c r="O168" s="618"/>
      <c r="P168" s="619" t="s">
        <v>8395</v>
      </c>
      <c r="Q168" s="273" t="s">
        <v>3531</v>
      </c>
      <c r="R168" s="272" t="s">
        <v>3532</v>
      </c>
    </row>
    <row r="169" spans="13:18" x14ac:dyDescent="0.25">
      <c r="M169" s="610">
        <v>94</v>
      </c>
      <c r="N169" s="611">
        <v>8</v>
      </c>
      <c r="O169" s="611" t="s">
        <v>185</v>
      </c>
      <c r="P169" s="612" t="s">
        <v>8396</v>
      </c>
      <c r="Q169" s="274" t="s">
        <v>3533</v>
      </c>
      <c r="R169" s="271" t="s">
        <v>3534</v>
      </c>
    </row>
    <row r="170" spans="13:18" x14ac:dyDescent="0.25">
      <c r="M170" s="617">
        <v>95</v>
      </c>
      <c r="N170" s="618">
        <v>80</v>
      </c>
      <c r="O170" s="618"/>
      <c r="P170" s="619" t="s">
        <v>8397</v>
      </c>
      <c r="Q170" s="274"/>
      <c r="R170" s="271" t="s">
        <v>3535</v>
      </c>
    </row>
    <row r="171" spans="13:18" x14ac:dyDescent="0.25">
      <c r="M171" s="610">
        <v>96</v>
      </c>
      <c r="N171" s="611">
        <v>81</v>
      </c>
      <c r="O171" s="611"/>
      <c r="P171" s="612" t="s">
        <v>8398</v>
      </c>
      <c r="Q171" s="273" t="s">
        <v>3536</v>
      </c>
      <c r="R171" s="272" t="s">
        <v>3537</v>
      </c>
    </row>
    <row r="172" spans="13:18" x14ac:dyDescent="0.25">
      <c r="M172" s="617">
        <v>97</v>
      </c>
      <c r="N172" s="618">
        <v>0</v>
      </c>
      <c r="O172" s="618"/>
      <c r="P172" s="619" t="s">
        <v>8399</v>
      </c>
      <c r="Q172" s="274" t="s">
        <v>3538</v>
      </c>
      <c r="R172" s="271" t="s">
        <v>3539</v>
      </c>
    </row>
    <row r="173" spans="13:18" x14ac:dyDescent="0.25">
      <c r="M173" s="610">
        <v>97</v>
      </c>
      <c r="N173" s="611">
        <v>2</v>
      </c>
      <c r="O173" s="611"/>
      <c r="P173" s="612" t="s">
        <v>8400</v>
      </c>
      <c r="Q173" s="273" t="s">
        <v>3540</v>
      </c>
      <c r="R173" s="272" t="s">
        <v>3541</v>
      </c>
    </row>
    <row r="174" spans="13:18" x14ac:dyDescent="0.25">
      <c r="M174" s="617">
        <v>97</v>
      </c>
      <c r="N174" s="618">
        <v>4</v>
      </c>
      <c r="O174" s="618"/>
      <c r="P174" s="619" t="s">
        <v>8337</v>
      </c>
      <c r="Q174" s="274" t="s">
        <v>3542</v>
      </c>
      <c r="R174" s="271" t="s">
        <v>3407</v>
      </c>
    </row>
    <row r="175" spans="13:18" x14ac:dyDescent="0.25">
      <c r="M175" s="610">
        <v>97</v>
      </c>
      <c r="N175" s="611">
        <v>84</v>
      </c>
      <c r="O175" s="611"/>
      <c r="P175" s="612" t="s">
        <v>8401</v>
      </c>
      <c r="Q175" s="273" t="s">
        <v>3543</v>
      </c>
      <c r="R175" s="272" t="s">
        <v>3544</v>
      </c>
    </row>
    <row r="176" spans="13:18" x14ac:dyDescent="0.25">
      <c r="M176" s="617">
        <v>97</v>
      </c>
      <c r="N176" s="618">
        <v>85</v>
      </c>
      <c r="O176" s="618"/>
      <c r="P176" s="619" t="s">
        <v>8402</v>
      </c>
      <c r="Q176" s="274" t="s">
        <v>3545</v>
      </c>
      <c r="R176" s="271" t="s">
        <v>3546</v>
      </c>
    </row>
    <row r="177" spans="13:18" x14ac:dyDescent="0.25">
      <c r="M177" s="610">
        <v>97</v>
      </c>
      <c r="N177" s="611">
        <v>86</v>
      </c>
      <c r="O177" s="611"/>
      <c r="P177" s="612" t="s">
        <v>8403</v>
      </c>
      <c r="Q177" s="273" t="s">
        <v>3547</v>
      </c>
      <c r="R177" s="272" t="s">
        <v>3548</v>
      </c>
    </row>
    <row r="178" spans="13:18" x14ac:dyDescent="0.25">
      <c r="M178" s="617">
        <v>97</v>
      </c>
      <c r="N178" s="618">
        <v>87</v>
      </c>
      <c r="O178" s="618"/>
      <c r="P178" s="619" t="s">
        <v>8404</v>
      </c>
      <c r="Q178" s="274" t="s">
        <v>3549</v>
      </c>
      <c r="R178" s="271" t="s">
        <v>3550</v>
      </c>
    </row>
    <row r="179" spans="13:18" x14ac:dyDescent="0.25">
      <c r="M179" s="610">
        <v>97</v>
      </c>
      <c r="N179" s="611">
        <v>88</v>
      </c>
      <c r="O179" s="611"/>
      <c r="P179" s="612" t="s">
        <v>8405</v>
      </c>
      <c r="Q179" s="273" t="s">
        <v>3551</v>
      </c>
      <c r="R179" s="272" t="s">
        <v>3552</v>
      </c>
    </row>
    <row r="180" spans="13:18" x14ac:dyDescent="0.25">
      <c r="M180" s="617">
        <v>97</v>
      </c>
      <c r="N180" s="618">
        <v>89</v>
      </c>
      <c r="O180" s="618"/>
      <c r="P180" s="619" t="s">
        <v>8406</v>
      </c>
      <c r="Q180" s="274" t="s">
        <v>3553</v>
      </c>
      <c r="R180" s="271" t="s">
        <v>3552</v>
      </c>
    </row>
    <row r="181" spans="13:18" x14ac:dyDescent="0.25">
      <c r="M181" s="610">
        <v>98</v>
      </c>
      <c r="N181" s="611">
        <v>2</v>
      </c>
      <c r="O181" s="611" t="s">
        <v>185</v>
      </c>
      <c r="P181" s="612" t="s">
        <v>8407</v>
      </c>
      <c r="Q181" s="273" t="s">
        <v>3554</v>
      </c>
      <c r="R181" s="272" t="s">
        <v>3555</v>
      </c>
    </row>
    <row r="182" spans="13:18" x14ac:dyDescent="0.25">
      <c r="M182" s="617">
        <v>98</v>
      </c>
      <c r="N182" s="618">
        <v>4</v>
      </c>
      <c r="O182" s="618" t="s">
        <v>185</v>
      </c>
      <c r="P182" s="619" t="s">
        <v>8408</v>
      </c>
      <c r="Q182" s="274" t="s">
        <v>3556</v>
      </c>
      <c r="R182" s="271" t="s">
        <v>3557</v>
      </c>
    </row>
    <row r="183" spans="13:18" x14ac:dyDescent="0.25">
      <c r="M183" s="610">
        <v>98</v>
      </c>
      <c r="N183" s="611">
        <v>35</v>
      </c>
      <c r="O183" s="611" t="s">
        <v>185</v>
      </c>
      <c r="P183" s="612" t="s">
        <v>8409</v>
      </c>
      <c r="Q183" s="273" t="s">
        <v>3558</v>
      </c>
      <c r="R183" s="272" t="s">
        <v>3559</v>
      </c>
    </row>
    <row r="184" spans="13:18" x14ac:dyDescent="0.25">
      <c r="M184" s="617">
        <v>98</v>
      </c>
      <c r="N184" s="618">
        <v>40</v>
      </c>
      <c r="O184" s="618" t="s">
        <v>185</v>
      </c>
      <c r="P184" s="619" t="s">
        <v>8410</v>
      </c>
      <c r="Q184" s="274" t="s">
        <v>3560</v>
      </c>
      <c r="R184" s="271" t="s">
        <v>3561</v>
      </c>
    </row>
    <row r="185" spans="13:18" x14ac:dyDescent="0.25">
      <c r="M185" s="610">
        <v>98</v>
      </c>
      <c r="N185" s="611">
        <v>50</v>
      </c>
      <c r="O185" s="611" t="s">
        <v>185</v>
      </c>
      <c r="P185" s="612" t="s">
        <v>8411</v>
      </c>
      <c r="Q185" s="273" t="s">
        <v>3562</v>
      </c>
      <c r="R185" s="272" t="s">
        <v>3563</v>
      </c>
    </row>
    <row r="186" spans="13:18" x14ac:dyDescent="0.25">
      <c r="M186" s="617">
        <v>98</v>
      </c>
      <c r="N186" s="618">
        <v>62</v>
      </c>
      <c r="O186" s="618" t="s">
        <v>185</v>
      </c>
      <c r="P186" s="619" t="s">
        <v>8412</v>
      </c>
      <c r="Q186" s="274" t="s">
        <v>3564</v>
      </c>
      <c r="R186" s="271" t="s">
        <v>3565</v>
      </c>
    </row>
    <row r="187" spans="13:18" x14ac:dyDescent="0.25">
      <c r="M187" s="610">
        <v>99</v>
      </c>
      <c r="N187" s="611">
        <v>0</v>
      </c>
      <c r="O187" s="611"/>
      <c r="P187" s="612" t="s">
        <v>8413</v>
      </c>
      <c r="Q187" s="273" t="s">
        <v>3566</v>
      </c>
      <c r="R187" s="272" t="s">
        <v>3567</v>
      </c>
    </row>
    <row r="188" spans="13:18" x14ac:dyDescent="0.25">
      <c r="M188" s="617">
        <v>99</v>
      </c>
      <c r="N188" s="618">
        <v>4</v>
      </c>
      <c r="O188" s="618"/>
      <c r="P188" s="619" t="s">
        <v>8414</v>
      </c>
      <c r="Q188" s="274" t="s">
        <v>3568</v>
      </c>
      <c r="R188" s="271" t="s">
        <v>3569</v>
      </c>
    </row>
    <row r="189" spans="13:18" x14ac:dyDescent="0.25">
      <c r="M189" s="610">
        <v>99</v>
      </c>
      <c r="N189" s="611">
        <v>85</v>
      </c>
      <c r="O189" s="611"/>
      <c r="P189" s="612" t="s">
        <v>8415</v>
      </c>
      <c r="Q189" s="273" t="s">
        <v>3570</v>
      </c>
      <c r="R189" s="272" t="s">
        <v>3571</v>
      </c>
    </row>
    <row r="190" spans="13:18" x14ac:dyDescent="0.25">
      <c r="M190" s="617">
        <v>99</v>
      </c>
      <c r="N190" s="618">
        <v>86</v>
      </c>
      <c r="O190" s="618" t="s">
        <v>185</v>
      </c>
      <c r="P190" s="619" t="s">
        <v>8416</v>
      </c>
      <c r="Q190" s="274" t="s">
        <v>3572</v>
      </c>
      <c r="R190" s="271" t="s">
        <v>3573</v>
      </c>
    </row>
    <row r="191" spans="13:18" x14ac:dyDescent="0.25">
      <c r="M191" s="610">
        <v>99</v>
      </c>
      <c r="N191" s="611">
        <v>87</v>
      </c>
      <c r="O191" s="611"/>
      <c r="P191" s="612" t="s">
        <v>8417</v>
      </c>
      <c r="Q191" s="273" t="s">
        <v>3574</v>
      </c>
      <c r="R191" s="272" t="s">
        <v>3575</v>
      </c>
    </row>
    <row r="192" spans="13:18" x14ac:dyDescent="0.25">
      <c r="M192" s="617">
        <v>99</v>
      </c>
      <c r="N192" s="618">
        <v>88</v>
      </c>
      <c r="O192" s="618"/>
      <c r="P192" s="619" t="s">
        <v>8418</v>
      </c>
      <c r="Q192" s="274" t="s">
        <v>3576</v>
      </c>
      <c r="R192" s="271" t="s">
        <v>3577</v>
      </c>
    </row>
    <row r="193" spans="13:18" x14ac:dyDescent="0.25">
      <c r="M193" s="610" t="s">
        <v>8419</v>
      </c>
      <c r="N193" s="611">
        <v>0</v>
      </c>
      <c r="O193" s="611"/>
      <c r="P193" s="612" t="s">
        <v>8420</v>
      </c>
      <c r="Q193" s="273" t="s">
        <v>3578</v>
      </c>
      <c r="R193" s="272" t="s">
        <v>3579</v>
      </c>
    </row>
    <row r="194" spans="13:18" x14ac:dyDescent="0.25">
      <c r="M194" s="617" t="s">
        <v>8419</v>
      </c>
      <c r="N194" s="618">
        <v>4</v>
      </c>
      <c r="O194" s="618"/>
      <c r="P194" s="619" t="s">
        <v>8421</v>
      </c>
      <c r="Q194" s="274" t="s">
        <v>3580</v>
      </c>
      <c r="R194" s="271" t="s">
        <v>3581</v>
      </c>
    </row>
    <row r="195" spans="13:18" x14ac:dyDescent="0.25">
      <c r="M195" s="610" t="s">
        <v>8419</v>
      </c>
      <c r="N195" s="611">
        <v>71</v>
      </c>
      <c r="O195" s="611"/>
      <c r="P195" s="612" t="s">
        <v>8422</v>
      </c>
      <c r="Q195" s="274"/>
      <c r="R195" s="271" t="s">
        <v>3582</v>
      </c>
    </row>
    <row r="196" spans="13:18" x14ac:dyDescent="0.25">
      <c r="M196" s="617" t="s">
        <v>8419</v>
      </c>
      <c r="N196" s="618">
        <v>72</v>
      </c>
      <c r="O196" s="618"/>
      <c r="P196" s="619" t="s">
        <v>8423</v>
      </c>
      <c r="Q196" s="273" t="s">
        <v>3583</v>
      </c>
      <c r="R196" s="272" t="s">
        <v>3584</v>
      </c>
    </row>
    <row r="197" spans="13:18" x14ac:dyDescent="0.25">
      <c r="M197" s="610" t="s">
        <v>8354</v>
      </c>
      <c r="N197" s="611">
        <v>5</v>
      </c>
      <c r="O197" s="611" t="s">
        <v>185</v>
      </c>
      <c r="P197" s="612" t="s">
        <v>8424</v>
      </c>
      <c r="Q197" s="274" t="s">
        <v>3585</v>
      </c>
      <c r="R197" s="271" t="s">
        <v>3586</v>
      </c>
    </row>
    <row r="198" spans="13:18" x14ac:dyDescent="0.25">
      <c r="M198" s="617" t="s">
        <v>8354</v>
      </c>
      <c r="N198" s="618">
        <v>7</v>
      </c>
      <c r="O198" s="618" t="s">
        <v>185</v>
      </c>
      <c r="P198" s="619" t="s">
        <v>8425</v>
      </c>
      <c r="Q198" s="273" t="s">
        <v>3587</v>
      </c>
      <c r="R198" s="272" t="s">
        <v>3588</v>
      </c>
    </row>
    <row r="199" spans="13:18" x14ac:dyDescent="0.25">
      <c r="M199" s="610" t="s">
        <v>8354</v>
      </c>
      <c r="N199" s="611">
        <v>8</v>
      </c>
      <c r="O199" s="611" t="s">
        <v>185</v>
      </c>
      <c r="P199" s="612" t="s">
        <v>8426</v>
      </c>
      <c r="Q199" s="274" t="s">
        <v>3589</v>
      </c>
      <c r="R199" s="271" t="s">
        <v>3590</v>
      </c>
    </row>
    <row r="200" spans="13:18" x14ac:dyDescent="0.25">
      <c r="M200" s="617" t="s">
        <v>8354</v>
      </c>
      <c r="N200" s="618">
        <v>9</v>
      </c>
      <c r="O200" s="618" t="s">
        <v>185</v>
      </c>
      <c r="P200" s="619" t="s">
        <v>8427</v>
      </c>
      <c r="Q200" s="273" t="s">
        <v>3591</v>
      </c>
      <c r="R200" s="272" t="s">
        <v>3592</v>
      </c>
    </row>
    <row r="201" spans="13:18" x14ac:dyDescent="0.25">
      <c r="M201" s="610" t="s">
        <v>8354</v>
      </c>
      <c r="N201" s="611" t="s">
        <v>8110</v>
      </c>
      <c r="O201" s="611" t="s">
        <v>185</v>
      </c>
      <c r="P201" s="612" t="s">
        <v>8428</v>
      </c>
      <c r="Q201" s="274" t="s">
        <v>3593</v>
      </c>
      <c r="R201" s="271" t="s">
        <v>3594</v>
      </c>
    </row>
    <row r="202" spans="13:18" x14ac:dyDescent="0.25">
      <c r="M202" s="617" t="s">
        <v>8354</v>
      </c>
      <c r="N202" s="618">
        <v>10</v>
      </c>
      <c r="O202" s="618" t="s">
        <v>185</v>
      </c>
      <c r="P202" s="619" t="s">
        <v>8429</v>
      </c>
      <c r="Q202" s="273" t="s">
        <v>3595</v>
      </c>
      <c r="R202" s="272" t="s">
        <v>3596</v>
      </c>
    </row>
    <row r="203" spans="13:18" x14ac:dyDescent="0.25">
      <c r="M203" s="610" t="s">
        <v>8354</v>
      </c>
      <c r="N203" s="611">
        <v>11</v>
      </c>
      <c r="O203" s="611" t="s">
        <v>185</v>
      </c>
      <c r="P203" s="612" t="s">
        <v>8430</v>
      </c>
      <c r="Q203" s="274" t="s">
        <v>3597</v>
      </c>
      <c r="R203" s="271" t="s">
        <v>3598</v>
      </c>
    </row>
    <row r="204" spans="13:18" x14ac:dyDescent="0.25">
      <c r="M204" s="617" t="s">
        <v>8354</v>
      </c>
      <c r="N204" s="618">
        <v>12</v>
      </c>
      <c r="O204" s="618" t="s">
        <v>185</v>
      </c>
      <c r="P204" s="619" t="s">
        <v>8431</v>
      </c>
      <c r="Q204" s="273" t="s">
        <v>3599</v>
      </c>
      <c r="R204" s="272" t="s">
        <v>3600</v>
      </c>
    </row>
    <row r="205" spans="13:18" x14ac:dyDescent="0.25">
      <c r="M205" s="610" t="s">
        <v>8354</v>
      </c>
      <c r="N205" s="611">
        <v>13</v>
      </c>
      <c r="O205" s="611" t="s">
        <v>185</v>
      </c>
      <c r="P205" s="612" t="s">
        <v>8432</v>
      </c>
      <c r="Q205" s="274" t="s">
        <v>3601</v>
      </c>
      <c r="R205" s="271" t="s">
        <v>3602</v>
      </c>
    </row>
    <row r="206" spans="13:18" x14ac:dyDescent="0.25">
      <c r="M206" s="617" t="s">
        <v>8354</v>
      </c>
      <c r="N206" s="618">
        <v>14</v>
      </c>
      <c r="O206" s="618" t="s">
        <v>185</v>
      </c>
      <c r="P206" s="619" t="s">
        <v>8433</v>
      </c>
      <c r="Q206" s="273" t="s">
        <v>3603</v>
      </c>
      <c r="R206" s="272" t="s">
        <v>3604</v>
      </c>
    </row>
    <row r="207" spans="13:18" x14ac:dyDescent="0.25">
      <c r="M207" s="610" t="s">
        <v>8354</v>
      </c>
      <c r="N207" s="611">
        <v>15</v>
      </c>
      <c r="O207" s="611" t="s">
        <v>185</v>
      </c>
      <c r="P207" s="612" t="s">
        <v>8434</v>
      </c>
      <c r="Q207" s="274" t="s">
        <v>3605</v>
      </c>
      <c r="R207" s="271" t="s">
        <v>3606</v>
      </c>
    </row>
    <row r="208" spans="13:18" x14ac:dyDescent="0.25">
      <c r="M208" s="617" t="s">
        <v>8354</v>
      </c>
      <c r="N208" s="618">
        <v>17</v>
      </c>
      <c r="O208" s="618" t="s">
        <v>185</v>
      </c>
      <c r="P208" s="619" t="s">
        <v>8435</v>
      </c>
      <c r="Q208" s="273" t="s">
        <v>3607</v>
      </c>
      <c r="R208" s="272" t="s">
        <v>3608</v>
      </c>
    </row>
    <row r="209" spans="13:18" x14ac:dyDescent="0.25">
      <c r="M209" s="610" t="s">
        <v>8354</v>
      </c>
      <c r="N209" s="611">
        <v>18</v>
      </c>
      <c r="O209" s="611" t="s">
        <v>185</v>
      </c>
      <c r="P209" s="612" t="s">
        <v>8436</v>
      </c>
      <c r="Q209" s="273"/>
      <c r="R209" s="272" t="s">
        <v>3609</v>
      </c>
    </row>
    <row r="210" spans="13:18" x14ac:dyDescent="0.25">
      <c r="M210" s="617" t="s">
        <v>8354</v>
      </c>
      <c r="N210" s="618">
        <v>19</v>
      </c>
      <c r="O210" s="618" t="s">
        <v>185</v>
      </c>
      <c r="P210" s="619" t="s">
        <v>8437</v>
      </c>
      <c r="Q210" s="274" t="s">
        <v>3610</v>
      </c>
      <c r="R210" s="271" t="s">
        <v>3611</v>
      </c>
    </row>
    <row r="211" spans="13:18" x14ac:dyDescent="0.25">
      <c r="M211" s="610" t="s">
        <v>8354</v>
      </c>
      <c r="N211" s="611" t="s">
        <v>8438</v>
      </c>
      <c r="O211" s="611" t="s">
        <v>185</v>
      </c>
      <c r="P211" s="612" t="s">
        <v>8439</v>
      </c>
      <c r="Q211" s="273" t="s">
        <v>3612</v>
      </c>
      <c r="R211" s="272" t="s">
        <v>3613</v>
      </c>
    </row>
    <row r="212" spans="13:18" x14ac:dyDescent="0.25">
      <c r="M212" s="617" t="s">
        <v>8354</v>
      </c>
      <c r="N212" s="618" t="s">
        <v>8440</v>
      </c>
      <c r="O212" s="618" t="s">
        <v>185</v>
      </c>
      <c r="P212" s="619" t="s">
        <v>8441</v>
      </c>
      <c r="Q212" s="274" t="s">
        <v>3614</v>
      </c>
      <c r="R212" s="271" t="s">
        <v>3615</v>
      </c>
    </row>
    <row r="213" spans="13:18" x14ac:dyDescent="0.25">
      <c r="M213" s="610" t="s">
        <v>8354</v>
      </c>
      <c r="N213" s="611" t="s">
        <v>8442</v>
      </c>
      <c r="O213" s="611" t="s">
        <v>185</v>
      </c>
      <c r="P213" s="612" t="s">
        <v>8443</v>
      </c>
      <c r="Q213" s="273" t="s">
        <v>3616</v>
      </c>
      <c r="R213" s="272" t="s">
        <v>3617</v>
      </c>
    </row>
    <row r="214" spans="13:18" x14ac:dyDescent="0.25">
      <c r="M214" s="617" t="s">
        <v>8354</v>
      </c>
      <c r="N214" s="618" t="s">
        <v>8349</v>
      </c>
      <c r="O214" s="618" t="s">
        <v>185</v>
      </c>
      <c r="P214" s="619" t="s">
        <v>8444</v>
      </c>
      <c r="Q214" s="274" t="s">
        <v>3618</v>
      </c>
      <c r="R214" s="271" t="s">
        <v>3619</v>
      </c>
    </row>
    <row r="215" spans="13:18" x14ac:dyDescent="0.25">
      <c r="M215" s="610" t="s">
        <v>8354</v>
      </c>
      <c r="N215" s="611" t="s">
        <v>8445</v>
      </c>
      <c r="O215" s="611" t="s">
        <v>185</v>
      </c>
      <c r="P215" s="612" t="s">
        <v>8446</v>
      </c>
      <c r="Q215" s="273" t="s">
        <v>3620</v>
      </c>
      <c r="R215" s="272" t="s">
        <v>3621</v>
      </c>
    </row>
    <row r="216" spans="13:18" x14ac:dyDescent="0.25">
      <c r="M216" s="617" t="s">
        <v>8354</v>
      </c>
      <c r="N216" s="618">
        <v>20</v>
      </c>
      <c r="O216" s="618" t="s">
        <v>185</v>
      </c>
      <c r="P216" s="619" t="s">
        <v>8447</v>
      </c>
      <c r="Q216" s="273"/>
      <c r="R216" s="272" t="s">
        <v>3622</v>
      </c>
    </row>
    <row r="217" spans="13:18" x14ac:dyDescent="0.25">
      <c r="M217" s="610" t="s">
        <v>8354</v>
      </c>
      <c r="N217" s="611">
        <v>21</v>
      </c>
      <c r="O217" s="611" t="s">
        <v>185</v>
      </c>
      <c r="P217" s="612" t="s">
        <v>8448</v>
      </c>
      <c r="Q217" s="274" t="s">
        <v>3623</v>
      </c>
      <c r="R217" s="271" t="s">
        <v>3624</v>
      </c>
    </row>
    <row r="218" spans="13:18" x14ac:dyDescent="0.25">
      <c r="M218" s="617" t="s">
        <v>8354</v>
      </c>
      <c r="N218" s="618">
        <v>30</v>
      </c>
      <c r="O218" s="618" t="s">
        <v>185</v>
      </c>
      <c r="P218" s="619" t="s">
        <v>8449</v>
      </c>
      <c r="Q218" s="273" t="s">
        <v>3625</v>
      </c>
      <c r="R218" s="272" t="s">
        <v>3626</v>
      </c>
    </row>
    <row r="219" spans="13:18" x14ac:dyDescent="0.25">
      <c r="M219" s="610" t="s">
        <v>8354</v>
      </c>
      <c r="N219" s="611">
        <v>31</v>
      </c>
      <c r="O219" s="611" t="s">
        <v>185</v>
      </c>
      <c r="P219" s="612" t="s">
        <v>8450</v>
      </c>
      <c r="Q219" s="274" t="s">
        <v>3627</v>
      </c>
      <c r="R219" s="271" t="s">
        <v>3628</v>
      </c>
    </row>
    <row r="220" spans="13:18" x14ac:dyDescent="0.25">
      <c r="M220" s="617" t="s">
        <v>8354</v>
      </c>
      <c r="N220" s="618">
        <v>32</v>
      </c>
      <c r="O220" s="618" t="s">
        <v>185</v>
      </c>
      <c r="P220" s="619" t="s">
        <v>8451</v>
      </c>
      <c r="Q220" s="273" t="s">
        <v>3629</v>
      </c>
      <c r="R220" s="272" t="s">
        <v>3630</v>
      </c>
    </row>
    <row r="221" spans="13:18" x14ac:dyDescent="0.25">
      <c r="M221" s="610" t="s">
        <v>8354</v>
      </c>
      <c r="N221" s="611">
        <v>40</v>
      </c>
      <c r="O221" s="611" t="s">
        <v>185</v>
      </c>
      <c r="P221" s="612" t="s">
        <v>8452</v>
      </c>
      <c r="Q221" s="274" t="s">
        <v>3631</v>
      </c>
      <c r="R221" s="271" t="s">
        <v>3632</v>
      </c>
    </row>
    <row r="222" spans="13:18" x14ac:dyDescent="0.25">
      <c r="M222" s="617" t="s">
        <v>8354</v>
      </c>
      <c r="N222" s="618">
        <v>41</v>
      </c>
      <c r="O222" s="618" t="s">
        <v>185</v>
      </c>
      <c r="P222" s="619" t="s">
        <v>8453</v>
      </c>
      <c r="Q222" s="274"/>
      <c r="R222" s="271" t="s">
        <v>3633</v>
      </c>
    </row>
    <row r="223" spans="13:18" x14ac:dyDescent="0.25">
      <c r="M223" s="610" t="s">
        <v>8354</v>
      </c>
      <c r="N223" s="611">
        <v>42</v>
      </c>
      <c r="O223" s="611" t="s">
        <v>185</v>
      </c>
      <c r="P223" s="612" t="s">
        <v>8454</v>
      </c>
      <c r="Q223" s="274"/>
      <c r="R223" s="271" t="s">
        <v>3634</v>
      </c>
    </row>
    <row r="224" spans="13:18" x14ac:dyDescent="0.25">
      <c r="M224" s="617" t="s">
        <v>8354</v>
      </c>
      <c r="N224" s="618">
        <v>43</v>
      </c>
      <c r="O224" s="618" t="s">
        <v>185</v>
      </c>
      <c r="P224" s="619" t="s">
        <v>8455</v>
      </c>
      <c r="Q224" s="273" t="s">
        <v>3635</v>
      </c>
      <c r="R224" s="272" t="s">
        <v>3636</v>
      </c>
    </row>
    <row r="225" spans="13:18" x14ac:dyDescent="0.25">
      <c r="M225" s="610" t="s">
        <v>8354</v>
      </c>
      <c r="N225" s="611">
        <v>44</v>
      </c>
      <c r="O225" s="611" t="s">
        <v>185</v>
      </c>
      <c r="P225" s="612" t="s">
        <v>8456</v>
      </c>
      <c r="Q225" s="274" t="s">
        <v>3637</v>
      </c>
      <c r="R225" s="271" t="s">
        <v>3638</v>
      </c>
    </row>
    <row r="226" spans="13:18" x14ac:dyDescent="0.25">
      <c r="M226" s="617" t="s">
        <v>8354</v>
      </c>
      <c r="N226" s="618">
        <v>45</v>
      </c>
      <c r="O226" s="618" t="s">
        <v>185</v>
      </c>
      <c r="P226" s="619" t="s">
        <v>8457</v>
      </c>
      <c r="Q226" s="274"/>
      <c r="R226" s="271" t="s">
        <v>3639</v>
      </c>
    </row>
    <row r="227" spans="13:18" x14ac:dyDescent="0.25">
      <c r="M227" s="610" t="s">
        <v>8354</v>
      </c>
      <c r="N227" s="611">
        <v>50</v>
      </c>
      <c r="O227" s="611" t="s">
        <v>185</v>
      </c>
      <c r="P227" s="612" t="s">
        <v>8458</v>
      </c>
      <c r="Q227" s="273" t="s">
        <v>3640</v>
      </c>
      <c r="R227" s="272" t="s">
        <v>3641</v>
      </c>
    </row>
    <row r="228" spans="13:18" x14ac:dyDescent="0.25">
      <c r="M228" s="617" t="s">
        <v>8354</v>
      </c>
      <c r="N228" s="618">
        <v>51</v>
      </c>
      <c r="O228" s="618" t="s">
        <v>185</v>
      </c>
      <c r="P228" s="619" t="s">
        <v>8459</v>
      </c>
      <c r="Q228" s="274" t="s">
        <v>3642</v>
      </c>
      <c r="R228" s="271" t="s">
        <v>3643</v>
      </c>
    </row>
    <row r="229" spans="13:18" x14ac:dyDescent="0.25">
      <c r="M229" s="610" t="s">
        <v>8354</v>
      </c>
      <c r="N229" s="611">
        <v>52</v>
      </c>
      <c r="O229" s="611" t="s">
        <v>185</v>
      </c>
      <c r="P229" s="612" t="s">
        <v>8460</v>
      </c>
      <c r="Q229" s="273" t="s">
        <v>3644</v>
      </c>
      <c r="R229" s="272" t="s">
        <v>3636</v>
      </c>
    </row>
    <row r="230" spans="13:18" x14ac:dyDescent="0.25">
      <c r="M230" s="617" t="s">
        <v>8354</v>
      </c>
      <c r="N230" s="618">
        <v>53</v>
      </c>
      <c r="O230" s="618" t="s">
        <v>185</v>
      </c>
      <c r="P230" s="619" t="s">
        <v>8461</v>
      </c>
      <c r="Q230" s="274" t="s">
        <v>3645</v>
      </c>
      <c r="R230" s="271" t="s">
        <v>3646</v>
      </c>
    </row>
    <row r="231" spans="13:18" x14ac:dyDescent="0.25">
      <c r="M231" s="610" t="s">
        <v>8354</v>
      </c>
      <c r="N231" s="611">
        <v>54</v>
      </c>
      <c r="O231" s="611" t="s">
        <v>185</v>
      </c>
      <c r="P231" s="612" t="s">
        <v>8462</v>
      </c>
      <c r="Q231" s="273" t="s">
        <v>3647</v>
      </c>
      <c r="R231" s="272" t="s">
        <v>3648</v>
      </c>
    </row>
    <row r="232" spans="13:18" x14ac:dyDescent="0.25">
      <c r="M232" s="617" t="s">
        <v>8354</v>
      </c>
      <c r="N232" s="618">
        <v>55</v>
      </c>
      <c r="O232" s="618" t="s">
        <v>185</v>
      </c>
      <c r="P232" s="619" t="s">
        <v>8462</v>
      </c>
      <c r="Q232" s="274" t="s">
        <v>3649</v>
      </c>
      <c r="R232" s="271" t="s">
        <v>3650</v>
      </c>
    </row>
    <row r="233" spans="13:18" x14ac:dyDescent="0.25">
      <c r="M233" s="610" t="s">
        <v>8354</v>
      </c>
      <c r="N233" s="611">
        <v>56</v>
      </c>
      <c r="O233" s="611" t="s">
        <v>185</v>
      </c>
      <c r="P233" s="612" t="s">
        <v>8462</v>
      </c>
      <c r="Q233" s="273" t="s">
        <v>3651</v>
      </c>
      <c r="R233" s="272" t="s">
        <v>3652</v>
      </c>
    </row>
    <row r="234" spans="13:18" x14ac:dyDescent="0.25">
      <c r="M234" s="617" t="s">
        <v>8354</v>
      </c>
      <c r="N234" s="618">
        <v>57</v>
      </c>
      <c r="O234" s="618" t="s">
        <v>185</v>
      </c>
      <c r="P234" s="619" t="s">
        <v>8462</v>
      </c>
      <c r="Q234" s="274" t="s">
        <v>3653</v>
      </c>
      <c r="R234" s="271" t="s">
        <v>3654</v>
      </c>
    </row>
    <row r="235" spans="13:18" x14ac:dyDescent="0.25">
      <c r="M235" s="610" t="s">
        <v>8354</v>
      </c>
      <c r="N235" s="611">
        <v>60</v>
      </c>
      <c r="O235" s="611" t="s">
        <v>185</v>
      </c>
      <c r="P235" s="612" t="s">
        <v>8463</v>
      </c>
      <c r="Q235" s="273" t="s">
        <v>3655</v>
      </c>
      <c r="R235" s="272" t="s">
        <v>3656</v>
      </c>
    </row>
    <row r="236" spans="13:18" x14ac:dyDescent="0.25">
      <c r="M236" s="617" t="s">
        <v>8354</v>
      </c>
      <c r="N236" s="618">
        <v>61</v>
      </c>
      <c r="O236" s="618" t="s">
        <v>185</v>
      </c>
      <c r="P236" s="619" t="s">
        <v>8464</v>
      </c>
      <c r="Q236" s="274" t="s">
        <v>3657</v>
      </c>
      <c r="R236" s="271" t="s">
        <v>3393</v>
      </c>
    </row>
    <row r="237" spans="13:18" x14ac:dyDescent="0.25">
      <c r="M237" s="610" t="s">
        <v>8354</v>
      </c>
      <c r="N237" s="611">
        <v>62</v>
      </c>
      <c r="O237" s="611" t="s">
        <v>185</v>
      </c>
      <c r="P237" s="612" t="s">
        <v>8465</v>
      </c>
      <c r="Q237" s="274"/>
      <c r="R237" s="271" t="s">
        <v>3658</v>
      </c>
    </row>
    <row r="238" spans="13:18" x14ac:dyDescent="0.25">
      <c r="M238" s="617" t="s">
        <v>8354</v>
      </c>
      <c r="N238" s="618">
        <v>63</v>
      </c>
      <c r="O238" s="618" t="s">
        <v>185</v>
      </c>
      <c r="P238" s="619" t="s">
        <v>8466</v>
      </c>
      <c r="Q238" s="273" t="s">
        <v>3659</v>
      </c>
      <c r="R238" s="272" t="s">
        <v>3660</v>
      </c>
    </row>
    <row r="239" spans="13:18" x14ac:dyDescent="0.25">
      <c r="M239" s="610" t="s">
        <v>8354</v>
      </c>
      <c r="N239" s="611">
        <v>64</v>
      </c>
      <c r="O239" s="611" t="s">
        <v>185</v>
      </c>
      <c r="P239" s="612" t="s">
        <v>8467</v>
      </c>
      <c r="Q239" s="274" t="s">
        <v>3661</v>
      </c>
      <c r="R239" s="271" t="s">
        <v>3662</v>
      </c>
    </row>
    <row r="240" spans="13:18" x14ac:dyDescent="0.25">
      <c r="M240" s="617" t="s">
        <v>8356</v>
      </c>
      <c r="N240" s="618">
        <v>0</v>
      </c>
      <c r="O240" s="618"/>
      <c r="P240" s="619" t="s">
        <v>8468</v>
      </c>
      <c r="Q240" s="273" t="s">
        <v>3663</v>
      </c>
      <c r="R240" s="272" t="s">
        <v>3664</v>
      </c>
    </row>
    <row r="241" spans="13:18" x14ac:dyDescent="0.25">
      <c r="M241" s="610" t="s">
        <v>8356</v>
      </c>
      <c r="N241" s="611">
        <v>4</v>
      </c>
      <c r="O241" s="611"/>
      <c r="P241" s="612" t="s">
        <v>8469</v>
      </c>
      <c r="Q241" s="274" t="s">
        <v>3665</v>
      </c>
      <c r="R241" s="271" t="s">
        <v>3666</v>
      </c>
    </row>
    <row r="242" spans="13:18" x14ac:dyDescent="0.25">
      <c r="M242" s="617" t="s">
        <v>8470</v>
      </c>
      <c r="N242" s="618">
        <v>0</v>
      </c>
      <c r="O242" s="618"/>
      <c r="P242" s="619" t="s">
        <v>8471</v>
      </c>
      <c r="Q242" s="273" t="s">
        <v>3667</v>
      </c>
      <c r="R242" s="272" t="s">
        <v>3668</v>
      </c>
    </row>
    <row r="243" spans="13:18" x14ac:dyDescent="0.25">
      <c r="M243" s="610" t="s">
        <v>8470</v>
      </c>
      <c r="N243" s="611">
        <v>4</v>
      </c>
      <c r="O243" s="611"/>
      <c r="P243" s="612" t="s">
        <v>8472</v>
      </c>
      <c r="Q243" s="274" t="s">
        <v>3669</v>
      </c>
      <c r="R243" s="271" t="s">
        <v>3670</v>
      </c>
    </row>
    <row r="244" spans="13:18" x14ac:dyDescent="0.25">
      <c r="M244" s="617" t="s">
        <v>8470</v>
      </c>
      <c r="N244" s="618" t="s">
        <v>1201</v>
      </c>
      <c r="O244" s="618"/>
      <c r="P244" s="619" t="s">
        <v>8473</v>
      </c>
      <c r="Q244" s="273" t="s">
        <v>3671</v>
      </c>
      <c r="R244" s="272" t="s">
        <v>3672</v>
      </c>
    </row>
    <row r="245" spans="13:18" x14ac:dyDescent="0.25">
      <c r="M245" s="624" t="s">
        <v>8474</v>
      </c>
      <c r="N245" s="625" t="s">
        <v>1201</v>
      </c>
      <c r="O245" s="625"/>
      <c r="P245" s="626" t="s">
        <v>8475</v>
      </c>
      <c r="Q245" s="274" t="s">
        <v>3673</v>
      </c>
      <c r="R245" s="271" t="s">
        <v>3674</v>
      </c>
    </row>
    <row r="246" spans="13:18" x14ac:dyDescent="0.25">
      <c r="Q246" s="273" t="s">
        <v>3675</v>
      </c>
      <c r="R246" s="272" t="s">
        <v>3676</v>
      </c>
    </row>
    <row r="247" spans="13:18" x14ac:dyDescent="0.25">
      <c r="Q247" s="274" t="s">
        <v>3677</v>
      </c>
      <c r="R247" s="271" t="s">
        <v>3678</v>
      </c>
    </row>
    <row r="248" spans="13:18" x14ac:dyDescent="0.25">
      <c r="Q248" s="273" t="s">
        <v>3679</v>
      </c>
      <c r="R248" s="272" t="s">
        <v>3680</v>
      </c>
    </row>
    <row r="249" spans="13:18" x14ac:dyDescent="0.25">
      <c r="Q249" s="274" t="s">
        <v>3681</v>
      </c>
      <c r="R249" s="271" t="s">
        <v>3682</v>
      </c>
    </row>
    <row r="250" spans="13:18" x14ac:dyDescent="0.25">
      <c r="Q250" s="273" t="s">
        <v>3683</v>
      </c>
      <c r="R250" s="272" t="s">
        <v>3684</v>
      </c>
    </row>
    <row r="251" spans="13:18" x14ac:dyDescent="0.25">
      <c r="Q251" s="274" t="s">
        <v>3685</v>
      </c>
      <c r="R251" s="271" t="s">
        <v>3686</v>
      </c>
    </row>
    <row r="252" spans="13:18" x14ac:dyDescent="0.25">
      <c r="Q252" s="273" t="s">
        <v>3687</v>
      </c>
      <c r="R252" s="272" t="s">
        <v>3688</v>
      </c>
    </row>
    <row r="253" spans="13:18" x14ac:dyDescent="0.25">
      <c r="Q253" s="274" t="s">
        <v>3689</v>
      </c>
      <c r="R253" s="271" t="s">
        <v>3690</v>
      </c>
    </row>
    <row r="254" spans="13:18" x14ac:dyDescent="0.25">
      <c r="Q254" s="273" t="s">
        <v>3691</v>
      </c>
      <c r="R254" s="272" t="s">
        <v>3692</v>
      </c>
    </row>
    <row r="255" spans="13:18" x14ac:dyDescent="0.25">
      <c r="Q255" s="274" t="s">
        <v>3693</v>
      </c>
      <c r="R255" s="271" t="s">
        <v>3694</v>
      </c>
    </row>
    <row r="256" spans="13:18" x14ac:dyDescent="0.25">
      <c r="Q256" s="274"/>
      <c r="R256" s="271" t="s">
        <v>3695</v>
      </c>
    </row>
    <row r="257" spans="17:18" x14ac:dyDescent="0.25">
      <c r="Q257" s="274"/>
      <c r="R257" s="271" t="s">
        <v>3696</v>
      </c>
    </row>
    <row r="258" spans="17:18" x14ac:dyDescent="0.25">
      <c r="Q258" s="274"/>
      <c r="R258" s="271" t="s">
        <v>3697</v>
      </c>
    </row>
    <row r="259" spans="17:18" x14ac:dyDescent="0.25">
      <c r="Q259" s="274"/>
      <c r="R259" s="271" t="s">
        <v>3698</v>
      </c>
    </row>
    <row r="260" spans="17:18" x14ac:dyDescent="0.25">
      <c r="Q260" s="273" t="s">
        <v>3699</v>
      </c>
      <c r="R260" s="272" t="s">
        <v>3700</v>
      </c>
    </row>
    <row r="261" spans="17:18" x14ac:dyDescent="0.25">
      <c r="Q261" s="274" t="s">
        <v>3701</v>
      </c>
      <c r="R261" s="271" t="s">
        <v>3702</v>
      </c>
    </row>
    <row r="262" spans="17:18" x14ac:dyDescent="0.25">
      <c r="Q262" s="273" t="s">
        <v>3703</v>
      </c>
      <c r="R262" s="272" t="s">
        <v>3704</v>
      </c>
    </row>
    <row r="263" spans="17:18" x14ac:dyDescent="0.25">
      <c r="Q263" s="273"/>
      <c r="R263" s="272" t="s">
        <v>3705</v>
      </c>
    </row>
    <row r="264" spans="17:18" x14ac:dyDescent="0.25">
      <c r="Q264" s="274" t="s">
        <v>3706</v>
      </c>
      <c r="R264" s="271" t="s">
        <v>3707</v>
      </c>
    </row>
    <row r="265" spans="17:18" x14ac:dyDescent="0.25">
      <c r="Q265" s="274"/>
      <c r="R265" s="271" t="s">
        <v>3708</v>
      </c>
    </row>
    <row r="266" spans="17:18" x14ac:dyDescent="0.25">
      <c r="Q266" s="273" t="s">
        <v>3709</v>
      </c>
      <c r="R266" s="272" t="s">
        <v>3710</v>
      </c>
    </row>
    <row r="267" spans="17:18" x14ac:dyDescent="0.25">
      <c r="Q267" s="274" t="s">
        <v>3711</v>
      </c>
      <c r="R267" s="271" t="s">
        <v>3712</v>
      </c>
    </row>
    <row r="268" spans="17:18" x14ac:dyDescent="0.25">
      <c r="Q268" s="273" t="s">
        <v>3713</v>
      </c>
      <c r="R268" s="272" t="s">
        <v>3714</v>
      </c>
    </row>
    <row r="269" spans="17:18" x14ac:dyDescent="0.25">
      <c r="Q269" s="274" t="s">
        <v>3715</v>
      </c>
      <c r="R269" s="271" t="s">
        <v>3716</v>
      </c>
    </row>
    <row r="270" spans="17:18" x14ac:dyDescent="0.25">
      <c r="Q270" s="273" t="s">
        <v>3717</v>
      </c>
      <c r="R270" s="272" t="s">
        <v>3718</v>
      </c>
    </row>
    <row r="271" spans="17:18" x14ac:dyDescent="0.25">
      <c r="Q271" s="273"/>
      <c r="R271" s="272" t="s">
        <v>3719</v>
      </c>
    </row>
    <row r="272" spans="17:18" x14ac:dyDescent="0.25">
      <c r="Q272" s="274" t="s">
        <v>3720</v>
      </c>
      <c r="R272" s="271" t="s">
        <v>3721</v>
      </c>
    </row>
    <row r="273" spans="17:18" x14ac:dyDescent="0.25">
      <c r="Q273" s="273" t="s">
        <v>3722</v>
      </c>
      <c r="R273" s="272" t="s">
        <v>3723</v>
      </c>
    </row>
    <row r="274" spans="17:18" x14ac:dyDescent="0.25">
      <c r="Q274" s="274" t="s">
        <v>3724</v>
      </c>
      <c r="R274" s="271" t="s">
        <v>3725</v>
      </c>
    </row>
    <row r="275" spans="17:18" x14ac:dyDescent="0.25">
      <c r="Q275" s="273" t="s">
        <v>3726</v>
      </c>
      <c r="R275" s="272" t="s">
        <v>3727</v>
      </c>
    </row>
    <row r="276" spans="17:18" x14ac:dyDescent="0.25">
      <c r="Q276" s="274" t="s">
        <v>3728</v>
      </c>
      <c r="R276" s="271" t="s">
        <v>3729</v>
      </c>
    </row>
    <row r="277" spans="17:18" x14ac:dyDescent="0.25">
      <c r="Q277" s="273" t="s">
        <v>3730</v>
      </c>
      <c r="R277" s="272" t="s">
        <v>3731</v>
      </c>
    </row>
    <row r="278" spans="17:18" x14ac:dyDescent="0.25">
      <c r="Q278" s="274" t="s">
        <v>3732</v>
      </c>
      <c r="R278" s="271" t="s">
        <v>3733</v>
      </c>
    </row>
    <row r="279" spans="17:18" x14ac:dyDescent="0.25">
      <c r="Q279" s="273" t="s">
        <v>3734</v>
      </c>
      <c r="R279" s="272" t="s">
        <v>3735</v>
      </c>
    </row>
    <row r="280" spans="17:18" x14ac:dyDescent="0.25">
      <c r="Q280" s="274" t="s">
        <v>3736</v>
      </c>
      <c r="R280" s="271" t="s">
        <v>3737</v>
      </c>
    </row>
    <row r="281" spans="17:18" x14ac:dyDescent="0.25">
      <c r="Q281" s="273" t="s">
        <v>3738</v>
      </c>
      <c r="R281" s="272" t="s">
        <v>3739</v>
      </c>
    </row>
    <row r="282" spans="17:18" x14ac:dyDescent="0.25">
      <c r="Q282" s="273"/>
      <c r="R282" s="272" t="s">
        <v>3740</v>
      </c>
    </row>
    <row r="283" spans="17:18" x14ac:dyDescent="0.25">
      <c r="Q283" s="274" t="s">
        <v>3741</v>
      </c>
      <c r="R283" s="271" t="s">
        <v>3742</v>
      </c>
    </row>
    <row r="284" spans="17:18" x14ac:dyDescent="0.25">
      <c r="Q284" s="273" t="s">
        <v>3743</v>
      </c>
      <c r="R284" s="272" t="s">
        <v>3744</v>
      </c>
    </row>
    <row r="285" spans="17:18" x14ac:dyDescent="0.25">
      <c r="Q285" s="273"/>
      <c r="R285" s="272" t="s">
        <v>3745</v>
      </c>
    </row>
    <row r="286" spans="17:18" x14ac:dyDescent="0.25">
      <c r="Q286" s="273"/>
      <c r="R286" s="272" t="s">
        <v>3746</v>
      </c>
    </row>
    <row r="287" spans="17:18" x14ac:dyDescent="0.25">
      <c r="Q287" s="273"/>
      <c r="R287" s="272" t="s">
        <v>3747</v>
      </c>
    </row>
    <row r="288" spans="17:18" x14ac:dyDescent="0.25">
      <c r="Q288" s="274" t="s">
        <v>3748</v>
      </c>
      <c r="R288" s="271" t="s">
        <v>3749</v>
      </c>
    </row>
    <row r="289" spans="17:18" x14ac:dyDescent="0.25">
      <c r="Q289" s="273" t="s">
        <v>3750</v>
      </c>
      <c r="R289" s="272" t="s">
        <v>3751</v>
      </c>
    </row>
    <row r="290" spans="17:18" x14ac:dyDescent="0.25">
      <c r="Q290" s="274" t="s">
        <v>3752</v>
      </c>
      <c r="R290" s="271" t="s">
        <v>3753</v>
      </c>
    </row>
    <row r="291" spans="17:18" x14ac:dyDescent="0.25">
      <c r="Q291" s="273" t="s">
        <v>3754</v>
      </c>
      <c r="R291" s="272" t="s">
        <v>3755</v>
      </c>
    </row>
    <row r="292" spans="17:18" x14ac:dyDescent="0.25">
      <c r="Q292" s="274" t="s">
        <v>3756</v>
      </c>
      <c r="R292" s="271" t="s">
        <v>3757</v>
      </c>
    </row>
    <row r="293" spans="17:18" x14ac:dyDescent="0.25">
      <c r="Q293" s="273" t="s">
        <v>3758</v>
      </c>
      <c r="R293" s="272" t="s">
        <v>3694</v>
      </c>
    </row>
    <row r="294" spans="17:18" x14ac:dyDescent="0.25">
      <c r="Q294" s="274" t="s">
        <v>3759</v>
      </c>
      <c r="R294" s="271" t="s">
        <v>3760</v>
      </c>
    </row>
    <row r="295" spans="17:18" x14ac:dyDescent="0.25">
      <c r="Q295" s="274"/>
      <c r="R295" s="271" t="s">
        <v>3761</v>
      </c>
    </row>
    <row r="296" spans="17:18" x14ac:dyDescent="0.25">
      <c r="Q296" s="273" t="s">
        <v>3762</v>
      </c>
      <c r="R296" s="272" t="s">
        <v>3763</v>
      </c>
    </row>
    <row r="297" spans="17:18" x14ac:dyDescent="0.25">
      <c r="Q297" s="273"/>
      <c r="R297" s="272" t="s">
        <v>3764</v>
      </c>
    </row>
    <row r="298" spans="17:18" x14ac:dyDescent="0.25">
      <c r="Q298" s="274" t="s">
        <v>3765</v>
      </c>
      <c r="R298" s="271" t="s">
        <v>3766</v>
      </c>
    </row>
    <row r="299" spans="17:18" x14ac:dyDescent="0.25">
      <c r="Q299" s="273" t="s">
        <v>3767</v>
      </c>
      <c r="R299" s="272" t="s">
        <v>3768</v>
      </c>
    </row>
    <row r="300" spans="17:18" ht="28.5" x14ac:dyDescent="0.25">
      <c r="Q300" s="273"/>
      <c r="R300" s="272" t="s">
        <v>3769</v>
      </c>
    </row>
    <row r="301" spans="17:18" x14ac:dyDescent="0.25">
      <c r="Q301" s="274" t="s">
        <v>3770</v>
      </c>
      <c r="R301" s="271" t="s">
        <v>3766</v>
      </c>
    </row>
    <row r="302" spans="17:18" x14ac:dyDescent="0.25">
      <c r="Q302" s="273" t="s">
        <v>3771</v>
      </c>
      <c r="R302" s="272" t="s">
        <v>3772</v>
      </c>
    </row>
    <row r="303" spans="17:18" x14ac:dyDescent="0.25">
      <c r="Q303" s="274" t="s">
        <v>3773</v>
      </c>
      <c r="R303" s="271" t="s">
        <v>3774</v>
      </c>
    </row>
    <row r="304" spans="17:18" x14ac:dyDescent="0.25">
      <c r="Q304" s="274"/>
      <c r="R304" s="271" t="s">
        <v>3775</v>
      </c>
    </row>
    <row r="305" spans="17:18" x14ac:dyDescent="0.25">
      <c r="Q305" s="274"/>
      <c r="R305" s="271" t="s">
        <v>3776</v>
      </c>
    </row>
    <row r="306" spans="17:18" x14ac:dyDescent="0.25">
      <c r="Q306" s="273" t="s">
        <v>3777</v>
      </c>
      <c r="R306" s="272" t="s">
        <v>3778</v>
      </c>
    </row>
    <row r="307" spans="17:18" x14ac:dyDescent="0.25">
      <c r="Q307" s="274" t="s">
        <v>3779</v>
      </c>
      <c r="R307" s="271" t="s">
        <v>3780</v>
      </c>
    </row>
    <row r="308" spans="17:18" x14ac:dyDescent="0.25">
      <c r="Q308" s="273" t="s">
        <v>3781</v>
      </c>
      <c r="R308" s="272" t="s">
        <v>3782</v>
      </c>
    </row>
    <row r="309" spans="17:18" x14ac:dyDescent="0.25">
      <c r="Q309" s="274" t="s">
        <v>3783</v>
      </c>
      <c r="R309" s="271" t="s">
        <v>3784</v>
      </c>
    </row>
    <row r="310" spans="17:18" x14ac:dyDescent="0.25">
      <c r="Q310" s="273" t="s">
        <v>3785</v>
      </c>
      <c r="R310" s="272" t="s">
        <v>3786</v>
      </c>
    </row>
    <row r="311" spans="17:18" x14ac:dyDescent="0.25">
      <c r="Q311" s="273"/>
      <c r="R311" s="272" t="s">
        <v>3787</v>
      </c>
    </row>
    <row r="312" spans="17:18" x14ac:dyDescent="0.25">
      <c r="Q312" s="273"/>
      <c r="R312" s="272" t="s">
        <v>3788</v>
      </c>
    </row>
    <row r="313" spans="17:18" x14ac:dyDescent="0.25">
      <c r="Q313" s="274" t="s">
        <v>3789</v>
      </c>
      <c r="R313" s="271" t="s">
        <v>3790</v>
      </c>
    </row>
    <row r="314" spans="17:18" x14ac:dyDescent="0.25">
      <c r="Q314" s="273" t="s">
        <v>3791</v>
      </c>
      <c r="R314" s="272" t="s">
        <v>3792</v>
      </c>
    </row>
    <row r="315" spans="17:18" x14ac:dyDescent="0.25">
      <c r="Q315" s="274" t="s">
        <v>3793</v>
      </c>
      <c r="R315" s="271" t="s">
        <v>3794</v>
      </c>
    </row>
    <row r="316" spans="17:18" x14ac:dyDescent="0.25">
      <c r="Q316" s="274"/>
      <c r="R316" s="271" t="s">
        <v>3795</v>
      </c>
    </row>
    <row r="317" spans="17:18" x14ac:dyDescent="0.25">
      <c r="Q317" s="274"/>
      <c r="R317" s="271" t="s">
        <v>3796</v>
      </c>
    </row>
    <row r="318" spans="17:18" x14ac:dyDescent="0.25">
      <c r="Q318" s="274"/>
      <c r="R318" s="271" t="s">
        <v>3797</v>
      </c>
    </row>
    <row r="319" spans="17:18" x14ac:dyDescent="0.25">
      <c r="Q319" s="274"/>
      <c r="R319" s="271" t="s">
        <v>3798</v>
      </c>
    </row>
    <row r="320" spans="17:18" x14ac:dyDescent="0.25">
      <c r="Q320" s="273" t="s">
        <v>3799</v>
      </c>
      <c r="R320" s="272" t="s">
        <v>3800</v>
      </c>
    </row>
    <row r="321" spans="17:18" x14ac:dyDescent="0.25">
      <c r="Q321" s="274" t="s">
        <v>3801</v>
      </c>
      <c r="R321" s="271" t="s">
        <v>3802</v>
      </c>
    </row>
    <row r="322" spans="17:18" x14ac:dyDescent="0.25">
      <c r="Q322" s="273" t="s">
        <v>3803</v>
      </c>
      <c r="R322" s="272" t="s">
        <v>3804</v>
      </c>
    </row>
    <row r="323" spans="17:18" x14ac:dyDescent="0.25">
      <c r="Q323" s="274" t="s">
        <v>3805</v>
      </c>
      <c r="R323" s="271" t="s">
        <v>3806</v>
      </c>
    </row>
    <row r="324" spans="17:18" x14ac:dyDescent="0.25">
      <c r="Q324" s="274"/>
      <c r="R324" s="271" t="s">
        <v>3807</v>
      </c>
    </row>
    <row r="325" spans="17:18" x14ac:dyDescent="0.25">
      <c r="Q325" s="274"/>
      <c r="R325" s="271" t="s">
        <v>3808</v>
      </c>
    </row>
    <row r="326" spans="17:18" x14ac:dyDescent="0.25">
      <c r="Q326" s="273" t="s">
        <v>3809</v>
      </c>
      <c r="R326" s="272" t="s">
        <v>3810</v>
      </c>
    </row>
    <row r="327" spans="17:18" x14ac:dyDescent="0.25">
      <c r="Q327" s="273"/>
      <c r="R327" s="272" t="s">
        <v>3811</v>
      </c>
    </row>
    <row r="328" spans="17:18" x14ac:dyDescent="0.25">
      <c r="Q328" s="274" t="s">
        <v>3812</v>
      </c>
      <c r="R328" s="271" t="s">
        <v>3813</v>
      </c>
    </row>
    <row r="329" spans="17:18" x14ac:dyDescent="0.25">
      <c r="Q329" s="273" t="s">
        <v>3814</v>
      </c>
      <c r="R329" s="272" t="s">
        <v>3815</v>
      </c>
    </row>
    <row r="330" spans="17:18" x14ac:dyDescent="0.25">
      <c r="Q330" s="274" t="s">
        <v>3816</v>
      </c>
      <c r="R330" s="271" t="s">
        <v>3817</v>
      </c>
    </row>
    <row r="331" spans="17:18" x14ac:dyDescent="0.25">
      <c r="Q331" s="273" t="s">
        <v>3818</v>
      </c>
      <c r="R331" s="272" t="s">
        <v>3819</v>
      </c>
    </row>
    <row r="332" spans="17:18" x14ac:dyDescent="0.25">
      <c r="Q332" s="273"/>
      <c r="R332" s="272" t="s">
        <v>3820</v>
      </c>
    </row>
    <row r="333" spans="17:18" x14ac:dyDescent="0.25">
      <c r="Q333" s="273"/>
      <c r="R333" s="272" t="s">
        <v>3821</v>
      </c>
    </row>
    <row r="334" spans="17:18" x14ac:dyDescent="0.25">
      <c r="Q334" s="274" t="s">
        <v>3822</v>
      </c>
      <c r="R334" s="271" t="s">
        <v>3823</v>
      </c>
    </row>
    <row r="335" spans="17:18" x14ac:dyDescent="0.25">
      <c r="Q335" s="273" t="s">
        <v>3824</v>
      </c>
      <c r="R335" s="272" t="s">
        <v>3825</v>
      </c>
    </row>
    <row r="336" spans="17:18" x14ac:dyDescent="0.25">
      <c r="Q336" s="274" t="s">
        <v>3826</v>
      </c>
      <c r="R336" s="271" t="s">
        <v>3827</v>
      </c>
    </row>
    <row r="337" spans="17:18" x14ac:dyDescent="0.25">
      <c r="Q337" s="273" t="s">
        <v>3828</v>
      </c>
      <c r="R337" s="272" t="s">
        <v>3829</v>
      </c>
    </row>
    <row r="338" spans="17:18" ht="28.5" x14ac:dyDescent="0.25">
      <c r="Q338" s="274" t="s">
        <v>3830</v>
      </c>
      <c r="R338" s="271" t="s">
        <v>3831</v>
      </c>
    </row>
    <row r="339" spans="17:18" x14ac:dyDescent="0.25">
      <c r="Q339" s="273" t="s">
        <v>3832</v>
      </c>
      <c r="R339" s="272" t="s">
        <v>3833</v>
      </c>
    </row>
    <row r="340" spans="17:18" x14ac:dyDescent="0.25">
      <c r="Q340" s="273"/>
      <c r="R340" s="272" t="s">
        <v>3834</v>
      </c>
    </row>
    <row r="341" spans="17:18" x14ac:dyDescent="0.25">
      <c r="Q341" s="274" t="s">
        <v>3835</v>
      </c>
      <c r="R341" s="271" t="s">
        <v>3836</v>
      </c>
    </row>
    <row r="342" spans="17:18" x14ac:dyDescent="0.25">
      <c r="Q342" s="273" t="s">
        <v>3837</v>
      </c>
      <c r="R342" s="272" t="s">
        <v>3838</v>
      </c>
    </row>
    <row r="343" spans="17:18" x14ac:dyDescent="0.25">
      <c r="Q343" s="273"/>
      <c r="R343" s="272" t="s">
        <v>3839</v>
      </c>
    </row>
    <row r="344" spans="17:18" x14ac:dyDescent="0.25">
      <c r="Q344" s="274" t="s">
        <v>3840</v>
      </c>
      <c r="R344" s="271" t="s">
        <v>3841</v>
      </c>
    </row>
    <row r="345" spans="17:18" x14ac:dyDescent="0.25">
      <c r="Q345" s="274"/>
      <c r="R345" s="271" t="s">
        <v>3842</v>
      </c>
    </row>
    <row r="346" spans="17:18" x14ac:dyDescent="0.25">
      <c r="Q346" s="273" t="s">
        <v>3843</v>
      </c>
      <c r="R346" s="272" t="s">
        <v>3844</v>
      </c>
    </row>
    <row r="347" spans="17:18" x14ac:dyDescent="0.25">
      <c r="Q347" s="274" t="s">
        <v>3845</v>
      </c>
      <c r="R347" s="271" t="s">
        <v>3846</v>
      </c>
    </row>
    <row r="348" spans="17:18" x14ac:dyDescent="0.25">
      <c r="Q348" s="273" t="s">
        <v>3847</v>
      </c>
      <c r="R348" s="272" t="s">
        <v>3848</v>
      </c>
    </row>
    <row r="349" spans="17:18" x14ac:dyDescent="0.25">
      <c r="Q349" s="274" t="s">
        <v>3849</v>
      </c>
      <c r="R349" s="271" t="s">
        <v>3850</v>
      </c>
    </row>
    <row r="350" spans="17:18" x14ac:dyDescent="0.25">
      <c r="Q350" s="274"/>
      <c r="R350" s="271" t="s">
        <v>3851</v>
      </c>
    </row>
    <row r="351" spans="17:18" x14ac:dyDescent="0.25">
      <c r="Q351" s="273" t="s">
        <v>3852</v>
      </c>
      <c r="R351" s="272" t="s">
        <v>3853</v>
      </c>
    </row>
    <row r="352" spans="17:18" x14ac:dyDescent="0.25">
      <c r="Q352" s="274" t="s">
        <v>3854</v>
      </c>
      <c r="R352" s="271" t="s">
        <v>3855</v>
      </c>
    </row>
    <row r="353" spans="17:18" x14ac:dyDescent="0.25">
      <c r="Q353" s="273" t="s">
        <v>3856</v>
      </c>
      <c r="R353" s="272" t="s">
        <v>3857</v>
      </c>
    </row>
    <row r="354" spans="17:18" x14ac:dyDescent="0.25">
      <c r="Q354" s="273"/>
      <c r="R354" s="272" t="s">
        <v>3858</v>
      </c>
    </row>
    <row r="355" spans="17:18" x14ac:dyDescent="0.25">
      <c r="Q355" s="274" t="s">
        <v>3859</v>
      </c>
      <c r="R355" s="271" t="s">
        <v>3860</v>
      </c>
    </row>
    <row r="356" spans="17:18" x14ac:dyDescent="0.25">
      <c r="Q356" s="273" t="s">
        <v>3861</v>
      </c>
      <c r="R356" s="272" t="s">
        <v>3862</v>
      </c>
    </row>
    <row r="357" spans="17:18" x14ac:dyDescent="0.25">
      <c r="Q357" s="274" t="s">
        <v>3863</v>
      </c>
      <c r="R357" s="271" t="s">
        <v>3864</v>
      </c>
    </row>
    <row r="358" spans="17:18" x14ac:dyDescent="0.25">
      <c r="Q358" s="273" t="s">
        <v>3865</v>
      </c>
      <c r="R358" s="272" t="s">
        <v>3866</v>
      </c>
    </row>
    <row r="359" spans="17:18" x14ac:dyDescent="0.25">
      <c r="Q359" s="273"/>
      <c r="R359" s="272" t="s">
        <v>3867</v>
      </c>
    </row>
    <row r="360" spans="17:18" x14ac:dyDescent="0.25">
      <c r="Q360" s="274" t="s">
        <v>3868</v>
      </c>
      <c r="R360" s="271" t="s">
        <v>3869</v>
      </c>
    </row>
    <row r="361" spans="17:18" x14ac:dyDescent="0.25">
      <c r="Q361" s="274"/>
      <c r="R361" s="271" t="s">
        <v>3870</v>
      </c>
    </row>
    <row r="362" spans="17:18" x14ac:dyDescent="0.25">
      <c r="Q362" s="274"/>
      <c r="R362" s="271" t="s">
        <v>3871</v>
      </c>
    </row>
    <row r="363" spans="17:18" x14ac:dyDescent="0.25">
      <c r="Q363" s="273" t="s">
        <v>3872</v>
      </c>
      <c r="R363" s="272" t="s">
        <v>3873</v>
      </c>
    </row>
    <row r="364" spans="17:18" x14ac:dyDescent="0.25">
      <c r="Q364" s="274" t="s">
        <v>3874</v>
      </c>
      <c r="R364" s="271" t="s">
        <v>3875</v>
      </c>
    </row>
    <row r="365" spans="17:18" x14ac:dyDescent="0.25">
      <c r="Q365" s="274"/>
      <c r="R365" s="271" t="s">
        <v>3876</v>
      </c>
    </row>
    <row r="366" spans="17:18" x14ac:dyDescent="0.25">
      <c r="Q366" s="273" t="s">
        <v>3877</v>
      </c>
      <c r="R366" s="272" t="s">
        <v>3878</v>
      </c>
    </row>
    <row r="367" spans="17:18" x14ac:dyDescent="0.25">
      <c r="Q367" s="273"/>
      <c r="R367" s="272" t="s">
        <v>3879</v>
      </c>
    </row>
    <row r="368" spans="17:18" x14ac:dyDescent="0.25">
      <c r="Q368" s="273"/>
      <c r="R368" s="272" t="s">
        <v>3880</v>
      </c>
    </row>
    <row r="369" spans="17:18" x14ac:dyDescent="0.25">
      <c r="Q369" s="273"/>
      <c r="R369" s="272" t="s">
        <v>3881</v>
      </c>
    </row>
    <row r="370" spans="17:18" x14ac:dyDescent="0.25">
      <c r="Q370" s="274" t="s">
        <v>3882</v>
      </c>
      <c r="R370" s="271" t="s">
        <v>3883</v>
      </c>
    </row>
    <row r="371" spans="17:18" x14ac:dyDescent="0.25">
      <c r="Q371" s="274"/>
      <c r="R371" s="271" t="s">
        <v>3884</v>
      </c>
    </row>
    <row r="372" spans="17:18" x14ac:dyDescent="0.25">
      <c r="Q372" s="273" t="s">
        <v>3885</v>
      </c>
      <c r="R372" s="272" t="s">
        <v>3886</v>
      </c>
    </row>
    <row r="373" spans="17:18" x14ac:dyDescent="0.25">
      <c r="Q373" s="273"/>
      <c r="R373" s="272" t="s">
        <v>3887</v>
      </c>
    </row>
    <row r="374" spans="17:18" x14ac:dyDescent="0.25">
      <c r="Q374" s="274" t="s">
        <v>3888</v>
      </c>
      <c r="R374" s="271" t="s">
        <v>3889</v>
      </c>
    </row>
    <row r="375" spans="17:18" x14ac:dyDescent="0.25">
      <c r="Q375" s="273" t="s">
        <v>3890</v>
      </c>
      <c r="R375" s="272" t="s">
        <v>3891</v>
      </c>
    </row>
    <row r="376" spans="17:18" x14ac:dyDescent="0.25">
      <c r="Q376" s="274" t="s">
        <v>3892</v>
      </c>
      <c r="R376" s="271" t="s">
        <v>3893</v>
      </c>
    </row>
    <row r="377" spans="17:18" x14ac:dyDescent="0.25">
      <c r="Q377" s="274"/>
      <c r="R377" s="271" t="s">
        <v>3894</v>
      </c>
    </row>
    <row r="378" spans="17:18" x14ac:dyDescent="0.25">
      <c r="Q378" s="274"/>
      <c r="R378" s="271" t="s">
        <v>3895</v>
      </c>
    </row>
    <row r="379" spans="17:18" x14ac:dyDescent="0.25">
      <c r="Q379" s="274"/>
      <c r="R379" s="271" t="s">
        <v>3896</v>
      </c>
    </row>
    <row r="380" spans="17:18" x14ac:dyDescent="0.25">
      <c r="Q380" s="273" t="s">
        <v>3897</v>
      </c>
      <c r="R380" s="272" t="s">
        <v>3898</v>
      </c>
    </row>
    <row r="381" spans="17:18" x14ac:dyDescent="0.25">
      <c r="Q381" s="274" t="s">
        <v>3899</v>
      </c>
      <c r="R381" s="271" t="s">
        <v>3900</v>
      </c>
    </row>
    <row r="382" spans="17:18" x14ac:dyDescent="0.25">
      <c r="Q382" s="273" t="s">
        <v>3901</v>
      </c>
      <c r="R382" s="272" t="s">
        <v>3902</v>
      </c>
    </row>
    <row r="383" spans="17:18" x14ac:dyDescent="0.25">
      <c r="Q383" s="274" t="s">
        <v>3903</v>
      </c>
      <c r="R383" s="271" t="s">
        <v>3904</v>
      </c>
    </row>
    <row r="384" spans="17:18" x14ac:dyDescent="0.25">
      <c r="Q384" s="273" t="s">
        <v>3905</v>
      </c>
      <c r="R384" s="272" t="s">
        <v>3906</v>
      </c>
    </row>
    <row r="385" spans="17:18" x14ac:dyDescent="0.25">
      <c r="Q385" s="274" t="s">
        <v>3907</v>
      </c>
      <c r="R385" s="271" t="s">
        <v>3906</v>
      </c>
    </row>
    <row r="386" spans="17:18" x14ac:dyDescent="0.25">
      <c r="Q386" s="274"/>
      <c r="R386" s="271" t="s">
        <v>3908</v>
      </c>
    </row>
    <row r="387" spans="17:18" x14ac:dyDescent="0.25">
      <c r="Q387" s="273" t="s">
        <v>3909</v>
      </c>
      <c r="R387" s="272" t="s">
        <v>3910</v>
      </c>
    </row>
    <row r="388" spans="17:18" x14ac:dyDescent="0.25">
      <c r="Q388" s="274" t="s">
        <v>3911</v>
      </c>
      <c r="R388" s="271" t="s">
        <v>3912</v>
      </c>
    </row>
    <row r="389" spans="17:18" x14ac:dyDescent="0.25">
      <c r="Q389" s="274"/>
      <c r="R389" s="271" t="s">
        <v>3913</v>
      </c>
    </row>
    <row r="390" spans="17:18" x14ac:dyDescent="0.25">
      <c r="Q390" s="274"/>
      <c r="R390" s="271" t="s">
        <v>3914</v>
      </c>
    </row>
    <row r="391" spans="17:18" x14ac:dyDescent="0.25">
      <c r="Q391" s="274"/>
      <c r="R391" s="271" t="s">
        <v>3915</v>
      </c>
    </row>
    <row r="392" spans="17:18" x14ac:dyDescent="0.25">
      <c r="Q392" s="273" t="s">
        <v>3916</v>
      </c>
      <c r="R392" s="272" t="s">
        <v>3917</v>
      </c>
    </row>
    <row r="393" spans="17:18" x14ac:dyDescent="0.25">
      <c r="Q393" s="273"/>
      <c r="R393" s="272" t="s">
        <v>3918</v>
      </c>
    </row>
    <row r="394" spans="17:18" x14ac:dyDescent="0.25">
      <c r="Q394" s="274" t="s">
        <v>3919</v>
      </c>
      <c r="R394" s="271" t="s">
        <v>3920</v>
      </c>
    </row>
    <row r="395" spans="17:18" x14ac:dyDescent="0.25">
      <c r="Q395" s="274"/>
      <c r="R395" s="271" t="s">
        <v>3921</v>
      </c>
    </row>
    <row r="396" spans="17:18" x14ac:dyDescent="0.25">
      <c r="Q396" s="273" t="s">
        <v>3922</v>
      </c>
      <c r="R396" s="272" t="s">
        <v>3923</v>
      </c>
    </row>
    <row r="397" spans="17:18" x14ac:dyDescent="0.25">
      <c r="Q397" s="274" t="s">
        <v>3924</v>
      </c>
      <c r="R397" s="271" t="s">
        <v>3925</v>
      </c>
    </row>
    <row r="398" spans="17:18" x14ac:dyDescent="0.25">
      <c r="Q398" s="273" t="s">
        <v>3926</v>
      </c>
      <c r="R398" s="272" t="s">
        <v>3927</v>
      </c>
    </row>
    <row r="399" spans="17:18" x14ac:dyDescent="0.25">
      <c r="Q399" s="273"/>
      <c r="R399" s="272" t="s">
        <v>3928</v>
      </c>
    </row>
    <row r="400" spans="17:18" x14ac:dyDescent="0.25">
      <c r="Q400" s="274" t="s">
        <v>3929</v>
      </c>
      <c r="R400" s="271" t="s">
        <v>3930</v>
      </c>
    </row>
    <row r="401" spans="17:18" x14ac:dyDescent="0.25">
      <c r="Q401" s="273" t="s">
        <v>3931</v>
      </c>
      <c r="R401" s="272" t="s">
        <v>3932</v>
      </c>
    </row>
    <row r="402" spans="17:18" x14ac:dyDescent="0.25">
      <c r="Q402" s="274" t="s">
        <v>3933</v>
      </c>
      <c r="R402" s="271" t="s">
        <v>3934</v>
      </c>
    </row>
    <row r="403" spans="17:18" x14ac:dyDescent="0.25">
      <c r="Q403" s="273" t="s">
        <v>3935</v>
      </c>
      <c r="R403" s="272" t="s">
        <v>3936</v>
      </c>
    </row>
    <row r="404" spans="17:18" x14ac:dyDescent="0.25">
      <c r="Q404" s="274" t="s">
        <v>3937</v>
      </c>
      <c r="R404" s="271" t="s">
        <v>3938</v>
      </c>
    </row>
    <row r="405" spans="17:18" x14ac:dyDescent="0.25">
      <c r="Q405" s="274"/>
      <c r="R405" s="271" t="s">
        <v>3939</v>
      </c>
    </row>
    <row r="406" spans="17:18" x14ac:dyDescent="0.25">
      <c r="Q406" s="273" t="s">
        <v>3940</v>
      </c>
      <c r="R406" s="272" t="s">
        <v>3941</v>
      </c>
    </row>
    <row r="407" spans="17:18" x14ac:dyDescent="0.25">
      <c r="Q407" s="274" t="s">
        <v>3942</v>
      </c>
      <c r="R407" s="271" t="s">
        <v>3943</v>
      </c>
    </row>
    <row r="408" spans="17:18" x14ac:dyDescent="0.25">
      <c r="Q408" s="274"/>
      <c r="R408" s="271" t="s">
        <v>3944</v>
      </c>
    </row>
    <row r="409" spans="17:18" x14ac:dyDescent="0.25">
      <c r="Q409" s="273" t="s">
        <v>3945</v>
      </c>
      <c r="R409" s="272" t="s">
        <v>3946</v>
      </c>
    </row>
    <row r="410" spans="17:18" x14ac:dyDescent="0.25">
      <c r="Q410" s="274" t="s">
        <v>3947</v>
      </c>
      <c r="R410" s="271" t="s">
        <v>3948</v>
      </c>
    </row>
    <row r="411" spans="17:18" x14ac:dyDescent="0.25">
      <c r="Q411" s="274"/>
      <c r="R411" s="271" t="s">
        <v>3949</v>
      </c>
    </row>
    <row r="412" spans="17:18" x14ac:dyDescent="0.25">
      <c r="Q412" s="273" t="s">
        <v>3950</v>
      </c>
      <c r="R412" s="272" t="s">
        <v>3951</v>
      </c>
    </row>
    <row r="413" spans="17:18" x14ac:dyDescent="0.25">
      <c r="Q413" s="274" t="s">
        <v>3952</v>
      </c>
      <c r="R413" s="271" t="s">
        <v>3953</v>
      </c>
    </row>
    <row r="414" spans="17:18" x14ac:dyDescent="0.25">
      <c r="Q414" s="273" t="s">
        <v>3954</v>
      </c>
      <c r="R414" s="272" t="s">
        <v>3955</v>
      </c>
    </row>
    <row r="415" spans="17:18" x14ac:dyDescent="0.25">
      <c r="Q415" s="274" t="s">
        <v>3956</v>
      </c>
      <c r="R415" s="271" t="s">
        <v>3957</v>
      </c>
    </row>
    <row r="416" spans="17:18" x14ac:dyDescent="0.25">
      <c r="Q416" s="273" t="s">
        <v>3958</v>
      </c>
      <c r="R416" s="272" t="s">
        <v>3959</v>
      </c>
    </row>
    <row r="417" spans="17:18" x14ac:dyDescent="0.25">
      <c r="Q417" s="274" t="s">
        <v>3960</v>
      </c>
      <c r="R417" s="271" t="s">
        <v>3961</v>
      </c>
    </row>
    <row r="418" spans="17:18" x14ac:dyDescent="0.25">
      <c r="Q418" s="274"/>
      <c r="R418" s="271" t="s">
        <v>3962</v>
      </c>
    </row>
    <row r="419" spans="17:18" x14ac:dyDescent="0.25">
      <c r="Q419" s="274"/>
      <c r="R419" s="271" t="s">
        <v>3963</v>
      </c>
    </row>
    <row r="420" spans="17:18" x14ac:dyDescent="0.25">
      <c r="Q420" s="274"/>
      <c r="R420" s="271" t="s">
        <v>3964</v>
      </c>
    </row>
    <row r="421" spans="17:18" x14ac:dyDescent="0.25">
      <c r="Q421" s="274"/>
      <c r="R421" s="271" t="s">
        <v>3965</v>
      </c>
    </row>
    <row r="422" spans="17:18" x14ac:dyDescent="0.25">
      <c r="Q422" s="273" t="s">
        <v>3966</v>
      </c>
      <c r="R422" s="272" t="s">
        <v>3967</v>
      </c>
    </row>
    <row r="423" spans="17:18" x14ac:dyDescent="0.25">
      <c r="Q423" s="274" t="s">
        <v>3968</v>
      </c>
      <c r="R423" s="271" t="s">
        <v>3969</v>
      </c>
    </row>
    <row r="424" spans="17:18" x14ac:dyDescent="0.25">
      <c r="Q424" s="273" t="s">
        <v>3970</v>
      </c>
      <c r="R424" s="272" t="s">
        <v>3971</v>
      </c>
    </row>
    <row r="425" spans="17:18" x14ac:dyDescent="0.25">
      <c r="Q425" s="274" t="s">
        <v>3972</v>
      </c>
      <c r="R425" s="271" t="s">
        <v>3973</v>
      </c>
    </row>
    <row r="426" spans="17:18" x14ac:dyDescent="0.25">
      <c r="Q426" s="273" t="s">
        <v>3974</v>
      </c>
      <c r="R426" s="272" t="s">
        <v>3975</v>
      </c>
    </row>
    <row r="427" spans="17:18" x14ac:dyDescent="0.25">
      <c r="Q427" s="274" t="s">
        <v>3976</v>
      </c>
      <c r="R427" s="271" t="s">
        <v>3977</v>
      </c>
    </row>
    <row r="428" spans="17:18" x14ac:dyDescent="0.25">
      <c r="Q428" s="274"/>
      <c r="R428" s="271" t="s">
        <v>3978</v>
      </c>
    </row>
    <row r="429" spans="17:18" x14ac:dyDescent="0.25">
      <c r="Q429" s="273" t="s">
        <v>3979</v>
      </c>
      <c r="R429" s="272" t="s">
        <v>3980</v>
      </c>
    </row>
    <row r="430" spans="17:18" x14ac:dyDescent="0.25">
      <c r="Q430" s="273"/>
      <c r="R430" s="272" t="s">
        <v>3981</v>
      </c>
    </row>
    <row r="431" spans="17:18" x14ac:dyDescent="0.25">
      <c r="Q431" s="274" t="s">
        <v>3982</v>
      </c>
      <c r="R431" s="271" t="s">
        <v>3963</v>
      </c>
    </row>
    <row r="432" spans="17:18" x14ac:dyDescent="0.25">
      <c r="Q432" s="273" t="s">
        <v>3983</v>
      </c>
      <c r="R432" s="272" t="s">
        <v>3984</v>
      </c>
    </row>
    <row r="433" spans="17:18" x14ac:dyDescent="0.25">
      <c r="Q433" s="274" t="s">
        <v>3985</v>
      </c>
      <c r="R433" s="271" t="s">
        <v>3986</v>
      </c>
    </row>
    <row r="434" spans="17:18" x14ac:dyDescent="0.25">
      <c r="Q434" s="273" t="s">
        <v>3987</v>
      </c>
      <c r="R434" s="272" t="s">
        <v>3988</v>
      </c>
    </row>
    <row r="435" spans="17:18" x14ac:dyDescent="0.25">
      <c r="Q435" s="273"/>
      <c r="R435" s="272" t="s">
        <v>3989</v>
      </c>
    </row>
    <row r="436" spans="17:18" x14ac:dyDescent="0.25">
      <c r="Q436" s="274" t="s">
        <v>3990</v>
      </c>
      <c r="R436" s="271" t="s">
        <v>3991</v>
      </c>
    </row>
    <row r="437" spans="17:18" x14ac:dyDescent="0.25">
      <c r="Q437" s="273" t="s">
        <v>3992</v>
      </c>
      <c r="R437" s="272" t="s">
        <v>3993</v>
      </c>
    </row>
    <row r="438" spans="17:18" x14ac:dyDescent="0.25">
      <c r="Q438" s="274" t="s">
        <v>3994</v>
      </c>
      <c r="R438" s="271" t="s">
        <v>3995</v>
      </c>
    </row>
    <row r="439" spans="17:18" x14ac:dyDescent="0.25">
      <c r="Q439" s="273" t="s">
        <v>3996</v>
      </c>
      <c r="R439" s="272" t="s">
        <v>3997</v>
      </c>
    </row>
    <row r="440" spans="17:18" x14ac:dyDescent="0.25">
      <c r="Q440" s="273"/>
      <c r="R440" s="272" t="s">
        <v>3998</v>
      </c>
    </row>
    <row r="441" spans="17:18" x14ac:dyDescent="0.25">
      <c r="Q441" s="274" t="s">
        <v>3999</v>
      </c>
      <c r="R441" s="271" t="s">
        <v>4000</v>
      </c>
    </row>
    <row r="442" spans="17:18" x14ac:dyDescent="0.25">
      <c r="Q442" s="273" t="s">
        <v>4001</v>
      </c>
      <c r="R442" s="272" t="s">
        <v>4002</v>
      </c>
    </row>
    <row r="443" spans="17:18" x14ac:dyDescent="0.25">
      <c r="Q443" s="274" t="s">
        <v>4003</v>
      </c>
      <c r="R443" s="271" t="s">
        <v>4004</v>
      </c>
    </row>
    <row r="444" spans="17:18" x14ac:dyDescent="0.25">
      <c r="Q444" s="273" t="s">
        <v>4005</v>
      </c>
      <c r="R444" s="272" t="s">
        <v>4006</v>
      </c>
    </row>
    <row r="445" spans="17:18" x14ac:dyDescent="0.25">
      <c r="Q445" s="274" t="s">
        <v>4007</v>
      </c>
      <c r="R445" s="271" t="s">
        <v>4008</v>
      </c>
    </row>
    <row r="446" spans="17:18" x14ac:dyDescent="0.25">
      <c r="Q446" s="274"/>
      <c r="R446" s="271" t="s">
        <v>4009</v>
      </c>
    </row>
    <row r="447" spans="17:18" x14ac:dyDescent="0.25">
      <c r="Q447" s="274"/>
      <c r="R447" s="271" t="s">
        <v>4010</v>
      </c>
    </row>
    <row r="448" spans="17:18" x14ac:dyDescent="0.25">
      <c r="Q448" s="274"/>
      <c r="R448" s="271" t="s">
        <v>4011</v>
      </c>
    </row>
    <row r="449" spans="17:18" x14ac:dyDescent="0.25">
      <c r="Q449" s="274"/>
      <c r="R449" s="271" t="s">
        <v>3913</v>
      </c>
    </row>
    <row r="450" spans="17:18" x14ac:dyDescent="0.25">
      <c r="Q450" s="274"/>
      <c r="R450" s="271" t="s">
        <v>4012</v>
      </c>
    </row>
    <row r="451" spans="17:18" x14ac:dyDescent="0.25">
      <c r="Q451" s="274"/>
      <c r="R451" s="271" t="s">
        <v>4013</v>
      </c>
    </row>
    <row r="452" spans="17:18" x14ac:dyDescent="0.25">
      <c r="Q452" s="274"/>
      <c r="R452" s="271" t="s">
        <v>3514</v>
      </c>
    </row>
    <row r="453" spans="17:18" x14ac:dyDescent="0.25">
      <c r="Q453" s="273" t="s">
        <v>4014</v>
      </c>
      <c r="R453" s="272" t="s">
        <v>4015</v>
      </c>
    </row>
    <row r="454" spans="17:18" x14ac:dyDescent="0.25">
      <c r="Q454" s="273"/>
      <c r="R454" s="272" t="s">
        <v>4016</v>
      </c>
    </row>
    <row r="455" spans="17:18" x14ac:dyDescent="0.25">
      <c r="Q455" s="273"/>
      <c r="R455" s="272" t="s">
        <v>4017</v>
      </c>
    </row>
    <row r="456" spans="17:18" x14ac:dyDescent="0.25">
      <c r="Q456" s="273"/>
      <c r="R456" s="272" t="s">
        <v>4018</v>
      </c>
    </row>
    <row r="457" spans="17:18" x14ac:dyDescent="0.25">
      <c r="Q457" s="273"/>
      <c r="R457" s="272" t="s">
        <v>4019</v>
      </c>
    </row>
    <row r="458" spans="17:18" x14ac:dyDescent="0.25">
      <c r="Q458" s="273"/>
      <c r="R458" s="272" t="s">
        <v>4020</v>
      </c>
    </row>
    <row r="459" spans="17:18" x14ac:dyDescent="0.25">
      <c r="Q459" s="274" t="s">
        <v>4021</v>
      </c>
      <c r="R459" s="271" t="s">
        <v>4022</v>
      </c>
    </row>
    <row r="460" spans="17:18" x14ac:dyDescent="0.25">
      <c r="Q460" s="273" t="s">
        <v>4023</v>
      </c>
      <c r="R460" s="272" t="s">
        <v>4024</v>
      </c>
    </row>
    <row r="461" spans="17:18" x14ac:dyDescent="0.25">
      <c r="Q461" s="274" t="s">
        <v>4025</v>
      </c>
      <c r="R461" s="271" t="s">
        <v>4026</v>
      </c>
    </row>
    <row r="462" spans="17:18" x14ac:dyDescent="0.25">
      <c r="Q462" s="273" t="s">
        <v>4027</v>
      </c>
      <c r="R462" s="272" t="s">
        <v>4028</v>
      </c>
    </row>
    <row r="463" spans="17:18" x14ac:dyDescent="0.25">
      <c r="Q463" s="273"/>
      <c r="R463" s="272" t="s">
        <v>4029</v>
      </c>
    </row>
    <row r="464" spans="17:18" x14ac:dyDescent="0.25">
      <c r="Q464" s="274" t="s">
        <v>4030</v>
      </c>
      <c r="R464" s="271" t="s">
        <v>4031</v>
      </c>
    </row>
    <row r="465" spans="17:18" x14ac:dyDescent="0.25">
      <c r="Q465" s="273" t="s">
        <v>4032</v>
      </c>
      <c r="R465" s="272" t="s">
        <v>4033</v>
      </c>
    </row>
    <row r="466" spans="17:18" x14ac:dyDescent="0.25">
      <c r="Q466" s="273"/>
      <c r="R466" s="272" t="s">
        <v>4034</v>
      </c>
    </row>
    <row r="467" spans="17:18" x14ac:dyDescent="0.25">
      <c r="Q467" s="273"/>
      <c r="R467" s="272" t="s">
        <v>4035</v>
      </c>
    </row>
    <row r="468" spans="17:18" x14ac:dyDescent="0.25">
      <c r="Q468" s="273"/>
      <c r="R468" s="272" t="s">
        <v>4036</v>
      </c>
    </row>
    <row r="469" spans="17:18" x14ac:dyDescent="0.25">
      <c r="Q469" s="273"/>
      <c r="R469" s="272" t="s">
        <v>4037</v>
      </c>
    </row>
    <row r="470" spans="17:18" x14ac:dyDescent="0.25">
      <c r="Q470" s="274" t="s">
        <v>4038</v>
      </c>
      <c r="R470" s="271" t="s">
        <v>4039</v>
      </c>
    </row>
    <row r="471" spans="17:18" x14ac:dyDescent="0.25">
      <c r="Q471" s="273" t="s">
        <v>4040</v>
      </c>
      <c r="R471" s="272" t="s">
        <v>4041</v>
      </c>
    </row>
    <row r="472" spans="17:18" x14ac:dyDescent="0.25">
      <c r="Q472" s="274" t="s">
        <v>4042</v>
      </c>
      <c r="R472" s="271" t="s">
        <v>4041</v>
      </c>
    </row>
    <row r="473" spans="17:18" x14ac:dyDescent="0.25">
      <c r="Q473" s="273" t="s">
        <v>4043</v>
      </c>
      <c r="R473" s="272" t="s">
        <v>4044</v>
      </c>
    </row>
    <row r="474" spans="17:18" x14ac:dyDescent="0.25">
      <c r="Q474" s="274" t="s">
        <v>4045</v>
      </c>
      <c r="R474" s="271" t="s">
        <v>4046</v>
      </c>
    </row>
    <row r="475" spans="17:18" x14ac:dyDescent="0.25">
      <c r="Q475" s="273" t="s">
        <v>4047</v>
      </c>
      <c r="R475" s="272" t="s">
        <v>4048</v>
      </c>
    </row>
    <row r="476" spans="17:18" x14ac:dyDescent="0.25">
      <c r="Q476" s="274" t="s">
        <v>4049</v>
      </c>
      <c r="R476" s="271" t="s">
        <v>4050</v>
      </c>
    </row>
    <row r="477" spans="17:18" x14ac:dyDescent="0.25">
      <c r="Q477" s="273" t="s">
        <v>4051</v>
      </c>
      <c r="R477" s="272" t="s">
        <v>4052</v>
      </c>
    </row>
    <row r="478" spans="17:18" x14ac:dyDescent="0.25">
      <c r="Q478" s="273"/>
      <c r="R478" s="272" t="s">
        <v>4053</v>
      </c>
    </row>
    <row r="479" spans="17:18" x14ac:dyDescent="0.25">
      <c r="Q479" s="273"/>
      <c r="R479" s="272" t="s">
        <v>4054</v>
      </c>
    </row>
    <row r="480" spans="17:18" x14ac:dyDescent="0.25">
      <c r="Q480" s="274" t="s">
        <v>4055</v>
      </c>
      <c r="R480" s="271" t="s">
        <v>4056</v>
      </c>
    </row>
    <row r="481" spans="17:18" x14ac:dyDescent="0.25">
      <c r="Q481" s="274"/>
      <c r="R481" s="271" t="s">
        <v>4057</v>
      </c>
    </row>
    <row r="482" spans="17:18" x14ac:dyDescent="0.25">
      <c r="Q482" s="273" t="s">
        <v>4058</v>
      </c>
      <c r="R482" s="272" t="s">
        <v>4059</v>
      </c>
    </row>
    <row r="483" spans="17:18" x14ac:dyDescent="0.25">
      <c r="Q483" s="274" t="s">
        <v>4060</v>
      </c>
      <c r="R483" s="271" t="s">
        <v>4061</v>
      </c>
    </row>
    <row r="484" spans="17:18" x14ac:dyDescent="0.25">
      <c r="Q484" s="274"/>
      <c r="R484" s="271" t="s">
        <v>4062</v>
      </c>
    </row>
    <row r="485" spans="17:18" x14ac:dyDescent="0.25">
      <c r="Q485" s="274"/>
      <c r="R485" s="271" t="s">
        <v>4063</v>
      </c>
    </row>
    <row r="486" spans="17:18" x14ac:dyDescent="0.25">
      <c r="Q486" s="273" t="s">
        <v>4064</v>
      </c>
      <c r="R486" s="272" t="s">
        <v>4065</v>
      </c>
    </row>
    <row r="487" spans="17:18" x14ac:dyDescent="0.25">
      <c r="Q487" s="274" t="s">
        <v>4066</v>
      </c>
      <c r="R487" s="271" t="s">
        <v>4067</v>
      </c>
    </row>
    <row r="488" spans="17:18" x14ac:dyDescent="0.25">
      <c r="Q488" s="273" t="s">
        <v>4068</v>
      </c>
      <c r="R488" s="272" t="s">
        <v>4069</v>
      </c>
    </row>
    <row r="489" spans="17:18" x14ac:dyDescent="0.25">
      <c r="Q489" s="274" t="s">
        <v>4070</v>
      </c>
      <c r="R489" s="271" t="s">
        <v>4071</v>
      </c>
    </row>
    <row r="490" spans="17:18" x14ac:dyDescent="0.25">
      <c r="Q490" s="273" t="s">
        <v>4072</v>
      </c>
      <c r="R490" s="272" t="s">
        <v>4073</v>
      </c>
    </row>
    <row r="491" spans="17:18" x14ac:dyDescent="0.25">
      <c r="Q491" s="274" t="s">
        <v>4074</v>
      </c>
      <c r="R491" s="271" t="s">
        <v>4075</v>
      </c>
    </row>
    <row r="492" spans="17:18" x14ac:dyDescent="0.25">
      <c r="Q492" s="273" t="s">
        <v>4076</v>
      </c>
      <c r="R492" s="272" t="s">
        <v>3908</v>
      </c>
    </row>
    <row r="493" spans="17:18" x14ac:dyDescent="0.25">
      <c r="Q493" s="274" t="s">
        <v>4077</v>
      </c>
      <c r="R493" s="271" t="s">
        <v>4078</v>
      </c>
    </row>
    <row r="494" spans="17:18" x14ac:dyDescent="0.25">
      <c r="Q494" s="273" t="s">
        <v>4079</v>
      </c>
      <c r="R494" s="272" t="s">
        <v>4080</v>
      </c>
    </row>
    <row r="495" spans="17:18" x14ac:dyDescent="0.25">
      <c r="Q495" s="273"/>
      <c r="R495" s="272" t="s">
        <v>4081</v>
      </c>
    </row>
    <row r="496" spans="17:18" x14ac:dyDescent="0.25">
      <c r="Q496" s="274" t="s">
        <v>4082</v>
      </c>
      <c r="R496" s="271" t="s">
        <v>4083</v>
      </c>
    </row>
    <row r="497" spans="17:18" x14ac:dyDescent="0.25">
      <c r="Q497" s="273" t="s">
        <v>4084</v>
      </c>
      <c r="R497" s="272" t="s">
        <v>4085</v>
      </c>
    </row>
    <row r="498" spans="17:18" x14ac:dyDescent="0.25">
      <c r="Q498" s="273"/>
      <c r="R498" s="272" t="s">
        <v>4086</v>
      </c>
    </row>
    <row r="499" spans="17:18" x14ac:dyDescent="0.25">
      <c r="Q499" s="274" t="s">
        <v>4087</v>
      </c>
      <c r="R499" s="271" t="s">
        <v>4088</v>
      </c>
    </row>
    <row r="500" spans="17:18" x14ac:dyDescent="0.25">
      <c r="Q500" s="273" t="s">
        <v>4089</v>
      </c>
      <c r="R500" s="272" t="s">
        <v>4090</v>
      </c>
    </row>
    <row r="501" spans="17:18" x14ac:dyDescent="0.25">
      <c r="Q501" s="273"/>
      <c r="R501" s="272" t="s">
        <v>4091</v>
      </c>
    </row>
    <row r="502" spans="17:18" x14ac:dyDescent="0.25">
      <c r="Q502" s="274" t="s">
        <v>4092</v>
      </c>
      <c r="R502" s="271" t="s">
        <v>4093</v>
      </c>
    </row>
    <row r="503" spans="17:18" x14ac:dyDescent="0.25">
      <c r="Q503" s="274"/>
      <c r="R503" s="271" t="s">
        <v>4094</v>
      </c>
    </row>
    <row r="504" spans="17:18" x14ac:dyDescent="0.25">
      <c r="Q504" s="273" t="s">
        <v>4095</v>
      </c>
      <c r="R504" s="272" t="s">
        <v>4096</v>
      </c>
    </row>
    <row r="505" spans="17:18" x14ac:dyDescent="0.25">
      <c r="Q505" s="274" t="s">
        <v>4097</v>
      </c>
      <c r="R505" s="271" t="s">
        <v>4098</v>
      </c>
    </row>
    <row r="506" spans="17:18" x14ac:dyDescent="0.25">
      <c r="Q506" s="274"/>
      <c r="R506" s="271" t="s">
        <v>4099</v>
      </c>
    </row>
    <row r="507" spans="17:18" x14ac:dyDescent="0.25">
      <c r="Q507" s="273" t="s">
        <v>4100</v>
      </c>
      <c r="R507" s="272" t="s">
        <v>4101</v>
      </c>
    </row>
    <row r="508" spans="17:18" x14ac:dyDescent="0.25">
      <c r="Q508" s="274" t="s">
        <v>4102</v>
      </c>
      <c r="R508" s="271" t="s">
        <v>4103</v>
      </c>
    </row>
    <row r="509" spans="17:18" x14ac:dyDescent="0.25">
      <c r="Q509" s="273" t="s">
        <v>4104</v>
      </c>
      <c r="R509" s="272" t="s">
        <v>4105</v>
      </c>
    </row>
    <row r="510" spans="17:18" x14ac:dyDescent="0.25">
      <c r="Q510" s="274" t="s">
        <v>4106</v>
      </c>
      <c r="R510" s="271" t="s">
        <v>4107</v>
      </c>
    </row>
    <row r="511" spans="17:18" x14ac:dyDescent="0.25">
      <c r="Q511" s="274"/>
      <c r="R511" s="271" t="s">
        <v>4108</v>
      </c>
    </row>
    <row r="512" spans="17:18" x14ac:dyDescent="0.25">
      <c r="Q512" s="273" t="s">
        <v>4109</v>
      </c>
      <c r="R512" s="272" t="s">
        <v>4110</v>
      </c>
    </row>
    <row r="513" spans="17:18" x14ac:dyDescent="0.25">
      <c r="Q513" s="274" t="s">
        <v>4111</v>
      </c>
      <c r="R513" s="271" t="s">
        <v>4112</v>
      </c>
    </row>
    <row r="514" spans="17:18" x14ac:dyDescent="0.25">
      <c r="Q514" s="273" t="s">
        <v>4113</v>
      </c>
      <c r="R514" s="272" t="s">
        <v>4114</v>
      </c>
    </row>
    <row r="515" spans="17:18" x14ac:dyDescent="0.25">
      <c r="Q515" s="273"/>
      <c r="R515" s="272" t="s">
        <v>4115</v>
      </c>
    </row>
    <row r="516" spans="17:18" x14ac:dyDescent="0.25">
      <c r="Q516" s="274" t="s">
        <v>4116</v>
      </c>
      <c r="R516" s="271" t="s">
        <v>4117</v>
      </c>
    </row>
    <row r="517" spans="17:18" x14ac:dyDescent="0.25">
      <c r="Q517" s="273" t="s">
        <v>4118</v>
      </c>
      <c r="R517" s="272" t="s">
        <v>4119</v>
      </c>
    </row>
    <row r="518" spans="17:18" x14ac:dyDescent="0.25">
      <c r="Q518" s="274" t="s">
        <v>4120</v>
      </c>
      <c r="R518" s="271" t="s">
        <v>4121</v>
      </c>
    </row>
    <row r="519" spans="17:18" x14ac:dyDescent="0.25">
      <c r="Q519" s="273" t="s">
        <v>4122</v>
      </c>
      <c r="R519" s="272" t="s">
        <v>4123</v>
      </c>
    </row>
    <row r="520" spans="17:18" x14ac:dyDescent="0.25">
      <c r="Q520" s="274" t="s">
        <v>4124</v>
      </c>
      <c r="R520" s="271" t="s">
        <v>4125</v>
      </c>
    </row>
    <row r="521" spans="17:18" x14ac:dyDescent="0.25">
      <c r="Q521" s="273" t="s">
        <v>4126</v>
      </c>
      <c r="R521" s="272" t="s">
        <v>4127</v>
      </c>
    </row>
    <row r="522" spans="17:18" x14ac:dyDescent="0.25">
      <c r="Q522" s="274" t="s">
        <v>4128</v>
      </c>
      <c r="R522" s="271" t="s">
        <v>4129</v>
      </c>
    </row>
    <row r="523" spans="17:18" x14ac:dyDescent="0.25">
      <c r="Q523" s="273" t="s">
        <v>4130</v>
      </c>
      <c r="R523" s="272" t="s">
        <v>4131</v>
      </c>
    </row>
    <row r="524" spans="17:18" x14ac:dyDescent="0.25">
      <c r="Q524" s="274" t="s">
        <v>4132</v>
      </c>
      <c r="R524" s="271" t="s">
        <v>4133</v>
      </c>
    </row>
    <row r="525" spans="17:18" x14ac:dyDescent="0.25">
      <c r="Q525" s="273" t="s">
        <v>4134</v>
      </c>
      <c r="R525" s="272" t="s">
        <v>4135</v>
      </c>
    </row>
    <row r="526" spans="17:18" x14ac:dyDescent="0.25">
      <c r="Q526" s="274" t="s">
        <v>4136</v>
      </c>
      <c r="R526" s="271" t="s">
        <v>4137</v>
      </c>
    </row>
    <row r="527" spans="17:18" x14ac:dyDescent="0.25">
      <c r="Q527" s="273" t="s">
        <v>4138</v>
      </c>
      <c r="R527" s="272" t="s">
        <v>4139</v>
      </c>
    </row>
    <row r="528" spans="17:18" x14ac:dyDescent="0.25">
      <c r="Q528" s="274" t="s">
        <v>4140</v>
      </c>
      <c r="R528" s="271" t="s">
        <v>3514</v>
      </c>
    </row>
    <row r="529" spans="17:18" x14ac:dyDescent="0.25">
      <c r="Q529" s="273" t="s">
        <v>4141</v>
      </c>
      <c r="R529" s="272" t="s">
        <v>4142</v>
      </c>
    </row>
    <row r="530" spans="17:18" x14ac:dyDescent="0.25">
      <c r="Q530" s="274" t="s">
        <v>4143</v>
      </c>
      <c r="R530" s="271" t="s">
        <v>4144</v>
      </c>
    </row>
    <row r="531" spans="17:18" x14ac:dyDescent="0.25">
      <c r="Q531" s="273" t="s">
        <v>4145</v>
      </c>
      <c r="R531" s="272" t="s">
        <v>4146</v>
      </c>
    </row>
    <row r="532" spans="17:18" x14ac:dyDescent="0.25">
      <c r="Q532" s="273"/>
      <c r="R532" s="272" t="s">
        <v>4147</v>
      </c>
    </row>
    <row r="533" spans="17:18" x14ac:dyDescent="0.25">
      <c r="Q533" s="273"/>
      <c r="R533" s="272" t="s">
        <v>4148</v>
      </c>
    </row>
    <row r="534" spans="17:18" x14ac:dyDescent="0.25">
      <c r="Q534" s="274" t="s">
        <v>4149</v>
      </c>
      <c r="R534" s="271" t="s">
        <v>4146</v>
      </c>
    </row>
    <row r="535" spans="17:18" x14ac:dyDescent="0.25">
      <c r="Q535" s="274"/>
      <c r="R535" s="271" t="s">
        <v>4150</v>
      </c>
    </row>
    <row r="536" spans="17:18" x14ac:dyDescent="0.25">
      <c r="Q536" s="273" t="s">
        <v>4151</v>
      </c>
      <c r="R536" s="272" t="s">
        <v>4152</v>
      </c>
    </row>
    <row r="537" spans="17:18" x14ac:dyDescent="0.25">
      <c r="Q537" s="273"/>
      <c r="R537" s="272" t="s">
        <v>4153</v>
      </c>
    </row>
    <row r="538" spans="17:18" x14ac:dyDescent="0.25">
      <c r="Q538" s="274" t="s">
        <v>4154</v>
      </c>
      <c r="R538" s="271" t="s">
        <v>4155</v>
      </c>
    </row>
    <row r="539" spans="17:18" x14ac:dyDescent="0.25">
      <c r="Q539" s="274"/>
      <c r="R539" s="271" t="s">
        <v>4156</v>
      </c>
    </row>
    <row r="540" spans="17:18" x14ac:dyDescent="0.25">
      <c r="Q540" s="274"/>
      <c r="R540" s="271" t="s">
        <v>4157</v>
      </c>
    </row>
    <row r="541" spans="17:18" x14ac:dyDescent="0.25">
      <c r="Q541" s="274"/>
      <c r="R541" s="271" t="s">
        <v>4158</v>
      </c>
    </row>
    <row r="542" spans="17:18" x14ac:dyDescent="0.25">
      <c r="Q542" s="274"/>
      <c r="R542" s="271" t="s">
        <v>4159</v>
      </c>
    </row>
    <row r="543" spans="17:18" x14ac:dyDescent="0.25">
      <c r="Q543" s="273" t="s">
        <v>4160</v>
      </c>
      <c r="R543" s="272" t="s">
        <v>4161</v>
      </c>
    </row>
    <row r="544" spans="17:18" x14ac:dyDescent="0.25">
      <c r="Q544" s="273"/>
      <c r="R544" s="272" t="s">
        <v>4162</v>
      </c>
    </row>
    <row r="545" spans="17:18" x14ac:dyDescent="0.25">
      <c r="Q545" s="273"/>
      <c r="R545" s="272" t="s">
        <v>4163</v>
      </c>
    </row>
    <row r="546" spans="17:18" x14ac:dyDescent="0.25">
      <c r="Q546" s="273"/>
      <c r="R546" s="272" t="s">
        <v>4164</v>
      </c>
    </row>
    <row r="547" spans="17:18" x14ac:dyDescent="0.25">
      <c r="Q547" s="273"/>
      <c r="R547" s="272" t="s">
        <v>4165</v>
      </c>
    </row>
    <row r="548" spans="17:18" x14ac:dyDescent="0.25">
      <c r="Q548" s="273"/>
      <c r="R548" s="272" t="s">
        <v>4166</v>
      </c>
    </row>
    <row r="549" spans="17:18" x14ac:dyDescent="0.25">
      <c r="Q549" s="273"/>
      <c r="R549" s="272" t="s">
        <v>4167</v>
      </c>
    </row>
    <row r="550" spans="17:18" x14ac:dyDescent="0.25">
      <c r="Q550" s="273"/>
      <c r="R550" s="272" t="s">
        <v>4168</v>
      </c>
    </row>
    <row r="551" spans="17:18" x14ac:dyDescent="0.25">
      <c r="Q551" s="273"/>
      <c r="R551" s="272" t="s">
        <v>4169</v>
      </c>
    </row>
    <row r="552" spans="17:18" x14ac:dyDescent="0.25">
      <c r="Q552" s="273"/>
      <c r="R552" s="272" t="s">
        <v>4170</v>
      </c>
    </row>
    <row r="553" spans="17:18" x14ac:dyDescent="0.25">
      <c r="Q553" s="274" t="s">
        <v>4171</v>
      </c>
      <c r="R553" s="271" t="s">
        <v>4172</v>
      </c>
    </row>
    <row r="554" spans="17:18" x14ac:dyDescent="0.25">
      <c r="Q554" s="274"/>
      <c r="R554" s="271" t="s">
        <v>4173</v>
      </c>
    </row>
    <row r="555" spans="17:18" x14ac:dyDescent="0.25">
      <c r="Q555" s="274"/>
      <c r="R555" s="271" t="s">
        <v>4174</v>
      </c>
    </row>
    <row r="556" spans="17:18" x14ac:dyDescent="0.25">
      <c r="Q556" s="273" t="s">
        <v>4175</v>
      </c>
      <c r="R556" s="272" t="s">
        <v>4176</v>
      </c>
    </row>
    <row r="557" spans="17:18" x14ac:dyDescent="0.25">
      <c r="Q557" s="274" t="s">
        <v>4177</v>
      </c>
      <c r="R557" s="271" t="s">
        <v>4178</v>
      </c>
    </row>
    <row r="558" spans="17:18" x14ac:dyDescent="0.25">
      <c r="Q558" s="273" t="s">
        <v>4179</v>
      </c>
      <c r="R558" s="272" t="s">
        <v>4180</v>
      </c>
    </row>
    <row r="559" spans="17:18" x14ac:dyDescent="0.25">
      <c r="Q559" s="273"/>
      <c r="R559" s="272" t="s">
        <v>4181</v>
      </c>
    </row>
    <row r="560" spans="17:18" x14ac:dyDescent="0.25">
      <c r="Q560" s="273"/>
      <c r="R560" s="272" t="s">
        <v>4182</v>
      </c>
    </row>
    <row r="561" spans="17:18" x14ac:dyDescent="0.25">
      <c r="Q561" s="274" t="s">
        <v>4183</v>
      </c>
      <c r="R561" s="271" t="s">
        <v>4184</v>
      </c>
    </row>
    <row r="562" spans="17:18" x14ac:dyDescent="0.25">
      <c r="Q562" s="274"/>
      <c r="R562" s="271" t="s">
        <v>4185</v>
      </c>
    </row>
    <row r="563" spans="17:18" x14ac:dyDescent="0.25">
      <c r="Q563" s="274"/>
      <c r="R563" s="271" t="s">
        <v>4186</v>
      </c>
    </row>
    <row r="564" spans="17:18" x14ac:dyDescent="0.25">
      <c r="Q564" s="274"/>
      <c r="R564" s="271" t="s">
        <v>4187</v>
      </c>
    </row>
    <row r="565" spans="17:18" x14ac:dyDescent="0.25">
      <c r="Q565" s="273" t="s">
        <v>4188</v>
      </c>
      <c r="R565" s="272" t="s">
        <v>4189</v>
      </c>
    </row>
    <row r="566" spans="17:18" x14ac:dyDescent="0.25">
      <c r="Q566" s="273"/>
      <c r="R566" s="272" t="s">
        <v>4190</v>
      </c>
    </row>
    <row r="567" spans="17:18" x14ac:dyDescent="0.25">
      <c r="Q567" s="273"/>
      <c r="R567" s="272" t="s">
        <v>4191</v>
      </c>
    </row>
    <row r="568" spans="17:18" x14ac:dyDescent="0.25">
      <c r="Q568" s="274" t="s">
        <v>4192</v>
      </c>
      <c r="R568" s="271" t="s">
        <v>4193</v>
      </c>
    </row>
    <row r="569" spans="17:18" x14ac:dyDescent="0.25">
      <c r="Q569" s="273" t="s">
        <v>4194</v>
      </c>
      <c r="R569" s="272" t="s">
        <v>4195</v>
      </c>
    </row>
    <row r="570" spans="17:18" x14ac:dyDescent="0.25">
      <c r="Q570" s="273"/>
      <c r="R570" s="272" t="s">
        <v>4196</v>
      </c>
    </row>
    <row r="571" spans="17:18" x14ac:dyDescent="0.25">
      <c r="Q571" s="273"/>
      <c r="R571" s="272" t="s">
        <v>4197</v>
      </c>
    </row>
    <row r="572" spans="17:18" x14ac:dyDescent="0.25">
      <c r="Q572" s="273"/>
      <c r="R572" s="272" t="s">
        <v>4198</v>
      </c>
    </row>
    <row r="573" spans="17:18" x14ac:dyDescent="0.25">
      <c r="Q573" s="273"/>
      <c r="R573" s="272" t="s">
        <v>4199</v>
      </c>
    </row>
    <row r="574" spans="17:18" x14ac:dyDescent="0.25">
      <c r="Q574" s="274" t="s">
        <v>4200</v>
      </c>
      <c r="R574" s="271" t="s">
        <v>4201</v>
      </c>
    </row>
    <row r="575" spans="17:18" x14ac:dyDescent="0.25">
      <c r="Q575" s="274"/>
      <c r="R575" s="271" t="s">
        <v>4031</v>
      </c>
    </row>
    <row r="576" spans="17:18" x14ac:dyDescent="0.25">
      <c r="Q576" s="274"/>
      <c r="R576" s="271" t="s">
        <v>4202</v>
      </c>
    </row>
    <row r="577" spans="17:18" x14ac:dyDescent="0.25">
      <c r="Q577" s="274"/>
      <c r="R577" s="271" t="s">
        <v>4203</v>
      </c>
    </row>
    <row r="578" spans="17:18" x14ac:dyDescent="0.25">
      <c r="Q578" s="274"/>
      <c r="R578" s="271" t="s">
        <v>4204</v>
      </c>
    </row>
    <row r="579" spans="17:18" x14ac:dyDescent="0.25">
      <c r="Q579" s="274"/>
      <c r="R579" s="271" t="s">
        <v>4205</v>
      </c>
    </row>
    <row r="580" spans="17:18" x14ac:dyDescent="0.25">
      <c r="Q580" s="274"/>
      <c r="R580" s="271" t="s">
        <v>4206</v>
      </c>
    </row>
    <row r="581" spans="17:18" x14ac:dyDescent="0.25">
      <c r="Q581" s="274"/>
      <c r="R581" s="271" t="s">
        <v>4207</v>
      </c>
    </row>
    <row r="582" spans="17:18" x14ac:dyDescent="0.25">
      <c r="Q582" s="273" t="s">
        <v>4208</v>
      </c>
      <c r="R582" s="272" t="s">
        <v>4209</v>
      </c>
    </row>
    <row r="583" spans="17:18" x14ac:dyDescent="0.25">
      <c r="Q583" s="273"/>
      <c r="R583" s="272" t="s">
        <v>4210</v>
      </c>
    </row>
    <row r="584" spans="17:18" x14ac:dyDescent="0.25">
      <c r="Q584" s="274" t="s">
        <v>4211</v>
      </c>
      <c r="R584" s="271" t="s">
        <v>4212</v>
      </c>
    </row>
    <row r="585" spans="17:18" x14ac:dyDescent="0.25">
      <c r="Q585" s="273" t="s">
        <v>4213</v>
      </c>
      <c r="R585" s="272" t="s">
        <v>4214</v>
      </c>
    </row>
    <row r="586" spans="17:18" x14ac:dyDescent="0.25">
      <c r="Q586" s="274" t="s">
        <v>4215</v>
      </c>
      <c r="R586" s="271" t="s">
        <v>4216</v>
      </c>
    </row>
    <row r="587" spans="17:18" x14ac:dyDescent="0.25">
      <c r="Q587" s="273" t="s">
        <v>4217</v>
      </c>
      <c r="R587" s="272" t="s">
        <v>4218</v>
      </c>
    </row>
    <row r="588" spans="17:18" x14ac:dyDescent="0.25">
      <c r="Q588" s="274" t="s">
        <v>4219</v>
      </c>
      <c r="R588" s="271" t="s">
        <v>4220</v>
      </c>
    </row>
    <row r="589" spans="17:18" x14ac:dyDescent="0.25">
      <c r="Q589" s="274"/>
      <c r="R589" s="271" t="s">
        <v>4221</v>
      </c>
    </row>
    <row r="590" spans="17:18" x14ac:dyDescent="0.25">
      <c r="Q590" s="273" t="s">
        <v>4222</v>
      </c>
      <c r="R590" s="272" t="s">
        <v>4223</v>
      </c>
    </row>
    <row r="591" spans="17:18" x14ac:dyDescent="0.25">
      <c r="Q591" s="273"/>
      <c r="R591" s="272" t="s">
        <v>3981</v>
      </c>
    </row>
    <row r="592" spans="17:18" x14ac:dyDescent="0.25">
      <c r="Q592" s="274" t="s">
        <v>4224</v>
      </c>
      <c r="R592" s="271" t="s">
        <v>4225</v>
      </c>
    </row>
    <row r="593" spans="17:18" x14ac:dyDescent="0.25">
      <c r="Q593" s="274"/>
      <c r="R593" s="271" t="s">
        <v>3981</v>
      </c>
    </row>
    <row r="594" spans="17:18" x14ac:dyDescent="0.25">
      <c r="Q594" s="273" t="s">
        <v>4226</v>
      </c>
      <c r="R594" s="272" t="s">
        <v>4227</v>
      </c>
    </row>
    <row r="595" spans="17:18" x14ac:dyDescent="0.25">
      <c r="Q595" s="273"/>
      <c r="R595" s="272" t="s">
        <v>3981</v>
      </c>
    </row>
    <row r="596" spans="17:18" x14ac:dyDescent="0.25">
      <c r="Q596" s="274" t="s">
        <v>4228</v>
      </c>
      <c r="R596" s="271" t="s">
        <v>4229</v>
      </c>
    </row>
    <row r="597" spans="17:18" x14ac:dyDescent="0.25">
      <c r="Q597" s="273" t="s">
        <v>4230</v>
      </c>
      <c r="R597" s="272" t="s">
        <v>4231</v>
      </c>
    </row>
    <row r="598" spans="17:18" x14ac:dyDescent="0.25">
      <c r="Q598" s="274" t="s">
        <v>4232</v>
      </c>
      <c r="R598" s="271" t="s">
        <v>4233</v>
      </c>
    </row>
    <row r="599" spans="17:18" x14ac:dyDescent="0.25">
      <c r="Q599" s="273" t="s">
        <v>4234</v>
      </c>
      <c r="R599" s="272" t="s">
        <v>4235</v>
      </c>
    </row>
    <row r="600" spans="17:18" x14ac:dyDescent="0.25">
      <c r="Q600" s="273"/>
      <c r="R600" s="272" t="s">
        <v>4236</v>
      </c>
    </row>
    <row r="601" spans="17:18" x14ac:dyDescent="0.25">
      <c r="Q601" s="274" t="s">
        <v>4237</v>
      </c>
      <c r="R601" s="271" t="s">
        <v>4238</v>
      </c>
    </row>
    <row r="602" spans="17:18" x14ac:dyDescent="0.25">
      <c r="Q602" s="274"/>
      <c r="R602" s="271" t="s">
        <v>4239</v>
      </c>
    </row>
    <row r="603" spans="17:18" x14ac:dyDescent="0.25">
      <c r="Q603" s="273" t="s">
        <v>4240</v>
      </c>
      <c r="R603" s="272" t="s">
        <v>4241</v>
      </c>
    </row>
    <row r="604" spans="17:18" x14ac:dyDescent="0.25">
      <c r="Q604" s="273"/>
      <c r="R604" s="272" t="s">
        <v>4242</v>
      </c>
    </row>
    <row r="605" spans="17:18" x14ac:dyDescent="0.25">
      <c r="Q605" s="274" t="s">
        <v>4243</v>
      </c>
      <c r="R605" s="271" t="s">
        <v>4244</v>
      </c>
    </row>
    <row r="606" spans="17:18" x14ac:dyDescent="0.25">
      <c r="Q606" s="273" t="s">
        <v>4245</v>
      </c>
      <c r="R606" s="272" t="s">
        <v>4246</v>
      </c>
    </row>
    <row r="607" spans="17:18" x14ac:dyDescent="0.25">
      <c r="Q607" s="274" t="s">
        <v>4247</v>
      </c>
      <c r="R607" s="271" t="s">
        <v>4248</v>
      </c>
    </row>
    <row r="608" spans="17:18" x14ac:dyDescent="0.25">
      <c r="Q608" s="273" t="s">
        <v>4249</v>
      </c>
      <c r="R608" s="272" t="s">
        <v>4250</v>
      </c>
    </row>
    <row r="609" spans="17:18" x14ac:dyDescent="0.25">
      <c r="Q609" s="274" t="s">
        <v>4251</v>
      </c>
      <c r="R609" s="271" t="s">
        <v>4252</v>
      </c>
    </row>
    <row r="610" spans="17:18" x14ac:dyDescent="0.25">
      <c r="Q610" s="273" t="s">
        <v>4253</v>
      </c>
      <c r="R610" s="272" t="s">
        <v>4254</v>
      </c>
    </row>
    <row r="611" spans="17:18" x14ac:dyDescent="0.25">
      <c r="Q611" s="274" t="s">
        <v>4255</v>
      </c>
      <c r="R611" s="271" t="s">
        <v>4256</v>
      </c>
    </row>
    <row r="612" spans="17:18" x14ac:dyDescent="0.25">
      <c r="Q612" s="274"/>
      <c r="R612" s="271" t="s">
        <v>4257</v>
      </c>
    </row>
    <row r="613" spans="17:18" x14ac:dyDescent="0.25">
      <c r="Q613" s="273" t="s">
        <v>4258</v>
      </c>
      <c r="R613" s="272" t="s">
        <v>4259</v>
      </c>
    </row>
    <row r="614" spans="17:18" x14ac:dyDescent="0.25">
      <c r="Q614" s="274" t="s">
        <v>4260</v>
      </c>
      <c r="R614" s="271" t="s">
        <v>4261</v>
      </c>
    </row>
    <row r="615" spans="17:18" x14ac:dyDescent="0.25">
      <c r="Q615" s="273" t="s">
        <v>4262</v>
      </c>
      <c r="R615" s="272" t="s">
        <v>4263</v>
      </c>
    </row>
    <row r="616" spans="17:18" x14ac:dyDescent="0.25">
      <c r="Q616" s="274" t="s">
        <v>4264</v>
      </c>
      <c r="R616" s="271" t="s">
        <v>4265</v>
      </c>
    </row>
    <row r="617" spans="17:18" x14ac:dyDescent="0.25">
      <c r="Q617" s="273" t="s">
        <v>4266</v>
      </c>
      <c r="R617" s="272" t="s">
        <v>4017</v>
      </c>
    </row>
    <row r="618" spans="17:18" x14ac:dyDescent="0.25">
      <c r="Q618" s="273"/>
      <c r="R618" s="272" t="s">
        <v>4267</v>
      </c>
    </row>
    <row r="619" spans="17:18" x14ac:dyDescent="0.25">
      <c r="Q619" s="274" t="s">
        <v>4268</v>
      </c>
      <c r="R619" s="271" t="s">
        <v>4269</v>
      </c>
    </row>
    <row r="620" spans="17:18" x14ac:dyDescent="0.25">
      <c r="Q620" s="274"/>
      <c r="R620" s="271" t="s">
        <v>3981</v>
      </c>
    </row>
    <row r="621" spans="17:18" x14ac:dyDescent="0.25">
      <c r="Q621" s="273" t="s">
        <v>4270</v>
      </c>
      <c r="R621" s="272" t="s">
        <v>4271</v>
      </c>
    </row>
    <row r="622" spans="17:18" x14ac:dyDescent="0.25">
      <c r="Q622" s="274" t="s">
        <v>4272</v>
      </c>
      <c r="R622" s="271" t="s">
        <v>4273</v>
      </c>
    </row>
    <row r="623" spans="17:18" x14ac:dyDescent="0.25">
      <c r="Q623" s="273" t="s">
        <v>4274</v>
      </c>
      <c r="R623" s="272" t="s">
        <v>4275</v>
      </c>
    </row>
    <row r="624" spans="17:18" x14ac:dyDescent="0.25">
      <c r="Q624" s="274" t="s">
        <v>4276</v>
      </c>
      <c r="R624" s="271" t="s">
        <v>4277</v>
      </c>
    </row>
    <row r="625" spans="17:18" x14ac:dyDescent="0.25">
      <c r="Q625" s="273" t="s">
        <v>4278</v>
      </c>
      <c r="R625" s="272" t="s">
        <v>4279</v>
      </c>
    </row>
    <row r="626" spans="17:18" x14ac:dyDescent="0.25">
      <c r="Q626" s="274" t="s">
        <v>4280</v>
      </c>
      <c r="R626" s="271" t="s">
        <v>4281</v>
      </c>
    </row>
    <row r="627" spans="17:18" x14ac:dyDescent="0.25">
      <c r="Q627" s="273" t="s">
        <v>4282</v>
      </c>
      <c r="R627" s="272" t="s">
        <v>4283</v>
      </c>
    </row>
    <row r="628" spans="17:18" x14ac:dyDescent="0.25">
      <c r="Q628" s="274" t="s">
        <v>4284</v>
      </c>
      <c r="R628" s="271" t="s">
        <v>4285</v>
      </c>
    </row>
    <row r="629" spans="17:18" x14ac:dyDescent="0.25">
      <c r="Q629" s="273" t="s">
        <v>4286</v>
      </c>
      <c r="R629" s="272" t="s">
        <v>4287</v>
      </c>
    </row>
    <row r="630" spans="17:18" x14ac:dyDescent="0.25">
      <c r="Q630" s="274" t="s">
        <v>4288</v>
      </c>
      <c r="R630" s="271" t="s">
        <v>4289</v>
      </c>
    </row>
    <row r="631" spans="17:18" x14ac:dyDescent="0.25">
      <c r="Q631" s="273" t="s">
        <v>4290</v>
      </c>
      <c r="R631" s="272" t="s">
        <v>4291</v>
      </c>
    </row>
    <row r="632" spans="17:18" x14ac:dyDescent="0.25">
      <c r="Q632" s="274" t="s">
        <v>4292</v>
      </c>
      <c r="R632" s="271" t="s">
        <v>4293</v>
      </c>
    </row>
    <row r="633" spans="17:18" x14ac:dyDescent="0.25">
      <c r="Q633" s="273" t="s">
        <v>4294</v>
      </c>
      <c r="R633" s="272" t="s">
        <v>4293</v>
      </c>
    </row>
    <row r="634" spans="17:18" x14ac:dyDescent="0.25">
      <c r="Q634" s="274" t="s">
        <v>4295</v>
      </c>
      <c r="R634" s="271" t="s">
        <v>4296</v>
      </c>
    </row>
    <row r="635" spans="17:18" x14ac:dyDescent="0.25">
      <c r="Q635" s="274"/>
      <c r="R635" s="271" t="s">
        <v>4297</v>
      </c>
    </row>
    <row r="636" spans="17:18" x14ac:dyDescent="0.25">
      <c r="Q636" s="273" t="s">
        <v>4298</v>
      </c>
      <c r="R636" s="272" t="s">
        <v>4299</v>
      </c>
    </row>
    <row r="637" spans="17:18" x14ac:dyDescent="0.25">
      <c r="Q637" s="274" t="s">
        <v>4300</v>
      </c>
      <c r="R637" s="271" t="s">
        <v>4283</v>
      </c>
    </row>
    <row r="638" spans="17:18" x14ac:dyDescent="0.25">
      <c r="Q638" s="274"/>
      <c r="R638" s="271" t="s">
        <v>4301</v>
      </c>
    </row>
    <row r="639" spans="17:18" x14ac:dyDescent="0.25">
      <c r="Q639" s="273" t="s">
        <v>4302</v>
      </c>
      <c r="R639" s="272" t="s">
        <v>4303</v>
      </c>
    </row>
    <row r="640" spans="17:18" x14ac:dyDescent="0.25">
      <c r="Q640" s="273"/>
      <c r="R640" s="272" t="s">
        <v>4304</v>
      </c>
    </row>
    <row r="641" spans="17:18" x14ac:dyDescent="0.25">
      <c r="Q641" s="274" t="s">
        <v>4305</v>
      </c>
      <c r="R641" s="271" t="s">
        <v>4306</v>
      </c>
    </row>
    <row r="642" spans="17:18" x14ac:dyDescent="0.25">
      <c r="Q642" s="274"/>
      <c r="R642" s="271" t="s">
        <v>4307</v>
      </c>
    </row>
    <row r="643" spans="17:18" x14ac:dyDescent="0.25">
      <c r="Q643" s="273" t="s">
        <v>4308</v>
      </c>
      <c r="R643" s="272" t="s">
        <v>4309</v>
      </c>
    </row>
    <row r="644" spans="17:18" x14ac:dyDescent="0.25">
      <c r="Q644" s="274" t="s">
        <v>4310</v>
      </c>
      <c r="R644" s="271" t="s">
        <v>4311</v>
      </c>
    </row>
    <row r="645" spans="17:18" x14ac:dyDescent="0.25">
      <c r="Q645" s="273" t="s">
        <v>4312</v>
      </c>
      <c r="R645" s="272" t="s">
        <v>4313</v>
      </c>
    </row>
    <row r="646" spans="17:18" x14ac:dyDescent="0.25">
      <c r="Q646" s="274" t="s">
        <v>4314</v>
      </c>
      <c r="R646" s="271" t="s">
        <v>4315</v>
      </c>
    </row>
    <row r="647" spans="17:18" x14ac:dyDescent="0.25">
      <c r="Q647" s="273" t="s">
        <v>4316</v>
      </c>
      <c r="R647" s="272" t="s">
        <v>4315</v>
      </c>
    </row>
    <row r="648" spans="17:18" x14ac:dyDescent="0.25">
      <c r="Q648" s="274" t="s">
        <v>4317</v>
      </c>
      <c r="R648" s="271" t="s">
        <v>4318</v>
      </c>
    </row>
    <row r="649" spans="17:18" x14ac:dyDescent="0.25">
      <c r="Q649" s="273" t="s">
        <v>4319</v>
      </c>
      <c r="R649" s="272" t="s">
        <v>4320</v>
      </c>
    </row>
    <row r="650" spans="17:18" x14ac:dyDescent="0.25">
      <c r="Q650" s="274" t="s">
        <v>4321</v>
      </c>
      <c r="R650" s="271" t="s">
        <v>4322</v>
      </c>
    </row>
    <row r="651" spans="17:18" x14ac:dyDescent="0.25">
      <c r="Q651" s="274"/>
      <c r="R651" s="271" t="s">
        <v>4323</v>
      </c>
    </row>
    <row r="652" spans="17:18" x14ac:dyDescent="0.25">
      <c r="Q652" s="274"/>
      <c r="R652" s="271" t="s">
        <v>4324</v>
      </c>
    </row>
    <row r="653" spans="17:18" x14ac:dyDescent="0.25">
      <c r="Q653" s="273" t="s">
        <v>4325</v>
      </c>
      <c r="R653" s="272" t="s">
        <v>4326</v>
      </c>
    </row>
    <row r="654" spans="17:18" x14ac:dyDescent="0.25">
      <c r="Q654" s="274" t="s">
        <v>4327</v>
      </c>
      <c r="R654" s="271" t="s">
        <v>4328</v>
      </c>
    </row>
    <row r="655" spans="17:18" x14ac:dyDescent="0.25">
      <c r="Q655" s="273" t="s">
        <v>4329</v>
      </c>
      <c r="R655" s="272" t="s">
        <v>4330</v>
      </c>
    </row>
    <row r="656" spans="17:18" x14ac:dyDescent="0.25">
      <c r="Q656" s="274" t="s">
        <v>4331</v>
      </c>
      <c r="R656" s="271" t="s">
        <v>4332</v>
      </c>
    </row>
    <row r="657" spans="17:18" x14ac:dyDescent="0.25">
      <c r="Q657" s="273" t="s">
        <v>4333</v>
      </c>
      <c r="R657" s="272" t="s">
        <v>4334</v>
      </c>
    </row>
    <row r="658" spans="17:18" x14ac:dyDescent="0.25">
      <c r="Q658" s="274" t="s">
        <v>4335</v>
      </c>
      <c r="R658" s="271" t="s">
        <v>4336</v>
      </c>
    </row>
    <row r="659" spans="17:18" x14ac:dyDescent="0.25">
      <c r="Q659" s="273" t="s">
        <v>4337</v>
      </c>
      <c r="R659" s="272" t="s">
        <v>4338</v>
      </c>
    </row>
    <row r="660" spans="17:18" x14ac:dyDescent="0.25">
      <c r="Q660" s="274" t="s">
        <v>4339</v>
      </c>
      <c r="R660" s="271" t="s">
        <v>4340</v>
      </c>
    </row>
    <row r="661" spans="17:18" x14ac:dyDescent="0.25">
      <c r="Q661" s="273" t="s">
        <v>4341</v>
      </c>
      <c r="R661" s="272" t="s">
        <v>4342</v>
      </c>
    </row>
    <row r="662" spans="17:18" x14ac:dyDescent="0.25">
      <c r="Q662" s="274" t="s">
        <v>4343</v>
      </c>
      <c r="R662" s="271" t="s">
        <v>4344</v>
      </c>
    </row>
    <row r="663" spans="17:18" x14ac:dyDescent="0.25">
      <c r="Q663" s="274"/>
      <c r="R663" s="271" t="s">
        <v>4345</v>
      </c>
    </row>
    <row r="664" spans="17:18" x14ac:dyDescent="0.25">
      <c r="Q664" s="274"/>
      <c r="R664" s="271" t="s">
        <v>4346</v>
      </c>
    </row>
    <row r="665" spans="17:18" x14ac:dyDescent="0.25">
      <c r="Q665" s="273" t="s">
        <v>4347</v>
      </c>
      <c r="R665" s="272" t="s">
        <v>4344</v>
      </c>
    </row>
    <row r="666" spans="17:18" x14ac:dyDescent="0.25">
      <c r="Q666" s="274" t="s">
        <v>4348</v>
      </c>
      <c r="R666" s="271" t="s">
        <v>4349</v>
      </c>
    </row>
    <row r="667" spans="17:18" x14ac:dyDescent="0.25">
      <c r="Q667" s="273" t="s">
        <v>4350</v>
      </c>
      <c r="R667" s="272" t="s">
        <v>4351</v>
      </c>
    </row>
    <row r="668" spans="17:18" x14ac:dyDescent="0.25">
      <c r="Q668" s="274" t="s">
        <v>4352</v>
      </c>
      <c r="R668" s="271" t="s">
        <v>4353</v>
      </c>
    </row>
    <row r="669" spans="17:18" x14ac:dyDescent="0.25">
      <c r="Q669" s="274"/>
      <c r="R669" s="271" t="s">
        <v>4354</v>
      </c>
    </row>
    <row r="670" spans="17:18" x14ac:dyDescent="0.25">
      <c r="Q670" s="273" t="s">
        <v>4355</v>
      </c>
      <c r="R670" s="272" t="s">
        <v>4356</v>
      </c>
    </row>
    <row r="671" spans="17:18" x14ac:dyDescent="0.25">
      <c r="Q671" s="274" t="s">
        <v>4357</v>
      </c>
      <c r="R671" s="271" t="s">
        <v>4358</v>
      </c>
    </row>
    <row r="672" spans="17:18" x14ac:dyDescent="0.25">
      <c r="Q672" s="274"/>
      <c r="R672" s="271" t="s">
        <v>4359</v>
      </c>
    </row>
    <row r="673" spans="17:18" x14ac:dyDescent="0.25">
      <c r="Q673" s="273" t="s">
        <v>4360</v>
      </c>
      <c r="R673" s="272" t="s">
        <v>4361</v>
      </c>
    </row>
    <row r="674" spans="17:18" x14ac:dyDescent="0.25">
      <c r="Q674" s="274" t="s">
        <v>4362</v>
      </c>
      <c r="R674" s="271" t="s">
        <v>4363</v>
      </c>
    </row>
    <row r="675" spans="17:18" x14ac:dyDescent="0.25">
      <c r="Q675" s="273" t="s">
        <v>4364</v>
      </c>
      <c r="R675" s="272" t="s">
        <v>4356</v>
      </c>
    </row>
    <row r="676" spans="17:18" x14ac:dyDescent="0.25">
      <c r="Q676" s="274" t="s">
        <v>4365</v>
      </c>
      <c r="R676" s="271" t="s">
        <v>4366</v>
      </c>
    </row>
    <row r="677" spans="17:18" x14ac:dyDescent="0.25">
      <c r="Q677" s="274"/>
      <c r="R677" s="271" t="s">
        <v>12</v>
      </c>
    </row>
    <row r="678" spans="17:18" x14ac:dyDescent="0.25">
      <c r="Q678" s="274"/>
      <c r="R678" s="271" t="s">
        <v>4367</v>
      </c>
    </row>
    <row r="679" spans="17:18" x14ac:dyDescent="0.25">
      <c r="Q679" s="274"/>
      <c r="R679" s="271" t="s">
        <v>4368</v>
      </c>
    </row>
    <row r="680" spans="17:18" x14ac:dyDescent="0.25">
      <c r="Q680" s="274"/>
      <c r="R680" s="271" t="s">
        <v>12</v>
      </c>
    </row>
    <row r="681" spans="17:18" x14ac:dyDescent="0.25">
      <c r="Q681" s="274"/>
      <c r="R681" s="271" t="s">
        <v>4369</v>
      </c>
    </row>
    <row r="682" spans="17:18" x14ac:dyDescent="0.25">
      <c r="Q682" s="274"/>
      <c r="R682" s="271" t="s">
        <v>4370</v>
      </c>
    </row>
    <row r="683" spans="17:18" x14ac:dyDescent="0.25">
      <c r="Q683" s="274"/>
      <c r="R683" s="271" t="s">
        <v>12</v>
      </c>
    </row>
    <row r="684" spans="17:18" x14ac:dyDescent="0.25">
      <c r="Q684" s="274"/>
      <c r="R684" s="271" t="s">
        <v>4371</v>
      </c>
    </row>
    <row r="685" spans="17:18" x14ac:dyDescent="0.25">
      <c r="Q685" s="274"/>
      <c r="R685" s="271" t="s">
        <v>4372</v>
      </c>
    </row>
    <row r="686" spans="17:18" x14ac:dyDescent="0.25">
      <c r="Q686" s="273" t="s">
        <v>4373</v>
      </c>
      <c r="R686" s="272" t="s">
        <v>4374</v>
      </c>
    </row>
    <row r="687" spans="17:18" x14ac:dyDescent="0.25">
      <c r="Q687" s="273"/>
      <c r="R687" s="272" t="s">
        <v>4375</v>
      </c>
    </row>
    <row r="688" spans="17:18" x14ac:dyDescent="0.25">
      <c r="Q688" s="273"/>
      <c r="R688" s="272" t="s">
        <v>4376</v>
      </c>
    </row>
    <row r="689" spans="17:18" x14ac:dyDescent="0.25">
      <c r="Q689" s="274" t="s">
        <v>4377</v>
      </c>
      <c r="R689" s="271" t="s">
        <v>4378</v>
      </c>
    </row>
    <row r="690" spans="17:18" x14ac:dyDescent="0.25">
      <c r="Q690" s="274"/>
      <c r="R690" s="271" t="s">
        <v>4379</v>
      </c>
    </row>
    <row r="691" spans="17:18" x14ac:dyDescent="0.25">
      <c r="Q691" s="273" t="s">
        <v>4380</v>
      </c>
      <c r="R691" s="272" t="s">
        <v>3347</v>
      </c>
    </row>
    <row r="692" spans="17:18" x14ac:dyDescent="0.25">
      <c r="Q692" s="274" t="s">
        <v>4381</v>
      </c>
      <c r="R692" s="271" t="s">
        <v>4382</v>
      </c>
    </row>
    <row r="693" spans="17:18" x14ac:dyDescent="0.25">
      <c r="Q693" s="273" t="s">
        <v>4383</v>
      </c>
      <c r="R693" s="272" t="s">
        <v>4384</v>
      </c>
    </row>
    <row r="694" spans="17:18" x14ac:dyDescent="0.25">
      <c r="Q694" s="273"/>
      <c r="R694" s="272" t="s">
        <v>4385</v>
      </c>
    </row>
    <row r="695" spans="17:18" x14ac:dyDescent="0.25">
      <c r="Q695" s="274" t="s">
        <v>4386</v>
      </c>
      <c r="R695" s="271" t="s">
        <v>4387</v>
      </c>
    </row>
    <row r="696" spans="17:18" x14ac:dyDescent="0.25">
      <c r="Q696" s="274"/>
      <c r="R696" s="271" t="s">
        <v>4388</v>
      </c>
    </row>
    <row r="697" spans="17:18" x14ac:dyDescent="0.25">
      <c r="Q697" s="273" t="s">
        <v>4389</v>
      </c>
      <c r="R697" s="272" t="s">
        <v>4390</v>
      </c>
    </row>
    <row r="698" spans="17:18" x14ac:dyDescent="0.25">
      <c r="Q698" s="274" t="s">
        <v>4391</v>
      </c>
      <c r="R698" s="271" t="s">
        <v>4392</v>
      </c>
    </row>
    <row r="699" spans="17:18" x14ac:dyDescent="0.25">
      <c r="Q699" s="273" t="s">
        <v>4393</v>
      </c>
      <c r="R699" s="272" t="s">
        <v>4394</v>
      </c>
    </row>
    <row r="700" spans="17:18" x14ac:dyDescent="0.25">
      <c r="Q700" s="274" t="s">
        <v>4395</v>
      </c>
      <c r="R700" s="271" t="s">
        <v>4396</v>
      </c>
    </row>
    <row r="701" spans="17:18" x14ac:dyDescent="0.25">
      <c r="Q701" s="273" t="s">
        <v>4397</v>
      </c>
      <c r="R701" s="272" t="s">
        <v>4398</v>
      </c>
    </row>
    <row r="702" spans="17:18" x14ac:dyDescent="0.25">
      <c r="Q702" s="274" t="s">
        <v>4399</v>
      </c>
      <c r="R702" s="271" t="s">
        <v>4400</v>
      </c>
    </row>
    <row r="703" spans="17:18" x14ac:dyDescent="0.25">
      <c r="Q703" s="274"/>
      <c r="R703" s="271" t="s">
        <v>4401</v>
      </c>
    </row>
    <row r="704" spans="17:18" x14ac:dyDescent="0.25">
      <c r="Q704" s="273" t="s">
        <v>4402</v>
      </c>
      <c r="R704" s="272" t="s">
        <v>4403</v>
      </c>
    </row>
    <row r="705" spans="17:18" x14ac:dyDescent="0.25">
      <c r="Q705" s="274" t="s">
        <v>4404</v>
      </c>
      <c r="R705" s="271" t="s">
        <v>4405</v>
      </c>
    </row>
    <row r="706" spans="17:18" x14ac:dyDescent="0.25">
      <c r="Q706" s="273" t="s">
        <v>4406</v>
      </c>
      <c r="R706" s="272" t="s">
        <v>4407</v>
      </c>
    </row>
    <row r="707" spans="17:18" x14ac:dyDescent="0.25">
      <c r="Q707" s="273"/>
      <c r="R707" s="272" t="s">
        <v>4408</v>
      </c>
    </row>
    <row r="708" spans="17:18" x14ac:dyDescent="0.25">
      <c r="Q708" s="274" t="s">
        <v>4409</v>
      </c>
      <c r="R708" s="271" t="s">
        <v>4410</v>
      </c>
    </row>
    <row r="709" spans="17:18" x14ac:dyDescent="0.25">
      <c r="Q709" s="273" t="s">
        <v>4411</v>
      </c>
      <c r="R709" s="272" t="s">
        <v>4412</v>
      </c>
    </row>
    <row r="710" spans="17:18" x14ac:dyDescent="0.25">
      <c r="Q710" s="274" t="s">
        <v>4413</v>
      </c>
      <c r="R710" s="271" t="s">
        <v>4414</v>
      </c>
    </row>
    <row r="711" spans="17:18" x14ac:dyDescent="0.25">
      <c r="Q711" s="273" t="s">
        <v>4415</v>
      </c>
      <c r="R711" s="272" t="s">
        <v>4416</v>
      </c>
    </row>
    <row r="712" spans="17:18" x14ac:dyDescent="0.25">
      <c r="Q712" s="274" t="s">
        <v>4417</v>
      </c>
      <c r="R712" s="271" t="s">
        <v>4418</v>
      </c>
    </row>
    <row r="713" spans="17:18" x14ac:dyDescent="0.25">
      <c r="Q713" s="274"/>
      <c r="R713" s="271" t="s">
        <v>4419</v>
      </c>
    </row>
    <row r="714" spans="17:18" x14ac:dyDescent="0.25">
      <c r="Q714" s="273" t="s">
        <v>4420</v>
      </c>
      <c r="R714" s="272" t="s">
        <v>4421</v>
      </c>
    </row>
    <row r="715" spans="17:18" x14ac:dyDescent="0.25">
      <c r="Q715" s="274" t="s">
        <v>4422</v>
      </c>
      <c r="R715" s="271" t="s">
        <v>4423</v>
      </c>
    </row>
    <row r="716" spans="17:18" x14ac:dyDescent="0.25">
      <c r="Q716" s="273" t="s">
        <v>4424</v>
      </c>
      <c r="R716" s="272" t="s">
        <v>4425</v>
      </c>
    </row>
    <row r="717" spans="17:18" x14ac:dyDescent="0.25">
      <c r="Q717" s="274" t="s">
        <v>4426</v>
      </c>
      <c r="R717" s="271" t="s">
        <v>4427</v>
      </c>
    </row>
    <row r="718" spans="17:18" x14ac:dyDescent="0.25">
      <c r="Q718" s="273" t="s">
        <v>4428</v>
      </c>
      <c r="R718" s="272" t="s">
        <v>4429</v>
      </c>
    </row>
    <row r="719" spans="17:18" x14ac:dyDescent="0.25">
      <c r="Q719" s="274" t="s">
        <v>4430</v>
      </c>
      <c r="R719" s="271" t="s">
        <v>4431</v>
      </c>
    </row>
    <row r="720" spans="17:18" x14ac:dyDescent="0.25">
      <c r="Q720" s="273" t="s">
        <v>4432</v>
      </c>
      <c r="R720" s="272" t="s">
        <v>4433</v>
      </c>
    </row>
    <row r="721" spans="17:18" x14ac:dyDescent="0.25">
      <c r="Q721" s="274" t="s">
        <v>4434</v>
      </c>
      <c r="R721" s="271" t="s">
        <v>4435</v>
      </c>
    </row>
    <row r="722" spans="17:18" x14ac:dyDescent="0.25">
      <c r="Q722" s="273" t="s">
        <v>4436</v>
      </c>
      <c r="R722" s="272" t="s">
        <v>4437</v>
      </c>
    </row>
    <row r="723" spans="17:18" x14ac:dyDescent="0.25">
      <c r="Q723" s="274" t="s">
        <v>4438</v>
      </c>
      <c r="R723" s="271" t="s">
        <v>4439</v>
      </c>
    </row>
    <row r="724" spans="17:18" x14ac:dyDescent="0.25">
      <c r="Q724" s="273" t="s">
        <v>4440</v>
      </c>
      <c r="R724" s="272" t="s">
        <v>4441</v>
      </c>
    </row>
    <row r="725" spans="17:18" x14ac:dyDescent="0.25">
      <c r="Q725" s="274" t="s">
        <v>4442</v>
      </c>
      <c r="R725" s="271" t="s">
        <v>4443</v>
      </c>
    </row>
    <row r="726" spans="17:18" x14ac:dyDescent="0.25">
      <c r="Q726" s="273" t="s">
        <v>4444</v>
      </c>
      <c r="R726" s="272" t="s">
        <v>4445</v>
      </c>
    </row>
    <row r="727" spans="17:18" x14ac:dyDescent="0.25">
      <c r="Q727" s="274" t="s">
        <v>4446</v>
      </c>
      <c r="R727" s="271" t="s">
        <v>4447</v>
      </c>
    </row>
    <row r="728" spans="17:18" x14ac:dyDescent="0.25">
      <c r="Q728" s="273" t="s">
        <v>4448</v>
      </c>
      <c r="R728" s="272" t="s">
        <v>4449</v>
      </c>
    </row>
    <row r="729" spans="17:18" x14ac:dyDescent="0.25">
      <c r="Q729" s="273"/>
      <c r="R729" s="272" t="s">
        <v>4450</v>
      </c>
    </row>
    <row r="730" spans="17:18" x14ac:dyDescent="0.25">
      <c r="Q730" s="274" t="s">
        <v>4451</v>
      </c>
      <c r="R730" s="271" t="s">
        <v>4452</v>
      </c>
    </row>
    <row r="731" spans="17:18" x14ac:dyDescent="0.25">
      <c r="Q731" s="273" t="s">
        <v>4453</v>
      </c>
      <c r="R731" s="272" t="s">
        <v>4454</v>
      </c>
    </row>
    <row r="732" spans="17:18" x14ac:dyDescent="0.25">
      <c r="Q732" s="274" t="s">
        <v>4455</v>
      </c>
      <c r="R732" s="271" t="s">
        <v>4456</v>
      </c>
    </row>
    <row r="733" spans="17:18" x14ac:dyDescent="0.25">
      <c r="Q733" s="273" t="s">
        <v>4457</v>
      </c>
      <c r="R733" s="272" t="s">
        <v>4458</v>
      </c>
    </row>
    <row r="734" spans="17:18" x14ac:dyDescent="0.25">
      <c r="Q734" s="274" t="s">
        <v>4459</v>
      </c>
      <c r="R734" s="271" t="s">
        <v>4460</v>
      </c>
    </row>
    <row r="735" spans="17:18" x14ac:dyDescent="0.25">
      <c r="Q735" s="273" t="s">
        <v>4461</v>
      </c>
      <c r="R735" s="272" t="s">
        <v>4462</v>
      </c>
    </row>
    <row r="736" spans="17:18" x14ac:dyDescent="0.25">
      <c r="Q736" s="274" t="s">
        <v>4463</v>
      </c>
      <c r="R736" s="271" t="s">
        <v>4464</v>
      </c>
    </row>
    <row r="737" spans="17:18" x14ac:dyDescent="0.25">
      <c r="Q737" s="273" t="s">
        <v>4465</v>
      </c>
      <c r="R737" s="272" t="s">
        <v>4466</v>
      </c>
    </row>
    <row r="738" spans="17:18" x14ac:dyDescent="0.25">
      <c r="Q738" s="274" t="s">
        <v>4467</v>
      </c>
      <c r="R738" s="271" t="s">
        <v>4468</v>
      </c>
    </row>
    <row r="739" spans="17:18" x14ac:dyDescent="0.25">
      <c r="Q739" s="273" t="s">
        <v>4469</v>
      </c>
      <c r="R739" s="272" t="s">
        <v>4470</v>
      </c>
    </row>
    <row r="740" spans="17:18" x14ac:dyDescent="0.25">
      <c r="Q740" s="273"/>
      <c r="R740" s="272" t="s">
        <v>4471</v>
      </c>
    </row>
    <row r="741" spans="17:18" x14ac:dyDescent="0.25">
      <c r="Q741" s="273"/>
      <c r="R741" s="272" t="s">
        <v>4472</v>
      </c>
    </row>
    <row r="742" spans="17:18" x14ac:dyDescent="0.25">
      <c r="Q742" s="274" t="s">
        <v>4473</v>
      </c>
      <c r="R742" s="271" t="s">
        <v>4474</v>
      </c>
    </row>
    <row r="743" spans="17:18" x14ac:dyDescent="0.25">
      <c r="Q743" s="273" t="s">
        <v>4475</v>
      </c>
      <c r="R743" s="272" t="s">
        <v>4476</v>
      </c>
    </row>
    <row r="744" spans="17:18" x14ac:dyDescent="0.25">
      <c r="Q744" s="274" t="s">
        <v>4477</v>
      </c>
      <c r="R744" s="271" t="s">
        <v>4478</v>
      </c>
    </row>
    <row r="745" spans="17:18" x14ac:dyDescent="0.25">
      <c r="Q745" s="273" t="s">
        <v>4479</v>
      </c>
      <c r="R745" s="272" t="s">
        <v>4000</v>
      </c>
    </row>
    <row r="746" spans="17:18" x14ac:dyDescent="0.25">
      <c r="Q746" s="274" t="s">
        <v>4480</v>
      </c>
      <c r="R746" s="271" t="s">
        <v>4481</v>
      </c>
    </row>
    <row r="747" spans="17:18" x14ac:dyDescent="0.25">
      <c r="Q747" s="274"/>
      <c r="R747" s="271" t="s">
        <v>4482</v>
      </c>
    </row>
    <row r="748" spans="17:18" x14ac:dyDescent="0.25">
      <c r="Q748" s="273" t="s">
        <v>4483</v>
      </c>
      <c r="R748" s="272" t="s">
        <v>4484</v>
      </c>
    </row>
    <row r="749" spans="17:18" x14ac:dyDescent="0.25">
      <c r="Q749" s="274" t="s">
        <v>4485</v>
      </c>
      <c r="R749" s="271" t="s">
        <v>4486</v>
      </c>
    </row>
    <row r="750" spans="17:18" x14ac:dyDescent="0.25">
      <c r="Q750" s="273" t="s">
        <v>4487</v>
      </c>
      <c r="R750" s="272" t="s">
        <v>4488</v>
      </c>
    </row>
    <row r="751" spans="17:18" x14ac:dyDescent="0.25">
      <c r="Q751" s="274" t="s">
        <v>4489</v>
      </c>
      <c r="R751" s="271" t="s">
        <v>4490</v>
      </c>
    </row>
    <row r="752" spans="17:18" x14ac:dyDescent="0.25">
      <c r="Q752" s="273" t="s">
        <v>4491</v>
      </c>
      <c r="R752" s="272" t="s">
        <v>4492</v>
      </c>
    </row>
    <row r="753" spans="17:18" x14ac:dyDescent="0.25">
      <c r="Q753" s="274" t="s">
        <v>4493</v>
      </c>
      <c r="R753" s="271" t="s">
        <v>4494</v>
      </c>
    </row>
    <row r="754" spans="17:18" x14ac:dyDescent="0.25">
      <c r="Q754" s="273" t="s">
        <v>4495</v>
      </c>
      <c r="R754" s="272" t="s">
        <v>4496</v>
      </c>
    </row>
    <row r="755" spans="17:18" x14ac:dyDescent="0.25">
      <c r="Q755" s="274" t="s">
        <v>4497</v>
      </c>
      <c r="R755" s="271" t="s">
        <v>4498</v>
      </c>
    </row>
    <row r="756" spans="17:18" x14ac:dyDescent="0.25">
      <c r="Q756" s="273" t="s">
        <v>4499</v>
      </c>
      <c r="R756" s="272" t="s">
        <v>4500</v>
      </c>
    </row>
    <row r="757" spans="17:18" x14ac:dyDescent="0.25">
      <c r="Q757" s="274" t="s">
        <v>4501</v>
      </c>
      <c r="R757" s="271" t="s">
        <v>4502</v>
      </c>
    </row>
    <row r="758" spans="17:18" x14ac:dyDescent="0.25">
      <c r="Q758" s="273" t="s">
        <v>4503</v>
      </c>
      <c r="R758" s="272" t="s">
        <v>4504</v>
      </c>
    </row>
    <row r="759" spans="17:18" x14ac:dyDescent="0.25">
      <c r="Q759" s="274" t="s">
        <v>4505</v>
      </c>
      <c r="R759" s="271" t="s">
        <v>4506</v>
      </c>
    </row>
    <row r="760" spans="17:18" x14ac:dyDescent="0.25">
      <c r="Q760" s="273" t="s">
        <v>4507</v>
      </c>
      <c r="R760" s="272" t="s">
        <v>4508</v>
      </c>
    </row>
    <row r="761" spans="17:18" x14ac:dyDescent="0.25">
      <c r="Q761" s="274" t="s">
        <v>4509</v>
      </c>
      <c r="R761" s="271" t="s">
        <v>4510</v>
      </c>
    </row>
    <row r="762" spans="17:18" x14ac:dyDescent="0.25">
      <c r="Q762" s="274"/>
      <c r="R762" s="271" t="s">
        <v>4511</v>
      </c>
    </row>
    <row r="763" spans="17:18" x14ac:dyDescent="0.25">
      <c r="Q763" s="274"/>
      <c r="R763" s="271" t="s">
        <v>4512</v>
      </c>
    </row>
    <row r="764" spans="17:18" x14ac:dyDescent="0.25">
      <c r="Q764" s="273" t="s">
        <v>4513</v>
      </c>
      <c r="R764" s="272" t="s">
        <v>4514</v>
      </c>
    </row>
    <row r="765" spans="17:18" x14ac:dyDescent="0.25">
      <c r="Q765" s="273"/>
      <c r="R765" s="272" t="s">
        <v>4515</v>
      </c>
    </row>
    <row r="766" spans="17:18" ht="28.5" x14ac:dyDescent="0.25">
      <c r="Q766" s="273"/>
      <c r="R766" s="272" t="s">
        <v>4516</v>
      </c>
    </row>
    <row r="767" spans="17:18" x14ac:dyDescent="0.25">
      <c r="Q767" s="274" t="s">
        <v>4517</v>
      </c>
      <c r="R767" s="271" t="s">
        <v>4518</v>
      </c>
    </row>
    <row r="768" spans="17:18" x14ac:dyDescent="0.25">
      <c r="Q768" s="273" t="s">
        <v>4519</v>
      </c>
      <c r="R768" s="272" t="s">
        <v>4520</v>
      </c>
    </row>
    <row r="769" spans="17:18" x14ac:dyDescent="0.25">
      <c r="Q769" s="273"/>
      <c r="R769" s="272" t="s">
        <v>4052</v>
      </c>
    </row>
    <row r="770" spans="17:18" x14ac:dyDescent="0.25">
      <c r="Q770" s="274" t="s">
        <v>4521</v>
      </c>
      <c r="R770" s="271" t="s">
        <v>4522</v>
      </c>
    </row>
    <row r="771" spans="17:18" x14ac:dyDescent="0.25">
      <c r="Q771" s="273" t="s">
        <v>4523</v>
      </c>
      <c r="R771" s="272" t="s">
        <v>4524</v>
      </c>
    </row>
    <row r="772" spans="17:18" x14ac:dyDescent="0.25">
      <c r="Q772" s="274" t="s">
        <v>4525</v>
      </c>
      <c r="R772" s="271" t="s">
        <v>4526</v>
      </c>
    </row>
    <row r="773" spans="17:18" x14ac:dyDescent="0.25">
      <c r="Q773" s="274"/>
      <c r="R773" s="271" t="s">
        <v>4527</v>
      </c>
    </row>
    <row r="774" spans="17:18" x14ac:dyDescent="0.25">
      <c r="Q774" s="273" t="s">
        <v>4528</v>
      </c>
      <c r="R774" s="272" t="s">
        <v>4529</v>
      </c>
    </row>
    <row r="775" spans="17:18" x14ac:dyDescent="0.25">
      <c r="Q775" s="274" t="s">
        <v>4530</v>
      </c>
      <c r="R775" s="271" t="s">
        <v>4531</v>
      </c>
    </row>
    <row r="776" spans="17:18" x14ac:dyDescent="0.25">
      <c r="Q776" s="274"/>
      <c r="R776" s="271" t="s">
        <v>4532</v>
      </c>
    </row>
    <row r="777" spans="17:18" x14ac:dyDescent="0.25">
      <c r="Q777" s="273" t="s">
        <v>4533</v>
      </c>
      <c r="R777" s="272" t="s">
        <v>4534</v>
      </c>
    </row>
    <row r="778" spans="17:18" x14ac:dyDescent="0.25">
      <c r="Q778" s="274" t="s">
        <v>4535</v>
      </c>
      <c r="R778" s="271" t="s">
        <v>4536</v>
      </c>
    </row>
    <row r="779" spans="17:18" x14ac:dyDescent="0.25">
      <c r="Q779" s="273" t="s">
        <v>4537</v>
      </c>
      <c r="R779" s="272" t="s">
        <v>4538</v>
      </c>
    </row>
    <row r="780" spans="17:18" x14ac:dyDescent="0.25">
      <c r="Q780" s="274" t="s">
        <v>4539</v>
      </c>
      <c r="R780" s="271" t="s">
        <v>4540</v>
      </c>
    </row>
    <row r="781" spans="17:18" x14ac:dyDescent="0.25">
      <c r="Q781" s="273" t="s">
        <v>4541</v>
      </c>
      <c r="R781" s="272" t="s">
        <v>4542</v>
      </c>
    </row>
    <row r="782" spans="17:18" x14ac:dyDescent="0.25">
      <c r="Q782" s="273"/>
      <c r="R782" s="272" t="s">
        <v>4543</v>
      </c>
    </row>
    <row r="783" spans="17:18" x14ac:dyDescent="0.25">
      <c r="Q783" s="273"/>
      <c r="R783" s="272" t="s">
        <v>4544</v>
      </c>
    </row>
    <row r="784" spans="17:18" x14ac:dyDescent="0.25">
      <c r="Q784" s="274" t="s">
        <v>4545</v>
      </c>
      <c r="R784" s="271" t="s">
        <v>4546</v>
      </c>
    </row>
    <row r="785" spans="17:18" x14ac:dyDescent="0.25">
      <c r="Q785" s="273" t="s">
        <v>4547</v>
      </c>
      <c r="R785" s="272" t="s">
        <v>4548</v>
      </c>
    </row>
    <row r="786" spans="17:18" x14ac:dyDescent="0.25">
      <c r="Q786" s="273"/>
      <c r="R786" s="272" t="s">
        <v>4549</v>
      </c>
    </row>
    <row r="787" spans="17:18" x14ac:dyDescent="0.25">
      <c r="Q787" s="274" t="s">
        <v>4550</v>
      </c>
      <c r="R787" s="271" t="s">
        <v>4551</v>
      </c>
    </row>
    <row r="788" spans="17:18" x14ac:dyDescent="0.25">
      <c r="Q788" s="273" t="s">
        <v>4552</v>
      </c>
      <c r="R788" s="272" t="s">
        <v>4553</v>
      </c>
    </row>
    <row r="789" spans="17:18" x14ac:dyDescent="0.25">
      <c r="Q789" s="274" t="s">
        <v>4554</v>
      </c>
      <c r="R789" s="271" t="s">
        <v>4555</v>
      </c>
    </row>
    <row r="790" spans="17:18" x14ac:dyDescent="0.25">
      <c r="Q790" s="274"/>
      <c r="R790" s="271" t="s">
        <v>4556</v>
      </c>
    </row>
    <row r="791" spans="17:18" x14ac:dyDescent="0.25">
      <c r="Q791" s="274"/>
      <c r="R791" s="271" t="s">
        <v>4557</v>
      </c>
    </row>
    <row r="792" spans="17:18" x14ac:dyDescent="0.25">
      <c r="Q792" s="273" t="s">
        <v>4558</v>
      </c>
      <c r="R792" s="272" t="s">
        <v>4559</v>
      </c>
    </row>
    <row r="793" spans="17:18" x14ac:dyDescent="0.25">
      <c r="Q793" s="273"/>
      <c r="R793" s="272" t="s">
        <v>4560</v>
      </c>
    </row>
    <row r="794" spans="17:18" x14ac:dyDescent="0.25">
      <c r="Q794" s="273"/>
      <c r="R794" s="272" t="s">
        <v>4561</v>
      </c>
    </row>
    <row r="795" spans="17:18" x14ac:dyDescent="0.25">
      <c r="Q795" s="274" t="s">
        <v>4562</v>
      </c>
      <c r="R795" s="271" t="s">
        <v>4563</v>
      </c>
    </row>
    <row r="796" spans="17:18" x14ac:dyDescent="0.25">
      <c r="Q796" s="274"/>
      <c r="R796" s="271" t="s">
        <v>4564</v>
      </c>
    </row>
    <row r="797" spans="17:18" x14ac:dyDescent="0.25">
      <c r="Q797" s="273" t="s">
        <v>4565</v>
      </c>
      <c r="R797" s="272" t="s">
        <v>4566</v>
      </c>
    </row>
    <row r="798" spans="17:18" x14ac:dyDescent="0.25">
      <c r="Q798" s="274" t="s">
        <v>4567</v>
      </c>
      <c r="R798" s="271" t="s">
        <v>4568</v>
      </c>
    </row>
    <row r="799" spans="17:18" ht="28.5" x14ac:dyDescent="0.25">
      <c r="Q799" s="274"/>
      <c r="R799" s="271" t="s">
        <v>4569</v>
      </c>
    </row>
    <row r="800" spans="17:18" x14ac:dyDescent="0.25">
      <c r="Q800" s="273" t="s">
        <v>4570</v>
      </c>
      <c r="R800" s="272" t="s">
        <v>4571</v>
      </c>
    </row>
    <row r="801" spans="17:18" x14ac:dyDescent="0.25">
      <c r="Q801" s="274" t="s">
        <v>4572</v>
      </c>
      <c r="R801" s="271" t="s">
        <v>4573</v>
      </c>
    </row>
    <row r="802" spans="17:18" x14ac:dyDescent="0.25">
      <c r="Q802" s="273" t="s">
        <v>4574</v>
      </c>
      <c r="R802" s="272" t="s">
        <v>4575</v>
      </c>
    </row>
    <row r="803" spans="17:18" x14ac:dyDescent="0.25">
      <c r="Q803" s="274" t="s">
        <v>4576</v>
      </c>
      <c r="R803" s="271" t="s">
        <v>4571</v>
      </c>
    </row>
    <row r="804" spans="17:18" x14ac:dyDescent="0.25">
      <c r="Q804" s="273" t="s">
        <v>4577</v>
      </c>
      <c r="R804" s="272" t="s">
        <v>4578</v>
      </c>
    </row>
    <row r="805" spans="17:18" x14ac:dyDescent="0.25">
      <c r="Q805" s="274" t="s">
        <v>4579</v>
      </c>
      <c r="R805" s="271" t="s">
        <v>4580</v>
      </c>
    </row>
    <row r="806" spans="17:18" x14ac:dyDescent="0.25">
      <c r="Q806" s="274"/>
      <c r="R806" s="271" t="s">
        <v>4581</v>
      </c>
    </row>
    <row r="807" spans="17:18" x14ac:dyDescent="0.25">
      <c r="Q807" s="273" t="s">
        <v>4582</v>
      </c>
      <c r="R807" s="272" t="s">
        <v>4583</v>
      </c>
    </row>
    <row r="808" spans="17:18" x14ac:dyDescent="0.25">
      <c r="Q808" s="273"/>
      <c r="R808" s="272" t="s">
        <v>4584</v>
      </c>
    </row>
    <row r="809" spans="17:18" x14ac:dyDescent="0.25">
      <c r="Q809" s="274" t="s">
        <v>4585</v>
      </c>
      <c r="R809" s="271" t="s">
        <v>4586</v>
      </c>
    </row>
    <row r="810" spans="17:18" x14ac:dyDescent="0.25">
      <c r="Q810" s="273" t="s">
        <v>4587</v>
      </c>
      <c r="R810" s="272" t="s">
        <v>4588</v>
      </c>
    </row>
    <row r="811" spans="17:18" x14ac:dyDescent="0.25">
      <c r="Q811" s="274" t="s">
        <v>4589</v>
      </c>
      <c r="R811" s="271" t="s">
        <v>4588</v>
      </c>
    </row>
    <row r="812" spans="17:18" x14ac:dyDescent="0.25">
      <c r="Q812" s="273" t="s">
        <v>4590</v>
      </c>
      <c r="R812" s="272" t="s">
        <v>4591</v>
      </c>
    </row>
    <row r="813" spans="17:18" x14ac:dyDescent="0.25">
      <c r="Q813" s="274" t="s">
        <v>4592</v>
      </c>
      <c r="R813" s="271" t="s">
        <v>4593</v>
      </c>
    </row>
    <row r="814" spans="17:18" x14ac:dyDescent="0.25">
      <c r="Q814" s="273" t="s">
        <v>4594</v>
      </c>
      <c r="R814" s="272" t="s">
        <v>4595</v>
      </c>
    </row>
    <row r="815" spans="17:18" x14ac:dyDescent="0.25">
      <c r="Q815" s="274" t="s">
        <v>4596</v>
      </c>
      <c r="R815" s="271" t="s">
        <v>4597</v>
      </c>
    </row>
    <row r="816" spans="17:18" x14ac:dyDescent="0.25">
      <c r="Q816" s="273" t="s">
        <v>4598</v>
      </c>
      <c r="R816" s="272" t="s">
        <v>4599</v>
      </c>
    </row>
    <row r="817" spans="17:18" x14ac:dyDescent="0.25">
      <c r="Q817" s="274" t="s">
        <v>4600</v>
      </c>
      <c r="R817" s="271" t="s">
        <v>4601</v>
      </c>
    </row>
    <row r="818" spans="17:18" x14ac:dyDescent="0.25">
      <c r="Q818" s="274"/>
      <c r="R818" s="271" t="s">
        <v>4602</v>
      </c>
    </row>
    <row r="819" spans="17:18" x14ac:dyDescent="0.25">
      <c r="Q819" s="273" t="s">
        <v>4603</v>
      </c>
      <c r="R819" s="272" t="s">
        <v>4604</v>
      </c>
    </row>
    <row r="820" spans="17:18" x14ac:dyDescent="0.25">
      <c r="Q820" s="273"/>
      <c r="R820" s="272" t="s">
        <v>4605</v>
      </c>
    </row>
    <row r="821" spans="17:18" x14ac:dyDescent="0.25">
      <c r="Q821" s="274" t="s">
        <v>4606</v>
      </c>
      <c r="R821" s="271" t="s">
        <v>4607</v>
      </c>
    </row>
    <row r="822" spans="17:18" x14ac:dyDescent="0.25">
      <c r="Q822" s="273" t="s">
        <v>4608</v>
      </c>
      <c r="R822" s="272" t="s">
        <v>4609</v>
      </c>
    </row>
    <row r="823" spans="17:18" x14ac:dyDescent="0.25">
      <c r="Q823" s="274" t="s">
        <v>4610</v>
      </c>
      <c r="R823" s="271" t="s">
        <v>4611</v>
      </c>
    </row>
    <row r="824" spans="17:18" x14ac:dyDescent="0.25">
      <c r="Q824" s="273" t="s">
        <v>4612</v>
      </c>
      <c r="R824" s="272" t="s">
        <v>4613</v>
      </c>
    </row>
    <row r="825" spans="17:18" x14ac:dyDescent="0.25">
      <c r="Q825" s="273"/>
      <c r="R825" s="272" t="s">
        <v>4614</v>
      </c>
    </row>
    <row r="826" spans="17:18" x14ac:dyDescent="0.25">
      <c r="Q826" s="273"/>
      <c r="R826" s="272" t="s">
        <v>4615</v>
      </c>
    </row>
    <row r="827" spans="17:18" x14ac:dyDescent="0.25">
      <c r="Q827" s="274" t="s">
        <v>4616</v>
      </c>
      <c r="R827" s="271" t="s">
        <v>4617</v>
      </c>
    </row>
    <row r="828" spans="17:18" x14ac:dyDescent="0.25">
      <c r="Q828" s="273" t="s">
        <v>4618</v>
      </c>
      <c r="R828" s="272" t="s">
        <v>4619</v>
      </c>
    </row>
    <row r="829" spans="17:18" x14ac:dyDescent="0.25">
      <c r="Q829" s="274" t="s">
        <v>4620</v>
      </c>
      <c r="R829" s="271" t="s">
        <v>4621</v>
      </c>
    </row>
    <row r="830" spans="17:18" x14ac:dyDescent="0.25">
      <c r="Q830" s="273" t="s">
        <v>4622</v>
      </c>
      <c r="R830" s="272" t="s">
        <v>4623</v>
      </c>
    </row>
    <row r="831" spans="17:18" x14ac:dyDescent="0.25">
      <c r="Q831" s="274" t="s">
        <v>4624</v>
      </c>
      <c r="R831" s="271" t="s">
        <v>4625</v>
      </c>
    </row>
    <row r="832" spans="17:18" x14ac:dyDescent="0.25">
      <c r="Q832" s="273" t="s">
        <v>4626</v>
      </c>
      <c r="R832" s="272" t="s">
        <v>4627</v>
      </c>
    </row>
    <row r="833" spans="17:18" x14ac:dyDescent="0.25">
      <c r="Q833" s="274" t="s">
        <v>4628</v>
      </c>
      <c r="R833" s="271" t="s">
        <v>4629</v>
      </c>
    </row>
    <row r="834" spans="17:18" x14ac:dyDescent="0.25">
      <c r="Q834" s="273" t="s">
        <v>4630</v>
      </c>
      <c r="R834" s="272" t="s">
        <v>4631</v>
      </c>
    </row>
    <row r="835" spans="17:18" x14ac:dyDescent="0.25">
      <c r="Q835" s="274" t="s">
        <v>4632</v>
      </c>
      <c r="R835" s="271" t="s">
        <v>4633</v>
      </c>
    </row>
    <row r="836" spans="17:18" x14ac:dyDescent="0.25">
      <c r="Q836" s="274"/>
      <c r="R836" s="271" t="s">
        <v>4634</v>
      </c>
    </row>
    <row r="837" spans="17:18" x14ac:dyDescent="0.25">
      <c r="Q837" s="273" t="s">
        <v>4635</v>
      </c>
      <c r="R837" s="272" t="s">
        <v>4636</v>
      </c>
    </row>
    <row r="838" spans="17:18" x14ac:dyDescent="0.25">
      <c r="Q838" s="273"/>
      <c r="R838" s="272" t="s">
        <v>4637</v>
      </c>
    </row>
    <row r="839" spans="17:18" x14ac:dyDescent="0.25">
      <c r="Q839" s="274" t="s">
        <v>4638</v>
      </c>
      <c r="R839" s="271" t="s">
        <v>4639</v>
      </c>
    </row>
    <row r="840" spans="17:18" x14ac:dyDescent="0.25">
      <c r="Q840" s="273" t="s">
        <v>4640</v>
      </c>
      <c r="R840" s="272" t="s">
        <v>4641</v>
      </c>
    </row>
    <row r="841" spans="17:18" x14ac:dyDescent="0.25">
      <c r="Q841" s="274" t="s">
        <v>4642</v>
      </c>
      <c r="R841" s="271" t="s">
        <v>4643</v>
      </c>
    </row>
    <row r="842" spans="17:18" x14ac:dyDescent="0.25">
      <c r="Q842" s="273" t="s">
        <v>4644</v>
      </c>
      <c r="R842" s="272" t="s">
        <v>4645</v>
      </c>
    </row>
    <row r="843" spans="17:18" x14ac:dyDescent="0.25">
      <c r="Q843" s="274" t="s">
        <v>4646</v>
      </c>
      <c r="R843" s="271" t="s">
        <v>4647</v>
      </c>
    </row>
    <row r="844" spans="17:18" x14ac:dyDescent="0.25">
      <c r="Q844" s="274"/>
      <c r="R844" s="271" t="s">
        <v>4648</v>
      </c>
    </row>
    <row r="845" spans="17:18" x14ac:dyDescent="0.25">
      <c r="Q845" s="274"/>
      <c r="R845" s="271" t="s">
        <v>4649</v>
      </c>
    </row>
    <row r="846" spans="17:18" x14ac:dyDescent="0.25">
      <c r="Q846" s="273" t="s">
        <v>4650</v>
      </c>
      <c r="R846" s="272" t="s">
        <v>4651</v>
      </c>
    </row>
    <row r="847" spans="17:18" x14ac:dyDescent="0.25">
      <c r="Q847" s="273"/>
      <c r="R847" s="272" t="s">
        <v>4648</v>
      </c>
    </row>
    <row r="848" spans="17:18" x14ac:dyDescent="0.25">
      <c r="Q848" s="273"/>
      <c r="R848" s="272" t="s">
        <v>4652</v>
      </c>
    </row>
    <row r="849" spans="17:18" x14ac:dyDescent="0.25">
      <c r="Q849" s="274" t="s">
        <v>4653</v>
      </c>
      <c r="R849" s="271" t="s">
        <v>4654</v>
      </c>
    </row>
    <row r="850" spans="17:18" x14ac:dyDescent="0.25">
      <c r="Q850" s="273" t="s">
        <v>4655</v>
      </c>
      <c r="R850" s="272" t="s">
        <v>4656</v>
      </c>
    </row>
    <row r="851" spans="17:18" x14ac:dyDescent="0.25">
      <c r="Q851" s="274" t="s">
        <v>4657</v>
      </c>
      <c r="R851" s="271" t="s">
        <v>4623</v>
      </c>
    </row>
    <row r="852" spans="17:18" x14ac:dyDescent="0.25">
      <c r="Q852" s="273" t="s">
        <v>4658</v>
      </c>
      <c r="R852" s="272" t="s">
        <v>4659</v>
      </c>
    </row>
    <row r="853" spans="17:18" x14ac:dyDescent="0.25">
      <c r="Q853" s="274" t="s">
        <v>4660</v>
      </c>
      <c r="R853" s="271" t="s">
        <v>4661</v>
      </c>
    </row>
    <row r="854" spans="17:18" x14ac:dyDescent="0.25">
      <c r="Q854" s="273" t="s">
        <v>4662</v>
      </c>
      <c r="R854" s="272" t="s">
        <v>4663</v>
      </c>
    </row>
    <row r="855" spans="17:18" x14ac:dyDescent="0.25">
      <c r="Q855" s="274" t="s">
        <v>4664</v>
      </c>
      <c r="R855" s="271" t="s">
        <v>4665</v>
      </c>
    </row>
    <row r="856" spans="17:18" x14ac:dyDescent="0.25">
      <c r="Q856" s="273" t="s">
        <v>4666</v>
      </c>
      <c r="R856" s="272" t="s">
        <v>4667</v>
      </c>
    </row>
    <row r="857" spans="17:18" x14ac:dyDescent="0.25">
      <c r="Q857" s="274" t="s">
        <v>4668</v>
      </c>
      <c r="R857" s="271" t="s">
        <v>4669</v>
      </c>
    </row>
    <row r="858" spans="17:18" x14ac:dyDescent="0.25">
      <c r="Q858" s="273" t="s">
        <v>4670</v>
      </c>
      <c r="R858" s="272" t="s">
        <v>4671</v>
      </c>
    </row>
    <row r="859" spans="17:18" x14ac:dyDescent="0.25">
      <c r="Q859" s="273"/>
      <c r="R859" s="272" t="s">
        <v>4672</v>
      </c>
    </row>
    <row r="860" spans="17:18" x14ac:dyDescent="0.25">
      <c r="Q860" s="274" t="s">
        <v>4673</v>
      </c>
      <c r="R860" s="271" t="s">
        <v>4674</v>
      </c>
    </row>
    <row r="861" spans="17:18" x14ac:dyDescent="0.25">
      <c r="Q861" s="274"/>
      <c r="R861" s="271" t="s">
        <v>4675</v>
      </c>
    </row>
    <row r="862" spans="17:18" x14ac:dyDescent="0.25">
      <c r="Q862" s="273" t="s">
        <v>4676</v>
      </c>
      <c r="R862" s="272" t="s">
        <v>4677</v>
      </c>
    </row>
    <row r="863" spans="17:18" x14ac:dyDescent="0.25">
      <c r="Q863" s="274" t="s">
        <v>4678</v>
      </c>
      <c r="R863" s="271" t="s">
        <v>4679</v>
      </c>
    </row>
    <row r="864" spans="17:18" x14ac:dyDescent="0.25">
      <c r="Q864" s="274"/>
      <c r="R864" s="271" t="s">
        <v>4680</v>
      </c>
    </row>
    <row r="865" spans="17:18" x14ac:dyDescent="0.25">
      <c r="Q865" s="273" t="s">
        <v>4681</v>
      </c>
      <c r="R865" s="272" t="s">
        <v>4682</v>
      </c>
    </row>
    <row r="866" spans="17:18" x14ac:dyDescent="0.25">
      <c r="Q866" s="274" t="s">
        <v>4683</v>
      </c>
      <c r="R866" s="271" t="s">
        <v>4684</v>
      </c>
    </row>
    <row r="867" spans="17:18" x14ac:dyDescent="0.25">
      <c r="Q867" s="274"/>
      <c r="R867" s="271" t="s">
        <v>4685</v>
      </c>
    </row>
    <row r="868" spans="17:18" x14ac:dyDescent="0.25">
      <c r="Q868" s="273" t="s">
        <v>4686</v>
      </c>
      <c r="R868" s="272" t="s">
        <v>4687</v>
      </c>
    </row>
    <row r="869" spans="17:18" x14ac:dyDescent="0.25">
      <c r="Q869" s="274" t="s">
        <v>4688</v>
      </c>
      <c r="R869" s="271" t="s">
        <v>4689</v>
      </c>
    </row>
    <row r="870" spans="17:18" x14ac:dyDescent="0.25">
      <c r="Q870" s="273" t="s">
        <v>4690</v>
      </c>
      <c r="R870" s="272" t="s">
        <v>4691</v>
      </c>
    </row>
    <row r="871" spans="17:18" x14ac:dyDescent="0.25">
      <c r="Q871" s="274" t="s">
        <v>4692</v>
      </c>
      <c r="R871" s="271" t="s">
        <v>4693</v>
      </c>
    </row>
    <row r="872" spans="17:18" x14ac:dyDescent="0.25">
      <c r="Q872" s="274"/>
      <c r="R872" s="271" t="s">
        <v>4694</v>
      </c>
    </row>
    <row r="873" spans="17:18" x14ac:dyDescent="0.25">
      <c r="Q873" s="273" t="s">
        <v>4695</v>
      </c>
      <c r="R873" s="272" t="s">
        <v>4696</v>
      </c>
    </row>
    <row r="874" spans="17:18" x14ac:dyDescent="0.25">
      <c r="Q874" s="274" t="s">
        <v>4697</v>
      </c>
      <c r="R874" s="271" t="s">
        <v>4698</v>
      </c>
    </row>
    <row r="875" spans="17:18" x14ac:dyDescent="0.25">
      <c r="Q875" s="274"/>
      <c r="R875" s="271" t="s">
        <v>4699</v>
      </c>
    </row>
    <row r="876" spans="17:18" x14ac:dyDescent="0.25">
      <c r="Q876" s="273" t="s">
        <v>4700</v>
      </c>
      <c r="R876" s="272" t="s">
        <v>4701</v>
      </c>
    </row>
    <row r="877" spans="17:18" x14ac:dyDescent="0.25">
      <c r="Q877" s="274" t="s">
        <v>4702</v>
      </c>
      <c r="R877" s="271" t="s">
        <v>4703</v>
      </c>
    </row>
    <row r="878" spans="17:18" x14ac:dyDescent="0.25">
      <c r="Q878" s="274"/>
      <c r="R878" s="271" t="s">
        <v>4704</v>
      </c>
    </row>
    <row r="879" spans="17:18" x14ac:dyDescent="0.25">
      <c r="Q879" s="274"/>
      <c r="R879" s="271" t="s">
        <v>4705</v>
      </c>
    </row>
    <row r="880" spans="17:18" x14ac:dyDescent="0.25">
      <c r="Q880" s="273" t="s">
        <v>4706</v>
      </c>
      <c r="R880" s="272" t="s">
        <v>4707</v>
      </c>
    </row>
    <row r="881" spans="17:18" x14ac:dyDescent="0.25">
      <c r="Q881" s="274" t="s">
        <v>4708</v>
      </c>
      <c r="R881" s="271" t="s">
        <v>4709</v>
      </c>
    </row>
    <row r="882" spans="17:18" ht="28.5" x14ac:dyDescent="0.25">
      <c r="Q882" s="274"/>
      <c r="R882" s="271" t="s">
        <v>4710</v>
      </c>
    </row>
    <row r="883" spans="17:18" x14ac:dyDescent="0.25">
      <c r="Q883" s="274"/>
      <c r="R883" s="271" t="s">
        <v>4711</v>
      </c>
    </row>
    <row r="884" spans="17:18" x14ac:dyDescent="0.25">
      <c r="Q884" s="273" t="s">
        <v>4712</v>
      </c>
      <c r="R884" s="272" t="s">
        <v>4713</v>
      </c>
    </row>
    <row r="885" spans="17:18" x14ac:dyDescent="0.25">
      <c r="Q885" s="274" t="s">
        <v>4714</v>
      </c>
      <c r="R885" s="271" t="s">
        <v>4715</v>
      </c>
    </row>
    <row r="886" spans="17:18" x14ac:dyDescent="0.25">
      <c r="Q886" s="273" t="s">
        <v>4716</v>
      </c>
      <c r="R886" s="272" t="s">
        <v>4717</v>
      </c>
    </row>
    <row r="887" spans="17:18" x14ac:dyDescent="0.25">
      <c r="Q887" s="290" t="s">
        <v>4718</v>
      </c>
      <c r="R887" s="275"/>
    </row>
    <row r="888" spans="17:18" x14ac:dyDescent="0.25">
      <c r="Q888" s="274" t="s">
        <v>4719</v>
      </c>
      <c r="R888" s="271" t="s">
        <v>4720</v>
      </c>
    </row>
    <row r="889" spans="17:18" x14ac:dyDescent="0.25">
      <c r="Q889" s="273" t="s">
        <v>4721</v>
      </c>
      <c r="R889" s="272" t="s">
        <v>4722</v>
      </c>
    </row>
    <row r="890" spans="17:18" x14ac:dyDescent="0.25">
      <c r="Q890" s="274" t="s">
        <v>4723</v>
      </c>
      <c r="R890" s="271" t="s">
        <v>4724</v>
      </c>
    </row>
    <row r="891" spans="17:18" x14ac:dyDescent="0.25">
      <c r="Q891" s="273" t="s">
        <v>4725</v>
      </c>
      <c r="R891" s="272" t="s">
        <v>4726</v>
      </c>
    </row>
    <row r="892" spans="17:18" x14ac:dyDescent="0.25">
      <c r="Q892" s="273"/>
      <c r="R892" s="272" t="s">
        <v>4727</v>
      </c>
    </row>
    <row r="893" spans="17:18" x14ac:dyDescent="0.25">
      <c r="Q893" s="274" t="s">
        <v>4728</v>
      </c>
      <c r="R893" s="271" t="s">
        <v>4729</v>
      </c>
    </row>
    <row r="894" spans="17:18" x14ac:dyDescent="0.25">
      <c r="Q894" s="273" t="s">
        <v>4730</v>
      </c>
      <c r="R894" s="272" t="s">
        <v>4731</v>
      </c>
    </row>
    <row r="895" spans="17:18" x14ac:dyDescent="0.25">
      <c r="Q895" s="274" t="s">
        <v>4732</v>
      </c>
      <c r="R895" s="271" t="s">
        <v>4733</v>
      </c>
    </row>
    <row r="896" spans="17:18" x14ac:dyDescent="0.25">
      <c r="Q896" s="274"/>
      <c r="R896" s="271" t="s">
        <v>4734</v>
      </c>
    </row>
    <row r="897" spans="17:18" x14ac:dyDescent="0.25">
      <c r="Q897" s="273" t="s">
        <v>4735</v>
      </c>
      <c r="R897" s="272" t="s">
        <v>4736</v>
      </c>
    </row>
    <row r="898" spans="17:18" x14ac:dyDescent="0.25">
      <c r="Q898" s="274" t="s">
        <v>4737</v>
      </c>
      <c r="R898" s="271" t="s">
        <v>4738</v>
      </c>
    </row>
    <row r="899" spans="17:18" x14ac:dyDescent="0.25">
      <c r="Q899" s="273" t="s">
        <v>4739</v>
      </c>
      <c r="R899" s="272" t="s">
        <v>4740</v>
      </c>
    </row>
    <row r="900" spans="17:18" x14ac:dyDescent="0.25">
      <c r="Q900" s="273"/>
      <c r="R900" s="272" t="s">
        <v>4741</v>
      </c>
    </row>
    <row r="901" spans="17:18" x14ac:dyDescent="0.25">
      <c r="Q901" s="274" t="s">
        <v>4742</v>
      </c>
      <c r="R901" s="271" t="s">
        <v>4743</v>
      </c>
    </row>
    <row r="902" spans="17:18" x14ac:dyDescent="0.25">
      <c r="Q902" s="273" t="s">
        <v>4744</v>
      </c>
      <c r="R902" s="272" t="s">
        <v>4745</v>
      </c>
    </row>
    <row r="903" spans="17:18" x14ac:dyDescent="0.25">
      <c r="Q903" s="274" t="s">
        <v>4746</v>
      </c>
      <c r="R903" s="271" t="s">
        <v>4747</v>
      </c>
    </row>
    <row r="904" spans="17:18" x14ac:dyDescent="0.25">
      <c r="Q904" s="273" t="s">
        <v>4748</v>
      </c>
      <c r="R904" s="272" t="s">
        <v>4749</v>
      </c>
    </row>
    <row r="905" spans="17:18" x14ac:dyDescent="0.25">
      <c r="Q905" s="274" t="s">
        <v>4750</v>
      </c>
      <c r="R905" s="271" t="s">
        <v>4751</v>
      </c>
    </row>
    <row r="906" spans="17:18" x14ac:dyDescent="0.25">
      <c r="Q906" s="273" t="s">
        <v>4752</v>
      </c>
      <c r="R906" s="272" t="s">
        <v>4753</v>
      </c>
    </row>
    <row r="907" spans="17:18" x14ac:dyDescent="0.25">
      <c r="Q907" s="274" t="s">
        <v>4754</v>
      </c>
      <c r="R907" s="271" t="s">
        <v>4755</v>
      </c>
    </row>
    <row r="908" spans="17:18" x14ac:dyDescent="0.25">
      <c r="Q908" s="273" t="s">
        <v>4756</v>
      </c>
      <c r="R908" s="272" t="s">
        <v>4757</v>
      </c>
    </row>
    <row r="909" spans="17:18" x14ac:dyDescent="0.25">
      <c r="Q909" s="274" t="s">
        <v>4758</v>
      </c>
      <c r="R909" s="271" t="s">
        <v>4759</v>
      </c>
    </row>
    <row r="910" spans="17:18" x14ac:dyDescent="0.25">
      <c r="Q910" s="273" t="s">
        <v>4760</v>
      </c>
      <c r="R910" s="272" t="s">
        <v>4761</v>
      </c>
    </row>
    <row r="911" spans="17:18" x14ac:dyDescent="0.25">
      <c r="Q911" s="274" t="s">
        <v>4762</v>
      </c>
      <c r="R911" s="271" t="s">
        <v>4763</v>
      </c>
    </row>
    <row r="912" spans="17:18" x14ac:dyDescent="0.25">
      <c r="Q912" s="273" t="s">
        <v>4764</v>
      </c>
      <c r="R912" s="272" t="s">
        <v>4765</v>
      </c>
    </row>
    <row r="913" spans="17:18" x14ac:dyDescent="0.25">
      <c r="Q913" s="274" t="s">
        <v>4766</v>
      </c>
      <c r="R913" s="271" t="s">
        <v>4767</v>
      </c>
    </row>
    <row r="914" spans="17:18" x14ac:dyDescent="0.25">
      <c r="Q914" s="273" t="s">
        <v>4768</v>
      </c>
      <c r="R914" s="272" t="s">
        <v>4769</v>
      </c>
    </row>
    <row r="915" spans="17:18" x14ac:dyDescent="0.25">
      <c r="Q915" s="274" t="s">
        <v>4770</v>
      </c>
      <c r="R915" s="271" t="s">
        <v>4771</v>
      </c>
    </row>
    <row r="916" spans="17:18" x14ac:dyDescent="0.25">
      <c r="Q916" s="273" t="s">
        <v>4772</v>
      </c>
      <c r="R916" s="272" t="s">
        <v>4773</v>
      </c>
    </row>
    <row r="917" spans="17:18" x14ac:dyDescent="0.25">
      <c r="Q917" s="273"/>
      <c r="R917" s="272" t="s">
        <v>3719</v>
      </c>
    </row>
    <row r="918" spans="17:18" x14ac:dyDescent="0.25">
      <c r="Q918" s="274" t="s">
        <v>4774</v>
      </c>
      <c r="R918" s="271" t="s">
        <v>4775</v>
      </c>
    </row>
    <row r="919" spans="17:18" x14ac:dyDescent="0.25">
      <c r="Q919" s="273" t="s">
        <v>4776</v>
      </c>
      <c r="R919" s="272" t="s">
        <v>4777</v>
      </c>
    </row>
    <row r="920" spans="17:18" x14ac:dyDescent="0.25">
      <c r="Q920" s="274" t="s">
        <v>4778</v>
      </c>
      <c r="R920" s="271" t="s">
        <v>4779</v>
      </c>
    </row>
    <row r="921" spans="17:18" x14ac:dyDescent="0.25">
      <c r="Q921" s="273" t="s">
        <v>4780</v>
      </c>
      <c r="R921" s="272" t="s">
        <v>4781</v>
      </c>
    </row>
    <row r="922" spans="17:18" x14ac:dyDescent="0.25">
      <c r="Q922" s="274" t="s">
        <v>4782</v>
      </c>
      <c r="R922" s="271" t="s">
        <v>4783</v>
      </c>
    </row>
    <row r="923" spans="17:18" x14ac:dyDescent="0.25">
      <c r="Q923" s="273" t="s">
        <v>4784</v>
      </c>
      <c r="R923" s="272" t="s">
        <v>4785</v>
      </c>
    </row>
    <row r="924" spans="17:18" x14ac:dyDescent="0.25">
      <c r="Q924" s="274" t="s">
        <v>4786</v>
      </c>
      <c r="R924" s="271" t="s">
        <v>4787</v>
      </c>
    </row>
    <row r="925" spans="17:18" x14ac:dyDescent="0.25">
      <c r="Q925" s="274"/>
      <c r="R925" s="271" t="s">
        <v>4788</v>
      </c>
    </row>
    <row r="926" spans="17:18" x14ac:dyDescent="0.25">
      <c r="Q926" s="274"/>
      <c r="R926" s="271" t="s">
        <v>4789</v>
      </c>
    </row>
    <row r="927" spans="17:18" x14ac:dyDescent="0.25">
      <c r="Q927" s="273" t="s">
        <v>4790</v>
      </c>
      <c r="R927" s="272" t="s">
        <v>4791</v>
      </c>
    </row>
    <row r="928" spans="17:18" x14ac:dyDescent="0.25">
      <c r="Q928" s="274" t="s">
        <v>4792</v>
      </c>
      <c r="R928" s="271" t="s">
        <v>4793</v>
      </c>
    </row>
    <row r="929" spans="17:18" x14ac:dyDescent="0.25">
      <c r="Q929" s="274"/>
      <c r="R929" s="271" t="s">
        <v>4794</v>
      </c>
    </row>
    <row r="930" spans="17:18" x14ac:dyDescent="0.25">
      <c r="Q930" s="273" t="s">
        <v>4795</v>
      </c>
      <c r="R930" s="272" t="s">
        <v>4796</v>
      </c>
    </row>
    <row r="931" spans="17:18" x14ac:dyDescent="0.25">
      <c r="Q931" s="274" t="s">
        <v>4797</v>
      </c>
      <c r="R931" s="271" t="s">
        <v>4798</v>
      </c>
    </row>
    <row r="932" spans="17:18" x14ac:dyDescent="0.25">
      <c r="Q932" s="273" t="s">
        <v>4799</v>
      </c>
      <c r="R932" s="272" t="s">
        <v>4800</v>
      </c>
    </row>
    <row r="933" spans="17:18" x14ac:dyDescent="0.25">
      <c r="Q933" s="274" t="s">
        <v>4801</v>
      </c>
      <c r="R933" s="271" t="s">
        <v>4802</v>
      </c>
    </row>
    <row r="934" spans="17:18" x14ac:dyDescent="0.25">
      <c r="Q934" s="273" t="s">
        <v>4803</v>
      </c>
      <c r="R934" s="272" t="s">
        <v>4804</v>
      </c>
    </row>
    <row r="935" spans="17:18" x14ac:dyDescent="0.25">
      <c r="Q935" s="274" t="s">
        <v>4805</v>
      </c>
      <c r="R935" s="271" t="s">
        <v>4806</v>
      </c>
    </row>
    <row r="936" spans="17:18" x14ac:dyDescent="0.25">
      <c r="Q936" s="273" t="s">
        <v>4807</v>
      </c>
      <c r="R936" s="272" t="s">
        <v>4808</v>
      </c>
    </row>
    <row r="937" spans="17:18" x14ac:dyDescent="0.25">
      <c r="Q937" s="273"/>
      <c r="R937" s="272" t="s">
        <v>4809</v>
      </c>
    </row>
    <row r="938" spans="17:18" x14ac:dyDescent="0.25">
      <c r="Q938" s="274" t="s">
        <v>4810</v>
      </c>
      <c r="R938" s="271" t="s">
        <v>4811</v>
      </c>
    </row>
    <row r="939" spans="17:18" x14ac:dyDescent="0.25">
      <c r="Q939" s="273" t="s">
        <v>4812</v>
      </c>
      <c r="R939" s="272" t="s">
        <v>4813</v>
      </c>
    </row>
    <row r="940" spans="17:18" x14ac:dyDescent="0.25">
      <c r="Q940" s="273"/>
      <c r="R940" s="272" t="s">
        <v>4814</v>
      </c>
    </row>
    <row r="941" spans="17:18" x14ac:dyDescent="0.25">
      <c r="Q941" s="274" t="s">
        <v>4815</v>
      </c>
      <c r="R941" s="271" t="s">
        <v>4816</v>
      </c>
    </row>
    <row r="942" spans="17:18" x14ac:dyDescent="0.25">
      <c r="Q942" s="273" t="s">
        <v>4817</v>
      </c>
      <c r="R942" s="272" t="s">
        <v>4818</v>
      </c>
    </row>
    <row r="943" spans="17:18" x14ac:dyDescent="0.25">
      <c r="Q943" s="274" t="s">
        <v>4819</v>
      </c>
      <c r="R943" s="271" t="s">
        <v>4820</v>
      </c>
    </row>
    <row r="944" spans="17:18" x14ac:dyDescent="0.25">
      <c r="Q944" s="273" t="s">
        <v>4821</v>
      </c>
      <c r="R944" s="272" t="s">
        <v>4822</v>
      </c>
    </row>
    <row r="945" spans="17:18" x14ac:dyDescent="0.25">
      <c r="Q945" s="273"/>
      <c r="R945" s="272" t="s">
        <v>4823</v>
      </c>
    </row>
    <row r="946" spans="17:18" x14ac:dyDescent="0.25">
      <c r="Q946" s="273"/>
      <c r="R946" s="272" t="s">
        <v>4824</v>
      </c>
    </row>
    <row r="947" spans="17:18" x14ac:dyDescent="0.25">
      <c r="Q947" s="274" t="s">
        <v>4825</v>
      </c>
      <c r="R947" s="271" t="s">
        <v>4826</v>
      </c>
    </row>
    <row r="948" spans="17:18" ht="28.5" x14ac:dyDescent="0.25">
      <c r="Q948" s="273" t="s">
        <v>4827</v>
      </c>
      <c r="R948" s="272" t="s">
        <v>4828</v>
      </c>
    </row>
    <row r="949" spans="17:18" x14ac:dyDescent="0.25">
      <c r="Q949" s="273"/>
      <c r="R949" s="272" t="s">
        <v>4829</v>
      </c>
    </row>
    <row r="950" spans="17:18" x14ac:dyDescent="0.25">
      <c r="Q950" s="274" t="s">
        <v>4830</v>
      </c>
      <c r="R950" s="271" t="s">
        <v>4831</v>
      </c>
    </row>
    <row r="951" spans="17:18" x14ac:dyDescent="0.25">
      <c r="Q951" s="273" t="s">
        <v>4832</v>
      </c>
      <c r="R951" s="272" t="s">
        <v>4833</v>
      </c>
    </row>
    <row r="952" spans="17:18" x14ac:dyDescent="0.25">
      <c r="Q952" s="273"/>
      <c r="R952" s="272" t="s">
        <v>4834</v>
      </c>
    </row>
    <row r="953" spans="17:18" x14ac:dyDescent="0.25">
      <c r="Q953" s="274" t="s">
        <v>4835</v>
      </c>
      <c r="R953" s="271" t="s">
        <v>4836</v>
      </c>
    </row>
    <row r="954" spans="17:18" x14ac:dyDescent="0.25">
      <c r="Q954" s="274"/>
      <c r="R954" s="271" t="s">
        <v>4837</v>
      </c>
    </row>
    <row r="955" spans="17:18" x14ac:dyDescent="0.25">
      <c r="Q955" s="274"/>
      <c r="R955" s="271" t="s">
        <v>4838</v>
      </c>
    </row>
    <row r="956" spans="17:18" x14ac:dyDescent="0.25">
      <c r="Q956" s="273" t="s">
        <v>4839</v>
      </c>
      <c r="R956" s="272" t="s">
        <v>4840</v>
      </c>
    </row>
    <row r="957" spans="17:18" x14ac:dyDescent="0.25">
      <c r="Q957" s="274" t="s">
        <v>4841</v>
      </c>
      <c r="R957" s="271" t="s">
        <v>4842</v>
      </c>
    </row>
    <row r="958" spans="17:18" x14ac:dyDescent="0.25">
      <c r="Q958" s="273" t="s">
        <v>4843</v>
      </c>
      <c r="R958" s="272" t="s">
        <v>4844</v>
      </c>
    </row>
    <row r="959" spans="17:18" x14ac:dyDescent="0.25">
      <c r="Q959" s="274" t="s">
        <v>4845</v>
      </c>
      <c r="R959" s="271" t="s">
        <v>4846</v>
      </c>
    </row>
    <row r="960" spans="17:18" x14ac:dyDescent="0.25">
      <c r="Q960" s="273" t="s">
        <v>4847</v>
      </c>
      <c r="R960" s="272" t="s">
        <v>4848</v>
      </c>
    </row>
    <row r="961" spans="17:18" x14ac:dyDescent="0.25">
      <c r="Q961" s="273"/>
      <c r="R961" s="272" t="s">
        <v>4849</v>
      </c>
    </row>
    <row r="962" spans="17:18" x14ac:dyDescent="0.25">
      <c r="Q962" s="274" t="s">
        <v>4850</v>
      </c>
      <c r="R962" s="271" t="s">
        <v>4851</v>
      </c>
    </row>
    <row r="963" spans="17:18" x14ac:dyDescent="0.25">
      <c r="Q963" s="273" t="s">
        <v>4852</v>
      </c>
      <c r="R963" s="272" t="s">
        <v>4853</v>
      </c>
    </row>
    <row r="964" spans="17:18" x14ac:dyDescent="0.25">
      <c r="Q964" s="274" t="s">
        <v>4854</v>
      </c>
      <c r="R964" s="271" t="s">
        <v>4855</v>
      </c>
    </row>
    <row r="965" spans="17:18" x14ac:dyDescent="0.25">
      <c r="Q965" s="273" t="s">
        <v>4856</v>
      </c>
      <c r="R965" s="272" t="s">
        <v>4857</v>
      </c>
    </row>
    <row r="966" spans="17:18" x14ac:dyDescent="0.25">
      <c r="Q966" s="274" t="s">
        <v>4858</v>
      </c>
      <c r="R966" s="271" t="s">
        <v>4859</v>
      </c>
    </row>
    <row r="967" spans="17:18" x14ac:dyDescent="0.25">
      <c r="Q967" s="273" t="s">
        <v>4860</v>
      </c>
      <c r="R967" s="272" t="s">
        <v>4861</v>
      </c>
    </row>
    <row r="968" spans="17:18" x14ac:dyDescent="0.25">
      <c r="Q968" s="274" t="s">
        <v>4862</v>
      </c>
      <c r="R968" s="271" t="s">
        <v>4863</v>
      </c>
    </row>
    <row r="969" spans="17:18" x14ac:dyDescent="0.25">
      <c r="Q969" s="273" t="s">
        <v>4864</v>
      </c>
      <c r="R969" s="272" t="s">
        <v>4865</v>
      </c>
    </row>
    <row r="970" spans="17:18" x14ac:dyDescent="0.25">
      <c r="Q970" s="274" t="s">
        <v>4866</v>
      </c>
      <c r="R970" s="271" t="s">
        <v>4867</v>
      </c>
    </row>
    <row r="971" spans="17:18" x14ac:dyDescent="0.25">
      <c r="Q971" s="273" t="s">
        <v>4868</v>
      </c>
      <c r="R971" s="272" t="s">
        <v>4869</v>
      </c>
    </row>
    <row r="972" spans="17:18" x14ac:dyDescent="0.25">
      <c r="Q972" s="274" t="s">
        <v>4870</v>
      </c>
      <c r="R972" s="271" t="s">
        <v>4871</v>
      </c>
    </row>
    <row r="973" spans="17:18" x14ac:dyDescent="0.25">
      <c r="Q973" s="273" t="s">
        <v>4872</v>
      </c>
      <c r="R973" s="272" t="s">
        <v>4873</v>
      </c>
    </row>
    <row r="974" spans="17:18" x14ac:dyDescent="0.25">
      <c r="Q974" s="273"/>
      <c r="R974" s="272" t="s">
        <v>4874</v>
      </c>
    </row>
    <row r="975" spans="17:18" x14ac:dyDescent="0.25">
      <c r="Q975" s="273"/>
      <c r="R975" s="272" t="s">
        <v>4875</v>
      </c>
    </row>
    <row r="976" spans="17:18" x14ac:dyDescent="0.25">
      <c r="Q976" s="274" t="s">
        <v>4876</v>
      </c>
      <c r="R976" s="271" t="s">
        <v>4877</v>
      </c>
    </row>
    <row r="977" spans="17:18" x14ac:dyDescent="0.25">
      <c r="Q977" s="273" t="s">
        <v>4878</v>
      </c>
      <c r="R977" s="272" t="s">
        <v>4879</v>
      </c>
    </row>
    <row r="978" spans="17:18" x14ac:dyDescent="0.25">
      <c r="Q978" s="273"/>
      <c r="R978" s="272" t="s">
        <v>4880</v>
      </c>
    </row>
    <row r="979" spans="17:18" x14ac:dyDescent="0.25">
      <c r="Q979" s="274" t="s">
        <v>4881</v>
      </c>
      <c r="R979" s="271" t="s">
        <v>4882</v>
      </c>
    </row>
    <row r="980" spans="17:18" x14ac:dyDescent="0.25">
      <c r="Q980" s="274"/>
      <c r="R980" s="271" t="s">
        <v>4883</v>
      </c>
    </row>
    <row r="981" spans="17:18" x14ac:dyDescent="0.25">
      <c r="Q981" s="273" t="s">
        <v>4884</v>
      </c>
      <c r="R981" s="272" t="s">
        <v>4885</v>
      </c>
    </row>
    <row r="982" spans="17:18" x14ac:dyDescent="0.25">
      <c r="Q982" s="273"/>
      <c r="R982" s="272" t="s">
        <v>4886</v>
      </c>
    </row>
    <row r="983" spans="17:18" x14ac:dyDescent="0.25">
      <c r="Q983" s="274" t="s">
        <v>4887</v>
      </c>
      <c r="R983" s="271" t="s">
        <v>4888</v>
      </c>
    </row>
    <row r="984" spans="17:18" x14ac:dyDescent="0.25">
      <c r="Q984" s="273" t="s">
        <v>4889</v>
      </c>
      <c r="R984" s="272" t="s">
        <v>4890</v>
      </c>
    </row>
    <row r="985" spans="17:18" x14ac:dyDescent="0.25">
      <c r="Q985" s="274" t="s">
        <v>4891</v>
      </c>
      <c r="R985" s="271" t="s">
        <v>4729</v>
      </c>
    </row>
    <row r="986" spans="17:18" x14ac:dyDescent="0.25">
      <c r="Q986" s="273" t="s">
        <v>4892</v>
      </c>
      <c r="R986" s="272" t="s">
        <v>4893</v>
      </c>
    </row>
    <row r="987" spans="17:18" x14ac:dyDescent="0.25">
      <c r="Q987" s="274" t="s">
        <v>4894</v>
      </c>
      <c r="R987" s="271" t="s">
        <v>4895</v>
      </c>
    </row>
    <row r="988" spans="17:18" x14ac:dyDescent="0.25">
      <c r="Q988" s="274"/>
      <c r="R988" s="271" t="s">
        <v>3609</v>
      </c>
    </row>
    <row r="989" spans="17:18" x14ac:dyDescent="0.25">
      <c r="Q989" s="273" t="s">
        <v>4896</v>
      </c>
      <c r="R989" s="272" t="s">
        <v>4897</v>
      </c>
    </row>
    <row r="990" spans="17:18" x14ac:dyDescent="0.25">
      <c r="Q990" s="274" t="s">
        <v>4898</v>
      </c>
      <c r="R990" s="271" t="s">
        <v>4899</v>
      </c>
    </row>
    <row r="991" spans="17:18" x14ac:dyDescent="0.25">
      <c r="Q991" s="273" t="s">
        <v>4900</v>
      </c>
      <c r="R991" s="272" t="s">
        <v>4901</v>
      </c>
    </row>
    <row r="992" spans="17:18" x14ac:dyDescent="0.25">
      <c r="Q992" s="274" t="s">
        <v>4902</v>
      </c>
      <c r="R992" s="271" t="s">
        <v>4899</v>
      </c>
    </row>
    <row r="993" spans="17:18" x14ac:dyDescent="0.25">
      <c r="Q993" s="273" t="s">
        <v>4903</v>
      </c>
      <c r="R993" s="272" t="s">
        <v>4904</v>
      </c>
    </row>
    <row r="994" spans="17:18" x14ac:dyDescent="0.25">
      <c r="Q994" s="274" t="s">
        <v>4905</v>
      </c>
      <c r="R994" s="271" t="s">
        <v>4906</v>
      </c>
    </row>
    <row r="995" spans="17:18" x14ac:dyDescent="0.25">
      <c r="Q995" s="273" t="s">
        <v>4907</v>
      </c>
      <c r="R995" s="272" t="s">
        <v>4908</v>
      </c>
    </row>
    <row r="996" spans="17:18" x14ac:dyDescent="0.25">
      <c r="Q996" s="274" t="s">
        <v>4909</v>
      </c>
      <c r="R996" s="271" t="s">
        <v>4910</v>
      </c>
    </row>
    <row r="997" spans="17:18" x14ac:dyDescent="0.25">
      <c r="Q997" s="273" t="s">
        <v>4911</v>
      </c>
      <c r="R997" s="272" t="s">
        <v>4912</v>
      </c>
    </row>
    <row r="998" spans="17:18" x14ac:dyDescent="0.25">
      <c r="Q998" s="274" t="s">
        <v>4913</v>
      </c>
      <c r="R998" s="271" t="s">
        <v>4914</v>
      </c>
    </row>
    <row r="999" spans="17:18" x14ac:dyDescent="0.25">
      <c r="Q999" s="273" t="s">
        <v>4915</v>
      </c>
      <c r="R999" s="272" t="s">
        <v>4916</v>
      </c>
    </row>
    <row r="1000" spans="17:18" x14ac:dyDescent="0.25">
      <c r="Q1000" s="274" t="s">
        <v>4917</v>
      </c>
      <c r="R1000" s="271" t="s">
        <v>4918</v>
      </c>
    </row>
    <row r="1001" spans="17:18" x14ac:dyDescent="0.25">
      <c r="Q1001" s="273" t="s">
        <v>4919</v>
      </c>
      <c r="R1001" s="272" t="s">
        <v>4920</v>
      </c>
    </row>
    <row r="1002" spans="17:18" x14ac:dyDescent="0.25">
      <c r="Q1002" s="274" t="s">
        <v>4921</v>
      </c>
      <c r="R1002" s="271" t="s">
        <v>4922</v>
      </c>
    </row>
    <row r="1003" spans="17:18" x14ac:dyDescent="0.25">
      <c r="Q1003" s="273" t="s">
        <v>4923</v>
      </c>
      <c r="R1003" s="272" t="s">
        <v>4924</v>
      </c>
    </row>
    <row r="1004" spans="17:18" x14ac:dyDescent="0.25">
      <c r="Q1004" s="274" t="s">
        <v>4925</v>
      </c>
      <c r="R1004" s="271" t="s">
        <v>4926</v>
      </c>
    </row>
    <row r="1005" spans="17:18" x14ac:dyDescent="0.25">
      <c r="Q1005" s="273" t="s">
        <v>4927</v>
      </c>
      <c r="R1005" s="272" t="s">
        <v>4928</v>
      </c>
    </row>
    <row r="1006" spans="17:18" x14ac:dyDescent="0.25">
      <c r="Q1006" s="274" t="s">
        <v>4929</v>
      </c>
      <c r="R1006" s="271" t="s">
        <v>4930</v>
      </c>
    </row>
    <row r="1007" spans="17:18" x14ac:dyDescent="0.25">
      <c r="Q1007" s="273" t="s">
        <v>4931</v>
      </c>
      <c r="R1007" s="272" t="s">
        <v>4932</v>
      </c>
    </row>
    <row r="1008" spans="17:18" x14ac:dyDescent="0.25">
      <c r="Q1008" s="273"/>
      <c r="R1008" s="272" t="s">
        <v>4933</v>
      </c>
    </row>
    <row r="1009" spans="17:18" x14ac:dyDescent="0.25">
      <c r="Q1009" s="273"/>
      <c r="R1009" s="272" t="s">
        <v>4934</v>
      </c>
    </row>
    <row r="1010" spans="17:18" x14ac:dyDescent="0.25">
      <c r="Q1010" s="274" t="s">
        <v>4935</v>
      </c>
      <c r="R1010" s="271" t="s">
        <v>4936</v>
      </c>
    </row>
    <row r="1011" spans="17:18" x14ac:dyDescent="0.25">
      <c r="Q1011" s="273" t="s">
        <v>4937</v>
      </c>
      <c r="R1011" s="272" t="s">
        <v>4938</v>
      </c>
    </row>
    <row r="1012" spans="17:18" x14ac:dyDescent="0.25">
      <c r="Q1012" s="273"/>
      <c r="R1012" s="272" t="s">
        <v>4939</v>
      </c>
    </row>
    <row r="1013" spans="17:18" x14ac:dyDescent="0.25">
      <c r="Q1013" s="274" t="s">
        <v>4940</v>
      </c>
      <c r="R1013" s="271" t="s">
        <v>4941</v>
      </c>
    </row>
    <row r="1014" spans="17:18" x14ac:dyDescent="0.25">
      <c r="Q1014" s="273" t="s">
        <v>4942</v>
      </c>
      <c r="R1014" s="272" t="s">
        <v>4943</v>
      </c>
    </row>
    <row r="1015" spans="17:18" x14ac:dyDescent="0.25">
      <c r="Q1015" s="274" t="s">
        <v>4944</v>
      </c>
      <c r="R1015" s="271" t="s">
        <v>4945</v>
      </c>
    </row>
    <row r="1016" spans="17:18" x14ac:dyDescent="0.25">
      <c r="Q1016" s="273" t="s">
        <v>4946</v>
      </c>
      <c r="R1016" s="272" t="s">
        <v>4947</v>
      </c>
    </row>
    <row r="1017" spans="17:18" x14ac:dyDescent="0.25">
      <c r="Q1017" s="274" t="s">
        <v>4948</v>
      </c>
      <c r="R1017" s="271" t="s">
        <v>4949</v>
      </c>
    </row>
    <row r="1018" spans="17:18" x14ac:dyDescent="0.25">
      <c r="Q1018" s="273" t="s">
        <v>4950</v>
      </c>
      <c r="R1018" s="272" t="s">
        <v>4857</v>
      </c>
    </row>
    <row r="1019" spans="17:18" x14ac:dyDescent="0.25">
      <c r="Q1019" s="274" t="s">
        <v>4951</v>
      </c>
      <c r="R1019" s="271" t="s">
        <v>4952</v>
      </c>
    </row>
    <row r="1020" spans="17:18" x14ac:dyDescent="0.25">
      <c r="Q1020" s="273" t="s">
        <v>4953</v>
      </c>
      <c r="R1020" s="272" t="s">
        <v>4954</v>
      </c>
    </row>
    <row r="1021" spans="17:18" x14ac:dyDescent="0.25">
      <c r="Q1021" s="274" t="s">
        <v>4955</v>
      </c>
      <c r="R1021" s="271" t="s">
        <v>4956</v>
      </c>
    </row>
    <row r="1022" spans="17:18" x14ac:dyDescent="0.25">
      <c r="Q1022" s="274"/>
      <c r="R1022" s="271" t="s">
        <v>4957</v>
      </c>
    </row>
    <row r="1023" spans="17:18" x14ac:dyDescent="0.25">
      <c r="Q1023" s="273" t="s">
        <v>4958</v>
      </c>
      <c r="R1023" s="272" t="s">
        <v>4959</v>
      </c>
    </row>
    <row r="1024" spans="17:18" x14ac:dyDescent="0.25">
      <c r="Q1024" s="274" t="s">
        <v>4960</v>
      </c>
      <c r="R1024" s="271" t="s">
        <v>4961</v>
      </c>
    </row>
    <row r="1025" spans="17:18" x14ac:dyDescent="0.25">
      <c r="Q1025" s="273" t="s">
        <v>4962</v>
      </c>
      <c r="R1025" s="272" t="s">
        <v>4963</v>
      </c>
    </row>
    <row r="1026" spans="17:18" x14ac:dyDescent="0.25">
      <c r="Q1026" s="274" t="s">
        <v>4964</v>
      </c>
      <c r="R1026" s="271" t="s">
        <v>4965</v>
      </c>
    </row>
    <row r="1027" spans="17:18" x14ac:dyDescent="0.25">
      <c r="Q1027" s="273" t="s">
        <v>4966</v>
      </c>
      <c r="R1027" s="272" t="s">
        <v>4967</v>
      </c>
    </row>
    <row r="1028" spans="17:18" x14ac:dyDescent="0.25">
      <c r="Q1028" s="274" t="s">
        <v>4968</v>
      </c>
      <c r="R1028" s="271" t="s">
        <v>4969</v>
      </c>
    </row>
    <row r="1029" spans="17:18" x14ac:dyDescent="0.25">
      <c r="Q1029" s="273" t="s">
        <v>4970</v>
      </c>
      <c r="R1029" s="272" t="s">
        <v>4971</v>
      </c>
    </row>
    <row r="1030" spans="17:18" x14ac:dyDescent="0.25">
      <c r="Q1030" s="274" t="s">
        <v>4972</v>
      </c>
      <c r="R1030" s="271" t="s">
        <v>4973</v>
      </c>
    </row>
    <row r="1031" spans="17:18" x14ac:dyDescent="0.25">
      <c r="Q1031" s="273" t="s">
        <v>4974</v>
      </c>
      <c r="R1031" s="272" t="s">
        <v>4975</v>
      </c>
    </row>
    <row r="1032" spans="17:18" x14ac:dyDescent="0.25">
      <c r="Q1032" s="273"/>
      <c r="R1032" s="272" t="s">
        <v>4976</v>
      </c>
    </row>
    <row r="1033" spans="17:18" x14ac:dyDescent="0.25">
      <c r="Q1033" s="274" t="s">
        <v>4977</v>
      </c>
      <c r="R1033" s="271" t="s">
        <v>4978</v>
      </c>
    </row>
    <row r="1034" spans="17:18" x14ac:dyDescent="0.25">
      <c r="Q1034" s="273" t="s">
        <v>4979</v>
      </c>
      <c r="R1034" s="272" t="s">
        <v>4980</v>
      </c>
    </row>
    <row r="1035" spans="17:18" x14ac:dyDescent="0.25">
      <c r="Q1035" s="274" t="s">
        <v>4981</v>
      </c>
      <c r="R1035" s="271" t="s">
        <v>4982</v>
      </c>
    </row>
    <row r="1036" spans="17:18" x14ac:dyDescent="0.25">
      <c r="Q1036" s="273" t="s">
        <v>4983</v>
      </c>
      <c r="R1036" s="272" t="s">
        <v>4984</v>
      </c>
    </row>
    <row r="1037" spans="17:18" x14ac:dyDescent="0.25">
      <c r="Q1037" s="274" t="s">
        <v>4985</v>
      </c>
      <c r="R1037" s="271" t="s">
        <v>4986</v>
      </c>
    </row>
    <row r="1038" spans="17:18" x14ac:dyDescent="0.25">
      <c r="Q1038" s="273" t="s">
        <v>4987</v>
      </c>
      <c r="R1038" s="272" t="s">
        <v>4988</v>
      </c>
    </row>
    <row r="1039" spans="17:18" x14ac:dyDescent="0.25">
      <c r="Q1039" s="273"/>
      <c r="R1039" s="272" t="s">
        <v>4989</v>
      </c>
    </row>
    <row r="1040" spans="17:18" x14ac:dyDescent="0.25">
      <c r="Q1040" s="274" t="s">
        <v>4990</v>
      </c>
      <c r="R1040" s="271" t="s">
        <v>4991</v>
      </c>
    </row>
    <row r="1041" spans="17:18" x14ac:dyDescent="0.25">
      <c r="Q1041" s="273" t="s">
        <v>4992</v>
      </c>
      <c r="R1041" s="272" t="s">
        <v>4993</v>
      </c>
    </row>
    <row r="1042" spans="17:18" x14ac:dyDescent="0.25">
      <c r="Q1042" s="274" t="s">
        <v>4994</v>
      </c>
      <c r="R1042" s="271" t="s">
        <v>4995</v>
      </c>
    </row>
    <row r="1043" spans="17:18" x14ac:dyDescent="0.25">
      <c r="Q1043" s="273" t="s">
        <v>4996</v>
      </c>
      <c r="R1043" s="272" t="s">
        <v>4997</v>
      </c>
    </row>
    <row r="1044" spans="17:18" x14ac:dyDescent="0.25">
      <c r="Q1044" s="274" t="s">
        <v>4998</v>
      </c>
      <c r="R1044" s="271" t="s">
        <v>4999</v>
      </c>
    </row>
    <row r="1045" spans="17:18" x14ac:dyDescent="0.25">
      <c r="Q1045" s="273" t="s">
        <v>5000</v>
      </c>
      <c r="R1045" s="272" t="s">
        <v>5001</v>
      </c>
    </row>
    <row r="1046" spans="17:18" x14ac:dyDescent="0.25">
      <c r="Q1046" s="274" t="s">
        <v>5002</v>
      </c>
      <c r="R1046" s="271" t="s">
        <v>5003</v>
      </c>
    </row>
    <row r="1047" spans="17:18" x14ac:dyDescent="0.25">
      <c r="Q1047" s="273" t="s">
        <v>5004</v>
      </c>
      <c r="R1047" s="272" t="s">
        <v>5005</v>
      </c>
    </row>
    <row r="1048" spans="17:18" x14ac:dyDescent="0.25">
      <c r="Q1048" s="290" t="s">
        <v>5006</v>
      </c>
      <c r="R1048" s="275"/>
    </row>
    <row r="1049" spans="17:18" x14ac:dyDescent="0.25">
      <c r="Q1049" s="290" t="s">
        <v>5007</v>
      </c>
      <c r="R1049" s="275"/>
    </row>
    <row r="1050" spans="17:18" x14ac:dyDescent="0.25">
      <c r="Q1050" s="274" t="s">
        <v>5008</v>
      </c>
      <c r="R1050" s="271" t="s">
        <v>5009</v>
      </c>
    </row>
    <row r="1051" spans="17:18" x14ac:dyDescent="0.25">
      <c r="Q1051" s="273" t="s">
        <v>5010</v>
      </c>
      <c r="R1051" s="272" t="s">
        <v>5011</v>
      </c>
    </row>
    <row r="1052" spans="17:18" x14ac:dyDescent="0.25">
      <c r="Q1052" s="274" t="s">
        <v>5012</v>
      </c>
      <c r="R1052" s="271" t="s">
        <v>5013</v>
      </c>
    </row>
    <row r="1053" spans="17:18" x14ac:dyDescent="0.25">
      <c r="Q1053" s="273" t="s">
        <v>5014</v>
      </c>
      <c r="R1053" s="272" t="s">
        <v>5015</v>
      </c>
    </row>
    <row r="1054" spans="17:18" x14ac:dyDescent="0.25">
      <c r="Q1054" s="274" t="s">
        <v>5016</v>
      </c>
      <c r="R1054" s="271" t="s">
        <v>5017</v>
      </c>
    </row>
    <row r="1055" spans="17:18" x14ac:dyDescent="0.25">
      <c r="Q1055" s="273" t="s">
        <v>5018</v>
      </c>
      <c r="R1055" s="272" t="s">
        <v>5019</v>
      </c>
    </row>
    <row r="1056" spans="17:18" x14ac:dyDescent="0.25">
      <c r="Q1056" s="274" t="s">
        <v>5020</v>
      </c>
      <c r="R1056" s="271" t="s">
        <v>5021</v>
      </c>
    </row>
    <row r="1057" spans="17:18" x14ac:dyDescent="0.25">
      <c r="Q1057" s="273" t="s">
        <v>5022</v>
      </c>
      <c r="R1057" s="272" t="s">
        <v>5023</v>
      </c>
    </row>
    <row r="1058" spans="17:18" x14ac:dyDescent="0.25">
      <c r="Q1058" s="274" t="s">
        <v>5024</v>
      </c>
      <c r="R1058" s="271" t="s">
        <v>5025</v>
      </c>
    </row>
    <row r="1059" spans="17:18" x14ac:dyDescent="0.25">
      <c r="Q1059" s="273" t="s">
        <v>5026</v>
      </c>
      <c r="R1059" s="272" t="s">
        <v>5027</v>
      </c>
    </row>
    <row r="1060" spans="17:18" x14ac:dyDescent="0.25">
      <c r="Q1060" s="274" t="s">
        <v>5028</v>
      </c>
      <c r="R1060" s="271" t="s">
        <v>5029</v>
      </c>
    </row>
    <row r="1061" spans="17:18" x14ac:dyDescent="0.25">
      <c r="Q1061" s="273" t="s">
        <v>5030</v>
      </c>
      <c r="R1061" s="272" t="s">
        <v>5031</v>
      </c>
    </row>
    <row r="1062" spans="17:18" x14ac:dyDescent="0.25">
      <c r="Q1062" s="274" t="s">
        <v>5032</v>
      </c>
      <c r="R1062" s="271" t="s">
        <v>5033</v>
      </c>
    </row>
    <row r="1063" spans="17:18" x14ac:dyDescent="0.25">
      <c r="Q1063" s="273" t="s">
        <v>5034</v>
      </c>
      <c r="R1063" s="272" t="s">
        <v>5035</v>
      </c>
    </row>
    <row r="1064" spans="17:18" x14ac:dyDescent="0.25">
      <c r="Q1064" s="274" t="s">
        <v>5036</v>
      </c>
      <c r="R1064" s="271" t="s">
        <v>5037</v>
      </c>
    </row>
    <row r="1065" spans="17:18" x14ac:dyDescent="0.25">
      <c r="Q1065" s="273" t="s">
        <v>5038</v>
      </c>
      <c r="R1065" s="272" t="s">
        <v>5039</v>
      </c>
    </row>
    <row r="1066" spans="17:18" x14ac:dyDescent="0.25">
      <c r="Q1066" s="274" t="s">
        <v>5040</v>
      </c>
      <c r="R1066" s="271" t="s">
        <v>5041</v>
      </c>
    </row>
    <row r="1067" spans="17:18" x14ac:dyDescent="0.25">
      <c r="Q1067" s="273" t="s">
        <v>5042</v>
      </c>
      <c r="R1067" s="272" t="s">
        <v>5043</v>
      </c>
    </row>
    <row r="1068" spans="17:18" x14ac:dyDescent="0.25">
      <c r="Q1068" s="274" t="s">
        <v>5044</v>
      </c>
      <c r="R1068" s="271" t="s">
        <v>5045</v>
      </c>
    </row>
    <row r="1069" spans="17:18" x14ac:dyDescent="0.25">
      <c r="Q1069" s="273" t="s">
        <v>5046</v>
      </c>
      <c r="R1069" s="272" t="s">
        <v>5047</v>
      </c>
    </row>
    <row r="1070" spans="17:18" x14ac:dyDescent="0.25">
      <c r="Q1070" s="274" t="s">
        <v>5048</v>
      </c>
      <c r="R1070" s="271" t="s">
        <v>5049</v>
      </c>
    </row>
    <row r="1071" spans="17:18" x14ac:dyDescent="0.25">
      <c r="Q1071" s="273" t="s">
        <v>5050</v>
      </c>
      <c r="R1071" s="272" t="s">
        <v>5051</v>
      </c>
    </row>
    <row r="1072" spans="17:18" x14ac:dyDescent="0.25">
      <c r="Q1072" s="274" t="s">
        <v>5052</v>
      </c>
      <c r="R1072" s="271" t="s">
        <v>5053</v>
      </c>
    </row>
    <row r="1073" spans="17:18" x14ac:dyDescent="0.25">
      <c r="Q1073" s="273" t="s">
        <v>5054</v>
      </c>
      <c r="R1073" s="272" t="s">
        <v>5055</v>
      </c>
    </row>
    <row r="1074" spans="17:18" x14ac:dyDescent="0.25">
      <c r="Q1074" s="274" t="s">
        <v>5056</v>
      </c>
      <c r="R1074" s="271" t="s">
        <v>5057</v>
      </c>
    </row>
    <row r="1075" spans="17:18" x14ac:dyDescent="0.25">
      <c r="Q1075" s="273" t="s">
        <v>5058</v>
      </c>
      <c r="R1075" s="272" t="s">
        <v>5059</v>
      </c>
    </row>
    <row r="1076" spans="17:18" x14ac:dyDescent="0.25">
      <c r="Q1076" s="274" t="s">
        <v>5060</v>
      </c>
      <c r="R1076" s="271" t="s">
        <v>5061</v>
      </c>
    </row>
    <row r="1077" spans="17:18" x14ac:dyDescent="0.25">
      <c r="Q1077" s="273" t="s">
        <v>5062</v>
      </c>
      <c r="R1077" s="272" t="s">
        <v>5063</v>
      </c>
    </row>
    <row r="1078" spans="17:18" x14ac:dyDescent="0.25">
      <c r="Q1078" s="274" t="s">
        <v>5064</v>
      </c>
      <c r="R1078" s="271" t="s">
        <v>5065</v>
      </c>
    </row>
    <row r="1079" spans="17:18" x14ac:dyDescent="0.25">
      <c r="Q1079" s="273" t="s">
        <v>5066</v>
      </c>
      <c r="R1079" s="272" t="s">
        <v>5067</v>
      </c>
    </row>
    <row r="1080" spans="17:18" x14ac:dyDescent="0.25">
      <c r="Q1080" s="274" t="s">
        <v>5068</v>
      </c>
      <c r="R1080" s="271" t="s">
        <v>5069</v>
      </c>
    </row>
    <row r="1081" spans="17:18" x14ac:dyDescent="0.25">
      <c r="Q1081" s="273" t="s">
        <v>5070</v>
      </c>
      <c r="R1081" s="272" t="s">
        <v>5071</v>
      </c>
    </row>
    <row r="1082" spans="17:18" x14ac:dyDescent="0.25">
      <c r="Q1082" s="274" t="s">
        <v>5072</v>
      </c>
      <c r="R1082" s="271" t="s">
        <v>5073</v>
      </c>
    </row>
    <row r="1083" spans="17:18" x14ac:dyDescent="0.25">
      <c r="Q1083" s="273" t="s">
        <v>5074</v>
      </c>
      <c r="R1083" s="272" t="s">
        <v>5075</v>
      </c>
    </row>
    <row r="1084" spans="17:18" x14ac:dyDescent="0.25">
      <c r="Q1084" s="274" t="s">
        <v>5076</v>
      </c>
      <c r="R1084" s="271" t="s">
        <v>5077</v>
      </c>
    </row>
    <row r="1085" spans="17:18" x14ac:dyDescent="0.25">
      <c r="Q1085" s="273" t="s">
        <v>5078</v>
      </c>
      <c r="R1085" s="272" t="s">
        <v>5079</v>
      </c>
    </row>
    <row r="1086" spans="17:18" x14ac:dyDescent="0.25">
      <c r="Q1086" s="274" t="s">
        <v>5080</v>
      </c>
      <c r="R1086" s="271" t="s">
        <v>5081</v>
      </c>
    </row>
    <row r="1087" spans="17:18" x14ac:dyDescent="0.25">
      <c r="Q1087" s="273" t="s">
        <v>5082</v>
      </c>
      <c r="R1087" s="272" t="s">
        <v>5083</v>
      </c>
    </row>
    <row r="1088" spans="17:18" x14ac:dyDescent="0.25">
      <c r="Q1088" s="274" t="s">
        <v>5084</v>
      </c>
      <c r="R1088" s="271" t="s">
        <v>5085</v>
      </c>
    </row>
    <row r="1089" spans="17:18" x14ac:dyDescent="0.25">
      <c r="Q1089" s="273" t="s">
        <v>5086</v>
      </c>
      <c r="R1089" s="272" t="s">
        <v>5087</v>
      </c>
    </row>
    <row r="1090" spans="17:18" x14ac:dyDescent="0.25">
      <c r="Q1090" s="274" t="s">
        <v>5088</v>
      </c>
      <c r="R1090" s="271" t="s">
        <v>5089</v>
      </c>
    </row>
    <row r="1091" spans="17:18" x14ac:dyDescent="0.25">
      <c r="Q1091" s="273" t="s">
        <v>5090</v>
      </c>
      <c r="R1091" s="272" t="s">
        <v>5091</v>
      </c>
    </row>
    <row r="1092" spans="17:18" x14ac:dyDescent="0.25">
      <c r="Q1092" s="274" t="s">
        <v>5092</v>
      </c>
      <c r="R1092" s="271" t="s">
        <v>5093</v>
      </c>
    </row>
    <row r="1093" spans="17:18" x14ac:dyDescent="0.25">
      <c r="Q1093" s="273" t="s">
        <v>5094</v>
      </c>
      <c r="R1093" s="272" t="s">
        <v>5095</v>
      </c>
    </row>
    <row r="1094" spans="17:18" x14ac:dyDescent="0.25">
      <c r="Q1094" s="274" t="s">
        <v>5096</v>
      </c>
      <c r="R1094" s="271" t="s">
        <v>5097</v>
      </c>
    </row>
    <row r="1095" spans="17:18" x14ac:dyDescent="0.25">
      <c r="Q1095" s="273" t="s">
        <v>5098</v>
      </c>
      <c r="R1095" s="272" t="s">
        <v>5099</v>
      </c>
    </row>
    <row r="1096" spans="17:18" x14ac:dyDescent="0.25">
      <c r="Q1096" s="274" t="s">
        <v>5100</v>
      </c>
      <c r="R1096" s="271" t="s">
        <v>5101</v>
      </c>
    </row>
    <row r="1097" spans="17:18" x14ac:dyDescent="0.25">
      <c r="Q1097" s="273" t="s">
        <v>5102</v>
      </c>
      <c r="R1097" s="272" t="s">
        <v>5103</v>
      </c>
    </row>
    <row r="1098" spans="17:18" x14ac:dyDescent="0.25">
      <c r="Q1098" s="274" t="s">
        <v>5104</v>
      </c>
      <c r="R1098" s="271" t="s">
        <v>5105</v>
      </c>
    </row>
    <row r="1099" spans="17:18" x14ac:dyDescent="0.25">
      <c r="Q1099" s="273" t="s">
        <v>5106</v>
      </c>
      <c r="R1099" s="272" t="s">
        <v>5107</v>
      </c>
    </row>
    <row r="1100" spans="17:18" x14ac:dyDescent="0.25">
      <c r="Q1100" s="274" t="s">
        <v>5108</v>
      </c>
      <c r="R1100" s="271" t="s">
        <v>5109</v>
      </c>
    </row>
    <row r="1101" spans="17:18" x14ac:dyDescent="0.25">
      <c r="Q1101" s="273" t="s">
        <v>5110</v>
      </c>
      <c r="R1101" s="272" t="s">
        <v>5111</v>
      </c>
    </row>
    <row r="1102" spans="17:18" x14ac:dyDescent="0.25">
      <c r="Q1102" s="274" t="s">
        <v>5112</v>
      </c>
      <c r="R1102" s="271" t="s">
        <v>5113</v>
      </c>
    </row>
    <row r="1103" spans="17:18" x14ac:dyDescent="0.25">
      <c r="Q1103" s="273" t="s">
        <v>5114</v>
      </c>
      <c r="R1103" s="272" t="s">
        <v>5115</v>
      </c>
    </row>
    <row r="1104" spans="17:18" x14ac:dyDescent="0.25">
      <c r="Q1104" s="274" t="s">
        <v>5116</v>
      </c>
      <c r="R1104" s="271" t="s">
        <v>5117</v>
      </c>
    </row>
    <row r="1105" spans="17:18" x14ac:dyDescent="0.25">
      <c r="Q1105" s="273" t="s">
        <v>5118</v>
      </c>
      <c r="R1105" s="272" t="s">
        <v>5119</v>
      </c>
    </row>
    <row r="1106" spans="17:18" x14ac:dyDescent="0.25">
      <c r="Q1106" s="274" t="s">
        <v>5120</v>
      </c>
      <c r="R1106" s="271" t="s">
        <v>5121</v>
      </c>
    </row>
    <row r="1107" spans="17:18" x14ac:dyDescent="0.25">
      <c r="Q1107" s="274"/>
      <c r="R1107" s="271" t="s">
        <v>5122</v>
      </c>
    </row>
    <row r="1108" spans="17:18" x14ac:dyDescent="0.25">
      <c r="Q1108" s="274"/>
      <c r="R1108" s="271" t="s">
        <v>5123</v>
      </c>
    </row>
    <row r="1109" spans="17:18" x14ac:dyDescent="0.25">
      <c r="Q1109" s="273" t="s">
        <v>5124</v>
      </c>
      <c r="R1109" s="272" t="s">
        <v>5125</v>
      </c>
    </row>
    <row r="1110" spans="17:18" x14ac:dyDescent="0.25">
      <c r="Q1110" s="273"/>
      <c r="R1110" s="272" t="s">
        <v>5126</v>
      </c>
    </row>
    <row r="1111" spans="17:18" x14ac:dyDescent="0.25">
      <c r="Q1111" s="273"/>
      <c r="R1111" s="272" t="s">
        <v>5127</v>
      </c>
    </row>
    <row r="1112" spans="17:18" x14ac:dyDescent="0.25">
      <c r="Q1112" s="273"/>
      <c r="R1112" s="272" t="s">
        <v>5128</v>
      </c>
    </row>
    <row r="1113" spans="17:18" x14ac:dyDescent="0.25">
      <c r="Q1113" s="273"/>
      <c r="R1113" s="272" t="s">
        <v>5129</v>
      </c>
    </row>
    <row r="1114" spans="17:18" x14ac:dyDescent="0.25">
      <c r="Q1114" s="273"/>
      <c r="R1114" s="272" t="s">
        <v>5130</v>
      </c>
    </row>
    <row r="1115" spans="17:18" x14ac:dyDescent="0.25">
      <c r="Q1115" s="273"/>
      <c r="R1115" s="272" t="s">
        <v>5131</v>
      </c>
    </row>
    <row r="1116" spans="17:18" x14ac:dyDescent="0.25">
      <c r="Q1116" s="274" t="s">
        <v>5132</v>
      </c>
      <c r="R1116" s="271" t="s">
        <v>5133</v>
      </c>
    </row>
    <row r="1117" spans="17:18" x14ac:dyDescent="0.25">
      <c r="Q1117" s="274"/>
      <c r="R1117" s="271" t="s">
        <v>5134</v>
      </c>
    </row>
    <row r="1118" spans="17:18" x14ac:dyDescent="0.25">
      <c r="Q1118" s="274"/>
      <c r="R1118" s="271" t="s">
        <v>5135</v>
      </c>
    </row>
    <row r="1119" spans="17:18" x14ac:dyDescent="0.25">
      <c r="Q1119" s="273" t="s">
        <v>5136</v>
      </c>
      <c r="R1119" s="272" t="s">
        <v>5137</v>
      </c>
    </row>
    <row r="1120" spans="17:18" x14ac:dyDescent="0.25">
      <c r="Q1120" s="274" t="s">
        <v>5138</v>
      </c>
      <c r="R1120" s="271" t="s">
        <v>5139</v>
      </c>
    </row>
    <row r="1121" spans="17:18" x14ac:dyDescent="0.25">
      <c r="Q1121" s="274"/>
      <c r="R1121" s="271" t="s">
        <v>5140</v>
      </c>
    </row>
    <row r="1122" spans="17:18" x14ac:dyDescent="0.25">
      <c r="Q1122" s="273" t="s">
        <v>5141</v>
      </c>
      <c r="R1122" s="272" t="s">
        <v>5142</v>
      </c>
    </row>
    <row r="1123" spans="17:18" x14ac:dyDescent="0.25">
      <c r="Q1123" s="273"/>
      <c r="R1123" s="272" t="s">
        <v>5143</v>
      </c>
    </row>
    <row r="1124" spans="17:18" x14ac:dyDescent="0.25">
      <c r="Q1124" s="273"/>
      <c r="R1124" s="272" t="s">
        <v>5144</v>
      </c>
    </row>
    <row r="1125" spans="17:18" x14ac:dyDescent="0.25">
      <c r="Q1125" s="274" t="s">
        <v>5145</v>
      </c>
      <c r="R1125" s="271" t="s">
        <v>5146</v>
      </c>
    </row>
    <row r="1126" spans="17:18" x14ac:dyDescent="0.25">
      <c r="Q1126" s="274"/>
      <c r="R1126" s="271" t="s">
        <v>5147</v>
      </c>
    </row>
    <row r="1127" spans="17:18" x14ac:dyDescent="0.25">
      <c r="Q1127" s="273" t="s">
        <v>5148</v>
      </c>
      <c r="R1127" s="272" t="s">
        <v>5149</v>
      </c>
    </row>
    <row r="1128" spans="17:18" x14ac:dyDescent="0.25">
      <c r="Q1128" s="274" t="s">
        <v>5150</v>
      </c>
      <c r="R1128" s="271" t="s">
        <v>5151</v>
      </c>
    </row>
    <row r="1129" spans="17:18" x14ac:dyDescent="0.25">
      <c r="Q1129" s="274"/>
      <c r="R1129" s="271" t="s">
        <v>5152</v>
      </c>
    </row>
    <row r="1130" spans="17:18" x14ac:dyDescent="0.25">
      <c r="Q1130" s="274"/>
      <c r="R1130" s="271" t="s">
        <v>5153</v>
      </c>
    </row>
    <row r="1131" spans="17:18" x14ac:dyDescent="0.25">
      <c r="Q1131" s="273" t="s">
        <v>5154</v>
      </c>
      <c r="R1131" s="272" t="s">
        <v>5155</v>
      </c>
    </row>
    <row r="1132" spans="17:18" x14ac:dyDescent="0.25">
      <c r="Q1132" s="274" t="s">
        <v>5156</v>
      </c>
      <c r="R1132" s="271" t="s">
        <v>5157</v>
      </c>
    </row>
    <row r="1133" spans="17:18" x14ac:dyDescent="0.25">
      <c r="Q1133" s="273" t="s">
        <v>5158</v>
      </c>
      <c r="R1133" s="272" t="s">
        <v>5159</v>
      </c>
    </row>
    <row r="1134" spans="17:18" x14ac:dyDescent="0.25">
      <c r="Q1134" s="274" t="s">
        <v>5160</v>
      </c>
      <c r="R1134" s="271" t="s">
        <v>5161</v>
      </c>
    </row>
    <row r="1135" spans="17:18" x14ac:dyDescent="0.25">
      <c r="Q1135" s="273" t="s">
        <v>5162</v>
      </c>
      <c r="R1135" s="272" t="s">
        <v>5163</v>
      </c>
    </row>
    <row r="1136" spans="17:18" x14ac:dyDescent="0.25">
      <c r="Q1136" s="274" t="s">
        <v>5164</v>
      </c>
      <c r="R1136" s="271" t="s">
        <v>5165</v>
      </c>
    </row>
    <row r="1137" spans="17:18" x14ac:dyDescent="0.25">
      <c r="Q1137" s="273" t="s">
        <v>5166</v>
      </c>
      <c r="R1137" s="272" t="s">
        <v>5167</v>
      </c>
    </row>
    <row r="1138" spans="17:18" x14ac:dyDescent="0.25">
      <c r="Q1138" s="274" t="s">
        <v>5168</v>
      </c>
      <c r="R1138" s="271" t="s">
        <v>5169</v>
      </c>
    </row>
    <row r="1139" spans="17:18" x14ac:dyDescent="0.25">
      <c r="Q1139" s="273" t="s">
        <v>5170</v>
      </c>
      <c r="R1139" s="272" t="s">
        <v>5171</v>
      </c>
    </row>
    <row r="1140" spans="17:18" x14ac:dyDescent="0.25">
      <c r="Q1140" s="274" t="s">
        <v>5172</v>
      </c>
      <c r="R1140" s="271" t="s">
        <v>5173</v>
      </c>
    </row>
    <row r="1141" spans="17:18" x14ac:dyDescent="0.25">
      <c r="Q1141" s="273" t="s">
        <v>5174</v>
      </c>
      <c r="R1141" s="272" t="s">
        <v>5175</v>
      </c>
    </row>
    <row r="1142" spans="17:18" x14ac:dyDescent="0.25">
      <c r="Q1142" s="274" t="s">
        <v>5176</v>
      </c>
      <c r="R1142" s="271" t="s">
        <v>5177</v>
      </c>
    </row>
    <row r="1143" spans="17:18" x14ac:dyDescent="0.25">
      <c r="Q1143" s="274"/>
      <c r="R1143" s="271" t="s">
        <v>5178</v>
      </c>
    </row>
    <row r="1144" spans="17:18" x14ac:dyDescent="0.25">
      <c r="Q1144" s="273" t="s">
        <v>5179</v>
      </c>
      <c r="R1144" s="272" t="s">
        <v>5180</v>
      </c>
    </row>
    <row r="1145" spans="17:18" x14ac:dyDescent="0.25">
      <c r="Q1145" s="274" t="s">
        <v>5181</v>
      </c>
      <c r="R1145" s="271" t="s">
        <v>5182</v>
      </c>
    </row>
    <row r="1146" spans="17:18" x14ac:dyDescent="0.25">
      <c r="Q1146" s="273" t="s">
        <v>5183</v>
      </c>
      <c r="R1146" s="272" t="s">
        <v>5184</v>
      </c>
    </row>
    <row r="1147" spans="17:18" x14ac:dyDescent="0.25">
      <c r="Q1147" s="274" t="s">
        <v>5185</v>
      </c>
      <c r="R1147" s="271" t="s">
        <v>5186</v>
      </c>
    </row>
    <row r="1148" spans="17:18" x14ac:dyDescent="0.25">
      <c r="Q1148" s="273" t="s">
        <v>5187</v>
      </c>
      <c r="R1148" s="272" t="s">
        <v>5188</v>
      </c>
    </row>
    <row r="1149" spans="17:18" x14ac:dyDescent="0.25">
      <c r="Q1149" s="274" t="s">
        <v>5189</v>
      </c>
      <c r="R1149" s="271" t="s">
        <v>5190</v>
      </c>
    </row>
    <row r="1150" spans="17:18" x14ac:dyDescent="0.25">
      <c r="Q1150" s="274"/>
      <c r="R1150" s="271" t="s">
        <v>5191</v>
      </c>
    </row>
    <row r="1151" spans="17:18" x14ac:dyDescent="0.25">
      <c r="Q1151" s="274"/>
      <c r="R1151" s="271" t="s">
        <v>5192</v>
      </c>
    </row>
    <row r="1152" spans="17:18" x14ac:dyDescent="0.25">
      <c r="Q1152" s="273" t="s">
        <v>5193</v>
      </c>
      <c r="R1152" s="272" t="s">
        <v>5194</v>
      </c>
    </row>
    <row r="1153" spans="17:18" x14ac:dyDescent="0.25">
      <c r="Q1153" s="273"/>
      <c r="R1153" s="272" t="s">
        <v>5195</v>
      </c>
    </row>
    <row r="1154" spans="17:18" x14ac:dyDescent="0.25">
      <c r="Q1154" s="274" t="s">
        <v>5196</v>
      </c>
      <c r="R1154" s="271" t="s">
        <v>5197</v>
      </c>
    </row>
    <row r="1155" spans="17:18" x14ac:dyDescent="0.25">
      <c r="Q1155" s="273" t="s">
        <v>5198</v>
      </c>
      <c r="R1155" s="272" t="s">
        <v>5199</v>
      </c>
    </row>
    <row r="1156" spans="17:18" x14ac:dyDescent="0.25">
      <c r="Q1156" s="274" t="s">
        <v>5200</v>
      </c>
      <c r="R1156" s="271" t="s">
        <v>5201</v>
      </c>
    </row>
    <row r="1157" spans="17:18" x14ac:dyDescent="0.25">
      <c r="Q1157" s="273" t="s">
        <v>5202</v>
      </c>
      <c r="R1157" s="272" t="s">
        <v>5203</v>
      </c>
    </row>
    <row r="1158" spans="17:18" x14ac:dyDescent="0.25">
      <c r="Q1158" s="274" t="s">
        <v>5204</v>
      </c>
      <c r="R1158" s="271" t="s">
        <v>5205</v>
      </c>
    </row>
    <row r="1159" spans="17:18" x14ac:dyDescent="0.25">
      <c r="Q1159" s="273" t="s">
        <v>5206</v>
      </c>
      <c r="R1159" s="272" t="s">
        <v>5207</v>
      </c>
    </row>
    <row r="1160" spans="17:18" x14ac:dyDescent="0.25">
      <c r="Q1160" s="274" t="s">
        <v>5208</v>
      </c>
      <c r="R1160" s="271" t="s">
        <v>5209</v>
      </c>
    </row>
    <row r="1161" spans="17:18" x14ac:dyDescent="0.25">
      <c r="Q1161" s="273" t="s">
        <v>5210</v>
      </c>
      <c r="R1161" s="272" t="s">
        <v>5211</v>
      </c>
    </row>
    <row r="1162" spans="17:18" x14ac:dyDescent="0.25">
      <c r="Q1162" s="274" t="s">
        <v>5212</v>
      </c>
      <c r="R1162" s="271" t="s">
        <v>5213</v>
      </c>
    </row>
    <row r="1163" spans="17:18" x14ac:dyDescent="0.25">
      <c r="Q1163" s="273" t="s">
        <v>5214</v>
      </c>
      <c r="R1163" s="272" t="s">
        <v>5215</v>
      </c>
    </row>
    <row r="1164" spans="17:18" x14ac:dyDescent="0.25">
      <c r="Q1164" s="274" t="s">
        <v>5216</v>
      </c>
      <c r="R1164" s="271" t="s">
        <v>5217</v>
      </c>
    </row>
    <row r="1165" spans="17:18" x14ac:dyDescent="0.25">
      <c r="Q1165" s="273" t="s">
        <v>5218</v>
      </c>
      <c r="R1165" s="272" t="s">
        <v>5219</v>
      </c>
    </row>
    <row r="1166" spans="17:18" x14ac:dyDescent="0.25">
      <c r="Q1166" s="274" t="s">
        <v>5220</v>
      </c>
      <c r="R1166" s="271" t="s">
        <v>5221</v>
      </c>
    </row>
    <row r="1167" spans="17:18" x14ac:dyDescent="0.25">
      <c r="Q1167" s="273" t="s">
        <v>5222</v>
      </c>
      <c r="R1167" s="272" t="s">
        <v>5223</v>
      </c>
    </row>
    <row r="1168" spans="17:18" x14ac:dyDescent="0.25">
      <c r="Q1168" s="273"/>
      <c r="R1168" s="272" t="s">
        <v>5224</v>
      </c>
    </row>
    <row r="1169" spans="17:18" x14ac:dyDescent="0.25">
      <c r="Q1169" s="274" t="s">
        <v>5225</v>
      </c>
      <c r="R1169" s="271" t="s">
        <v>5226</v>
      </c>
    </row>
    <row r="1170" spans="17:18" x14ac:dyDescent="0.25">
      <c r="Q1170" s="273" t="s">
        <v>5227</v>
      </c>
      <c r="R1170" s="272" t="s">
        <v>5228</v>
      </c>
    </row>
    <row r="1171" spans="17:18" x14ac:dyDescent="0.25">
      <c r="Q1171" s="274" t="s">
        <v>5229</v>
      </c>
      <c r="R1171" s="271" t="s">
        <v>5230</v>
      </c>
    </row>
    <row r="1172" spans="17:18" x14ac:dyDescent="0.25">
      <c r="Q1172" s="273" t="s">
        <v>5231</v>
      </c>
      <c r="R1172" s="272" t="s">
        <v>5232</v>
      </c>
    </row>
    <row r="1173" spans="17:18" x14ac:dyDescent="0.25">
      <c r="Q1173" s="274" t="s">
        <v>5233</v>
      </c>
      <c r="R1173" s="271" t="s">
        <v>5234</v>
      </c>
    </row>
    <row r="1174" spans="17:18" x14ac:dyDescent="0.25">
      <c r="Q1174" s="274"/>
      <c r="R1174" s="271" t="s">
        <v>5235</v>
      </c>
    </row>
    <row r="1175" spans="17:18" x14ac:dyDescent="0.25">
      <c r="Q1175" s="273" t="s">
        <v>5236</v>
      </c>
      <c r="R1175" s="272" t="s">
        <v>5237</v>
      </c>
    </row>
    <row r="1176" spans="17:18" x14ac:dyDescent="0.25">
      <c r="Q1176" s="273"/>
      <c r="R1176" s="272" t="s">
        <v>5235</v>
      </c>
    </row>
    <row r="1177" spans="17:18" x14ac:dyDescent="0.25">
      <c r="Q1177" s="274" t="s">
        <v>5238</v>
      </c>
      <c r="R1177" s="271" t="s">
        <v>5239</v>
      </c>
    </row>
    <row r="1178" spans="17:18" x14ac:dyDescent="0.25">
      <c r="Q1178" s="274"/>
      <c r="R1178" s="271" t="s">
        <v>5235</v>
      </c>
    </row>
    <row r="1179" spans="17:18" x14ac:dyDescent="0.25">
      <c r="Q1179" s="273" t="s">
        <v>5240</v>
      </c>
      <c r="R1179" s="272" t="s">
        <v>5241</v>
      </c>
    </row>
    <row r="1180" spans="17:18" x14ac:dyDescent="0.25">
      <c r="Q1180" s="274" t="s">
        <v>5242</v>
      </c>
      <c r="R1180" s="271" t="s">
        <v>5243</v>
      </c>
    </row>
    <row r="1181" spans="17:18" x14ac:dyDescent="0.25">
      <c r="Q1181" s="273" t="s">
        <v>5244</v>
      </c>
      <c r="R1181" s="272" t="s">
        <v>5241</v>
      </c>
    </row>
    <row r="1182" spans="17:18" x14ac:dyDescent="0.25">
      <c r="Q1182" s="274" t="s">
        <v>5245</v>
      </c>
      <c r="R1182" s="271" t="s">
        <v>5246</v>
      </c>
    </row>
    <row r="1183" spans="17:18" x14ac:dyDescent="0.25">
      <c r="Q1183" s="273" t="s">
        <v>5247</v>
      </c>
      <c r="R1183" s="272" t="s">
        <v>5248</v>
      </c>
    </row>
    <row r="1184" spans="17:18" x14ac:dyDescent="0.25">
      <c r="Q1184" s="274" t="s">
        <v>5249</v>
      </c>
      <c r="R1184" s="271" t="s">
        <v>5250</v>
      </c>
    </row>
    <row r="1185" spans="17:18" x14ac:dyDescent="0.25">
      <c r="Q1185" s="274"/>
      <c r="R1185" s="271" t="s">
        <v>5251</v>
      </c>
    </row>
    <row r="1186" spans="17:18" x14ac:dyDescent="0.25">
      <c r="Q1186" s="273" t="s">
        <v>5252</v>
      </c>
      <c r="R1186" s="272" t="s">
        <v>5253</v>
      </c>
    </row>
    <row r="1187" spans="17:18" x14ac:dyDescent="0.25">
      <c r="Q1187" s="274" t="s">
        <v>5254</v>
      </c>
      <c r="R1187" s="271" t="s">
        <v>5255</v>
      </c>
    </row>
    <row r="1188" spans="17:18" x14ac:dyDescent="0.25">
      <c r="Q1188" s="274"/>
      <c r="R1188" s="271" t="s">
        <v>5256</v>
      </c>
    </row>
    <row r="1189" spans="17:18" x14ac:dyDescent="0.25">
      <c r="Q1189" s="273" t="s">
        <v>5257</v>
      </c>
      <c r="R1189" s="272" t="s">
        <v>5258</v>
      </c>
    </row>
    <row r="1190" spans="17:18" x14ac:dyDescent="0.25">
      <c r="Q1190" s="273"/>
      <c r="R1190" s="272" t="s">
        <v>5259</v>
      </c>
    </row>
    <row r="1191" spans="17:18" x14ac:dyDescent="0.25">
      <c r="Q1191" s="274" t="s">
        <v>5260</v>
      </c>
      <c r="R1191" s="271" t="s">
        <v>5261</v>
      </c>
    </row>
    <row r="1192" spans="17:18" x14ac:dyDescent="0.25">
      <c r="Q1192" s="273" t="s">
        <v>5262</v>
      </c>
      <c r="R1192" s="272" t="s">
        <v>5263</v>
      </c>
    </row>
    <row r="1193" spans="17:18" x14ac:dyDescent="0.25">
      <c r="Q1193" s="274" t="s">
        <v>5264</v>
      </c>
      <c r="R1193" s="271" t="s">
        <v>5265</v>
      </c>
    </row>
    <row r="1194" spans="17:18" x14ac:dyDescent="0.25">
      <c r="Q1194" s="273" t="s">
        <v>5266</v>
      </c>
      <c r="R1194" s="272" t="s">
        <v>4749</v>
      </c>
    </row>
    <row r="1195" spans="17:18" x14ac:dyDescent="0.25">
      <c r="Q1195" s="274" t="s">
        <v>5267</v>
      </c>
      <c r="R1195" s="271" t="s">
        <v>5268</v>
      </c>
    </row>
    <row r="1196" spans="17:18" x14ac:dyDescent="0.25">
      <c r="Q1196" s="273" t="s">
        <v>5269</v>
      </c>
      <c r="R1196" s="272" t="s">
        <v>5270</v>
      </c>
    </row>
    <row r="1197" spans="17:18" x14ac:dyDescent="0.25">
      <c r="Q1197" s="274" t="s">
        <v>5271</v>
      </c>
      <c r="R1197" s="271" t="s">
        <v>5272</v>
      </c>
    </row>
    <row r="1198" spans="17:18" x14ac:dyDescent="0.25">
      <c r="Q1198" s="273" t="s">
        <v>5273</v>
      </c>
      <c r="R1198" s="272" t="s">
        <v>5274</v>
      </c>
    </row>
    <row r="1199" spans="17:18" x14ac:dyDescent="0.25">
      <c r="Q1199" s="273"/>
      <c r="R1199" s="272" t="s">
        <v>5275</v>
      </c>
    </row>
    <row r="1200" spans="17:18" x14ac:dyDescent="0.25">
      <c r="Q1200" s="274" t="s">
        <v>5276</v>
      </c>
      <c r="R1200" s="271" t="s">
        <v>5277</v>
      </c>
    </row>
    <row r="1201" spans="17:18" x14ac:dyDescent="0.25">
      <c r="Q1201" s="273" t="s">
        <v>5278</v>
      </c>
      <c r="R1201" s="272" t="s">
        <v>5279</v>
      </c>
    </row>
    <row r="1202" spans="17:18" x14ac:dyDescent="0.25">
      <c r="Q1202" s="274" t="s">
        <v>5280</v>
      </c>
      <c r="R1202" s="271" t="s">
        <v>5281</v>
      </c>
    </row>
    <row r="1203" spans="17:18" x14ac:dyDescent="0.25">
      <c r="Q1203" s="273" t="s">
        <v>5282</v>
      </c>
      <c r="R1203" s="272" t="s">
        <v>5283</v>
      </c>
    </row>
    <row r="1204" spans="17:18" x14ac:dyDescent="0.25">
      <c r="Q1204" s="273"/>
      <c r="R1204" s="272" t="s">
        <v>5284</v>
      </c>
    </row>
    <row r="1205" spans="17:18" x14ac:dyDescent="0.25">
      <c r="Q1205" s="273"/>
      <c r="R1205" s="272" t="s">
        <v>5285</v>
      </c>
    </row>
    <row r="1206" spans="17:18" x14ac:dyDescent="0.25">
      <c r="Q1206" s="274" t="s">
        <v>5286</v>
      </c>
      <c r="R1206" s="271" t="s">
        <v>5287</v>
      </c>
    </row>
    <row r="1207" spans="17:18" x14ac:dyDescent="0.25">
      <c r="Q1207" s="273" t="s">
        <v>5288</v>
      </c>
      <c r="R1207" s="272" t="s">
        <v>5289</v>
      </c>
    </row>
    <row r="1208" spans="17:18" x14ac:dyDescent="0.25">
      <c r="Q1208" s="274" t="s">
        <v>5290</v>
      </c>
      <c r="R1208" s="271" t="s">
        <v>5291</v>
      </c>
    </row>
    <row r="1209" spans="17:18" x14ac:dyDescent="0.25">
      <c r="Q1209" s="273" t="s">
        <v>5292</v>
      </c>
      <c r="R1209" s="272" t="s">
        <v>5293</v>
      </c>
    </row>
    <row r="1210" spans="17:18" x14ac:dyDescent="0.25">
      <c r="Q1210" s="274" t="s">
        <v>5294</v>
      </c>
      <c r="R1210" s="271" t="s">
        <v>5295</v>
      </c>
    </row>
    <row r="1211" spans="17:18" x14ac:dyDescent="0.25">
      <c r="Q1211" s="273" t="s">
        <v>5296</v>
      </c>
      <c r="R1211" s="272" t="s">
        <v>5297</v>
      </c>
    </row>
    <row r="1212" spans="17:18" x14ac:dyDescent="0.25">
      <c r="Q1212" s="274" t="s">
        <v>5298</v>
      </c>
      <c r="R1212" s="271" t="s">
        <v>5299</v>
      </c>
    </row>
    <row r="1213" spans="17:18" x14ac:dyDescent="0.25">
      <c r="Q1213" s="273" t="s">
        <v>5300</v>
      </c>
      <c r="R1213" s="272" t="s">
        <v>5301</v>
      </c>
    </row>
    <row r="1214" spans="17:18" x14ac:dyDescent="0.25">
      <c r="Q1214" s="274" t="s">
        <v>5302</v>
      </c>
      <c r="R1214" s="271" t="s">
        <v>5303</v>
      </c>
    </row>
    <row r="1215" spans="17:18" x14ac:dyDescent="0.25">
      <c r="Q1215" s="273" t="s">
        <v>5304</v>
      </c>
      <c r="R1215" s="272" t="s">
        <v>5305</v>
      </c>
    </row>
    <row r="1216" spans="17:18" x14ac:dyDescent="0.25">
      <c r="Q1216" s="274" t="s">
        <v>5306</v>
      </c>
      <c r="R1216" s="271" t="s">
        <v>5307</v>
      </c>
    </row>
    <row r="1217" spans="17:18" x14ac:dyDescent="0.25">
      <c r="Q1217" s="273" t="s">
        <v>5308</v>
      </c>
      <c r="R1217" s="272" t="s">
        <v>5309</v>
      </c>
    </row>
    <row r="1218" spans="17:18" x14ac:dyDescent="0.25">
      <c r="Q1218" s="274" t="s">
        <v>5310</v>
      </c>
      <c r="R1218" s="271" t="s">
        <v>5311</v>
      </c>
    </row>
    <row r="1219" spans="17:18" x14ac:dyDescent="0.25">
      <c r="Q1219" s="273" t="s">
        <v>5312</v>
      </c>
      <c r="R1219" s="272" t="s">
        <v>5313</v>
      </c>
    </row>
    <row r="1220" spans="17:18" x14ac:dyDescent="0.25">
      <c r="Q1220" s="274" t="s">
        <v>5314</v>
      </c>
      <c r="R1220" s="271" t="s">
        <v>5315</v>
      </c>
    </row>
    <row r="1221" spans="17:18" x14ac:dyDescent="0.25">
      <c r="Q1221" s="273" t="s">
        <v>5316</v>
      </c>
      <c r="R1221" s="272" t="s">
        <v>5317</v>
      </c>
    </row>
    <row r="1222" spans="17:18" x14ac:dyDescent="0.25">
      <c r="Q1222" s="274" t="s">
        <v>5318</v>
      </c>
      <c r="R1222" s="271" t="s">
        <v>5319</v>
      </c>
    </row>
    <row r="1223" spans="17:18" x14ac:dyDescent="0.25">
      <c r="Q1223" s="273" t="s">
        <v>5320</v>
      </c>
      <c r="R1223" s="272" t="s">
        <v>5321</v>
      </c>
    </row>
    <row r="1224" spans="17:18" x14ac:dyDescent="0.25">
      <c r="Q1224" s="273"/>
      <c r="R1224" s="272" t="s">
        <v>5322</v>
      </c>
    </row>
    <row r="1225" spans="17:18" x14ac:dyDescent="0.25">
      <c r="Q1225" s="273"/>
      <c r="R1225" s="272" t="s">
        <v>5323</v>
      </c>
    </row>
    <row r="1226" spans="17:18" x14ac:dyDescent="0.25">
      <c r="Q1226" s="274" t="s">
        <v>5324</v>
      </c>
      <c r="R1226" s="271" t="s">
        <v>5325</v>
      </c>
    </row>
    <row r="1227" spans="17:18" x14ac:dyDescent="0.25">
      <c r="Q1227" s="273" t="s">
        <v>5326</v>
      </c>
      <c r="R1227" s="272" t="s">
        <v>5327</v>
      </c>
    </row>
    <row r="1228" spans="17:18" x14ac:dyDescent="0.25">
      <c r="Q1228" s="274" t="s">
        <v>5328</v>
      </c>
      <c r="R1228" s="271" t="s">
        <v>5329</v>
      </c>
    </row>
    <row r="1229" spans="17:18" x14ac:dyDescent="0.25">
      <c r="Q1229" s="273" t="s">
        <v>5330</v>
      </c>
      <c r="R1229" s="272" t="s">
        <v>5331</v>
      </c>
    </row>
    <row r="1230" spans="17:18" x14ac:dyDescent="0.25">
      <c r="Q1230" s="273"/>
      <c r="R1230" s="272" t="s">
        <v>5332</v>
      </c>
    </row>
    <row r="1231" spans="17:18" x14ac:dyDescent="0.25">
      <c r="Q1231" s="274" t="s">
        <v>5333</v>
      </c>
      <c r="R1231" s="271" t="s">
        <v>5334</v>
      </c>
    </row>
    <row r="1232" spans="17:18" x14ac:dyDescent="0.25">
      <c r="Q1232" s="273" t="s">
        <v>5335</v>
      </c>
      <c r="R1232" s="272" t="s">
        <v>5336</v>
      </c>
    </row>
    <row r="1233" spans="17:18" x14ac:dyDescent="0.25">
      <c r="Q1233" s="274" t="s">
        <v>5337</v>
      </c>
      <c r="R1233" s="271" t="s">
        <v>5338</v>
      </c>
    </row>
    <row r="1234" spans="17:18" x14ac:dyDescent="0.25">
      <c r="Q1234" s="273" t="s">
        <v>5339</v>
      </c>
      <c r="R1234" s="272" t="s">
        <v>5340</v>
      </c>
    </row>
    <row r="1235" spans="17:18" x14ac:dyDescent="0.25">
      <c r="Q1235" s="273"/>
      <c r="R1235" s="272" t="s">
        <v>5341</v>
      </c>
    </row>
    <row r="1236" spans="17:18" x14ac:dyDescent="0.25">
      <c r="Q1236" s="274" t="s">
        <v>5342</v>
      </c>
      <c r="R1236" s="271" t="s">
        <v>5343</v>
      </c>
    </row>
    <row r="1237" spans="17:18" x14ac:dyDescent="0.25">
      <c r="Q1237" s="273" t="s">
        <v>5344</v>
      </c>
      <c r="R1237" s="272" t="s">
        <v>5345</v>
      </c>
    </row>
    <row r="1238" spans="17:18" x14ac:dyDescent="0.25">
      <c r="Q1238" s="274" t="s">
        <v>5346</v>
      </c>
      <c r="R1238" s="271" t="s">
        <v>5347</v>
      </c>
    </row>
    <row r="1239" spans="17:18" x14ac:dyDescent="0.25">
      <c r="Q1239" s="273" t="s">
        <v>5348</v>
      </c>
      <c r="R1239" s="272" t="s">
        <v>5349</v>
      </c>
    </row>
    <row r="1240" spans="17:18" x14ac:dyDescent="0.25">
      <c r="Q1240" s="274" t="s">
        <v>5350</v>
      </c>
      <c r="R1240" s="271" t="s">
        <v>5351</v>
      </c>
    </row>
    <row r="1241" spans="17:18" x14ac:dyDescent="0.25">
      <c r="Q1241" s="273" t="s">
        <v>5352</v>
      </c>
      <c r="R1241" s="272" t="s">
        <v>5353</v>
      </c>
    </row>
    <row r="1242" spans="17:18" x14ac:dyDescent="0.25">
      <c r="Q1242" s="274" t="s">
        <v>5354</v>
      </c>
      <c r="R1242" s="271" t="s">
        <v>5355</v>
      </c>
    </row>
    <row r="1243" spans="17:18" x14ac:dyDescent="0.25">
      <c r="Q1243" s="273" t="s">
        <v>5356</v>
      </c>
      <c r="R1243" s="272" t="s">
        <v>5357</v>
      </c>
    </row>
    <row r="1244" spans="17:18" x14ac:dyDescent="0.25">
      <c r="Q1244" s="274" t="s">
        <v>5358</v>
      </c>
      <c r="R1244" s="271" t="s">
        <v>5359</v>
      </c>
    </row>
    <row r="1245" spans="17:18" x14ac:dyDescent="0.25">
      <c r="Q1245" s="273" t="s">
        <v>5360</v>
      </c>
      <c r="R1245" s="272" t="s">
        <v>5359</v>
      </c>
    </row>
    <row r="1246" spans="17:18" x14ac:dyDescent="0.25">
      <c r="Q1246" s="274" t="s">
        <v>5361</v>
      </c>
      <c r="R1246" s="271" t="s">
        <v>5362</v>
      </c>
    </row>
    <row r="1247" spans="17:18" x14ac:dyDescent="0.25">
      <c r="Q1247" s="273" t="s">
        <v>5363</v>
      </c>
      <c r="R1247" s="272" t="s">
        <v>5364</v>
      </c>
    </row>
    <row r="1248" spans="17:18" x14ac:dyDescent="0.25">
      <c r="Q1248" s="274" t="s">
        <v>5365</v>
      </c>
      <c r="R1248" s="271" t="s">
        <v>5366</v>
      </c>
    </row>
    <row r="1249" spans="17:18" x14ac:dyDescent="0.25">
      <c r="Q1249" s="273" t="s">
        <v>5367</v>
      </c>
      <c r="R1249" s="272" t="s">
        <v>5368</v>
      </c>
    </row>
    <row r="1250" spans="17:18" x14ac:dyDescent="0.25">
      <c r="Q1250" s="273"/>
      <c r="R1250" s="272" t="s">
        <v>5369</v>
      </c>
    </row>
    <row r="1251" spans="17:18" x14ac:dyDescent="0.25">
      <c r="Q1251" s="274" t="s">
        <v>5370</v>
      </c>
      <c r="R1251" s="271" t="s">
        <v>5371</v>
      </c>
    </row>
    <row r="1252" spans="17:18" x14ac:dyDescent="0.25">
      <c r="Q1252" s="273" t="s">
        <v>5372</v>
      </c>
      <c r="R1252" s="272" t="s">
        <v>5373</v>
      </c>
    </row>
    <row r="1253" spans="17:18" x14ac:dyDescent="0.25">
      <c r="Q1253" s="273"/>
      <c r="R1253" s="272" t="s">
        <v>5374</v>
      </c>
    </row>
    <row r="1254" spans="17:18" x14ac:dyDescent="0.25">
      <c r="Q1254" s="274" t="s">
        <v>5375</v>
      </c>
      <c r="R1254" s="271" t="s">
        <v>5376</v>
      </c>
    </row>
    <row r="1255" spans="17:18" x14ac:dyDescent="0.25">
      <c r="Q1255" s="273" t="s">
        <v>5377</v>
      </c>
      <c r="R1255" s="272" t="s">
        <v>5378</v>
      </c>
    </row>
    <row r="1256" spans="17:18" x14ac:dyDescent="0.25">
      <c r="Q1256" s="274" t="s">
        <v>5379</v>
      </c>
      <c r="R1256" s="271" t="s">
        <v>5380</v>
      </c>
    </row>
    <row r="1257" spans="17:18" x14ac:dyDescent="0.25">
      <c r="Q1257" s="273" t="s">
        <v>5381</v>
      </c>
      <c r="R1257" s="272" t="s">
        <v>5382</v>
      </c>
    </row>
    <row r="1258" spans="17:18" x14ac:dyDescent="0.25">
      <c r="Q1258" s="274" t="s">
        <v>5383</v>
      </c>
      <c r="R1258" s="271" t="s">
        <v>5384</v>
      </c>
    </row>
    <row r="1259" spans="17:18" x14ac:dyDescent="0.25">
      <c r="Q1259" s="273" t="s">
        <v>5385</v>
      </c>
      <c r="R1259" s="272" t="s">
        <v>5386</v>
      </c>
    </row>
    <row r="1260" spans="17:18" x14ac:dyDescent="0.25">
      <c r="Q1260" s="274" t="s">
        <v>5387</v>
      </c>
      <c r="R1260" s="271" t="s">
        <v>5386</v>
      </c>
    </row>
    <row r="1261" spans="17:18" x14ac:dyDescent="0.25">
      <c r="Q1261" s="273" t="s">
        <v>5388</v>
      </c>
      <c r="R1261" s="272" t="s">
        <v>5389</v>
      </c>
    </row>
    <row r="1262" spans="17:18" x14ac:dyDescent="0.25">
      <c r="Q1262" s="273"/>
      <c r="R1262" s="272" t="s">
        <v>5390</v>
      </c>
    </row>
    <row r="1263" spans="17:18" x14ac:dyDescent="0.25">
      <c r="Q1263" s="274" t="s">
        <v>5391</v>
      </c>
      <c r="R1263" s="271" t="s">
        <v>5392</v>
      </c>
    </row>
    <row r="1264" spans="17:18" x14ac:dyDescent="0.25">
      <c r="Q1264" s="273" t="s">
        <v>5393</v>
      </c>
      <c r="R1264" s="272" t="s">
        <v>5394</v>
      </c>
    </row>
    <row r="1265" spans="17:18" x14ac:dyDescent="0.25">
      <c r="Q1265" s="274" t="s">
        <v>5395</v>
      </c>
      <c r="R1265" s="271" t="s">
        <v>5396</v>
      </c>
    </row>
    <row r="1266" spans="17:18" x14ac:dyDescent="0.25">
      <c r="Q1266" s="273" t="s">
        <v>5397</v>
      </c>
      <c r="R1266" s="272" t="s">
        <v>5398</v>
      </c>
    </row>
    <row r="1267" spans="17:18" x14ac:dyDescent="0.25">
      <c r="Q1267" s="274" t="s">
        <v>5399</v>
      </c>
      <c r="R1267" s="271" t="s">
        <v>5400</v>
      </c>
    </row>
    <row r="1268" spans="17:18" x14ac:dyDescent="0.25">
      <c r="Q1268" s="273" t="s">
        <v>5401</v>
      </c>
      <c r="R1268" s="272" t="s">
        <v>5402</v>
      </c>
    </row>
    <row r="1269" spans="17:18" x14ac:dyDescent="0.25">
      <c r="Q1269" s="273"/>
      <c r="R1269" s="272" t="s">
        <v>5403</v>
      </c>
    </row>
    <row r="1270" spans="17:18" x14ac:dyDescent="0.25">
      <c r="Q1270" s="274" t="s">
        <v>5404</v>
      </c>
      <c r="R1270" s="271" t="s">
        <v>5405</v>
      </c>
    </row>
    <row r="1271" spans="17:18" x14ac:dyDescent="0.25">
      <c r="Q1271" s="274"/>
      <c r="R1271" s="271" t="s">
        <v>5406</v>
      </c>
    </row>
    <row r="1272" spans="17:18" x14ac:dyDescent="0.25">
      <c r="Q1272" s="273" t="s">
        <v>5407</v>
      </c>
      <c r="R1272" s="272" t="s">
        <v>5408</v>
      </c>
    </row>
    <row r="1273" spans="17:18" x14ac:dyDescent="0.25">
      <c r="Q1273" s="273"/>
      <c r="R1273" s="272" t="s">
        <v>5409</v>
      </c>
    </row>
    <row r="1274" spans="17:18" x14ac:dyDescent="0.25">
      <c r="Q1274" s="273"/>
      <c r="R1274" s="272" t="s">
        <v>5410</v>
      </c>
    </row>
    <row r="1275" spans="17:18" x14ac:dyDescent="0.25">
      <c r="Q1275" s="274" t="s">
        <v>5411</v>
      </c>
      <c r="R1275" s="271" t="s">
        <v>5412</v>
      </c>
    </row>
    <row r="1276" spans="17:18" x14ac:dyDescent="0.25">
      <c r="Q1276" s="273" t="s">
        <v>5413</v>
      </c>
      <c r="R1276" s="272" t="s">
        <v>3557</v>
      </c>
    </row>
    <row r="1277" spans="17:18" x14ac:dyDescent="0.25">
      <c r="Q1277" s="274" t="s">
        <v>5414</v>
      </c>
      <c r="R1277" s="271" t="s">
        <v>5415</v>
      </c>
    </row>
    <row r="1278" spans="17:18" x14ac:dyDescent="0.25">
      <c r="Q1278" s="273" t="s">
        <v>5416</v>
      </c>
      <c r="R1278" s="272" t="s">
        <v>5417</v>
      </c>
    </row>
    <row r="1279" spans="17:18" x14ac:dyDescent="0.25">
      <c r="Q1279" s="274" t="s">
        <v>5418</v>
      </c>
      <c r="R1279" s="271" t="s">
        <v>5419</v>
      </c>
    </row>
    <row r="1280" spans="17:18" x14ac:dyDescent="0.25">
      <c r="Q1280" s="273" t="s">
        <v>5420</v>
      </c>
      <c r="R1280" s="272" t="s">
        <v>5421</v>
      </c>
    </row>
    <row r="1281" spans="17:18" x14ac:dyDescent="0.25">
      <c r="Q1281" s="273"/>
      <c r="R1281" s="272" t="s">
        <v>3639</v>
      </c>
    </row>
    <row r="1282" spans="17:18" x14ac:dyDescent="0.25">
      <c r="Q1282" s="274" t="s">
        <v>5422</v>
      </c>
      <c r="R1282" s="271" t="s">
        <v>5423</v>
      </c>
    </row>
    <row r="1283" spans="17:18" x14ac:dyDescent="0.25">
      <c r="Q1283" s="273" t="s">
        <v>5424</v>
      </c>
      <c r="R1283" s="272" t="s">
        <v>5425</v>
      </c>
    </row>
    <row r="1284" spans="17:18" x14ac:dyDescent="0.25">
      <c r="Q1284" s="274" t="s">
        <v>5426</v>
      </c>
      <c r="R1284" s="271" t="s">
        <v>5427</v>
      </c>
    </row>
    <row r="1285" spans="17:18" x14ac:dyDescent="0.25">
      <c r="Q1285" s="273" t="s">
        <v>5428</v>
      </c>
      <c r="R1285" s="272" t="s">
        <v>5429</v>
      </c>
    </row>
    <row r="1286" spans="17:18" x14ac:dyDescent="0.25">
      <c r="Q1286" s="273"/>
      <c r="R1286" s="272" t="s">
        <v>5430</v>
      </c>
    </row>
    <row r="1287" spans="17:18" x14ac:dyDescent="0.25">
      <c r="Q1287" s="274" t="s">
        <v>5431</v>
      </c>
      <c r="R1287" s="271" t="s">
        <v>5432</v>
      </c>
    </row>
    <row r="1288" spans="17:18" x14ac:dyDescent="0.25">
      <c r="Q1288" s="273" t="s">
        <v>5433</v>
      </c>
      <c r="R1288" s="272" t="s">
        <v>5434</v>
      </c>
    </row>
    <row r="1289" spans="17:18" x14ac:dyDescent="0.25">
      <c r="Q1289" s="274" t="s">
        <v>5435</v>
      </c>
      <c r="R1289" s="271" t="s">
        <v>5436</v>
      </c>
    </row>
    <row r="1290" spans="17:18" x14ac:dyDescent="0.25">
      <c r="Q1290" s="273" t="s">
        <v>5437</v>
      </c>
      <c r="R1290" s="272" t="s">
        <v>5438</v>
      </c>
    </row>
    <row r="1291" spans="17:18" x14ac:dyDescent="0.25">
      <c r="Q1291" s="274" t="s">
        <v>5439</v>
      </c>
      <c r="R1291" s="271" t="s">
        <v>5440</v>
      </c>
    </row>
    <row r="1292" spans="17:18" x14ac:dyDescent="0.25">
      <c r="Q1292" s="273" t="s">
        <v>5441</v>
      </c>
      <c r="R1292" s="272" t="s">
        <v>5442</v>
      </c>
    </row>
    <row r="1293" spans="17:18" x14ac:dyDescent="0.25">
      <c r="Q1293" s="274" t="s">
        <v>5443</v>
      </c>
      <c r="R1293" s="271" t="s">
        <v>5444</v>
      </c>
    </row>
    <row r="1294" spans="17:18" x14ac:dyDescent="0.25">
      <c r="Q1294" s="273" t="s">
        <v>5445</v>
      </c>
      <c r="R1294" s="272" t="s">
        <v>5446</v>
      </c>
    </row>
    <row r="1295" spans="17:18" x14ac:dyDescent="0.25">
      <c r="Q1295" s="274" t="s">
        <v>5447</v>
      </c>
      <c r="R1295" s="271" t="s">
        <v>5448</v>
      </c>
    </row>
    <row r="1296" spans="17:18" x14ac:dyDescent="0.25">
      <c r="Q1296" s="273" t="s">
        <v>5449</v>
      </c>
      <c r="R1296" s="272" t="s">
        <v>5450</v>
      </c>
    </row>
    <row r="1297" spans="17:18" x14ac:dyDescent="0.25">
      <c r="Q1297" s="274" t="s">
        <v>5451</v>
      </c>
      <c r="R1297" s="271" t="s">
        <v>5452</v>
      </c>
    </row>
    <row r="1298" spans="17:18" x14ac:dyDescent="0.25">
      <c r="Q1298" s="273" t="s">
        <v>5453</v>
      </c>
      <c r="R1298" s="272" t="s">
        <v>5454</v>
      </c>
    </row>
    <row r="1299" spans="17:18" x14ac:dyDescent="0.25">
      <c r="Q1299" s="273"/>
      <c r="R1299" s="272" t="s">
        <v>5455</v>
      </c>
    </row>
    <row r="1300" spans="17:18" x14ac:dyDescent="0.25">
      <c r="Q1300" s="274" t="s">
        <v>5456</v>
      </c>
      <c r="R1300" s="271" t="s">
        <v>5255</v>
      </c>
    </row>
    <row r="1301" spans="17:18" x14ac:dyDescent="0.25">
      <c r="Q1301" s="273" t="s">
        <v>5457</v>
      </c>
      <c r="R1301" s="272" t="s">
        <v>5458</v>
      </c>
    </row>
    <row r="1302" spans="17:18" x14ac:dyDescent="0.25">
      <c r="Q1302" s="274" t="s">
        <v>5459</v>
      </c>
      <c r="R1302" s="271" t="s">
        <v>5460</v>
      </c>
    </row>
    <row r="1303" spans="17:18" x14ac:dyDescent="0.25">
      <c r="Q1303" s="273" t="s">
        <v>5461</v>
      </c>
      <c r="R1303" s="272" t="s">
        <v>5462</v>
      </c>
    </row>
    <row r="1304" spans="17:18" x14ac:dyDescent="0.25">
      <c r="Q1304" s="274" t="s">
        <v>5463</v>
      </c>
      <c r="R1304" s="271" t="s">
        <v>5464</v>
      </c>
    </row>
    <row r="1305" spans="17:18" x14ac:dyDescent="0.25">
      <c r="Q1305" s="274"/>
      <c r="R1305" s="271" t="s">
        <v>5465</v>
      </c>
    </row>
    <row r="1306" spans="17:18" x14ac:dyDescent="0.25">
      <c r="Q1306" s="273" t="s">
        <v>5466</v>
      </c>
      <c r="R1306" s="272" t="s">
        <v>5467</v>
      </c>
    </row>
    <row r="1307" spans="17:18" x14ac:dyDescent="0.25">
      <c r="Q1307" s="274" t="s">
        <v>5468</v>
      </c>
      <c r="R1307" s="271" t="s">
        <v>5469</v>
      </c>
    </row>
    <row r="1308" spans="17:18" x14ac:dyDescent="0.25">
      <c r="Q1308" s="273" t="s">
        <v>5470</v>
      </c>
      <c r="R1308" s="272" t="s">
        <v>5471</v>
      </c>
    </row>
    <row r="1309" spans="17:18" x14ac:dyDescent="0.25">
      <c r="Q1309" s="273"/>
      <c r="R1309" s="272" t="s">
        <v>5472</v>
      </c>
    </row>
    <row r="1310" spans="17:18" x14ac:dyDescent="0.25">
      <c r="Q1310" s="274" t="s">
        <v>5473</v>
      </c>
      <c r="R1310" s="271" t="s">
        <v>5474</v>
      </c>
    </row>
    <row r="1311" spans="17:18" x14ac:dyDescent="0.25">
      <c r="Q1311" s="274"/>
      <c r="R1311" s="271" t="s">
        <v>5475</v>
      </c>
    </row>
    <row r="1312" spans="17:18" x14ac:dyDescent="0.25">
      <c r="Q1312" s="274"/>
      <c r="R1312" s="271" t="s">
        <v>5334</v>
      </c>
    </row>
    <row r="1313" spans="17:18" x14ac:dyDescent="0.25">
      <c r="Q1313" s="273" t="s">
        <v>5476</v>
      </c>
      <c r="R1313" s="272" t="s">
        <v>5477</v>
      </c>
    </row>
    <row r="1314" spans="17:18" x14ac:dyDescent="0.25">
      <c r="Q1314" s="273"/>
      <c r="R1314" s="272" t="s">
        <v>5478</v>
      </c>
    </row>
    <row r="1315" spans="17:18" x14ac:dyDescent="0.25">
      <c r="Q1315" s="273"/>
      <c r="R1315" s="272" t="s">
        <v>5307</v>
      </c>
    </row>
    <row r="1316" spans="17:18" x14ac:dyDescent="0.25">
      <c r="Q1316" s="274" t="s">
        <v>5479</v>
      </c>
      <c r="R1316" s="271" t="s">
        <v>5480</v>
      </c>
    </row>
    <row r="1317" spans="17:18" x14ac:dyDescent="0.25">
      <c r="Q1317" s="273" t="s">
        <v>5481</v>
      </c>
      <c r="R1317" s="272" t="s">
        <v>5482</v>
      </c>
    </row>
    <row r="1318" spans="17:18" x14ac:dyDescent="0.25">
      <c r="Q1318" s="274" t="s">
        <v>5483</v>
      </c>
      <c r="R1318" s="271" t="s">
        <v>5484</v>
      </c>
    </row>
    <row r="1319" spans="17:18" x14ac:dyDescent="0.25">
      <c r="Q1319" s="273" t="s">
        <v>5485</v>
      </c>
      <c r="R1319" s="272" t="s">
        <v>5486</v>
      </c>
    </row>
    <row r="1320" spans="17:18" x14ac:dyDescent="0.25">
      <c r="Q1320" s="273"/>
      <c r="R1320" s="272" t="s">
        <v>5487</v>
      </c>
    </row>
    <row r="1321" spans="17:18" x14ac:dyDescent="0.25">
      <c r="Q1321" s="274" t="s">
        <v>5488</v>
      </c>
      <c r="R1321" s="271" t="s">
        <v>5486</v>
      </c>
    </row>
    <row r="1322" spans="17:18" x14ac:dyDescent="0.25">
      <c r="Q1322" s="273" t="s">
        <v>5489</v>
      </c>
      <c r="R1322" s="272" t="s">
        <v>5490</v>
      </c>
    </row>
    <row r="1323" spans="17:18" x14ac:dyDescent="0.25">
      <c r="Q1323" s="274" t="s">
        <v>5491</v>
      </c>
      <c r="R1323" s="271" t="s">
        <v>5492</v>
      </c>
    </row>
    <row r="1324" spans="17:18" x14ac:dyDescent="0.25">
      <c r="Q1324" s="273" t="s">
        <v>5493</v>
      </c>
      <c r="R1324" s="272" t="s">
        <v>5494</v>
      </c>
    </row>
    <row r="1325" spans="17:18" x14ac:dyDescent="0.25">
      <c r="Q1325" s="274" t="s">
        <v>5495</v>
      </c>
      <c r="R1325" s="271" t="s">
        <v>5496</v>
      </c>
    </row>
    <row r="1326" spans="17:18" x14ac:dyDescent="0.25">
      <c r="Q1326" s="274"/>
      <c r="R1326" s="271" t="s">
        <v>5497</v>
      </c>
    </row>
    <row r="1327" spans="17:18" x14ac:dyDescent="0.25">
      <c r="Q1327" s="273" t="s">
        <v>5498</v>
      </c>
      <c r="R1327" s="272" t="s">
        <v>5499</v>
      </c>
    </row>
    <row r="1328" spans="17:18" x14ac:dyDescent="0.25">
      <c r="Q1328" s="274" t="s">
        <v>5500</v>
      </c>
      <c r="R1328" s="271" t="s">
        <v>5442</v>
      </c>
    </row>
    <row r="1329" spans="17:18" x14ac:dyDescent="0.25">
      <c r="Q1329" s="273" t="s">
        <v>5501</v>
      </c>
      <c r="R1329" s="272" t="s">
        <v>5502</v>
      </c>
    </row>
    <row r="1330" spans="17:18" x14ac:dyDescent="0.25">
      <c r="Q1330" s="274" t="s">
        <v>5503</v>
      </c>
      <c r="R1330" s="271" t="s">
        <v>5504</v>
      </c>
    </row>
    <row r="1331" spans="17:18" ht="28.5" x14ac:dyDescent="0.25">
      <c r="Q1331" s="273" t="s">
        <v>5505</v>
      </c>
      <c r="R1331" s="272" t="s">
        <v>5506</v>
      </c>
    </row>
    <row r="1332" spans="17:18" x14ac:dyDescent="0.25">
      <c r="Q1332" s="273"/>
      <c r="R1332" s="272" t="s">
        <v>5507</v>
      </c>
    </row>
    <row r="1333" spans="17:18" x14ac:dyDescent="0.25">
      <c r="Q1333" s="274" t="s">
        <v>5508</v>
      </c>
      <c r="R1333" s="271" t="s">
        <v>5509</v>
      </c>
    </row>
    <row r="1334" spans="17:18" x14ac:dyDescent="0.25">
      <c r="Q1334" s="274"/>
      <c r="R1334" s="271" t="s">
        <v>5510</v>
      </c>
    </row>
    <row r="1335" spans="17:18" x14ac:dyDescent="0.25">
      <c r="Q1335" s="274"/>
      <c r="R1335" s="271" t="s">
        <v>5511</v>
      </c>
    </row>
    <row r="1336" spans="17:18" x14ac:dyDescent="0.25">
      <c r="Q1336" s="273" t="s">
        <v>5512</v>
      </c>
      <c r="R1336" s="272" t="s">
        <v>5513</v>
      </c>
    </row>
    <row r="1337" spans="17:18" x14ac:dyDescent="0.25">
      <c r="Q1337" s="274" t="s">
        <v>5514</v>
      </c>
      <c r="R1337" s="271" t="s">
        <v>5515</v>
      </c>
    </row>
    <row r="1338" spans="17:18" x14ac:dyDescent="0.25">
      <c r="Q1338" s="273" t="s">
        <v>5516</v>
      </c>
      <c r="R1338" s="272" t="s">
        <v>5517</v>
      </c>
    </row>
    <row r="1339" spans="17:18" x14ac:dyDescent="0.25">
      <c r="Q1339" s="274" t="s">
        <v>5518</v>
      </c>
      <c r="R1339" s="271" t="s">
        <v>5519</v>
      </c>
    </row>
    <row r="1340" spans="17:18" x14ac:dyDescent="0.25">
      <c r="Q1340" s="273" t="s">
        <v>5520</v>
      </c>
      <c r="R1340" s="272" t="s">
        <v>5521</v>
      </c>
    </row>
    <row r="1341" spans="17:18" x14ac:dyDescent="0.25">
      <c r="Q1341" s="274" t="s">
        <v>5522</v>
      </c>
      <c r="R1341" s="271" t="s">
        <v>5523</v>
      </c>
    </row>
    <row r="1342" spans="17:18" x14ac:dyDescent="0.25">
      <c r="Q1342" s="273" t="s">
        <v>5524</v>
      </c>
      <c r="R1342" s="272" t="s">
        <v>5525</v>
      </c>
    </row>
    <row r="1343" spans="17:18" x14ac:dyDescent="0.25">
      <c r="Q1343" s="274" t="s">
        <v>5526</v>
      </c>
      <c r="R1343" s="271" t="s">
        <v>5527</v>
      </c>
    </row>
    <row r="1344" spans="17:18" x14ac:dyDescent="0.25">
      <c r="Q1344" s="274"/>
      <c r="R1344" s="271" t="s">
        <v>5528</v>
      </c>
    </row>
    <row r="1345" spans="17:18" x14ac:dyDescent="0.25">
      <c r="Q1345" s="274"/>
      <c r="R1345" s="271" t="s">
        <v>5529</v>
      </c>
    </row>
    <row r="1346" spans="17:18" x14ac:dyDescent="0.25">
      <c r="Q1346" s="273" t="s">
        <v>5530</v>
      </c>
      <c r="R1346" s="272" t="s">
        <v>5531</v>
      </c>
    </row>
    <row r="1347" spans="17:18" x14ac:dyDescent="0.25">
      <c r="Q1347" s="274" t="s">
        <v>5532</v>
      </c>
      <c r="R1347" s="271" t="s">
        <v>5533</v>
      </c>
    </row>
    <row r="1348" spans="17:18" x14ac:dyDescent="0.25">
      <c r="Q1348" s="273" t="s">
        <v>5534</v>
      </c>
      <c r="R1348" s="272" t="s">
        <v>5535</v>
      </c>
    </row>
    <row r="1349" spans="17:18" x14ac:dyDescent="0.25">
      <c r="Q1349" s="274" t="s">
        <v>5536</v>
      </c>
      <c r="R1349" s="271" t="s">
        <v>5537</v>
      </c>
    </row>
    <row r="1350" spans="17:18" x14ac:dyDescent="0.25">
      <c r="Q1350" s="273" t="s">
        <v>5538</v>
      </c>
      <c r="R1350" s="272" t="s">
        <v>5492</v>
      </c>
    </row>
    <row r="1351" spans="17:18" x14ac:dyDescent="0.25">
      <c r="Q1351" s="274" t="s">
        <v>5539</v>
      </c>
      <c r="R1351" s="271" t="s">
        <v>5540</v>
      </c>
    </row>
    <row r="1352" spans="17:18" x14ac:dyDescent="0.25">
      <c r="Q1352" s="273" t="s">
        <v>5541</v>
      </c>
      <c r="R1352" s="272" t="s">
        <v>5542</v>
      </c>
    </row>
    <row r="1353" spans="17:18" x14ac:dyDescent="0.25">
      <c r="Q1353" s="274" t="s">
        <v>5543</v>
      </c>
      <c r="R1353" s="271" t="s">
        <v>5544</v>
      </c>
    </row>
    <row r="1354" spans="17:18" x14ac:dyDescent="0.25">
      <c r="Q1354" s="273" t="s">
        <v>5545</v>
      </c>
      <c r="R1354" s="272" t="s">
        <v>5546</v>
      </c>
    </row>
    <row r="1355" spans="17:18" x14ac:dyDescent="0.25">
      <c r="Q1355" s="274" t="s">
        <v>5547</v>
      </c>
      <c r="R1355" s="271" t="s">
        <v>5548</v>
      </c>
    </row>
    <row r="1356" spans="17:18" x14ac:dyDescent="0.25">
      <c r="Q1356" s="273" t="s">
        <v>5549</v>
      </c>
      <c r="R1356" s="272" t="s">
        <v>5550</v>
      </c>
    </row>
    <row r="1357" spans="17:18" x14ac:dyDescent="0.25">
      <c r="Q1357" s="273"/>
      <c r="R1357" s="272" t="s">
        <v>5551</v>
      </c>
    </row>
    <row r="1358" spans="17:18" x14ac:dyDescent="0.25">
      <c r="Q1358" s="273"/>
      <c r="R1358" s="272" t="s">
        <v>5552</v>
      </c>
    </row>
    <row r="1359" spans="17:18" x14ac:dyDescent="0.25">
      <c r="Q1359" s="274" t="s">
        <v>5553</v>
      </c>
      <c r="R1359" s="271" t="s">
        <v>5554</v>
      </c>
    </row>
    <row r="1360" spans="17:18" x14ac:dyDescent="0.25">
      <c r="Q1360" s="273" t="s">
        <v>5555</v>
      </c>
      <c r="R1360" s="272" t="s">
        <v>5334</v>
      </c>
    </row>
    <row r="1361" spans="17:18" x14ac:dyDescent="0.25">
      <c r="Q1361" s="274" t="s">
        <v>5556</v>
      </c>
      <c r="R1361" s="271" t="s">
        <v>5336</v>
      </c>
    </row>
    <row r="1362" spans="17:18" x14ac:dyDescent="0.25">
      <c r="Q1362" s="273" t="s">
        <v>5557</v>
      </c>
      <c r="R1362" s="272" t="s">
        <v>2560</v>
      </c>
    </row>
    <row r="1363" spans="17:18" x14ac:dyDescent="0.25">
      <c r="Q1363" s="274" t="s">
        <v>5558</v>
      </c>
      <c r="R1363" s="271" t="s">
        <v>5559</v>
      </c>
    </row>
    <row r="1364" spans="17:18" x14ac:dyDescent="0.25">
      <c r="Q1364" s="273" t="s">
        <v>5560</v>
      </c>
      <c r="R1364" s="272" t="s">
        <v>5561</v>
      </c>
    </row>
    <row r="1365" spans="17:18" x14ac:dyDescent="0.25">
      <c r="Q1365" s="274" t="s">
        <v>5562</v>
      </c>
      <c r="R1365" s="271" t="s">
        <v>5563</v>
      </c>
    </row>
    <row r="1366" spans="17:18" x14ac:dyDescent="0.25">
      <c r="Q1366" s="273" t="s">
        <v>5564</v>
      </c>
      <c r="R1366" s="272" t="s">
        <v>5565</v>
      </c>
    </row>
    <row r="1367" spans="17:18" x14ac:dyDescent="0.25">
      <c r="Q1367" s="274" t="s">
        <v>5566</v>
      </c>
      <c r="R1367" s="271" t="s">
        <v>5567</v>
      </c>
    </row>
    <row r="1368" spans="17:18" x14ac:dyDescent="0.25">
      <c r="Q1368" s="273" t="s">
        <v>5568</v>
      </c>
      <c r="R1368" s="272" t="s">
        <v>5569</v>
      </c>
    </row>
    <row r="1369" spans="17:18" x14ac:dyDescent="0.25">
      <c r="Q1369" s="273"/>
      <c r="R1369" s="272" t="s">
        <v>5570</v>
      </c>
    </row>
    <row r="1370" spans="17:18" x14ac:dyDescent="0.25">
      <c r="Q1370" s="274" t="s">
        <v>5571</v>
      </c>
      <c r="R1370" s="271" t="s">
        <v>5572</v>
      </c>
    </row>
    <row r="1371" spans="17:18" x14ac:dyDescent="0.25">
      <c r="Q1371" s="273" t="s">
        <v>5573</v>
      </c>
      <c r="R1371" s="272" t="s">
        <v>5572</v>
      </c>
    </row>
    <row r="1372" spans="17:18" x14ac:dyDescent="0.25">
      <c r="Q1372" s="274" t="s">
        <v>5574</v>
      </c>
      <c r="R1372" s="271" t="s">
        <v>5575</v>
      </c>
    </row>
    <row r="1373" spans="17:18" x14ac:dyDescent="0.25">
      <c r="Q1373" s="273" t="s">
        <v>5576</v>
      </c>
      <c r="R1373" s="272" t="s">
        <v>5577</v>
      </c>
    </row>
    <row r="1374" spans="17:18" x14ac:dyDescent="0.25">
      <c r="Q1374" s="274" t="s">
        <v>5578</v>
      </c>
      <c r="R1374" s="271" t="s">
        <v>5579</v>
      </c>
    </row>
    <row r="1375" spans="17:18" x14ac:dyDescent="0.25">
      <c r="Q1375" s="273" t="s">
        <v>5580</v>
      </c>
      <c r="R1375" s="272" t="s">
        <v>5581</v>
      </c>
    </row>
    <row r="1376" spans="17:18" x14ac:dyDescent="0.25">
      <c r="Q1376" s="274" t="s">
        <v>5582</v>
      </c>
      <c r="R1376" s="271" t="s">
        <v>5583</v>
      </c>
    </row>
    <row r="1377" spans="17:18" x14ac:dyDescent="0.25">
      <c r="Q1377" s="274"/>
      <c r="R1377" s="271" t="s">
        <v>5584</v>
      </c>
    </row>
    <row r="1378" spans="17:18" x14ac:dyDescent="0.25">
      <c r="Q1378" s="273" t="s">
        <v>5585</v>
      </c>
      <c r="R1378" s="272" t="s">
        <v>5586</v>
      </c>
    </row>
    <row r="1379" spans="17:18" x14ac:dyDescent="0.25">
      <c r="Q1379" s="274" t="s">
        <v>5587</v>
      </c>
      <c r="R1379" s="271" t="s">
        <v>5588</v>
      </c>
    </row>
    <row r="1380" spans="17:18" x14ac:dyDescent="0.25">
      <c r="Q1380" s="273" t="s">
        <v>5589</v>
      </c>
      <c r="R1380" s="272" t="s">
        <v>5588</v>
      </c>
    </row>
    <row r="1381" spans="17:18" x14ac:dyDescent="0.25">
      <c r="Q1381" s="274" t="s">
        <v>5590</v>
      </c>
      <c r="R1381" s="271" t="s">
        <v>5591</v>
      </c>
    </row>
    <row r="1382" spans="17:18" x14ac:dyDescent="0.25">
      <c r="Q1382" s="274"/>
      <c r="R1382" s="271" t="s">
        <v>5592</v>
      </c>
    </row>
    <row r="1383" spans="17:18" x14ac:dyDescent="0.25">
      <c r="Q1383" s="274"/>
      <c r="R1383" s="271" t="s">
        <v>5593</v>
      </c>
    </row>
    <row r="1384" spans="17:18" x14ac:dyDescent="0.25">
      <c r="Q1384" s="273" t="s">
        <v>5594</v>
      </c>
      <c r="R1384" s="272" t="s">
        <v>5595</v>
      </c>
    </row>
    <row r="1385" spans="17:18" x14ac:dyDescent="0.25">
      <c r="Q1385" s="274" t="s">
        <v>5596</v>
      </c>
      <c r="R1385" s="271" t="s">
        <v>5597</v>
      </c>
    </row>
    <row r="1386" spans="17:18" x14ac:dyDescent="0.25">
      <c r="Q1386" s="274"/>
      <c r="R1386" s="271" t="s">
        <v>5598</v>
      </c>
    </row>
    <row r="1387" spans="17:18" x14ac:dyDescent="0.25">
      <c r="Q1387" s="273" t="s">
        <v>5599</v>
      </c>
      <c r="R1387" s="272" t="s">
        <v>5600</v>
      </c>
    </row>
    <row r="1388" spans="17:18" x14ac:dyDescent="0.25">
      <c r="Q1388" s="273"/>
      <c r="R1388" s="272" t="s">
        <v>5601</v>
      </c>
    </row>
    <row r="1389" spans="17:18" x14ac:dyDescent="0.25">
      <c r="Q1389" s="273"/>
      <c r="R1389" s="272" t="s">
        <v>5602</v>
      </c>
    </row>
    <row r="1390" spans="17:18" x14ac:dyDescent="0.25">
      <c r="Q1390" s="274" t="s">
        <v>5603</v>
      </c>
      <c r="R1390" s="271" t="s">
        <v>5604</v>
      </c>
    </row>
    <row r="1391" spans="17:18" x14ac:dyDescent="0.25">
      <c r="Q1391" s="274"/>
      <c r="R1391" s="271" t="s">
        <v>5605</v>
      </c>
    </row>
    <row r="1392" spans="17:18" x14ac:dyDescent="0.25">
      <c r="Q1392" s="273" t="s">
        <v>5606</v>
      </c>
      <c r="R1392" s="272" t="s">
        <v>5607</v>
      </c>
    </row>
    <row r="1393" spans="17:18" x14ac:dyDescent="0.25">
      <c r="Q1393" s="273"/>
      <c r="R1393" s="272" t="s">
        <v>5601</v>
      </c>
    </row>
    <row r="1394" spans="17:18" x14ac:dyDescent="0.25">
      <c r="Q1394" s="274" t="s">
        <v>5608</v>
      </c>
      <c r="R1394" s="271" t="s">
        <v>5609</v>
      </c>
    </row>
    <row r="1395" spans="17:18" x14ac:dyDescent="0.25">
      <c r="Q1395" s="274"/>
      <c r="R1395" s="271" t="s">
        <v>5601</v>
      </c>
    </row>
    <row r="1396" spans="17:18" x14ac:dyDescent="0.25">
      <c r="Q1396" s="274"/>
      <c r="R1396" s="271" t="s">
        <v>5610</v>
      </c>
    </row>
    <row r="1397" spans="17:18" x14ac:dyDescent="0.25">
      <c r="Q1397" s="273" t="s">
        <v>5611</v>
      </c>
      <c r="R1397" s="272" t="s">
        <v>5612</v>
      </c>
    </row>
    <row r="1398" spans="17:18" x14ac:dyDescent="0.25">
      <c r="Q1398" s="273"/>
      <c r="R1398" s="272" t="s">
        <v>5601</v>
      </c>
    </row>
    <row r="1399" spans="17:18" x14ac:dyDescent="0.25">
      <c r="Q1399" s="274" t="s">
        <v>5613</v>
      </c>
      <c r="R1399" s="271" t="s">
        <v>5614</v>
      </c>
    </row>
    <row r="1400" spans="17:18" x14ac:dyDescent="0.25">
      <c r="Q1400" s="274"/>
      <c r="R1400" s="271" t="s">
        <v>5601</v>
      </c>
    </row>
    <row r="1401" spans="17:18" x14ac:dyDescent="0.25">
      <c r="Q1401" s="273" t="s">
        <v>5615</v>
      </c>
      <c r="R1401" s="272" t="s">
        <v>5616</v>
      </c>
    </row>
    <row r="1402" spans="17:18" x14ac:dyDescent="0.25">
      <c r="Q1402" s="273"/>
      <c r="R1402" s="272" t="s">
        <v>5601</v>
      </c>
    </row>
    <row r="1403" spans="17:18" x14ac:dyDescent="0.25">
      <c r="Q1403" s="274" t="s">
        <v>5617</v>
      </c>
      <c r="R1403" s="271" t="s">
        <v>5618</v>
      </c>
    </row>
    <row r="1404" spans="17:18" x14ac:dyDescent="0.25">
      <c r="Q1404" s="274"/>
      <c r="R1404" s="271" t="s">
        <v>5601</v>
      </c>
    </row>
    <row r="1405" spans="17:18" x14ac:dyDescent="0.25">
      <c r="Q1405" s="273" t="s">
        <v>5619</v>
      </c>
      <c r="R1405" s="272" t="s">
        <v>5620</v>
      </c>
    </row>
    <row r="1406" spans="17:18" x14ac:dyDescent="0.25">
      <c r="Q1406" s="273"/>
      <c r="R1406" s="272" t="s">
        <v>5601</v>
      </c>
    </row>
    <row r="1407" spans="17:18" x14ac:dyDescent="0.25">
      <c r="Q1407" s="274" t="s">
        <v>5621</v>
      </c>
      <c r="R1407" s="271" t="s">
        <v>5622</v>
      </c>
    </row>
    <row r="1408" spans="17:18" x14ac:dyDescent="0.25">
      <c r="Q1408" s="273" t="s">
        <v>5623</v>
      </c>
      <c r="R1408" s="272" t="s">
        <v>5624</v>
      </c>
    </row>
    <row r="1409" spans="17:18" x14ac:dyDescent="0.25">
      <c r="Q1409" s="274" t="s">
        <v>5625</v>
      </c>
      <c r="R1409" s="271" t="s">
        <v>5626</v>
      </c>
    </row>
    <row r="1410" spans="17:18" x14ac:dyDescent="0.25">
      <c r="Q1410" s="273" t="s">
        <v>5627</v>
      </c>
      <c r="R1410" s="272" t="s">
        <v>5628</v>
      </c>
    </row>
    <row r="1411" spans="17:18" x14ac:dyDescent="0.25">
      <c r="Q1411" s="274" t="s">
        <v>5629</v>
      </c>
      <c r="R1411" s="271" t="s">
        <v>5630</v>
      </c>
    </row>
    <row r="1412" spans="17:18" x14ac:dyDescent="0.25">
      <c r="Q1412" s="273" t="s">
        <v>5631</v>
      </c>
      <c r="R1412" s="272" t="s">
        <v>5632</v>
      </c>
    </row>
    <row r="1413" spans="17:18" x14ac:dyDescent="0.25">
      <c r="Q1413" s="274" t="s">
        <v>5633</v>
      </c>
      <c r="R1413" s="271" t="s">
        <v>5634</v>
      </c>
    </row>
    <row r="1414" spans="17:18" x14ac:dyDescent="0.25">
      <c r="Q1414" s="274"/>
      <c r="R1414" s="271" t="s">
        <v>5635</v>
      </c>
    </row>
    <row r="1415" spans="17:18" x14ac:dyDescent="0.25">
      <c r="Q1415" s="274"/>
      <c r="R1415" s="271" t="s">
        <v>5636</v>
      </c>
    </row>
    <row r="1416" spans="17:18" x14ac:dyDescent="0.25">
      <c r="Q1416" s="273" t="s">
        <v>5637</v>
      </c>
      <c r="R1416" s="272" t="s">
        <v>5638</v>
      </c>
    </row>
    <row r="1417" spans="17:18" x14ac:dyDescent="0.25">
      <c r="Q1417" s="274" t="s">
        <v>5639</v>
      </c>
      <c r="R1417" s="271" t="s">
        <v>5640</v>
      </c>
    </row>
    <row r="1418" spans="17:18" x14ac:dyDescent="0.25">
      <c r="Q1418" s="274"/>
      <c r="R1418" s="271" t="s">
        <v>5641</v>
      </c>
    </row>
    <row r="1419" spans="17:18" x14ac:dyDescent="0.25">
      <c r="Q1419" s="274"/>
      <c r="R1419" s="271" t="s">
        <v>5642</v>
      </c>
    </row>
    <row r="1420" spans="17:18" x14ac:dyDescent="0.25">
      <c r="Q1420" s="274"/>
      <c r="R1420" s="271" t="s">
        <v>5643</v>
      </c>
    </row>
    <row r="1421" spans="17:18" x14ac:dyDescent="0.25">
      <c r="Q1421" s="273" t="s">
        <v>5644</v>
      </c>
      <c r="R1421" s="272" t="s">
        <v>5645</v>
      </c>
    </row>
    <row r="1422" spans="17:18" x14ac:dyDescent="0.25">
      <c r="Q1422" s="273"/>
      <c r="R1422" s="272" t="s">
        <v>5646</v>
      </c>
    </row>
    <row r="1423" spans="17:18" x14ac:dyDescent="0.25">
      <c r="Q1423" s="274" t="s">
        <v>5647</v>
      </c>
      <c r="R1423" s="271" t="s">
        <v>5648</v>
      </c>
    </row>
    <row r="1424" spans="17:18" x14ac:dyDescent="0.25">
      <c r="Q1424" s="273" t="s">
        <v>5649</v>
      </c>
      <c r="R1424" s="272" t="s">
        <v>5650</v>
      </c>
    </row>
    <row r="1425" spans="17:18" x14ac:dyDescent="0.25">
      <c r="Q1425" s="273"/>
      <c r="R1425" s="272" t="s">
        <v>5651</v>
      </c>
    </row>
    <row r="1426" spans="17:18" x14ac:dyDescent="0.25">
      <c r="Q1426" s="273"/>
      <c r="R1426" s="272" t="s">
        <v>5652</v>
      </c>
    </row>
    <row r="1427" spans="17:18" x14ac:dyDescent="0.25">
      <c r="Q1427" s="274" t="s">
        <v>5653</v>
      </c>
      <c r="R1427" s="271" t="s">
        <v>5654</v>
      </c>
    </row>
    <row r="1428" spans="17:18" x14ac:dyDescent="0.25">
      <c r="Q1428" s="274"/>
      <c r="R1428" s="271" t="s">
        <v>5655</v>
      </c>
    </row>
    <row r="1429" spans="17:18" x14ac:dyDescent="0.25">
      <c r="Q1429" s="273" t="s">
        <v>5656</v>
      </c>
      <c r="R1429" s="272" t="s">
        <v>5657</v>
      </c>
    </row>
    <row r="1430" spans="17:18" x14ac:dyDescent="0.25">
      <c r="Q1430" s="274" t="s">
        <v>5658</v>
      </c>
      <c r="R1430" s="271" t="s">
        <v>5659</v>
      </c>
    </row>
    <row r="1431" spans="17:18" x14ac:dyDescent="0.25">
      <c r="Q1431" s="273" t="s">
        <v>5660</v>
      </c>
      <c r="R1431" s="272" t="s">
        <v>5661</v>
      </c>
    </row>
    <row r="1432" spans="17:18" x14ac:dyDescent="0.25">
      <c r="Q1432" s="273"/>
      <c r="R1432" s="272" t="s">
        <v>5662</v>
      </c>
    </row>
    <row r="1433" spans="17:18" x14ac:dyDescent="0.25">
      <c r="Q1433" s="273"/>
      <c r="R1433" s="272" t="s">
        <v>5663</v>
      </c>
    </row>
    <row r="1434" spans="17:18" x14ac:dyDescent="0.25">
      <c r="Q1434" s="274" t="s">
        <v>5664</v>
      </c>
      <c r="R1434" s="271" t="s">
        <v>5665</v>
      </c>
    </row>
    <row r="1435" spans="17:18" x14ac:dyDescent="0.25">
      <c r="Q1435" s="273" t="s">
        <v>5666</v>
      </c>
      <c r="R1435" s="272" t="s">
        <v>5667</v>
      </c>
    </row>
    <row r="1436" spans="17:18" x14ac:dyDescent="0.25">
      <c r="Q1436" s="273"/>
      <c r="R1436" s="272" t="s">
        <v>5668</v>
      </c>
    </row>
    <row r="1437" spans="17:18" x14ac:dyDescent="0.25">
      <c r="Q1437" s="273"/>
      <c r="R1437" s="272" t="s">
        <v>5669</v>
      </c>
    </row>
    <row r="1438" spans="17:18" x14ac:dyDescent="0.25">
      <c r="Q1438" s="274" t="s">
        <v>5670</v>
      </c>
      <c r="R1438" s="271" t="s">
        <v>5671</v>
      </c>
    </row>
    <row r="1439" spans="17:18" x14ac:dyDescent="0.25">
      <c r="Q1439" s="273" t="s">
        <v>5672</v>
      </c>
      <c r="R1439" s="272" t="s">
        <v>5673</v>
      </c>
    </row>
    <row r="1440" spans="17:18" x14ac:dyDescent="0.25">
      <c r="Q1440" s="273"/>
      <c r="R1440" s="272" t="s">
        <v>5674</v>
      </c>
    </row>
    <row r="1441" spans="17:18" x14ac:dyDescent="0.25">
      <c r="Q1441" s="274" t="s">
        <v>5675</v>
      </c>
      <c r="R1441" s="271" t="s">
        <v>5676</v>
      </c>
    </row>
    <row r="1442" spans="17:18" x14ac:dyDescent="0.25">
      <c r="Q1442" s="274"/>
      <c r="R1442" s="271" t="s">
        <v>5677</v>
      </c>
    </row>
    <row r="1443" spans="17:18" x14ac:dyDescent="0.25">
      <c r="Q1443" s="273" t="s">
        <v>5678</v>
      </c>
      <c r="R1443" s="272" t="s">
        <v>5679</v>
      </c>
    </row>
    <row r="1444" spans="17:18" ht="28.5" x14ac:dyDescent="0.25">
      <c r="Q1444" s="273"/>
      <c r="R1444" s="272" t="s">
        <v>5680</v>
      </c>
    </row>
    <row r="1445" spans="17:18" x14ac:dyDescent="0.25">
      <c r="Q1445" s="273"/>
      <c r="R1445" s="272" t="s">
        <v>5681</v>
      </c>
    </row>
    <row r="1446" spans="17:18" x14ac:dyDescent="0.25">
      <c r="Q1446" s="273"/>
      <c r="R1446" s="272" t="s">
        <v>5682</v>
      </c>
    </row>
    <row r="1447" spans="17:18" x14ac:dyDescent="0.25">
      <c r="Q1447" s="274" t="s">
        <v>5683</v>
      </c>
      <c r="R1447" s="271" t="s">
        <v>5684</v>
      </c>
    </row>
    <row r="1448" spans="17:18" x14ac:dyDescent="0.25">
      <c r="Q1448" s="273" t="s">
        <v>5685</v>
      </c>
      <c r="R1448" s="272" t="s">
        <v>5686</v>
      </c>
    </row>
    <row r="1449" spans="17:18" x14ac:dyDescent="0.25">
      <c r="Q1449" s="274" t="s">
        <v>5687</v>
      </c>
      <c r="R1449" s="271" t="s">
        <v>5688</v>
      </c>
    </row>
    <row r="1450" spans="17:18" x14ac:dyDescent="0.25">
      <c r="Q1450" s="273" t="s">
        <v>5689</v>
      </c>
      <c r="R1450" s="272" t="s">
        <v>5690</v>
      </c>
    </row>
    <row r="1451" spans="17:18" x14ac:dyDescent="0.25">
      <c r="Q1451" s="273"/>
      <c r="R1451" s="272" t="s">
        <v>5691</v>
      </c>
    </row>
    <row r="1452" spans="17:18" x14ac:dyDescent="0.25">
      <c r="Q1452" s="274" t="s">
        <v>5692</v>
      </c>
      <c r="R1452" s="271" t="s">
        <v>5693</v>
      </c>
    </row>
    <row r="1453" spans="17:18" x14ac:dyDescent="0.25">
      <c r="Q1453" s="273" t="s">
        <v>5694</v>
      </c>
      <c r="R1453" s="272" t="s">
        <v>5695</v>
      </c>
    </row>
    <row r="1454" spans="17:18" x14ac:dyDescent="0.25">
      <c r="Q1454" s="274" t="s">
        <v>5696</v>
      </c>
      <c r="R1454" s="271" t="s">
        <v>5697</v>
      </c>
    </row>
    <row r="1455" spans="17:18" x14ac:dyDescent="0.25">
      <c r="Q1455" s="273" t="s">
        <v>5698</v>
      </c>
      <c r="R1455" s="272" t="s">
        <v>5492</v>
      </c>
    </row>
    <row r="1456" spans="17:18" x14ac:dyDescent="0.25">
      <c r="Q1456" s="274" t="s">
        <v>5699</v>
      </c>
      <c r="R1456" s="271" t="s">
        <v>5700</v>
      </c>
    </row>
    <row r="1457" spans="17:18" x14ac:dyDescent="0.25">
      <c r="Q1457" s="273" t="s">
        <v>5701</v>
      </c>
      <c r="R1457" s="272" t="s">
        <v>5702</v>
      </c>
    </row>
    <row r="1458" spans="17:18" x14ac:dyDescent="0.25">
      <c r="Q1458" s="273"/>
      <c r="R1458" s="272" t="s">
        <v>5703</v>
      </c>
    </row>
    <row r="1459" spans="17:18" x14ac:dyDescent="0.25">
      <c r="Q1459" s="273"/>
      <c r="R1459" s="272" t="s">
        <v>5704</v>
      </c>
    </row>
    <row r="1460" spans="17:18" x14ac:dyDescent="0.25">
      <c r="Q1460" s="274" t="s">
        <v>5705</v>
      </c>
      <c r="R1460" s="271" t="s">
        <v>5706</v>
      </c>
    </row>
    <row r="1461" spans="17:18" x14ac:dyDescent="0.25">
      <c r="Q1461" s="274"/>
      <c r="R1461" s="271" t="s">
        <v>5707</v>
      </c>
    </row>
    <row r="1462" spans="17:18" x14ac:dyDescent="0.25">
      <c r="Q1462" s="273" t="s">
        <v>5708</v>
      </c>
      <c r="R1462" s="272" t="s">
        <v>5709</v>
      </c>
    </row>
    <row r="1463" spans="17:18" x14ac:dyDescent="0.25">
      <c r="Q1463" s="274" t="s">
        <v>5710</v>
      </c>
      <c r="R1463" s="271" t="s">
        <v>5711</v>
      </c>
    </row>
    <row r="1464" spans="17:18" x14ac:dyDescent="0.25">
      <c r="Q1464" s="274"/>
      <c r="R1464" s="271" t="s">
        <v>5712</v>
      </c>
    </row>
    <row r="1465" spans="17:18" x14ac:dyDescent="0.25">
      <c r="Q1465" s="273" t="s">
        <v>5713</v>
      </c>
      <c r="R1465" s="272" t="s">
        <v>5714</v>
      </c>
    </row>
    <row r="1466" spans="17:18" x14ac:dyDescent="0.25">
      <c r="Q1466" s="274" t="s">
        <v>5715</v>
      </c>
      <c r="R1466" s="271" t="s">
        <v>5716</v>
      </c>
    </row>
    <row r="1467" spans="17:18" x14ac:dyDescent="0.25">
      <c r="Q1467" s="273" t="s">
        <v>5717</v>
      </c>
      <c r="R1467" s="272" t="s">
        <v>5718</v>
      </c>
    </row>
    <row r="1468" spans="17:18" x14ac:dyDescent="0.25">
      <c r="Q1468" s="274" t="s">
        <v>5719</v>
      </c>
      <c r="R1468" s="271" t="s">
        <v>5720</v>
      </c>
    </row>
    <row r="1469" spans="17:18" x14ac:dyDescent="0.25">
      <c r="Q1469" s="274"/>
      <c r="R1469" s="271" t="s">
        <v>5721</v>
      </c>
    </row>
    <row r="1470" spans="17:18" x14ac:dyDescent="0.25">
      <c r="Q1470" s="273" t="s">
        <v>5722</v>
      </c>
      <c r="R1470" s="272" t="s">
        <v>5723</v>
      </c>
    </row>
    <row r="1471" spans="17:18" x14ac:dyDescent="0.25">
      <c r="Q1471" s="274" t="s">
        <v>5724</v>
      </c>
      <c r="R1471" s="271" t="s">
        <v>5725</v>
      </c>
    </row>
    <row r="1472" spans="17:18" x14ac:dyDescent="0.25">
      <c r="Q1472" s="273" t="s">
        <v>5726</v>
      </c>
      <c r="R1472" s="272" t="s">
        <v>5727</v>
      </c>
    </row>
    <row r="1473" spans="17:18" x14ac:dyDescent="0.25">
      <c r="Q1473" s="274" t="s">
        <v>5728</v>
      </c>
      <c r="R1473" s="271" t="s">
        <v>5729</v>
      </c>
    </row>
    <row r="1474" spans="17:18" x14ac:dyDescent="0.25">
      <c r="Q1474" s="273" t="s">
        <v>5730</v>
      </c>
      <c r="R1474" s="272" t="s">
        <v>5731</v>
      </c>
    </row>
    <row r="1475" spans="17:18" x14ac:dyDescent="0.25">
      <c r="Q1475" s="273"/>
      <c r="R1475" s="272" t="s">
        <v>5732</v>
      </c>
    </row>
    <row r="1476" spans="17:18" x14ac:dyDescent="0.25">
      <c r="Q1476" s="274" t="s">
        <v>5733</v>
      </c>
      <c r="R1476" s="271" t="s">
        <v>5734</v>
      </c>
    </row>
    <row r="1477" spans="17:18" x14ac:dyDescent="0.25">
      <c r="Q1477" s="273" t="s">
        <v>5735</v>
      </c>
      <c r="R1477" s="272" t="s">
        <v>5736</v>
      </c>
    </row>
    <row r="1478" spans="17:18" ht="28.5" x14ac:dyDescent="0.25">
      <c r="Q1478" s="273"/>
      <c r="R1478" s="272" t="s">
        <v>5737</v>
      </c>
    </row>
    <row r="1479" spans="17:18" x14ac:dyDescent="0.25">
      <c r="Q1479" s="274" t="s">
        <v>5738</v>
      </c>
      <c r="R1479" s="271" t="s">
        <v>5739</v>
      </c>
    </row>
    <row r="1480" spans="17:18" x14ac:dyDescent="0.25">
      <c r="Q1480" s="274"/>
      <c r="R1480" s="271" t="s">
        <v>5740</v>
      </c>
    </row>
    <row r="1481" spans="17:18" x14ac:dyDescent="0.25">
      <c r="Q1481" s="273" t="s">
        <v>5741</v>
      </c>
      <c r="R1481" s="272" t="s">
        <v>5742</v>
      </c>
    </row>
    <row r="1482" spans="17:18" x14ac:dyDescent="0.25">
      <c r="Q1482" s="273"/>
      <c r="R1482" s="272" t="s">
        <v>5743</v>
      </c>
    </row>
    <row r="1483" spans="17:18" x14ac:dyDescent="0.25">
      <c r="Q1483" s="274" t="s">
        <v>5744</v>
      </c>
      <c r="R1483" s="271" t="s">
        <v>5745</v>
      </c>
    </row>
    <row r="1484" spans="17:18" x14ac:dyDescent="0.25">
      <c r="Q1484" s="274"/>
      <c r="R1484" s="271" t="s">
        <v>5746</v>
      </c>
    </row>
    <row r="1485" spans="17:18" x14ac:dyDescent="0.25">
      <c r="Q1485" s="273" t="s">
        <v>5747</v>
      </c>
      <c r="R1485" s="272" t="s">
        <v>5748</v>
      </c>
    </row>
    <row r="1486" spans="17:18" x14ac:dyDescent="0.25">
      <c r="Q1486" s="274" t="s">
        <v>5749</v>
      </c>
      <c r="R1486" s="271" t="s">
        <v>5750</v>
      </c>
    </row>
    <row r="1487" spans="17:18" x14ac:dyDescent="0.25">
      <c r="Q1487" s="273" t="s">
        <v>5751</v>
      </c>
      <c r="R1487" s="272" t="s">
        <v>5752</v>
      </c>
    </row>
    <row r="1488" spans="17:18" x14ac:dyDescent="0.25">
      <c r="Q1488" s="274" t="s">
        <v>5753</v>
      </c>
      <c r="R1488" s="271" t="s">
        <v>5754</v>
      </c>
    </row>
    <row r="1489" spans="17:18" x14ac:dyDescent="0.25">
      <c r="Q1489" s="273" t="s">
        <v>5755</v>
      </c>
      <c r="R1489" s="272" t="s">
        <v>5756</v>
      </c>
    </row>
    <row r="1490" spans="17:18" x14ac:dyDescent="0.25">
      <c r="Q1490" s="274" t="s">
        <v>5757</v>
      </c>
      <c r="R1490" s="271" t="s">
        <v>5758</v>
      </c>
    </row>
    <row r="1491" spans="17:18" x14ac:dyDescent="0.25">
      <c r="Q1491" s="273" t="s">
        <v>5759</v>
      </c>
      <c r="R1491" s="272" t="s">
        <v>5760</v>
      </c>
    </row>
    <row r="1492" spans="17:18" x14ac:dyDescent="0.25">
      <c r="Q1492" s="274" t="s">
        <v>5761</v>
      </c>
      <c r="R1492" s="271" t="s">
        <v>5762</v>
      </c>
    </row>
    <row r="1493" spans="17:18" x14ac:dyDescent="0.25">
      <c r="Q1493" s="273" t="s">
        <v>5763</v>
      </c>
      <c r="R1493" s="272" t="s">
        <v>5764</v>
      </c>
    </row>
    <row r="1494" spans="17:18" x14ac:dyDescent="0.25">
      <c r="Q1494" s="273"/>
      <c r="R1494" s="272" t="s">
        <v>5765</v>
      </c>
    </row>
    <row r="1495" spans="17:18" x14ac:dyDescent="0.25">
      <c r="Q1495" s="274" t="s">
        <v>5766</v>
      </c>
      <c r="R1495" s="271" t="s">
        <v>5767</v>
      </c>
    </row>
    <row r="1496" spans="17:18" x14ac:dyDescent="0.25">
      <c r="Q1496" s="273" t="s">
        <v>5768</v>
      </c>
      <c r="R1496" s="272" t="s">
        <v>5769</v>
      </c>
    </row>
    <row r="1497" spans="17:18" x14ac:dyDescent="0.25">
      <c r="Q1497" s="274" t="s">
        <v>5770</v>
      </c>
      <c r="R1497" s="271" t="s">
        <v>5771</v>
      </c>
    </row>
    <row r="1498" spans="17:18" x14ac:dyDescent="0.25">
      <c r="Q1498" s="274"/>
      <c r="R1498" s="271" t="s">
        <v>5772</v>
      </c>
    </row>
    <row r="1499" spans="17:18" x14ac:dyDescent="0.25">
      <c r="Q1499" s="273" t="s">
        <v>5773</v>
      </c>
      <c r="R1499" s="272" t="s">
        <v>5774</v>
      </c>
    </row>
    <row r="1500" spans="17:18" x14ac:dyDescent="0.25">
      <c r="Q1500" s="274" t="s">
        <v>5775</v>
      </c>
      <c r="R1500" s="271" t="s">
        <v>5776</v>
      </c>
    </row>
    <row r="1501" spans="17:18" x14ac:dyDescent="0.25">
      <c r="Q1501" s="273" t="s">
        <v>5777</v>
      </c>
      <c r="R1501" s="272" t="s">
        <v>5778</v>
      </c>
    </row>
    <row r="1502" spans="17:18" x14ac:dyDescent="0.25">
      <c r="Q1502" s="274" t="s">
        <v>5779</v>
      </c>
      <c r="R1502" s="271" t="s">
        <v>5778</v>
      </c>
    </row>
    <row r="1503" spans="17:18" x14ac:dyDescent="0.25">
      <c r="Q1503" s="273" t="s">
        <v>5780</v>
      </c>
      <c r="R1503" s="272" t="s">
        <v>5781</v>
      </c>
    </row>
    <row r="1504" spans="17:18" x14ac:dyDescent="0.25">
      <c r="Q1504" s="274" t="s">
        <v>5782</v>
      </c>
      <c r="R1504" s="271" t="s">
        <v>5783</v>
      </c>
    </row>
    <row r="1505" spans="17:18" x14ac:dyDescent="0.25">
      <c r="Q1505" s="274"/>
      <c r="R1505" s="271" t="s">
        <v>5784</v>
      </c>
    </row>
    <row r="1506" spans="17:18" x14ac:dyDescent="0.25">
      <c r="Q1506" s="274"/>
      <c r="R1506" s="271" t="s">
        <v>5785</v>
      </c>
    </row>
    <row r="1507" spans="17:18" x14ac:dyDescent="0.25">
      <c r="Q1507" s="274"/>
      <c r="R1507" s="271" t="s">
        <v>5786</v>
      </c>
    </row>
    <row r="1508" spans="17:18" x14ac:dyDescent="0.25">
      <c r="Q1508" s="273" t="s">
        <v>5782</v>
      </c>
      <c r="R1508" s="272"/>
    </row>
    <row r="1509" spans="17:18" x14ac:dyDescent="0.25">
      <c r="Q1509" s="274" t="s">
        <v>5787</v>
      </c>
      <c r="R1509" s="271" t="s">
        <v>5788</v>
      </c>
    </row>
    <row r="1510" spans="17:18" x14ac:dyDescent="0.25">
      <c r="Q1510" s="273" t="s">
        <v>5789</v>
      </c>
      <c r="R1510" s="272" t="s">
        <v>5790</v>
      </c>
    </row>
    <row r="1511" spans="17:18" x14ac:dyDescent="0.25">
      <c r="Q1511" s="274" t="s">
        <v>5791</v>
      </c>
      <c r="R1511" s="271" t="s">
        <v>5792</v>
      </c>
    </row>
    <row r="1512" spans="17:18" ht="28.5" x14ac:dyDescent="0.25">
      <c r="Q1512" s="274"/>
      <c r="R1512" s="271" t="s">
        <v>5793</v>
      </c>
    </row>
    <row r="1513" spans="17:18" x14ac:dyDescent="0.25">
      <c r="Q1513" s="273" t="s">
        <v>5794</v>
      </c>
      <c r="R1513" s="272" t="s">
        <v>5795</v>
      </c>
    </row>
    <row r="1514" spans="17:18" x14ac:dyDescent="0.25">
      <c r="Q1514" s="274" t="s">
        <v>5796</v>
      </c>
      <c r="R1514" s="271" t="s">
        <v>5797</v>
      </c>
    </row>
    <row r="1515" spans="17:18" x14ac:dyDescent="0.25">
      <c r="Q1515" s="274"/>
      <c r="R1515" s="271" t="s">
        <v>5798</v>
      </c>
    </row>
    <row r="1516" spans="17:18" x14ac:dyDescent="0.25">
      <c r="Q1516" s="274"/>
      <c r="R1516" s="271" t="s">
        <v>5799</v>
      </c>
    </row>
    <row r="1517" spans="17:18" x14ac:dyDescent="0.25">
      <c r="Q1517" s="273" t="s">
        <v>5800</v>
      </c>
      <c r="R1517" s="272" t="s">
        <v>5801</v>
      </c>
    </row>
    <row r="1518" spans="17:18" x14ac:dyDescent="0.25">
      <c r="Q1518" s="273"/>
      <c r="R1518" s="272" t="s">
        <v>5802</v>
      </c>
    </row>
    <row r="1519" spans="17:18" x14ac:dyDescent="0.25">
      <c r="Q1519" s="274" t="s">
        <v>5803</v>
      </c>
      <c r="R1519" s="271" t="s">
        <v>5804</v>
      </c>
    </row>
    <row r="1520" spans="17:18" x14ac:dyDescent="0.25">
      <c r="Q1520" s="274"/>
      <c r="R1520" s="271" t="s">
        <v>5805</v>
      </c>
    </row>
    <row r="1521" spans="17:18" x14ac:dyDescent="0.25">
      <c r="Q1521" s="273" t="s">
        <v>5806</v>
      </c>
      <c r="R1521" s="272" t="s">
        <v>5807</v>
      </c>
    </row>
    <row r="1522" spans="17:18" x14ac:dyDescent="0.25">
      <c r="Q1522" s="273"/>
      <c r="R1522" s="272" t="s">
        <v>5808</v>
      </c>
    </row>
    <row r="1523" spans="17:18" x14ac:dyDescent="0.25">
      <c r="Q1523" s="274" t="s">
        <v>5809</v>
      </c>
      <c r="R1523" s="271" t="s">
        <v>5810</v>
      </c>
    </row>
    <row r="1524" spans="17:18" x14ac:dyDescent="0.25">
      <c r="Q1524" s="273" t="s">
        <v>5811</v>
      </c>
      <c r="R1524" s="272" t="s">
        <v>5812</v>
      </c>
    </row>
    <row r="1525" spans="17:18" x14ac:dyDescent="0.25">
      <c r="Q1525" s="273"/>
      <c r="R1525" s="272" t="s">
        <v>5805</v>
      </c>
    </row>
    <row r="1526" spans="17:18" x14ac:dyDescent="0.25">
      <c r="Q1526" s="274" t="s">
        <v>5813</v>
      </c>
      <c r="R1526" s="271" t="s">
        <v>5814</v>
      </c>
    </row>
    <row r="1527" spans="17:18" x14ac:dyDescent="0.25">
      <c r="Q1527" s="273" t="s">
        <v>5815</v>
      </c>
      <c r="R1527" s="272" t="s">
        <v>5816</v>
      </c>
    </row>
    <row r="1528" spans="17:18" x14ac:dyDescent="0.25">
      <c r="Q1528" s="274" t="s">
        <v>5817</v>
      </c>
      <c r="R1528" s="271" t="s">
        <v>5818</v>
      </c>
    </row>
    <row r="1529" spans="17:18" x14ac:dyDescent="0.25">
      <c r="Q1529" s="274"/>
      <c r="R1529" s="271" t="s">
        <v>5819</v>
      </c>
    </row>
    <row r="1530" spans="17:18" x14ac:dyDescent="0.25">
      <c r="Q1530" s="273" t="s">
        <v>5820</v>
      </c>
      <c r="R1530" s="272" t="s">
        <v>5821</v>
      </c>
    </row>
    <row r="1531" spans="17:18" x14ac:dyDescent="0.25">
      <c r="Q1531" s="274" t="s">
        <v>5822</v>
      </c>
      <c r="R1531" s="271" t="s">
        <v>5823</v>
      </c>
    </row>
    <row r="1532" spans="17:18" x14ac:dyDescent="0.25">
      <c r="Q1532" s="273" t="s">
        <v>5824</v>
      </c>
      <c r="R1532" s="272" t="s">
        <v>5825</v>
      </c>
    </row>
    <row r="1533" spans="17:18" x14ac:dyDescent="0.25">
      <c r="Q1533" s="274" t="s">
        <v>5826</v>
      </c>
      <c r="R1533" s="271" t="s">
        <v>5827</v>
      </c>
    </row>
    <row r="1534" spans="17:18" x14ac:dyDescent="0.25">
      <c r="Q1534" s="273" t="s">
        <v>5828</v>
      </c>
      <c r="R1534" s="272" t="s">
        <v>5829</v>
      </c>
    </row>
    <row r="1535" spans="17:18" x14ac:dyDescent="0.25">
      <c r="Q1535" s="274" t="s">
        <v>5830</v>
      </c>
      <c r="R1535" s="271" t="s">
        <v>5831</v>
      </c>
    </row>
    <row r="1536" spans="17:18" x14ac:dyDescent="0.25">
      <c r="Q1536" s="273" t="s">
        <v>5832</v>
      </c>
      <c r="R1536" s="272" t="s">
        <v>5833</v>
      </c>
    </row>
    <row r="1537" spans="17:18" x14ac:dyDescent="0.25">
      <c r="Q1537" s="274" t="s">
        <v>5834</v>
      </c>
      <c r="R1537" s="271" t="s">
        <v>5835</v>
      </c>
    </row>
    <row r="1538" spans="17:18" x14ac:dyDescent="0.25">
      <c r="Q1538" s="273" t="s">
        <v>5836</v>
      </c>
      <c r="R1538" s="272" t="s">
        <v>5837</v>
      </c>
    </row>
    <row r="1539" spans="17:18" x14ac:dyDescent="0.25">
      <c r="Q1539" s="274" t="s">
        <v>5838</v>
      </c>
      <c r="R1539" s="271" t="s">
        <v>5839</v>
      </c>
    </row>
    <row r="1540" spans="17:18" x14ac:dyDescent="0.25">
      <c r="Q1540" s="274"/>
      <c r="R1540" s="271" t="s">
        <v>5840</v>
      </c>
    </row>
    <row r="1541" spans="17:18" x14ac:dyDescent="0.25">
      <c r="Q1541" s="273" t="s">
        <v>5841</v>
      </c>
      <c r="R1541" s="272" t="s">
        <v>5842</v>
      </c>
    </row>
    <row r="1542" spans="17:18" x14ac:dyDescent="0.25">
      <c r="Q1542" s="274" t="s">
        <v>5843</v>
      </c>
      <c r="R1542" s="271" t="s">
        <v>5844</v>
      </c>
    </row>
    <row r="1543" spans="17:18" x14ac:dyDescent="0.25">
      <c r="Q1543" s="273" t="s">
        <v>5845</v>
      </c>
      <c r="R1543" s="272" t="s">
        <v>5846</v>
      </c>
    </row>
    <row r="1544" spans="17:18" x14ac:dyDescent="0.25">
      <c r="Q1544" s="274" t="s">
        <v>5847</v>
      </c>
      <c r="R1544" s="271" t="s">
        <v>5848</v>
      </c>
    </row>
    <row r="1545" spans="17:18" x14ac:dyDescent="0.25">
      <c r="Q1545" s="274"/>
      <c r="R1545" s="271" t="s">
        <v>5849</v>
      </c>
    </row>
    <row r="1546" spans="17:18" x14ac:dyDescent="0.25">
      <c r="Q1546" s="273" t="s">
        <v>5850</v>
      </c>
      <c r="R1546" s="272" t="s">
        <v>5851</v>
      </c>
    </row>
    <row r="1547" spans="17:18" x14ac:dyDescent="0.25">
      <c r="Q1547" s="274" t="s">
        <v>5852</v>
      </c>
      <c r="R1547" s="271" t="s">
        <v>5853</v>
      </c>
    </row>
    <row r="1548" spans="17:18" x14ac:dyDescent="0.25">
      <c r="Q1548" s="273" t="s">
        <v>5854</v>
      </c>
      <c r="R1548" s="272" t="s">
        <v>5855</v>
      </c>
    </row>
    <row r="1549" spans="17:18" x14ac:dyDescent="0.25">
      <c r="Q1549" s="274" t="s">
        <v>5856</v>
      </c>
      <c r="R1549" s="271" t="s">
        <v>5857</v>
      </c>
    </row>
    <row r="1550" spans="17:18" x14ac:dyDescent="0.25">
      <c r="Q1550" s="274"/>
      <c r="R1550" s="271" t="s">
        <v>5858</v>
      </c>
    </row>
    <row r="1551" spans="17:18" x14ac:dyDescent="0.25">
      <c r="Q1551" s="273" t="s">
        <v>5859</v>
      </c>
      <c r="R1551" s="272" t="s">
        <v>5860</v>
      </c>
    </row>
    <row r="1552" spans="17:18" x14ac:dyDescent="0.25">
      <c r="Q1552" s="274" t="s">
        <v>5861</v>
      </c>
      <c r="R1552" s="271" t="s">
        <v>5862</v>
      </c>
    </row>
    <row r="1553" spans="17:18" x14ac:dyDescent="0.25">
      <c r="Q1553" s="273" t="s">
        <v>5863</v>
      </c>
      <c r="R1553" s="272" t="s">
        <v>5864</v>
      </c>
    </row>
    <row r="1554" spans="17:18" x14ac:dyDescent="0.25">
      <c r="Q1554" s="273"/>
      <c r="R1554" s="272" t="s">
        <v>5865</v>
      </c>
    </row>
    <row r="1555" spans="17:18" x14ac:dyDescent="0.25">
      <c r="Q1555" s="274" t="s">
        <v>5866</v>
      </c>
      <c r="R1555" s="271" t="s">
        <v>5867</v>
      </c>
    </row>
    <row r="1556" spans="17:18" x14ac:dyDescent="0.25">
      <c r="Q1556" s="273" t="s">
        <v>5868</v>
      </c>
      <c r="R1556" s="272" t="s">
        <v>5869</v>
      </c>
    </row>
    <row r="1557" spans="17:18" x14ac:dyDescent="0.25">
      <c r="Q1557" s="274" t="s">
        <v>5870</v>
      </c>
      <c r="R1557" s="271" t="s">
        <v>5871</v>
      </c>
    </row>
    <row r="1558" spans="17:18" x14ac:dyDescent="0.25">
      <c r="Q1558" s="274"/>
      <c r="R1558" s="271" t="s">
        <v>5872</v>
      </c>
    </row>
    <row r="1559" spans="17:18" x14ac:dyDescent="0.25">
      <c r="Q1559" s="273" t="s">
        <v>5873</v>
      </c>
      <c r="R1559" s="272" t="s">
        <v>5874</v>
      </c>
    </row>
    <row r="1560" spans="17:18" x14ac:dyDescent="0.25">
      <c r="Q1560" s="274" t="s">
        <v>5875</v>
      </c>
      <c r="R1560" s="271" t="s">
        <v>5876</v>
      </c>
    </row>
    <row r="1561" spans="17:18" x14ac:dyDescent="0.25">
      <c r="Q1561" s="273" t="s">
        <v>5877</v>
      </c>
      <c r="R1561" s="272" t="s">
        <v>5878</v>
      </c>
    </row>
    <row r="1562" spans="17:18" x14ac:dyDescent="0.25">
      <c r="Q1562" s="274" t="s">
        <v>5879</v>
      </c>
      <c r="R1562" s="271" t="s">
        <v>5880</v>
      </c>
    </row>
    <row r="1563" spans="17:18" x14ac:dyDescent="0.25">
      <c r="Q1563" s="274"/>
      <c r="R1563" s="271" t="s">
        <v>5881</v>
      </c>
    </row>
    <row r="1564" spans="17:18" x14ac:dyDescent="0.25">
      <c r="Q1564" s="273" t="s">
        <v>5882</v>
      </c>
      <c r="R1564" s="272" t="s">
        <v>5883</v>
      </c>
    </row>
    <row r="1565" spans="17:18" x14ac:dyDescent="0.25">
      <c r="Q1565" s="274" t="s">
        <v>5884</v>
      </c>
      <c r="R1565" s="271" t="s">
        <v>5885</v>
      </c>
    </row>
    <row r="1566" spans="17:18" x14ac:dyDescent="0.25">
      <c r="Q1566" s="273" t="s">
        <v>5886</v>
      </c>
      <c r="R1566" s="272" t="s">
        <v>5887</v>
      </c>
    </row>
    <row r="1567" spans="17:18" x14ac:dyDescent="0.25">
      <c r="Q1567" s="274" t="s">
        <v>5888</v>
      </c>
      <c r="R1567" s="271" t="s">
        <v>5889</v>
      </c>
    </row>
    <row r="1568" spans="17:18" x14ac:dyDescent="0.25">
      <c r="Q1568" s="274"/>
      <c r="R1568" s="271" t="s">
        <v>5890</v>
      </c>
    </row>
    <row r="1569" spans="17:18" x14ac:dyDescent="0.25">
      <c r="Q1569" s="273" t="s">
        <v>5891</v>
      </c>
      <c r="R1569" s="272" t="s">
        <v>5892</v>
      </c>
    </row>
    <row r="1570" spans="17:18" x14ac:dyDescent="0.25">
      <c r="Q1570" s="274" t="s">
        <v>5893</v>
      </c>
      <c r="R1570" s="271" t="s">
        <v>5894</v>
      </c>
    </row>
    <row r="1571" spans="17:18" x14ac:dyDescent="0.25">
      <c r="Q1571" s="273" t="s">
        <v>5895</v>
      </c>
      <c r="R1571" s="272" t="s">
        <v>5896</v>
      </c>
    </row>
    <row r="1572" spans="17:18" x14ac:dyDescent="0.25">
      <c r="Q1572" s="274" t="s">
        <v>5897</v>
      </c>
      <c r="R1572" s="271" t="s">
        <v>5898</v>
      </c>
    </row>
    <row r="1573" spans="17:18" x14ac:dyDescent="0.25">
      <c r="Q1573" s="273" t="s">
        <v>5899</v>
      </c>
      <c r="R1573" s="272" t="s">
        <v>5900</v>
      </c>
    </row>
    <row r="1574" spans="17:18" x14ac:dyDescent="0.25">
      <c r="Q1574" s="274" t="s">
        <v>5901</v>
      </c>
      <c r="R1574" s="271" t="s">
        <v>5902</v>
      </c>
    </row>
    <row r="1575" spans="17:18" x14ac:dyDescent="0.25">
      <c r="Q1575" s="273" t="s">
        <v>5903</v>
      </c>
      <c r="R1575" s="272" t="s">
        <v>5904</v>
      </c>
    </row>
    <row r="1576" spans="17:18" x14ac:dyDescent="0.25">
      <c r="Q1576" s="274" t="s">
        <v>5905</v>
      </c>
      <c r="R1576" s="271" t="s">
        <v>5906</v>
      </c>
    </row>
    <row r="1577" spans="17:18" x14ac:dyDescent="0.25">
      <c r="Q1577" s="274"/>
      <c r="R1577" s="271" t="s">
        <v>5907</v>
      </c>
    </row>
    <row r="1578" spans="17:18" x14ac:dyDescent="0.25">
      <c r="Q1578" s="274"/>
      <c r="R1578" s="271" t="s">
        <v>5908</v>
      </c>
    </row>
    <row r="1579" spans="17:18" x14ac:dyDescent="0.25">
      <c r="Q1579" s="273" t="s">
        <v>5909</v>
      </c>
      <c r="R1579" s="272" t="s">
        <v>5910</v>
      </c>
    </row>
    <row r="1580" spans="17:18" x14ac:dyDescent="0.25">
      <c r="Q1580" s="273"/>
      <c r="R1580" s="272" t="s">
        <v>5911</v>
      </c>
    </row>
    <row r="1581" spans="17:18" x14ac:dyDescent="0.25">
      <c r="Q1581" s="273"/>
      <c r="R1581" s="272" t="s">
        <v>5912</v>
      </c>
    </row>
    <row r="1582" spans="17:18" x14ac:dyDescent="0.25">
      <c r="Q1582" s="274" t="s">
        <v>5913</v>
      </c>
      <c r="R1582" s="271" t="s">
        <v>5914</v>
      </c>
    </row>
    <row r="1583" spans="17:18" x14ac:dyDescent="0.25">
      <c r="Q1583" s="274"/>
      <c r="R1583" s="271" t="s">
        <v>5915</v>
      </c>
    </row>
    <row r="1584" spans="17:18" x14ac:dyDescent="0.25">
      <c r="Q1584" s="273" t="s">
        <v>5916</v>
      </c>
      <c r="R1584" s="272" t="s">
        <v>5917</v>
      </c>
    </row>
    <row r="1585" spans="17:18" x14ac:dyDescent="0.25">
      <c r="Q1585" s="274" t="s">
        <v>5918</v>
      </c>
      <c r="R1585" s="271" t="s">
        <v>5919</v>
      </c>
    </row>
    <row r="1586" spans="17:18" x14ac:dyDescent="0.25">
      <c r="Q1586" s="273" t="s">
        <v>5920</v>
      </c>
      <c r="R1586" s="272" t="s">
        <v>5921</v>
      </c>
    </row>
    <row r="1587" spans="17:18" x14ac:dyDescent="0.25">
      <c r="Q1587" s="273"/>
      <c r="R1587" s="272" t="s">
        <v>5922</v>
      </c>
    </row>
    <row r="1588" spans="17:18" x14ac:dyDescent="0.25">
      <c r="Q1588" s="274" t="s">
        <v>5923</v>
      </c>
      <c r="R1588" s="271" t="s">
        <v>5924</v>
      </c>
    </row>
    <row r="1589" spans="17:18" x14ac:dyDescent="0.25">
      <c r="Q1589" s="273" t="s">
        <v>5925</v>
      </c>
      <c r="R1589" s="272" t="s">
        <v>5926</v>
      </c>
    </row>
    <row r="1590" spans="17:18" x14ac:dyDescent="0.25">
      <c r="Q1590" s="273"/>
      <c r="R1590" s="272" t="s">
        <v>5927</v>
      </c>
    </row>
    <row r="1591" spans="17:18" x14ac:dyDescent="0.25">
      <c r="Q1591" s="274" t="s">
        <v>5928</v>
      </c>
      <c r="R1591" s="271" t="s">
        <v>5929</v>
      </c>
    </row>
    <row r="1592" spans="17:18" x14ac:dyDescent="0.25">
      <c r="Q1592" s="273" t="s">
        <v>5930</v>
      </c>
      <c r="R1592" s="272" t="s">
        <v>5931</v>
      </c>
    </row>
    <row r="1593" spans="17:18" x14ac:dyDescent="0.25">
      <c r="Q1593" s="273"/>
      <c r="R1593" s="272" t="s">
        <v>5932</v>
      </c>
    </row>
    <row r="1594" spans="17:18" x14ac:dyDescent="0.25">
      <c r="Q1594" s="274" t="s">
        <v>5933</v>
      </c>
      <c r="R1594" s="271" t="s">
        <v>5934</v>
      </c>
    </row>
    <row r="1595" spans="17:18" x14ac:dyDescent="0.25">
      <c r="Q1595" s="273" t="s">
        <v>5935</v>
      </c>
      <c r="R1595" s="272" t="s">
        <v>5936</v>
      </c>
    </row>
    <row r="1596" spans="17:18" x14ac:dyDescent="0.25">
      <c r="Q1596" s="274" t="s">
        <v>5937</v>
      </c>
      <c r="R1596" s="271" t="s">
        <v>5938</v>
      </c>
    </row>
    <row r="1597" spans="17:18" x14ac:dyDescent="0.25">
      <c r="Q1597" s="273" t="s">
        <v>5939</v>
      </c>
      <c r="R1597" s="272" t="s">
        <v>5940</v>
      </c>
    </row>
    <row r="1598" spans="17:18" x14ac:dyDescent="0.25">
      <c r="Q1598" s="274" t="s">
        <v>5941</v>
      </c>
      <c r="R1598" s="271" t="s">
        <v>5942</v>
      </c>
    </row>
    <row r="1599" spans="17:18" x14ac:dyDescent="0.25">
      <c r="Q1599" s="273" t="s">
        <v>5943</v>
      </c>
      <c r="R1599" s="272" t="s">
        <v>4759</v>
      </c>
    </row>
    <row r="1600" spans="17:18" x14ac:dyDescent="0.25">
      <c r="Q1600" s="274" t="s">
        <v>5944</v>
      </c>
      <c r="R1600" s="271" t="s">
        <v>5945</v>
      </c>
    </row>
    <row r="1601" spans="17:18" x14ac:dyDescent="0.25">
      <c r="Q1601" s="274"/>
      <c r="R1601" s="271" t="s">
        <v>5946</v>
      </c>
    </row>
    <row r="1602" spans="17:18" x14ac:dyDescent="0.25">
      <c r="Q1602" s="273" t="s">
        <v>5947</v>
      </c>
      <c r="R1602" s="272" t="s">
        <v>5948</v>
      </c>
    </row>
    <row r="1603" spans="17:18" x14ac:dyDescent="0.25">
      <c r="Q1603" s="273"/>
      <c r="R1603" s="272" t="s">
        <v>5949</v>
      </c>
    </row>
    <row r="1604" spans="17:18" x14ac:dyDescent="0.25">
      <c r="Q1604" s="273"/>
      <c r="R1604" s="272" t="s">
        <v>5950</v>
      </c>
    </row>
    <row r="1605" spans="17:18" x14ac:dyDescent="0.25">
      <c r="Q1605" s="273"/>
      <c r="R1605" s="272" t="s">
        <v>5951</v>
      </c>
    </row>
    <row r="1606" spans="17:18" x14ac:dyDescent="0.25">
      <c r="Q1606" s="274" t="s">
        <v>5952</v>
      </c>
      <c r="R1606" s="271" t="s">
        <v>5953</v>
      </c>
    </row>
    <row r="1607" spans="17:18" x14ac:dyDescent="0.25">
      <c r="Q1607" s="273" t="s">
        <v>5954</v>
      </c>
      <c r="R1607" s="272" t="s">
        <v>5955</v>
      </c>
    </row>
    <row r="1608" spans="17:18" x14ac:dyDescent="0.25">
      <c r="Q1608" s="274" t="s">
        <v>5956</v>
      </c>
      <c r="R1608" s="271" t="s">
        <v>5957</v>
      </c>
    </row>
    <row r="1609" spans="17:18" x14ac:dyDescent="0.25">
      <c r="Q1609" s="274"/>
      <c r="R1609" s="271" t="s">
        <v>5958</v>
      </c>
    </row>
    <row r="1610" spans="17:18" x14ac:dyDescent="0.25">
      <c r="Q1610" s="273" t="s">
        <v>5959</v>
      </c>
      <c r="R1610" s="272" t="s">
        <v>5960</v>
      </c>
    </row>
    <row r="1611" spans="17:18" x14ac:dyDescent="0.25">
      <c r="Q1611" s="274" t="s">
        <v>5961</v>
      </c>
      <c r="R1611" s="271" t="s">
        <v>5962</v>
      </c>
    </row>
    <row r="1612" spans="17:18" x14ac:dyDescent="0.25">
      <c r="Q1612" s="273" t="s">
        <v>5963</v>
      </c>
      <c r="R1612" s="272" t="s">
        <v>5964</v>
      </c>
    </row>
    <row r="1613" spans="17:18" x14ac:dyDescent="0.25">
      <c r="Q1613" s="273"/>
      <c r="R1613" s="272" t="s">
        <v>5965</v>
      </c>
    </row>
    <row r="1614" spans="17:18" x14ac:dyDescent="0.25">
      <c r="Q1614" s="274" t="s">
        <v>5966</v>
      </c>
      <c r="R1614" s="271" t="s">
        <v>5967</v>
      </c>
    </row>
    <row r="1615" spans="17:18" x14ac:dyDescent="0.25">
      <c r="Q1615" s="274"/>
      <c r="R1615" s="271" t="s">
        <v>5968</v>
      </c>
    </row>
    <row r="1616" spans="17:18" x14ac:dyDescent="0.25">
      <c r="Q1616" s="274"/>
      <c r="R1616" s="271" t="s">
        <v>5969</v>
      </c>
    </row>
    <row r="1617" spans="17:18" x14ac:dyDescent="0.25">
      <c r="Q1617" s="274"/>
      <c r="R1617" s="271" t="s">
        <v>5970</v>
      </c>
    </row>
    <row r="1618" spans="17:18" x14ac:dyDescent="0.25">
      <c r="Q1618" s="273" t="s">
        <v>5971</v>
      </c>
      <c r="R1618" s="272" t="s">
        <v>5972</v>
      </c>
    </row>
    <row r="1619" spans="17:18" x14ac:dyDescent="0.25">
      <c r="Q1619" s="274" t="s">
        <v>5973</v>
      </c>
      <c r="R1619" s="271" t="s">
        <v>5974</v>
      </c>
    </row>
    <row r="1620" spans="17:18" x14ac:dyDescent="0.25">
      <c r="Q1620" s="273" t="s">
        <v>5975</v>
      </c>
      <c r="R1620" s="272" t="s">
        <v>5976</v>
      </c>
    </row>
    <row r="1621" spans="17:18" x14ac:dyDescent="0.25">
      <c r="Q1621" s="274" t="s">
        <v>5977</v>
      </c>
      <c r="R1621" s="271" t="s">
        <v>5978</v>
      </c>
    </row>
    <row r="1622" spans="17:18" x14ac:dyDescent="0.25">
      <c r="Q1622" s="274"/>
      <c r="R1622" s="271" t="s">
        <v>5979</v>
      </c>
    </row>
    <row r="1623" spans="17:18" x14ac:dyDescent="0.25">
      <c r="Q1623" s="274"/>
      <c r="R1623" s="271" t="s">
        <v>5980</v>
      </c>
    </row>
    <row r="1624" spans="17:18" x14ac:dyDescent="0.25">
      <c r="Q1624" s="274"/>
      <c r="R1624" s="271" t="s">
        <v>5981</v>
      </c>
    </row>
    <row r="1625" spans="17:18" x14ac:dyDescent="0.25">
      <c r="Q1625" s="274"/>
      <c r="R1625" s="271" t="s">
        <v>5982</v>
      </c>
    </row>
    <row r="1626" spans="17:18" x14ac:dyDescent="0.25">
      <c r="Q1626" s="274"/>
      <c r="R1626" s="271" t="s">
        <v>5983</v>
      </c>
    </row>
    <row r="1627" spans="17:18" x14ac:dyDescent="0.25">
      <c r="Q1627" s="274"/>
      <c r="R1627" s="271" t="s">
        <v>5984</v>
      </c>
    </row>
    <row r="1628" spans="17:18" x14ac:dyDescent="0.25">
      <c r="Q1628" s="273" t="s">
        <v>5985</v>
      </c>
      <c r="R1628" s="272" t="s">
        <v>5986</v>
      </c>
    </row>
    <row r="1629" spans="17:18" x14ac:dyDescent="0.25">
      <c r="Q1629" s="273"/>
      <c r="R1629" s="272" t="s">
        <v>5987</v>
      </c>
    </row>
    <row r="1630" spans="17:18" x14ac:dyDescent="0.25">
      <c r="Q1630" s="273"/>
      <c r="R1630" s="272" t="s">
        <v>5988</v>
      </c>
    </row>
    <row r="1631" spans="17:18" x14ac:dyDescent="0.25">
      <c r="Q1631" s="273"/>
      <c r="R1631" s="272" t="s">
        <v>5989</v>
      </c>
    </row>
    <row r="1632" spans="17:18" x14ac:dyDescent="0.25">
      <c r="Q1632" s="274" t="s">
        <v>5990</v>
      </c>
      <c r="R1632" s="271" t="s">
        <v>5991</v>
      </c>
    </row>
    <row r="1633" spans="17:18" x14ac:dyDescent="0.25">
      <c r="Q1633" s="273" t="s">
        <v>5992</v>
      </c>
      <c r="R1633" s="272" t="s">
        <v>5993</v>
      </c>
    </row>
    <row r="1634" spans="17:18" x14ac:dyDescent="0.25">
      <c r="Q1634" s="273"/>
      <c r="R1634" s="272" t="s">
        <v>5994</v>
      </c>
    </row>
    <row r="1635" spans="17:18" x14ac:dyDescent="0.25">
      <c r="Q1635" s="274" t="s">
        <v>5995</v>
      </c>
      <c r="R1635" s="271" t="s">
        <v>5996</v>
      </c>
    </row>
    <row r="1636" spans="17:18" x14ac:dyDescent="0.25">
      <c r="Q1636" s="273" t="s">
        <v>5997</v>
      </c>
      <c r="R1636" s="272" t="s">
        <v>5998</v>
      </c>
    </row>
    <row r="1637" spans="17:18" x14ac:dyDescent="0.25">
      <c r="Q1637" s="274" t="s">
        <v>5999</v>
      </c>
      <c r="R1637" s="271" t="s">
        <v>6000</v>
      </c>
    </row>
    <row r="1638" spans="17:18" x14ac:dyDescent="0.25">
      <c r="Q1638" s="273" t="s">
        <v>6001</v>
      </c>
      <c r="R1638" s="272" t="s">
        <v>6002</v>
      </c>
    </row>
    <row r="1639" spans="17:18" x14ac:dyDescent="0.25">
      <c r="Q1639" s="273"/>
      <c r="R1639" s="272" t="s">
        <v>6003</v>
      </c>
    </row>
    <row r="1640" spans="17:18" x14ac:dyDescent="0.25">
      <c r="Q1640" s="273"/>
      <c r="R1640" s="272" t="s">
        <v>6004</v>
      </c>
    </row>
    <row r="1641" spans="17:18" x14ac:dyDescent="0.25">
      <c r="Q1641" s="273"/>
      <c r="R1641" s="272" t="s">
        <v>4267</v>
      </c>
    </row>
    <row r="1642" spans="17:18" x14ac:dyDescent="0.25">
      <c r="Q1642" s="274" t="s">
        <v>6005</v>
      </c>
      <c r="R1642" s="271" t="s">
        <v>6006</v>
      </c>
    </row>
    <row r="1643" spans="17:18" x14ac:dyDescent="0.25">
      <c r="Q1643" s="273" t="s">
        <v>6007</v>
      </c>
      <c r="R1643" s="272" t="s">
        <v>6008</v>
      </c>
    </row>
    <row r="1644" spans="17:18" x14ac:dyDescent="0.25">
      <c r="Q1644" s="273"/>
      <c r="R1644" s="272" t="s">
        <v>6009</v>
      </c>
    </row>
    <row r="1645" spans="17:18" x14ac:dyDescent="0.25">
      <c r="Q1645" s="274" t="s">
        <v>6010</v>
      </c>
      <c r="R1645" s="271" t="s">
        <v>6011</v>
      </c>
    </row>
    <row r="1646" spans="17:18" x14ac:dyDescent="0.25">
      <c r="Q1646" s="274"/>
      <c r="R1646" s="271" t="s">
        <v>6012</v>
      </c>
    </row>
    <row r="1647" spans="17:18" x14ac:dyDescent="0.25">
      <c r="Q1647" s="273" t="s">
        <v>6013</v>
      </c>
      <c r="R1647" s="272" t="s">
        <v>6014</v>
      </c>
    </row>
    <row r="1648" spans="17:18" x14ac:dyDescent="0.25">
      <c r="Q1648" s="274" t="s">
        <v>6015</v>
      </c>
      <c r="R1648" s="271" t="s">
        <v>6016</v>
      </c>
    </row>
    <row r="1649" spans="17:18" x14ac:dyDescent="0.25">
      <c r="Q1649" s="273" t="s">
        <v>6017</v>
      </c>
      <c r="R1649" s="272" t="s">
        <v>6018</v>
      </c>
    </row>
    <row r="1650" spans="17:18" x14ac:dyDescent="0.25">
      <c r="Q1650" s="274" t="s">
        <v>6019</v>
      </c>
      <c r="R1650" s="271" t="s">
        <v>6020</v>
      </c>
    </row>
    <row r="1651" spans="17:18" x14ac:dyDescent="0.25">
      <c r="Q1651" s="273" t="s">
        <v>6021</v>
      </c>
      <c r="R1651" s="272" t="s">
        <v>6022</v>
      </c>
    </row>
    <row r="1652" spans="17:18" x14ac:dyDescent="0.25">
      <c r="Q1652" s="274" t="s">
        <v>6023</v>
      </c>
      <c r="R1652" s="271" t="s">
        <v>6024</v>
      </c>
    </row>
    <row r="1653" spans="17:18" x14ac:dyDescent="0.25">
      <c r="Q1653" s="273" t="s">
        <v>6025</v>
      </c>
      <c r="R1653" s="272" t="s">
        <v>6026</v>
      </c>
    </row>
    <row r="1654" spans="17:18" x14ac:dyDescent="0.25">
      <c r="Q1654" s="273"/>
      <c r="R1654" s="272" t="s">
        <v>6027</v>
      </c>
    </row>
    <row r="1655" spans="17:18" x14ac:dyDescent="0.25">
      <c r="Q1655" s="273"/>
      <c r="R1655" s="272" t="s">
        <v>6028</v>
      </c>
    </row>
    <row r="1656" spans="17:18" x14ac:dyDescent="0.25">
      <c r="Q1656" s="274" t="s">
        <v>6029</v>
      </c>
      <c r="R1656" s="271" t="s">
        <v>6030</v>
      </c>
    </row>
    <row r="1657" spans="17:18" x14ac:dyDescent="0.25">
      <c r="Q1657" s="273" t="s">
        <v>6031</v>
      </c>
      <c r="R1657" s="272" t="s">
        <v>6032</v>
      </c>
    </row>
    <row r="1658" spans="17:18" x14ac:dyDescent="0.25">
      <c r="Q1658" s="273"/>
      <c r="R1658" s="272" t="s">
        <v>6033</v>
      </c>
    </row>
    <row r="1659" spans="17:18" x14ac:dyDescent="0.25">
      <c r="Q1659" s="274" t="s">
        <v>6034</v>
      </c>
      <c r="R1659" s="271" t="s">
        <v>6035</v>
      </c>
    </row>
    <row r="1660" spans="17:18" x14ac:dyDescent="0.25">
      <c r="Q1660" s="273" t="s">
        <v>6036</v>
      </c>
      <c r="R1660" s="272" t="s">
        <v>6037</v>
      </c>
    </row>
    <row r="1661" spans="17:18" x14ac:dyDescent="0.25">
      <c r="Q1661" s="273"/>
      <c r="R1661" s="272" t="s">
        <v>6038</v>
      </c>
    </row>
    <row r="1662" spans="17:18" x14ac:dyDescent="0.25">
      <c r="Q1662" s="273"/>
      <c r="R1662" s="272" t="s">
        <v>6039</v>
      </c>
    </row>
    <row r="1663" spans="17:18" x14ac:dyDescent="0.25">
      <c r="Q1663" s="273"/>
      <c r="R1663" s="272" t="s">
        <v>6040</v>
      </c>
    </row>
    <row r="1664" spans="17:18" x14ac:dyDescent="0.25">
      <c r="Q1664" s="274" t="s">
        <v>6041</v>
      </c>
      <c r="R1664" s="271" t="s">
        <v>6042</v>
      </c>
    </row>
    <row r="1665" spans="17:18" x14ac:dyDescent="0.25">
      <c r="Q1665" s="273" t="s">
        <v>6043</v>
      </c>
      <c r="R1665" s="272" t="s">
        <v>6044</v>
      </c>
    </row>
    <row r="1666" spans="17:18" x14ac:dyDescent="0.25">
      <c r="Q1666" s="274" t="s">
        <v>6045</v>
      </c>
      <c r="R1666" s="271" t="s">
        <v>6046</v>
      </c>
    </row>
    <row r="1667" spans="17:18" x14ac:dyDescent="0.25">
      <c r="Q1667" s="273" t="s">
        <v>6047</v>
      </c>
      <c r="R1667" s="272" t="s">
        <v>6048</v>
      </c>
    </row>
    <row r="1668" spans="17:18" x14ac:dyDescent="0.25">
      <c r="Q1668" s="273"/>
      <c r="R1668" s="272" t="s">
        <v>6049</v>
      </c>
    </row>
    <row r="1669" spans="17:18" x14ac:dyDescent="0.25">
      <c r="Q1669" s="273"/>
      <c r="R1669" s="272" t="s">
        <v>6050</v>
      </c>
    </row>
    <row r="1670" spans="17:18" x14ac:dyDescent="0.25">
      <c r="Q1670" s="273"/>
      <c r="R1670" s="272" t="s">
        <v>6051</v>
      </c>
    </row>
    <row r="1671" spans="17:18" x14ac:dyDescent="0.25">
      <c r="Q1671" s="273"/>
      <c r="R1671" s="272" t="s">
        <v>6052</v>
      </c>
    </row>
    <row r="1672" spans="17:18" x14ac:dyDescent="0.25">
      <c r="Q1672" s="274" t="s">
        <v>6053</v>
      </c>
      <c r="R1672" s="271" t="s">
        <v>6054</v>
      </c>
    </row>
    <row r="1673" spans="17:18" x14ac:dyDescent="0.25">
      <c r="Q1673" s="273" t="s">
        <v>6055</v>
      </c>
      <c r="R1673" s="272" t="s">
        <v>6056</v>
      </c>
    </row>
    <row r="1674" spans="17:18" x14ac:dyDescent="0.25">
      <c r="Q1674" s="274" t="s">
        <v>6057</v>
      </c>
      <c r="R1674" s="271" t="s">
        <v>6058</v>
      </c>
    </row>
    <row r="1675" spans="17:18" x14ac:dyDescent="0.25">
      <c r="Q1675" s="273" t="s">
        <v>6059</v>
      </c>
      <c r="R1675" s="272" t="s">
        <v>6060</v>
      </c>
    </row>
    <row r="1676" spans="17:18" x14ac:dyDescent="0.25">
      <c r="Q1676" s="273"/>
      <c r="R1676" s="272" t="s">
        <v>6061</v>
      </c>
    </row>
    <row r="1677" spans="17:18" x14ac:dyDescent="0.25">
      <c r="Q1677" s="273"/>
      <c r="R1677" s="272" t="s">
        <v>6062</v>
      </c>
    </row>
    <row r="1678" spans="17:18" x14ac:dyDescent="0.25">
      <c r="Q1678" s="274" t="s">
        <v>6063</v>
      </c>
      <c r="R1678" s="271" t="s">
        <v>6064</v>
      </c>
    </row>
    <row r="1679" spans="17:18" x14ac:dyDescent="0.25">
      <c r="Q1679" s="274"/>
      <c r="R1679" s="271" t="s">
        <v>6065</v>
      </c>
    </row>
    <row r="1680" spans="17:18" x14ac:dyDescent="0.25">
      <c r="Q1680" s="273" t="s">
        <v>6066</v>
      </c>
      <c r="R1680" s="272" t="s">
        <v>6067</v>
      </c>
    </row>
    <row r="1681" spans="17:18" x14ac:dyDescent="0.25">
      <c r="Q1681" s="274" t="s">
        <v>6068</v>
      </c>
      <c r="R1681" s="271" t="s">
        <v>6069</v>
      </c>
    </row>
    <row r="1682" spans="17:18" x14ac:dyDescent="0.25">
      <c r="Q1682" s="273" t="s">
        <v>6070</v>
      </c>
      <c r="R1682" s="272" t="s">
        <v>6071</v>
      </c>
    </row>
    <row r="1683" spans="17:18" x14ac:dyDescent="0.25">
      <c r="Q1683" s="274" t="s">
        <v>6072</v>
      </c>
      <c r="R1683" s="271" t="s">
        <v>6073</v>
      </c>
    </row>
    <row r="1684" spans="17:18" x14ac:dyDescent="0.25">
      <c r="Q1684" s="273" t="s">
        <v>6074</v>
      </c>
      <c r="R1684" s="272" t="s">
        <v>6075</v>
      </c>
    </row>
    <row r="1685" spans="17:18" x14ac:dyDescent="0.25">
      <c r="Q1685" s="274" t="s">
        <v>6076</v>
      </c>
      <c r="R1685" s="271" t="s">
        <v>6077</v>
      </c>
    </row>
    <row r="1686" spans="17:18" x14ac:dyDescent="0.25">
      <c r="Q1686" s="273" t="s">
        <v>6078</v>
      </c>
      <c r="R1686" s="272" t="s">
        <v>6079</v>
      </c>
    </row>
    <row r="1687" spans="17:18" x14ac:dyDescent="0.25">
      <c r="Q1687" s="274" t="s">
        <v>6080</v>
      </c>
      <c r="R1687" s="271" t="s">
        <v>6081</v>
      </c>
    </row>
    <row r="1688" spans="17:18" x14ac:dyDescent="0.25">
      <c r="Q1688" s="273" t="s">
        <v>6082</v>
      </c>
      <c r="R1688" s="272" t="s">
        <v>6083</v>
      </c>
    </row>
    <row r="1689" spans="17:18" x14ac:dyDescent="0.25">
      <c r="Q1689" s="273"/>
      <c r="R1689" s="272" t="s">
        <v>6084</v>
      </c>
    </row>
    <row r="1690" spans="17:18" x14ac:dyDescent="0.25">
      <c r="Q1690" s="274" t="s">
        <v>6085</v>
      </c>
      <c r="R1690" s="271" t="s">
        <v>6086</v>
      </c>
    </row>
    <row r="1691" spans="17:18" x14ac:dyDescent="0.25">
      <c r="Q1691" s="273" t="s">
        <v>6087</v>
      </c>
      <c r="R1691" s="272" t="s">
        <v>6088</v>
      </c>
    </row>
    <row r="1692" spans="17:18" x14ac:dyDescent="0.25">
      <c r="Q1692" s="274" t="s">
        <v>6089</v>
      </c>
      <c r="R1692" s="271" t="s">
        <v>6090</v>
      </c>
    </row>
    <row r="1693" spans="17:18" x14ac:dyDescent="0.25">
      <c r="Q1693" s="273" t="s">
        <v>6091</v>
      </c>
      <c r="R1693" s="272" t="s">
        <v>6092</v>
      </c>
    </row>
    <row r="1694" spans="17:18" x14ac:dyDescent="0.25">
      <c r="Q1694" s="274" t="s">
        <v>6093</v>
      </c>
      <c r="R1694" s="271" t="s">
        <v>6094</v>
      </c>
    </row>
    <row r="1695" spans="17:18" x14ac:dyDescent="0.25">
      <c r="Q1695" s="273" t="s">
        <v>6095</v>
      </c>
      <c r="R1695" s="272" t="s">
        <v>6096</v>
      </c>
    </row>
    <row r="1696" spans="17:18" x14ac:dyDescent="0.25">
      <c r="Q1696" s="274" t="s">
        <v>6097</v>
      </c>
      <c r="R1696" s="271" t="s">
        <v>6098</v>
      </c>
    </row>
    <row r="1697" spans="17:18" x14ac:dyDescent="0.25">
      <c r="Q1697" s="273" t="s">
        <v>6099</v>
      </c>
      <c r="R1697" s="272" t="s">
        <v>6100</v>
      </c>
    </row>
    <row r="1698" spans="17:18" x14ac:dyDescent="0.25">
      <c r="Q1698" s="274" t="s">
        <v>6101</v>
      </c>
      <c r="R1698" s="271" t="s">
        <v>6102</v>
      </c>
    </row>
    <row r="1699" spans="17:18" x14ac:dyDescent="0.25">
      <c r="Q1699" s="273" t="s">
        <v>6103</v>
      </c>
      <c r="R1699" s="272" t="s">
        <v>6104</v>
      </c>
    </row>
    <row r="1700" spans="17:18" x14ac:dyDescent="0.25">
      <c r="Q1700" s="274" t="s">
        <v>6105</v>
      </c>
      <c r="R1700" s="271" t="s">
        <v>6106</v>
      </c>
    </row>
    <row r="1701" spans="17:18" x14ac:dyDescent="0.25">
      <c r="Q1701" s="273" t="s">
        <v>6107</v>
      </c>
      <c r="R1701" s="272" t="s">
        <v>6108</v>
      </c>
    </row>
    <row r="1702" spans="17:18" x14ac:dyDescent="0.25">
      <c r="Q1702" s="274" t="s">
        <v>6109</v>
      </c>
      <c r="R1702" s="271" t="s">
        <v>6110</v>
      </c>
    </row>
    <row r="1703" spans="17:18" x14ac:dyDescent="0.25">
      <c r="Q1703" s="273" t="s">
        <v>6111</v>
      </c>
      <c r="R1703" s="272" t="s">
        <v>6112</v>
      </c>
    </row>
    <row r="1704" spans="17:18" x14ac:dyDescent="0.25">
      <c r="Q1704" s="273"/>
      <c r="R1704" s="272" t="s">
        <v>6113</v>
      </c>
    </row>
    <row r="1705" spans="17:18" x14ac:dyDescent="0.25">
      <c r="Q1705" s="274" t="s">
        <v>6114</v>
      </c>
      <c r="R1705" s="271" t="s">
        <v>6115</v>
      </c>
    </row>
    <row r="1706" spans="17:18" x14ac:dyDescent="0.25">
      <c r="Q1706" s="273" t="s">
        <v>6116</v>
      </c>
      <c r="R1706" s="272" t="s">
        <v>6117</v>
      </c>
    </row>
    <row r="1707" spans="17:18" x14ac:dyDescent="0.25">
      <c r="Q1707" s="273"/>
      <c r="R1707" s="272" t="s">
        <v>6118</v>
      </c>
    </row>
    <row r="1708" spans="17:18" x14ac:dyDescent="0.25">
      <c r="Q1708" s="274" t="s">
        <v>6119</v>
      </c>
      <c r="R1708" s="271" t="s">
        <v>6120</v>
      </c>
    </row>
    <row r="1709" spans="17:18" x14ac:dyDescent="0.25">
      <c r="Q1709" s="274"/>
      <c r="R1709" s="271" t="s">
        <v>6121</v>
      </c>
    </row>
    <row r="1710" spans="17:18" x14ac:dyDescent="0.25">
      <c r="Q1710" s="274"/>
      <c r="R1710" s="271" t="s">
        <v>6122</v>
      </c>
    </row>
    <row r="1711" spans="17:18" x14ac:dyDescent="0.25">
      <c r="Q1711" s="273" t="s">
        <v>6123</v>
      </c>
      <c r="R1711" s="272" t="s">
        <v>6124</v>
      </c>
    </row>
    <row r="1712" spans="17:18" x14ac:dyDescent="0.25">
      <c r="Q1712" s="274" t="s">
        <v>6125</v>
      </c>
      <c r="R1712" s="271" t="s">
        <v>6126</v>
      </c>
    </row>
    <row r="1713" spans="17:18" x14ac:dyDescent="0.25">
      <c r="Q1713" s="274"/>
      <c r="R1713" s="271" t="s">
        <v>6127</v>
      </c>
    </row>
    <row r="1714" spans="17:18" x14ac:dyDescent="0.25">
      <c r="Q1714" s="274"/>
      <c r="R1714" s="271" t="s">
        <v>6128</v>
      </c>
    </row>
    <row r="1715" spans="17:18" x14ac:dyDescent="0.25">
      <c r="Q1715" s="273" t="s">
        <v>6129</v>
      </c>
      <c r="R1715" s="272" t="s">
        <v>6130</v>
      </c>
    </row>
    <row r="1716" spans="17:18" x14ac:dyDescent="0.25">
      <c r="Q1716" s="274" t="s">
        <v>6131</v>
      </c>
      <c r="R1716" s="271" t="s">
        <v>6130</v>
      </c>
    </row>
    <row r="1717" spans="17:18" x14ac:dyDescent="0.25">
      <c r="Q1717" s="273" t="s">
        <v>6132</v>
      </c>
      <c r="R1717" s="272" t="s">
        <v>6133</v>
      </c>
    </row>
    <row r="1718" spans="17:18" x14ac:dyDescent="0.25">
      <c r="Q1718" s="274" t="s">
        <v>6134</v>
      </c>
      <c r="R1718" s="271" t="s">
        <v>6135</v>
      </c>
    </row>
    <row r="1719" spans="17:18" x14ac:dyDescent="0.25">
      <c r="Q1719" s="273" t="s">
        <v>6136</v>
      </c>
      <c r="R1719" s="272" t="s">
        <v>6137</v>
      </c>
    </row>
    <row r="1720" spans="17:18" x14ac:dyDescent="0.25">
      <c r="Q1720" s="274" t="s">
        <v>6138</v>
      </c>
      <c r="R1720" s="271" t="s">
        <v>6139</v>
      </c>
    </row>
    <row r="1721" spans="17:18" x14ac:dyDescent="0.25">
      <c r="Q1721" s="273" t="s">
        <v>6140</v>
      </c>
      <c r="R1721" s="272" t="s">
        <v>6141</v>
      </c>
    </row>
    <row r="1722" spans="17:18" x14ac:dyDescent="0.25">
      <c r="Q1722" s="274" t="s">
        <v>6142</v>
      </c>
      <c r="R1722" s="271" t="s">
        <v>6143</v>
      </c>
    </row>
    <row r="1723" spans="17:18" x14ac:dyDescent="0.25">
      <c r="Q1723" s="273" t="s">
        <v>6144</v>
      </c>
      <c r="R1723" s="272" t="s">
        <v>6145</v>
      </c>
    </row>
    <row r="1724" spans="17:18" x14ac:dyDescent="0.25">
      <c r="Q1724" s="274" t="s">
        <v>6146</v>
      </c>
      <c r="R1724" s="271" t="s">
        <v>6147</v>
      </c>
    </row>
    <row r="1725" spans="17:18" x14ac:dyDescent="0.25">
      <c r="Q1725" s="273" t="s">
        <v>6148</v>
      </c>
      <c r="R1725" s="272" t="s">
        <v>6149</v>
      </c>
    </row>
    <row r="1726" spans="17:18" x14ac:dyDescent="0.25">
      <c r="Q1726" s="274" t="s">
        <v>6150</v>
      </c>
      <c r="R1726" s="271" t="s">
        <v>6151</v>
      </c>
    </row>
    <row r="1727" spans="17:18" x14ac:dyDescent="0.25">
      <c r="Q1727" s="274"/>
      <c r="R1727" s="271" t="s">
        <v>6152</v>
      </c>
    </row>
    <row r="1728" spans="17:18" x14ac:dyDescent="0.25">
      <c r="Q1728" s="273" t="s">
        <v>6153</v>
      </c>
      <c r="R1728" s="272" t="s">
        <v>6154</v>
      </c>
    </row>
    <row r="1729" spans="17:18" x14ac:dyDescent="0.25">
      <c r="Q1729" s="274" t="s">
        <v>6155</v>
      </c>
      <c r="R1729" s="271" t="s">
        <v>6156</v>
      </c>
    </row>
    <row r="1730" spans="17:18" x14ac:dyDescent="0.25">
      <c r="Q1730" s="274"/>
      <c r="R1730" s="271" t="s">
        <v>6157</v>
      </c>
    </row>
    <row r="1731" spans="17:18" x14ac:dyDescent="0.25">
      <c r="Q1731" s="273" t="s">
        <v>6158</v>
      </c>
      <c r="R1731" s="272" t="s">
        <v>6159</v>
      </c>
    </row>
    <row r="1732" spans="17:18" x14ac:dyDescent="0.25">
      <c r="Q1732" s="274" t="s">
        <v>6160</v>
      </c>
      <c r="R1732" s="271" t="s">
        <v>6161</v>
      </c>
    </row>
    <row r="1733" spans="17:18" x14ac:dyDescent="0.25">
      <c r="Q1733" s="273" t="s">
        <v>6162</v>
      </c>
      <c r="R1733" s="272" t="s">
        <v>6163</v>
      </c>
    </row>
    <row r="1734" spans="17:18" x14ac:dyDescent="0.25">
      <c r="Q1734" s="274" t="s">
        <v>6164</v>
      </c>
      <c r="R1734" s="271" t="s">
        <v>6165</v>
      </c>
    </row>
    <row r="1735" spans="17:18" x14ac:dyDescent="0.25">
      <c r="Q1735" s="273" t="s">
        <v>6166</v>
      </c>
      <c r="R1735" s="272" t="s">
        <v>6167</v>
      </c>
    </row>
    <row r="1736" spans="17:18" x14ac:dyDescent="0.25">
      <c r="Q1736" s="274" t="s">
        <v>6168</v>
      </c>
      <c r="R1736" s="271" t="s">
        <v>6169</v>
      </c>
    </row>
    <row r="1737" spans="17:18" x14ac:dyDescent="0.25">
      <c r="Q1737" s="273" t="s">
        <v>6170</v>
      </c>
      <c r="R1737" s="272" t="s">
        <v>6171</v>
      </c>
    </row>
    <row r="1738" spans="17:18" x14ac:dyDescent="0.25">
      <c r="Q1738" s="274" t="s">
        <v>6172</v>
      </c>
      <c r="R1738" s="271" t="s">
        <v>6022</v>
      </c>
    </row>
    <row r="1739" spans="17:18" x14ac:dyDescent="0.25">
      <c r="Q1739" s="273" t="s">
        <v>6173</v>
      </c>
      <c r="R1739" s="272" t="s">
        <v>6174</v>
      </c>
    </row>
    <row r="1740" spans="17:18" x14ac:dyDescent="0.25">
      <c r="Q1740" s="274" t="s">
        <v>6175</v>
      </c>
      <c r="R1740" s="271" t="s">
        <v>6176</v>
      </c>
    </row>
    <row r="1741" spans="17:18" x14ac:dyDescent="0.25">
      <c r="Q1741" s="274"/>
      <c r="R1741" s="271" t="s">
        <v>6177</v>
      </c>
    </row>
    <row r="1742" spans="17:18" x14ac:dyDescent="0.25">
      <c r="Q1742" s="273" t="s">
        <v>6178</v>
      </c>
      <c r="R1742" s="272" t="s">
        <v>6179</v>
      </c>
    </row>
    <row r="1743" spans="17:18" x14ac:dyDescent="0.25">
      <c r="Q1743" s="274" t="s">
        <v>6180</v>
      </c>
      <c r="R1743" s="271" t="s">
        <v>6181</v>
      </c>
    </row>
    <row r="1744" spans="17:18" x14ac:dyDescent="0.25">
      <c r="Q1744" s="273" t="s">
        <v>6182</v>
      </c>
      <c r="R1744" s="272" t="s">
        <v>6183</v>
      </c>
    </row>
    <row r="1745" spans="17:18" x14ac:dyDescent="0.25">
      <c r="Q1745" s="274" t="s">
        <v>6184</v>
      </c>
      <c r="R1745" s="271" t="s">
        <v>6185</v>
      </c>
    </row>
    <row r="1746" spans="17:18" x14ac:dyDescent="0.25">
      <c r="Q1746" s="273" t="s">
        <v>6186</v>
      </c>
      <c r="R1746" s="272" t="s">
        <v>6187</v>
      </c>
    </row>
    <row r="1747" spans="17:18" x14ac:dyDescent="0.25">
      <c r="Q1747" s="274" t="s">
        <v>6188</v>
      </c>
      <c r="R1747" s="271" t="s">
        <v>6189</v>
      </c>
    </row>
    <row r="1748" spans="17:18" x14ac:dyDescent="0.25">
      <c r="Q1748" s="274"/>
      <c r="R1748" s="271" t="s">
        <v>6190</v>
      </c>
    </row>
    <row r="1749" spans="17:18" x14ac:dyDescent="0.25">
      <c r="Q1749" s="273" t="s">
        <v>6191</v>
      </c>
      <c r="R1749" s="272" t="s">
        <v>6192</v>
      </c>
    </row>
    <row r="1750" spans="17:18" x14ac:dyDescent="0.25">
      <c r="Q1750" s="274" t="s">
        <v>6193</v>
      </c>
      <c r="R1750" s="271" t="s">
        <v>6194</v>
      </c>
    </row>
    <row r="1751" spans="17:18" x14ac:dyDescent="0.25">
      <c r="Q1751" s="273" t="s">
        <v>6195</v>
      </c>
      <c r="R1751" s="272" t="s">
        <v>6196</v>
      </c>
    </row>
    <row r="1752" spans="17:18" x14ac:dyDescent="0.25">
      <c r="Q1752" s="273"/>
      <c r="R1752" s="272" t="s">
        <v>6197</v>
      </c>
    </row>
    <row r="1753" spans="17:18" x14ac:dyDescent="0.25">
      <c r="Q1753" s="274" t="s">
        <v>6198</v>
      </c>
      <c r="R1753" s="271" t="s">
        <v>6199</v>
      </c>
    </row>
    <row r="1754" spans="17:18" x14ac:dyDescent="0.25">
      <c r="Q1754" s="273" t="s">
        <v>6200</v>
      </c>
      <c r="R1754" s="272" t="s">
        <v>6201</v>
      </c>
    </row>
    <row r="1755" spans="17:18" x14ac:dyDescent="0.25">
      <c r="Q1755" s="273"/>
      <c r="R1755" s="272" t="s">
        <v>6202</v>
      </c>
    </row>
    <row r="1756" spans="17:18" x14ac:dyDescent="0.25">
      <c r="Q1756" s="273"/>
      <c r="R1756" s="272" t="s">
        <v>6203</v>
      </c>
    </row>
    <row r="1757" spans="17:18" x14ac:dyDescent="0.25">
      <c r="Q1757" s="273"/>
      <c r="R1757" s="272" t="s">
        <v>6204</v>
      </c>
    </row>
    <row r="1758" spans="17:18" x14ac:dyDescent="0.25">
      <c r="Q1758" s="273"/>
      <c r="R1758" s="272" t="s">
        <v>6205</v>
      </c>
    </row>
    <row r="1759" spans="17:18" x14ac:dyDescent="0.25">
      <c r="Q1759" s="274" t="s">
        <v>6206</v>
      </c>
      <c r="R1759" s="271" t="s">
        <v>6205</v>
      </c>
    </row>
    <row r="1760" spans="17:18" x14ac:dyDescent="0.25">
      <c r="Q1760" s="273" t="s">
        <v>6207</v>
      </c>
      <c r="R1760" s="272" t="s">
        <v>6204</v>
      </c>
    </row>
    <row r="1761" spans="17:18" x14ac:dyDescent="0.25">
      <c r="Q1761" s="273"/>
      <c r="R1761" s="272" t="s">
        <v>6208</v>
      </c>
    </row>
    <row r="1762" spans="17:18" x14ac:dyDescent="0.25">
      <c r="Q1762" s="274" t="s">
        <v>6209</v>
      </c>
      <c r="R1762" s="271" t="s">
        <v>6210</v>
      </c>
    </row>
    <row r="1763" spans="17:18" x14ac:dyDescent="0.25">
      <c r="Q1763" s="274"/>
      <c r="R1763" s="271" t="s">
        <v>6211</v>
      </c>
    </row>
    <row r="1764" spans="17:18" x14ac:dyDescent="0.25">
      <c r="Q1764" s="274"/>
      <c r="R1764" s="271" t="s">
        <v>6212</v>
      </c>
    </row>
    <row r="1765" spans="17:18" x14ac:dyDescent="0.25">
      <c r="Q1765" s="274"/>
      <c r="R1765" s="271" t="s">
        <v>6213</v>
      </c>
    </row>
    <row r="1766" spans="17:18" x14ac:dyDescent="0.25">
      <c r="Q1766" s="273" t="s">
        <v>6214</v>
      </c>
      <c r="R1766" s="272" t="s">
        <v>6215</v>
      </c>
    </row>
    <row r="1767" spans="17:18" x14ac:dyDescent="0.25">
      <c r="Q1767" s="274" t="s">
        <v>6216</v>
      </c>
      <c r="R1767" s="271" t="s">
        <v>6217</v>
      </c>
    </row>
    <row r="1768" spans="17:18" x14ac:dyDescent="0.25">
      <c r="Q1768" s="273" t="s">
        <v>6218</v>
      </c>
      <c r="R1768" s="272" t="s">
        <v>6219</v>
      </c>
    </row>
    <row r="1769" spans="17:18" x14ac:dyDescent="0.25">
      <c r="Q1769" s="274" t="s">
        <v>6220</v>
      </c>
      <c r="R1769" s="271" t="s">
        <v>6221</v>
      </c>
    </row>
    <row r="1770" spans="17:18" x14ac:dyDescent="0.25">
      <c r="Q1770" s="274"/>
      <c r="R1770" s="271" t="s">
        <v>6222</v>
      </c>
    </row>
    <row r="1771" spans="17:18" x14ac:dyDescent="0.25">
      <c r="Q1771" s="274"/>
      <c r="R1771" s="271" t="s">
        <v>6223</v>
      </c>
    </row>
    <row r="1772" spans="17:18" x14ac:dyDescent="0.25">
      <c r="Q1772" s="273" t="s">
        <v>6224</v>
      </c>
      <c r="R1772" s="272" t="s">
        <v>6225</v>
      </c>
    </row>
    <row r="1773" spans="17:18" x14ac:dyDescent="0.25">
      <c r="Q1773" s="274" t="s">
        <v>6226</v>
      </c>
      <c r="R1773" s="271" t="s">
        <v>6227</v>
      </c>
    </row>
    <row r="1774" spans="17:18" x14ac:dyDescent="0.25">
      <c r="Q1774" s="273" t="s">
        <v>6228</v>
      </c>
      <c r="R1774" s="272" t="s">
        <v>6229</v>
      </c>
    </row>
    <row r="1775" spans="17:18" x14ac:dyDescent="0.25">
      <c r="Q1775" s="273"/>
      <c r="R1775" s="272" t="s">
        <v>6230</v>
      </c>
    </row>
    <row r="1776" spans="17:18" x14ac:dyDescent="0.25">
      <c r="Q1776" s="274" t="s">
        <v>6231</v>
      </c>
      <c r="R1776" s="271" t="s">
        <v>6232</v>
      </c>
    </row>
    <row r="1777" spans="17:18" x14ac:dyDescent="0.25">
      <c r="Q1777" s="273" t="s">
        <v>6233</v>
      </c>
      <c r="R1777" s="272" t="s">
        <v>6234</v>
      </c>
    </row>
    <row r="1778" spans="17:18" x14ac:dyDescent="0.25">
      <c r="Q1778" s="274" t="s">
        <v>6235</v>
      </c>
      <c r="R1778" s="271" t="s">
        <v>6236</v>
      </c>
    </row>
    <row r="1779" spans="17:18" x14ac:dyDescent="0.25">
      <c r="Q1779" s="273" t="s">
        <v>6237</v>
      </c>
      <c r="R1779" s="272" t="s">
        <v>5996</v>
      </c>
    </row>
    <row r="1780" spans="17:18" x14ac:dyDescent="0.25">
      <c r="Q1780" s="274" t="s">
        <v>6238</v>
      </c>
      <c r="R1780" s="271" t="s">
        <v>6239</v>
      </c>
    </row>
    <row r="1781" spans="17:18" x14ac:dyDescent="0.25">
      <c r="Q1781" s="273" t="s">
        <v>6240</v>
      </c>
      <c r="R1781" s="272" t="s">
        <v>6241</v>
      </c>
    </row>
    <row r="1782" spans="17:18" x14ac:dyDescent="0.25">
      <c r="Q1782" s="274" t="s">
        <v>6242</v>
      </c>
      <c r="R1782" s="271" t="s">
        <v>6243</v>
      </c>
    </row>
    <row r="1783" spans="17:18" x14ac:dyDescent="0.25">
      <c r="Q1783" s="273" t="s">
        <v>6244</v>
      </c>
      <c r="R1783" s="272" t="s">
        <v>5996</v>
      </c>
    </row>
    <row r="1784" spans="17:18" x14ac:dyDescent="0.25">
      <c r="Q1784" s="274" t="s">
        <v>6245</v>
      </c>
      <c r="R1784" s="271" t="s">
        <v>5636</v>
      </c>
    </row>
    <row r="1785" spans="17:18" x14ac:dyDescent="0.25">
      <c r="Q1785" s="273" t="s">
        <v>6246</v>
      </c>
      <c r="R1785" s="272" t="s">
        <v>6247</v>
      </c>
    </row>
    <row r="1786" spans="17:18" x14ac:dyDescent="0.25">
      <c r="Q1786" s="274" t="s">
        <v>6248</v>
      </c>
      <c r="R1786" s="271" t="s">
        <v>6249</v>
      </c>
    </row>
    <row r="1787" spans="17:18" x14ac:dyDescent="0.25">
      <c r="Q1787" s="273" t="s">
        <v>6250</v>
      </c>
      <c r="R1787" s="272" t="s">
        <v>6251</v>
      </c>
    </row>
    <row r="1788" spans="17:18" x14ac:dyDescent="0.25">
      <c r="Q1788" s="273"/>
      <c r="R1788" s="272" t="s">
        <v>6252</v>
      </c>
    </row>
    <row r="1789" spans="17:18" x14ac:dyDescent="0.25">
      <c r="Q1789" s="274" t="s">
        <v>6253</v>
      </c>
      <c r="R1789" s="271" t="s">
        <v>6254</v>
      </c>
    </row>
    <row r="1790" spans="17:18" x14ac:dyDescent="0.25">
      <c r="Q1790" s="273" t="s">
        <v>6255</v>
      </c>
      <c r="R1790" s="272" t="s">
        <v>6256</v>
      </c>
    </row>
    <row r="1791" spans="17:18" x14ac:dyDescent="0.25">
      <c r="Q1791" s="273"/>
      <c r="R1791" s="272" t="s">
        <v>6257</v>
      </c>
    </row>
    <row r="1792" spans="17:18" x14ac:dyDescent="0.25">
      <c r="Q1792" s="274" t="s">
        <v>6258</v>
      </c>
      <c r="R1792" s="271" t="s">
        <v>6259</v>
      </c>
    </row>
    <row r="1793" spans="17:18" x14ac:dyDescent="0.25">
      <c r="Q1793" s="274"/>
      <c r="R1793" s="271" t="s">
        <v>6260</v>
      </c>
    </row>
    <row r="1794" spans="17:18" x14ac:dyDescent="0.25">
      <c r="Q1794" s="274"/>
      <c r="R1794" s="271" t="s">
        <v>6261</v>
      </c>
    </row>
    <row r="1795" spans="17:18" x14ac:dyDescent="0.25">
      <c r="Q1795" s="273" t="s">
        <v>6262</v>
      </c>
      <c r="R1795" s="272" t="s">
        <v>5996</v>
      </c>
    </row>
    <row r="1796" spans="17:18" x14ac:dyDescent="0.25">
      <c r="Q1796" s="274" t="s">
        <v>6263</v>
      </c>
      <c r="R1796" s="271" t="s">
        <v>6264</v>
      </c>
    </row>
    <row r="1797" spans="17:18" x14ac:dyDescent="0.25">
      <c r="Q1797" s="273" t="s">
        <v>6265</v>
      </c>
      <c r="R1797" s="272" t="s">
        <v>6266</v>
      </c>
    </row>
    <row r="1798" spans="17:18" x14ac:dyDescent="0.25">
      <c r="Q1798" s="274" t="s">
        <v>6267</v>
      </c>
      <c r="R1798" s="271" t="s">
        <v>6268</v>
      </c>
    </row>
    <row r="1799" spans="17:18" x14ac:dyDescent="0.25">
      <c r="Q1799" s="274"/>
      <c r="R1799" s="271" t="s">
        <v>6269</v>
      </c>
    </row>
    <row r="1800" spans="17:18" x14ac:dyDescent="0.25">
      <c r="Q1800" s="273" t="s">
        <v>6270</v>
      </c>
      <c r="R1800" s="272" t="s">
        <v>6271</v>
      </c>
    </row>
    <row r="1801" spans="17:18" x14ac:dyDescent="0.25">
      <c r="Q1801" s="274" t="s">
        <v>6272</v>
      </c>
      <c r="R1801" s="271" t="s">
        <v>6273</v>
      </c>
    </row>
    <row r="1802" spans="17:18" x14ac:dyDescent="0.25">
      <c r="Q1802" s="274"/>
      <c r="R1802" s="271" t="s">
        <v>6269</v>
      </c>
    </row>
    <row r="1803" spans="17:18" x14ac:dyDescent="0.25">
      <c r="Q1803" s="273" t="s">
        <v>6274</v>
      </c>
      <c r="R1803" s="272" t="s">
        <v>6275</v>
      </c>
    </row>
    <row r="1804" spans="17:18" x14ac:dyDescent="0.25">
      <c r="Q1804" s="274" t="s">
        <v>6276</v>
      </c>
      <c r="R1804" s="271" t="s">
        <v>6277</v>
      </c>
    </row>
    <row r="1805" spans="17:18" x14ac:dyDescent="0.25">
      <c r="Q1805" s="273" t="s">
        <v>6278</v>
      </c>
      <c r="R1805" s="272" t="s">
        <v>6279</v>
      </c>
    </row>
    <row r="1806" spans="17:18" x14ac:dyDescent="0.25">
      <c r="Q1806" s="274" t="s">
        <v>6280</v>
      </c>
      <c r="R1806" s="271" t="s">
        <v>6281</v>
      </c>
    </row>
    <row r="1807" spans="17:18" x14ac:dyDescent="0.25">
      <c r="Q1807" s="273" t="s">
        <v>6282</v>
      </c>
      <c r="R1807" s="272" t="s">
        <v>6283</v>
      </c>
    </row>
    <row r="1808" spans="17:18" x14ac:dyDescent="0.25">
      <c r="Q1808" s="274" t="s">
        <v>6284</v>
      </c>
      <c r="R1808" s="271" t="s">
        <v>6285</v>
      </c>
    </row>
    <row r="1809" spans="17:18" x14ac:dyDescent="0.25">
      <c r="Q1809" s="273" t="s">
        <v>6286</v>
      </c>
      <c r="R1809" s="272" t="s">
        <v>6287</v>
      </c>
    </row>
    <row r="1810" spans="17:18" x14ac:dyDescent="0.25">
      <c r="Q1810" s="274" t="s">
        <v>6288</v>
      </c>
      <c r="R1810" s="271" t="s">
        <v>6289</v>
      </c>
    </row>
    <row r="1811" spans="17:18" x14ac:dyDescent="0.25">
      <c r="Q1811" s="273" t="s">
        <v>6290</v>
      </c>
      <c r="R1811" s="272" t="s">
        <v>6291</v>
      </c>
    </row>
    <row r="1812" spans="17:18" x14ac:dyDescent="0.25">
      <c r="Q1812" s="273"/>
      <c r="R1812" s="272" t="s">
        <v>6292</v>
      </c>
    </row>
    <row r="1813" spans="17:18" x14ac:dyDescent="0.25">
      <c r="Q1813" s="274" t="s">
        <v>6293</v>
      </c>
      <c r="R1813" s="271" t="s">
        <v>6294</v>
      </c>
    </row>
    <row r="1814" spans="17:18" x14ac:dyDescent="0.25">
      <c r="Q1814" s="273" t="s">
        <v>6295</v>
      </c>
      <c r="R1814" s="272" t="s">
        <v>6296</v>
      </c>
    </row>
    <row r="1815" spans="17:18" x14ac:dyDescent="0.25">
      <c r="Q1815" s="274" t="s">
        <v>6297</v>
      </c>
      <c r="R1815" s="271" t="s">
        <v>6298</v>
      </c>
    </row>
    <row r="1816" spans="17:18" x14ac:dyDescent="0.25">
      <c r="Q1816" s="273" t="s">
        <v>6299</v>
      </c>
      <c r="R1816" s="272" t="s">
        <v>6300</v>
      </c>
    </row>
    <row r="1817" spans="17:18" x14ac:dyDescent="0.25">
      <c r="Q1817" s="274" t="s">
        <v>6301</v>
      </c>
      <c r="R1817" s="271" t="s">
        <v>5996</v>
      </c>
    </row>
    <row r="1818" spans="17:18" x14ac:dyDescent="0.25">
      <c r="Q1818" s="273" t="s">
        <v>6302</v>
      </c>
      <c r="R1818" s="272" t="s">
        <v>2935</v>
      </c>
    </row>
    <row r="1819" spans="17:18" x14ac:dyDescent="0.25">
      <c r="Q1819" s="274" t="s">
        <v>6303</v>
      </c>
      <c r="R1819" s="271" t="s">
        <v>6304</v>
      </c>
    </row>
    <row r="1820" spans="17:18" x14ac:dyDescent="0.25">
      <c r="Q1820" s="273" t="s">
        <v>6305</v>
      </c>
      <c r="R1820" s="272" t="s">
        <v>6306</v>
      </c>
    </row>
    <row r="1821" spans="17:18" x14ac:dyDescent="0.25">
      <c r="Q1821" s="273"/>
      <c r="R1821" s="272" t="s">
        <v>6307</v>
      </c>
    </row>
    <row r="1822" spans="17:18" x14ac:dyDescent="0.25">
      <c r="Q1822" s="273"/>
      <c r="R1822" s="272" t="s">
        <v>6308</v>
      </c>
    </row>
    <row r="1823" spans="17:18" x14ac:dyDescent="0.25">
      <c r="Q1823" s="274" t="s">
        <v>6309</v>
      </c>
      <c r="R1823" s="271" t="s">
        <v>6310</v>
      </c>
    </row>
    <row r="1824" spans="17:18" ht="28.5" x14ac:dyDescent="0.25">
      <c r="Q1824" s="274"/>
      <c r="R1824" s="271" t="s">
        <v>6311</v>
      </c>
    </row>
    <row r="1825" spans="17:18" x14ac:dyDescent="0.25">
      <c r="Q1825" s="273" t="s">
        <v>6312</v>
      </c>
      <c r="R1825" s="272" t="s">
        <v>6313</v>
      </c>
    </row>
    <row r="1826" spans="17:18" x14ac:dyDescent="0.25">
      <c r="Q1826" s="274" t="s">
        <v>6314</v>
      </c>
      <c r="R1826" s="271" t="s">
        <v>6315</v>
      </c>
    </row>
    <row r="1827" spans="17:18" x14ac:dyDescent="0.25">
      <c r="Q1827" s="274"/>
      <c r="R1827" s="271" t="s">
        <v>6316</v>
      </c>
    </row>
    <row r="1828" spans="17:18" x14ac:dyDescent="0.25">
      <c r="Q1828" s="274"/>
      <c r="R1828" s="271" t="s">
        <v>6317</v>
      </c>
    </row>
    <row r="1829" spans="17:18" x14ac:dyDescent="0.25">
      <c r="Q1829" s="273" t="s">
        <v>6318</v>
      </c>
      <c r="R1829" s="272" t="s">
        <v>6319</v>
      </c>
    </row>
    <row r="1830" spans="17:18" x14ac:dyDescent="0.25">
      <c r="Q1830" s="273"/>
      <c r="R1830" s="272" t="s">
        <v>6320</v>
      </c>
    </row>
    <row r="1831" spans="17:18" x14ac:dyDescent="0.25">
      <c r="Q1831" s="274" t="s">
        <v>6321</v>
      </c>
      <c r="R1831" s="271" t="s">
        <v>6322</v>
      </c>
    </row>
    <row r="1832" spans="17:18" x14ac:dyDescent="0.25">
      <c r="Q1832" s="274"/>
      <c r="R1832" s="271" t="s">
        <v>6323</v>
      </c>
    </row>
    <row r="1833" spans="17:18" x14ac:dyDescent="0.25">
      <c r="Q1833" s="273" t="s">
        <v>6324</v>
      </c>
      <c r="R1833" s="272" t="s">
        <v>4908</v>
      </c>
    </row>
    <row r="1834" spans="17:18" x14ac:dyDescent="0.25">
      <c r="Q1834" s="273"/>
      <c r="R1834" s="272" t="s">
        <v>6325</v>
      </c>
    </row>
    <row r="1835" spans="17:18" x14ac:dyDescent="0.25">
      <c r="Q1835" s="273"/>
      <c r="R1835" s="272" t="s">
        <v>6326</v>
      </c>
    </row>
    <row r="1836" spans="17:18" x14ac:dyDescent="0.25">
      <c r="Q1836" s="273"/>
      <c r="R1836" s="272" t="s">
        <v>6327</v>
      </c>
    </row>
    <row r="1837" spans="17:18" x14ac:dyDescent="0.25">
      <c r="Q1837" s="274" t="s">
        <v>6328</v>
      </c>
      <c r="R1837" s="271" t="s">
        <v>6329</v>
      </c>
    </row>
    <row r="1838" spans="17:18" x14ac:dyDescent="0.25">
      <c r="Q1838" s="274"/>
      <c r="R1838" s="271" t="s">
        <v>6330</v>
      </c>
    </row>
    <row r="1839" spans="17:18" ht="28.5" x14ac:dyDescent="0.25">
      <c r="Q1839" s="274"/>
      <c r="R1839" s="271" t="s">
        <v>6331</v>
      </c>
    </row>
    <row r="1840" spans="17:18" ht="28.5" x14ac:dyDescent="0.25">
      <c r="Q1840" s="274"/>
      <c r="R1840" s="271" t="s">
        <v>6332</v>
      </c>
    </row>
    <row r="1841" spans="17:18" ht="28.5" x14ac:dyDescent="0.25">
      <c r="Q1841" s="274"/>
      <c r="R1841" s="271" t="s">
        <v>6333</v>
      </c>
    </row>
    <row r="1842" spans="17:18" x14ac:dyDescent="0.25">
      <c r="Q1842" s="274"/>
      <c r="R1842" s="271" t="s">
        <v>6334</v>
      </c>
    </row>
    <row r="1843" spans="17:18" x14ac:dyDescent="0.25">
      <c r="Q1843" s="274"/>
      <c r="R1843" s="271" t="s">
        <v>6335</v>
      </c>
    </row>
    <row r="1844" spans="17:18" x14ac:dyDescent="0.25">
      <c r="Q1844" s="273" t="s">
        <v>6336</v>
      </c>
      <c r="R1844" s="272" t="s">
        <v>6337</v>
      </c>
    </row>
    <row r="1845" spans="17:18" x14ac:dyDescent="0.25">
      <c r="Q1845" s="274" t="s">
        <v>6338</v>
      </c>
      <c r="R1845" s="271" t="s">
        <v>6339</v>
      </c>
    </row>
    <row r="1846" spans="17:18" x14ac:dyDescent="0.25">
      <c r="Q1846" s="274"/>
      <c r="R1846" s="271" t="s">
        <v>6340</v>
      </c>
    </row>
    <row r="1847" spans="17:18" x14ac:dyDescent="0.25">
      <c r="Q1847" s="273" t="s">
        <v>6341</v>
      </c>
      <c r="R1847" s="272" t="s">
        <v>6342</v>
      </c>
    </row>
    <row r="1848" spans="17:18" x14ac:dyDescent="0.25">
      <c r="Q1848" s="274" t="s">
        <v>6343</v>
      </c>
      <c r="R1848" s="271" t="s">
        <v>6344</v>
      </c>
    </row>
    <row r="1849" spans="17:18" x14ac:dyDescent="0.25">
      <c r="Q1849" s="273" t="s">
        <v>6345</v>
      </c>
      <c r="R1849" s="272" t="s">
        <v>6346</v>
      </c>
    </row>
    <row r="1850" spans="17:18" x14ac:dyDescent="0.25">
      <c r="Q1850" s="273"/>
      <c r="R1850" s="272" t="s">
        <v>6347</v>
      </c>
    </row>
    <row r="1851" spans="17:18" x14ac:dyDescent="0.25">
      <c r="Q1851" s="274" t="s">
        <v>6348</v>
      </c>
      <c r="R1851" s="271" t="s">
        <v>6349</v>
      </c>
    </row>
    <row r="1852" spans="17:18" x14ac:dyDescent="0.25">
      <c r="Q1852" s="273" t="s">
        <v>6350</v>
      </c>
      <c r="R1852" s="272" t="s">
        <v>6351</v>
      </c>
    </row>
    <row r="1853" spans="17:18" x14ac:dyDescent="0.25">
      <c r="Q1853" s="274" t="s">
        <v>6352</v>
      </c>
      <c r="R1853" s="271" t="s">
        <v>6353</v>
      </c>
    </row>
    <row r="1854" spans="17:18" x14ac:dyDescent="0.25">
      <c r="Q1854" s="273" t="s">
        <v>6354</v>
      </c>
      <c r="R1854" s="272" t="s">
        <v>6355</v>
      </c>
    </row>
    <row r="1855" spans="17:18" x14ac:dyDescent="0.25">
      <c r="Q1855" s="273"/>
      <c r="R1855" s="272" t="s">
        <v>6356</v>
      </c>
    </row>
    <row r="1856" spans="17:18" x14ac:dyDescent="0.25">
      <c r="Q1856" s="274" t="s">
        <v>6357</v>
      </c>
      <c r="R1856" s="271" t="s">
        <v>6358</v>
      </c>
    </row>
    <row r="1857" spans="17:18" x14ac:dyDescent="0.25">
      <c r="Q1857" s="273" t="s">
        <v>6359</v>
      </c>
      <c r="R1857" s="272" t="s">
        <v>6360</v>
      </c>
    </row>
    <row r="1858" spans="17:18" x14ac:dyDescent="0.25">
      <c r="Q1858" s="274" t="s">
        <v>6361</v>
      </c>
      <c r="R1858" s="271" t="s">
        <v>6362</v>
      </c>
    </row>
    <row r="1859" spans="17:18" x14ac:dyDescent="0.25">
      <c r="Q1859" s="273" t="s">
        <v>6363</v>
      </c>
      <c r="R1859" s="272" t="s">
        <v>6364</v>
      </c>
    </row>
    <row r="1860" spans="17:18" x14ac:dyDescent="0.25">
      <c r="Q1860" s="274" t="s">
        <v>6365</v>
      </c>
      <c r="R1860" s="271" t="s">
        <v>6366</v>
      </c>
    </row>
    <row r="1861" spans="17:18" x14ac:dyDescent="0.25">
      <c r="Q1861" s="274"/>
      <c r="R1861" s="271" t="s">
        <v>6367</v>
      </c>
    </row>
    <row r="1862" spans="17:18" x14ac:dyDescent="0.25">
      <c r="Q1862" s="273" t="s">
        <v>6368</v>
      </c>
      <c r="R1862" s="272" t="s">
        <v>6369</v>
      </c>
    </row>
    <row r="1863" spans="17:18" x14ac:dyDescent="0.25">
      <c r="Q1863" s="274" t="s">
        <v>6370</v>
      </c>
      <c r="R1863" s="271" t="s">
        <v>6371</v>
      </c>
    </row>
    <row r="1864" spans="17:18" x14ac:dyDescent="0.25">
      <c r="Q1864" s="273" t="s">
        <v>6372</v>
      </c>
      <c r="R1864" s="272" t="s">
        <v>6373</v>
      </c>
    </row>
    <row r="1865" spans="17:18" x14ac:dyDescent="0.25">
      <c r="Q1865" s="274" t="s">
        <v>6374</v>
      </c>
      <c r="R1865" s="271" t="s">
        <v>6375</v>
      </c>
    </row>
    <row r="1866" spans="17:18" x14ac:dyDescent="0.25">
      <c r="Q1866" s="273" t="s">
        <v>6376</v>
      </c>
      <c r="R1866" s="272" t="s">
        <v>6377</v>
      </c>
    </row>
    <row r="1867" spans="17:18" x14ac:dyDescent="0.25">
      <c r="Q1867" s="273"/>
      <c r="R1867" s="272" t="s">
        <v>6378</v>
      </c>
    </row>
    <row r="1868" spans="17:18" x14ac:dyDescent="0.25">
      <c r="Q1868" s="273"/>
      <c r="R1868" s="272" t="s">
        <v>6379</v>
      </c>
    </row>
    <row r="1869" spans="17:18" x14ac:dyDescent="0.25">
      <c r="Q1869" s="274" t="s">
        <v>6380</v>
      </c>
      <c r="R1869" s="271" t="s">
        <v>6381</v>
      </c>
    </row>
    <row r="1870" spans="17:18" x14ac:dyDescent="0.25">
      <c r="Q1870" s="274"/>
      <c r="R1870" s="271" t="s">
        <v>6382</v>
      </c>
    </row>
    <row r="1871" spans="17:18" x14ac:dyDescent="0.25">
      <c r="Q1871" s="273" t="s">
        <v>6383</v>
      </c>
      <c r="R1871" s="272" t="s">
        <v>4954</v>
      </c>
    </row>
    <row r="1872" spans="17:18" x14ac:dyDescent="0.25">
      <c r="Q1872" s="273"/>
      <c r="R1872" s="272" t="s">
        <v>6384</v>
      </c>
    </row>
    <row r="1873" spans="17:18" x14ac:dyDescent="0.25">
      <c r="Q1873" s="274" t="s">
        <v>6385</v>
      </c>
      <c r="R1873" s="271" t="s">
        <v>6386</v>
      </c>
    </row>
    <row r="1874" spans="17:18" x14ac:dyDescent="0.25">
      <c r="Q1874" s="274"/>
      <c r="R1874" s="271" t="s">
        <v>6387</v>
      </c>
    </row>
    <row r="1875" spans="17:18" x14ac:dyDescent="0.25">
      <c r="Q1875" s="274"/>
      <c r="R1875" s="271" t="s">
        <v>6388</v>
      </c>
    </row>
    <row r="1876" spans="17:18" x14ac:dyDescent="0.25">
      <c r="Q1876" s="274"/>
      <c r="R1876" s="271" t="s">
        <v>6389</v>
      </c>
    </row>
    <row r="1877" spans="17:18" x14ac:dyDescent="0.25">
      <c r="Q1877" s="274"/>
      <c r="R1877" s="271" t="s">
        <v>6390</v>
      </c>
    </row>
    <row r="1878" spans="17:18" x14ac:dyDescent="0.25">
      <c r="Q1878" s="274"/>
      <c r="R1878" s="271" t="s">
        <v>6391</v>
      </c>
    </row>
    <row r="1879" spans="17:18" x14ac:dyDescent="0.25">
      <c r="Q1879" s="274"/>
      <c r="R1879" s="271" t="s">
        <v>6392</v>
      </c>
    </row>
    <row r="1880" spans="17:18" x14ac:dyDescent="0.25">
      <c r="Q1880" s="274"/>
      <c r="R1880" s="271" t="s">
        <v>6393</v>
      </c>
    </row>
    <row r="1881" spans="17:18" x14ac:dyDescent="0.25">
      <c r="Q1881" s="274"/>
      <c r="R1881" s="271" t="s">
        <v>6394</v>
      </c>
    </row>
    <row r="1882" spans="17:18" x14ac:dyDescent="0.25">
      <c r="Q1882" s="273" t="s">
        <v>6395</v>
      </c>
      <c r="R1882" s="272" t="s">
        <v>6396</v>
      </c>
    </row>
    <row r="1883" spans="17:18" x14ac:dyDescent="0.25">
      <c r="Q1883" s="274" t="s">
        <v>6397</v>
      </c>
      <c r="R1883" s="271" t="s">
        <v>6398</v>
      </c>
    </row>
    <row r="1884" spans="17:18" x14ac:dyDescent="0.25">
      <c r="Q1884" s="273" t="s">
        <v>6399</v>
      </c>
      <c r="R1884" s="272" t="s">
        <v>6400</v>
      </c>
    </row>
    <row r="1885" spans="17:18" x14ac:dyDescent="0.25">
      <c r="Q1885" s="274" t="s">
        <v>6401</v>
      </c>
      <c r="R1885" s="271" t="s">
        <v>6402</v>
      </c>
    </row>
    <row r="1886" spans="17:18" x14ac:dyDescent="0.25">
      <c r="Q1886" s="273" t="s">
        <v>6403</v>
      </c>
      <c r="R1886" s="272" t="s">
        <v>6404</v>
      </c>
    </row>
    <row r="1887" spans="17:18" x14ac:dyDescent="0.25">
      <c r="Q1887" s="274" t="s">
        <v>6405</v>
      </c>
      <c r="R1887" s="271" t="s">
        <v>6406</v>
      </c>
    </row>
    <row r="1888" spans="17:18" x14ac:dyDescent="0.25">
      <c r="Q1888" s="273" t="s">
        <v>6407</v>
      </c>
      <c r="R1888" s="272" t="s">
        <v>6408</v>
      </c>
    </row>
    <row r="1889" spans="17:18" x14ac:dyDescent="0.25">
      <c r="Q1889" s="274" t="s">
        <v>6409</v>
      </c>
      <c r="R1889" s="271" t="s">
        <v>6410</v>
      </c>
    </row>
    <row r="1890" spans="17:18" x14ac:dyDescent="0.25">
      <c r="Q1890" s="274"/>
      <c r="R1890" s="271" t="s">
        <v>6411</v>
      </c>
    </row>
    <row r="1891" spans="17:18" x14ac:dyDescent="0.25">
      <c r="Q1891" s="273" t="s">
        <v>6412</v>
      </c>
      <c r="R1891" s="272" t="s">
        <v>6413</v>
      </c>
    </row>
    <row r="1892" spans="17:18" x14ac:dyDescent="0.25">
      <c r="Q1892" s="274" t="s">
        <v>6414</v>
      </c>
      <c r="R1892" s="271" t="s">
        <v>6415</v>
      </c>
    </row>
    <row r="1893" spans="17:18" x14ac:dyDescent="0.25">
      <c r="Q1893" s="273" t="s">
        <v>6416</v>
      </c>
      <c r="R1893" s="272" t="s">
        <v>6417</v>
      </c>
    </row>
    <row r="1894" spans="17:18" x14ac:dyDescent="0.25">
      <c r="Q1894" s="273"/>
      <c r="R1894" s="272" t="s">
        <v>4814</v>
      </c>
    </row>
    <row r="1895" spans="17:18" x14ac:dyDescent="0.25">
      <c r="Q1895" s="274" t="s">
        <v>6418</v>
      </c>
      <c r="R1895" s="271" t="s">
        <v>6419</v>
      </c>
    </row>
    <row r="1896" spans="17:18" x14ac:dyDescent="0.25">
      <c r="Q1896" s="274"/>
      <c r="R1896" s="271" t="s">
        <v>6420</v>
      </c>
    </row>
    <row r="1897" spans="17:18" x14ac:dyDescent="0.25">
      <c r="Q1897" s="273" t="s">
        <v>6421</v>
      </c>
      <c r="R1897" s="272" t="s">
        <v>6422</v>
      </c>
    </row>
    <row r="1898" spans="17:18" x14ac:dyDescent="0.25">
      <c r="Q1898" s="274" t="s">
        <v>6423</v>
      </c>
      <c r="R1898" s="271" t="s">
        <v>6424</v>
      </c>
    </row>
    <row r="1899" spans="17:18" x14ac:dyDescent="0.25">
      <c r="Q1899" s="273" t="s">
        <v>6425</v>
      </c>
      <c r="R1899" s="272" t="s">
        <v>6046</v>
      </c>
    </row>
    <row r="1900" spans="17:18" x14ac:dyDescent="0.25">
      <c r="Q1900" s="274" t="s">
        <v>6426</v>
      </c>
      <c r="R1900" s="271" t="s">
        <v>6427</v>
      </c>
    </row>
    <row r="1901" spans="17:18" x14ac:dyDescent="0.25">
      <c r="Q1901" s="273" t="s">
        <v>6428</v>
      </c>
      <c r="R1901" s="272" t="s">
        <v>6429</v>
      </c>
    </row>
    <row r="1902" spans="17:18" x14ac:dyDescent="0.25">
      <c r="Q1902" s="274" t="s">
        <v>6430</v>
      </c>
      <c r="R1902" s="271" t="s">
        <v>6431</v>
      </c>
    </row>
    <row r="1903" spans="17:18" x14ac:dyDescent="0.25">
      <c r="Q1903" s="273" t="s">
        <v>6432</v>
      </c>
      <c r="R1903" s="272" t="s">
        <v>6433</v>
      </c>
    </row>
    <row r="1904" spans="17:18" x14ac:dyDescent="0.25">
      <c r="Q1904" s="274" t="s">
        <v>6434</v>
      </c>
      <c r="R1904" s="271" t="s">
        <v>6435</v>
      </c>
    </row>
    <row r="1905" spans="17:18" x14ac:dyDescent="0.25">
      <c r="Q1905" s="274"/>
      <c r="R1905" s="271" t="s">
        <v>6436</v>
      </c>
    </row>
    <row r="1906" spans="17:18" x14ac:dyDescent="0.25">
      <c r="Q1906" s="273" t="s">
        <v>6437</v>
      </c>
      <c r="R1906" s="272" t="s">
        <v>6438</v>
      </c>
    </row>
    <row r="1907" spans="17:18" x14ac:dyDescent="0.25">
      <c r="Q1907" s="273"/>
      <c r="R1907" s="272" t="s">
        <v>6439</v>
      </c>
    </row>
    <row r="1908" spans="17:18" x14ac:dyDescent="0.25">
      <c r="Q1908" s="274" t="s">
        <v>6440</v>
      </c>
      <c r="R1908" s="271" t="s">
        <v>6441</v>
      </c>
    </row>
    <row r="1909" spans="17:18" x14ac:dyDescent="0.25">
      <c r="Q1909" s="274"/>
      <c r="R1909" s="271" t="s">
        <v>6442</v>
      </c>
    </row>
    <row r="1910" spans="17:18" x14ac:dyDescent="0.25">
      <c r="Q1910" s="273" t="s">
        <v>6443</v>
      </c>
      <c r="R1910" s="272" t="s">
        <v>6444</v>
      </c>
    </row>
    <row r="1911" spans="17:18" x14ac:dyDescent="0.25">
      <c r="Q1911" s="273"/>
      <c r="R1911" s="272" t="s">
        <v>6445</v>
      </c>
    </row>
    <row r="1912" spans="17:18" x14ac:dyDescent="0.25">
      <c r="Q1912" s="274" t="s">
        <v>6446</v>
      </c>
      <c r="R1912" s="271" t="s">
        <v>6447</v>
      </c>
    </row>
    <row r="1913" spans="17:18" x14ac:dyDescent="0.25">
      <c r="Q1913" s="273" t="s">
        <v>6448</v>
      </c>
      <c r="R1913" s="272" t="s">
        <v>6449</v>
      </c>
    </row>
    <row r="1914" spans="17:18" x14ac:dyDescent="0.25">
      <c r="Q1914" s="274" t="s">
        <v>6450</v>
      </c>
      <c r="R1914" s="271" t="s">
        <v>6447</v>
      </c>
    </row>
    <row r="1915" spans="17:18" x14ac:dyDescent="0.25">
      <c r="Q1915" s="273" t="s">
        <v>6451</v>
      </c>
      <c r="R1915" s="272" t="s">
        <v>6452</v>
      </c>
    </row>
    <row r="1916" spans="17:18" x14ac:dyDescent="0.25">
      <c r="Q1916" s="273"/>
      <c r="R1916" s="272" t="s">
        <v>6453</v>
      </c>
    </row>
    <row r="1917" spans="17:18" x14ac:dyDescent="0.25">
      <c r="Q1917" s="274" t="s">
        <v>6454</v>
      </c>
      <c r="R1917" s="271" t="s">
        <v>6455</v>
      </c>
    </row>
    <row r="1918" spans="17:18" x14ac:dyDescent="0.25">
      <c r="Q1918" s="274"/>
      <c r="R1918" s="271" t="s">
        <v>6456</v>
      </c>
    </row>
    <row r="1919" spans="17:18" x14ac:dyDescent="0.25">
      <c r="Q1919" s="273" t="s">
        <v>6457</v>
      </c>
      <c r="R1919" s="272" t="s">
        <v>6458</v>
      </c>
    </row>
    <row r="1920" spans="17:18" x14ac:dyDescent="0.25">
      <c r="Q1920" s="274" t="s">
        <v>6459</v>
      </c>
      <c r="R1920" s="271" t="s">
        <v>6460</v>
      </c>
    </row>
    <row r="1921" spans="17:18" x14ac:dyDescent="0.25">
      <c r="Q1921" s="274"/>
      <c r="R1921" s="271" t="s">
        <v>6461</v>
      </c>
    </row>
    <row r="1922" spans="17:18" x14ac:dyDescent="0.25">
      <c r="Q1922" s="273" t="s">
        <v>6462</v>
      </c>
      <c r="R1922" s="272" t="s">
        <v>6463</v>
      </c>
    </row>
    <row r="1923" spans="17:18" x14ac:dyDescent="0.25">
      <c r="Q1923" s="274" t="s">
        <v>6464</v>
      </c>
      <c r="R1923" s="271" t="s">
        <v>6465</v>
      </c>
    </row>
    <row r="1924" spans="17:18" x14ac:dyDescent="0.25">
      <c r="Q1924" s="273" t="s">
        <v>6466</v>
      </c>
      <c r="R1924" s="272" t="s">
        <v>6467</v>
      </c>
    </row>
    <row r="1925" spans="17:18" x14ac:dyDescent="0.25">
      <c r="Q1925" s="274" t="s">
        <v>6468</v>
      </c>
      <c r="R1925" s="271" t="s">
        <v>6469</v>
      </c>
    </row>
    <row r="1926" spans="17:18" x14ac:dyDescent="0.25">
      <c r="Q1926" s="273" t="s">
        <v>6470</v>
      </c>
      <c r="R1926" s="272" t="s">
        <v>6471</v>
      </c>
    </row>
    <row r="1927" spans="17:18" x14ac:dyDescent="0.25">
      <c r="Q1927" s="273"/>
      <c r="R1927" s="272" t="s">
        <v>6472</v>
      </c>
    </row>
    <row r="1928" spans="17:18" x14ac:dyDescent="0.25">
      <c r="Q1928" s="274" t="s">
        <v>6473</v>
      </c>
      <c r="R1928" s="271" t="s">
        <v>6474</v>
      </c>
    </row>
    <row r="1929" spans="17:18" x14ac:dyDescent="0.25">
      <c r="Q1929" s="273" t="s">
        <v>6475</v>
      </c>
      <c r="R1929" s="272" t="s">
        <v>6476</v>
      </c>
    </row>
    <row r="1930" spans="17:18" x14ac:dyDescent="0.25">
      <c r="Q1930" s="274" t="s">
        <v>6477</v>
      </c>
      <c r="R1930" s="271" t="s">
        <v>6478</v>
      </c>
    </row>
    <row r="1931" spans="17:18" x14ac:dyDescent="0.25">
      <c r="Q1931" s="274"/>
      <c r="R1931" s="271" t="s">
        <v>6479</v>
      </c>
    </row>
    <row r="1932" spans="17:18" x14ac:dyDescent="0.25">
      <c r="Q1932" s="273" t="s">
        <v>6480</v>
      </c>
      <c r="R1932" s="272" t="s">
        <v>6481</v>
      </c>
    </row>
    <row r="1933" spans="17:18" x14ac:dyDescent="0.25">
      <c r="Q1933" s="273"/>
      <c r="R1933" s="272" t="s">
        <v>6482</v>
      </c>
    </row>
    <row r="1934" spans="17:18" x14ac:dyDescent="0.25">
      <c r="Q1934" s="274" t="s">
        <v>6483</v>
      </c>
      <c r="R1934" s="271" t="s">
        <v>6484</v>
      </c>
    </row>
    <row r="1935" spans="17:18" x14ac:dyDescent="0.25">
      <c r="Q1935" s="273" t="s">
        <v>6485</v>
      </c>
      <c r="R1935" s="272" t="s">
        <v>6486</v>
      </c>
    </row>
    <row r="1936" spans="17:18" x14ac:dyDescent="0.25">
      <c r="Q1936" s="273"/>
      <c r="R1936" s="272" t="s">
        <v>6487</v>
      </c>
    </row>
    <row r="1937" spans="17:18" x14ac:dyDescent="0.25">
      <c r="Q1937" s="273"/>
      <c r="R1937" s="272" t="s">
        <v>6488</v>
      </c>
    </row>
    <row r="1938" spans="17:18" x14ac:dyDescent="0.25">
      <c r="Q1938" s="274" t="s">
        <v>6489</v>
      </c>
      <c r="R1938" s="271" t="s">
        <v>6490</v>
      </c>
    </row>
    <row r="1939" spans="17:18" x14ac:dyDescent="0.25">
      <c r="Q1939" s="273" t="s">
        <v>6491</v>
      </c>
      <c r="R1939" s="272" t="s">
        <v>6492</v>
      </c>
    </row>
    <row r="1940" spans="17:18" x14ac:dyDescent="0.25">
      <c r="Q1940" s="274" t="s">
        <v>6493</v>
      </c>
      <c r="R1940" s="271" t="s">
        <v>6494</v>
      </c>
    </row>
    <row r="1941" spans="17:18" x14ac:dyDescent="0.25">
      <c r="Q1941" s="273" t="s">
        <v>6495</v>
      </c>
      <c r="R1941" s="272" t="s">
        <v>6496</v>
      </c>
    </row>
    <row r="1942" spans="17:18" x14ac:dyDescent="0.25">
      <c r="Q1942" s="274" t="s">
        <v>6497</v>
      </c>
      <c r="R1942" s="271" t="s">
        <v>6498</v>
      </c>
    </row>
    <row r="1943" spans="17:18" x14ac:dyDescent="0.25">
      <c r="Q1943" s="273" t="s">
        <v>6499</v>
      </c>
      <c r="R1943" s="272" t="s">
        <v>6500</v>
      </c>
    </row>
    <row r="1944" spans="17:18" x14ac:dyDescent="0.25">
      <c r="Q1944" s="274" t="s">
        <v>6501</v>
      </c>
      <c r="R1944" s="271" t="s">
        <v>6502</v>
      </c>
    </row>
    <row r="1945" spans="17:18" x14ac:dyDescent="0.25">
      <c r="Q1945" s="273" t="s">
        <v>6503</v>
      </c>
      <c r="R1945" s="272" t="s">
        <v>6504</v>
      </c>
    </row>
    <row r="1946" spans="17:18" x14ac:dyDescent="0.25">
      <c r="Q1946" s="274" t="s">
        <v>6505</v>
      </c>
      <c r="R1946" s="271" t="s">
        <v>6506</v>
      </c>
    </row>
    <row r="1947" spans="17:18" x14ac:dyDescent="0.25">
      <c r="Q1947" s="274"/>
      <c r="R1947" s="271" t="s">
        <v>6507</v>
      </c>
    </row>
    <row r="1948" spans="17:18" x14ac:dyDescent="0.25">
      <c r="Q1948" s="273" t="s">
        <v>6508</v>
      </c>
      <c r="R1948" s="272" t="s">
        <v>6509</v>
      </c>
    </row>
    <row r="1949" spans="17:18" x14ac:dyDescent="0.25">
      <c r="Q1949" s="274" t="s">
        <v>6510</v>
      </c>
      <c r="R1949" s="271" t="s">
        <v>6511</v>
      </c>
    </row>
    <row r="1950" spans="17:18" x14ac:dyDescent="0.25">
      <c r="Q1950" s="273" t="s">
        <v>6512</v>
      </c>
      <c r="R1950" s="272" t="s">
        <v>6513</v>
      </c>
    </row>
    <row r="1951" spans="17:18" x14ac:dyDescent="0.25">
      <c r="Q1951" s="274" t="s">
        <v>6514</v>
      </c>
      <c r="R1951" s="271" t="s">
        <v>6515</v>
      </c>
    </row>
    <row r="1952" spans="17:18" x14ac:dyDescent="0.25">
      <c r="Q1952" s="273" t="s">
        <v>6516</v>
      </c>
      <c r="R1952" s="272" t="s">
        <v>6517</v>
      </c>
    </row>
    <row r="1953" spans="17:18" x14ac:dyDescent="0.25">
      <c r="Q1953" s="274" t="s">
        <v>6518</v>
      </c>
      <c r="R1953" s="271" t="s">
        <v>6398</v>
      </c>
    </row>
    <row r="1954" spans="17:18" x14ac:dyDescent="0.25">
      <c r="Q1954" s="273" t="s">
        <v>6519</v>
      </c>
      <c r="R1954" s="272" t="s">
        <v>6520</v>
      </c>
    </row>
    <row r="1955" spans="17:18" x14ac:dyDescent="0.25">
      <c r="Q1955" s="274" t="s">
        <v>6521</v>
      </c>
      <c r="R1955" s="271" t="s">
        <v>6522</v>
      </c>
    </row>
    <row r="1956" spans="17:18" x14ac:dyDescent="0.25">
      <c r="Q1956" s="273" t="s">
        <v>6523</v>
      </c>
      <c r="R1956" s="272" t="s">
        <v>6524</v>
      </c>
    </row>
    <row r="1957" spans="17:18" x14ac:dyDescent="0.25">
      <c r="Q1957" s="273"/>
      <c r="R1957" s="272" t="s">
        <v>6525</v>
      </c>
    </row>
    <row r="1958" spans="17:18" x14ac:dyDescent="0.25">
      <c r="Q1958" s="273"/>
      <c r="R1958" s="272" t="s">
        <v>6526</v>
      </c>
    </row>
    <row r="1959" spans="17:18" x14ac:dyDescent="0.25">
      <c r="Q1959" s="273"/>
      <c r="R1959" s="272" t="s">
        <v>6527</v>
      </c>
    </row>
    <row r="1960" spans="17:18" x14ac:dyDescent="0.25">
      <c r="Q1960" s="273"/>
      <c r="R1960" s="272" t="s">
        <v>6528</v>
      </c>
    </row>
    <row r="1961" spans="17:18" x14ac:dyDescent="0.25">
      <c r="Q1961" s="274" t="s">
        <v>6523</v>
      </c>
      <c r="R1961" s="271" t="s">
        <v>6524</v>
      </c>
    </row>
    <row r="1962" spans="17:18" x14ac:dyDescent="0.25">
      <c r="Q1962" s="274"/>
      <c r="R1962" s="271" t="s">
        <v>6529</v>
      </c>
    </row>
    <row r="1963" spans="17:18" x14ac:dyDescent="0.25">
      <c r="Q1963" s="274"/>
      <c r="R1963" s="271" t="s">
        <v>6530</v>
      </c>
    </row>
    <row r="1964" spans="17:18" x14ac:dyDescent="0.25">
      <c r="Q1964" s="274"/>
      <c r="R1964" s="271" t="s">
        <v>6531</v>
      </c>
    </row>
    <row r="1965" spans="17:18" x14ac:dyDescent="0.25">
      <c r="Q1965" s="274"/>
      <c r="R1965" s="271" t="s">
        <v>6532</v>
      </c>
    </row>
    <row r="1966" spans="17:18" x14ac:dyDescent="0.25">
      <c r="Q1966" s="273" t="s">
        <v>6533</v>
      </c>
      <c r="R1966" s="272" t="s">
        <v>6534</v>
      </c>
    </row>
    <row r="1967" spans="17:18" x14ac:dyDescent="0.25">
      <c r="Q1967" s="274" t="s">
        <v>6535</v>
      </c>
      <c r="R1967" s="271" t="s">
        <v>6536</v>
      </c>
    </row>
    <row r="1968" spans="17:18" x14ac:dyDescent="0.25">
      <c r="Q1968" s="273" t="s">
        <v>6537</v>
      </c>
      <c r="R1968" s="272" t="s">
        <v>6538</v>
      </c>
    </row>
    <row r="1969" spans="17:18" x14ac:dyDescent="0.25">
      <c r="Q1969" s="274" t="s">
        <v>6539</v>
      </c>
      <c r="R1969" s="271" t="s">
        <v>6540</v>
      </c>
    </row>
    <row r="1970" spans="17:18" x14ac:dyDescent="0.25">
      <c r="Q1970" s="273" t="s">
        <v>6541</v>
      </c>
      <c r="R1970" s="272" t="s">
        <v>6524</v>
      </c>
    </row>
    <row r="1971" spans="17:18" x14ac:dyDescent="0.25">
      <c r="Q1971" s="273"/>
      <c r="R1971" s="272" t="s">
        <v>6542</v>
      </c>
    </row>
    <row r="1972" spans="17:18" x14ac:dyDescent="0.25">
      <c r="Q1972" s="273"/>
      <c r="R1972" s="272" t="s">
        <v>6543</v>
      </c>
    </row>
    <row r="1973" spans="17:18" x14ac:dyDescent="0.25">
      <c r="Q1973" s="273"/>
      <c r="R1973" s="272" t="s">
        <v>6544</v>
      </c>
    </row>
    <row r="1974" spans="17:18" x14ac:dyDescent="0.25">
      <c r="Q1974" s="273"/>
      <c r="R1974" s="272" t="s">
        <v>6545</v>
      </c>
    </row>
    <row r="1975" spans="17:18" x14ac:dyDescent="0.25">
      <c r="Q1975" s="274" t="s">
        <v>6546</v>
      </c>
      <c r="R1975" s="271" t="s">
        <v>6547</v>
      </c>
    </row>
    <row r="1976" spans="17:18" x14ac:dyDescent="0.25">
      <c r="Q1976" s="273" t="s">
        <v>6548</v>
      </c>
      <c r="R1976" s="272" t="s">
        <v>6549</v>
      </c>
    </row>
    <row r="1977" spans="17:18" x14ac:dyDescent="0.25">
      <c r="Q1977" s="274" t="s">
        <v>6550</v>
      </c>
      <c r="R1977" s="271" t="s">
        <v>6112</v>
      </c>
    </row>
    <row r="1978" spans="17:18" x14ac:dyDescent="0.25">
      <c r="Q1978" s="274"/>
      <c r="R1978" s="271" t="s">
        <v>6551</v>
      </c>
    </row>
    <row r="1979" spans="17:18" x14ac:dyDescent="0.25">
      <c r="Q1979" s="273" t="s">
        <v>6552</v>
      </c>
      <c r="R1979" s="272" t="s">
        <v>6553</v>
      </c>
    </row>
    <row r="1980" spans="17:18" x14ac:dyDescent="0.25">
      <c r="Q1980" s="273"/>
      <c r="R1980" s="272" t="s">
        <v>6554</v>
      </c>
    </row>
    <row r="1981" spans="17:18" x14ac:dyDescent="0.25">
      <c r="Q1981" s="273"/>
      <c r="R1981" s="272" t="s">
        <v>6555</v>
      </c>
    </row>
    <row r="1982" spans="17:18" x14ac:dyDescent="0.25">
      <c r="Q1982" s="273"/>
      <c r="R1982" s="272" t="s">
        <v>6556</v>
      </c>
    </row>
    <row r="1983" spans="17:18" x14ac:dyDescent="0.25">
      <c r="Q1983" s="274" t="s">
        <v>6557</v>
      </c>
      <c r="R1983" s="271" t="s">
        <v>6558</v>
      </c>
    </row>
    <row r="1984" spans="17:18" x14ac:dyDescent="0.25">
      <c r="Q1984" s="274"/>
      <c r="R1984" s="271" t="s">
        <v>6559</v>
      </c>
    </row>
    <row r="1985" spans="17:18" x14ac:dyDescent="0.25">
      <c r="Q1985" s="274"/>
      <c r="R1985" s="271" t="s">
        <v>6560</v>
      </c>
    </row>
    <row r="1986" spans="17:18" x14ac:dyDescent="0.25">
      <c r="Q1986" s="274"/>
      <c r="R1986" s="271" t="s">
        <v>6561</v>
      </c>
    </row>
    <row r="1987" spans="17:18" x14ac:dyDescent="0.25">
      <c r="Q1987" s="274"/>
      <c r="R1987" s="271" t="s">
        <v>6562</v>
      </c>
    </row>
    <row r="1988" spans="17:18" x14ac:dyDescent="0.25">
      <c r="Q1988" s="273" t="s">
        <v>6563</v>
      </c>
      <c r="R1988" s="272" t="s">
        <v>6564</v>
      </c>
    </row>
    <row r="1989" spans="17:18" x14ac:dyDescent="0.25">
      <c r="Q1989" s="274" t="s">
        <v>6565</v>
      </c>
      <c r="R1989" s="271" t="s">
        <v>6566</v>
      </c>
    </row>
    <row r="1990" spans="17:18" x14ac:dyDescent="0.25">
      <c r="Q1990" s="273" t="s">
        <v>6567</v>
      </c>
      <c r="R1990" s="272" t="s">
        <v>6502</v>
      </c>
    </row>
    <row r="1991" spans="17:18" x14ac:dyDescent="0.25">
      <c r="Q1991" s="274" t="s">
        <v>6568</v>
      </c>
      <c r="R1991" s="271" t="s">
        <v>6569</v>
      </c>
    </row>
    <row r="1992" spans="17:18" x14ac:dyDescent="0.25">
      <c r="Q1992" s="273" t="s">
        <v>6570</v>
      </c>
      <c r="R1992" s="272" t="s">
        <v>6500</v>
      </c>
    </row>
    <row r="1993" spans="17:18" x14ac:dyDescent="0.25">
      <c r="Q1993" s="274" t="s">
        <v>6571</v>
      </c>
      <c r="R1993" s="271" t="s">
        <v>6572</v>
      </c>
    </row>
    <row r="1994" spans="17:18" x14ac:dyDescent="0.25">
      <c r="Q1994" s="273" t="s">
        <v>6573</v>
      </c>
      <c r="R1994" s="272" t="s">
        <v>6524</v>
      </c>
    </row>
    <row r="1995" spans="17:18" x14ac:dyDescent="0.25">
      <c r="Q1995" s="273"/>
      <c r="R1995" s="272" t="s">
        <v>6574</v>
      </c>
    </row>
    <row r="1996" spans="17:18" x14ac:dyDescent="0.25">
      <c r="Q1996" s="273"/>
      <c r="R1996" s="272" t="s">
        <v>6575</v>
      </c>
    </row>
    <row r="1997" spans="17:18" x14ac:dyDescent="0.25">
      <c r="Q1997" s="273"/>
      <c r="R1997" s="272" t="s">
        <v>6576</v>
      </c>
    </row>
    <row r="1998" spans="17:18" x14ac:dyDescent="0.25">
      <c r="Q1998" s="273"/>
      <c r="R1998" s="272" t="s">
        <v>6577</v>
      </c>
    </row>
    <row r="1999" spans="17:18" x14ac:dyDescent="0.25">
      <c r="Q1999" s="274" t="s">
        <v>6578</v>
      </c>
      <c r="R1999" s="271" t="s">
        <v>6579</v>
      </c>
    </row>
    <row r="2000" spans="17:18" x14ac:dyDescent="0.25">
      <c r="Q2000" s="273" t="s">
        <v>6580</v>
      </c>
      <c r="R2000" s="272" t="s">
        <v>6581</v>
      </c>
    </row>
    <row r="2001" spans="17:18" x14ac:dyDescent="0.25">
      <c r="Q2001" s="274" t="s">
        <v>6582</v>
      </c>
      <c r="R2001" s="271" t="s">
        <v>6583</v>
      </c>
    </row>
    <row r="2002" spans="17:18" x14ac:dyDescent="0.25">
      <c r="Q2002" s="273" t="s">
        <v>6584</v>
      </c>
      <c r="R2002" s="272" t="s">
        <v>6585</v>
      </c>
    </row>
    <row r="2003" spans="17:18" x14ac:dyDescent="0.25">
      <c r="Q2003" s="274" t="s">
        <v>6586</v>
      </c>
      <c r="R2003" s="271" t="s">
        <v>6587</v>
      </c>
    </row>
    <row r="2004" spans="17:18" x14ac:dyDescent="0.25">
      <c r="Q2004" s="273" t="s">
        <v>6588</v>
      </c>
      <c r="R2004" s="272" t="s">
        <v>6524</v>
      </c>
    </row>
    <row r="2005" spans="17:18" x14ac:dyDescent="0.25">
      <c r="Q2005" s="273"/>
      <c r="R2005" s="272" t="s">
        <v>6589</v>
      </c>
    </row>
    <row r="2006" spans="17:18" x14ac:dyDescent="0.25">
      <c r="Q2006" s="273"/>
      <c r="R2006" s="272" t="s">
        <v>6590</v>
      </c>
    </row>
    <row r="2007" spans="17:18" x14ac:dyDescent="0.25">
      <c r="Q2007" s="273"/>
      <c r="R2007" s="272" t="s">
        <v>6591</v>
      </c>
    </row>
    <row r="2008" spans="17:18" x14ac:dyDescent="0.25">
      <c r="Q2008" s="273"/>
      <c r="R2008" s="272" t="s">
        <v>6592</v>
      </c>
    </row>
    <row r="2009" spans="17:18" x14ac:dyDescent="0.25">
      <c r="Q2009" s="274" t="s">
        <v>6593</v>
      </c>
      <c r="R2009" s="271" t="s">
        <v>6594</v>
      </c>
    </row>
    <row r="2010" spans="17:18" x14ac:dyDescent="0.25">
      <c r="Q2010" s="274"/>
      <c r="R2010" s="271" t="s">
        <v>6595</v>
      </c>
    </row>
    <row r="2011" spans="17:18" x14ac:dyDescent="0.25">
      <c r="Q2011" s="274"/>
      <c r="R2011" s="271" t="s">
        <v>6596</v>
      </c>
    </row>
    <row r="2012" spans="17:18" x14ac:dyDescent="0.25">
      <c r="Q2012" s="274"/>
      <c r="R2012" s="271" t="s">
        <v>6597</v>
      </c>
    </row>
    <row r="2013" spans="17:18" x14ac:dyDescent="0.25">
      <c r="Q2013" s="274"/>
      <c r="R2013" s="271" t="s">
        <v>6598</v>
      </c>
    </row>
    <row r="2014" spans="17:18" x14ac:dyDescent="0.25">
      <c r="Q2014" s="273" t="s">
        <v>6599</v>
      </c>
      <c r="R2014" s="272" t="s">
        <v>6600</v>
      </c>
    </row>
    <row r="2015" spans="17:18" x14ac:dyDescent="0.25">
      <c r="Q2015" s="274" t="s">
        <v>6601</v>
      </c>
      <c r="R2015" s="271" t="s">
        <v>6602</v>
      </c>
    </row>
    <row r="2016" spans="17:18" x14ac:dyDescent="0.25">
      <c r="Q2016" s="273" t="s">
        <v>6603</v>
      </c>
      <c r="R2016" s="272" t="s">
        <v>6524</v>
      </c>
    </row>
    <row r="2017" spans="17:18" x14ac:dyDescent="0.25">
      <c r="Q2017" s="273"/>
      <c r="R2017" s="272" t="s">
        <v>6604</v>
      </c>
    </row>
    <row r="2018" spans="17:18" x14ac:dyDescent="0.25">
      <c r="Q2018" s="273"/>
      <c r="R2018" s="272" t="s">
        <v>6605</v>
      </c>
    </row>
    <row r="2019" spans="17:18" x14ac:dyDescent="0.25">
      <c r="Q2019" s="273"/>
      <c r="R2019" s="272" t="s">
        <v>6606</v>
      </c>
    </row>
    <row r="2020" spans="17:18" x14ac:dyDescent="0.25">
      <c r="Q2020" s="273"/>
      <c r="R2020" s="272" t="s">
        <v>6607</v>
      </c>
    </row>
    <row r="2021" spans="17:18" x14ac:dyDescent="0.25">
      <c r="Q2021" s="274" t="s">
        <v>6608</v>
      </c>
      <c r="R2021" s="271" t="s">
        <v>6609</v>
      </c>
    </row>
    <row r="2022" spans="17:18" x14ac:dyDescent="0.25">
      <c r="Q2022" s="274"/>
      <c r="R2022" s="271" t="s">
        <v>6610</v>
      </c>
    </row>
    <row r="2023" spans="17:18" x14ac:dyDescent="0.25">
      <c r="Q2023" s="274"/>
      <c r="R2023" s="271" t="s">
        <v>6611</v>
      </c>
    </row>
    <row r="2024" spans="17:18" x14ac:dyDescent="0.25">
      <c r="Q2024" s="274"/>
      <c r="R2024" s="271" t="s">
        <v>6612</v>
      </c>
    </row>
    <row r="2025" spans="17:18" x14ac:dyDescent="0.25">
      <c r="Q2025" s="273" t="s">
        <v>6613</v>
      </c>
      <c r="R2025" s="272" t="s">
        <v>6614</v>
      </c>
    </row>
    <row r="2026" spans="17:18" x14ac:dyDescent="0.25">
      <c r="Q2026" s="274" t="s">
        <v>6615</v>
      </c>
      <c r="R2026" s="271" t="s">
        <v>6616</v>
      </c>
    </row>
    <row r="2027" spans="17:18" x14ac:dyDescent="0.25">
      <c r="Q2027" s="274"/>
      <c r="R2027" s="271" t="s">
        <v>6617</v>
      </c>
    </row>
    <row r="2028" spans="17:18" x14ac:dyDescent="0.25">
      <c r="Q2028" s="274"/>
      <c r="R2028" s="271" t="s">
        <v>6618</v>
      </c>
    </row>
    <row r="2029" spans="17:18" x14ac:dyDescent="0.25">
      <c r="Q2029" s="274"/>
      <c r="R2029" s="271" t="s">
        <v>6619</v>
      </c>
    </row>
    <row r="2030" spans="17:18" x14ac:dyDescent="0.25">
      <c r="Q2030" s="274"/>
      <c r="R2030" s="271" t="s">
        <v>6620</v>
      </c>
    </row>
    <row r="2031" spans="17:18" x14ac:dyDescent="0.25">
      <c r="Q2031" s="273" t="s">
        <v>6621</v>
      </c>
      <c r="R2031" s="272" t="s">
        <v>6622</v>
      </c>
    </row>
    <row r="2032" spans="17:18" x14ac:dyDescent="0.25">
      <c r="Q2032" s="274" t="s">
        <v>6623</v>
      </c>
      <c r="R2032" s="271" t="s">
        <v>6624</v>
      </c>
    </row>
    <row r="2033" spans="17:18" x14ac:dyDescent="0.25">
      <c r="Q2033" s="273" t="s">
        <v>6625</v>
      </c>
      <c r="R2033" s="272" t="s">
        <v>6626</v>
      </c>
    </row>
    <row r="2034" spans="17:18" x14ac:dyDescent="0.25">
      <c r="Q2034" s="274" t="s">
        <v>6627</v>
      </c>
      <c r="R2034" s="271" t="s">
        <v>5911</v>
      </c>
    </row>
    <row r="2035" spans="17:18" x14ac:dyDescent="0.25">
      <c r="Q2035" s="273" t="s">
        <v>6628</v>
      </c>
      <c r="R2035" s="272" t="s">
        <v>6629</v>
      </c>
    </row>
    <row r="2036" spans="17:18" x14ac:dyDescent="0.25">
      <c r="Q2036" s="274" t="s">
        <v>6630</v>
      </c>
      <c r="R2036" s="271" t="s">
        <v>6631</v>
      </c>
    </row>
    <row r="2037" spans="17:18" x14ac:dyDescent="0.25">
      <c r="Q2037" s="273" t="s">
        <v>6632</v>
      </c>
      <c r="R2037" s="272" t="s">
        <v>6633</v>
      </c>
    </row>
    <row r="2038" spans="17:18" x14ac:dyDescent="0.25">
      <c r="Q2038" s="273"/>
      <c r="R2038" s="272" t="s">
        <v>6634</v>
      </c>
    </row>
    <row r="2039" spans="17:18" x14ac:dyDescent="0.25">
      <c r="Q2039" s="274" t="s">
        <v>6635</v>
      </c>
      <c r="R2039" s="271" t="s">
        <v>6636</v>
      </c>
    </row>
    <row r="2040" spans="17:18" x14ac:dyDescent="0.25">
      <c r="Q2040" s="273" t="s">
        <v>6637</v>
      </c>
      <c r="R2040" s="272" t="s">
        <v>6638</v>
      </c>
    </row>
    <row r="2041" spans="17:18" x14ac:dyDescent="0.25">
      <c r="Q2041" s="273"/>
      <c r="R2041" s="272" t="s">
        <v>6639</v>
      </c>
    </row>
    <row r="2042" spans="17:18" x14ac:dyDescent="0.25">
      <c r="Q2042" s="274" t="s">
        <v>6640</v>
      </c>
      <c r="R2042" s="271" t="s">
        <v>5911</v>
      </c>
    </row>
    <row r="2043" spans="17:18" x14ac:dyDescent="0.25">
      <c r="Q2043" s="273" t="s">
        <v>6641</v>
      </c>
      <c r="R2043" s="272" t="s">
        <v>6642</v>
      </c>
    </row>
    <row r="2044" spans="17:18" x14ac:dyDescent="0.25">
      <c r="Q2044" s="273"/>
      <c r="R2044" s="272" t="s">
        <v>6643</v>
      </c>
    </row>
    <row r="2045" spans="17:18" x14ac:dyDescent="0.25">
      <c r="Q2045" s="274" t="s">
        <v>6644</v>
      </c>
      <c r="R2045" s="271" t="s">
        <v>5911</v>
      </c>
    </row>
    <row r="2046" spans="17:18" x14ac:dyDescent="0.25">
      <c r="Q2046" s="273" t="s">
        <v>6645</v>
      </c>
      <c r="R2046" s="272" t="s">
        <v>6646</v>
      </c>
    </row>
    <row r="2047" spans="17:18" x14ac:dyDescent="0.25">
      <c r="Q2047" s="274" t="s">
        <v>6647</v>
      </c>
      <c r="R2047" s="271" t="s">
        <v>6648</v>
      </c>
    </row>
    <row r="2048" spans="17:18" x14ac:dyDescent="0.25">
      <c r="Q2048" s="273" t="s">
        <v>6649</v>
      </c>
      <c r="R2048" s="272" t="s">
        <v>6650</v>
      </c>
    </row>
    <row r="2049" spans="17:18" x14ac:dyDescent="0.25">
      <c r="Q2049" s="273"/>
      <c r="R2049" s="272" t="s">
        <v>6651</v>
      </c>
    </row>
    <row r="2050" spans="17:18" x14ac:dyDescent="0.25">
      <c r="Q2050" s="273"/>
      <c r="R2050" s="272" t="s">
        <v>6652</v>
      </c>
    </row>
    <row r="2051" spans="17:18" x14ac:dyDescent="0.25">
      <c r="Q2051" s="274" t="s">
        <v>6653</v>
      </c>
      <c r="R2051" s="271" t="s">
        <v>6654</v>
      </c>
    </row>
    <row r="2052" spans="17:18" x14ac:dyDescent="0.25">
      <c r="Q2052" s="273" t="s">
        <v>6655</v>
      </c>
      <c r="R2052" s="272" t="s">
        <v>6656</v>
      </c>
    </row>
    <row r="2053" spans="17:18" x14ac:dyDescent="0.25">
      <c r="Q2053" s="274" t="s">
        <v>6657</v>
      </c>
      <c r="R2053" s="271" t="s">
        <v>6658</v>
      </c>
    </row>
    <row r="2054" spans="17:18" x14ac:dyDescent="0.25">
      <c r="Q2054" s="273" t="s">
        <v>6659</v>
      </c>
      <c r="R2054" s="272" t="s">
        <v>6660</v>
      </c>
    </row>
    <row r="2055" spans="17:18" x14ac:dyDescent="0.25">
      <c r="Q2055" s="274" t="s">
        <v>6661</v>
      </c>
      <c r="R2055" s="271" t="s">
        <v>6662</v>
      </c>
    </row>
    <row r="2056" spans="17:18" x14ac:dyDescent="0.25">
      <c r="Q2056" s="273" t="s">
        <v>6663</v>
      </c>
      <c r="R2056" s="272" t="s">
        <v>6664</v>
      </c>
    </row>
    <row r="2057" spans="17:18" x14ac:dyDescent="0.25">
      <c r="Q2057" s="273"/>
      <c r="R2057" s="272" t="s">
        <v>6665</v>
      </c>
    </row>
    <row r="2058" spans="17:18" x14ac:dyDescent="0.25">
      <c r="Q2058" s="273"/>
      <c r="R2058" s="272" t="s">
        <v>6666</v>
      </c>
    </row>
    <row r="2059" spans="17:18" x14ac:dyDescent="0.25">
      <c r="Q2059" s="274" t="s">
        <v>6667</v>
      </c>
      <c r="R2059" s="271" t="s">
        <v>6668</v>
      </c>
    </row>
    <row r="2060" spans="17:18" x14ac:dyDescent="0.25">
      <c r="Q2060" s="273" t="s">
        <v>6669</v>
      </c>
      <c r="R2060" s="272" t="s">
        <v>6670</v>
      </c>
    </row>
    <row r="2061" spans="17:18" x14ac:dyDescent="0.25">
      <c r="Q2061" s="274" t="s">
        <v>6671</v>
      </c>
      <c r="R2061" s="271" t="s">
        <v>6672</v>
      </c>
    </row>
    <row r="2062" spans="17:18" x14ac:dyDescent="0.25">
      <c r="Q2062" s="273" t="s">
        <v>6673</v>
      </c>
      <c r="R2062" s="272" t="s">
        <v>6674</v>
      </c>
    </row>
    <row r="2063" spans="17:18" x14ac:dyDescent="0.25">
      <c r="Q2063" s="274" t="s">
        <v>6675</v>
      </c>
      <c r="R2063" s="271" t="s">
        <v>6676</v>
      </c>
    </row>
    <row r="2064" spans="17:18" x14ac:dyDescent="0.25">
      <c r="Q2064" s="273" t="s">
        <v>6677</v>
      </c>
      <c r="R2064" s="272" t="s">
        <v>6678</v>
      </c>
    </row>
    <row r="2065" spans="17:18" x14ac:dyDescent="0.25">
      <c r="Q2065" s="274" t="s">
        <v>6679</v>
      </c>
      <c r="R2065" s="271" t="s">
        <v>6680</v>
      </c>
    </row>
    <row r="2066" spans="17:18" x14ac:dyDescent="0.25">
      <c r="Q2066" s="273" t="s">
        <v>6681</v>
      </c>
      <c r="R2066" s="272" t="s">
        <v>6682</v>
      </c>
    </row>
    <row r="2067" spans="17:18" x14ac:dyDescent="0.25">
      <c r="Q2067" s="274" t="s">
        <v>6683</v>
      </c>
      <c r="R2067" s="271" t="s">
        <v>5492</v>
      </c>
    </row>
    <row r="2068" spans="17:18" x14ac:dyDescent="0.25">
      <c r="Q2068" s="273" t="s">
        <v>6684</v>
      </c>
      <c r="R2068" s="272" t="s">
        <v>6685</v>
      </c>
    </row>
    <row r="2069" spans="17:18" x14ac:dyDescent="0.25">
      <c r="Q2069" s="274" t="s">
        <v>6686</v>
      </c>
      <c r="R2069" s="271" t="s">
        <v>6687</v>
      </c>
    </row>
    <row r="2070" spans="17:18" x14ac:dyDescent="0.25">
      <c r="Q2070" s="273" t="s">
        <v>6688</v>
      </c>
      <c r="R2070" s="272" t="s">
        <v>6689</v>
      </c>
    </row>
    <row r="2071" spans="17:18" x14ac:dyDescent="0.25">
      <c r="Q2071" s="274" t="s">
        <v>6690</v>
      </c>
      <c r="R2071" s="271" t="s">
        <v>6668</v>
      </c>
    </row>
    <row r="2072" spans="17:18" x14ac:dyDescent="0.25">
      <c r="Q2072" s="273" t="s">
        <v>6691</v>
      </c>
      <c r="R2072" s="272" t="s">
        <v>6692</v>
      </c>
    </row>
    <row r="2073" spans="17:18" x14ac:dyDescent="0.25">
      <c r="Q2073" s="274" t="s">
        <v>6693</v>
      </c>
      <c r="R2073" s="271" t="s">
        <v>6694</v>
      </c>
    </row>
    <row r="2074" spans="17:18" x14ac:dyDescent="0.25">
      <c r="Q2074" s="273" t="s">
        <v>6695</v>
      </c>
      <c r="R2074" s="272" t="s">
        <v>6696</v>
      </c>
    </row>
    <row r="2075" spans="17:18" x14ac:dyDescent="0.25">
      <c r="Q2075" s="274" t="s">
        <v>6697</v>
      </c>
      <c r="R2075" s="271" t="s">
        <v>6698</v>
      </c>
    </row>
    <row r="2076" spans="17:18" x14ac:dyDescent="0.25">
      <c r="Q2076" s="273" t="s">
        <v>6699</v>
      </c>
      <c r="R2076" s="272" t="s">
        <v>6700</v>
      </c>
    </row>
    <row r="2077" spans="17:18" x14ac:dyDescent="0.25">
      <c r="Q2077" s="273"/>
      <c r="R2077" s="272" t="s">
        <v>6701</v>
      </c>
    </row>
    <row r="2078" spans="17:18" x14ac:dyDescent="0.25">
      <c r="Q2078" s="273"/>
      <c r="R2078" s="272" t="s">
        <v>6702</v>
      </c>
    </row>
    <row r="2079" spans="17:18" x14ac:dyDescent="0.25">
      <c r="Q2079" s="274" t="s">
        <v>6703</v>
      </c>
      <c r="R2079" s="271" t="s">
        <v>4869</v>
      </c>
    </row>
    <row r="2080" spans="17:18" x14ac:dyDescent="0.25">
      <c r="Q2080" s="273" t="s">
        <v>6704</v>
      </c>
      <c r="R2080" s="272" t="s">
        <v>6705</v>
      </c>
    </row>
    <row r="2081" spans="17:18" x14ac:dyDescent="0.25">
      <c r="Q2081" s="274" t="s">
        <v>6706</v>
      </c>
      <c r="R2081" s="271" t="s">
        <v>6707</v>
      </c>
    </row>
    <row r="2082" spans="17:18" x14ac:dyDescent="0.25">
      <c r="Q2082" s="273" t="s">
        <v>6708</v>
      </c>
      <c r="R2082" s="272" t="s">
        <v>6709</v>
      </c>
    </row>
    <row r="2083" spans="17:18" x14ac:dyDescent="0.25">
      <c r="Q2083" s="274" t="s">
        <v>6710</v>
      </c>
      <c r="R2083" s="271" t="s">
        <v>6711</v>
      </c>
    </row>
    <row r="2084" spans="17:18" x14ac:dyDescent="0.25">
      <c r="Q2084" s="273" t="s">
        <v>6712</v>
      </c>
      <c r="R2084" s="272" t="s">
        <v>6713</v>
      </c>
    </row>
    <row r="2085" spans="17:18" x14ac:dyDescent="0.25">
      <c r="Q2085" s="274" t="s">
        <v>6714</v>
      </c>
      <c r="R2085" s="271" t="s">
        <v>6715</v>
      </c>
    </row>
    <row r="2086" spans="17:18" x14ac:dyDescent="0.25">
      <c r="Q2086" s="273" t="s">
        <v>6716</v>
      </c>
      <c r="R2086" s="272" t="s">
        <v>3662</v>
      </c>
    </row>
    <row r="2087" spans="17:18" x14ac:dyDescent="0.25">
      <c r="Q2087" s="274" t="s">
        <v>6717</v>
      </c>
      <c r="R2087" s="271" t="s">
        <v>6718</v>
      </c>
    </row>
    <row r="2088" spans="17:18" x14ac:dyDescent="0.25">
      <c r="Q2088" s="273" t="s">
        <v>6719</v>
      </c>
      <c r="R2088" s="272" t="s">
        <v>6720</v>
      </c>
    </row>
    <row r="2089" spans="17:18" x14ac:dyDescent="0.25">
      <c r="Q2089" s="274" t="s">
        <v>6721</v>
      </c>
      <c r="R2089" s="271" t="s">
        <v>6722</v>
      </c>
    </row>
    <row r="2090" spans="17:18" x14ac:dyDescent="0.25">
      <c r="Q2090" s="273" t="s">
        <v>6723</v>
      </c>
      <c r="R2090" s="272" t="s">
        <v>6724</v>
      </c>
    </row>
    <row r="2091" spans="17:18" x14ac:dyDescent="0.25">
      <c r="Q2091" s="274" t="s">
        <v>6725</v>
      </c>
      <c r="R2091" s="271" t="s">
        <v>6726</v>
      </c>
    </row>
    <row r="2092" spans="17:18" x14ac:dyDescent="0.25">
      <c r="Q2092" s="274"/>
      <c r="R2092" s="271" t="s">
        <v>6727</v>
      </c>
    </row>
    <row r="2093" spans="17:18" x14ac:dyDescent="0.25">
      <c r="Q2093" s="273" t="s">
        <v>6728</v>
      </c>
      <c r="R2093" s="272" t="s">
        <v>6729</v>
      </c>
    </row>
    <row r="2094" spans="17:18" x14ac:dyDescent="0.25">
      <c r="Q2094" s="274" t="s">
        <v>6730</v>
      </c>
      <c r="R2094" s="271" t="s">
        <v>6731</v>
      </c>
    </row>
    <row r="2095" spans="17:18" x14ac:dyDescent="0.25">
      <c r="Q2095" s="273" t="s">
        <v>6732</v>
      </c>
      <c r="R2095" s="272" t="s">
        <v>6733</v>
      </c>
    </row>
    <row r="2096" spans="17:18" x14ac:dyDescent="0.25">
      <c r="Q2096" s="274" t="s">
        <v>6734</v>
      </c>
      <c r="R2096" s="271" t="s">
        <v>6731</v>
      </c>
    </row>
    <row r="2097" spans="17:18" x14ac:dyDescent="0.25">
      <c r="Q2097" s="273" t="s">
        <v>6735</v>
      </c>
      <c r="R2097" s="272" t="s">
        <v>6736</v>
      </c>
    </row>
    <row r="2098" spans="17:18" x14ac:dyDescent="0.25">
      <c r="Q2098" s="274" t="s">
        <v>6737</v>
      </c>
      <c r="R2098" s="271" t="s">
        <v>6738</v>
      </c>
    </row>
    <row r="2099" spans="17:18" x14ac:dyDescent="0.25">
      <c r="Q2099" s="273" t="s">
        <v>6739</v>
      </c>
      <c r="R2099" s="272" t="s">
        <v>6740</v>
      </c>
    </row>
    <row r="2100" spans="17:18" x14ac:dyDescent="0.25">
      <c r="Q2100" s="274" t="s">
        <v>6741</v>
      </c>
      <c r="R2100" s="271" t="s">
        <v>6742</v>
      </c>
    </row>
    <row r="2101" spans="17:18" x14ac:dyDescent="0.25">
      <c r="Q2101" s="274"/>
      <c r="R2101" s="271" t="s">
        <v>6743</v>
      </c>
    </row>
    <row r="2102" spans="17:18" x14ac:dyDescent="0.25">
      <c r="Q2102" s="273" t="s">
        <v>6744</v>
      </c>
      <c r="R2102" s="272" t="s">
        <v>6742</v>
      </c>
    </row>
    <row r="2103" spans="17:18" x14ac:dyDescent="0.25">
      <c r="Q2103" s="273"/>
      <c r="R2103" s="272" t="s">
        <v>6745</v>
      </c>
    </row>
    <row r="2104" spans="17:18" x14ac:dyDescent="0.25">
      <c r="Q2104" s="274" t="s">
        <v>6746</v>
      </c>
      <c r="R2104" s="271" t="s">
        <v>6747</v>
      </c>
    </row>
    <row r="2105" spans="17:18" x14ac:dyDescent="0.25">
      <c r="Q2105" s="273" t="s">
        <v>6748</v>
      </c>
      <c r="R2105" s="272" t="s">
        <v>6749</v>
      </c>
    </row>
    <row r="2106" spans="17:18" x14ac:dyDescent="0.25">
      <c r="Q2106" s="274" t="s">
        <v>6750</v>
      </c>
      <c r="R2106" s="271" t="s">
        <v>6749</v>
      </c>
    </row>
    <row r="2107" spans="17:18" x14ac:dyDescent="0.25">
      <c r="Q2107" s="273" t="s">
        <v>6751</v>
      </c>
      <c r="R2107" s="272" t="s">
        <v>6752</v>
      </c>
    </row>
    <row r="2108" spans="17:18" x14ac:dyDescent="0.25">
      <c r="Q2108" s="273"/>
      <c r="R2108" s="272" t="s">
        <v>6753</v>
      </c>
    </row>
    <row r="2109" spans="17:18" x14ac:dyDescent="0.25">
      <c r="Q2109" s="274" t="s">
        <v>6754</v>
      </c>
      <c r="R2109" s="271" t="s">
        <v>6755</v>
      </c>
    </row>
    <row r="2110" spans="17:18" x14ac:dyDescent="0.25">
      <c r="Q2110" s="273" t="s">
        <v>6756</v>
      </c>
      <c r="R2110" s="272" t="s">
        <v>6757</v>
      </c>
    </row>
    <row r="2111" spans="17:18" x14ac:dyDescent="0.25">
      <c r="Q2111" s="274" t="s">
        <v>6758</v>
      </c>
      <c r="R2111" s="271" t="s">
        <v>6759</v>
      </c>
    </row>
    <row r="2112" spans="17:18" x14ac:dyDescent="0.25">
      <c r="Q2112" s="273" t="s">
        <v>6760</v>
      </c>
      <c r="R2112" s="272" t="s">
        <v>6761</v>
      </c>
    </row>
    <row r="2113" spans="17:18" x14ac:dyDescent="0.25">
      <c r="Q2113" s="273"/>
      <c r="R2113" s="272" t="s">
        <v>6762</v>
      </c>
    </row>
    <row r="2114" spans="17:18" x14ac:dyDescent="0.25">
      <c r="Q2114" s="274" t="s">
        <v>6763</v>
      </c>
      <c r="R2114" s="271" t="s">
        <v>6764</v>
      </c>
    </row>
    <row r="2115" spans="17:18" x14ac:dyDescent="0.25">
      <c r="Q2115" s="273" t="s">
        <v>6765</v>
      </c>
      <c r="R2115" s="272" t="s">
        <v>6766</v>
      </c>
    </row>
    <row r="2116" spans="17:18" x14ac:dyDescent="0.25">
      <c r="Q2116" s="273"/>
      <c r="R2116" s="272" t="s">
        <v>6767</v>
      </c>
    </row>
    <row r="2117" spans="17:18" x14ac:dyDescent="0.25">
      <c r="Q2117" s="274" t="s">
        <v>6768</v>
      </c>
      <c r="R2117" s="271" t="s">
        <v>6769</v>
      </c>
    </row>
    <row r="2118" spans="17:18" x14ac:dyDescent="0.25">
      <c r="Q2118" s="273" t="s">
        <v>6770</v>
      </c>
      <c r="R2118" s="272" t="s">
        <v>6771</v>
      </c>
    </row>
    <row r="2119" spans="17:18" x14ac:dyDescent="0.25">
      <c r="Q2119" s="273"/>
      <c r="R2119" s="272" t="s">
        <v>6772</v>
      </c>
    </row>
    <row r="2120" spans="17:18" x14ac:dyDescent="0.25">
      <c r="Q2120" s="274" t="s">
        <v>6773</v>
      </c>
      <c r="R2120" s="271" t="s">
        <v>6774</v>
      </c>
    </row>
    <row r="2121" spans="17:18" x14ac:dyDescent="0.25">
      <c r="Q2121" s="273" t="s">
        <v>6775</v>
      </c>
      <c r="R2121" s="272" t="s">
        <v>6776</v>
      </c>
    </row>
    <row r="2122" spans="17:18" x14ac:dyDescent="0.25">
      <c r="Q2122" s="274" t="s">
        <v>6777</v>
      </c>
      <c r="R2122" s="271" t="s">
        <v>6778</v>
      </c>
    </row>
    <row r="2123" spans="17:18" x14ac:dyDescent="0.25">
      <c r="Q2123" s="273" t="s">
        <v>6779</v>
      </c>
      <c r="R2123" s="272" t="s">
        <v>6780</v>
      </c>
    </row>
    <row r="2124" spans="17:18" x14ac:dyDescent="0.25">
      <c r="Q2124" s="274" t="s">
        <v>6781</v>
      </c>
      <c r="R2124" s="271" t="s">
        <v>6782</v>
      </c>
    </row>
    <row r="2125" spans="17:18" x14ac:dyDescent="0.25">
      <c r="Q2125" s="273" t="s">
        <v>6783</v>
      </c>
      <c r="R2125" s="272" t="s">
        <v>6784</v>
      </c>
    </row>
    <row r="2126" spans="17:18" x14ac:dyDescent="0.25">
      <c r="Q2126" s="274" t="s">
        <v>6785</v>
      </c>
      <c r="R2126" s="271" t="s">
        <v>6786</v>
      </c>
    </row>
    <row r="2127" spans="17:18" x14ac:dyDescent="0.25">
      <c r="Q2127" s="273" t="s">
        <v>6787</v>
      </c>
      <c r="R2127" s="272" t="s">
        <v>6788</v>
      </c>
    </row>
    <row r="2128" spans="17:18" x14ac:dyDescent="0.25">
      <c r="Q2128" s="274" t="s">
        <v>6789</v>
      </c>
      <c r="R2128" s="271" t="s">
        <v>6790</v>
      </c>
    </row>
    <row r="2129" spans="17:18" x14ac:dyDescent="0.25">
      <c r="Q2129" s="273" t="s">
        <v>6791</v>
      </c>
      <c r="R2129" s="272" t="s">
        <v>6792</v>
      </c>
    </row>
    <row r="2130" spans="17:18" x14ac:dyDescent="0.25">
      <c r="Q2130" s="274" t="s">
        <v>6793</v>
      </c>
      <c r="R2130" s="271" t="s">
        <v>6794</v>
      </c>
    </row>
    <row r="2131" spans="17:18" x14ac:dyDescent="0.25">
      <c r="Q2131" s="273" t="s">
        <v>6795</v>
      </c>
      <c r="R2131" s="272" t="s">
        <v>6796</v>
      </c>
    </row>
    <row r="2132" spans="17:18" x14ac:dyDescent="0.25">
      <c r="Q2132" s="274" t="s">
        <v>6797</v>
      </c>
      <c r="R2132" s="271" t="s">
        <v>6798</v>
      </c>
    </row>
    <row r="2133" spans="17:18" x14ac:dyDescent="0.25">
      <c r="Q2133" s="273" t="s">
        <v>6799</v>
      </c>
      <c r="R2133" s="272" t="s">
        <v>6800</v>
      </c>
    </row>
    <row r="2134" spans="17:18" x14ac:dyDescent="0.25">
      <c r="Q2134" s="274" t="s">
        <v>6801</v>
      </c>
      <c r="R2134" s="271" t="s">
        <v>6802</v>
      </c>
    </row>
    <row r="2135" spans="17:18" x14ac:dyDescent="0.25">
      <c r="Q2135" s="273" t="s">
        <v>6803</v>
      </c>
      <c r="R2135" s="272" t="s">
        <v>6804</v>
      </c>
    </row>
    <row r="2136" spans="17:18" x14ac:dyDescent="0.25">
      <c r="Q2136" s="274" t="s">
        <v>6805</v>
      </c>
      <c r="R2136" s="271" t="s">
        <v>6806</v>
      </c>
    </row>
    <row r="2137" spans="17:18" x14ac:dyDescent="0.25">
      <c r="Q2137" s="273" t="s">
        <v>6807</v>
      </c>
      <c r="R2137" s="272" t="s">
        <v>6808</v>
      </c>
    </row>
    <row r="2138" spans="17:18" x14ac:dyDescent="0.25">
      <c r="Q2138" s="274" t="s">
        <v>6809</v>
      </c>
      <c r="R2138" s="271" t="s">
        <v>6810</v>
      </c>
    </row>
    <row r="2139" spans="17:18" x14ac:dyDescent="0.25">
      <c r="Q2139" s="273" t="s">
        <v>6811</v>
      </c>
      <c r="R2139" s="272" t="s">
        <v>6812</v>
      </c>
    </row>
    <row r="2140" spans="17:18" x14ac:dyDescent="0.25">
      <c r="Q2140" s="274" t="s">
        <v>6813</v>
      </c>
      <c r="R2140" s="271" t="s">
        <v>6814</v>
      </c>
    </row>
    <row r="2141" spans="17:18" x14ac:dyDescent="0.25">
      <c r="Q2141" s="273" t="s">
        <v>6815</v>
      </c>
      <c r="R2141" s="272" t="s">
        <v>6816</v>
      </c>
    </row>
    <row r="2142" spans="17:18" x14ac:dyDescent="0.25">
      <c r="Q2142" s="274" t="s">
        <v>6817</v>
      </c>
      <c r="R2142" s="271" t="s">
        <v>6818</v>
      </c>
    </row>
    <row r="2143" spans="17:18" x14ac:dyDescent="0.25">
      <c r="Q2143" s="273" t="s">
        <v>6819</v>
      </c>
      <c r="R2143" s="272" t="s">
        <v>6820</v>
      </c>
    </row>
    <row r="2144" spans="17:18" x14ac:dyDescent="0.25">
      <c r="Q2144" s="274" t="s">
        <v>6821</v>
      </c>
      <c r="R2144" s="271" t="s">
        <v>6822</v>
      </c>
    </row>
    <row r="2145" spans="17:18" x14ac:dyDescent="0.25">
      <c r="Q2145" s="273" t="s">
        <v>6823</v>
      </c>
      <c r="R2145" s="272" t="s">
        <v>6824</v>
      </c>
    </row>
    <row r="2146" spans="17:18" x14ac:dyDescent="0.25">
      <c r="Q2146" s="274" t="s">
        <v>6825</v>
      </c>
      <c r="R2146" s="271" t="s">
        <v>6826</v>
      </c>
    </row>
    <row r="2147" spans="17:18" x14ac:dyDescent="0.25">
      <c r="Q2147" s="273" t="s">
        <v>6827</v>
      </c>
      <c r="R2147" s="272" t="s">
        <v>6828</v>
      </c>
    </row>
    <row r="2148" spans="17:18" x14ac:dyDescent="0.25">
      <c r="Q2148" s="274" t="s">
        <v>6829</v>
      </c>
      <c r="R2148" s="271" t="s">
        <v>6830</v>
      </c>
    </row>
    <row r="2149" spans="17:18" x14ac:dyDescent="0.25">
      <c r="Q2149" s="273" t="s">
        <v>6831</v>
      </c>
      <c r="R2149" s="272" t="s">
        <v>6832</v>
      </c>
    </row>
    <row r="2150" spans="17:18" x14ac:dyDescent="0.25">
      <c r="Q2150" s="274" t="s">
        <v>6833</v>
      </c>
      <c r="R2150" s="271" t="s">
        <v>6834</v>
      </c>
    </row>
    <row r="2151" spans="17:18" x14ac:dyDescent="0.25">
      <c r="Q2151" s="273" t="s">
        <v>6835</v>
      </c>
      <c r="R2151" s="272" t="s">
        <v>6090</v>
      </c>
    </row>
    <row r="2152" spans="17:18" x14ac:dyDescent="0.25">
      <c r="Q2152" s="274" t="s">
        <v>6836</v>
      </c>
      <c r="R2152" s="271" t="s">
        <v>6837</v>
      </c>
    </row>
    <row r="2153" spans="17:18" x14ac:dyDescent="0.25">
      <c r="Q2153" s="273" t="s">
        <v>6838</v>
      </c>
      <c r="R2153" s="272" t="s">
        <v>6839</v>
      </c>
    </row>
    <row r="2154" spans="17:18" x14ac:dyDescent="0.25">
      <c r="Q2154" s="274" t="s">
        <v>6840</v>
      </c>
      <c r="R2154" s="271" t="s">
        <v>6841</v>
      </c>
    </row>
    <row r="2155" spans="17:18" x14ac:dyDescent="0.25">
      <c r="Q2155" s="273" t="s">
        <v>6842</v>
      </c>
      <c r="R2155" s="272" t="s">
        <v>6843</v>
      </c>
    </row>
    <row r="2156" spans="17:18" x14ac:dyDescent="0.25">
      <c r="Q2156" s="274" t="s">
        <v>6844</v>
      </c>
      <c r="R2156" s="271" t="s">
        <v>6845</v>
      </c>
    </row>
    <row r="2157" spans="17:18" x14ac:dyDescent="0.25">
      <c r="Q2157" s="273" t="s">
        <v>6846</v>
      </c>
      <c r="R2157" s="272" t="s">
        <v>6847</v>
      </c>
    </row>
    <row r="2158" spans="17:18" x14ac:dyDescent="0.25">
      <c r="Q2158" s="274" t="s">
        <v>6848</v>
      </c>
      <c r="R2158" s="271" t="s">
        <v>6849</v>
      </c>
    </row>
    <row r="2159" spans="17:18" x14ac:dyDescent="0.25">
      <c r="Q2159" s="273" t="s">
        <v>6850</v>
      </c>
      <c r="R2159" s="272" t="s">
        <v>6851</v>
      </c>
    </row>
    <row r="2160" spans="17:18" x14ac:dyDescent="0.25">
      <c r="Q2160" s="274" t="s">
        <v>6852</v>
      </c>
      <c r="R2160" s="271" t="s">
        <v>6841</v>
      </c>
    </row>
    <row r="2161" spans="17:18" x14ac:dyDescent="0.25">
      <c r="Q2161" s="273" t="s">
        <v>6853</v>
      </c>
      <c r="R2161" s="272" t="s">
        <v>6854</v>
      </c>
    </row>
    <row r="2162" spans="17:18" x14ac:dyDescent="0.25">
      <c r="Q2162" s="274" t="s">
        <v>6855</v>
      </c>
      <c r="R2162" s="271" t="s">
        <v>6856</v>
      </c>
    </row>
    <row r="2163" spans="17:18" x14ac:dyDescent="0.25">
      <c r="Q2163" s="273" t="s">
        <v>6857</v>
      </c>
      <c r="R2163" s="272" t="s">
        <v>6858</v>
      </c>
    </row>
    <row r="2164" spans="17:18" ht="28.5" x14ac:dyDescent="0.25">
      <c r="Q2164" s="274" t="s">
        <v>6859</v>
      </c>
      <c r="R2164" s="271" t="s">
        <v>6860</v>
      </c>
    </row>
    <row r="2165" spans="17:18" x14ac:dyDescent="0.25">
      <c r="Q2165" s="273" t="s">
        <v>6861</v>
      </c>
      <c r="R2165" s="272" t="s">
        <v>6862</v>
      </c>
    </row>
    <row r="2166" spans="17:18" x14ac:dyDescent="0.25">
      <c r="Q2166" s="274" t="s">
        <v>6863</v>
      </c>
      <c r="R2166" s="271" t="s">
        <v>6864</v>
      </c>
    </row>
    <row r="2167" spans="17:18" x14ac:dyDescent="0.25">
      <c r="Q2167" s="273" t="s">
        <v>6865</v>
      </c>
      <c r="R2167" s="272" t="s">
        <v>6866</v>
      </c>
    </row>
    <row r="2168" spans="17:18" x14ac:dyDescent="0.25">
      <c r="Q2168" s="274" t="s">
        <v>6867</v>
      </c>
      <c r="R2168" s="271" t="s">
        <v>6046</v>
      </c>
    </row>
    <row r="2169" spans="17:18" x14ac:dyDescent="0.25">
      <c r="Q2169" s="273" t="s">
        <v>6868</v>
      </c>
      <c r="R2169" s="272" t="s">
        <v>6869</v>
      </c>
    </row>
    <row r="2170" spans="17:18" x14ac:dyDescent="0.25">
      <c r="Q2170" s="274" t="s">
        <v>6870</v>
      </c>
      <c r="R2170" s="271" t="s">
        <v>6871</v>
      </c>
    </row>
    <row r="2171" spans="17:18" x14ac:dyDescent="0.25">
      <c r="Q2171" s="273" t="s">
        <v>6872</v>
      </c>
      <c r="R2171" s="272" t="s">
        <v>6873</v>
      </c>
    </row>
    <row r="2172" spans="17:18" x14ac:dyDescent="0.25">
      <c r="Q2172" s="274" t="s">
        <v>6874</v>
      </c>
      <c r="R2172" s="271" t="s">
        <v>6875</v>
      </c>
    </row>
    <row r="2173" spans="17:18" x14ac:dyDescent="0.25">
      <c r="Q2173" s="273" t="s">
        <v>6876</v>
      </c>
      <c r="R2173" s="272" t="s">
        <v>6877</v>
      </c>
    </row>
    <row r="2174" spans="17:18" x14ac:dyDescent="0.25">
      <c r="Q2174" s="274" t="s">
        <v>6878</v>
      </c>
      <c r="R2174" s="271" t="s">
        <v>6879</v>
      </c>
    </row>
    <row r="2175" spans="17:18" x14ac:dyDescent="0.25">
      <c r="Q2175" s="273" t="s">
        <v>6880</v>
      </c>
      <c r="R2175" s="272" t="s">
        <v>6881</v>
      </c>
    </row>
    <row r="2176" spans="17:18" x14ac:dyDescent="0.25">
      <c r="Q2176" s="274" t="s">
        <v>6882</v>
      </c>
      <c r="R2176" s="271" t="s">
        <v>6883</v>
      </c>
    </row>
    <row r="2177" spans="17:18" x14ac:dyDescent="0.25">
      <c r="Q2177" s="273" t="s">
        <v>6884</v>
      </c>
      <c r="R2177" s="272" t="s">
        <v>6885</v>
      </c>
    </row>
    <row r="2178" spans="17:18" x14ac:dyDescent="0.25">
      <c r="Q2178" s="274" t="s">
        <v>6886</v>
      </c>
      <c r="R2178" s="271" t="s">
        <v>6887</v>
      </c>
    </row>
    <row r="2179" spans="17:18" x14ac:dyDescent="0.25">
      <c r="Q2179" s="273" t="s">
        <v>6888</v>
      </c>
      <c r="R2179" s="272" t="s">
        <v>6889</v>
      </c>
    </row>
    <row r="2180" spans="17:18" x14ac:dyDescent="0.25">
      <c r="Q2180" s="274" t="s">
        <v>6890</v>
      </c>
      <c r="R2180" s="271" t="s">
        <v>6891</v>
      </c>
    </row>
    <row r="2181" spans="17:18" x14ac:dyDescent="0.25">
      <c r="Q2181" s="274"/>
      <c r="R2181" s="271" t="s">
        <v>6892</v>
      </c>
    </row>
    <row r="2182" spans="17:18" x14ac:dyDescent="0.25">
      <c r="Q2182" s="273" t="s">
        <v>6893</v>
      </c>
      <c r="R2182" s="272" t="s">
        <v>6894</v>
      </c>
    </row>
    <row r="2183" spans="17:18" x14ac:dyDescent="0.25">
      <c r="Q2183" s="274" t="s">
        <v>6895</v>
      </c>
      <c r="R2183" s="271" t="s">
        <v>6896</v>
      </c>
    </row>
    <row r="2184" spans="17:18" x14ac:dyDescent="0.25">
      <c r="Q2184" s="274"/>
      <c r="R2184" s="271" t="s">
        <v>6897</v>
      </c>
    </row>
    <row r="2185" spans="17:18" x14ac:dyDescent="0.25">
      <c r="Q2185" s="273" t="s">
        <v>6898</v>
      </c>
      <c r="R2185" s="272" t="s">
        <v>6899</v>
      </c>
    </row>
    <row r="2186" spans="17:18" x14ac:dyDescent="0.25">
      <c r="Q2186" s="274" t="s">
        <v>6900</v>
      </c>
      <c r="R2186" s="271" t="s">
        <v>6901</v>
      </c>
    </row>
    <row r="2187" spans="17:18" x14ac:dyDescent="0.25">
      <c r="Q2187" s="273" t="s">
        <v>6902</v>
      </c>
      <c r="R2187" s="272" t="s">
        <v>6903</v>
      </c>
    </row>
    <row r="2188" spans="17:18" x14ac:dyDescent="0.25">
      <c r="Q2188" s="274" t="s">
        <v>6904</v>
      </c>
      <c r="R2188" s="271" t="s">
        <v>6905</v>
      </c>
    </row>
    <row r="2189" spans="17:18" x14ac:dyDescent="0.25">
      <c r="Q2189" s="274"/>
      <c r="R2189" s="271" t="s">
        <v>6906</v>
      </c>
    </row>
    <row r="2190" spans="17:18" x14ac:dyDescent="0.25">
      <c r="Q2190" s="273" t="s">
        <v>6907</v>
      </c>
      <c r="R2190" s="272" t="s">
        <v>6908</v>
      </c>
    </row>
    <row r="2191" spans="17:18" x14ac:dyDescent="0.25">
      <c r="Q2191" s="274" t="s">
        <v>6909</v>
      </c>
      <c r="R2191" s="271" t="s">
        <v>6910</v>
      </c>
    </row>
    <row r="2192" spans="17:18" ht="28.5" x14ac:dyDescent="0.25">
      <c r="Q2192" s="273" t="s">
        <v>6911</v>
      </c>
      <c r="R2192" s="272" t="s">
        <v>6912</v>
      </c>
    </row>
    <row r="2193" spans="17:18" x14ac:dyDescent="0.25">
      <c r="Q2193" s="274" t="s">
        <v>6913</v>
      </c>
      <c r="R2193" s="271" t="s">
        <v>6914</v>
      </c>
    </row>
    <row r="2194" spans="17:18" x14ac:dyDescent="0.25">
      <c r="Q2194" s="273" t="s">
        <v>6915</v>
      </c>
      <c r="R2194" s="272" t="s">
        <v>6916</v>
      </c>
    </row>
    <row r="2195" spans="17:18" x14ac:dyDescent="0.25">
      <c r="Q2195" s="3865" t="s">
        <v>6917</v>
      </c>
      <c r="R2195" s="271" t="s">
        <v>6881</v>
      </c>
    </row>
    <row r="2196" spans="17:18" x14ac:dyDescent="0.25">
      <c r="Q2196" s="3865"/>
      <c r="R2196" s="271" t="s">
        <v>6918</v>
      </c>
    </row>
    <row r="2197" spans="17:18" x14ac:dyDescent="0.25">
      <c r="Q2197" s="273" t="s">
        <v>6919</v>
      </c>
    </row>
  </sheetData>
  <mergeCells count="156">
    <mergeCell ref="B51:H51"/>
    <mergeCell ref="B50:H50"/>
    <mergeCell ref="B49:K49"/>
    <mergeCell ref="I50:K50"/>
    <mergeCell ref="J135:K135"/>
    <mergeCell ref="Q3:Q4"/>
    <mergeCell ref="Q5:Q7"/>
    <mergeCell ref="Q16:Q17"/>
    <mergeCell ref="Q2195:Q2196"/>
    <mergeCell ref="A146:I146"/>
    <mergeCell ref="A135:I135"/>
    <mergeCell ref="J136:K136"/>
    <mergeCell ref="J137:K137"/>
    <mergeCell ref="J138:K138"/>
    <mergeCell ref="J139:K139"/>
    <mergeCell ref="J140:K140"/>
    <mergeCell ref="J141:K141"/>
    <mergeCell ref="J142:K142"/>
    <mergeCell ref="J143:K143"/>
    <mergeCell ref="J144:K144"/>
    <mergeCell ref="J145:K145"/>
    <mergeCell ref="J146:K146"/>
    <mergeCell ref="J147:K147"/>
    <mergeCell ref="J148:K148"/>
    <mergeCell ref="J149:K149"/>
    <mergeCell ref="A133:K133"/>
    <mergeCell ref="A134:K134"/>
    <mergeCell ref="B86:K86"/>
    <mergeCell ref="D30:E30"/>
    <mergeCell ref="D31:E31"/>
    <mergeCell ref="B31:C31"/>
    <mergeCell ref="B32:C32"/>
    <mergeCell ref="D43:E43"/>
    <mergeCell ref="B45:C45"/>
    <mergeCell ref="D45:E45"/>
    <mergeCell ref="B85:K85"/>
    <mergeCell ref="B82:K82"/>
    <mergeCell ref="B83:K83"/>
    <mergeCell ref="B84:K84"/>
    <mergeCell ref="B100:K100"/>
    <mergeCell ref="B101:K101"/>
    <mergeCell ref="B92:K92"/>
    <mergeCell ref="B93:K93"/>
    <mergeCell ref="B94:K94"/>
    <mergeCell ref="B95:K95"/>
    <mergeCell ref="B96:K96"/>
    <mergeCell ref="B87:K87"/>
    <mergeCell ref="B88:K88"/>
    <mergeCell ref="B3:G3"/>
    <mergeCell ref="I4:J4"/>
    <mergeCell ref="H3:K3"/>
    <mergeCell ref="D32:E32"/>
    <mergeCell ref="B37:C37"/>
    <mergeCell ref="B38:C38"/>
    <mergeCell ref="B40:C40"/>
    <mergeCell ref="B33:C33"/>
    <mergeCell ref="B34:C34"/>
    <mergeCell ref="B35:C35"/>
    <mergeCell ref="B5:C5"/>
    <mergeCell ref="D5:E5"/>
    <mergeCell ref="B30:C30"/>
    <mergeCell ref="V8:V9"/>
    <mergeCell ref="D6:E6"/>
    <mergeCell ref="B36:C36"/>
    <mergeCell ref="D44:E44"/>
    <mergeCell ref="D33:E33"/>
    <mergeCell ref="D34:E34"/>
    <mergeCell ref="D35:E35"/>
    <mergeCell ref="D36:E36"/>
    <mergeCell ref="B41:C41"/>
    <mergeCell ref="B42:C42"/>
    <mergeCell ref="B43:C43"/>
    <mergeCell ref="B44:C44"/>
    <mergeCell ref="D38:E38"/>
    <mergeCell ref="D39:E39"/>
    <mergeCell ref="D40:E40"/>
    <mergeCell ref="D41:E41"/>
    <mergeCell ref="D42:E42"/>
    <mergeCell ref="B39:C39"/>
    <mergeCell ref="D37:E37"/>
    <mergeCell ref="B21:C21"/>
    <mergeCell ref="B22:C22"/>
    <mergeCell ref="B23:C23"/>
    <mergeCell ref="J6:J9"/>
    <mergeCell ref="B91:K91"/>
    <mergeCell ref="B129:K129"/>
    <mergeCell ref="B130:K130"/>
    <mergeCell ref="B123:K123"/>
    <mergeCell ref="B124:K124"/>
    <mergeCell ref="B125:K125"/>
    <mergeCell ref="B126:K126"/>
    <mergeCell ref="B127:K127"/>
    <mergeCell ref="B118:K118"/>
    <mergeCell ref="B119:K119"/>
    <mergeCell ref="B120:K120"/>
    <mergeCell ref="B121:K121"/>
    <mergeCell ref="B122:K122"/>
    <mergeCell ref="B128:K128"/>
    <mergeCell ref="B113:K113"/>
    <mergeCell ref="B114:K114"/>
    <mergeCell ref="B115:K115"/>
    <mergeCell ref="B116:K116"/>
    <mergeCell ref="B117:K117"/>
    <mergeCell ref="B108:K108"/>
    <mergeCell ref="B109:K109"/>
    <mergeCell ref="B110:K110"/>
    <mergeCell ref="B111:K111"/>
    <mergeCell ref="B112:K112"/>
    <mergeCell ref="B103:K103"/>
    <mergeCell ref="B104:K104"/>
    <mergeCell ref="B105:K105"/>
    <mergeCell ref="B106:K106"/>
    <mergeCell ref="B107:K107"/>
    <mergeCell ref="B24:C24"/>
    <mergeCell ref="B25:C25"/>
    <mergeCell ref="B26:C26"/>
    <mergeCell ref="B27:C27"/>
    <mergeCell ref="B28:C28"/>
    <mergeCell ref="B29:C29"/>
    <mergeCell ref="D25:E25"/>
    <mergeCell ref="D26:E26"/>
    <mergeCell ref="D27:E27"/>
    <mergeCell ref="D28:E28"/>
    <mergeCell ref="D29:E29"/>
    <mergeCell ref="B102:K102"/>
    <mergeCell ref="B63:K63"/>
    <mergeCell ref="B64:C64"/>
    <mergeCell ref="D64:E64"/>
    <mergeCell ref="I64:J64"/>
    <mergeCell ref="B97:K97"/>
    <mergeCell ref="B98:K98"/>
    <mergeCell ref="B99:K99"/>
    <mergeCell ref="B89:K89"/>
    <mergeCell ref="B90:K90"/>
    <mergeCell ref="M1:P1"/>
    <mergeCell ref="D17:E17"/>
    <mergeCell ref="D18:E18"/>
    <mergeCell ref="D19:E19"/>
    <mergeCell ref="D20:E20"/>
    <mergeCell ref="D21:E21"/>
    <mergeCell ref="D22:E22"/>
    <mergeCell ref="D23:E23"/>
    <mergeCell ref="D24:E24"/>
    <mergeCell ref="B1:K1"/>
    <mergeCell ref="B2:K2"/>
    <mergeCell ref="F5:G5"/>
    <mergeCell ref="I5:J5"/>
    <mergeCell ref="K6:K15"/>
    <mergeCell ref="B6:C15"/>
    <mergeCell ref="B17:C17"/>
    <mergeCell ref="B18:C18"/>
    <mergeCell ref="B19:C19"/>
    <mergeCell ref="B20:C20"/>
    <mergeCell ref="I17:J17"/>
    <mergeCell ref="B4:C4"/>
    <mergeCell ref="D4:E4"/>
  </mergeCells>
  <pageMargins left="0.7" right="0.7" top="0.75" bottom="0.75" header="0.3" footer="0.3"/>
  <pageSetup orientation="portrait" r:id="rId1"/>
  <webPublishItems count="1">
    <webPublishItem id="7928" divId="CB5.51_7928" sourceType="range" sourceRef="B1:K45" destinationFile="C:\PROJECTS\EMV\FICHIER EXCELL\adpu.htm"/>
  </webPublishItem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6A4C6-2BF1-461C-A6AA-867A09FD89E7}">
  <dimension ref="A1:G32"/>
  <sheetViews>
    <sheetView workbookViewId="0">
      <selection activeCell="G21" sqref="G21"/>
    </sheetView>
  </sheetViews>
  <sheetFormatPr baseColWidth="10" defaultRowHeight="15" x14ac:dyDescent="0.25"/>
  <cols>
    <col min="1" max="2" width="11.42578125" style="2"/>
    <col min="7" max="7" width="56.42578125" bestFit="1" customWidth="1"/>
  </cols>
  <sheetData>
    <row r="1" spans="1:7" ht="15.75" thickBot="1" x14ac:dyDescent="0.3">
      <c r="A1" s="3246" t="s">
        <v>7072</v>
      </c>
      <c r="B1" s="3244" t="s">
        <v>7073</v>
      </c>
      <c r="C1" s="462" t="s">
        <v>7074</v>
      </c>
      <c r="D1" s="3162" t="s">
        <v>7075</v>
      </c>
      <c r="E1" s="463" t="s">
        <v>7076</v>
      </c>
      <c r="F1" s="464" t="s">
        <v>7078</v>
      </c>
      <c r="G1" s="3257" t="s">
        <v>2328</v>
      </c>
    </row>
    <row r="2" spans="1:7" x14ac:dyDescent="0.25">
      <c r="A2" s="3258" t="s">
        <v>564</v>
      </c>
      <c r="B2" s="3259" t="s">
        <v>515</v>
      </c>
      <c r="C2" s="3260"/>
      <c r="D2" s="3261"/>
      <c r="E2" s="3262"/>
      <c r="F2" s="3273"/>
      <c r="G2" s="3263" t="s">
        <v>20139</v>
      </c>
    </row>
    <row r="3" spans="1:7" x14ac:dyDescent="0.25">
      <c r="A3" s="3264" t="s">
        <v>564</v>
      </c>
      <c r="B3" s="3252" t="s">
        <v>532</v>
      </c>
      <c r="C3" s="456"/>
      <c r="D3" s="3163"/>
      <c r="E3" s="3168"/>
      <c r="F3" s="827"/>
      <c r="G3" s="3265" t="s">
        <v>20138</v>
      </c>
    </row>
    <row r="4" spans="1:7" x14ac:dyDescent="0.25">
      <c r="A4" s="3264"/>
      <c r="B4" s="3252" t="s">
        <v>10731</v>
      </c>
      <c r="C4" s="456"/>
      <c r="D4" s="74"/>
      <c r="E4" s="3169"/>
      <c r="F4" s="3272"/>
      <c r="G4" s="3265" t="s">
        <v>20349</v>
      </c>
    </row>
    <row r="5" spans="1:7" x14ac:dyDescent="0.25">
      <c r="A5" s="3264"/>
      <c r="B5" s="3252" t="s">
        <v>8345</v>
      </c>
      <c r="C5" s="456"/>
      <c r="D5" s="74"/>
      <c r="E5" s="3169"/>
      <c r="F5" s="3272"/>
      <c r="G5" s="3265" t="s">
        <v>20350</v>
      </c>
    </row>
    <row r="6" spans="1:7" x14ac:dyDescent="0.25">
      <c r="A6" s="3264" t="s">
        <v>564</v>
      </c>
      <c r="B6" s="3252" t="s">
        <v>7093</v>
      </c>
      <c r="C6" s="456"/>
      <c r="D6" s="3163"/>
      <c r="E6" s="3168"/>
      <c r="F6" s="827"/>
      <c r="G6" s="3266" t="s">
        <v>9100</v>
      </c>
    </row>
    <row r="7" spans="1:7" x14ac:dyDescent="0.25">
      <c r="A7" s="3264" t="s">
        <v>564</v>
      </c>
      <c r="B7" s="3252" t="s">
        <v>10724</v>
      </c>
      <c r="C7" s="456"/>
      <c r="D7" s="3163"/>
      <c r="E7" s="3168"/>
      <c r="F7" s="827"/>
      <c r="G7" s="3266" t="s">
        <v>20140</v>
      </c>
    </row>
    <row r="8" spans="1:7" x14ac:dyDescent="0.25">
      <c r="A8" s="3264"/>
      <c r="B8" s="3252" t="s">
        <v>1722</v>
      </c>
      <c r="C8" s="456"/>
      <c r="D8" s="3163"/>
      <c r="E8" s="3168"/>
      <c r="F8" s="827"/>
      <c r="G8" s="3266" t="s">
        <v>20351</v>
      </c>
    </row>
    <row r="9" spans="1:7" x14ac:dyDescent="0.25">
      <c r="A9" s="3264"/>
      <c r="B9" s="3252" t="s">
        <v>7094</v>
      </c>
      <c r="C9" s="456"/>
      <c r="D9" s="3163"/>
      <c r="E9" s="3168"/>
      <c r="F9" s="827"/>
      <c r="G9" s="3266" t="s">
        <v>20352</v>
      </c>
    </row>
    <row r="10" spans="1:7" x14ac:dyDescent="0.25">
      <c r="A10" s="3267" t="s">
        <v>1142</v>
      </c>
      <c r="B10" s="3249" t="s">
        <v>8368</v>
      </c>
      <c r="C10" s="456"/>
      <c r="D10" s="3164"/>
      <c r="E10" s="3170"/>
      <c r="F10" s="827"/>
      <c r="G10" s="3268" t="s">
        <v>9098</v>
      </c>
    </row>
    <row r="11" spans="1:7" x14ac:dyDescent="0.25">
      <c r="A11" s="3264"/>
      <c r="B11" s="3252" t="s">
        <v>1461</v>
      </c>
      <c r="C11" s="456"/>
      <c r="D11" s="3163"/>
      <c r="E11" s="3168"/>
      <c r="F11" s="827"/>
      <c r="G11" s="3266" t="s">
        <v>20353</v>
      </c>
    </row>
    <row r="12" spans="1:7" x14ac:dyDescent="0.25">
      <c r="A12" s="3267" t="s">
        <v>564</v>
      </c>
      <c r="B12" s="3252" t="s">
        <v>7095</v>
      </c>
      <c r="C12" s="456"/>
      <c r="D12" s="3165"/>
      <c r="E12" s="102"/>
      <c r="F12" s="1065"/>
      <c r="G12" s="3268" t="s">
        <v>20354</v>
      </c>
    </row>
    <row r="13" spans="1:7" x14ac:dyDescent="0.25">
      <c r="A13" s="3267" t="s">
        <v>564</v>
      </c>
      <c r="B13" s="3252" t="s">
        <v>583</v>
      </c>
      <c r="C13" s="456"/>
      <c r="D13" s="3165"/>
      <c r="E13" s="102"/>
      <c r="F13" s="1065"/>
      <c r="G13" s="3268" t="s">
        <v>9102</v>
      </c>
    </row>
    <row r="14" spans="1:7" x14ac:dyDescent="0.25">
      <c r="A14" s="3264" t="s">
        <v>564</v>
      </c>
      <c r="B14" s="3252">
        <v>88</v>
      </c>
      <c r="C14" s="456"/>
      <c r="D14" s="3163"/>
      <c r="E14" s="3168"/>
      <c r="F14" s="827"/>
      <c r="G14" s="3274" t="s">
        <v>8670</v>
      </c>
    </row>
    <row r="15" spans="1:7" x14ac:dyDescent="0.25">
      <c r="A15" s="3267" t="s">
        <v>564</v>
      </c>
      <c r="B15" s="3249" t="s">
        <v>7093</v>
      </c>
      <c r="C15" s="456"/>
      <c r="D15" s="3164"/>
      <c r="E15" s="3170"/>
      <c r="F15" s="827"/>
      <c r="G15" s="3268" t="s">
        <v>9095</v>
      </c>
    </row>
    <row r="16" spans="1:7" x14ac:dyDescent="0.25">
      <c r="A16" s="3267" t="s">
        <v>564</v>
      </c>
      <c r="B16" s="3249" t="s">
        <v>7136</v>
      </c>
      <c r="C16" s="456"/>
      <c r="D16" s="3164"/>
      <c r="E16" s="3170"/>
      <c r="F16" s="827"/>
      <c r="G16" s="3268" t="s">
        <v>9097</v>
      </c>
    </row>
    <row r="17" spans="1:7" ht="15.75" thickBot="1" x14ac:dyDescent="0.3">
      <c r="A17" s="3269"/>
      <c r="B17" s="3275">
        <v>70</v>
      </c>
      <c r="C17" s="3270"/>
      <c r="D17" s="3276"/>
      <c r="E17" s="3277"/>
      <c r="F17" s="3278"/>
      <c r="G17" s="3271" t="s">
        <v>20355</v>
      </c>
    </row>
    <row r="18" spans="1:7" x14ac:dyDescent="0.25">
      <c r="A18" s="3258" t="s">
        <v>564</v>
      </c>
      <c r="B18" s="3279" t="s">
        <v>517</v>
      </c>
      <c r="C18" s="3260"/>
      <c r="D18" s="3280"/>
      <c r="E18" s="3281"/>
      <c r="F18" s="3282"/>
      <c r="G18" s="3283" t="s">
        <v>20141</v>
      </c>
    </row>
    <row r="19" spans="1:7" ht="15.75" thickBot="1" x14ac:dyDescent="0.3">
      <c r="A19" s="3284"/>
      <c r="B19" s="3285" t="s">
        <v>8263</v>
      </c>
      <c r="C19" s="3270"/>
      <c r="D19" s="3286"/>
      <c r="E19" s="3287"/>
      <c r="F19" s="3278"/>
      <c r="G19" s="3288" t="s">
        <v>20356</v>
      </c>
    </row>
    <row r="20" spans="1:7" x14ac:dyDescent="0.25">
      <c r="A20" s="3247" t="s">
        <v>564</v>
      </c>
      <c r="B20" s="3245" t="s">
        <v>1176</v>
      </c>
      <c r="C20" s="456"/>
      <c r="D20" s="3163"/>
      <c r="E20" s="3168"/>
      <c r="F20" s="391"/>
      <c r="G20" s="460" t="s">
        <v>7097</v>
      </c>
    </row>
    <row r="21" spans="1:7" x14ac:dyDescent="0.25">
      <c r="A21" s="287">
        <v>80</v>
      </c>
      <c r="B21" s="3245" t="s">
        <v>8361</v>
      </c>
      <c r="C21" s="456"/>
      <c r="D21" s="51"/>
      <c r="E21" s="448"/>
      <c r="F21" s="391"/>
      <c r="G21" s="106" t="s">
        <v>8667</v>
      </c>
    </row>
    <row r="22" spans="1:7" x14ac:dyDescent="0.25">
      <c r="A22" s="3247">
        <v>80</v>
      </c>
      <c r="B22" s="3245" t="s">
        <v>8668</v>
      </c>
      <c r="C22" s="456"/>
      <c r="D22" s="3163"/>
      <c r="E22" s="3168"/>
      <c r="F22" s="391"/>
      <c r="G22" s="460" t="s">
        <v>8669</v>
      </c>
    </row>
    <row r="23" spans="1:7" x14ac:dyDescent="0.25">
      <c r="A23" s="3247" t="s">
        <v>1142</v>
      </c>
      <c r="B23" s="3243" t="s">
        <v>8349</v>
      </c>
      <c r="C23" s="456"/>
      <c r="D23" s="51"/>
      <c r="E23" s="448"/>
      <c r="F23" s="391"/>
      <c r="G23" s="106" t="s">
        <v>9093</v>
      </c>
    </row>
    <row r="24" spans="1:7" x14ac:dyDescent="0.25">
      <c r="A24" s="3247" t="s">
        <v>1142</v>
      </c>
      <c r="B24" s="3243">
        <v>18</v>
      </c>
      <c r="C24" s="456"/>
      <c r="D24" s="51"/>
      <c r="E24" s="448"/>
      <c r="F24" s="391"/>
      <c r="G24" s="106" t="s">
        <v>9092</v>
      </c>
    </row>
    <row r="25" spans="1:7" x14ac:dyDescent="0.25">
      <c r="A25" s="3247" t="s">
        <v>1142</v>
      </c>
      <c r="B25" s="3243">
        <v>16</v>
      </c>
      <c r="C25" s="456"/>
      <c r="D25" s="51"/>
      <c r="E25" s="448"/>
      <c r="F25" s="391"/>
      <c r="G25" s="106" t="s">
        <v>9094</v>
      </c>
    </row>
    <row r="26" spans="1:7" x14ac:dyDescent="0.25">
      <c r="A26" s="3248" t="s">
        <v>1142</v>
      </c>
      <c r="B26" s="3249" t="s">
        <v>8361</v>
      </c>
      <c r="C26" s="456"/>
      <c r="D26" s="51"/>
      <c r="E26" s="448"/>
      <c r="F26" s="391"/>
      <c r="G26" s="106" t="s">
        <v>9096</v>
      </c>
    </row>
    <row r="27" spans="1:7" x14ac:dyDescent="0.25">
      <c r="A27" s="3248" t="s">
        <v>1142</v>
      </c>
      <c r="B27" s="3249" t="s">
        <v>8668</v>
      </c>
      <c r="C27" s="456"/>
      <c r="D27" s="51"/>
      <c r="E27" s="448"/>
      <c r="F27" s="391"/>
      <c r="G27" s="106" t="s">
        <v>9360</v>
      </c>
    </row>
    <row r="28" spans="1:7" x14ac:dyDescent="0.25">
      <c r="A28" s="3247" t="s">
        <v>1142</v>
      </c>
      <c r="B28" s="3245" t="s">
        <v>116</v>
      </c>
      <c r="C28" s="456"/>
      <c r="D28" s="3163"/>
      <c r="E28" s="3168"/>
      <c r="F28" s="458"/>
      <c r="G28" s="3256" t="s">
        <v>9099</v>
      </c>
    </row>
    <row r="29" spans="1:7" x14ac:dyDescent="0.25">
      <c r="A29" s="3247" t="s">
        <v>1142</v>
      </c>
      <c r="B29" s="3245" t="s">
        <v>8697</v>
      </c>
      <c r="C29" s="456"/>
      <c r="D29" s="3163"/>
      <c r="E29" s="3168"/>
      <c r="F29" s="458"/>
      <c r="G29" s="106" t="s">
        <v>8693</v>
      </c>
    </row>
    <row r="30" spans="1:7" x14ac:dyDescent="0.25">
      <c r="A30" s="3247" t="s">
        <v>1142</v>
      </c>
      <c r="B30" s="3245" t="s">
        <v>8698</v>
      </c>
      <c r="C30" s="456"/>
      <c r="D30" s="3163"/>
      <c r="E30" s="3168"/>
      <c r="F30" s="458"/>
      <c r="G30" s="106" t="s">
        <v>8694</v>
      </c>
    </row>
    <row r="31" spans="1:7" x14ac:dyDescent="0.25">
      <c r="A31" s="3247" t="s">
        <v>8561</v>
      </c>
      <c r="B31" s="3245" t="s">
        <v>8699</v>
      </c>
      <c r="C31" s="456"/>
      <c r="D31" s="3163"/>
      <c r="E31" s="3168"/>
      <c r="F31" s="458"/>
      <c r="G31" s="460" t="s">
        <v>8695</v>
      </c>
    </row>
    <row r="32" spans="1:7" x14ac:dyDescent="0.25">
      <c r="A32" s="3250" t="s">
        <v>8698</v>
      </c>
      <c r="B32" s="3251" t="s">
        <v>8699</v>
      </c>
      <c r="C32" s="432"/>
      <c r="D32" s="3166"/>
      <c r="E32" s="3171"/>
      <c r="F32" s="459"/>
      <c r="G32" s="461" t="s">
        <v>8696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ED881-6096-4623-86E6-FA53052421BC}">
  <dimension ref="A1:A207"/>
  <sheetViews>
    <sheetView topLeftCell="A144" workbookViewId="0">
      <selection activeCell="E208" sqref="E208"/>
    </sheetView>
  </sheetViews>
  <sheetFormatPr baseColWidth="10" defaultRowHeight="15" x14ac:dyDescent="0.25"/>
  <sheetData>
    <row r="1" spans="1:1" x14ac:dyDescent="0.25">
      <c r="A1" s="3255" t="s">
        <v>20142</v>
      </c>
    </row>
    <row r="2" spans="1:1" x14ac:dyDescent="0.25">
      <c r="A2" s="3255" t="s">
        <v>20143</v>
      </c>
    </row>
    <row r="3" spans="1:1" x14ac:dyDescent="0.25">
      <c r="A3" s="3255" t="s">
        <v>20144</v>
      </c>
    </row>
    <row r="4" spans="1:1" x14ac:dyDescent="0.25">
      <c r="A4" s="3255" t="s">
        <v>20145</v>
      </c>
    </row>
    <row r="5" spans="1:1" x14ac:dyDescent="0.25">
      <c r="A5" s="3255" t="s">
        <v>20146</v>
      </c>
    </row>
    <row r="6" spans="1:1" x14ac:dyDescent="0.25">
      <c r="A6" s="3255" t="s">
        <v>20147</v>
      </c>
    </row>
    <row r="7" spans="1:1" x14ac:dyDescent="0.25">
      <c r="A7" s="3255" t="s">
        <v>20148</v>
      </c>
    </row>
    <row r="8" spans="1:1" x14ac:dyDescent="0.25">
      <c r="A8" s="3255" t="s">
        <v>20149</v>
      </c>
    </row>
    <row r="9" spans="1:1" x14ac:dyDescent="0.25">
      <c r="A9" s="3255" t="s">
        <v>20150</v>
      </c>
    </row>
    <row r="10" spans="1:1" x14ac:dyDescent="0.25">
      <c r="A10" s="3255" t="s">
        <v>20151</v>
      </c>
    </row>
    <row r="11" spans="1:1" x14ac:dyDescent="0.25">
      <c r="A11" s="3255" t="s">
        <v>20152</v>
      </c>
    </row>
    <row r="12" spans="1:1" x14ac:dyDescent="0.25">
      <c r="A12" s="3255" t="s">
        <v>20153</v>
      </c>
    </row>
    <row r="13" spans="1:1" x14ac:dyDescent="0.25">
      <c r="A13" s="3255" t="s">
        <v>20154</v>
      </c>
    </row>
    <row r="14" spans="1:1" x14ac:dyDescent="0.25">
      <c r="A14" s="3255" t="s">
        <v>20155</v>
      </c>
    </row>
    <row r="15" spans="1:1" x14ac:dyDescent="0.25">
      <c r="A15" s="3255" t="s">
        <v>20156</v>
      </c>
    </row>
    <row r="16" spans="1:1" x14ac:dyDescent="0.25">
      <c r="A16" s="3255" t="s">
        <v>20157</v>
      </c>
    </row>
    <row r="17" spans="1:1" x14ac:dyDescent="0.25">
      <c r="A17" s="3255" t="s">
        <v>20158</v>
      </c>
    </row>
    <row r="18" spans="1:1" x14ac:dyDescent="0.25">
      <c r="A18" s="3255" t="s">
        <v>20159</v>
      </c>
    </row>
    <row r="19" spans="1:1" x14ac:dyDescent="0.25">
      <c r="A19" s="3255" t="s">
        <v>20160</v>
      </c>
    </row>
    <row r="20" spans="1:1" x14ac:dyDescent="0.25">
      <c r="A20" s="3255" t="s">
        <v>20161</v>
      </c>
    </row>
    <row r="21" spans="1:1" x14ac:dyDescent="0.25">
      <c r="A21" s="3255" t="s">
        <v>20162</v>
      </c>
    </row>
    <row r="22" spans="1:1" x14ac:dyDescent="0.25">
      <c r="A22" s="3255" t="s">
        <v>20163</v>
      </c>
    </row>
    <row r="23" spans="1:1" x14ac:dyDescent="0.25">
      <c r="A23" s="3255" t="s">
        <v>20164</v>
      </c>
    </row>
    <row r="24" spans="1:1" x14ac:dyDescent="0.25">
      <c r="A24" s="3255" t="s">
        <v>20165</v>
      </c>
    </row>
    <row r="25" spans="1:1" x14ac:dyDescent="0.25">
      <c r="A25" s="3255" t="s">
        <v>20166</v>
      </c>
    </row>
    <row r="26" spans="1:1" x14ac:dyDescent="0.25">
      <c r="A26" s="3255" t="s">
        <v>20167</v>
      </c>
    </row>
    <row r="27" spans="1:1" x14ac:dyDescent="0.25">
      <c r="A27" s="3255" t="s">
        <v>20168</v>
      </c>
    </row>
    <row r="28" spans="1:1" x14ac:dyDescent="0.25">
      <c r="A28" s="3255" t="s">
        <v>20169</v>
      </c>
    </row>
    <row r="29" spans="1:1" x14ac:dyDescent="0.25">
      <c r="A29" s="3255" t="s">
        <v>20170</v>
      </c>
    </row>
    <row r="30" spans="1:1" x14ac:dyDescent="0.25">
      <c r="A30" s="3255" t="s">
        <v>20171</v>
      </c>
    </row>
    <row r="31" spans="1:1" x14ac:dyDescent="0.25">
      <c r="A31" s="3255" t="s">
        <v>20172</v>
      </c>
    </row>
    <row r="32" spans="1:1" x14ac:dyDescent="0.25">
      <c r="A32" s="3255" t="s">
        <v>20173</v>
      </c>
    </row>
    <row r="33" spans="1:1" x14ac:dyDescent="0.25">
      <c r="A33" s="3255" t="s">
        <v>20174</v>
      </c>
    </row>
    <row r="34" spans="1:1" x14ac:dyDescent="0.25">
      <c r="A34" s="3255" t="s">
        <v>20175</v>
      </c>
    </row>
    <row r="35" spans="1:1" x14ac:dyDescent="0.25">
      <c r="A35" s="3255" t="s">
        <v>20176</v>
      </c>
    </row>
    <row r="36" spans="1:1" x14ac:dyDescent="0.25">
      <c r="A36" s="3255" t="s">
        <v>20177</v>
      </c>
    </row>
    <row r="37" spans="1:1" x14ac:dyDescent="0.25">
      <c r="A37" s="3255" t="s">
        <v>20178</v>
      </c>
    </row>
    <row r="38" spans="1:1" x14ac:dyDescent="0.25">
      <c r="A38" s="3255" t="s">
        <v>20179</v>
      </c>
    </row>
    <row r="39" spans="1:1" x14ac:dyDescent="0.25">
      <c r="A39" s="3255" t="s">
        <v>20180</v>
      </c>
    </row>
    <row r="40" spans="1:1" x14ac:dyDescent="0.25">
      <c r="A40" s="3255" t="s">
        <v>20181</v>
      </c>
    </row>
    <row r="41" spans="1:1" x14ac:dyDescent="0.25">
      <c r="A41" s="3255" t="s">
        <v>20182</v>
      </c>
    </row>
    <row r="42" spans="1:1" x14ac:dyDescent="0.25">
      <c r="A42" s="3255" t="s">
        <v>20183</v>
      </c>
    </row>
    <row r="43" spans="1:1" x14ac:dyDescent="0.25">
      <c r="A43" s="3255" t="s">
        <v>20184</v>
      </c>
    </row>
    <row r="44" spans="1:1" x14ac:dyDescent="0.25">
      <c r="A44" s="3255" t="s">
        <v>20185</v>
      </c>
    </row>
    <row r="45" spans="1:1" x14ac:dyDescent="0.25">
      <c r="A45" s="3255" t="s">
        <v>20186</v>
      </c>
    </row>
    <row r="46" spans="1:1" x14ac:dyDescent="0.25">
      <c r="A46" s="3255" t="s">
        <v>20187</v>
      </c>
    </row>
    <row r="47" spans="1:1" x14ac:dyDescent="0.25">
      <c r="A47" s="3255" t="s">
        <v>20188</v>
      </c>
    </row>
    <row r="48" spans="1:1" x14ac:dyDescent="0.25">
      <c r="A48" s="3255" t="s">
        <v>20189</v>
      </c>
    </row>
    <row r="49" spans="1:1" x14ac:dyDescent="0.25">
      <c r="A49" s="3255" t="s">
        <v>20190</v>
      </c>
    </row>
    <row r="50" spans="1:1" x14ac:dyDescent="0.25">
      <c r="A50" s="3255" t="s">
        <v>20191</v>
      </c>
    </row>
    <row r="51" spans="1:1" x14ac:dyDescent="0.25">
      <c r="A51" s="3255" t="s">
        <v>20192</v>
      </c>
    </row>
    <row r="52" spans="1:1" x14ac:dyDescent="0.25">
      <c r="A52" s="3255" t="s">
        <v>20193</v>
      </c>
    </row>
    <row r="53" spans="1:1" x14ac:dyDescent="0.25">
      <c r="A53" s="3255" t="s">
        <v>20194</v>
      </c>
    </row>
    <row r="54" spans="1:1" x14ac:dyDescent="0.25">
      <c r="A54" s="3255" t="s">
        <v>20195</v>
      </c>
    </row>
    <row r="55" spans="1:1" x14ac:dyDescent="0.25">
      <c r="A55" s="3255" t="s">
        <v>20196</v>
      </c>
    </row>
    <row r="56" spans="1:1" x14ac:dyDescent="0.25">
      <c r="A56" s="3255" t="s">
        <v>20197</v>
      </c>
    </row>
    <row r="57" spans="1:1" x14ac:dyDescent="0.25">
      <c r="A57" s="3255" t="s">
        <v>20198</v>
      </c>
    </row>
    <row r="58" spans="1:1" x14ac:dyDescent="0.25">
      <c r="A58" s="3255" t="s">
        <v>20199</v>
      </c>
    </row>
    <row r="59" spans="1:1" x14ac:dyDescent="0.25">
      <c r="A59" s="3255" t="s">
        <v>20200</v>
      </c>
    </row>
    <row r="60" spans="1:1" x14ac:dyDescent="0.25">
      <c r="A60" s="3255" t="s">
        <v>20201</v>
      </c>
    </row>
    <row r="61" spans="1:1" x14ac:dyDescent="0.25">
      <c r="A61" s="3255" t="s">
        <v>20202</v>
      </c>
    </row>
    <row r="62" spans="1:1" x14ac:dyDescent="0.25">
      <c r="A62" s="3255" t="s">
        <v>20203</v>
      </c>
    </row>
    <row r="63" spans="1:1" x14ac:dyDescent="0.25">
      <c r="A63" s="3255" t="s">
        <v>20204</v>
      </c>
    </row>
    <row r="64" spans="1:1" x14ac:dyDescent="0.25">
      <c r="A64" s="3255" t="s">
        <v>20205</v>
      </c>
    </row>
    <row r="65" spans="1:1" x14ac:dyDescent="0.25">
      <c r="A65" s="3255" t="s">
        <v>20206</v>
      </c>
    </row>
    <row r="66" spans="1:1" x14ac:dyDescent="0.25">
      <c r="A66" s="3255" t="s">
        <v>20207</v>
      </c>
    </row>
    <row r="67" spans="1:1" x14ac:dyDescent="0.25">
      <c r="A67" s="3255" t="s">
        <v>20208</v>
      </c>
    </row>
    <row r="68" spans="1:1" x14ac:dyDescent="0.25">
      <c r="A68" s="3255" t="s">
        <v>20209</v>
      </c>
    </row>
    <row r="69" spans="1:1" x14ac:dyDescent="0.25">
      <c r="A69" s="3255" t="s">
        <v>20210</v>
      </c>
    </row>
    <row r="70" spans="1:1" x14ac:dyDescent="0.25">
      <c r="A70" s="3255" t="s">
        <v>20211</v>
      </c>
    </row>
    <row r="71" spans="1:1" x14ac:dyDescent="0.25">
      <c r="A71" s="3255" t="s">
        <v>20212</v>
      </c>
    </row>
    <row r="72" spans="1:1" x14ac:dyDescent="0.25">
      <c r="A72" s="3255" t="s">
        <v>20213</v>
      </c>
    </row>
    <row r="73" spans="1:1" x14ac:dyDescent="0.25">
      <c r="A73" s="3255" t="s">
        <v>20214</v>
      </c>
    </row>
    <row r="74" spans="1:1" x14ac:dyDescent="0.25">
      <c r="A74" s="3255" t="s">
        <v>20215</v>
      </c>
    </row>
    <row r="75" spans="1:1" x14ac:dyDescent="0.25">
      <c r="A75" s="3255" t="s">
        <v>20216</v>
      </c>
    </row>
    <row r="76" spans="1:1" x14ac:dyDescent="0.25">
      <c r="A76" s="3255" t="s">
        <v>20217</v>
      </c>
    </row>
    <row r="77" spans="1:1" x14ac:dyDescent="0.25">
      <c r="A77" s="3255" t="s">
        <v>20218</v>
      </c>
    </row>
    <row r="78" spans="1:1" x14ac:dyDescent="0.25">
      <c r="A78" s="3255" t="s">
        <v>20219</v>
      </c>
    </row>
    <row r="79" spans="1:1" x14ac:dyDescent="0.25">
      <c r="A79" s="3255" t="s">
        <v>20220</v>
      </c>
    </row>
    <row r="80" spans="1:1" x14ac:dyDescent="0.25">
      <c r="A80" s="3255" t="s">
        <v>20221</v>
      </c>
    </row>
    <row r="81" spans="1:1" x14ac:dyDescent="0.25">
      <c r="A81" s="3255" t="s">
        <v>20222</v>
      </c>
    </row>
    <row r="82" spans="1:1" x14ac:dyDescent="0.25">
      <c r="A82" s="3255" t="s">
        <v>20223</v>
      </c>
    </row>
    <row r="83" spans="1:1" x14ac:dyDescent="0.25">
      <c r="A83" s="3255" t="s">
        <v>20224</v>
      </c>
    </row>
    <row r="84" spans="1:1" x14ac:dyDescent="0.25">
      <c r="A84" s="3255" t="s">
        <v>20225</v>
      </c>
    </row>
    <row r="85" spans="1:1" x14ac:dyDescent="0.25">
      <c r="A85" s="3255" t="s">
        <v>20226</v>
      </c>
    </row>
    <row r="86" spans="1:1" x14ac:dyDescent="0.25">
      <c r="A86" s="3255" t="s">
        <v>20227</v>
      </c>
    </row>
    <row r="87" spans="1:1" x14ac:dyDescent="0.25">
      <c r="A87" s="3255" t="s">
        <v>20228</v>
      </c>
    </row>
    <row r="88" spans="1:1" x14ac:dyDescent="0.25">
      <c r="A88" s="3255" t="s">
        <v>20229</v>
      </c>
    </row>
    <row r="89" spans="1:1" x14ac:dyDescent="0.25">
      <c r="A89" s="3255" t="s">
        <v>20230</v>
      </c>
    </row>
    <row r="90" spans="1:1" x14ac:dyDescent="0.25">
      <c r="A90" s="3255" t="s">
        <v>20231</v>
      </c>
    </row>
    <row r="91" spans="1:1" x14ac:dyDescent="0.25">
      <c r="A91" s="3255" t="s">
        <v>20232</v>
      </c>
    </row>
    <row r="92" spans="1:1" x14ac:dyDescent="0.25">
      <c r="A92" s="3255" t="s">
        <v>20233</v>
      </c>
    </row>
    <row r="93" spans="1:1" x14ac:dyDescent="0.25">
      <c r="A93" s="3255" t="s">
        <v>20234</v>
      </c>
    </row>
    <row r="94" spans="1:1" x14ac:dyDescent="0.25">
      <c r="A94" s="3255" t="s">
        <v>20235</v>
      </c>
    </row>
    <row r="95" spans="1:1" x14ac:dyDescent="0.25">
      <c r="A95" s="3255" t="s">
        <v>20236</v>
      </c>
    </row>
    <row r="96" spans="1:1" x14ac:dyDescent="0.25">
      <c r="A96" s="3255" t="s">
        <v>20237</v>
      </c>
    </row>
    <row r="97" spans="1:1" x14ac:dyDescent="0.25">
      <c r="A97" s="3255" t="s">
        <v>20238</v>
      </c>
    </row>
    <row r="98" spans="1:1" x14ac:dyDescent="0.25">
      <c r="A98" s="3255" t="s">
        <v>20239</v>
      </c>
    </row>
    <row r="99" spans="1:1" x14ac:dyDescent="0.25">
      <c r="A99" s="3255" t="s">
        <v>20240</v>
      </c>
    </row>
    <row r="100" spans="1:1" x14ac:dyDescent="0.25">
      <c r="A100" s="3255" t="s">
        <v>20241</v>
      </c>
    </row>
    <row r="101" spans="1:1" x14ac:dyDescent="0.25">
      <c r="A101" s="3255" t="s">
        <v>20242</v>
      </c>
    </row>
    <row r="102" spans="1:1" x14ac:dyDescent="0.25">
      <c r="A102" s="3255" t="s">
        <v>20243</v>
      </c>
    </row>
    <row r="103" spans="1:1" x14ac:dyDescent="0.25">
      <c r="A103" s="3255" t="s">
        <v>20244</v>
      </c>
    </row>
    <row r="104" spans="1:1" x14ac:dyDescent="0.25">
      <c r="A104" s="3255" t="s">
        <v>20245</v>
      </c>
    </row>
    <row r="105" spans="1:1" x14ac:dyDescent="0.25">
      <c r="A105" s="3255" t="s">
        <v>20246</v>
      </c>
    </row>
    <row r="106" spans="1:1" x14ac:dyDescent="0.25">
      <c r="A106" s="3255" t="s">
        <v>20247</v>
      </c>
    </row>
    <row r="107" spans="1:1" x14ac:dyDescent="0.25">
      <c r="A107" s="3255" t="s">
        <v>20248</v>
      </c>
    </row>
    <row r="108" spans="1:1" x14ac:dyDescent="0.25">
      <c r="A108" s="3255" t="s">
        <v>20249</v>
      </c>
    </row>
    <row r="109" spans="1:1" x14ac:dyDescent="0.25">
      <c r="A109" s="3255" t="s">
        <v>20250</v>
      </c>
    </row>
    <row r="110" spans="1:1" x14ac:dyDescent="0.25">
      <c r="A110" s="3255" t="s">
        <v>20251</v>
      </c>
    </row>
    <row r="111" spans="1:1" x14ac:dyDescent="0.25">
      <c r="A111" s="3255" t="s">
        <v>20252</v>
      </c>
    </row>
    <row r="112" spans="1:1" x14ac:dyDescent="0.25">
      <c r="A112" s="3255" t="s">
        <v>20253</v>
      </c>
    </row>
    <row r="113" spans="1:1" x14ac:dyDescent="0.25">
      <c r="A113" s="3255" t="s">
        <v>20254</v>
      </c>
    </row>
    <row r="114" spans="1:1" x14ac:dyDescent="0.25">
      <c r="A114" s="3255" t="s">
        <v>20255</v>
      </c>
    </row>
    <row r="115" spans="1:1" x14ac:dyDescent="0.25">
      <c r="A115" s="3255" t="s">
        <v>20256</v>
      </c>
    </row>
    <row r="116" spans="1:1" x14ac:dyDescent="0.25">
      <c r="A116" s="3255" t="s">
        <v>20257</v>
      </c>
    </row>
    <row r="117" spans="1:1" x14ac:dyDescent="0.25">
      <c r="A117" s="3255" t="s">
        <v>20258</v>
      </c>
    </row>
    <row r="118" spans="1:1" x14ac:dyDescent="0.25">
      <c r="A118" s="3255" t="s">
        <v>20259</v>
      </c>
    </row>
    <row r="119" spans="1:1" x14ac:dyDescent="0.25">
      <c r="A119" s="3255" t="s">
        <v>20260</v>
      </c>
    </row>
    <row r="120" spans="1:1" x14ac:dyDescent="0.25">
      <c r="A120" s="3255" t="s">
        <v>20261</v>
      </c>
    </row>
    <row r="121" spans="1:1" x14ac:dyDescent="0.25">
      <c r="A121" s="3255" t="s">
        <v>20262</v>
      </c>
    </row>
    <row r="122" spans="1:1" x14ac:dyDescent="0.25">
      <c r="A122" s="3255" t="s">
        <v>20263</v>
      </c>
    </row>
    <row r="123" spans="1:1" x14ac:dyDescent="0.25">
      <c r="A123" s="3255" t="s">
        <v>20264</v>
      </c>
    </row>
    <row r="124" spans="1:1" x14ac:dyDescent="0.25">
      <c r="A124" s="3255" t="s">
        <v>20265</v>
      </c>
    </row>
    <row r="125" spans="1:1" x14ac:dyDescent="0.25">
      <c r="A125" s="3255" t="s">
        <v>20266</v>
      </c>
    </row>
    <row r="126" spans="1:1" x14ac:dyDescent="0.25">
      <c r="A126" s="3255" t="s">
        <v>20267</v>
      </c>
    </row>
    <row r="127" spans="1:1" x14ac:dyDescent="0.25">
      <c r="A127" s="3255" t="s">
        <v>20268</v>
      </c>
    </row>
    <row r="128" spans="1:1" x14ac:dyDescent="0.25">
      <c r="A128" s="3255" t="s">
        <v>20269</v>
      </c>
    </row>
    <row r="129" spans="1:1" x14ac:dyDescent="0.25">
      <c r="A129" s="3255" t="s">
        <v>20270</v>
      </c>
    </row>
    <row r="130" spans="1:1" x14ac:dyDescent="0.25">
      <c r="A130" s="3255" t="s">
        <v>20271</v>
      </c>
    </row>
    <row r="131" spans="1:1" x14ac:dyDescent="0.25">
      <c r="A131" s="3255" t="s">
        <v>20272</v>
      </c>
    </row>
    <row r="132" spans="1:1" x14ac:dyDescent="0.25">
      <c r="A132" s="3255" t="s">
        <v>20273</v>
      </c>
    </row>
    <row r="133" spans="1:1" x14ac:dyDescent="0.25">
      <c r="A133" s="3255" t="s">
        <v>20274</v>
      </c>
    </row>
    <row r="134" spans="1:1" x14ac:dyDescent="0.25">
      <c r="A134" s="3255" t="s">
        <v>20275</v>
      </c>
    </row>
    <row r="135" spans="1:1" x14ac:dyDescent="0.25">
      <c r="A135" s="3255" t="s">
        <v>20276</v>
      </c>
    </row>
    <row r="136" spans="1:1" x14ac:dyDescent="0.25">
      <c r="A136" s="3255" t="s">
        <v>20277</v>
      </c>
    </row>
    <row r="137" spans="1:1" x14ac:dyDescent="0.25">
      <c r="A137" s="3255" t="s">
        <v>20278</v>
      </c>
    </row>
    <row r="138" spans="1:1" x14ac:dyDescent="0.25">
      <c r="A138" s="3255" t="s">
        <v>20279</v>
      </c>
    </row>
    <row r="139" spans="1:1" x14ac:dyDescent="0.25">
      <c r="A139" s="3255" t="s">
        <v>20280</v>
      </c>
    </row>
    <row r="140" spans="1:1" x14ac:dyDescent="0.25">
      <c r="A140" s="3255" t="s">
        <v>20281</v>
      </c>
    </row>
    <row r="141" spans="1:1" x14ac:dyDescent="0.25">
      <c r="A141" s="3255" t="s">
        <v>20282</v>
      </c>
    </row>
    <row r="142" spans="1:1" x14ac:dyDescent="0.25">
      <c r="A142" s="3255" t="s">
        <v>20283</v>
      </c>
    </row>
    <row r="143" spans="1:1" x14ac:dyDescent="0.25">
      <c r="A143" s="3255" t="s">
        <v>20284</v>
      </c>
    </row>
    <row r="144" spans="1:1" x14ac:dyDescent="0.25">
      <c r="A144" s="3255" t="s">
        <v>20285</v>
      </c>
    </row>
    <row r="145" spans="1:1" x14ac:dyDescent="0.25">
      <c r="A145" s="3255" t="s">
        <v>20286</v>
      </c>
    </row>
    <row r="146" spans="1:1" x14ac:dyDescent="0.25">
      <c r="A146" s="3255" t="s">
        <v>20287</v>
      </c>
    </row>
    <row r="147" spans="1:1" x14ac:dyDescent="0.25">
      <c r="A147" s="3255" t="s">
        <v>20288</v>
      </c>
    </row>
    <row r="148" spans="1:1" x14ac:dyDescent="0.25">
      <c r="A148" s="3255" t="s">
        <v>20289</v>
      </c>
    </row>
    <row r="149" spans="1:1" x14ac:dyDescent="0.25">
      <c r="A149" s="3255" t="s">
        <v>20290</v>
      </c>
    </row>
    <row r="150" spans="1:1" x14ac:dyDescent="0.25">
      <c r="A150" s="3255" t="s">
        <v>20291</v>
      </c>
    </row>
    <row r="151" spans="1:1" x14ac:dyDescent="0.25">
      <c r="A151" s="3255" t="s">
        <v>20292</v>
      </c>
    </row>
    <row r="152" spans="1:1" x14ac:dyDescent="0.25">
      <c r="A152" s="3255" t="s">
        <v>20293</v>
      </c>
    </row>
    <row r="153" spans="1:1" x14ac:dyDescent="0.25">
      <c r="A153" s="3255" t="s">
        <v>20294</v>
      </c>
    </row>
    <row r="154" spans="1:1" x14ac:dyDescent="0.25">
      <c r="A154" s="3255" t="s">
        <v>20295</v>
      </c>
    </row>
    <row r="155" spans="1:1" x14ac:dyDescent="0.25">
      <c r="A155" s="3255" t="s">
        <v>20296</v>
      </c>
    </row>
    <row r="156" spans="1:1" x14ac:dyDescent="0.25">
      <c r="A156" s="3255" t="s">
        <v>20297</v>
      </c>
    </row>
    <row r="157" spans="1:1" x14ac:dyDescent="0.25">
      <c r="A157" s="3255" t="s">
        <v>20298</v>
      </c>
    </row>
    <row r="158" spans="1:1" x14ac:dyDescent="0.25">
      <c r="A158" s="3255" t="s">
        <v>20299</v>
      </c>
    </row>
    <row r="159" spans="1:1" x14ac:dyDescent="0.25">
      <c r="A159" s="3255" t="s">
        <v>20300</v>
      </c>
    </row>
    <row r="160" spans="1:1" x14ac:dyDescent="0.25">
      <c r="A160" s="3255" t="s">
        <v>20301</v>
      </c>
    </row>
    <row r="161" spans="1:1" x14ac:dyDescent="0.25">
      <c r="A161" s="3255" t="s">
        <v>20302</v>
      </c>
    </row>
    <row r="162" spans="1:1" x14ac:dyDescent="0.25">
      <c r="A162" s="3255" t="s">
        <v>20303</v>
      </c>
    </row>
    <row r="163" spans="1:1" x14ac:dyDescent="0.25">
      <c r="A163" s="3255" t="s">
        <v>20304</v>
      </c>
    </row>
    <row r="164" spans="1:1" x14ac:dyDescent="0.25">
      <c r="A164" s="3255" t="s">
        <v>20305</v>
      </c>
    </row>
    <row r="165" spans="1:1" x14ac:dyDescent="0.25">
      <c r="A165" s="3255" t="s">
        <v>20306</v>
      </c>
    </row>
    <row r="166" spans="1:1" x14ac:dyDescent="0.25">
      <c r="A166" s="3255" t="s">
        <v>20307</v>
      </c>
    </row>
    <row r="167" spans="1:1" x14ac:dyDescent="0.25">
      <c r="A167" s="3255" t="s">
        <v>20308</v>
      </c>
    </row>
    <row r="168" spans="1:1" x14ac:dyDescent="0.25">
      <c r="A168" s="3255" t="s">
        <v>20309</v>
      </c>
    </row>
    <row r="169" spans="1:1" x14ac:dyDescent="0.25">
      <c r="A169" s="3255" t="s">
        <v>20310</v>
      </c>
    </row>
    <row r="170" spans="1:1" x14ac:dyDescent="0.25">
      <c r="A170" s="3255" t="s">
        <v>20311</v>
      </c>
    </row>
    <row r="171" spans="1:1" x14ac:dyDescent="0.25">
      <c r="A171" s="3255" t="s">
        <v>20312</v>
      </c>
    </row>
    <row r="172" spans="1:1" x14ac:dyDescent="0.25">
      <c r="A172" s="3255" t="s">
        <v>20313</v>
      </c>
    </row>
    <row r="173" spans="1:1" x14ac:dyDescent="0.25">
      <c r="A173" s="3255" t="s">
        <v>20314</v>
      </c>
    </row>
    <row r="174" spans="1:1" x14ac:dyDescent="0.25">
      <c r="A174" s="3255" t="s">
        <v>20315</v>
      </c>
    </row>
    <row r="175" spans="1:1" x14ac:dyDescent="0.25">
      <c r="A175" s="3255" t="s">
        <v>20316</v>
      </c>
    </row>
    <row r="176" spans="1:1" x14ac:dyDescent="0.25">
      <c r="A176" s="3255" t="s">
        <v>20317</v>
      </c>
    </row>
    <row r="177" spans="1:1" x14ac:dyDescent="0.25">
      <c r="A177" s="3255" t="s">
        <v>20318</v>
      </c>
    </row>
    <row r="178" spans="1:1" x14ac:dyDescent="0.25">
      <c r="A178" s="3255" t="s">
        <v>20319</v>
      </c>
    </row>
    <row r="179" spans="1:1" x14ac:dyDescent="0.25">
      <c r="A179" s="3255" t="s">
        <v>20320</v>
      </c>
    </row>
    <row r="180" spans="1:1" x14ac:dyDescent="0.25">
      <c r="A180" s="3255" t="s">
        <v>20321</v>
      </c>
    </row>
    <row r="181" spans="1:1" x14ac:dyDescent="0.25">
      <c r="A181" s="3255" t="s">
        <v>20322</v>
      </c>
    </row>
    <row r="182" spans="1:1" x14ac:dyDescent="0.25">
      <c r="A182" s="3255" t="s">
        <v>20323</v>
      </c>
    </row>
    <row r="183" spans="1:1" x14ac:dyDescent="0.25">
      <c r="A183" s="3255" t="s">
        <v>20324</v>
      </c>
    </row>
    <row r="184" spans="1:1" x14ac:dyDescent="0.25">
      <c r="A184" s="3255" t="s">
        <v>20325</v>
      </c>
    </row>
    <row r="185" spans="1:1" x14ac:dyDescent="0.25">
      <c r="A185" s="3255" t="s">
        <v>20326</v>
      </c>
    </row>
    <row r="186" spans="1:1" x14ac:dyDescent="0.25">
      <c r="A186" s="3255" t="s">
        <v>20327</v>
      </c>
    </row>
    <row r="187" spans="1:1" x14ac:dyDescent="0.25">
      <c r="A187" s="3255" t="s">
        <v>20328</v>
      </c>
    </row>
    <row r="188" spans="1:1" x14ac:dyDescent="0.25">
      <c r="A188" s="3255" t="s">
        <v>20329</v>
      </c>
    </row>
    <row r="189" spans="1:1" x14ac:dyDescent="0.25">
      <c r="A189" s="3255" t="s">
        <v>20330</v>
      </c>
    </row>
    <row r="190" spans="1:1" x14ac:dyDescent="0.25">
      <c r="A190" s="3255" t="s">
        <v>20331</v>
      </c>
    </row>
    <row r="191" spans="1:1" x14ac:dyDescent="0.25">
      <c r="A191" s="3255" t="s">
        <v>20332</v>
      </c>
    </row>
    <row r="192" spans="1:1" x14ac:dyDescent="0.25">
      <c r="A192" s="3255" t="s">
        <v>20333</v>
      </c>
    </row>
    <row r="193" spans="1:1" x14ac:dyDescent="0.25">
      <c r="A193" s="3255" t="s">
        <v>20334</v>
      </c>
    </row>
    <row r="194" spans="1:1" x14ac:dyDescent="0.25">
      <c r="A194" s="3255" t="s">
        <v>20335</v>
      </c>
    </row>
    <row r="195" spans="1:1" x14ac:dyDescent="0.25">
      <c r="A195" s="3255" t="s">
        <v>20336</v>
      </c>
    </row>
    <row r="196" spans="1:1" x14ac:dyDescent="0.25">
      <c r="A196" s="3255" t="s">
        <v>20337</v>
      </c>
    </row>
    <row r="197" spans="1:1" x14ac:dyDescent="0.25">
      <c r="A197" s="3255" t="s">
        <v>20338</v>
      </c>
    </row>
    <row r="198" spans="1:1" x14ac:dyDescent="0.25">
      <c r="A198" s="3255" t="s">
        <v>20339</v>
      </c>
    </row>
    <row r="199" spans="1:1" x14ac:dyDescent="0.25">
      <c r="A199" s="3255" t="s">
        <v>20340</v>
      </c>
    </row>
    <row r="200" spans="1:1" x14ac:dyDescent="0.25">
      <c r="A200" s="3255" t="s">
        <v>20341</v>
      </c>
    </row>
    <row r="201" spans="1:1" x14ac:dyDescent="0.25">
      <c r="A201" s="3255" t="s">
        <v>20342</v>
      </c>
    </row>
    <row r="202" spans="1:1" x14ac:dyDescent="0.25">
      <c r="A202" s="3255" t="s">
        <v>20343</v>
      </c>
    </row>
    <row r="203" spans="1:1" x14ac:dyDescent="0.25">
      <c r="A203" s="3255" t="s">
        <v>20344</v>
      </c>
    </row>
    <row r="204" spans="1:1" x14ac:dyDescent="0.25">
      <c r="A204" s="3255" t="s">
        <v>20345</v>
      </c>
    </row>
    <row r="205" spans="1:1" x14ac:dyDescent="0.25">
      <c r="A205" s="3255" t="s">
        <v>20346</v>
      </c>
    </row>
    <row r="206" spans="1:1" x14ac:dyDescent="0.25">
      <c r="A206" s="3255" t="s">
        <v>20347</v>
      </c>
    </row>
    <row r="207" spans="1:1" x14ac:dyDescent="0.25">
      <c r="A207" s="3255" t="s">
        <v>20348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44"/>
  <dimension ref="A1:L601"/>
  <sheetViews>
    <sheetView topLeftCell="E1" zoomScale="75" zoomScaleNormal="75" workbookViewId="0">
      <selection activeCell="D4" sqref="D4"/>
    </sheetView>
  </sheetViews>
  <sheetFormatPr baseColWidth="10" defaultRowHeight="15" x14ac:dyDescent="0.25"/>
  <cols>
    <col min="1" max="1" width="71" style="413" bestFit="1" customWidth="1"/>
    <col min="2" max="2" width="11.42578125" style="413"/>
    <col min="3" max="3" width="5.7109375" style="413" bestFit="1" customWidth="1"/>
    <col min="4" max="4" width="97.140625" style="413" bestFit="1" customWidth="1"/>
    <col min="5" max="5" width="4.7109375" style="413" bestFit="1" customWidth="1"/>
    <col min="6" max="6" width="10" style="1191" customWidth="1"/>
    <col min="7" max="7" width="11.42578125" style="413"/>
    <col min="8" max="8" width="9.28515625" style="413" bestFit="1" customWidth="1"/>
    <col min="9" max="9" width="2.42578125" style="413" bestFit="1" customWidth="1"/>
    <col min="10" max="10" width="4.7109375" style="413" bestFit="1" customWidth="1"/>
    <col min="11" max="11" width="5.85546875" style="413" customWidth="1"/>
    <col min="12" max="12" width="218.5703125" style="413" bestFit="1" customWidth="1"/>
    <col min="13" max="16384" width="11.42578125" style="413"/>
  </cols>
  <sheetData>
    <row r="1" spans="1:12" x14ac:dyDescent="0.25">
      <c r="A1" s="413" t="s">
        <v>18340</v>
      </c>
    </row>
    <row r="2" spans="1:12" ht="30" x14ac:dyDescent="0.25">
      <c r="A2" s="413" t="s">
        <v>18341</v>
      </c>
      <c r="B2" s="1576" t="s">
        <v>8166</v>
      </c>
      <c r="C2" s="1577" t="s">
        <v>8171</v>
      </c>
      <c r="D2" s="1575" t="s">
        <v>10694</v>
      </c>
      <c r="E2" s="1611" t="s">
        <v>11682</v>
      </c>
      <c r="F2" s="1577" t="s">
        <v>8171</v>
      </c>
      <c r="G2" s="2"/>
      <c r="H2" s="1578" t="s">
        <v>9972</v>
      </c>
      <c r="I2" s="1192">
        <v>0</v>
      </c>
      <c r="J2" s="1192">
        <v>222</v>
      </c>
      <c r="K2" s="1239" t="s">
        <v>9973</v>
      </c>
      <c r="L2" s="1227" t="s">
        <v>10695</v>
      </c>
    </row>
    <row r="3" spans="1:12" x14ac:dyDescent="0.25">
      <c r="A3" s="413" t="s">
        <v>18342</v>
      </c>
      <c r="B3" s="1576">
        <v>61</v>
      </c>
      <c r="C3" s="1577" t="s">
        <v>8179</v>
      </c>
      <c r="D3" s="1575" t="s">
        <v>10463</v>
      </c>
      <c r="E3" s="1611" t="s">
        <v>11245</v>
      </c>
      <c r="F3" s="1577" t="s">
        <v>8179</v>
      </c>
      <c r="G3" s="2"/>
      <c r="H3" s="1578" t="s">
        <v>9972</v>
      </c>
      <c r="I3" s="1192">
        <v>1</v>
      </c>
      <c r="J3" s="1192">
        <v>1</v>
      </c>
      <c r="K3" s="1239"/>
      <c r="L3" s="1227" t="s">
        <v>10464</v>
      </c>
    </row>
    <row r="4" spans="1:12" x14ac:dyDescent="0.25">
      <c r="A4" s="413" t="s">
        <v>18343</v>
      </c>
      <c r="D4" s="2843" t="s">
        <v>10938</v>
      </c>
      <c r="E4" s="1556"/>
      <c r="F4" s="2844" t="s">
        <v>10937</v>
      </c>
      <c r="G4" s="1208"/>
      <c r="H4" s="2838" t="s">
        <v>292</v>
      </c>
      <c r="I4" s="2839">
        <v>6</v>
      </c>
      <c r="J4" s="2840">
        <v>6</v>
      </c>
      <c r="K4" s="2841"/>
      <c r="L4" s="2842" t="s">
        <v>10939</v>
      </c>
    </row>
    <row r="5" spans="1:12" x14ac:dyDescent="0.25">
      <c r="A5" s="413" t="s">
        <v>18344</v>
      </c>
      <c r="D5" s="2831" t="s">
        <v>18469</v>
      </c>
    </row>
    <row r="6" spans="1:12" x14ac:dyDescent="0.25">
      <c r="A6" s="413" t="s">
        <v>18345</v>
      </c>
      <c r="D6" s="1559" t="s">
        <v>18470</v>
      </c>
    </row>
    <row r="7" spans="1:12" x14ac:dyDescent="0.25">
      <c r="A7" s="413" t="s">
        <v>18346</v>
      </c>
      <c r="D7" s="1559" t="s">
        <v>18471</v>
      </c>
    </row>
    <row r="8" spans="1:12" x14ac:dyDescent="0.25">
      <c r="A8" s="413" t="s">
        <v>18347</v>
      </c>
      <c r="D8" s="1559" t="s">
        <v>18472</v>
      </c>
    </row>
    <row r="9" spans="1:12" x14ac:dyDescent="0.25">
      <c r="A9" s="413" t="s">
        <v>18348</v>
      </c>
      <c r="D9" s="1559" t="s">
        <v>18473</v>
      </c>
    </row>
    <row r="10" spans="1:12" x14ac:dyDescent="0.25">
      <c r="A10" s="413" t="s">
        <v>18349</v>
      </c>
      <c r="D10" s="2832" t="s">
        <v>18474</v>
      </c>
    </row>
    <row r="11" spans="1:12" x14ac:dyDescent="0.25">
      <c r="A11" s="413" t="s">
        <v>18350</v>
      </c>
    </row>
    <row r="12" spans="1:12" x14ac:dyDescent="0.25">
      <c r="A12" s="413" t="s">
        <v>18351</v>
      </c>
      <c r="D12" s="2831" t="s">
        <v>18461</v>
      </c>
    </row>
    <row r="13" spans="1:12" x14ac:dyDescent="0.25">
      <c r="A13" s="413" t="s">
        <v>18352</v>
      </c>
      <c r="D13" s="1559" t="s">
        <v>18462</v>
      </c>
    </row>
    <row r="14" spans="1:12" x14ac:dyDescent="0.25">
      <c r="A14" s="413" t="s">
        <v>18353</v>
      </c>
      <c r="D14" s="1559" t="s">
        <v>18463</v>
      </c>
    </row>
    <row r="15" spans="1:12" x14ac:dyDescent="0.25">
      <c r="A15" s="413" t="s">
        <v>18354</v>
      </c>
      <c r="D15" s="1559" t="s">
        <v>18464</v>
      </c>
    </row>
    <row r="16" spans="1:12" x14ac:dyDescent="0.25">
      <c r="A16" s="413" t="s">
        <v>18355</v>
      </c>
      <c r="D16" s="1559" t="s">
        <v>18466</v>
      </c>
    </row>
    <row r="17" spans="1:12" x14ac:dyDescent="0.25">
      <c r="A17" s="413" t="s">
        <v>18356</v>
      </c>
      <c r="D17" s="1559" t="s">
        <v>18465</v>
      </c>
      <c r="F17" s="1191" t="s">
        <v>10425</v>
      </c>
    </row>
    <row r="18" spans="1:12" x14ac:dyDescent="0.25">
      <c r="A18" s="413" t="s">
        <v>18357</v>
      </c>
      <c r="D18" s="1559" t="s">
        <v>18467</v>
      </c>
      <c r="F18" s="1191" t="s">
        <v>64</v>
      </c>
    </row>
    <row r="19" spans="1:12" x14ac:dyDescent="0.25">
      <c r="A19" s="413" t="s">
        <v>18358</v>
      </c>
      <c r="D19" s="2832" t="s">
        <v>18468</v>
      </c>
    </row>
    <row r="20" spans="1:12" x14ac:dyDescent="0.25">
      <c r="A20" s="413" t="s">
        <v>18359</v>
      </c>
    </row>
    <row r="21" spans="1:12" x14ac:dyDescent="0.25">
      <c r="A21" s="413" t="s">
        <v>18360</v>
      </c>
      <c r="D21" s="2834" t="s">
        <v>18478</v>
      </c>
    </row>
    <row r="22" spans="1:12" x14ac:dyDescent="0.25">
      <c r="A22" s="413" t="s">
        <v>18361</v>
      </c>
      <c r="D22" s="2831"/>
    </row>
    <row r="23" spans="1:12" x14ac:dyDescent="0.25">
      <c r="A23" s="413" t="s">
        <v>18362</v>
      </c>
      <c r="D23" s="1559" t="s">
        <v>18479</v>
      </c>
      <c r="F23" s="1191" t="s">
        <v>10366</v>
      </c>
    </row>
    <row r="24" spans="1:12" x14ac:dyDescent="0.25">
      <c r="A24" s="413" t="s">
        <v>18359</v>
      </c>
      <c r="D24" s="1559" t="s">
        <v>18475</v>
      </c>
      <c r="F24" s="1191" t="s">
        <v>204</v>
      </c>
    </row>
    <row r="25" spans="1:12" x14ac:dyDescent="0.25">
      <c r="A25" s="413" t="s">
        <v>18363</v>
      </c>
      <c r="D25" s="1559" t="s">
        <v>18476</v>
      </c>
      <c r="F25" s="1191" t="s">
        <v>10375</v>
      </c>
    </row>
    <row r="26" spans="1:12" x14ac:dyDescent="0.25">
      <c r="A26" s="413" t="s">
        <v>18364</v>
      </c>
      <c r="D26" s="1559" t="s">
        <v>18477</v>
      </c>
      <c r="F26" s="1191" t="s">
        <v>63</v>
      </c>
    </row>
    <row r="27" spans="1:12" x14ac:dyDescent="0.25">
      <c r="A27" s="413" t="s">
        <v>18362</v>
      </c>
      <c r="D27" s="1559" t="s">
        <v>18480</v>
      </c>
      <c r="F27" s="1191" t="s">
        <v>10025</v>
      </c>
    </row>
    <row r="28" spans="1:12" x14ac:dyDescent="0.25">
      <c r="A28" s="413" t="s">
        <v>18359</v>
      </c>
      <c r="D28" s="2832"/>
    </row>
    <row r="29" spans="1:12" x14ac:dyDescent="0.25">
      <c r="A29" s="413" t="s">
        <v>18365</v>
      </c>
    </row>
    <row r="30" spans="1:12" x14ac:dyDescent="0.25">
      <c r="A30" s="413" t="s">
        <v>18364</v>
      </c>
    </row>
    <row r="31" spans="1:12" x14ac:dyDescent="0.25">
      <c r="A31" s="413" t="s">
        <v>18358</v>
      </c>
    </row>
    <row r="32" spans="1:12" x14ac:dyDescent="0.25">
      <c r="A32" s="413" t="s">
        <v>18359</v>
      </c>
      <c r="D32" s="1177" t="s">
        <v>10896</v>
      </c>
      <c r="E32" s="1226"/>
      <c r="F32" s="1224" t="s">
        <v>10895</v>
      </c>
      <c r="H32" s="1221" t="s">
        <v>9972</v>
      </c>
      <c r="I32" s="1192">
        <v>1</v>
      </c>
      <c r="J32" s="1238">
        <v>1</v>
      </c>
      <c r="K32" s="1239"/>
      <c r="L32" s="1227" t="s">
        <v>10897</v>
      </c>
    </row>
    <row r="33" spans="1:12" x14ac:dyDescent="0.25">
      <c r="A33" s="413" t="s">
        <v>18366</v>
      </c>
      <c r="D33" s="1177" t="s">
        <v>10899</v>
      </c>
      <c r="E33" s="1226"/>
      <c r="F33" s="1224" t="s">
        <v>10898</v>
      </c>
      <c r="H33" s="1221" t="s">
        <v>9972</v>
      </c>
      <c r="I33" s="1192">
        <v>1</v>
      </c>
      <c r="J33" s="1238">
        <v>1</v>
      </c>
      <c r="K33" s="1239"/>
      <c r="L33" s="1227" t="s">
        <v>10900</v>
      </c>
    </row>
    <row r="34" spans="1:12" x14ac:dyDescent="0.25">
      <c r="A34" s="413" t="s">
        <v>18364</v>
      </c>
      <c r="D34" s="1177" t="s">
        <v>10956</v>
      </c>
      <c r="E34" s="1226"/>
      <c r="F34" s="1224" t="s">
        <v>10955</v>
      </c>
      <c r="H34" s="1221" t="s">
        <v>9972</v>
      </c>
      <c r="I34" s="1192">
        <v>1</v>
      </c>
      <c r="J34" s="1238">
        <v>1</v>
      </c>
      <c r="K34" s="1239"/>
      <c r="L34" s="1227" t="s">
        <v>10957</v>
      </c>
    </row>
    <row r="35" spans="1:12" x14ac:dyDescent="0.25">
      <c r="A35" s="413" t="s">
        <v>18358</v>
      </c>
      <c r="D35" s="1188" t="s">
        <v>10914</v>
      </c>
      <c r="E35" s="1226"/>
      <c r="F35" s="1225" t="s">
        <v>10913</v>
      </c>
      <c r="G35" s="1222"/>
      <c r="H35" s="1221" t="s">
        <v>9972</v>
      </c>
      <c r="I35" s="1192">
        <v>1</v>
      </c>
      <c r="J35" s="1238">
        <v>1</v>
      </c>
      <c r="K35" s="1239"/>
      <c r="L35" s="1232" t="s">
        <v>10915</v>
      </c>
    </row>
    <row r="36" spans="1:12" ht="30" x14ac:dyDescent="0.25">
      <c r="A36" s="413" t="s">
        <v>18359</v>
      </c>
      <c r="D36" s="1188" t="s">
        <v>10829</v>
      </c>
      <c r="E36" s="1226"/>
      <c r="F36" s="1225" t="s">
        <v>10828</v>
      </c>
      <c r="G36" s="1222"/>
      <c r="H36" s="1553" t="s">
        <v>292</v>
      </c>
      <c r="I36" s="1192">
        <v>6</v>
      </c>
      <c r="J36" s="1238">
        <v>6</v>
      </c>
      <c r="K36" s="317"/>
      <c r="L36" s="1232" t="s">
        <v>10830</v>
      </c>
    </row>
    <row r="37" spans="1:12" ht="30" x14ac:dyDescent="0.25">
      <c r="A37" s="413" t="s">
        <v>18367</v>
      </c>
      <c r="D37" s="1188" t="s">
        <v>10832</v>
      </c>
      <c r="E37" s="1226"/>
      <c r="F37" s="1225" t="s">
        <v>10831</v>
      </c>
      <c r="G37" s="1222"/>
      <c r="H37" s="1553" t="s">
        <v>292</v>
      </c>
      <c r="I37" s="1192">
        <v>6</v>
      </c>
      <c r="J37" s="1238">
        <v>6</v>
      </c>
      <c r="K37" s="317"/>
      <c r="L37" s="1232" t="s">
        <v>10833</v>
      </c>
    </row>
    <row r="38" spans="1:12" x14ac:dyDescent="0.25">
      <c r="A38" s="413" t="s">
        <v>18368</v>
      </c>
    </row>
    <row r="39" spans="1:12" x14ac:dyDescent="0.25">
      <c r="A39" s="413" t="s">
        <v>18362</v>
      </c>
    </row>
    <row r="40" spans="1:12" x14ac:dyDescent="0.25">
      <c r="A40" s="413" t="s">
        <v>18359</v>
      </c>
    </row>
    <row r="41" spans="1:12" x14ac:dyDescent="0.25">
      <c r="A41" s="413" t="s">
        <v>18369</v>
      </c>
    </row>
    <row r="42" spans="1:12" x14ac:dyDescent="0.25">
      <c r="A42" s="413" t="s">
        <v>18356</v>
      </c>
    </row>
    <row r="43" spans="1:12" x14ac:dyDescent="0.25">
      <c r="A43" s="413" t="s">
        <v>18370</v>
      </c>
    </row>
    <row r="45" spans="1:12" x14ac:dyDescent="0.25">
      <c r="A45" s="413" t="s">
        <v>18360</v>
      </c>
    </row>
    <row r="46" spans="1:12" x14ac:dyDescent="0.25">
      <c r="A46" s="413" t="s">
        <v>18371</v>
      </c>
    </row>
    <row r="48" spans="1:12" x14ac:dyDescent="0.25">
      <c r="A48" s="413" t="s">
        <v>18363</v>
      </c>
    </row>
    <row r="49" spans="1:12" x14ac:dyDescent="0.25">
      <c r="A49" s="413" t="s">
        <v>18371</v>
      </c>
    </row>
    <row r="50" spans="1:12" ht="30" x14ac:dyDescent="0.25">
      <c r="B50" s="1585"/>
      <c r="C50" s="1586" t="s">
        <v>10619</v>
      </c>
      <c r="D50" s="1584" t="s">
        <v>10623</v>
      </c>
      <c r="E50" s="2845" t="s">
        <v>9127</v>
      </c>
      <c r="F50" s="1586" t="s">
        <v>10619</v>
      </c>
      <c r="G50" s="2"/>
      <c r="H50" s="1587" t="s">
        <v>10006</v>
      </c>
      <c r="I50" s="1192">
        <v>1</v>
      </c>
      <c r="J50" s="1192">
        <v>1</v>
      </c>
      <c r="K50" s="1240"/>
      <c r="L50" s="1211" t="s">
        <v>10624</v>
      </c>
    </row>
    <row r="51" spans="1:12" x14ac:dyDescent="0.25">
      <c r="A51" s="413" t="s">
        <v>18365</v>
      </c>
    </row>
    <row r="52" spans="1:12" x14ac:dyDescent="0.25">
      <c r="A52" s="413" t="s">
        <v>18370</v>
      </c>
    </row>
    <row r="54" spans="1:12" x14ac:dyDescent="0.25">
      <c r="A54" s="413" t="s">
        <v>18366</v>
      </c>
    </row>
    <row r="55" spans="1:12" x14ac:dyDescent="0.25">
      <c r="A55" s="413" t="s">
        <v>18370</v>
      </c>
    </row>
    <row r="57" spans="1:12" x14ac:dyDescent="0.25">
      <c r="A57" s="413" t="s">
        <v>18367</v>
      </c>
    </row>
    <row r="58" spans="1:12" x14ac:dyDescent="0.25">
      <c r="A58" s="413" t="s">
        <v>18371</v>
      </c>
    </row>
    <row r="60" spans="1:12" s="2833" customFormat="1" x14ac:dyDescent="0.25">
      <c r="A60" s="2833" t="s">
        <v>18372</v>
      </c>
      <c r="F60" s="2834"/>
    </row>
    <row r="61" spans="1:12" x14ac:dyDescent="0.25">
      <c r="A61" s="413" t="s">
        <v>18373</v>
      </c>
    </row>
    <row r="62" spans="1:12" x14ac:dyDescent="0.25">
      <c r="A62" s="413" t="s">
        <v>18374</v>
      </c>
    </row>
    <row r="63" spans="1:12" ht="30" x14ac:dyDescent="0.25">
      <c r="A63" s="413" t="s">
        <v>18375</v>
      </c>
      <c r="B63" s="1585"/>
      <c r="C63" s="1586" t="s">
        <v>10423</v>
      </c>
      <c r="D63" s="1584" t="s">
        <v>8844</v>
      </c>
      <c r="E63" s="2828" t="s">
        <v>11268</v>
      </c>
      <c r="F63" s="1586" t="s">
        <v>10423</v>
      </c>
      <c r="G63" s="1264"/>
      <c r="H63" s="1587" t="s">
        <v>10006</v>
      </c>
      <c r="I63" s="2829">
        <v>2</v>
      </c>
      <c r="J63" s="2829">
        <v>2</v>
      </c>
      <c r="K63" s="1270" t="s">
        <v>9973</v>
      </c>
      <c r="L63" s="2830" t="s">
        <v>10424</v>
      </c>
    </row>
    <row r="64" spans="1:12" ht="30" x14ac:dyDescent="0.25">
      <c r="A64" s="413" t="s">
        <v>18376</v>
      </c>
      <c r="B64" s="1585"/>
      <c r="C64" s="1586" t="s">
        <v>10025</v>
      </c>
      <c r="D64" s="1584" t="s">
        <v>10026</v>
      </c>
      <c r="E64" s="2828" t="s">
        <v>11268</v>
      </c>
      <c r="F64" s="1586" t="s">
        <v>10025</v>
      </c>
      <c r="G64" s="1264"/>
      <c r="H64" s="1587" t="s">
        <v>10006</v>
      </c>
      <c r="I64" s="2829">
        <v>2</v>
      </c>
      <c r="J64" s="2829">
        <v>2</v>
      </c>
      <c r="K64" s="1270" t="s">
        <v>9973</v>
      </c>
      <c r="L64" s="2830" t="s">
        <v>11101</v>
      </c>
    </row>
    <row r="65" spans="1:12" ht="45" x14ac:dyDescent="0.25">
      <c r="A65" s="413" t="s">
        <v>18377</v>
      </c>
      <c r="B65" s="1585"/>
      <c r="C65" s="1586" t="s">
        <v>61</v>
      </c>
      <c r="D65" s="1584" t="s">
        <v>8847</v>
      </c>
      <c r="E65" s="2828" t="s">
        <v>9127</v>
      </c>
      <c r="F65" s="1586" t="s">
        <v>61</v>
      </c>
      <c r="G65" s="1264"/>
      <c r="H65" s="1587" t="s">
        <v>10006</v>
      </c>
      <c r="I65" s="2829">
        <v>1</v>
      </c>
      <c r="J65" s="2829">
        <v>1</v>
      </c>
      <c r="K65" s="1270" t="s">
        <v>9993</v>
      </c>
      <c r="L65" s="2830" t="s">
        <v>10481</v>
      </c>
    </row>
    <row r="66" spans="1:12" ht="30" x14ac:dyDescent="0.25">
      <c r="A66" s="413" t="s">
        <v>18378</v>
      </c>
      <c r="B66" s="1585"/>
      <c r="C66" s="1586" t="s">
        <v>10425</v>
      </c>
      <c r="D66" s="1584" t="s">
        <v>10426</v>
      </c>
      <c r="E66" s="2828" t="s">
        <v>11658</v>
      </c>
      <c r="F66" s="1586" t="s">
        <v>10425</v>
      </c>
      <c r="G66" s="198"/>
      <c r="H66" s="1587" t="s">
        <v>10006</v>
      </c>
      <c r="I66" s="2829">
        <v>4</v>
      </c>
      <c r="J66" s="2829">
        <v>4</v>
      </c>
      <c r="K66" s="1270" t="s">
        <v>9973</v>
      </c>
      <c r="L66" s="2830" t="s">
        <v>10427</v>
      </c>
    </row>
    <row r="67" spans="1:12" ht="45" x14ac:dyDescent="0.25">
      <c r="A67" s="413" t="s">
        <v>18379</v>
      </c>
      <c r="B67" s="1585"/>
      <c r="C67" s="1586" t="s">
        <v>57</v>
      </c>
      <c r="D67" s="1584" t="s">
        <v>8841</v>
      </c>
      <c r="E67" s="2828" t="s">
        <v>11660</v>
      </c>
      <c r="F67" s="1586" t="s">
        <v>57</v>
      </c>
      <c r="G67" s="198"/>
      <c r="H67" s="1587" t="s">
        <v>10006</v>
      </c>
      <c r="I67" s="2829">
        <v>3</v>
      </c>
      <c r="J67" s="2829">
        <v>3</v>
      </c>
      <c r="K67" s="1270" t="s">
        <v>9993</v>
      </c>
      <c r="L67" s="2830" t="s">
        <v>10478</v>
      </c>
    </row>
    <row r="68" spans="1:12" ht="30" x14ac:dyDescent="0.25">
      <c r="A68" s="413" t="s">
        <v>18380</v>
      </c>
      <c r="B68" s="1585"/>
      <c r="C68" s="1586" t="s">
        <v>10499</v>
      </c>
      <c r="D68" s="1584" t="s">
        <v>10500</v>
      </c>
      <c r="E68" s="2828" t="s">
        <v>11245</v>
      </c>
      <c r="F68" s="1586" t="s">
        <v>10499</v>
      </c>
      <c r="G68" s="198"/>
      <c r="H68" s="1587" t="s">
        <v>10006</v>
      </c>
      <c r="I68" s="2829">
        <v>5</v>
      </c>
      <c r="J68" s="2829">
        <v>5</v>
      </c>
      <c r="K68" s="1270" t="s">
        <v>9973</v>
      </c>
      <c r="L68" s="2830" t="s">
        <v>10501</v>
      </c>
    </row>
    <row r="69" spans="1:12" ht="30" x14ac:dyDescent="0.25">
      <c r="A69" s="413" t="s">
        <v>18381</v>
      </c>
      <c r="B69" s="1585"/>
      <c r="C69" s="1586" t="s">
        <v>64</v>
      </c>
      <c r="D69" s="1601" t="s">
        <v>9177</v>
      </c>
      <c r="E69" s="2828" t="s">
        <v>11658</v>
      </c>
      <c r="F69" s="1586" t="s">
        <v>64</v>
      </c>
      <c r="G69" s="198"/>
      <c r="H69" s="1587" t="s">
        <v>10006</v>
      </c>
      <c r="I69" s="2829">
        <v>4</v>
      </c>
      <c r="J69" s="2829">
        <v>4</v>
      </c>
      <c r="K69" s="1270"/>
      <c r="L69" s="2830" t="s">
        <v>10599</v>
      </c>
    </row>
    <row r="70" spans="1:12" x14ac:dyDescent="0.25">
      <c r="A70" s="413" t="s">
        <v>18382</v>
      </c>
    </row>
    <row r="71" spans="1:12" x14ac:dyDescent="0.25">
      <c r="A71" s="413" t="s">
        <v>18383</v>
      </c>
    </row>
    <row r="72" spans="1:12" x14ac:dyDescent="0.25">
      <c r="A72" s="413" t="s">
        <v>18384</v>
      </c>
    </row>
    <row r="73" spans="1:12" x14ac:dyDescent="0.25">
      <c r="A73" s="413" t="s">
        <v>18385</v>
      </c>
    </row>
    <row r="74" spans="1:12" x14ac:dyDescent="0.25">
      <c r="A74" s="413" t="s">
        <v>18386</v>
      </c>
    </row>
    <row r="75" spans="1:12" x14ac:dyDescent="0.25">
      <c r="A75" s="413" t="s">
        <v>18387</v>
      </c>
    </row>
    <row r="76" spans="1:12" x14ac:dyDescent="0.25">
      <c r="A76" s="413" t="s">
        <v>18388</v>
      </c>
    </row>
    <row r="77" spans="1:12" x14ac:dyDescent="0.25">
      <c r="A77" s="413" t="s">
        <v>18389</v>
      </c>
    </row>
    <row r="78" spans="1:12" x14ac:dyDescent="0.25">
      <c r="A78" s="413" t="s">
        <v>18390</v>
      </c>
    </row>
    <row r="80" spans="1:12" x14ac:dyDescent="0.25">
      <c r="A80" s="413" t="s">
        <v>18391</v>
      </c>
    </row>
    <row r="81" spans="1:12" x14ac:dyDescent="0.25">
      <c r="A81" s="413" t="s">
        <v>16559</v>
      </c>
    </row>
    <row r="82" spans="1:12" s="2826" customFormat="1" x14ac:dyDescent="0.25">
      <c r="A82" s="2826" t="s">
        <v>18392</v>
      </c>
      <c r="F82" s="2827"/>
    </row>
    <row r="83" spans="1:12" x14ac:dyDescent="0.25">
      <c r="A83" s="2821" t="s">
        <v>18393</v>
      </c>
    </row>
    <row r="85" spans="1:12" x14ac:dyDescent="0.25">
      <c r="A85" s="2822" t="s">
        <v>18394</v>
      </c>
      <c r="B85" s="1585"/>
      <c r="C85" s="1586" t="s">
        <v>10800</v>
      </c>
      <c r="D85" s="1584" t="s">
        <v>10801</v>
      </c>
      <c r="E85" s="2828" t="s">
        <v>1091</v>
      </c>
      <c r="F85" s="1586" t="s">
        <v>10800</v>
      </c>
      <c r="G85" s="198"/>
      <c r="H85" s="1587" t="s">
        <v>10006</v>
      </c>
      <c r="I85" s="2829"/>
      <c r="J85" s="2829"/>
      <c r="K85" s="1270"/>
      <c r="L85" s="2830"/>
    </row>
    <row r="86" spans="1:12" x14ac:dyDescent="0.25">
      <c r="A86" s="2822" t="s">
        <v>18395</v>
      </c>
      <c r="B86" s="1585"/>
      <c r="C86" s="1586" t="s">
        <v>830</v>
      </c>
      <c r="D86" s="1584" t="s">
        <v>10926</v>
      </c>
      <c r="E86" s="2828" t="s">
        <v>1091</v>
      </c>
      <c r="F86" s="1586" t="s">
        <v>830</v>
      </c>
      <c r="G86" s="198"/>
      <c r="H86" s="1587" t="s">
        <v>10006</v>
      </c>
      <c r="I86" s="2829"/>
      <c r="J86" s="2829"/>
      <c r="K86" s="1270"/>
      <c r="L86" s="2830"/>
    </row>
    <row r="87" spans="1:12" x14ac:dyDescent="0.25">
      <c r="A87" s="2822" t="s">
        <v>18396</v>
      </c>
      <c r="B87" s="1585"/>
      <c r="C87" s="1586" t="s">
        <v>829</v>
      </c>
      <c r="D87" s="1584" t="s">
        <v>10920</v>
      </c>
      <c r="E87" s="2828" t="s">
        <v>1091</v>
      </c>
      <c r="F87" s="1586" t="s">
        <v>829</v>
      </c>
      <c r="G87" s="198"/>
      <c r="H87" s="1587" t="s">
        <v>10006</v>
      </c>
      <c r="I87" s="2829"/>
      <c r="J87" s="2829"/>
      <c r="K87" s="1270"/>
      <c r="L87" s="2830"/>
    </row>
    <row r="88" spans="1:12" x14ac:dyDescent="0.25">
      <c r="D88" s="413" t="s">
        <v>18461</v>
      </c>
    </row>
    <row r="89" spans="1:12" x14ac:dyDescent="0.25">
      <c r="A89" s="2823" t="s">
        <v>18397</v>
      </c>
      <c r="D89" s="413" t="s">
        <v>18462</v>
      </c>
    </row>
    <row r="90" spans="1:12" x14ac:dyDescent="0.25">
      <c r="A90" s="2823" t="s">
        <v>18398</v>
      </c>
      <c r="D90" s="413" t="s">
        <v>18463</v>
      </c>
    </row>
    <row r="91" spans="1:12" x14ac:dyDescent="0.25">
      <c r="A91" s="2823" t="s">
        <v>18399</v>
      </c>
      <c r="D91" s="413" t="s">
        <v>18464</v>
      </c>
    </row>
    <row r="92" spans="1:12" x14ac:dyDescent="0.25">
      <c r="D92" s="413" t="s">
        <v>18466</v>
      </c>
    </row>
    <row r="93" spans="1:12" x14ac:dyDescent="0.25">
      <c r="A93" s="2824" t="s">
        <v>18400</v>
      </c>
      <c r="D93" s="413" t="s">
        <v>18465</v>
      </c>
    </row>
    <row r="94" spans="1:12" x14ac:dyDescent="0.25">
      <c r="A94" s="2825" t="s">
        <v>18401</v>
      </c>
      <c r="D94" s="413" t="s">
        <v>18467</v>
      </c>
    </row>
    <row r="95" spans="1:12" x14ac:dyDescent="0.25">
      <c r="A95" s="413" t="s">
        <v>18402</v>
      </c>
      <c r="D95" s="413" t="s">
        <v>18468</v>
      </c>
    </row>
    <row r="96" spans="1:12" x14ac:dyDescent="0.25">
      <c r="A96" s="413" t="s">
        <v>18403</v>
      </c>
    </row>
    <row r="97" spans="1:12" x14ac:dyDescent="0.25">
      <c r="A97" s="413" t="s">
        <v>18404</v>
      </c>
      <c r="D97" s="1188" t="s">
        <v>10932</v>
      </c>
      <c r="E97" s="1226"/>
      <c r="F97" s="1225" t="s">
        <v>10931</v>
      </c>
      <c r="G97" s="1222"/>
      <c r="H97" s="1553" t="s">
        <v>292</v>
      </c>
      <c r="I97" s="1192">
        <v>6</v>
      </c>
      <c r="J97" s="1238">
        <v>6</v>
      </c>
      <c r="K97" s="317"/>
      <c r="L97" s="1232" t="s">
        <v>10933</v>
      </c>
    </row>
    <row r="98" spans="1:12" x14ac:dyDescent="0.25">
      <c r="A98" s="2821" t="s">
        <v>18405</v>
      </c>
      <c r="D98" s="1188" t="s">
        <v>10935</v>
      </c>
      <c r="E98" s="1226"/>
      <c r="F98" s="1225" t="s">
        <v>10934</v>
      </c>
      <c r="G98" s="1222"/>
      <c r="H98" s="1553" t="s">
        <v>292</v>
      </c>
      <c r="I98" s="1192">
        <v>6</v>
      </c>
      <c r="J98" s="1238">
        <v>6</v>
      </c>
      <c r="K98" s="317"/>
      <c r="L98" s="1232" t="s">
        <v>10936</v>
      </c>
    </row>
    <row r="99" spans="1:12" x14ac:dyDescent="0.25">
      <c r="A99" s="413" t="s">
        <v>18406</v>
      </c>
    </row>
    <row r="100" spans="1:12" ht="30" x14ac:dyDescent="0.25">
      <c r="A100" s="413" t="s">
        <v>18407</v>
      </c>
      <c r="B100" s="1585"/>
      <c r="C100" s="1586" t="s">
        <v>10384</v>
      </c>
      <c r="D100" s="1584" t="s">
        <v>12328</v>
      </c>
      <c r="E100" s="2828" t="s">
        <v>11245</v>
      </c>
      <c r="F100" s="1586" t="s">
        <v>10384</v>
      </c>
      <c r="G100" s="198"/>
      <c r="H100" s="1587" t="s">
        <v>10006</v>
      </c>
      <c r="I100" s="2829">
        <v>2</v>
      </c>
      <c r="J100" s="2829">
        <v>2</v>
      </c>
      <c r="K100" s="1270" t="s">
        <v>9973</v>
      </c>
      <c r="L100" s="2830" t="s">
        <v>10385</v>
      </c>
    </row>
    <row r="101" spans="1:12" x14ac:dyDescent="0.25">
      <c r="B101" s="1576">
        <v>61</v>
      </c>
      <c r="C101" s="1577" t="s">
        <v>8179</v>
      </c>
      <c r="D101" s="1575" t="s">
        <v>10463</v>
      </c>
      <c r="E101" s="1611" t="s">
        <v>11245</v>
      </c>
      <c r="F101" s="1577" t="s">
        <v>8179</v>
      </c>
      <c r="G101" s="2"/>
      <c r="H101" s="1578" t="s">
        <v>9972</v>
      </c>
      <c r="I101" s="1192">
        <v>1</v>
      </c>
      <c r="J101" s="1192">
        <v>1</v>
      </c>
      <c r="K101" s="1239"/>
      <c r="L101" s="1227" t="s">
        <v>10464</v>
      </c>
    </row>
    <row r="102" spans="1:12" ht="30" x14ac:dyDescent="0.25">
      <c r="A102" s="413" t="s">
        <v>16559</v>
      </c>
      <c r="B102" s="1576"/>
      <c r="C102" s="1577" t="s">
        <v>10453</v>
      </c>
      <c r="D102" s="1575" t="s">
        <v>10454</v>
      </c>
      <c r="E102" s="1611" t="s">
        <v>11359</v>
      </c>
      <c r="F102" s="1577" t="s">
        <v>10453</v>
      </c>
      <c r="G102" s="2"/>
      <c r="H102" s="1578" t="s">
        <v>9972</v>
      </c>
      <c r="I102" s="1192">
        <v>24</v>
      </c>
      <c r="J102" s="1192">
        <v>24</v>
      </c>
      <c r="K102" s="1239"/>
      <c r="L102" s="1227" t="s">
        <v>10455</v>
      </c>
    </row>
    <row r="103" spans="1:12" s="2826" customFormat="1" x14ac:dyDescent="0.25">
      <c r="A103" s="2826" t="s">
        <v>18392</v>
      </c>
      <c r="F103" s="2827"/>
    </row>
    <row r="104" spans="1:12" x14ac:dyDescent="0.25">
      <c r="A104" s="413" t="s">
        <v>18408</v>
      </c>
    </row>
    <row r="106" spans="1:12" x14ac:dyDescent="0.25">
      <c r="A106" s="413" t="s">
        <v>18394</v>
      </c>
    </row>
    <row r="107" spans="1:12" x14ac:dyDescent="0.25">
      <c r="A107" s="413" t="s">
        <v>18395</v>
      </c>
    </row>
    <row r="108" spans="1:12" x14ac:dyDescent="0.25">
      <c r="A108" s="413" t="s">
        <v>18396</v>
      </c>
    </row>
    <row r="110" spans="1:12" x14ac:dyDescent="0.25">
      <c r="A110" s="413" t="s">
        <v>18397</v>
      </c>
    </row>
    <row r="111" spans="1:12" x14ac:dyDescent="0.25">
      <c r="A111" s="413" t="s">
        <v>18398</v>
      </c>
    </row>
    <row r="112" spans="1:12" x14ac:dyDescent="0.25">
      <c r="A112" s="413" t="s">
        <v>18399</v>
      </c>
    </row>
    <row r="114" spans="1:6" x14ac:dyDescent="0.25">
      <c r="A114" s="413" t="s">
        <v>18409</v>
      </c>
    </row>
    <row r="115" spans="1:6" x14ac:dyDescent="0.25">
      <c r="A115" s="413" t="s">
        <v>18401</v>
      </c>
    </row>
    <row r="116" spans="1:6" x14ac:dyDescent="0.25">
      <c r="A116" s="413" t="s">
        <v>18402</v>
      </c>
    </row>
    <row r="117" spans="1:6" x14ac:dyDescent="0.25">
      <c r="A117" s="413" t="s">
        <v>18403</v>
      </c>
    </row>
    <row r="118" spans="1:6" x14ac:dyDescent="0.25">
      <c r="A118" s="413" t="s">
        <v>18404</v>
      </c>
    </row>
    <row r="119" spans="1:6" x14ac:dyDescent="0.25">
      <c r="A119" s="413" t="s">
        <v>18405</v>
      </c>
    </row>
    <row r="120" spans="1:6" x14ac:dyDescent="0.25">
      <c r="A120" s="413" t="s">
        <v>18406</v>
      </c>
    </row>
    <row r="121" spans="1:6" x14ac:dyDescent="0.25">
      <c r="A121" s="413" t="s">
        <v>18407</v>
      </c>
    </row>
    <row r="123" spans="1:6" x14ac:dyDescent="0.25">
      <c r="A123" s="413" t="s">
        <v>16559</v>
      </c>
    </row>
    <row r="124" spans="1:6" s="2826" customFormat="1" x14ac:dyDescent="0.25">
      <c r="A124" s="2826" t="s">
        <v>18392</v>
      </c>
      <c r="F124" s="2827"/>
    </row>
    <row r="125" spans="1:6" x14ac:dyDescent="0.25">
      <c r="A125" s="413" t="s">
        <v>18410</v>
      </c>
    </row>
    <row r="127" spans="1:6" x14ac:dyDescent="0.25">
      <c r="A127" s="413" t="s">
        <v>18394</v>
      </c>
    </row>
    <row r="128" spans="1:6" x14ac:dyDescent="0.25">
      <c r="A128" s="413" t="s">
        <v>18395</v>
      </c>
    </row>
    <row r="129" spans="1:6" x14ac:dyDescent="0.25">
      <c r="A129" s="413" t="s">
        <v>18396</v>
      </c>
    </row>
    <row r="131" spans="1:6" x14ac:dyDescent="0.25">
      <c r="A131" s="413" t="s">
        <v>18397</v>
      </c>
    </row>
    <row r="132" spans="1:6" x14ac:dyDescent="0.25">
      <c r="A132" s="413" t="s">
        <v>18398</v>
      </c>
    </row>
    <row r="133" spans="1:6" x14ac:dyDescent="0.25">
      <c r="A133" s="413" t="s">
        <v>18399</v>
      </c>
    </row>
    <row r="135" spans="1:6" x14ac:dyDescent="0.25">
      <c r="A135" s="413" t="s">
        <v>18411</v>
      </c>
    </row>
    <row r="136" spans="1:6" x14ac:dyDescent="0.25">
      <c r="A136" s="413" t="s">
        <v>18401</v>
      </c>
    </row>
    <row r="137" spans="1:6" x14ac:dyDescent="0.25">
      <c r="A137" s="413" t="s">
        <v>18405</v>
      </c>
    </row>
    <row r="138" spans="1:6" x14ac:dyDescent="0.25">
      <c r="A138" s="413" t="s">
        <v>18412</v>
      </c>
    </row>
    <row r="139" spans="1:6" x14ac:dyDescent="0.25">
      <c r="A139" s="413" t="s">
        <v>18413</v>
      </c>
    </row>
    <row r="141" spans="1:6" x14ac:dyDescent="0.25">
      <c r="A141" s="413" t="s">
        <v>16559</v>
      </c>
    </row>
    <row r="142" spans="1:6" s="2826" customFormat="1" x14ac:dyDescent="0.25">
      <c r="A142" s="2826" t="s">
        <v>18392</v>
      </c>
      <c r="F142" s="2827"/>
    </row>
    <row r="143" spans="1:6" x14ac:dyDescent="0.25">
      <c r="A143" s="413" t="s">
        <v>18414</v>
      </c>
    </row>
    <row r="145" spans="1:6" x14ac:dyDescent="0.25">
      <c r="A145" s="413" t="s">
        <v>18394</v>
      </c>
    </row>
    <row r="146" spans="1:6" x14ac:dyDescent="0.25">
      <c r="A146" s="413" t="s">
        <v>18395</v>
      </c>
    </row>
    <row r="147" spans="1:6" x14ac:dyDescent="0.25">
      <c r="A147" s="413" t="s">
        <v>18396</v>
      </c>
    </row>
    <row r="149" spans="1:6" x14ac:dyDescent="0.25">
      <c r="A149" s="413" t="s">
        <v>18397</v>
      </c>
    </row>
    <row r="150" spans="1:6" x14ac:dyDescent="0.25">
      <c r="A150" s="413" t="s">
        <v>18398</v>
      </c>
    </row>
    <row r="151" spans="1:6" x14ac:dyDescent="0.25">
      <c r="A151" s="413" t="s">
        <v>18399</v>
      </c>
    </row>
    <row r="153" spans="1:6" x14ac:dyDescent="0.25">
      <c r="A153" s="413" t="s">
        <v>18415</v>
      </c>
    </row>
    <row r="154" spans="1:6" x14ac:dyDescent="0.25">
      <c r="A154" s="413" t="s">
        <v>18401</v>
      </c>
    </row>
    <row r="155" spans="1:6" x14ac:dyDescent="0.25">
      <c r="A155" s="413" t="s">
        <v>18405</v>
      </c>
    </row>
    <row r="156" spans="1:6" x14ac:dyDescent="0.25">
      <c r="A156" s="413" t="s">
        <v>18412</v>
      </c>
    </row>
    <row r="157" spans="1:6" x14ac:dyDescent="0.25">
      <c r="A157" s="413" t="s">
        <v>18413</v>
      </c>
    </row>
    <row r="159" spans="1:6" x14ac:dyDescent="0.25">
      <c r="A159" s="413" t="s">
        <v>16559</v>
      </c>
    </row>
    <row r="160" spans="1:6" s="2826" customFormat="1" x14ac:dyDescent="0.25">
      <c r="A160" s="2826" t="s">
        <v>18392</v>
      </c>
      <c r="F160" s="2827"/>
    </row>
    <row r="161" spans="1:1" x14ac:dyDescent="0.25">
      <c r="A161" s="413" t="s">
        <v>18416</v>
      </c>
    </row>
    <row r="163" spans="1:1" x14ac:dyDescent="0.25">
      <c r="A163" s="413" t="s">
        <v>18394</v>
      </c>
    </row>
    <row r="164" spans="1:1" x14ac:dyDescent="0.25">
      <c r="A164" s="413" t="s">
        <v>18417</v>
      </c>
    </row>
    <row r="165" spans="1:1" x14ac:dyDescent="0.25">
      <c r="A165" s="413" t="s">
        <v>18418</v>
      </c>
    </row>
    <row r="167" spans="1:1" x14ac:dyDescent="0.25">
      <c r="A167" s="413" t="s">
        <v>18397</v>
      </c>
    </row>
    <row r="168" spans="1:1" x14ac:dyDescent="0.25">
      <c r="A168" s="413" t="s">
        <v>18398</v>
      </c>
    </row>
    <row r="169" spans="1:1" x14ac:dyDescent="0.25">
      <c r="A169" s="413" t="s">
        <v>18399</v>
      </c>
    </row>
    <row r="171" spans="1:1" x14ac:dyDescent="0.25">
      <c r="A171" s="413" t="s">
        <v>18419</v>
      </c>
    </row>
    <row r="172" spans="1:1" x14ac:dyDescent="0.25">
      <c r="A172" s="413" t="s">
        <v>18401</v>
      </c>
    </row>
    <row r="173" spans="1:1" x14ac:dyDescent="0.25">
      <c r="A173" s="413" t="s">
        <v>18405</v>
      </c>
    </row>
    <row r="174" spans="1:1" x14ac:dyDescent="0.25">
      <c r="A174" s="413" t="s">
        <v>18412</v>
      </c>
    </row>
    <row r="175" spans="1:1" x14ac:dyDescent="0.25">
      <c r="A175" s="413" t="s">
        <v>18407</v>
      </c>
    </row>
    <row r="177" spans="1:6" x14ac:dyDescent="0.25">
      <c r="A177" s="413" t="s">
        <v>16559</v>
      </c>
    </row>
    <row r="178" spans="1:6" s="2826" customFormat="1" x14ac:dyDescent="0.25">
      <c r="A178" s="2826" t="s">
        <v>18392</v>
      </c>
      <c r="F178" s="2827"/>
    </row>
    <row r="179" spans="1:6" x14ac:dyDescent="0.25">
      <c r="A179" s="413" t="s">
        <v>18420</v>
      </c>
    </row>
    <row r="181" spans="1:6" x14ac:dyDescent="0.25">
      <c r="A181" s="413" t="s">
        <v>18394</v>
      </c>
    </row>
    <row r="182" spans="1:6" x14ac:dyDescent="0.25">
      <c r="A182" s="413" t="s">
        <v>18417</v>
      </c>
    </row>
    <row r="183" spans="1:6" x14ac:dyDescent="0.25">
      <c r="A183" s="413" t="s">
        <v>18418</v>
      </c>
    </row>
    <row r="185" spans="1:6" x14ac:dyDescent="0.25">
      <c r="A185" s="413" t="s">
        <v>18397</v>
      </c>
    </row>
    <row r="186" spans="1:6" x14ac:dyDescent="0.25">
      <c r="A186" s="413" t="s">
        <v>18398</v>
      </c>
    </row>
    <row r="187" spans="1:6" x14ac:dyDescent="0.25">
      <c r="A187" s="413" t="s">
        <v>18399</v>
      </c>
    </row>
    <row r="189" spans="1:6" x14ac:dyDescent="0.25">
      <c r="A189" s="413" t="s">
        <v>18421</v>
      </c>
    </row>
    <row r="190" spans="1:6" x14ac:dyDescent="0.25">
      <c r="A190" s="413" t="s">
        <v>18401</v>
      </c>
    </row>
    <row r="191" spans="1:6" x14ac:dyDescent="0.25">
      <c r="A191" s="413" t="s">
        <v>18405</v>
      </c>
    </row>
    <row r="192" spans="1:6" x14ac:dyDescent="0.25">
      <c r="A192" s="413" t="s">
        <v>18412</v>
      </c>
    </row>
    <row r="193" spans="1:6" x14ac:dyDescent="0.25">
      <c r="A193" s="413" t="s">
        <v>18407</v>
      </c>
    </row>
    <row r="195" spans="1:6" x14ac:dyDescent="0.25">
      <c r="A195" s="413" t="s">
        <v>16559</v>
      </c>
    </row>
    <row r="196" spans="1:6" s="2826" customFormat="1" x14ac:dyDescent="0.25">
      <c r="A196" s="2826" t="s">
        <v>18392</v>
      </c>
      <c r="F196" s="2827"/>
    </row>
    <row r="197" spans="1:6" x14ac:dyDescent="0.25">
      <c r="A197" s="413" t="s">
        <v>18422</v>
      </c>
    </row>
    <row r="199" spans="1:6" x14ac:dyDescent="0.25">
      <c r="A199" s="413" t="s">
        <v>18394</v>
      </c>
    </row>
    <row r="200" spans="1:6" x14ac:dyDescent="0.25">
      <c r="A200" s="413" t="s">
        <v>18395</v>
      </c>
    </row>
    <row r="201" spans="1:6" x14ac:dyDescent="0.25">
      <c r="A201" s="413" t="s">
        <v>18396</v>
      </c>
    </row>
    <row r="203" spans="1:6" x14ac:dyDescent="0.25">
      <c r="A203" s="413" t="s">
        <v>18397</v>
      </c>
    </row>
    <row r="204" spans="1:6" x14ac:dyDescent="0.25">
      <c r="A204" s="413" t="s">
        <v>18398</v>
      </c>
    </row>
    <row r="205" spans="1:6" x14ac:dyDescent="0.25">
      <c r="A205" s="413" t="s">
        <v>18399</v>
      </c>
    </row>
    <row r="207" spans="1:6" x14ac:dyDescent="0.25">
      <c r="A207" s="413" t="s">
        <v>18423</v>
      </c>
    </row>
    <row r="208" spans="1:6" x14ac:dyDescent="0.25">
      <c r="A208" s="413" t="s">
        <v>18401</v>
      </c>
    </row>
    <row r="209" spans="1:6" x14ac:dyDescent="0.25">
      <c r="A209" s="413" t="s">
        <v>18402</v>
      </c>
    </row>
    <row r="210" spans="1:6" x14ac:dyDescent="0.25">
      <c r="A210" s="413" t="s">
        <v>18403</v>
      </c>
    </row>
    <row r="211" spans="1:6" x14ac:dyDescent="0.25">
      <c r="A211" s="413" t="s">
        <v>18404</v>
      </c>
    </row>
    <row r="212" spans="1:6" x14ac:dyDescent="0.25">
      <c r="A212" s="413" t="s">
        <v>18405</v>
      </c>
    </row>
    <row r="213" spans="1:6" x14ac:dyDescent="0.25">
      <c r="A213" s="413" t="s">
        <v>18406</v>
      </c>
    </row>
    <row r="214" spans="1:6" x14ac:dyDescent="0.25">
      <c r="A214" s="413" t="s">
        <v>18407</v>
      </c>
    </row>
    <row r="216" spans="1:6" x14ac:dyDescent="0.25">
      <c r="A216" s="413" t="s">
        <v>16559</v>
      </c>
    </row>
    <row r="217" spans="1:6" s="2826" customFormat="1" x14ac:dyDescent="0.25">
      <c r="A217" s="2826" t="s">
        <v>18392</v>
      </c>
      <c r="F217" s="2827"/>
    </row>
    <row r="218" spans="1:6" x14ac:dyDescent="0.25">
      <c r="A218" s="413" t="s">
        <v>18424</v>
      </c>
    </row>
    <row r="220" spans="1:6" x14ac:dyDescent="0.25">
      <c r="A220" s="413" t="s">
        <v>18425</v>
      </c>
    </row>
    <row r="221" spans="1:6" x14ac:dyDescent="0.25">
      <c r="A221" s="413" t="s">
        <v>18426</v>
      </c>
    </row>
    <row r="222" spans="1:6" x14ac:dyDescent="0.25">
      <c r="A222" s="413" t="s">
        <v>18427</v>
      </c>
    </row>
    <row r="224" spans="1:6" x14ac:dyDescent="0.25">
      <c r="A224" s="413" t="s">
        <v>18428</v>
      </c>
    </row>
    <row r="225" spans="1:6" x14ac:dyDescent="0.25">
      <c r="A225" s="413" t="s">
        <v>18429</v>
      </c>
    </row>
    <row r="226" spans="1:6" x14ac:dyDescent="0.25">
      <c r="A226" s="413" t="s">
        <v>18430</v>
      </c>
    </row>
    <row r="228" spans="1:6" x14ac:dyDescent="0.25">
      <c r="A228" s="413" t="s">
        <v>18431</v>
      </c>
    </row>
    <row r="229" spans="1:6" x14ac:dyDescent="0.25">
      <c r="A229" s="413" t="s">
        <v>18401</v>
      </c>
    </row>
    <row r="230" spans="1:6" x14ac:dyDescent="0.25">
      <c r="A230" s="413" t="s">
        <v>18402</v>
      </c>
    </row>
    <row r="231" spans="1:6" x14ac:dyDescent="0.25">
      <c r="A231" s="413" t="s">
        <v>18403</v>
      </c>
    </row>
    <row r="232" spans="1:6" x14ac:dyDescent="0.25">
      <c r="A232" s="413" t="s">
        <v>18404</v>
      </c>
    </row>
    <row r="233" spans="1:6" x14ac:dyDescent="0.25">
      <c r="A233" s="413" t="s">
        <v>18405</v>
      </c>
    </row>
    <row r="234" spans="1:6" x14ac:dyDescent="0.25">
      <c r="A234" s="413" t="s">
        <v>18406</v>
      </c>
    </row>
    <row r="235" spans="1:6" x14ac:dyDescent="0.25">
      <c r="A235" s="413" t="s">
        <v>18407</v>
      </c>
    </row>
    <row r="237" spans="1:6" x14ac:dyDescent="0.25">
      <c r="A237" s="413" t="s">
        <v>16559</v>
      </c>
    </row>
    <row r="238" spans="1:6" s="2826" customFormat="1" x14ac:dyDescent="0.25">
      <c r="A238" s="2826" t="s">
        <v>18392</v>
      </c>
      <c r="F238" s="2827"/>
    </row>
    <row r="239" spans="1:6" x14ac:dyDescent="0.25">
      <c r="A239" s="413" t="s">
        <v>18432</v>
      </c>
    </row>
    <row r="241" spans="1:1" x14ac:dyDescent="0.25">
      <c r="A241" s="413" t="s">
        <v>18433</v>
      </c>
    </row>
    <row r="242" spans="1:1" x14ac:dyDescent="0.25">
      <c r="A242" s="413" t="s">
        <v>18434</v>
      </c>
    </row>
    <row r="243" spans="1:1" x14ac:dyDescent="0.25">
      <c r="A243" s="413" t="s">
        <v>18435</v>
      </c>
    </row>
    <row r="245" spans="1:1" x14ac:dyDescent="0.25">
      <c r="A245" s="413" t="s">
        <v>18397</v>
      </c>
    </row>
    <row r="246" spans="1:1" x14ac:dyDescent="0.25">
      <c r="A246" s="413" t="s">
        <v>18398</v>
      </c>
    </row>
    <row r="247" spans="1:1" x14ac:dyDescent="0.25">
      <c r="A247" s="413" t="s">
        <v>18399</v>
      </c>
    </row>
    <row r="249" spans="1:1" x14ac:dyDescent="0.25">
      <c r="A249" s="413" t="s">
        <v>18436</v>
      </c>
    </row>
    <row r="250" spans="1:1" x14ac:dyDescent="0.25">
      <c r="A250" s="413" t="s">
        <v>18401</v>
      </c>
    </row>
    <row r="251" spans="1:1" x14ac:dyDescent="0.25">
      <c r="A251" s="413" t="s">
        <v>18402</v>
      </c>
    </row>
    <row r="252" spans="1:1" x14ac:dyDescent="0.25">
      <c r="A252" s="413" t="s">
        <v>18403</v>
      </c>
    </row>
    <row r="253" spans="1:1" x14ac:dyDescent="0.25">
      <c r="A253" s="413" t="s">
        <v>18404</v>
      </c>
    </row>
    <row r="254" spans="1:1" x14ac:dyDescent="0.25">
      <c r="A254" s="413" t="s">
        <v>18405</v>
      </c>
    </row>
    <row r="255" spans="1:1" x14ac:dyDescent="0.25">
      <c r="A255" s="413" t="s">
        <v>18406</v>
      </c>
    </row>
    <row r="256" spans="1:1" x14ac:dyDescent="0.25">
      <c r="A256" s="413" t="s">
        <v>18407</v>
      </c>
    </row>
    <row r="258" spans="1:6" s="2826" customFormat="1" x14ac:dyDescent="0.25">
      <c r="A258" s="2826" t="s">
        <v>16559</v>
      </c>
      <c r="F258" s="2827"/>
    </row>
    <row r="259" spans="1:6" x14ac:dyDescent="0.25">
      <c r="A259" s="413" t="s">
        <v>18392</v>
      </c>
    </row>
    <row r="260" spans="1:6" x14ac:dyDescent="0.25">
      <c r="A260" s="413" t="s">
        <v>18437</v>
      </c>
    </row>
    <row r="262" spans="1:6" x14ac:dyDescent="0.25">
      <c r="A262" s="413" t="s">
        <v>18394</v>
      </c>
    </row>
    <row r="263" spans="1:6" x14ac:dyDescent="0.25">
      <c r="A263" s="413" t="s">
        <v>18395</v>
      </c>
    </row>
    <row r="264" spans="1:6" x14ac:dyDescent="0.25">
      <c r="A264" s="413" t="s">
        <v>18396</v>
      </c>
    </row>
    <row r="266" spans="1:6" x14ac:dyDescent="0.25">
      <c r="A266" s="413" t="s">
        <v>18397</v>
      </c>
    </row>
    <row r="267" spans="1:6" x14ac:dyDescent="0.25">
      <c r="A267" s="413" t="s">
        <v>18398</v>
      </c>
    </row>
    <row r="268" spans="1:6" x14ac:dyDescent="0.25">
      <c r="A268" s="413" t="s">
        <v>18399</v>
      </c>
    </row>
    <row r="270" spans="1:6" x14ac:dyDescent="0.25">
      <c r="A270" s="413" t="s">
        <v>18438</v>
      </c>
    </row>
    <row r="271" spans="1:6" x14ac:dyDescent="0.25">
      <c r="A271" s="413" t="s">
        <v>18401</v>
      </c>
    </row>
    <row r="272" spans="1:6" x14ac:dyDescent="0.25">
      <c r="A272" s="413" t="s">
        <v>18402</v>
      </c>
    </row>
    <row r="273" spans="1:6" x14ac:dyDescent="0.25">
      <c r="A273" s="413" t="s">
        <v>18403</v>
      </c>
    </row>
    <row r="274" spans="1:6" x14ac:dyDescent="0.25">
      <c r="A274" s="413" t="s">
        <v>18404</v>
      </c>
    </row>
    <row r="275" spans="1:6" x14ac:dyDescent="0.25">
      <c r="A275" s="413" t="s">
        <v>18405</v>
      </c>
    </row>
    <row r="276" spans="1:6" x14ac:dyDescent="0.25">
      <c r="A276" s="413" t="s">
        <v>18406</v>
      </c>
    </row>
    <row r="277" spans="1:6" x14ac:dyDescent="0.25">
      <c r="A277" s="413" t="s">
        <v>18407</v>
      </c>
    </row>
    <row r="279" spans="1:6" x14ac:dyDescent="0.25">
      <c r="A279" s="413" t="s">
        <v>16559</v>
      </c>
    </row>
    <row r="280" spans="1:6" s="2826" customFormat="1" x14ac:dyDescent="0.25">
      <c r="A280" s="2826" t="s">
        <v>18392</v>
      </c>
      <c r="F280" s="2827"/>
    </row>
    <row r="281" spans="1:6" x14ac:dyDescent="0.25">
      <c r="A281" s="413" t="s">
        <v>18439</v>
      </c>
    </row>
    <row r="283" spans="1:6" x14ac:dyDescent="0.25">
      <c r="A283" s="413" t="s">
        <v>18394</v>
      </c>
    </row>
    <row r="284" spans="1:6" x14ac:dyDescent="0.25">
      <c r="A284" s="413" t="s">
        <v>18395</v>
      </c>
    </row>
    <row r="285" spans="1:6" x14ac:dyDescent="0.25">
      <c r="A285" s="413" t="s">
        <v>18396</v>
      </c>
    </row>
    <row r="287" spans="1:6" x14ac:dyDescent="0.25">
      <c r="A287" s="413" t="s">
        <v>18397</v>
      </c>
    </row>
    <row r="288" spans="1:6" x14ac:dyDescent="0.25">
      <c r="A288" s="413" t="s">
        <v>18398</v>
      </c>
    </row>
    <row r="289" spans="1:1" x14ac:dyDescent="0.25">
      <c r="A289" s="413" t="s">
        <v>18399</v>
      </c>
    </row>
    <row r="291" spans="1:1" x14ac:dyDescent="0.25">
      <c r="A291" s="413" t="s">
        <v>18440</v>
      </c>
    </row>
    <row r="292" spans="1:1" x14ac:dyDescent="0.25">
      <c r="A292" s="413" t="s">
        <v>18401</v>
      </c>
    </row>
    <row r="293" spans="1:1" x14ac:dyDescent="0.25">
      <c r="A293" s="413" t="s">
        <v>18402</v>
      </c>
    </row>
    <row r="294" spans="1:1" x14ac:dyDescent="0.25">
      <c r="A294" s="413" t="s">
        <v>18403</v>
      </c>
    </row>
    <row r="295" spans="1:1" x14ac:dyDescent="0.25">
      <c r="A295" s="413" t="s">
        <v>18404</v>
      </c>
    </row>
    <row r="296" spans="1:1" x14ac:dyDescent="0.25">
      <c r="A296" s="413" t="s">
        <v>18405</v>
      </c>
    </row>
    <row r="297" spans="1:1" x14ac:dyDescent="0.25">
      <c r="A297" s="413" t="s">
        <v>18406</v>
      </c>
    </row>
    <row r="298" spans="1:1" x14ac:dyDescent="0.25">
      <c r="A298" s="413" t="s">
        <v>18407</v>
      </c>
    </row>
    <row r="300" spans="1:1" x14ac:dyDescent="0.25">
      <c r="A300" s="413" t="s">
        <v>18441</v>
      </c>
    </row>
    <row r="301" spans="1:1" x14ac:dyDescent="0.25">
      <c r="A301" s="413" t="s">
        <v>18401</v>
      </c>
    </row>
    <row r="302" spans="1:1" x14ac:dyDescent="0.25">
      <c r="A302" s="413" t="s">
        <v>18402</v>
      </c>
    </row>
    <row r="303" spans="1:1" x14ac:dyDescent="0.25">
      <c r="A303" s="413" t="s">
        <v>18403</v>
      </c>
    </row>
    <row r="304" spans="1:1" x14ac:dyDescent="0.25">
      <c r="A304" s="413" t="s">
        <v>18404</v>
      </c>
    </row>
    <row r="305" spans="1:6" x14ac:dyDescent="0.25">
      <c r="A305" s="413" t="s">
        <v>18405</v>
      </c>
    </row>
    <row r="306" spans="1:6" x14ac:dyDescent="0.25">
      <c r="A306" s="413" t="s">
        <v>18406</v>
      </c>
    </row>
    <row r="307" spans="1:6" x14ac:dyDescent="0.25">
      <c r="A307" s="413" t="s">
        <v>18407</v>
      </c>
    </row>
    <row r="311" spans="1:6" x14ac:dyDescent="0.25">
      <c r="A311" s="413" t="s">
        <v>16559</v>
      </c>
    </row>
    <row r="312" spans="1:6" s="2826" customFormat="1" x14ac:dyDescent="0.25">
      <c r="A312" s="2826" t="s">
        <v>18392</v>
      </c>
      <c r="F312" s="2827"/>
    </row>
    <row r="313" spans="1:6" x14ac:dyDescent="0.25">
      <c r="A313" s="413" t="s">
        <v>18442</v>
      </c>
    </row>
    <row r="315" spans="1:6" x14ac:dyDescent="0.25">
      <c r="A315" s="413" t="s">
        <v>18394</v>
      </c>
    </row>
    <row r="316" spans="1:6" x14ac:dyDescent="0.25">
      <c r="A316" s="413" t="s">
        <v>18395</v>
      </c>
    </row>
    <row r="317" spans="1:6" x14ac:dyDescent="0.25">
      <c r="A317" s="413" t="s">
        <v>18396</v>
      </c>
    </row>
    <row r="319" spans="1:6" x14ac:dyDescent="0.25">
      <c r="A319" s="413" t="s">
        <v>18397</v>
      </c>
    </row>
    <row r="320" spans="1:6" x14ac:dyDescent="0.25">
      <c r="A320" s="413" t="s">
        <v>18398</v>
      </c>
    </row>
    <row r="321" spans="1:6" x14ac:dyDescent="0.25">
      <c r="A321" s="413" t="s">
        <v>18399</v>
      </c>
    </row>
    <row r="323" spans="1:6" x14ac:dyDescent="0.25">
      <c r="A323" s="413" t="s">
        <v>18443</v>
      </c>
    </row>
    <row r="324" spans="1:6" x14ac:dyDescent="0.25">
      <c r="A324" s="413" t="s">
        <v>18401</v>
      </c>
    </row>
    <row r="325" spans="1:6" x14ac:dyDescent="0.25">
      <c r="A325" s="413" t="s">
        <v>18402</v>
      </c>
    </row>
    <row r="326" spans="1:6" x14ac:dyDescent="0.25">
      <c r="A326" s="413" t="s">
        <v>18403</v>
      </c>
    </row>
    <row r="327" spans="1:6" x14ac:dyDescent="0.25">
      <c r="A327" s="413" t="s">
        <v>18404</v>
      </c>
    </row>
    <row r="328" spans="1:6" x14ac:dyDescent="0.25">
      <c r="A328" s="413" t="s">
        <v>18405</v>
      </c>
    </row>
    <row r="329" spans="1:6" x14ac:dyDescent="0.25">
      <c r="A329" s="413" t="s">
        <v>18406</v>
      </c>
    </row>
    <row r="330" spans="1:6" x14ac:dyDescent="0.25">
      <c r="A330" s="413" t="s">
        <v>18407</v>
      </c>
    </row>
    <row r="332" spans="1:6" x14ac:dyDescent="0.25">
      <c r="A332" s="413" t="s">
        <v>16559</v>
      </c>
    </row>
    <row r="333" spans="1:6" s="2826" customFormat="1" x14ac:dyDescent="0.25">
      <c r="A333" s="2826" t="s">
        <v>18392</v>
      </c>
      <c r="F333" s="2827"/>
    </row>
    <row r="334" spans="1:6" x14ac:dyDescent="0.25">
      <c r="A334" s="413" t="s">
        <v>18444</v>
      </c>
    </row>
    <row r="336" spans="1:6" x14ac:dyDescent="0.25">
      <c r="A336" s="413" t="s">
        <v>18394</v>
      </c>
    </row>
    <row r="337" spans="1:1" x14ac:dyDescent="0.25">
      <c r="A337" s="413" t="s">
        <v>18395</v>
      </c>
    </row>
    <row r="338" spans="1:1" x14ac:dyDescent="0.25">
      <c r="A338" s="413" t="s">
        <v>18396</v>
      </c>
    </row>
    <row r="340" spans="1:1" x14ac:dyDescent="0.25">
      <c r="A340" s="413" t="s">
        <v>18397</v>
      </c>
    </row>
    <row r="341" spans="1:1" x14ac:dyDescent="0.25">
      <c r="A341" s="413" t="s">
        <v>18398</v>
      </c>
    </row>
    <row r="342" spans="1:1" x14ac:dyDescent="0.25">
      <c r="A342" s="413" t="s">
        <v>18399</v>
      </c>
    </row>
    <row r="344" spans="1:1" x14ac:dyDescent="0.25">
      <c r="A344" s="413" t="s">
        <v>18445</v>
      </c>
    </row>
    <row r="345" spans="1:1" x14ac:dyDescent="0.25">
      <c r="A345" s="413" t="s">
        <v>18401</v>
      </c>
    </row>
    <row r="346" spans="1:1" x14ac:dyDescent="0.25">
      <c r="A346" s="413" t="s">
        <v>18405</v>
      </c>
    </row>
    <row r="347" spans="1:1" x14ac:dyDescent="0.25">
      <c r="A347" s="413" t="s">
        <v>18412</v>
      </c>
    </row>
    <row r="348" spans="1:1" x14ac:dyDescent="0.25">
      <c r="A348" s="413" t="s">
        <v>18407</v>
      </c>
    </row>
    <row r="351" spans="1:1" x14ac:dyDescent="0.25">
      <c r="A351" s="413" t="s">
        <v>18446</v>
      </c>
    </row>
    <row r="352" spans="1:1" x14ac:dyDescent="0.25">
      <c r="A352" s="413" t="s">
        <v>18447</v>
      </c>
    </row>
    <row r="353" spans="1:1" x14ac:dyDescent="0.25">
      <c r="A353" s="413" t="s">
        <v>18448</v>
      </c>
    </row>
    <row r="354" spans="1:1" x14ac:dyDescent="0.25">
      <c r="A354" s="413" t="s">
        <v>18449</v>
      </c>
    </row>
    <row r="355" spans="1:1" x14ac:dyDescent="0.25">
      <c r="A355" s="413" t="s">
        <v>18450</v>
      </c>
    </row>
    <row r="356" spans="1:1" x14ac:dyDescent="0.25">
      <c r="A356" s="413" t="s">
        <v>18451</v>
      </c>
    </row>
    <row r="357" spans="1:1" x14ac:dyDescent="0.25">
      <c r="A357" s="413" t="s">
        <v>18452</v>
      </c>
    </row>
    <row r="358" spans="1:1" x14ac:dyDescent="0.25">
      <c r="A358" s="413" t="s">
        <v>18453</v>
      </c>
    </row>
    <row r="359" spans="1:1" x14ac:dyDescent="0.25">
      <c r="A359" s="413" t="s">
        <v>18454</v>
      </c>
    </row>
    <row r="360" spans="1:1" x14ac:dyDescent="0.25">
      <c r="A360" s="413" t="s">
        <v>18455</v>
      </c>
    </row>
    <row r="361" spans="1:1" x14ac:dyDescent="0.25">
      <c r="A361" s="413" t="s">
        <v>18456</v>
      </c>
    </row>
    <row r="362" spans="1:1" x14ac:dyDescent="0.25">
      <c r="A362" s="413" t="s">
        <v>18457</v>
      </c>
    </row>
    <row r="363" spans="1:1" x14ac:dyDescent="0.25">
      <c r="A363" s="413" t="s">
        <v>18458</v>
      </c>
    </row>
    <row r="364" spans="1:1" x14ac:dyDescent="0.25">
      <c r="A364" s="413" t="s">
        <v>18459</v>
      </c>
    </row>
    <row r="365" spans="1:1" x14ac:dyDescent="0.25">
      <c r="A365" s="413" t="s">
        <v>18460</v>
      </c>
    </row>
    <row r="367" spans="1:1" x14ac:dyDescent="0.25">
      <c r="A367" s="413" t="s">
        <v>18372</v>
      </c>
    </row>
    <row r="368" spans="1:1" x14ac:dyDescent="0.25">
      <c r="A368" s="413" t="s">
        <v>18374</v>
      </c>
    </row>
    <row r="369" spans="1:1" x14ac:dyDescent="0.25">
      <c r="A369" s="413" t="s">
        <v>18375</v>
      </c>
    </row>
    <row r="370" spans="1:1" x14ac:dyDescent="0.25">
      <c r="A370" s="413" t="s">
        <v>18376</v>
      </c>
    </row>
    <row r="371" spans="1:1" x14ac:dyDescent="0.25">
      <c r="A371" s="413" t="s">
        <v>18481</v>
      </c>
    </row>
    <row r="372" spans="1:1" x14ac:dyDescent="0.25">
      <c r="A372" s="413" t="s">
        <v>18482</v>
      </c>
    </row>
    <row r="373" spans="1:1" x14ac:dyDescent="0.25">
      <c r="A373" s="413" t="s">
        <v>18483</v>
      </c>
    </row>
    <row r="374" spans="1:1" x14ac:dyDescent="0.25">
      <c r="A374" s="413" t="s">
        <v>18484</v>
      </c>
    </row>
    <row r="375" spans="1:1" x14ac:dyDescent="0.25">
      <c r="A375" s="413" t="s">
        <v>18485</v>
      </c>
    </row>
    <row r="377" spans="1:1" x14ac:dyDescent="0.25">
      <c r="A377" s="413" t="s">
        <v>18486</v>
      </c>
    </row>
    <row r="378" spans="1:1" x14ac:dyDescent="0.25">
      <c r="A378" s="413" t="s">
        <v>18487</v>
      </c>
    </row>
    <row r="379" spans="1:1" x14ac:dyDescent="0.25">
      <c r="A379" s="413" t="s">
        <v>18488</v>
      </c>
    </row>
    <row r="380" spans="1:1" x14ac:dyDescent="0.25">
      <c r="A380" s="413" t="s">
        <v>18489</v>
      </c>
    </row>
    <row r="381" spans="1:1" x14ac:dyDescent="0.25">
      <c r="A381" s="413" t="s">
        <v>18490</v>
      </c>
    </row>
    <row r="384" spans="1:1" x14ac:dyDescent="0.25">
      <c r="A384" s="413" t="s">
        <v>18392</v>
      </c>
    </row>
    <row r="385" spans="1:1" x14ac:dyDescent="0.25">
      <c r="A385" s="413" t="s">
        <v>18491</v>
      </c>
    </row>
    <row r="387" spans="1:1" x14ac:dyDescent="0.25">
      <c r="A387" s="413" t="s">
        <v>18492</v>
      </c>
    </row>
    <row r="388" spans="1:1" x14ac:dyDescent="0.25">
      <c r="A388" s="413" t="s">
        <v>18493</v>
      </c>
    </row>
    <row r="389" spans="1:1" x14ac:dyDescent="0.25">
      <c r="A389" s="413" t="s">
        <v>18494</v>
      </c>
    </row>
    <row r="390" spans="1:1" x14ac:dyDescent="0.25">
      <c r="A390" s="413" t="s">
        <v>18495</v>
      </c>
    </row>
    <row r="392" spans="1:1" x14ac:dyDescent="0.25">
      <c r="A392" s="413" t="s">
        <v>18496</v>
      </c>
    </row>
    <row r="394" spans="1:1" x14ac:dyDescent="0.25">
      <c r="A394" s="413" t="s">
        <v>18497</v>
      </c>
    </row>
    <row r="395" spans="1:1" x14ac:dyDescent="0.25">
      <c r="A395" s="413" t="s">
        <v>18498</v>
      </c>
    </row>
    <row r="396" spans="1:1" x14ac:dyDescent="0.25">
      <c r="A396" s="413" t="s">
        <v>18499</v>
      </c>
    </row>
    <row r="397" spans="1:1" x14ac:dyDescent="0.25">
      <c r="A397" s="413" t="s">
        <v>18500</v>
      </c>
    </row>
    <row r="398" spans="1:1" x14ac:dyDescent="0.25">
      <c r="A398" s="413" t="s">
        <v>18501</v>
      </c>
    </row>
    <row r="399" spans="1:1" x14ac:dyDescent="0.25">
      <c r="A399" s="413" t="s">
        <v>18502</v>
      </c>
    </row>
    <row r="400" spans="1:1" x14ac:dyDescent="0.25">
      <c r="A400" s="413" t="s">
        <v>18503</v>
      </c>
    </row>
    <row r="401" spans="1:3" x14ac:dyDescent="0.25">
      <c r="A401" s="413" t="s">
        <v>18504</v>
      </c>
    </row>
    <row r="402" spans="1:3" x14ac:dyDescent="0.25">
      <c r="A402" s="413" t="s">
        <v>18505</v>
      </c>
      <c r="B402" s="413" t="s">
        <v>18506</v>
      </c>
    </row>
    <row r="403" spans="1:3" x14ac:dyDescent="0.25">
      <c r="A403" s="413" t="s">
        <v>18507</v>
      </c>
      <c r="C403" s="413" t="s">
        <v>18508</v>
      </c>
    </row>
    <row r="404" spans="1:3" x14ac:dyDescent="0.25">
      <c r="A404" s="413" t="s">
        <v>18509</v>
      </c>
    </row>
    <row r="405" spans="1:3" x14ac:dyDescent="0.25">
      <c r="A405" s="413" t="s">
        <v>18510</v>
      </c>
    </row>
    <row r="406" spans="1:3" x14ac:dyDescent="0.25">
      <c r="A406" s="413" t="s">
        <v>18511</v>
      </c>
    </row>
    <row r="407" spans="1:3" x14ac:dyDescent="0.25">
      <c r="A407" s="413" t="s">
        <v>18512</v>
      </c>
    </row>
    <row r="408" spans="1:3" x14ac:dyDescent="0.25">
      <c r="A408" s="413" t="s">
        <v>18513</v>
      </c>
    </row>
    <row r="409" spans="1:3" x14ac:dyDescent="0.25">
      <c r="A409" s="413" t="s">
        <v>18514</v>
      </c>
    </row>
    <row r="410" spans="1:3" x14ac:dyDescent="0.25">
      <c r="A410" s="413" t="s">
        <v>18515</v>
      </c>
    </row>
    <row r="411" spans="1:3" x14ac:dyDescent="0.25">
      <c r="A411" s="413" t="s">
        <v>18516</v>
      </c>
    </row>
    <row r="412" spans="1:3" x14ac:dyDescent="0.25">
      <c r="A412" s="413" t="s">
        <v>18517</v>
      </c>
    </row>
    <row r="413" spans="1:3" x14ac:dyDescent="0.25">
      <c r="A413" s="413" t="s">
        <v>18518</v>
      </c>
    </row>
    <row r="414" spans="1:3" x14ac:dyDescent="0.25">
      <c r="A414" s="413" t="s">
        <v>18519</v>
      </c>
    </row>
    <row r="415" spans="1:3" x14ac:dyDescent="0.25">
      <c r="A415" s="413" t="s">
        <v>18520</v>
      </c>
    </row>
    <row r="416" spans="1:3" x14ac:dyDescent="0.25">
      <c r="A416" s="413" t="s">
        <v>18521</v>
      </c>
    </row>
    <row r="418" spans="1:1" x14ac:dyDescent="0.25">
      <c r="A418" s="413" t="s">
        <v>18392</v>
      </c>
    </row>
    <row r="419" spans="1:1" x14ac:dyDescent="0.25">
      <c r="A419" s="413" t="s">
        <v>18522</v>
      </c>
    </row>
    <row r="421" spans="1:1" x14ac:dyDescent="0.25">
      <c r="A421" s="413" t="s">
        <v>18492</v>
      </c>
    </row>
    <row r="422" spans="1:1" x14ac:dyDescent="0.25">
      <c r="A422" s="413" t="s">
        <v>18523</v>
      </c>
    </row>
    <row r="423" spans="1:1" x14ac:dyDescent="0.25">
      <c r="A423" s="413" t="s">
        <v>18495</v>
      </c>
    </row>
    <row r="425" spans="1:1" x14ac:dyDescent="0.25">
      <c r="A425" s="413" t="s">
        <v>18496</v>
      </c>
    </row>
    <row r="427" spans="1:1" x14ac:dyDescent="0.25">
      <c r="A427" s="413" t="s">
        <v>18497</v>
      </c>
    </row>
    <row r="428" spans="1:1" x14ac:dyDescent="0.25">
      <c r="A428" s="413" t="s">
        <v>18524</v>
      </c>
    </row>
    <row r="429" spans="1:1" x14ac:dyDescent="0.25">
      <c r="A429" s="413" t="s">
        <v>18525</v>
      </c>
    </row>
    <row r="430" spans="1:1" x14ac:dyDescent="0.25">
      <c r="A430" s="413" t="s">
        <v>18526</v>
      </c>
    </row>
    <row r="431" spans="1:1" x14ac:dyDescent="0.25">
      <c r="A431" s="413" t="s">
        <v>18527</v>
      </c>
    </row>
    <row r="432" spans="1:1" x14ac:dyDescent="0.25">
      <c r="A432" s="413" t="s">
        <v>18502</v>
      </c>
    </row>
    <row r="433" spans="1:3" x14ac:dyDescent="0.25">
      <c r="A433" s="413" t="s">
        <v>18528</v>
      </c>
    </row>
    <row r="434" spans="1:3" x14ac:dyDescent="0.25">
      <c r="A434" s="413" t="s">
        <v>18529</v>
      </c>
    </row>
    <row r="435" spans="1:3" x14ac:dyDescent="0.25">
      <c r="A435" s="413" t="s">
        <v>18505</v>
      </c>
      <c r="B435" s="413" t="s">
        <v>18506</v>
      </c>
    </row>
    <row r="436" spans="1:3" x14ac:dyDescent="0.25">
      <c r="A436" s="413" t="s">
        <v>18494</v>
      </c>
      <c r="C436" s="413" t="s">
        <v>18530</v>
      </c>
    </row>
    <row r="437" spans="1:3" x14ac:dyDescent="0.25">
      <c r="A437" s="413" t="s">
        <v>18507</v>
      </c>
      <c r="C437" s="413" t="s">
        <v>18508</v>
      </c>
    </row>
    <row r="438" spans="1:3" x14ac:dyDescent="0.25">
      <c r="A438" s="413" t="s">
        <v>18509</v>
      </c>
    </row>
    <row r="439" spans="1:3" x14ac:dyDescent="0.25">
      <c r="A439" s="413" t="s">
        <v>18510</v>
      </c>
    </row>
    <row r="440" spans="1:3" x14ac:dyDescent="0.25">
      <c r="A440" s="413" t="s">
        <v>18511</v>
      </c>
    </row>
    <row r="441" spans="1:3" x14ac:dyDescent="0.25">
      <c r="A441" s="413" t="s">
        <v>18512</v>
      </c>
    </row>
    <row r="442" spans="1:3" x14ac:dyDescent="0.25">
      <c r="A442" s="413" t="s">
        <v>18513</v>
      </c>
    </row>
    <row r="443" spans="1:3" x14ac:dyDescent="0.25">
      <c r="A443" s="413" t="s">
        <v>18514</v>
      </c>
    </row>
    <row r="444" spans="1:3" x14ac:dyDescent="0.25">
      <c r="A444" s="413" t="s">
        <v>18515</v>
      </c>
    </row>
    <row r="445" spans="1:3" x14ac:dyDescent="0.25">
      <c r="A445" s="413" t="s">
        <v>18516</v>
      </c>
    </row>
    <row r="446" spans="1:3" x14ac:dyDescent="0.25">
      <c r="A446" s="413" t="s">
        <v>18517</v>
      </c>
    </row>
    <row r="447" spans="1:3" x14ac:dyDescent="0.25">
      <c r="A447" s="413" t="s">
        <v>18518</v>
      </c>
    </row>
    <row r="448" spans="1:3" x14ac:dyDescent="0.25">
      <c r="A448" s="413" t="s">
        <v>18531</v>
      </c>
    </row>
    <row r="449" spans="1:1" x14ac:dyDescent="0.25">
      <c r="A449" s="413" t="s">
        <v>18532</v>
      </c>
    </row>
    <row r="450" spans="1:1" x14ac:dyDescent="0.25">
      <c r="A450" s="413" t="s">
        <v>18533</v>
      </c>
    </row>
    <row r="452" spans="1:1" x14ac:dyDescent="0.25">
      <c r="A452" s="413" t="s">
        <v>18492</v>
      </c>
    </row>
    <row r="453" spans="1:1" x14ac:dyDescent="0.25">
      <c r="A453" s="413" t="s">
        <v>18534</v>
      </c>
    </row>
    <row r="454" spans="1:1" x14ac:dyDescent="0.25">
      <c r="A454" s="413" t="s">
        <v>18494</v>
      </c>
    </row>
    <row r="455" spans="1:1" x14ac:dyDescent="0.25">
      <c r="A455" s="413" t="s">
        <v>18495</v>
      </c>
    </row>
    <row r="457" spans="1:1" x14ac:dyDescent="0.25">
      <c r="A457" s="413" t="s">
        <v>18496</v>
      </c>
    </row>
    <row r="459" spans="1:1" x14ac:dyDescent="0.25">
      <c r="A459" s="413" t="s">
        <v>18535</v>
      </c>
    </row>
    <row r="460" spans="1:1" x14ac:dyDescent="0.25">
      <c r="A460" s="413" t="s">
        <v>18524</v>
      </c>
    </row>
    <row r="461" spans="1:1" x14ac:dyDescent="0.25">
      <c r="A461" s="413" t="s">
        <v>18499</v>
      </c>
    </row>
    <row r="462" spans="1:1" x14ac:dyDescent="0.25">
      <c r="A462" s="413" t="s">
        <v>18536</v>
      </c>
    </row>
    <row r="463" spans="1:1" x14ac:dyDescent="0.25">
      <c r="A463" s="413" t="s">
        <v>18537</v>
      </c>
    </row>
    <row r="464" spans="1:1" x14ac:dyDescent="0.25">
      <c r="A464" s="413" t="s">
        <v>18502</v>
      </c>
    </row>
    <row r="465" spans="1:3" x14ac:dyDescent="0.25">
      <c r="A465" s="413" t="s">
        <v>18538</v>
      </c>
    </row>
    <row r="466" spans="1:3" x14ac:dyDescent="0.25">
      <c r="A466" s="413" t="s">
        <v>18539</v>
      </c>
    </row>
    <row r="467" spans="1:3" x14ac:dyDescent="0.25">
      <c r="A467" s="413" t="s">
        <v>18505</v>
      </c>
      <c r="B467" s="413" t="s">
        <v>18506</v>
      </c>
    </row>
    <row r="468" spans="1:3" x14ac:dyDescent="0.25">
      <c r="A468" s="413" t="s">
        <v>18507</v>
      </c>
      <c r="C468" s="413" t="s">
        <v>18508</v>
      </c>
    </row>
    <row r="469" spans="1:3" x14ac:dyDescent="0.25">
      <c r="A469" s="413" t="s">
        <v>18509</v>
      </c>
    </row>
    <row r="470" spans="1:3" x14ac:dyDescent="0.25">
      <c r="A470" s="413" t="s">
        <v>18510</v>
      </c>
    </row>
    <row r="471" spans="1:3" x14ac:dyDescent="0.25">
      <c r="A471" s="413" t="s">
        <v>18511</v>
      </c>
    </row>
    <row r="472" spans="1:3" x14ac:dyDescent="0.25">
      <c r="A472" s="413" t="s">
        <v>18512</v>
      </c>
    </row>
    <row r="473" spans="1:3" x14ac:dyDescent="0.25">
      <c r="A473" s="413" t="s">
        <v>18513</v>
      </c>
    </row>
    <row r="474" spans="1:3" x14ac:dyDescent="0.25">
      <c r="A474" s="413" t="s">
        <v>18514</v>
      </c>
    </row>
    <row r="475" spans="1:3" x14ac:dyDescent="0.25">
      <c r="A475" s="413" t="s">
        <v>18515</v>
      </c>
    </row>
    <row r="476" spans="1:3" x14ac:dyDescent="0.25">
      <c r="A476" s="413" t="s">
        <v>18516</v>
      </c>
    </row>
    <row r="477" spans="1:3" x14ac:dyDescent="0.25">
      <c r="A477" s="413" t="s">
        <v>18517</v>
      </c>
    </row>
    <row r="478" spans="1:3" x14ac:dyDescent="0.25">
      <c r="A478" s="413" t="s">
        <v>18518</v>
      </c>
    </row>
    <row r="479" spans="1:3" x14ac:dyDescent="0.25">
      <c r="A479" s="413" t="s">
        <v>18531</v>
      </c>
    </row>
    <row r="480" spans="1:3" x14ac:dyDescent="0.25">
      <c r="A480" s="413" t="s">
        <v>18520</v>
      </c>
    </row>
    <row r="481" spans="1:12" ht="30" x14ac:dyDescent="0.25">
      <c r="A481" s="413" t="s">
        <v>18521</v>
      </c>
      <c r="B481" s="1585"/>
      <c r="C481" s="1586" t="s">
        <v>10619</v>
      </c>
      <c r="D481" s="1584" t="s">
        <v>10623</v>
      </c>
      <c r="E481" s="1611" t="s">
        <v>9127</v>
      </c>
      <c r="F481" s="1586" t="s">
        <v>10619</v>
      </c>
      <c r="G481" s="2"/>
      <c r="H481" s="1587" t="s">
        <v>10006</v>
      </c>
      <c r="I481" s="1192">
        <v>1</v>
      </c>
      <c r="J481" s="1192">
        <v>1</v>
      </c>
      <c r="K481" s="1240"/>
      <c r="L481" s="1211" t="s">
        <v>10624</v>
      </c>
    </row>
    <row r="483" spans="1:12" x14ac:dyDescent="0.25">
      <c r="A483" s="413" t="s">
        <v>18492</v>
      </c>
    </row>
    <row r="484" spans="1:12" x14ac:dyDescent="0.25">
      <c r="A484" s="413" t="s">
        <v>18540</v>
      </c>
    </row>
    <row r="485" spans="1:12" x14ac:dyDescent="0.25">
      <c r="A485" s="413" t="s">
        <v>18494</v>
      </c>
    </row>
    <row r="486" spans="1:12" x14ac:dyDescent="0.25">
      <c r="A486" s="413" t="s">
        <v>18495</v>
      </c>
    </row>
    <row r="488" spans="1:12" x14ac:dyDescent="0.25">
      <c r="A488" s="413" t="s">
        <v>18496</v>
      </c>
    </row>
    <row r="490" spans="1:12" x14ac:dyDescent="0.25">
      <c r="A490" s="413" t="s">
        <v>18497</v>
      </c>
    </row>
    <row r="491" spans="1:12" x14ac:dyDescent="0.25">
      <c r="A491" s="413" t="s">
        <v>18524</v>
      </c>
    </row>
    <row r="492" spans="1:12" x14ac:dyDescent="0.25">
      <c r="A492" s="413" t="s">
        <v>18525</v>
      </c>
    </row>
    <row r="493" spans="1:12" x14ac:dyDescent="0.25">
      <c r="A493" s="413" t="s">
        <v>18500</v>
      </c>
    </row>
    <row r="494" spans="1:12" x14ac:dyDescent="0.25">
      <c r="A494" s="413" t="s">
        <v>18541</v>
      </c>
    </row>
    <row r="495" spans="1:12" x14ac:dyDescent="0.25">
      <c r="A495" s="413" t="s">
        <v>18502</v>
      </c>
    </row>
    <row r="496" spans="1:12" x14ac:dyDescent="0.25">
      <c r="A496" s="413" t="s">
        <v>18542</v>
      </c>
    </row>
    <row r="497" spans="1:3" x14ac:dyDescent="0.25">
      <c r="A497" s="413" t="s">
        <v>18543</v>
      </c>
    </row>
    <row r="498" spans="1:3" x14ac:dyDescent="0.25">
      <c r="A498" s="413" t="s">
        <v>18505</v>
      </c>
      <c r="B498" s="413" t="s">
        <v>18506</v>
      </c>
    </row>
    <row r="499" spans="1:3" x14ac:dyDescent="0.25">
      <c r="A499" s="413" t="s">
        <v>18507</v>
      </c>
      <c r="C499" s="413" t="s">
        <v>18508</v>
      </c>
    </row>
    <row r="500" spans="1:3" x14ac:dyDescent="0.25">
      <c r="A500" s="413" t="s">
        <v>18509</v>
      </c>
    </row>
    <row r="501" spans="1:3" x14ac:dyDescent="0.25">
      <c r="A501" s="413" t="s">
        <v>18510</v>
      </c>
    </row>
    <row r="502" spans="1:3" x14ac:dyDescent="0.25">
      <c r="A502" s="413" t="s">
        <v>18511</v>
      </c>
    </row>
    <row r="503" spans="1:3" x14ac:dyDescent="0.25">
      <c r="A503" s="413" t="s">
        <v>18512</v>
      </c>
    </row>
    <row r="504" spans="1:3" x14ac:dyDescent="0.25">
      <c r="A504" s="413" t="s">
        <v>18513</v>
      </c>
    </row>
    <row r="505" spans="1:3" x14ac:dyDescent="0.25">
      <c r="A505" s="413" t="s">
        <v>18514</v>
      </c>
    </row>
    <row r="506" spans="1:3" x14ac:dyDescent="0.25">
      <c r="A506" s="413" t="s">
        <v>18515</v>
      </c>
    </row>
    <row r="507" spans="1:3" x14ac:dyDescent="0.25">
      <c r="A507" s="413" t="s">
        <v>18516</v>
      </c>
    </row>
    <row r="508" spans="1:3" x14ac:dyDescent="0.25">
      <c r="A508" s="413" t="s">
        <v>18517</v>
      </c>
    </row>
    <row r="509" spans="1:3" x14ac:dyDescent="0.25">
      <c r="A509" s="413" t="s">
        <v>18518</v>
      </c>
    </row>
    <row r="510" spans="1:3" x14ac:dyDescent="0.25">
      <c r="A510" s="413" t="s">
        <v>18531</v>
      </c>
    </row>
    <row r="511" spans="1:3" x14ac:dyDescent="0.25">
      <c r="A511" s="413" t="s">
        <v>18532</v>
      </c>
    </row>
    <row r="512" spans="1:3" x14ac:dyDescent="0.25">
      <c r="A512" s="413" t="s">
        <v>18533</v>
      </c>
    </row>
    <row r="514" spans="1:1" x14ac:dyDescent="0.25">
      <c r="A514" s="413" t="s">
        <v>18392</v>
      </c>
    </row>
    <row r="515" spans="1:1" x14ac:dyDescent="0.25">
      <c r="A515" s="413" t="s">
        <v>18544</v>
      </c>
    </row>
    <row r="517" spans="1:1" x14ac:dyDescent="0.25">
      <c r="A517" s="413" t="s">
        <v>18492</v>
      </c>
    </row>
    <row r="518" spans="1:1" x14ac:dyDescent="0.25">
      <c r="A518" s="413" t="s">
        <v>18545</v>
      </c>
    </row>
    <row r="519" spans="1:1" x14ac:dyDescent="0.25">
      <c r="A519" s="413" t="s">
        <v>18494</v>
      </c>
    </row>
    <row r="520" spans="1:1" x14ac:dyDescent="0.25">
      <c r="A520" s="413" t="s">
        <v>18546</v>
      </c>
    </row>
    <row r="522" spans="1:1" x14ac:dyDescent="0.25">
      <c r="A522" s="413" t="s">
        <v>18496</v>
      </c>
    </row>
    <row r="524" spans="1:1" x14ac:dyDescent="0.25">
      <c r="A524" s="413" t="s">
        <v>18547</v>
      </c>
    </row>
    <row r="525" spans="1:1" x14ac:dyDescent="0.25">
      <c r="A525" s="413" t="s">
        <v>18548</v>
      </c>
    </row>
    <row r="526" spans="1:1" x14ac:dyDescent="0.25">
      <c r="A526" s="413" t="s">
        <v>18549</v>
      </c>
    </row>
    <row r="527" spans="1:1" x14ac:dyDescent="0.25">
      <c r="A527" s="413" t="s">
        <v>18500</v>
      </c>
    </row>
    <row r="528" spans="1:1" x14ac:dyDescent="0.25">
      <c r="A528" s="413" t="s">
        <v>18550</v>
      </c>
    </row>
    <row r="529" spans="1:1" x14ac:dyDescent="0.25">
      <c r="A529" s="413" t="s">
        <v>18551</v>
      </c>
    </row>
    <row r="530" spans="1:1" x14ac:dyDescent="0.25">
      <c r="A530" s="413" t="s">
        <v>18552</v>
      </c>
    </row>
    <row r="531" spans="1:1" x14ac:dyDescent="0.25">
      <c r="A531" s="413" t="s">
        <v>18553</v>
      </c>
    </row>
    <row r="532" spans="1:1" x14ac:dyDescent="0.25">
      <c r="A532" s="413" t="s">
        <v>18517</v>
      </c>
    </row>
    <row r="533" spans="1:1" x14ac:dyDescent="0.25">
      <c r="A533" s="413" t="s">
        <v>18518</v>
      </c>
    </row>
    <row r="534" spans="1:1" x14ac:dyDescent="0.25">
      <c r="A534" s="413" t="s">
        <v>18519</v>
      </c>
    </row>
    <row r="535" spans="1:1" x14ac:dyDescent="0.25">
      <c r="A535" s="413" t="s">
        <v>18554</v>
      </c>
    </row>
    <row r="537" spans="1:1" x14ac:dyDescent="0.25">
      <c r="A537" s="413" t="s">
        <v>18392</v>
      </c>
    </row>
    <row r="538" spans="1:1" x14ac:dyDescent="0.25">
      <c r="A538" s="413" t="s">
        <v>18522</v>
      </c>
    </row>
    <row r="540" spans="1:1" x14ac:dyDescent="0.25">
      <c r="A540" s="413" t="s">
        <v>18492</v>
      </c>
    </row>
    <row r="541" spans="1:1" x14ac:dyDescent="0.25">
      <c r="A541" s="413" t="s">
        <v>18523</v>
      </c>
    </row>
    <row r="542" spans="1:1" x14ac:dyDescent="0.25">
      <c r="A542" s="413" t="s">
        <v>18546</v>
      </c>
    </row>
    <row r="544" spans="1:1" x14ac:dyDescent="0.25">
      <c r="A544" s="413" t="s">
        <v>18496</v>
      </c>
    </row>
    <row r="546" spans="1:1" x14ac:dyDescent="0.25">
      <c r="A546" s="413" t="s">
        <v>18497</v>
      </c>
    </row>
    <row r="547" spans="1:1" x14ac:dyDescent="0.25">
      <c r="A547" s="413" t="s">
        <v>18524</v>
      </c>
    </row>
    <row r="548" spans="1:1" x14ac:dyDescent="0.25">
      <c r="A548" s="413" t="s">
        <v>18525</v>
      </c>
    </row>
    <row r="549" spans="1:1" x14ac:dyDescent="0.25">
      <c r="A549" s="413" t="s">
        <v>18526</v>
      </c>
    </row>
    <row r="550" spans="1:1" x14ac:dyDescent="0.25">
      <c r="A550" s="413" t="s">
        <v>18527</v>
      </c>
    </row>
    <row r="551" spans="1:1" x14ac:dyDescent="0.25">
      <c r="A551" s="413" t="s">
        <v>18551</v>
      </c>
    </row>
    <row r="552" spans="1:1" x14ac:dyDescent="0.25">
      <c r="A552" s="413" t="s">
        <v>18552</v>
      </c>
    </row>
    <row r="553" spans="1:1" x14ac:dyDescent="0.25">
      <c r="A553" s="413" t="s">
        <v>18555</v>
      </c>
    </row>
    <row r="554" spans="1:1" x14ac:dyDescent="0.25">
      <c r="A554" s="413" t="s">
        <v>18517</v>
      </c>
    </row>
    <row r="555" spans="1:1" x14ac:dyDescent="0.25">
      <c r="A555" s="413" t="s">
        <v>18518</v>
      </c>
    </row>
    <row r="556" spans="1:1" x14ac:dyDescent="0.25">
      <c r="A556" s="413" t="s">
        <v>18531</v>
      </c>
    </row>
    <row r="557" spans="1:1" x14ac:dyDescent="0.25">
      <c r="A557" s="413" t="s">
        <v>18532</v>
      </c>
    </row>
    <row r="559" spans="1:1" x14ac:dyDescent="0.25">
      <c r="A559" s="413" t="s">
        <v>18492</v>
      </c>
    </row>
    <row r="560" spans="1:1" x14ac:dyDescent="0.25">
      <c r="A560" s="413" t="s">
        <v>18534</v>
      </c>
    </row>
    <row r="561" spans="1:1" x14ac:dyDescent="0.25">
      <c r="A561" s="413" t="s">
        <v>18494</v>
      </c>
    </row>
    <row r="562" spans="1:1" x14ac:dyDescent="0.25">
      <c r="A562" s="413" t="s">
        <v>18546</v>
      </c>
    </row>
    <row r="564" spans="1:1" x14ac:dyDescent="0.25">
      <c r="A564" s="413" t="s">
        <v>18496</v>
      </c>
    </row>
    <row r="566" spans="1:1" x14ac:dyDescent="0.25">
      <c r="A566" s="413" t="s">
        <v>18535</v>
      </c>
    </row>
    <row r="567" spans="1:1" x14ac:dyDescent="0.25">
      <c r="A567" s="413" t="s">
        <v>18524</v>
      </c>
    </row>
    <row r="568" spans="1:1" x14ac:dyDescent="0.25">
      <c r="A568" s="413" t="s">
        <v>18525</v>
      </c>
    </row>
    <row r="569" spans="1:1" x14ac:dyDescent="0.25">
      <c r="A569" s="413" t="s">
        <v>18556</v>
      </c>
    </row>
    <row r="570" spans="1:1" x14ac:dyDescent="0.25">
      <c r="A570" s="413" t="s">
        <v>18537</v>
      </c>
    </row>
    <row r="571" spans="1:1" x14ac:dyDescent="0.25">
      <c r="A571" s="413" t="s">
        <v>18551</v>
      </c>
    </row>
    <row r="572" spans="1:1" x14ac:dyDescent="0.25">
      <c r="A572" s="413" t="s">
        <v>18552</v>
      </c>
    </row>
    <row r="573" spans="1:1" x14ac:dyDescent="0.25">
      <c r="A573" s="413" t="s">
        <v>18557</v>
      </c>
    </row>
    <row r="574" spans="1:1" x14ac:dyDescent="0.25">
      <c r="A574" s="413" t="s">
        <v>18517</v>
      </c>
    </row>
    <row r="575" spans="1:1" x14ac:dyDescent="0.25">
      <c r="A575" s="413" t="s">
        <v>18518</v>
      </c>
    </row>
    <row r="576" spans="1:1" x14ac:dyDescent="0.25">
      <c r="A576" s="413" t="s">
        <v>18531</v>
      </c>
    </row>
    <row r="577" spans="1:1" x14ac:dyDescent="0.25">
      <c r="A577" s="413" t="s">
        <v>18520</v>
      </c>
    </row>
    <row r="579" spans="1:1" x14ac:dyDescent="0.25">
      <c r="A579" s="413" t="s">
        <v>18492</v>
      </c>
    </row>
    <row r="580" spans="1:1" x14ac:dyDescent="0.25">
      <c r="A580" s="413" t="s">
        <v>18558</v>
      </c>
    </row>
    <row r="581" spans="1:1" x14ac:dyDescent="0.25">
      <c r="A581" s="413" t="s">
        <v>18546</v>
      </c>
    </row>
    <row r="583" spans="1:1" x14ac:dyDescent="0.25">
      <c r="A583" s="413" t="s">
        <v>18496</v>
      </c>
    </row>
    <row r="585" spans="1:1" x14ac:dyDescent="0.25">
      <c r="A585" s="413" t="s">
        <v>18497</v>
      </c>
    </row>
    <row r="586" spans="1:1" x14ac:dyDescent="0.25">
      <c r="A586" s="413" t="s">
        <v>18524</v>
      </c>
    </row>
    <row r="587" spans="1:1" x14ac:dyDescent="0.25">
      <c r="A587" s="413" t="s">
        <v>18525</v>
      </c>
    </row>
    <row r="588" spans="1:1" x14ac:dyDescent="0.25">
      <c r="A588" s="413" t="s">
        <v>18559</v>
      </c>
    </row>
    <row r="589" spans="1:1" x14ac:dyDescent="0.25">
      <c r="A589" s="413" t="s">
        <v>18560</v>
      </c>
    </row>
    <row r="590" spans="1:1" x14ac:dyDescent="0.25">
      <c r="A590" s="413" t="s">
        <v>18551</v>
      </c>
    </row>
    <row r="591" spans="1:1" x14ac:dyDescent="0.25">
      <c r="A591" s="413" t="s">
        <v>18552</v>
      </c>
    </row>
    <row r="592" spans="1:1" x14ac:dyDescent="0.25">
      <c r="A592" s="413" t="s">
        <v>18561</v>
      </c>
    </row>
    <row r="593" spans="1:1" x14ac:dyDescent="0.25">
      <c r="A593" s="413" t="s">
        <v>18517</v>
      </c>
    </row>
    <row r="594" spans="1:1" x14ac:dyDescent="0.25">
      <c r="A594" s="413" t="s">
        <v>18518</v>
      </c>
    </row>
    <row r="595" spans="1:1" x14ac:dyDescent="0.25">
      <c r="A595" s="413" t="s">
        <v>18562</v>
      </c>
    </row>
    <row r="596" spans="1:1" x14ac:dyDescent="0.25">
      <c r="A596" s="413" t="s">
        <v>18563</v>
      </c>
    </row>
    <row r="598" spans="1:1" x14ac:dyDescent="0.25">
      <c r="A598" s="413" t="s">
        <v>18492</v>
      </c>
    </row>
    <row r="599" spans="1:1" x14ac:dyDescent="0.25">
      <c r="A599" s="413" t="s">
        <v>18540</v>
      </c>
    </row>
    <row r="600" spans="1:1" x14ac:dyDescent="0.25">
      <c r="A600" s="413" t="s">
        <v>18494</v>
      </c>
    </row>
    <row r="601" spans="1:1" x14ac:dyDescent="0.25">
      <c r="A601" s="413" t="s">
        <v>18546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10"/>
  <dimension ref="A1:BY228"/>
  <sheetViews>
    <sheetView topLeftCell="A16" zoomScale="75" zoomScaleNormal="75" workbookViewId="0">
      <selection activeCell="E41" sqref="E41:G41"/>
    </sheetView>
  </sheetViews>
  <sheetFormatPr baseColWidth="10" defaultColWidth="11.42578125" defaultRowHeight="15" x14ac:dyDescent="0.25"/>
  <cols>
    <col min="1" max="1" width="54.85546875" bestFit="1" customWidth="1"/>
    <col min="2" max="2" width="12.85546875" style="2" customWidth="1"/>
    <col min="3" max="3" width="12.140625" bestFit="1" customWidth="1"/>
    <col min="5" max="5" width="255.5703125" style="48" customWidth="1"/>
    <col min="6" max="6" width="255.5703125" customWidth="1"/>
    <col min="7" max="7" width="255.5703125" style="145" customWidth="1"/>
  </cols>
  <sheetData>
    <row r="1" spans="1:77" s="118" customFormat="1" x14ac:dyDescent="0.25">
      <c r="A1" s="301" t="s">
        <v>1376</v>
      </c>
      <c r="B1" s="247" t="s">
        <v>1377</v>
      </c>
      <c r="C1" s="973"/>
      <c r="D1" s="973"/>
      <c r="E1" s="3915" t="s">
        <v>1378</v>
      </c>
      <c r="F1" s="3916"/>
      <c r="G1" s="3917"/>
    </row>
    <row r="2" spans="1:77" x14ac:dyDescent="0.25">
      <c r="A2" s="1256" t="s">
        <v>1474</v>
      </c>
      <c r="B2" s="221" t="s">
        <v>1474</v>
      </c>
      <c r="E2" s="3902" t="s">
        <v>1475</v>
      </c>
      <c r="F2" s="3903"/>
      <c r="G2" s="3929"/>
    </row>
    <row r="3" spans="1:77" x14ac:dyDescent="0.25">
      <c r="A3" s="248" t="s">
        <v>1476</v>
      </c>
      <c r="B3" s="116"/>
      <c r="E3" s="3902" t="s">
        <v>1477</v>
      </c>
      <c r="F3" s="3903"/>
      <c r="G3" s="3929"/>
    </row>
    <row r="4" spans="1:77" x14ac:dyDescent="0.25">
      <c r="A4" s="248" t="s">
        <v>1478</v>
      </c>
      <c r="B4" s="116" t="s">
        <v>1479</v>
      </c>
      <c r="E4" s="3879" t="s">
        <v>1480</v>
      </c>
      <c r="F4" s="3880"/>
      <c r="G4" s="3881"/>
    </row>
    <row r="5" spans="1:77" x14ac:dyDescent="0.25">
      <c r="A5" s="248" t="s">
        <v>1481</v>
      </c>
      <c r="B5" s="116" t="s">
        <v>1482</v>
      </c>
      <c r="E5" s="3902" t="s">
        <v>1483</v>
      </c>
      <c r="F5" s="3903"/>
      <c r="G5" s="3929"/>
    </row>
    <row r="6" spans="1:77" x14ac:dyDescent="0.25">
      <c r="A6" s="248"/>
      <c r="B6" s="116"/>
      <c r="E6" s="3879" t="s">
        <v>1484</v>
      </c>
      <c r="F6" s="3880"/>
      <c r="G6" s="3881"/>
    </row>
    <row r="7" spans="1:77" x14ac:dyDescent="0.25">
      <c r="A7" s="596" t="s">
        <v>1485</v>
      </c>
      <c r="B7" s="116" t="s">
        <v>1485</v>
      </c>
      <c r="E7" s="3908" t="s">
        <v>1486</v>
      </c>
      <c r="F7" s="3909"/>
      <c r="G7" s="3910"/>
    </row>
    <row r="8" spans="1:77" x14ac:dyDescent="0.25">
      <c r="A8" s="1256" t="s">
        <v>1545</v>
      </c>
      <c r="B8" s="221" t="s">
        <v>1546</v>
      </c>
      <c r="C8" s="84"/>
      <c r="D8" s="84"/>
      <c r="E8" s="3885" t="s">
        <v>1547</v>
      </c>
      <c r="F8" s="3886"/>
      <c r="G8" s="3887"/>
    </row>
    <row r="9" spans="1:77" x14ac:dyDescent="0.25">
      <c r="A9" s="248" t="s">
        <v>1536</v>
      </c>
      <c r="B9" s="116" t="s">
        <v>1537</v>
      </c>
      <c r="E9" s="3879" t="s">
        <v>1538</v>
      </c>
      <c r="F9" s="3880"/>
      <c r="G9" s="3881"/>
    </row>
    <row r="10" spans="1:77" x14ac:dyDescent="0.25">
      <c r="A10" s="248" t="s">
        <v>1496</v>
      </c>
      <c r="B10" s="116" t="s">
        <v>1497</v>
      </c>
      <c r="E10" s="3902" t="s">
        <v>1498</v>
      </c>
      <c r="F10" s="3903"/>
      <c r="G10" s="3929"/>
    </row>
    <row r="11" spans="1:77" s="281" customFormat="1" x14ac:dyDescent="0.25">
      <c r="A11" s="983" t="s">
        <v>1442</v>
      </c>
      <c r="B11" s="117"/>
      <c r="C11" s="37"/>
      <c r="D11" s="37"/>
      <c r="E11" s="3947" t="s">
        <v>1443</v>
      </c>
      <c r="F11" s="3948"/>
      <c r="G11" s="3949"/>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row>
    <row r="12" spans="1:77" s="281" customFormat="1" x14ac:dyDescent="0.25">
      <c r="A12" s="1254" t="s">
        <v>1380</v>
      </c>
      <c r="B12" s="116" t="s">
        <v>1381</v>
      </c>
      <c r="C12"/>
      <c r="D12"/>
      <c r="E12" s="3918" t="s">
        <v>2269</v>
      </c>
      <c r="F12" s="3919"/>
      <c r="G12" s="3920"/>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row>
    <row r="13" spans="1:77" x14ac:dyDescent="0.25">
      <c r="A13" s="974" t="s">
        <v>1389</v>
      </c>
      <c r="B13" s="417" t="s">
        <v>1390</v>
      </c>
      <c r="C13" s="84"/>
      <c r="D13" s="84"/>
      <c r="E13" s="3926" t="s">
        <v>1391</v>
      </c>
      <c r="F13" s="3927"/>
      <c r="G13" s="3928"/>
    </row>
    <row r="14" spans="1:77" x14ac:dyDescent="0.25">
      <c r="A14" s="975" t="s">
        <v>1565</v>
      </c>
      <c r="B14" s="145"/>
      <c r="C14" s="985" t="s">
        <v>1566</v>
      </c>
      <c r="D14" s="249"/>
      <c r="E14" s="3879" t="s">
        <v>1567</v>
      </c>
      <c r="F14" s="3880"/>
      <c r="G14" s="3881"/>
    </row>
    <row r="15" spans="1:77" x14ac:dyDescent="0.25">
      <c r="A15" s="975" t="s">
        <v>1553</v>
      </c>
      <c r="B15" s="145"/>
      <c r="C15" s="986" t="s">
        <v>1554</v>
      </c>
      <c r="D15" s="249"/>
      <c r="E15" s="3879" t="s">
        <v>1555</v>
      </c>
      <c r="F15" s="3880"/>
      <c r="G15" s="3881"/>
    </row>
    <row r="16" spans="1:77" x14ac:dyDescent="0.25">
      <c r="A16" s="975" t="s">
        <v>1400</v>
      </c>
      <c r="B16" s="417" t="s">
        <v>1401</v>
      </c>
      <c r="E16" s="3879" t="s">
        <v>1402</v>
      </c>
      <c r="F16" s="3880"/>
      <c r="G16" s="3881"/>
    </row>
    <row r="17" spans="1:77" x14ac:dyDescent="0.25">
      <c r="A17" s="321" t="s">
        <v>1419</v>
      </c>
      <c r="B17" s="116"/>
      <c r="E17" s="3888" t="s">
        <v>1420</v>
      </c>
      <c r="F17" s="3889"/>
      <c r="G17" s="3930"/>
    </row>
    <row r="18" spans="1:77" x14ac:dyDescent="0.25">
      <c r="A18" s="975"/>
      <c r="B18" s="116"/>
      <c r="E18" s="3888" t="s">
        <v>19814</v>
      </c>
      <c r="F18" s="3889"/>
      <c r="G18" s="3930"/>
    </row>
    <row r="19" spans="1:77" x14ac:dyDescent="0.25">
      <c r="A19" s="975"/>
      <c r="B19" s="116"/>
      <c r="E19" s="3902" t="s">
        <v>1421</v>
      </c>
      <c r="F19" s="3903"/>
      <c r="G19" s="3929"/>
    </row>
    <row r="20" spans="1:77" s="200" customFormat="1" x14ac:dyDescent="0.25">
      <c r="A20" s="321" t="s">
        <v>1397</v>
      </c>
      <c r="B20" s="116"/>
      <c r="C20"/>
      <c r="D20"/>
      <c r="E20" s="3902" t="s">
        <v>1398</v>
      </c>
      <c r="F20" s="3903"/>
      <c r="G20" s="3929"/>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row>
    <row r="21" spans="1:77" x14ac:dyDescent="0.25">
      <c r="A21" s="976"/>
      <c r="B21" s="117"/>
      <c r="C21" s="37"/>
      <c r="D21" s="37"/>
      <c r="E21" s="3908" t="s">
        <v>1399</v>
      </c>
      <c r="F21" s="3909"/>
      <c r="G21" s="3910"/>
    </row>
    <row r="22" spans="1:77" x14ac:dyDescent="0.25">
      <c r="A22" s="977" t="s">
        <v>1413</v>
      </c>
      <c r="B22" s="221" t="s">
        <v>1414</v>
      </c>
      <c r="C22" s="84"/>
      <c r="D22" s="84"/>
      <c r="E22" s="3905" t="s">
        <v>1415</v>
      </c>
      <c r="F22" s="3906"/>
      <c r="G22" s="3934"/>
    </row>
    <row r="23" spans="1:77" x14ac:dyDescent="0.25">
      <c r="A23" s="978"/>
      <c r="B23" s="116"/>
      <c r="E23" s="3888" t="s">
        <v>1416</v>
      </c>
      <c r="F23" s="3889"/>
      <c r="G23" s="3930"/>
    </row>
    <row r="24" spans="1:77" x14ac:dyDescent="0.25">
      <c r="A24" s="978"/>
      <c r="B24" s="116"/>
      <c r="E24" s="3888" t="s">
        <v>1417</v>
      </c>
      <c r="F24" s="3889"/>
      <c r="G24" s="3930"/>
    </row>
    <row r="25" spans="1:77" x14ac:dyDescent="0.25">
      <c r="A25" s="978"/>
      <c r="B25" s="116"/>
      <c r="E25" s="3888" t="s">
        <v>1418</v>
      </c>
      <c r="F25" s="3889"/>
      <c r="G25" s="3930"/>
    </row>
    <row r="26" spans="1:77" x14ac:dyDescent="0.25">
      <c r="A26" s="979" t="s">
        <v>2268</v>
      </c>
      <c r="B26" s="516" t="s">
        <v>665</v>
      </c>
      <c r="C26" s="37"/>
      <c r="D26" s="37"/>
      <c r="E26" s="3935"/>
      <c r="F26" s="3936"/>
      <c r="G26" s="3937"/>
    </row>
    <row r="27" spans="1:77" x14ac:dyDescent="0.25">
      <c r="A27" s="244" t="s">
        <v>1394</v>
      </c>
      <c r="B27" s="221" t="s">
        <v>1395</v>
      </c>
      <c r="C27" s="84"/>
      <c r="D27" s="84"/>
      <c r="E27" s="3885" t="s">
        <v>1396</v>
      </c>
      <c r="F27" s="3886"/>
      <c r="G27" s="3887"/>
    </row>
    <row r="28" spans="1:77" x14ac:dyDescent="0.25">
      <c r="A28" s="245" t="s">
        <v>1568</v>
      </c>
      <c r="B28" s="116" t="s">
        <v>1569</v>
      </c>
      <c r="E28" s="3902" t="s">
        <v>1570</v>
      </c>
      <c r="F28" s="3903"/>
      <c r="G28" s="3929"/>
    </row>
    <row r="29" spans="1:77" x14ac:dyDescent="0.25">
      <c r="A29" s="245" t="s">
        <v>1447</v>
      </c>
      <c r="B29" s="116" t="s">
        <v>1448</v>
      </c>
      <c r="E29" s="3902" t="s">
        <v>1449</v>
      </c>
      <c r="F29" s="3903"/>
      <c r="G29" s="3929"/>
    </row>
    <row r="30" spans="1:77" x14ac:dyDescent="0.25">
      <c r="A30" s="245" t="s">
        <v>1574</v>
      </c>
      <c r="B30" s="116" t="s">
        <v>1575</v>
      </c>
      <c r="D30" s="243" t="s">
        <v>8740</v>
      </c>
      <c r="E30" s="3879" t="s">
        <v>1576</v>
      </c>
      <c r="F30" s="3880"/>
      <c r="G30" s="3881"/>
    </row>
    <row r="31" spans="1:77" x14ac:dyDescent="0.25">
      <c r="A31" s="248" t="s">
        <v>1533</v>
      </c>
      <c r="B31" s="116" t="s">
        <v>1534</v>
      </c>
      <c r="E31" s="3902" t="s">
        <v>1535</v>
      </c>
      <c r="F31" s="3903"/>
      <c r="G31" s="3929"/>
    </row>
    <row r="32" spans="1:77" x14ac:dyDescent="0.25">
      <c r="A32" s="477" t="s">
        <v>1425</v>
      </c>
      <c r="B32" s="116"/>
      <c r="E32" s="3902" t="s">
        <v>1426</v>
      </c>
      <c r="F32" s="3903"/>
      <c r="G32" s="3929"/>
    </row>
    <row r="33" spans="1:7" x14ac:dyDescent="0.25">
      <c r="A33" s="245" t="s">
        <v>1463</v>
      </c>
      <c r="B33" s="116" t="s">
        <v>1464</v>
      </c>
      <c r="E33" s="3902" t="s">
        <v>3260</v>
      </c>
      <c r="F33" s="3903"/>
      <c r="G33" s="3929"/>
    </row>
    <row r="34" spans="1:7" x14ac:dyDescent="0.25">
      <c r="A34" s="1252" t="s">
        <v>19819</v>
      </c>
      <c r="B34" s="1253" t="s">
        <v>1594</v>
      </c>
      <c r="C34" s="37"/>
      <c r="D34" s="37"/>
      <c r="E34" s="3947" t="s">
        <v>1595</v>
      </c>
      <c r="F34" s="3948"/>
      <c r="G34" s="3949"/>
    </row>
    <row r="35" spans="1:7" x14ac:dyDescent="0.25">
      <c r="A35" s="960" t="s">
        <v>1502</v>
      </c>
      <c r="B35" s="475" t="s">
        <v>8741</v>
      </c>
      <c r="C35" s="473"/>
      <c r="D35" s="473"/>
      <c r="E35" s="3956" t="s">
        <v>1503</v>
      </c>
      <c r="F35" s="3957"/>
      <c r="G35" s="3958"/>
    </row>
    <row r="36" spans="1:7" x14ac:dyDescent="0.25">
      <c r="A36" s="964" t="s">
        <v>8743</v>
      </c>
      <c r="B36" s="476" t="s">
        <v>8742</v>
      </c>
      <c r="C36" s="474"/>
      <c r="D36" s="474"/>
      <c r="E36" s="3938"/>
      <c r="F36" s="3939"/>
      <c r="G36" s="3940"/>
    </row>
    <row r="37" spans="1:7" x14ac:dyDescent="0.25">
      <c r="A37" s="980" t="s">
        <v>1533</v>
      </c>
      <c r="B37" s="280" t="s">
        <v>1534</v>
      </c>
      <c r="E37" s="3941"/>
      <c r="F37" s="3942"/>
      <c r="G37" s="3943"/>
    </row>
    <row r="38" spans="1:7" x14ac:dyDescent="0.25">
      <c r="A38" s="981" t="s">
        <v>8875</v>
      </c>
      <c r="B38" s="479" t="s">
        <v>7077</v>
      </c>
      <c r="E38" s="3944"/>
      <c r="F38" s="3945"/>
      <c r="G38" s="3946"/>
    </row>
    <row r="39" spans="1:7" x14ac:dyDescent="0.25">
      <c r="A39" s="981" t="s">
        <v>8731</v>
      </c>
      <c r="B39" s="479" t="s">
        <v>8730</v>
      </c>
      <c r="E39" s="3888" t="s">
        <v>8878</v>
      </c>
      <c r="F39" s="3889"/>
      <c r="G39" s="3930"/>
    </row>
    <row r="40" spans="1:7" x14ac:dyDescent="0.25">
      <c r="A40" s="981" t="s">
        <v>8887</v>
      </c>
      <c r="B40" s="479" t="s">
        <v>7102</v>
      </c>
      <c r="E40" s="3944"/>
      <c r="F40" s="3945"/>
      <c r="G40" s="3946"/>
    </row>
    <row r="41" spans="1:7" x14ac:dyDescent="0.25">
      <c r="A41" s="981" t="s">
        <v>8877</v>
      </c>
      <c r="B41" s="516" t="s">
        <v>8876</v>
      </c>
      <c r="E41" s="3888" t="s">
        <v>8879</v>
      </c>
      <c r="F41" s="3889"/>
      <c r="G41" s="3930"/>
    </row>
    <row r="42" spans="1:7" x14ac:dyDescent="0.25">
      <c r="A42" s="981" t="s">
        <v>8729</v>
      </c>
      <c r="B42" s="145"/>
      <c r="C42" s="987" t="s">
        <v>7101</v>
      </c>
      <c r="E42" s="3944"/>
      <c r="F42" s="3945"/>
      <c r="G42" s="3946"/>
    </row>
    <row r="43" spans="1:7" ht="15.75" thickBot="1" x14ac:dyDescent="0.3">
      <c r="A43" s="981" t="s">
        <v>8733</v>
      </c>
      <c r="B43" s="59"/>
      <c r="C43" s="1005" t="s">
        <v>8732</v>
      </c>
      <c r="E43" s="3944"/>
      <c r="F43" s="3945"/>
      <c r="G43" s="3946"/>
    </row>
    <row r="44" spans="1:7" x14ac:dyDescent="0.25">
      <c r="A44" s="1006" t="s">
        <v>8739</v>
      </c>
      <c r="B44" s="1007" t="s">
        <v>8738</v>
      </c>
      <c r="C44" s="993"/>
      <c r="D44" s="1008"/>
      <c r="E44" s="3950" t="s">
        <v>1274</v>
      </c>
      <c r="F44" s="3951"/>
      <c r="G44" s="3952"/>
    </row>
    <row r="45" spans="1:7" x14ac:dyDescent="0.25">
      <c r="A45" s="1009" t="s">
        <v>1387</v>
      </c>
      <c r="B45" s="117" t="s">
        <v>1388</v>
      </c>
      <c r="C45" t="s">
        <v>8737</v>
      </c>
      <c r="D45" s="1010" t="s">
        <v>1893</v>
      </c>
      <c r="E45" s="3924" t="s">
        <v>1894</v>
      </c>
      <c r="F45" s="3883"/>
      <c r="G45" s="3925"/>
    </row>
    <row r="46" spans="1:7" x14ac:dyDescent="0.25">
      <c r="A46" s="1009" t="s">
        <v>8664</v>
      </c>
      <c r="B46" s="416"/>
      <c r="C46" s="988" t="s">
        <v>1892</v>
      </c>
      <c r="D46" s="1011">
        <v>1</v>
      </c>
      <c r="E46" s="3924" t="s">
        <v>9813</v>
      </c>
      <c r="F46" s="3883"/>
      <c r="G46" s="3925"/>
    </row>
    <row r="47" spans="1:7" x14ac:dyDescent="0.25">
      <c r="A47" s="1009"/>
      <c r="B47" s="416"/>
      <c r="D47" s="1012">
        <v>2.2999999999999998</v>
      </c>
      <c r="E47" s="3924" t="s">
        <v>8734</v>
      </c>
      <c r="F47" s="3883"/>
      <c r="G47" s="3925"/>
    </row>
    <row r="48" spans="1:7" x14ac:dyDescent="0.25">
      <c r="A48" s="1013"/>
      <c r="B48" s="416"/>
      <c r="D48" s="1011">
        <v>4</v>
      </c>
      <c r="E48" s="3953" t="s">
        <v>1252</v>
      </c>
      <c r="F48" s="3954"/>
      <c r="G48" s="3955"/>
    </row>
    <row r="49" spans="1:7" ht="15.75" thickBot="1" x14ac:dyDescent="0.3">
      <c r="A49" s="1014" t="s">
        <v>1392</v>
      </c>
      <c r="B49" s="1015" t="s">
        <v>392</v>
      </c>
      <c r="C49" s="727"/>
      <c r="D49" s="1016" t="s">
        <v>648</v>
      </c>
      <c r="E49" s="3931" t="s">
        <v>1393</v>
      </c>
      <c r="F49" s="3932"/>
      <c r="G49" s="3933"/>
    </row>
    <row r="50" spans="1:7" x14ac:dyDescent="0.25">
      <c r="A50" s="245" t="s">
        <v>1403</v>
      </c>
      <c r="B50" s="116" t="s">
        <v>394</v>
      </c>
      <c r="D50" s="465" t="s">
        <v>648</v>
      </c>
      <c r="E50" s="3902" t="s">
        <v>8735</v>
      </c>
      <c r="F50" s="3903"/>
      <c r="G50" s="3929"/>
    </row>
    <row r="51" spans="1:7" x14ac:dyDescent="0.25">
      <c r="A51" s="246"/>
      <c r="B51" s="117"/>
      <c r="C51" s="37"/>
      <c r="D51" s="37"/>
      <c r="E51" s="3947" t="s">
        <v>8736</v>
      </c>
      <c r="F51" s="3948"/>
      <c r="G51" s="3949"/>
    </row>
    <row r="52" spans="1:7" x14ac:dyDescent="0.25">
      <c r="A52" s="1255" t="s">
        <v>1561</v>
      </c>
      <c r="B52" s="221"/>
      <c r="E52" s="3885" t="s">
        <v>8880</v>
      </c>
      <c r="F52" s="3886"/>
      <c r="G52" s="3887"/>
    </row>
    <row r="53" spans="1:7" x14ac:dyDescent="0.25">
      <c r="A53" s="248"/>
      <c r="B53" s="116"/>
      <c r="E53" s="3902" t="s">
        <v>8881</v>
      </c>
      <c r="F53" s="3903"/>
      <c r="G53" s="3929"/>
    </row>
    <row r="54" spans="1:7" x14ac:dyDescent="0.25">
      <c r="A54" s="248"/>
      <c r="B54" s="116"/>
      <c r="E54" s="3879" t="s">
        <v>1562</v>
      </c>
      <c r="F54" s="3880"/>
      <c r="G54" s="3881"/>
    </row>
    <row r="55" spans="1:7" x14ac:dyDescent="0.25">
      <c r="A55" s="248"/>
      <c r="B55" s="116"/>
      <c r="E55" s="3879"/>
      <c r="F55" s="3880"/>
      <c r="G55" s="3881"/>
    </row>
    <row r="56" spans="1:7" x14ac:dyDescent="0.25">
      <c r="A56" s="1249" t="s">
        <v>1548</v>
      </c>
      <c r="B56" s="1251" t="s">
        <v>1549</v>
      </c>
      <c r="E56" s="3879" t="s">
        <v>1550</v>
      </c>
      <c r="F56" s="3880"/>
      <c r="G56" s="3881"/>
    </row>
    <row r="57" spans="1:7" x14ac:dyDescent="0.25">
      <c r="A57" s="248"/>
      <c r="B57" s="117"/>
      <c r="E57" s="3879" t="s">
        <v>8882</v>
      </c>
      <c r="F57" s="3880"/>
      <c r="G57" s="3881"/>
    </row>
    <row r="58" spans="1:7" x14ac:dyDescent="0.25">
      <c r="A58" s="1255" t="s">
        <v>1896</v>
      </c>
      <c r="B58" s="478" t="s">
        <v>1895</v>
      </c>
      <c r="E58" s="3879" t="s">
        <v>8883</v>
      </c>
      <c r="F58" s="3880"/>
      <c r="G58" s="3881"/>
    </row>
    <row r="59" spans="1:7" x14ac:dyDescent="0.25">
      <c r="A59" s="982"/>
      <c r="B59" s="523"/>
      <c r="E59" s="3879" t="s">
        <v>8884</v>
      </c>
      <c r="F59" s="3880"/>
      <c r="G59" s="3881"/>
    </row>
    <row r="60" spans="1:7" x14ac:dyDescent="0.25">
      <c r="A60" s="222" t="s">
        <v>1460</v>
      </c>
      <c r="B60" s="117" t="s">
        <v>1461</v>
      </c>
      <c r="E60" s="3879" t="s">
        <v>1462</v>
      </c>
      <c r="F60" s="3880"/>
      <c r="G60" s="3881"/>
    </row>
    <row r="61" spans="1:7" x14ac:dyDescent="0.25">
      <c r="A61" s="222" t="s">
        <v>1444</v>
      </c>
      <c r="B61" s="59"/>
      <c r="C61" s="985" t="s">
        <v>1445</v>
      </c>
      <c r="D61" s="249"/>
      <c r="E61" s="3879" t="s">
        <v>1446</v>
      </c>
      <c r="F61" s="3880"/>
      <c r="G61" s="3881"/>
    </row>
    <row r="62" spans="1:7" x14ac:dyDescent="0.25">
      <c r="A62" s="222" t="s">
        <v>1467</v>
      </c>
      <c r="B62" s="59"/>
      <c r="C62" s="989" t="s">
        <v>1468</v>
      </c>
      <c r="D62" s="249" t="s">
        <v>1471</v>
      </c>
      <c r="E62" s="3902" t="s">
        <v>1469</v>
      </c>
      <c r="F62" s="3903"/>
      <c r="G62" s="3929"/>
    </row>
    <row r="63" spans="1:7" x14ac:dyDescent="0.25">
      <c r="A63" s="223" t="s">
        <v>1571</v>
      </c>
      <c r="B63" s="60"/>
      <c r="C63" s="986" t="s">
        <v>1572</v>
      </c>
      <c r="D63" s="249"/>
      <c r="E63" s="3902" t="s">
        <v>1573</v>
      </c>
      <c r="F63" s="3903"/>
      <c r="G63" s="3929"/>
    </row>
    <row r="64" spans="1:7" x14ac:dyDescent="0.25">
      <c r="A64" s="1249" t="s">
        <v>1470</v>
      </c>
      <c r="B64" s="1250" t="s">
        <v>1471</v>
      </c>
      <c r="E64" s="3879" t="s">
        <v>1472</v>
      </c>
      <c r="F64" s="3880"/>
      <c r="G64" s="3881"/>
    </row>
    <row r="65" spans="1:7" x14ac:dyDescent="0.25">
      <c r="A65" s="248"/>
      <c r="B65" s="116"/>
      <c r="E65" s="3902" t="s">
        <v>1473</v>
      </c>
      <c r="F65" s="3903"/>
      <c r="G65" s="3929"/>
    </row>
    <row r="66" spans="1:7" x14ac:dyDescent="0.25">
      <c r="A66" s="1249" t="s">
        <v>1428</v>
      </c>
      <c r="B66" s="1251" t="s">
        <v>1429</v>
      </c>
      <c r="E66" s="3902" t="s">
        <v>1430</v>
      </c>
      <c r="F66" s="3903"/>
      <c r="G66" s="3929"/>
    </row>
    <row r="67" spans="1:7" x14ac:dyDescent="0.25">
      <c r="A67" s="248"/>
      <c r="B67" s="116"/>
      <c r="E67" s="3902" t="s">
        <v>1431</v>
      </c>
      <c r="F67" s="3903"/>
      <c r="G67" s="3929"/>
    </row>
    <row r="68" spans="1:7" x14ac:dyDescent="0.25">
      <c r="A68" s="248" t="s">
        <v>1439</v>
      </c>
      <c r="B68" s="116" t="s">
        <v>1440</v>
      </c>
      <c r="E68" s="3879" t="s">
        <v>1441</v>
      </c>
      <c r="F68" s="3880"/>
      <c r="G68" s="3881"/>
    </row>
    <row r="69" spans="1:7" x14ac:dyDescent="0.25">
      <c r="A69" s="248"/>
      <c r="B69" s="117"/>
      <c r="E69" s="3902"/>
      <c r="F69" s="3903"/>
      <c r="G69" s="3929"/>
    </row>
    <row r="70" spans="1:7" x14ac:dyDescent="0.25">
      <c r="A70" s="248"/>
      <c r="B70" s="416"/>
      <c r="E70" s="3902"/>
      <c r="F70" s="3903"/>
      <c r="G70" s="3929"/>
    </row>
    <row r="71" spans="1:7" x14ac:dyDescent="0.25">
      <c r="A71" s="752" t="s">
        <v>1432</v>
      </c>
      <c r="B71" s="221"/>
      <c r="E71" s="3902" t="s">
        <v>1433</v>
      </c>
      <c r="F71" s="3903"/>
      <c r="G71" s="3929"/>
    </row>
    <row r="72" spans="1:7" x14ac:dyDescent="0.25">
      <c r="A72" s="279"/>
      <c r="B72" s="116"/>
      <c r="E72" s="3879" t="s">
        <v>1434</v>
      </c>
      <c r="F72" s="3880"/>
      <c r="G72" s="3881"/>
    </row>
    <row r="73" spans="1:7" x14ac:dyDescent="0.25">
      <c r="A73" s="222"/>
      <c r="B73" s="116"/>
      <c r="E73" s="3879" t="s">
        <v>1435</v>
      </c>
      <c r="F73" s="3880"/>
      <c r="G73" s="3881"/>
    </row>
    <row r="74" spans="1:7" x14ac:dyDescent="0.25">
      <c r="A74" s="277"/>
      <c r="B74" s="479"/>
      <c r="E74" s="3795"/>
      <c r="F74" s="3796"/>
      <c r="G74" s="3797"/>
    </row>
    <row r="75" spans="1:7" x14ac:dyDescent="0.25">
      <c r="A75" s="222" t="s">
        <v>1436</v>
      </c>
      <c r="B75" s="116" t="s">
        <v>1437</v>
      </c>
      <c r="E75" s="3879" t="s">
        <v>1438</v>
      </c>
      <c r="F75" s="3880"/>
      <c r="G75" s="3881"/>
    </row>
    <row r="76" spans="1:7" x14ac:dyDescent="0.25">
      <c r="A76" s="278" t="s">
        <v>2264</v>
      </c>
      <c r="B76" s="516" t="s">
        <v>2263</v>
      </c>
      <c r="E76" s="3795"/>
      <c r="F76" s="3796"/>
      <c r="G76" s="3797"/>
    </row>
    <row r="77" spans="1:7" x14ac:dyDescent="0.25">
      <c r="A77" s="248" t="s">
        <v>1518</v>
      </c>
      <c r="B77" s="116"/>
      <c r="E77" s="3879" t="s">
        <v>1519</v>
      </c>
      <c r="F77" s="3880"/>
      <c r="G77" s="3881"/>
    </row>
    <row r="78" spans="1:7" x14ac:dyDescent="0.25">
      <c r="A78" s="248" t="s">
        <v>1520</v>
      </c>
      <c r="B78" s="116"/>
      <c r="E78" s="3879" t="s">
        <v>1521</v>
      </c>
      <c r="F78" s="3880"/>
      <c r="G78" s="3881"/>
    </row>
    <row r="79" spans="1:7" x14ac:dyDescent="0.25">
      <c r="A79" s="248"/>
      <c r="B79" s="116"/>
      <c r="E79" s="3902" t="s">
        <v>1522</v>
      </c>
      <c r="F79" s="3903"/>
      <c r="G79" s="3929"/>
    </row>
    <row r="80" spans="1:7" x14ac:dyDescent="0.25">
      <c r="A80" s="248" t="s">
        <v>1523</v>
      </c>
      <c r="B80" s="116"/>
      <c r="E80" s="3879" t="s">
        <v>1524</v>
      </c>
      <c r="F80" s="3880"/>
      <c r="G80" s="3881"/>
    </row>
    <row r="81" spans="1:7" x14ac:dyDescent="0.25">
      <c r="A81" s="248" t="s">
        <v>1525</v>
      </c>
      <c r="B81" s="116"/>
      <c r="E81" s="3879" t="s">
        <v>1526</v>
      </c>
      <c r="F81" s="3880"/>
      <c r="G81" s="3881"/>
    </row>
    <row r="82" spans="1:7" x14ac:dyDescent="0.25">
      <c r="A82" s="248" t="s">
        <v>1527</v>
      </c>
      <c r="B82" s="116"/>
      <c r="E82" s="3902" t="s">
        <v>1528</v>
      </c>
      <c r="F82" s="3903"/>
      <c r="G82" s="3929"/>
    </row>
    <row r="83" spans="1:7" x14ac:dyDescent="0.25">
      <c r="A83" s="248"/>
      <c r="B83" s="116"/>
      <c r="E83" s="3902" t="s">
        <v>1529</v>
      </c>
      <c r="F83" s="3903"/>
      <c r="G83" s="3929"/>
    </row>
    <row r="84" spans="1:7" x14ac:dyDescent="0.25">
      <c r="A84" s="983" t="s">
        <v>1551</v>
      </c>
      <c r="B84" s="117"/>
      <c r="E84" s="3902" t="s">
        <v>1552</v>
      </c>
      <c r="F84" s="3903"/>
      <c r="G84" s="3929"/>
    </row>
    <row r="85" spans="1:7" x14ac:dyDescent="0.25">
      <c r="A85" s="86"/>
      <c r="B85" s="59"/>
      <c r="E85" s="3795"/>
      <c r="F85" s="3796"/>
      <c r="G85" s="3797"/>
    </row>
    <row r="86" spans="1:7" x14ac:dyDescent="0.25">
      <c r="A86" s="969" t="s">
        <v>1584</v>
      </c>
      <c r="B86" s="416"/>
      <c r="E86" s="3879" t="s">
        <v>1585</v>
      </c>
      <c r="F86" s="3880"/>
      <c r="G86" s="3881"/>
    </row>
    <row r="87" spans="1:7" x14ac:dyDescent="0.25">
      <c r="A87" s="248"/>
      <c r="B87" s="221" t="s">
        <v>393</v>
      </c>
      <c r="E87" s="3879" t="s">
        <v>1586</v>
      </c>
      <c r="F87" s="3880"/>
      <c r="G87" s="3881"/>
    </row>
    <row r="88" spans="1:7" x14ac:dyDescent="0.25">
      <c r="A88" s="248"/>
      <c r="B88" s="116" t="s">
        <v>6921</v>
      </c>
      <c r="E88" s="3879"/>
      <c r="F88" s="3880"/>
      <c r="G88" s="3881"/>
    </row>
    <row r="89" spans="1:7" x14ac:dyDescent="0.25">
      <c r="A89" s="248"/>
      <c r="B89" s="117" t="s">
        <v>6922</v>
      </c>
      <c r="E89" s="3879"/>
      <c r="F89" s="3880"/>
      <c r="G89" s="3881"/>
    </row>
    <row r="90" spans="1:7" x14ac:dyDescent="0.25">
      <c r="A90" s="248"/>
      <c r="B90" s="416"/>
      <c r="E90" s="3879"/>
      <c r="F90" s="3880"/>
      <c r="G90" s="3881"/>
    </row>
    <row r="91" spans="1:7" x14ac:dyDescent="0.25">
      <c r="A91" s="86"/>
      <c r="B91" s="145"/>
      <c r="E91" s="3902"/>
      <c r="F91" s="3903"/>
      <c r="G91" s="3929"/>
    </row>
    <row r="92" spans="1:7" x14ac:dyDescent="0.25">
      <c r="A92" s="984" t="s">
        <v>6920</v>
      </c>
      <c r="B92" s="78"/>
      <c r="E92" s="3968"/>
      <c r="F92" s="3969"/>
      <c r="G92" s="3970"/>
    </row>
    <row r="93" spans="1:7" x14ac:dyDescent="0.25">
      <c r="A93" s="750" t="s">
        <v>1577</v>
      </c>
      <c r="B93" s="748"/>
      <c r="C93" s="749"/>
      <c r="D93" s="749"/>
      <c r="E93" s="3885" t="s">
        <v>1578</v>
      </c>
      <c r="F93" s="3886"/>
      <c r="G93" s="3887"/>
    </row>
    <row r="94" spans="1:7" x14ac:dyDescent="0.25">
      <c r="A94" s="222"/>
      <c r="B94" s="116"/>
      <c r="E94" s="3879" t="s">
        <v>1579</v>
      </c>
      <c r="F94" s="3880"/>
      <c r="G94" s="3881"/>
    </row>
    <row r="95" spans="1:7" x14ac:dyDescent="0.25">
      <c r="A95" s="222"/>
      <c r="B95" s="116"/>
      <c r="E95" s="3947" t="s">
        <v>1580</v>
      </c>
      <c r="F95" s="3948"/>
      <c r="G95" s="3949"/>
    </row>
    <row r="96" spans="1:7" x14ac:dyDescent="0.25">
      <c r="A96" s="965" t="s">
        <v>1587</v>
      </c>
      <c r="B96" s="966" t="s">
        <v>396</v>
      </c>
      <c r="C96" s="967"/>
      <c r="D96" s="968" t="s">
        <v>1891</v>
      </c>
      <c r="E96" s="3959" t="s">
        <v>1588</v>
      </c>
      <c r="F96" s="3960"/>
      <c r="G96" s="3961"/>
    </row>
    <row r="97" spans="1:7" x14ac:dyDescent="0.25">
      <c r="A97" s="969" t="s">
        <v>1598</v>
      </c>
      <c r="B97" s="970" t="s">
        <v>1599</v>
      </c>
      <c r="C97" s="971"/>
      <c r="D97" s="972" t="s">
        <v>648</v>
      </c>
      <c r="E97" s="3962" t="s">
        <v>1600</v>
      </c>
      <c r="F97" s="3963"/>
      <c r="G97" s="3964"/>
    </row>
    <row r="98" spans="1:7" x14ac:dyDescent="0.25">
      <c r="A98" s="222" t="s">
        <v>1379</v>
      </c>
      <c r="B98" s="116" t="s">
        <v>1133</v>
      </c>
      <c r="E98" s="3918" t="s">
        <v>19815</v>
      </c>
      <c r="F98" s="3919"/>
      <c r="G98" s="3920"/>
    </row>
    <row r="99" spans="1:7" x14ac:dyDescent="0.25">
      <c r="A99" s="222" t="s">
        <v>1581</v>
      </c>
      <c r="B99" s="116" t="s">
        <v>1582</v>
      </c>
      <c r="E99" s="3879" t="s">
        <v>1583</v>
      </c>
      <c r="F99" s="3880"/>
      <c r="G99" s="3881"/>
    </row>
    <row r="100" spans="1:7" x14ac:dyDescent="0.25">
      <c r="A100" s="223" t="s">
        <v>1499</v>
      </c>
      <c r="B100" s="117" t="s">
        <v>1500</v>
      </c>
      <c r="E100" s="3879" t="s">
        <v>1501</v>
      </c>
      <c r="F100" s="3880"/>
      <c r="G100" s="3881"/>
    </row>
    <row r="101" spans="1:7" x14ac:dyDescent="0.25">
      <c r="A101" s="751" t="s">
        <v>1422</v>
      </c>
      <c r="B101" s="990"/>
      <c r="C101" s="749"/>
      <c r="D101" s="749"/>
      <c r="E101" s="3902" t="s">
        <v>1423</v>
      </c>
      <c r="F101" s="3903"/>
      <c r="G101" s="3929"/>
    </row>
    <row r="102" spans="1:7" x14ac:dyDescent="0.25">
      <c r="A102" s="279"/>
      <c r="B102" s="221"/>
      <c r="E102" s="3902" t="s">
        <v>1424</v>
      </c>
      <c r="F102" s="3903"/>
      <c r="G102" s="3929"/>
    </row>
    <row r="103" spans="1:7" x14ac:dyDescent="0.25">
      <c r="A103" s="222"/>
      <c r="B103" s="116"/>
      <c r="E103" s="3902" t="s">
        <v>19816</v>
      </c>
      <c r="F103" s="3903"/>
      <c r="G103" s="3929"/>
    </row>
    <row r="104" spans="1:7" x14ac:dyDescent="0.25">
      <c r="A104" s="222"/>
      <c r="B104" s="116"/>
      <c r="E104" s="3902" t="s">
        <v>1427</v>
      </c>
      <c r="F104" s="3903"/>
      <c r="G104" s="3929"/>
    </row>
    <row r="105" spans="1:7" x14ac:dyDescent="0.25">
      <c r="A105" s="222" t="s">
        <v>1456</v>
      </c>
      <c r="B105" s="116" t="s">
        <v>1457</v>
      </c>
      <c r="E105" s="3879" t="s">
        <v>1458</v>
      </c>
      <c r="F105" s="3880"/>
      <c r="G105" s="3881"/>
    </row>
    <row r="106" spans="1:7" x14ac:dyDescent="0.25">
      <c r="A106" s="222"/>
      <c r="B106" s="116"/>
      <c r="E106" s="3879" t="s">
        <v>1459</v>
      </c>
      <c r="F106" s="3880"/>
      <c r="G106" s="3881"/>
    </row>
    <row r="107" spans="1:7" x14ac:dyDescent="0.25">
      <c r="A107" s="222"/>
      <c r="B107" s="116"/>
      <c r="E107" s="3965" t="s">
        <v>9192</v>
      </c>
      <c r="F107" s="3966"/>
      <c r="G107" s="3967"/>
    </row>
    <row r="108" spans="1:7" x14ac:dyDescent="0.25">
      <c r="A108" s="222"/>
      <c r="B108" s="116"/>
      <c r="E108" s="3965" t="s">
        <v>9191</v>
      </c>
      <c r="F108" s="3966"/>
      <c r="G108" s="3967"/>
    </row>
    <row r="109" spans="1:7" x14ac:dyDescent="0.25">
      <c r="A109" s="222"/>
      <c r="B109" s="116"/>
      <c r="E109" s="3965" t="s">
        <v>9190</v>
      </c>
      <c r="F109" s="3966"/>
      <c r="G109" s="3967"/>
    </row>
    <row r="110" spans="1:7" x14ac:dyDescent="0.25">
      <c r="A110" s="277"/>
      <c r="B110" s="479"/>
      <c r="E110" s="3795"/>
      <c r="F110" s="3796"/>
      <c r="G110" s="3797"/>
    </row>
    <row r="111" spans="1:7" x14ac:dyDescent="0.25">
      <c r="A111" s="222" t="s">
        <v>1382</v>
      </c>
      <c r="B111" s="116" t="s">
        <v>1133</v>
      </c>
      <c r="E111" s="3893" t="s">
        <v>1383</v>
      </c>
      <c r="F111" s="3894"/>
      <c r="G111" s="3895"/>
    </row>
    <row r="112" spans="1:7" x14ac:dyDescent="0.25">
      <c r="A112" s="960" t="s">
        <v>1384</v>
      </c>
      <c r="B112" s="475" t="s">
        <v>1385</v>
      </c>
      <c r="C112" s="473"/>
      <c r="D112" s="473"/>
      <c r="E112" s="3921" t="s">
        <v>1386</v>
      </c>
      <c r="F112" s="3922"/>
      <c r="G112" s="3923"/>
    </row>
    <row r="113" spans="1:7" x14ac:dyDescent="0.25">
      <c r="A113" s="961" t="s">
        <v>1410</v>
      </c>
      <c r="B113" s="962" t="s">
        <v>1411</v>
      </c>
      <c r="C113" s="963"/>
      <c r="D113" s="963"/>
      <c r="E113" s="3882" t="s">
        <v>1412</v>
      </c>
      <c r="F113" s="3883"/>
      <c r="G113" s="3884"/>
    </row>
    <row r="114" spans="1:7" x14ac:dyDescent="0.25">
      <c r="A114" s="964" t="s">
        <v>1592</v>
      </c>
      <c r="B114" s="476" t="s">
        <v>1593</v>
      </c>
      <c r="C114" s="474"/>
      <c r="D114" s="474"/>
      <c r="E114" s="3876" t="s">
        <v>9203</v>
      </c>
      <c r="F114" s="3877"/>
      <c r="G114" s="3878"/>
    </row>
    <row r="115" spans="1:7" x14ac:dyDescent="0.25">
      <c r="A115" s="222" t="s">
        <v>1404</v>
      </c>
      <c r="B115" s="116" t="s">
        <v>1405</v>
      </c>
      <c r="E115" s="3885" t="s">
        <v>1406</v>
      </c>
      <c r="F115" s="3886"/>
      <c r="G115" s="3887"/>
    </row>
    <row r="116" spans="1:7" x14ac:dyDescent="0.25">
      <c r="A116" s="223" t="s">
        <v>1407</v>
      </c>
      <c r="B116" s="117" t="s">
        <v>1408</v>
      </c>
      <c r="C116" s="37"/>
      <c r="D116" s="37"/>
      <c r="E116" s="3908" t="s">
        <v>1409</v>
      </c>
      <c r="F116" s="3909"/>
      <c r="G116" s="3910"/>
    </row>
    <row r="117" spans="1:7" ht="15.75" thickBot="1" x14ac:dyDescent="0.3">
      <c r="A117" s="86"/>
      <c r="B117" s="59"/>
      <c r="E117" s="3896"/>
      <c r="F117" s="3897"/>
      <c r="G117" s="3898"/>
    </row>
    <row r="118" spans="1:7" x14ac:dyDescent="0.25">
      <c r="A118" s="2325" t="s">
        <v>8889</v>
      </c>
      <c r="B118" s="2326"/>
      <c r="C118" s="2327"/>
      <c r="D118" s="2327"/>
      <c r="E118" s="3899"/>
      <c r="F118" s="3900"/>
      <c r="G118" s="3901"/>
    </row>
    <row r="119" spans="1:7" x14ac:dyDescent="0.25">
      <c r="A119" s="2328" t="s">
        <v>1452</v>
      </c>
      <c r="B119" s="116"/>
      <c r="E119" s="3908" t="s">
        <v>1453</v>
      </c>
      <c r="F119" s="3909"/>
      <c r="G119" s="3911"/>
    </row>
    <row r="120" spans="1:7" x14ac:dyDescent="0.25">
      <c r="A120" s="2329" t="s">
        <v>1542</v>
      </c>
      <c r="B120" s="221" t="s">
        <v>1543</v>
      </c>
      <c r="C120" s="84"/>
      <c r="D120" s="84"/>
      <c r="E120" s="3912" t="s">
        <v>1544</v>
      </c>
      <c r="F120" s="3913"/>
      <c r="G120" s="3914"/>
    </row>
    <row r="121" spans="1:7" x14ac:dyDescent="0.25">
      <c r="A121" s="2330" t="s">
        <v>1601</v>
      </c>
      <c r="B121" s="116" t="s">
        <v>1602</v>
      </c>
      <c r="E121" s="3888" t="s">
        <v>1603</v>
      </c>
      <c r="F121" s="3889"/>
      <c r="G121" s="3890"/>
    </row>
    <row r="122" spans="1:7" x14ac:dyDescent="0.25">
      <c r="A122" s="2331"/>
      <c r="B122" s="116" t="s">
        <v>8890</v>
      </c>
      <c r="E122" s="3902"/>
      <c r="F122" s="3903"/>
      <c r="G122" s="3904"/>
    </row>
    <row r="123" spans="1:7" x14ac:dyDescent="0.25">
      <c r="A123" s="2330" t="s">
        <v>1596</v>
      </c>
      <c r="B123" s="116"/>
      <c r="E123" s="3879" t="s">
        <v>1597</v>
      </c>
      <c r="F123" s="3880"/>
      <c r="G123" s="3892"/>
    </row>
    <row r="124" spans="1:7" x14ac:dyDescent="0.25">
      <c r="A124" s="2332" t="s">
        <v>1490</v>
      </c>
      <c r="B124" s="116" t="s">
        <v>1491</v>
      </c>
      <c r="E124" s="3888" t="s">
        <v>1492</v>
      </c>
      <c r="F124" s="3889"/>
      <c r="G124" s="3890"/>
    </row>
    <row r="125" spans="1:7" x14ac:dyDescent="0.25">
      <c r="A125" s="2330" t="s">
        <v>1556</v>
      </c>
      <c r="B125" s="116" t="s">
        <v>1557</v>
      </c>
      <c r="E125" s="3888" t="s">
        <v>9180</v>
      </c>
      <c r="F125" s="3889"/>
      <c r="G125" s="3890"/>
    </row>
    <row r="126" spans="1:7" x14ac:dyDescent="0.25">
      <c r="A126" s="2330" t="s">
        <v>1604</v>
      </c>
      <c r="B126" s="116" t="s">
        <v>1605</v>
      </c>
      <c r="E126" s="3888" t="s">
        <v>9183</v>
      </c>
      <c r="F126" s="3889"/>
      <c r="G126" s="3890"/>
    </row>
    <row r="127" spans="1:7" x14ac:dyDescent="0.25">
      <c r="A127" s="2333" t="s">
        <v>1489</v>
      </c>
      <c r="B127" s="116"/>
      <c r="E127" s="3888" t="s">
        <v>9181</v>
      </c>
      <c r="F127" s="3889"/>
      <c r="G127" s="3890"/>
    </row>
    <row r="128" spans="1:7" x14ac:dyDescent="0.25">
      <c r="A128" s="2330" t="s">
        <v>1514</v>
      </c>
      <c r="B128" s="116" t="s">
        <v>1515</v>
      </c>
      <c r="E128" s="3888" t="s">
        <v>1516</v>
      </c>
      <c r="F128" s="3889"/>
      <c r="G128" s="3890"/>
    </row>
    <row r="129" spans="1:7" x14ac:dyDescent="0.25">
      <c r="A129" s="2334" t="s">
        <v>1465</v>
      </c>
      <c r="B129" s="117"/>
      <c r="C129" s="37"/>
      <c r="D129" s="37"/>
      <c r="E129" s="3908" t="s">
        <v>1466</v>
      </c>
      <c r="F129" s="3909"/>
      <c r="G129" s="3911"/>
    </row>
    <row r="130" spans="1:7" x14ac:dyDescent="0.25">
      <c r="A130" s="2335"/>
      <c r="B130" s="145"/>
      <c r="E130" s="3905"/>
      <c r="F130" s="3906"/>
      <c r="G130" s="3907"/>
    </row>
    <row r="131" spans="1:7" x14ac:dyDescent="0.25">
      <c r="A131" s="2328" t="s">
        <v>1450</v>
      </c>
      <c r="B131" s="221"/>
      <c r="E131" s="3902" t="s">
        <v>1451</v>
      </c>
      <c r="F131" s="3903"/>
      <c r="G131" s="3904"/>
    </row>
    <row r="132" spans="1:7" x14ac:dyDescent="0.25">
      <c r="A132" s="2328" t="s">
        <v>1454</v>
      </c>
      <c r="B132" s="116"/>
      <c r="E132" s="3888" t="s">
        <v>1455</v>
      </c>
      <c r="F132" s="3889"/>
      <c r="G132" s="3890"/>
    </row>
    <row r="133" spans="1:7" x14ac:dyDescent="0.25">
      <c r="A133" s="2335"/>
      <c r="B133" s="59" t="s">
        <v>9198</v>
      </c>
      <c r="E133" s="3795"/>
      <c r="F133" s="3796"/>
      <c r="G133" s="3891"/>
    </row>
    <row r="134" spans="1:7" x14ac:dyDescent="0.25">
      <c r="A134" s="2335"/>
      <c r="B134" s="59"/>
      <c r="E134" s="3795"/>
      <c r="F134" s="3796"/>
      <c r="G134" s="3891"/>
    </row>
    <row r="135" spans="1:7" x14ac:dyDescent="0.25">
      <c r="A135" s="2333" t="s">
        <v>1487</v>
      </c>
      <c r="B135" s="116"/>
      <c r="E135" s="3888" t="s">
        <v>1488</v>
      </c>
      <c r="F135" s="3889"/>
      <c r="G135" s="3890"/>
    </row>
    <row r="136" spans="1:7" x14ac:dyDescent="0.25">
      <c r="A136" s="2333" t="s">
        <v>1493</v>
      </c>
      <c r="B136" s="117" t="s">
        <v>1494</v>
      </c>
      <c r="E136" s="3879" t="s">
        <v>1495</v>
      </c>
      <c r="F136" s="3880"/>
      <c r="G136" s="3892"/>
    </row>
    <row r="137" spans="1:7" x14ac:dyDescent="0.25">
      <c r="A137" s="2335"/>
      <c r="B137" s="59"/>
      <c r="E137" s="3795"/>
      <c r="F137" s="3796"/>
      <c r="G137" s="3891"/>
    </row>
    <row r="138" spans="1:7" x14ac:dyDescent="0.25">
      <c r="A138" s="2328" t="s">
        <v>1504</v>
      </c>
      <c r="B138" s="221" t="s">
        <v>1505</v>
      </c>
      <c r="E138" s="3902" t="s">
        <v>1506</v>
      </c>
      <c r="F138" s="3903"/>
      <c r="G138" s="3904"/>
    </row>
    <row r="139" spans="1:7" x14ac:dyDescent="0.25">
      <c r="A139" s="2328" t="s">
        <v>1507</v>
      </c>
      <c r="B139" s="116"/>
      <c r="E139" s="3888" t="s">
        <v>1508</v>
      </c>
      <c r="F139" s="3889"/>
      <c r="G139" s="3890"/>
    </row>
    <row r="140" spans="1:7" x14ac:dyDescent="0.25">
      <c r="A140" s="2328" t="s">
        <v>1509</v>
      </c>
      <c r="B140" s="116" t="s">
        <v>1510</v>
      </c>
      <c r="E140" s="3902" t="s">
        <v>1511</v>
      </c>
      <c r="F140" s="3903"/>
      <c r="G140" s="3904"/>
    </row>
    <row r="141" spans="1:7" x14ac:dyDescent="0.25">
      <c r="A141" s="2328" t="s">
        <v>1512</v>
      </c>
      <c r="B141" s="116"/>
      <c r="E141" s="3902" t="s">
        <v>1513</v>
      </c>
      <c r="F141" s="3903"/>
      <c r="G141" s="3904"/>
    </row>
    <row r="142" spans="1:7" x14ac:dyDescent="0.25">
      <c r="A142" s="2328" t="s">
        <v>1517</v>
      </c>
      <c r="B142" s="116"/>
      <c r="E142" s="3888" t="s">
        <v>9182</v>
      </c>
      <c r="F142" s="3889"/>
      <c r="G142" s="3890"/>
    </row>
    <row r="143" spans="1:7" x14ac:dyDescent="0.25">
      <c r="A143" s="2328" t="s">
        <v>1530</v>
      </c>
      <c r="B143" s="116" t="s">
        <v>1531</v>
      </c>
      <c r="E143" s="3879" t="s">
        <v>1532</v>
      </c>
      <c r="F143" s="3880"/>
      <c r="G143" s="3892"/>
    </row>
    <row r="144" spans="1:7" x14ac:dyDescent="0.25">
      <c r="A144" s="2335"/>
      <c r="B144"/>
      <c r="E144"/>
      <c r="G144" s="1011"/>
    </row>
    <row r="145" spans="1:7" x14ac:dyDescent="0.25">
      <c r="A145" s="2328" t="s">
        <v>1539</v>
      </c>
      <c r="B145" s="116" t="s">
        <v>1540</v>
      </c>
      <c r="E145" s="3879" t="s">
        <v>1541</v>
      </c>
      <c r="F145" s="3880"/>
      <c r="G145" s="3892"/>
    </row>
    <row r="146" spans="1:7" x14ac:dyDescent="0.25">
      <c r="A146" s="2335"/>
      <c r="B146" s="59"/>
      <c r="E146" s="3795"/>
      <c r="F146" s="3796"/>
      <c r="G146" s="3891"/>
    </row>
    <row r="147" spans="1:7" x14ac:dyDescent="0.25">
      <c r="A147" s="2328" t="s">
        <v>1558</v>
      </c>
      <c r="B147" s="116" t="s">
        <v>1559</v>
      </c>
      <c r="E147" s="3888" t="s">
        <v>1560</v>
      </c>
      <c r="F147" s="3889"/>
      <c r="G147" s="3890"/>
    </row>
    <row r="148" spans="1:7" x14ac:dyDescent="0.25">
      <c r="A148" s="2328" t="s">
        <v>1563</v>
      </c>
      <c r="B148" s="117"/>
      <c r="E148" s="3888" t="s">
        <v>1564</v>
      </c>
      <c r="F148" s="3889"/>
      <c r="G148" s="3890"/>
    </row>
    <row r="149" spans="1:7" x14ac:dyDescent="0.25">
      <c r="A149" s="2335"/>
      <c r="B149" s="59"/>
      <c r="E149" s="3795"/>
      <c r="F149" s="3796"/>
      <c r="G149" s="3891"/>
    </row>
    <row r="150" spans="1:7" x14ac:dyDescent="0.25">
      <c r="A150" s="2328" t="s">
        <v>1589</v>
      </c>
      <c r="B150" s="221"/>
      <c r="E150" s="3902" t="s">
        <v>1590</v>
      </c>
      <c r="F150" s="3903"/>
      <c r="G150" s="3904"/>
    </row>
    <row r="151" spans="1:7" x14ac:dyDescent="0.25">
      <c r="A151" s="2328" t="s">
        <v>997</v>
      </c>
      <c r="B151" s="116"/>
      <c r="E151" s="3902" t="s">
        <v>1591</v>
      </c>
      <c r="F151" s="3903"/>
      <c r="G151" s="3904"/>
    </row>
    <row r="152" spans="1:7" ht="15.75" thickBot="1" x14ac:dyDescent="0.3">
      <c r="A152" s="2336"/>
      <c r="B152" s="2337" t="s">
        <v>7101</v>
      </c>
      <c r="C152" s="727"/>
      <c r="D152" s="727"/>
      <c r="E152" s="3971"/>
      <c r="F152" s="3972"/>
      <c r="G152" s="3973"/>
    </row>
    <row r="153" spans="1:7" x14ac:dyDescent="0.25">
      <c r="A153" s="86"/>
      <c r="E153" s="3796"/>
      <c r="F153" s="3796"/>
      <c r="G153" s="3796"/>
    </row>
    <row r="154" spans="1:7" x14ac:dyDescent="0.25">
      <c r="A154" s="86"/>
      <c r="E154" s="3796"/>
      <c r="F154" s="3796"/>
      <c r="G154" s="3796"/>
    </row>
    <row r="155" spans="1:7" x14ac:dyDescent="0.25">
      <c r="A155" s="86"/>
      <c r="E155" s="3796"/>
      <c r="F155" s="3796"/>
      <c r="G155" s="3796"/>
    </row>
    <row r="156" spans="1:7" x14ac:dyDescent="0.25">
      <c r="A156" s="86"/>
      <c r="E156" s="3796"/>
      <c r="F156" s="3796"/>
      <c r="G156" s="3796"/>
    </row>
    <row r="157" spans="1:7" x14ac:dyDescent="0.25">
      <c r="A157" s="86"/>
      <c r="E157" s="3796"/>
      <c r="F157" s="3796"/>
      <c r="G157" s="3796"/>
    </row>
    <row r="158" spans="1:7" x14ac:dyDescent="0.25">
      <c r="A158" s="86"/>
      <c r="E158" s="3796"/>
      <c r="F158" s="3796"/>
      <c r="G158" s="3796"/>
    </row>
    <row r="159" spans="1:7" x14ac:dyDescent="0.25">
      <c r="A159" s="86"/>
      <c r="E159" s="3796"/>
      <c r="F159" s="3796"/>
      <c r="G159" s="3796"/>
    </row>
    <row r="160" spans="1:7" x14ac:dyDescent="0.25">
      <c r="A160" s="86"/>
      <c r="E160" s="3796"/>
      <c r="F160" s="3796"/>
      <c r="G160" s="3796"/>
    </row>
    <row r="161" spans="1:7" x14ac:dyDescent="0.25">
      <c r="A161" s="86"/>
      <c r="E161" s="3796"/>
      <c r="F161" s="3796"/>
      <c r="G161" s="3796"/>
    </row>
    <row r="162" spans="1:7" x14ac:dyDescent="0.25">
      <c r="A162" s="86"/>
      <c r="E162" s="3796"/>
      <c r="F162" s="3796"/>
      <c r="G162" s="3796"/>
    </row>
    <row r="163" spans="1:7" x14ac:dyDescent="0.25">
      <c r="A163" s="86"/>
      <c r="E163" s="3796"/>
      <c r="F163" s="3796"/>
      <c r="G163" s="3796"/>
    </row>
    <row r="164" spans="1:7" x14ac:dyDescent="0.25">
      <c r="A164" s="86"/>
      <c r="E164" s="3796"/>
      <c r="F164" s="3796"/>
      <c r="G164" s="3796"/>
    </row>
    <row r="165" spans="1:7" x14ac:dyDescent="0.25">
      <c r="A165" s="86"/>
      <c r="E165" s="3796"/>
      <c r="F165" s="3796"/>
      <c r="G165" s="3796"/>
    </row>
    <row r="166" spans="1:7" x14ac:dyDescent="0.25">
      <c r="A166" s="86"/>
      <c r="E166" s="3796"/>
      <c r="F166" s="3796"/>
      <c r="G166" s="3796"/>
    </row>
    <row r="167" spans="1:7" x14ac:dyDescent="0.25">
      <c r="A167" s="86"/>
      <c r="E167" s="3796"/>
      <c r="F167" s="3796"/>
      <c r="G167" s="3796"/>
    </row>
    <row r="168" spans="1:7" x14ac:dyDescent="0.25">
      <c r="A168" s="86"/>
      <c r="E168" s="3796"/>
      <c r="F168" s="3796"/>
      <c r="G168" s="3796"/>
    </row>
    <row r="169" spans="1:7" x14ac:dyDescent="0.25">
      <c r="A169" s="86"/>
      <c r="E169" s="3796"/>
      <c r="F169" s="3796"/>
      <c r="G169" s="3796"/>
    </row>
    <row r="170" spans="1:7" x14ac:dyDescent="0.25">
      <c r="A170" s="86"/>
      <c r="E170" s="3796"/>
      <c r="F170" s="3796"/>
      <c r="G170" s="3796"/>
    </row>
    <row r="171" spans="1:7" x14ac:dyDescent="0.25">
      <c r="A171" s="86"/>
      <c r="E171" s="3796"/>
      <c r="F171" s="3796"/>
      <c r="G171" s="3796"/>
    </row>
    <row r="172" spans="1:7" x14ac:dyDescent="0.25">
      <c r="A172" s="86"/>
      <c r="E172" s="3796"/>
      <c r="F172" s="3796"/>
      <c r="G172" s="3796"/>
    </row>
    <row r="173" spans="1:7" x14ac:dyDescent="0.25">
      <c r="A173" s="86"/>
      <c r="E173" s="3796"/>
      <c r="F173" s="3796"/>
      <c r="G173" s="3796"/>
    </row>
    <row r="174" spans="1:7" x14ac:dyDescent="0.25">
      <c r="A174" s="86"/>
      <c r="E174" s="3796"/>
      <c r="F174" s="3796"/>
      <c r="G174" s="3796"/>
    </row>
    <row r="175" spans="1:7" x14ac:dyDescent="0.25">
      <c r="A175" s="86"/>
      <c r="E175" s="3796"/>
      <c r="F175" s="3796"/>
      <c r="G175" s="3796"/>
    </row>
    <row r="176" spans="1:7" x14ac:dyDescent="0.25">
      <c r="A176" s="86"/>
      <c r="E176" s="3796"/>
      <c r="F176" s="3796"/>
      <c r="G176" s="3796"/>
    </row>
    <row r="177" spans="1:7" x14ac:dyDescent="0.25">
      <c r="A177" s="86"/>
      <c r="E177" s="3796"/>
      <c r="F177" s="3796"/>
      <c r="G177" s="3796"/>
    </row>
    <row r="178" spans="1:7" x14ac:dyDescent="0.25">
      <c r="A178" s="86"/>
      <c r="E178" s="3796"/>
      <c r="F178" s="3796"/>
      <c r="G178" s="3796"/>
    </row>
    <row r="179" spans="1:7" x14ac:dyDescent="0.25">
      <c r="A179" s="86"/>
      <c r="E179" s="3796"/>
      <c r="F179" s="3796"/>
      <c r="G179" s="3796"/>
    </row>
    <row r="180" spans="1:7" x14ac:dyDescent="0.25">
      <c r="A180" s="86"/>
      <c r="E180" s="3796"/>
      <c r="F180" s="3796"/>
      <c r="G180" s="3796"/>
    </row>
    <row r="181" spans="1:7" x14ac:dyDescent="0.25">
      <c r="A181" s="86"/>
      <c r="E181" s="3796"/>
      <c r="F181" s="3796"/>
      <c r="G181" s="3796"/>
    </row>
    <row r="182" spans="1:7" x14ac:dyDescent="0.25">
      <c r="A182" s="86"/>
      <c r="E182" s="3796"/>
      <c r="F182" s="3796"/>
      <c r="G182" s="3796"/>
    </row>
    <row r="183" spans="1:7" x14ac:dyDescent="0.25">
      <c r="A183" s="86"/>
      <c r="E183" s="3796"/>
      <c r="F183" s="3796"/>
      <c r="G183" s="3796"/>
    </row>
    <row r="184" spans="1:7" x14ac:dyDescent="0.25">
      <c r="A184" s="86"/>
      <c r="E184" s="3796"/>
      <c r="F184" s="3796"/>
      <c r="G184" s="3796"/>
    </row>
    <row r="185" spans="1:7" x14ac:dyDescent="0.25">
      <c r="A185" s="86"/>
      <c r="E185" s="3974" t="s">
        <v>2329</v>
      </c>
      <c r="F185" s="3974"/>
      <c r="G185" s="3974"/>
    </row>
    <row r="186" spans="1:7" x14ac:dyDescent="0.25">
      <c r="A186" s="86"/>
      <c r="E186" s="3975" t="s">
        <v>2968</v>
      </c>
      <c r="F186" s="3975"/>
      <c r="G186" s="3975"/>
    </row>
    <row r="187" spans="1:7" x14ac:dyDescent="0.25">
      <c r="A187" s="86"/>
      <c r="E187" s="3975" t="s">
        <v>2969</v>
      </c>
      <c r="F187" s="3975"/>
      <c r="G187" s="3975"/>
    </row>
    <row r="188" spans="1:7" x14ac:dyDescent="0.25">
      <c r="A188" s="86"/>
      <c r="E188" s="3975" t="s">
        <v>2970</v>
      </c>
      <c r="F188" s="3975"/>
      <c r="G188" s="3975"/>
    </row>
    <row r="189" spans="1:7" x14ac:dyDescent="0.25">
      <c r="A189" s="86"/>
      <c r="E189" s="3975" t="s">
        <v>2971</v>
      </c>
      <c r="F189" s="3975"/>
      <c r="G189" s="3975"/>
    </row>
    <row r="190" spans="1:7" x14ac:dyDescent="0.25">
      <c r="A190" s="86"/>
      <c r="E190" s="3975" t="s">
        <v>2972</v>
      </c>
      <c r="F190" s="3975"/>
      <c r="G190" s="3975"/>
    </row>
    <row r="191" spans="1:7" x14ac:dyDescent="0.25">
      <c r="A191" s="86"/>
      <c r="E191" s="3975" t="s">
        <v>2973</v>
      </c>
      <c r="F191" s="3975"/>
      <c r="G191" s="3975"/>
    </row>
    <row r="192" spans="1:7" x14ac:dyDescent="0.25">
      <c r="E192" s="3975" t="s">
        <v>2974</v>
      </c>
      <c r="F192" s="3975"/>
      <c r="G192" s="3975"/>
    </row>
    <row r="193" spans="5:7" x14ac:dyDescent="0.25">
      <c r="E193" s="3975" t="s">
        <v>2975</v>
      </c>
      <c r="F193" s="3975"/>
      <c r="G193" s="3975"/>
    </row>
    <row r="194" spans="5:7" x14ac:dyDescent="0.25">
      <c r="E194" s="3796"/>
      <c r="F194" s="3796"/>
      <c r="G194" s="3796"/>
    </row>
    <row r="195" spans="5:7" x14ac:dyDescent="0.25">
      <c r="E195" s="3796"/>
      <c r="F195" s="3796"/>
      <c r="G195" s="3796"/>
    </row>
    <row r="196" spans="5:7" x14ac:dyDescent="0.25">
      <c r="E196" s="3796"/>
      <c r="F196" s="3796"/>
      <c r="G196" s="3796"/>
    </row>
    <row r="197" spans="5:7" x14ac:dyDescent="0.25">
      <c r="E197" s="3796"/>
      <c r="F197" s="3796"/>
      <c r="G197" s="3796"/>
    </row>
    <row r="198" spans="5:7" x14ac:dyDescent="0.25">
      <c r="E198" s="3796"/>
      <c r="F198" s="3796"/>
      <c r="G198" s="3796"/>
    </row>
    <row r="199" spans="5:7" x14ac:dyDescent="0.25">
      <c r="E199" s="3796"/>
      <c r="F199" s="3796"/>
      <c r="G199" s="3796"/>
    </row>
    <row r="200" spans="5:7" x14ac:dyDescent="0.25">
      <c r="E200" s="3796"/>
      <c r="F200" s="3796"/>
      <c r="G200" s="3796"/>
    </row>
    <row r="201" spans="5:7" x14ac:dyDescent="0.25">
      <c r="E201" s="3796"/>
      <c r="F201" s="3796"/>
      <c r="G201" s="3796"/>
    </row>
    <row r="202" spans="5:7" x14ac:dyDescent="0.25">
      <c r="E202" s="3796"/>
      <c r="F202" s="3796"/>
      <c r="G202" s="3796"/>
    </row>
    <row r="203" spans="5:7" x14ac:dyDescent="0.25">
      <c r="E203" s="3796"/>
      <c r="F203" s="3796"/>
      <c r="G203" s="3796"/>
    </row>
    <row r="204" spans="5:7" x14ac:dyDescent="0.25">
      <c r="E204" s="3796"/>
      <c r="F204" s="3796"/>
      <c r="G204" s="3796"/>
    </row>
    <row r="205" spans="5:7" x14ac:dyDescent="0.25">
      <c r="E205" s="3796"/>
      <c r="F205" s="3796"/>
      <c r="G205" s="3796"/>
    </row>
    <row r="206" spans="5:7" x14ac:dyDescent="0.25">
      <c r="E206" s="3974" t="s">
        <v>2329</v>
      </c>
      <c r="F206" s="3974"/>
      <c r="G206" s="3974"/>
    </row>
    <row r="207" spans="5:7" x14ac:dyDescent="0.25">
      <c r="E207" s="3975" t="s">
        <v>2976</v>
      </c>
      <c r="F207" s="3975"/>
      <c r="G207" s="3975"/>
    </row>
    <row r="208" spans="5:7" x14ac:dyDescent="0.25">
      <c r="E208" s="3975" t="s">
        <v>2977</v>
      </c>
      <c r="F208" s="3975"/>
      <c r="G208" s="3975"/>
    </row>
    <row r="209" spans="5:7" x14ac:dyDescent="0.25">
      <c r="E209" s="3975" t="s">
        <v>2978</v>
      </c>
      <c r="F209" s="3975"/>
      <c r="G209" s="3975"/>
    </row>
    <row r="210" spans="5:7" x14ac:dyDescent="0.25">
      <c r="E210" s="3975" t="s">
        <v>2979</v>
      </c>
      <c r="F210" s="3975"/>
      <c r="G210" s="3975"/>
    </row>
    <row r="211" spans="5:7" x14ac:dyDescent="0.25">
      <c r="E211" s="3975" t="s">
        <v>2980</v>
      </c>
      <c r="F211" s="3975"/>
      <c r="G211" s="3975"/>
    </row>
    <row r="212" spans="5:7" x14ac:dyDescent="0.25">
      <c r="E212" s="3975" t="s">
        <v>2981</v>
      </c>
      <c r="F212" s="3975"/>
      <c r="G212" s="3975"/>
    </row>
    <row r="213" spans="5:7" x14ac:dyDescent="0.25">
      <c r="E213" s="3975" t="s">
        <v>2982</v>
      </c>
      <c r="F213" s="3975"/>
      <c r="G213" s="3975"/>
    </row>
    <row r="214" spans="5:7" x14ac:dyDescent="0.25">
      <c r="E214" s="3975" t="s">
        <v>2983</v>
      </c>
      <c r="F214" s="3975"/>
      <c r="G214" s="3975"/>
    </row>
    <row r="215" spans="5:7" x14ac:dyDescent="0.25">
      <c r="E215" s="3796"/>
      <c r="F215" s="3796"/>
      <c r="G215" s="3796"/>
    </row>
    <row r="216" spans="5:7" x14ac:dyDescent="0.25">
      <c r="E216" s="3796"/>
      <c r="F216" s="3796"/>
      <c r="G216" s="3796"/>
    </row>
    <row r="217" spans="5:7" x14ac:dyDescent="0.25">
      <c r="E217" s="3796"/>
      <c r="F217" s="3796"/>
      <c r="G217" s="3796"/>
    </row>
    <row r="218" spans="5:7" x14ac:dyDescent="0.25">
      <c r="E218" s="3796"/>
      <c r="F218" s="3796"/>
      <c r="G218" s="3796"/>
    </row>
    <row r="219" spans="5:7" x14ac:dyDescent="0.25">
      <c r="E219" s="3796"/>
      <c r="F219" s="3796"/>
      <c r="G219" s="3796"/>
    </row>
    <row r="220" spans="5:7" x14ac:dyDescent="0.25">
      <c r="E220" s="3796"/>
      <c r="F220" s="3796"/>
      <c r="G220" s="3796"/>
    </row>
    <row r="221" spans="5:7" x14ac:dyDescent="0.25">
      <c r="E221" s="3796"/>
      <c r="F221" s="3796"/>
      <c r="G221" s="3796"/>
    </row>
    <row r="222" spans="5:7" x14ac:dyDescent="0.25">
      <c r="E222" s="3796"/>
      <c r="F222" s="3796"/>
      <c r="G222" s="3796"/>
    </row>
    <row r="223" spans="5:7" x14ac:dyDescent="0.25">
      <c r="E223" s="3796"/>
      <c r="F223" s="3796"/>
      <c r="G223" s="3796"/>
    </row>
    <row r="224" spans="5:7" x14ac:dyDescent="0.25">
      <c r="E224" s="3796"/>
      <c r="F224" s="3796"/>
      <c r="G224" s="3796"/>
    </row>
    <row r="225" spans="5:7" x14ac:dyDescent="0.25">
      <c r="E225" s="3796"/>
      <c r="F225" s="3796"/>
      <c r="G225" s="3796"/>
    </row>
    <row r="226" spans="5:7" x14ac:dyDescent="0.25">
      <c r="E226" s="3796"/>
      <c r="F226" s="3796"/>
      <c r="G226" s="3796"/>
    </row>
    <row r="227" spans="5:7" x14ac:dyDescent="0.25">
      <c r="E227" s="3796"/>
      <c r="F227" s="3796"/>
      <c r="G227" s="3796"/>
    </row>
    <row r="228" spans="5:7" x14ac:dyDescent="0.25">
      <c r="E228" s="3796"/>
      <c r="F228" s="3796"/>
      <c r="G228" s="3796"/>
    </row>
  </sheetData>
  <mergeCells count="227">
    <mergeCell ref="E224:G224"/>
    <mergeCell ref="E225:G225"/>
    <mergeCell ref="E226:G226"/>
    <mergeCell ref="E227:G227"/>
    <mergeCell ref="E228:G228"/>
    <mergeCell ref="E219:G219"/>
    <mergeCell ref="E220:G220"/>
    <mergeCell ref="E221:G221"/>
    <mergeCell ref="E222:G222"/>
    <mergeCell ref="E223:G223"/>
    <mergeCell ref="E214:G214"/>
    <mergeCell ref="E215:G215"/>
    <mergeCell ref="E216:G216"/>
    <mergeCell ref="E217:G217"/>
    <mergeCell ref="E218:G218"/>
    <mergeCell ref="E209:G209"/>
    <mergeCell ref="E210:G210"/>
    <mergeCell ref="E211:G211"/>
    <mergeCell ref="E212:G212"/>
    <mergeCell ref="E213:G213"/>
    <mergeCell ref="E204:G204"/>
    <mergeCell ref="E205:G205"/>
    <mergeCell ref="E206:G206"/>
    <mergeCell ref="E207:G207"/>
    <mergeCell ref="E208:G208"/>
    <mergeCell ref="E199:G199"/>
    <mergeCell ref="E200:G200"/>
    <mergeCell ref="E201:G201"/>
    <mergeCell ref="E202:G202"/>
    <mergeCell ref="E203:G203"/>
    <mergeCell ref="E194:G194"/>
    <mergeCell ref="E195:G195"/>
    <mergeCell ref="E196:G196"/>
    <mergeCell ref="E197:G197"/>
    <mergeCell ref="E198:G198"/>
    <mergeCell ref="E189:G189"/>
    <mergeCell ref="E190:G190"/>
    <mergeCell ref="E191:G191"/>
    <mergeCell ref="E192:G192"/>
    <mergeCell ref="E193:G193"/>
    <mergeCell ref="E184:G184"/>
    <mergeCell ref="E185:G185"/>
    <mergeCell ref="E186:G186"/>
    <mergeCell ref="E187:G187"/>
    <mergeCell ref="E188:G188"/>
    <mergeCell ref="E179:G179"/>
    <mergeCell ref="E180:G180"/>
    <mergeCell ref="E181:G181"/>
    <mergeCell ref="E182:G182"/>
    <mergeCell ref="E183:G183"/>
    <mergeCell ref="E164:G164"/>
    <mergeCell ref="E165:G165"/>
    <mergeCell ref="E166:G166"/>
    <mergeCell ref="E167:G167"/>
    <mergeCell ref="E168:G168"/>
    <mergeCell ref="E159:G159"/>
    <mergeCell ref="E160:G160"/>
    <mergeCell ref="E161:G161"/>
    <mergeCell ref="E162:G162"/>
    <mergeCell ref="E163:G163"/>
    <mergeCell ref="E174:G174"/>
    <mergeCell ref="E175:G175"/>
    <mergeCell ref="E176:G176"/>
    <mergeCell ref="E177:G177"/>
    <mergeCell ref="E178:G178"/>
    <mergeCell ref="E169:G169"/>
    <mergeCell ref="E170:G170"/>
    <mergeCell ref="E171:G171"/>
    <mergeCell ref="E172:G172"/>
    <mergeCell ref="E173:G173"/>
    <mergeCell ref="E142:G142"/>
    <mergeCell ref="E131:G131"/>
    <mergeCell ref="E119:G119"/>
    <mergeCell ref="E128:G128"/>
    <mergeCell ref="E154:G154"/>
    <mergeCell ref="E155:G155"/>
    <mergeCell ref="E156:G156"/>
    <mergeCell ref="E157:G157"/>
    <mergeCell ref="E158:G158"/>
    <mergeCell ref="E153:G153"/>
    <mergeCell ref="E150:G150"/>
    <mergeCell ref="E151:G151"/>
    <mergeCell ref="E147:G147"/>
    <mergeCell ref="E148:G148"/>
    <mergeCell ref="E149:G149"/>
    <mergeCell ref="E140:G140"/>
    <mergeCell ref="E141:G141"/>
    <mergeCell ref="E152:G152"/>
    <mergeCell ref="E146:G146"/>
    <mergeCell ref="E145:G145"/>
    <mergeCell ref="E138:G138"/>
    <mergeCell ref="E139:G139"/>
    <mergeCell ref="E132:G132"/>
    <mergeCell ref="E143:G143"/>
    <mergeCell ref="E78:G78"/>
    <mergeCell ref="E75:G75"/>
    <mergeCell ref="E84:G84"/>
    <mergeCell ref="E93:G93"/>
    <mergeCell ref="E101:G101"/>
    <mergeCell ref="E102:G102"/>
    <mergeCell ref="E103:G103"/>
    <mergeCell ref="E104:G104"/>
    <mergeCell ref="E110:G110"/>
    <mergeCell ref="E107:G107"/>
    <mergeCell ref="E105:G105"/>
    <mergeCell ref="E108:G108"/>
    <mergeCell ref="E81:G81"/>
    <mergeCell ref="E82:G82"/>
    <mergeCell ref="E109:G109"/>
    <mergeCell ref="E89:G89"/>
    <mergeCell ref="E90:G90"/>
    <mergeCell ref="E91:G91"/>
    <mergeCell ref="E92:G92"/>
    <mergeCell ref="E94:G94"/>
    <mergeCell ref="E95:G95"/>
    <mergeCell ref="E61:G61"/>
    <mergeCell ref="E56:G56"/>
    <mergeCell ref="E62:G62"/>
    <mergeCell ref="E64:G64"/>
    <mergeCell ref="E65:G65"/>
    <mergeCell ref="E96:G96"/>
    <mergeCell ref="E97:G97"/>
    <mergeCell ref="E98:G98"/>
    <mergeCell ref="E99:G99"/>
    <mergeCell ref="E69:G69"/>
    <mergeCell ref="E86:G86"/>
    <mergeCell ref="E87:G87"/>
    <mergeCell ref="E79:G79"/>
    <mergeCell ref="E80:G80"/>
    <mergeCell ref="E83:G83"/>
    <mergeCell ref="E70:G70"/>
    <mergeCell ref="E74:G74"/>
    <mergeCell ref="E76:G76"/>
    <mergeCell ref="E85:G85"/>
    <mergeCell ref="E88:G88"/>
    <mergeCell ref="E71:G71"/>
    <mergeCell ref="E72:G72"/>
    <mergeCell ref="E73:G73"/>
    <mergeCell ref="E77:G77"/>
    <mergeCell ref="E11:G11"/>
    <mergeCell ref="E27:G27"/>
    <mergeCell ref="E30:G30"/>
    <mergeCell ref="E29:G29"/>
    <mergeCell ref="E21:G21"/>
    <mergeCell ref="E8:G8"/>
    <mergeCell ref="E15:G15"/>
    <mergeCell ref="E60:G60"/>
    <mergeCell ref="E33:G33"/>
    <mergeCell ref="E55:G55"/>
    <mergeCell ref="E57:G57"/>
    <mergeCell ref="E58:G58"/>
    <mergeCell ref="E59:G59"/>
    <mergeCell ref="E44:G44"/>
    <mergeCell ref="E46:G46"/>
    <mergeCell ref="E47:G47"/>
    <mergeCell ref="E48:G48"/>
    <mergeCell ref="E51:G51"/>
    <mergeCell ref="E35:G35"/>
    <mergeCell ref="E54:G54"/>
    <mergeCell ref="E16:G16"/>
    <mergeCell ref="E50:G50"/>
    <mergeCell ref="E17:G17"/>
    <mergeCell ref="E18:G18"/>
    <mergeCell ref="E19:G19"/>
    <mergeCell ref="E20:G20"/>
    <mergeCell ref="E22:G22"/>
    <mergeCell ref="E26:G26"/>
    <mergeCell ref="E36:G36"/>
    <mergeCell ref="E37:G37"/>
    <mergeCell ref="E38:G38"/>
    <mergeCell ref="E52:G52"/>
    <mergeCell ref="E53:G53"/>
    <mergeCell ref="E39:G39"/>
    <mergeCell ref="E40:G40"/>
    <mergeCell ref="E41:G41"/>
    <mergeCell ref="E42:G42"/>
    <mergeCell ref="E43:G43"/>
    <mergeCell ref="E34:G34"/>
    <mergeCell ref="E31:G31"/>
    <mergeCell ref="E1:G1"/>
    <mergeCell ref="E12:G12"/>
    <mergeCell ref="E112:G112"/>
    <mergeCell ref="E45:G45"/>
    <mergeCell ref="E13:G13"/>
    <mergeCell ref="E68:G68"/>
    <mergeCell ref="E32:G32"/>
    <mergeCell ref="E66:G66"/>
    <mergeCell ref="E67:G67"/>
    <mergeCell ref="E24:G24"/>
    <mergeCell ref="E25:G25"/>
    <mergeCell ref="E23:G23"/>
    <mergeCell ref="E49:G49"/>
    <mergeCell ref="E14:G14"/>
    <mergeCell ref="E28:G28"/>
    <mergeCell ref="E63:G63"/>
    <mergeCell ref="E2:G2"/>
    <mergeCell ref="E3:G3"/>
    <mergeCell ref="E4:G4"/>
    <mergeCell ref="E5:G5"/>
    <mergeCell ref="E6:G6"/>
    <mergeCell ref="E7:G7"/>
    <mergeCell ref="E10:G10"/>
    <mergeCell ref="E9:G9"/>
    <mergeCell ref="E114:G114"/>
    <mergeCell ref="E106:G106"/>
    <mergeCell ref="E100:G100"/>
    <mergeCell ref="E113:G113"/>
    <mergeCell ref="E115:G115"/>
    <mergeCell ref="E135:G135"/>
    <mergeCell ref="E133:G133"/>
    <mergeCell ref="E134:G134"/>
    <mergeCell ref="E137:G137"/>
    <mergeCell ref="E136:G136"/>
    <mergeCell ref="E111:G111"/>
    <mergeCell ref="E117:G117"/>
    <mergeCell ref="E118:G118"/>
    <mergeCell ref="E122:G122"/>
    <mergeCell ref="E130:G130"/>
    <mergeCell ref="E116:G116"/>
    <mergeCell ref="E129:G129"/>
    <mergeCell ref="E123:G123"/>
    <mergeCell ref="E125:G125"/>
    <mergeCell ref="E120:G120"/>
    <mergeCell ref="E121:G121"/>
    <mergeCell ref="E126:G126"/>
    <mergeCell ref="E127:G127"/>
    <mergeCell ref="E124:G124"/>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5">
    <pageSetUpPr fitToPage="1"/>
  </sheetPr>
  <dimension ref="A1:AU298"/>
  <sheetViews>
    <sheetView tabSelected="1" topLeftCell="A110" zoomScale="75" zoomScaleNormal="75" workbookViewId="0">
      <selection activeCell="A153" sqref="A153"/>
    </sheetView>
  </sheetViews>
  <sheetFormatPr baseColWidth="10" defaultColWidth="11.42578125" defaultRowHeight="15" x14ac:dyDescent="0.25"/>
  <cols>
    <col min="1" max="1" width="3.140625" customWidth="1"/>
    <col min="2" max="8" width="3.140625" bestFit="1" customWidth="1"/>
    <col min="9" max="9" width="70.85546875" bestFit="1" customWidth="1"/>
    <col min="10" max="10" width="44.42578125" bestFit="1" customWidth="1"/>
    <col min="11" max="17" width="3.140625" bestFit="1" customWidth="1"/>
    <col min="18" max="18" width="3.5703125" bestFit="1" customWidth="1"/>
    <col min="19" max="19" width="127.7109375" bestFit="1" customWidth="1"/>
    <col min="20" max="20" width="33.7109375" customWidth="1"/>
    <col min="21" max="21" width="98.85546875" style="107" hidden="1" customWidth="1"/>
    <col min="22" max="22" width="7" bestFit="1" customWidth="1"/>
    <col min="23" max="23" width="59.85546875" customWidth="1"/>
    <col min="24" max="24" width="17.42578125" customWidth="1"/>
    <col min="25" max="25" width="15" customWidth="1"/>
    <col min="26" max="26" width="49.28515625" bestFit="1" customWidth="1"/>
    <col min="27" max="27" width="7" bestFit="1" customWidth="1"/>
    <col min="28" max="28" width="34" customWidth="1"/>
    <col min="29" max="29" width="46.28515625" customWidth="1"/>
    <col min="30" max="30" width="153.7109375" style="413" bestFit="1" customWidth="1"/>
    <col min="31" max="31" width="10.28515625" style="2" bestFit="1" customWidth="1"/>
    <col min="32" max="32" width="14.42578125" bestFit="1" customWidth="1"/>
    <col min="33" max="33" width="6.85546875" style="4" bestFit="1" customWidth="1"/>
    <col min="34" max="34" width="40" bestFit="1" customWidth="1"/>
    <col min="35" max="35" width="35.85546875" bestFit="1" customWidth="1"/>
    <col min="40" max="40" width="255.7109375" bestFit="1" customWidth="1"/>
  </cols>
  <sheetData>
    <row r="1" spans="1:47" x14ac:dyDescent="0.25">
      <c r="A1" s="3984" t="s">
        <v>1128</v>
      </c>
      <c r="B1" s="3985"/>
      <c r="C1" s="3985"/>
      <c r="D1" s="3985"/>
      <c r="E1" s="3985"/>
      <c r="F1" s="3985"/>
      <c r="G1" s="3985"/>
      <c r="H1" s="3985"/>
      <c r="I1" s="3985"/>
      <c r="J1" s="3985"/>
      <c r="K1" s="3985"/>
      <c r="L1" s="3985"/>
      <c r="M1" s="3985"/>
      <c r="N1" s="3985"/>
      <c r="O1" s="3985"/>
      <c r="P1" s="3985"/>
      <c r="Q1" s="3985"/>
      <c r="R1" s="3985"/>
      <c r="S1" s="3985"/>
      <c r="T1" s="3986"/>
      <c r="U1"/>
      <c r="V1" s="4042" t="s">
        <v>12628</v>
      </c>
      <c r="W1" s="4043"/>
      <c r="X1" s="4043"/>
      <c r="Y1" s="4043"/>
      <c r="Z1" s="4043"/>
      <c r="AA1" s="4043"/>
      <c r="AB1" s="4043"/>
      <c r="AC1" s="4043"/>
      <c r="AD1" s="4046" t="s">
        <v>12812</v>
      </c>
      <c r="AE1" s="4046"/>
      <c r="AF1" s="4046"/>
      <c r="AG1" s="4046"/>
      <c r="AH1" s="4046"/>
      <c r="AI1" s="4046"/>
      <c r="AM1" s="1"/>
      <c r="AN1" s="267" t="s">
        <v>12629</v>
      </c>
      <c r="AO1" s="1"/>
      <c r="AP1" s="1"/>
      <c r="AQ1" s="1"/>
      <c r="AR1" s="1"/>
      <c r="AS1" s="1"/>
      <c r="AT1" s="1"/>
      <c r="AU1" s="1"/>
    </row>
    <row r="2" spans="1:47" x14ac:dyDescent="0.25">
      <c r="A2" s="4009" t="s">
        <v>1129</v>
      </c>
      <c r="B2" s="4010"/>
      <c r="C2" s="4010"/>
      <c r="D2" s="4010"/>
      <c r="E2" s="4010"/>
      <c r="F2" s="4010"/>
      <c r="G2" s="4010"/>
      <c r="H2" s="4010"/>
      <c r="I2" s="4010"/>
      <c r="J2" s="4010"/>
      <c r="K2" s="4010"/>
      <c r="L2" s="4010"/>
      <c r="M2" s="4010"/>
      <c r="N2" s="4010"/>
      <c r="O2" s="4010"/>
      <c r="P2" s="4010"/>
      <c r="Q2" s="4010"/>
      <c r="R2" s="4010"/>
      <c r="S2" s="4010"/>
      <c r="T2" s="4011"/>
      <c r="U2"/>
      <c r="V2" s="4044"/>
      <c r="W2" s="4045"/>
      <c r="X2" s="4045"/>
      <c r="Y2" s="4045"/>
      <c r="Z2" s="4045"/>
      <c r="AA2" s="4045"/>
      <c r="AB2" s="4045"/>
      <c r="AC2" s="4045"/>
      <c r="AD2" s="4053" t="s">
        <v>12794</v>
      </c>
      <c r="AE2" s="4047" t="s">
        <v>12813</v>
      </c>
      <c r="AF2" s="4048"/>
      <c r="AG2" s="4049"/>
      <c r="AH2" s="4050" t="s">
        <v>12810</v>
      </c>
      <c r="AI2" s="4051" t="s">
        <v>12811</v>
      </c>
      <c r="AM2" s="107"/>
      <c r="AN2" t="s">
        <v>12630</v>
      </c>
      <c r="AO2" s="107"/>
      <c r="AP2" s="107"/>
      <c r="AQ2" s="107"/>
      <c r="AR2" s="107"/>
      <c r="AS2" s="107"/>
      <c r="AT2" s="107"/>
      <c r="AU2" s="107"/>
    </row>
    <row r="3" spans="1:47" x14ac:dyDescent="0.25">
      <c r="A3" s="4012" t="s">
        <v>1130</v>
      </c>
      <c r="B3" s="4013"/>
      <c r="C3" s="4013"/>
      <c r="D3" s="4013"/>
      <c r="E3" s="4013"/>
      <c r="F3" s="4013"/>
      <c r="G3" s="4013"/>
      <c r="H3" s="4013"/>
      <c r="I3" s="4013"/>
      <c r="J3" s="4013"/>
      <c r="K3" s="4013"/>
      <c r="L3" s="4013"/>
      <c r="M3" s="4013"/>
      <c r="N3" s="4013"/>
      <c r="O3" s="4013"/>
      <c r="P3" s="4013"/>
      <c r="Q3" s="4013"/>
      <c r="R3" s="4013"/>
      <c r="S3" s="4013"/>
      <c r="T3" s="4014"/>
      <c r="U3"/>
      <c r="V3" s="1983" t="s">
        <v>12631</v>
      </c>
      <c r="W3" s="4055" t="s">
        <v>12632</v>
      </c>
      <c r="X3" s="4051"/>
      <c r="Y3" s="1983" t="s">
        <v>12631</v>
      </c>
      <c r="Z3" s="1983" t="s">
        <v>12633</v>
      </c>
      <c r="AA3" s="1983" t="s">
        <v>12631</v>
      </c>
      <c r="AB3" s="4055" t="s">
        <v>12634</v>
      </c>
      <c r="AC3" s="4056"/>
      <c r="AD3" s="4054"/>
      <c r="AE3" s="1987" t="s">
        <v>1087</v>
      </c>
      <c r="AF3" s="1987" t="s">
        <v>1104</v>
      </c>
      <c r="AG3" s="2050" t="s">
        <v>1110</v>
      </c>
      <c r="AH3" s="4051"/>
      <c r="AI3" s="4052"/>
      <c r="AN3" t="s">
        <v>12635</v>
      </c>
      <c r="AO3" s="107"/>
      <c r="AP3" s="107"/>
      <c r="AQ3" s="107"/>
      <c r="AR3" s="107"/>
      <c r="AS3" s="107"/>
      <c r="AT3" s="107"/>
      <c r="AU3" s="107"/>
    </row>
    <row r="4" spans="1:47" x14ac:dyDescent="0.25">
      <c r="A4" s="3998" t="s">
        <v>1087</v>
      </c>
      <c r="B4" s="3867"/>
      <c r="C4" s="3867"/>
      <c r="D4" s="3867"/>
      <c r="E4" s="3867"/>
      <c r="F4" s="3867"/>
      <c r="G4" s="3867"/>
      <c r="H4" s="3867"/>
      <c r="I4" s="3867"/>
      <c r="J4" s="3997"/>
      <c r="K4" s="3999" t="s">
        <v>1104</v>
      </c>
      <c r="L4" s="3982"/>
      <c r="M4" s="3982"/>
      <c r="N4" s="3982"/>
      <c r="O4" s="3982"/>
      <c r="P4" s="3982"/>
      <c r="Q4" s="3982"/>
      <c r="R4" s="3982"/>
      <c r="S4" s="3982"/>
      <c r="T4" s="4000"/>
      <c r="V4" s="1986"/>
      <c r="W4" s="1987" t="s">
        <v>12636</v>
      </c>
      <c r="X4" s="1987" t="s">
        <v>12637</v>
      </c>
      <c r="Y4" s="1986"/>
      <c r="Z4" s="1987" t="s">
        <v>12638</v>
      </c>
      <c r="AA4" s="1986"/>
      <c r="AB4" s="1985" t="s">
        <v>12639</v>
      </c>
      <c r="AC4" s="1984" t="s">
        <v>12640</v>
      </c>
      <c r="AD4" s="2057" t="s">
        <v>12796</v>
      </c>
      <c r="AE4" s="2051" t="s">
        <v>12808</v>
      </c>
      <c r="AF4" s="2051" t="s">
        <v>12809</v>
      </c>
      <c r="AG4" s="2052" t="s">
        <v>12809</v>
      </c>
      <c r="AH4" s="199"/>
      <c r="AI4" s="199"/>
      <c r="AM4" s="3445"/>
      <c r="AN4" s="4030"/>
      <c r="AO4" s="4030"/>
      <c r="AP4" s="4030"/>
      <c r="AQ4" s="4030"/>
      <c r="AR4" s="4030"/>
      <c r="AS4" s="4030"/>
      <c r="AT4" s="4030"/>
      <c r="AU4" s="4030"/>
    </row>
    <row r="5" spans="1:47" x14ac:dyDescent="0.25">
      <c r="A5" s="694" t="s">
        <v>1088</v>
      </c>
      <c r="B5" s="95" t="s">
        <v>1089</v>
      </c>
      <c r="C5" s="95" t="s">
        <v>1090</v>
      </c>
      <c r="D5" s="95" t="s">
        <v>1091</v>
      </c>
      <c r="E5" s="95" t="s">
        <v>1092</v>
      </c>
      <c r="F5" s="95" t="s">
        <v>1093</v>
      </c>
      <c r="G5" s="95" t="s">
        <v>1094</v>
      </c>
      <c r="H5" s="96" t="s">
        <v>1095</v>
      </c>
      <c r="I5" s="95" t="s">
        <v>1096</v>
      </c>
      <c r="J5" s="97" t="s">
        <v>6</v>
      </c>
      <c r="K5" s="94" t="s">
        <v>1088</v>
      </c>
      <c r="L5" s="95" t="s">
        <v>1089</v>
      </c>
      <c r="M5" s="95" t="s">
        <v>1090</v>
      </c>
      <c r="N5" s="95" t="s">
        <v>1091</v>
      </c>
      <c r="O5" s="95" t="s">
        <v>1092</v>
      </c>
      <c r="P5" s="95" t="s">
        <v>1093</v>
      </c>
      <c r="Q5" s="95" t="s">
        <v>1094</v>
      </c>
      <c r="R5" s="96" t="s">
        <v>1095</v>
      </c>
      <c r="S5" s="95" t="s">
        <v>1096</v>
      </c>
      <c r="T5" s="695" t="s">
        <v>6</v>
      </c>
      <c r="V5" s="1988">
        <v>0</v>
      </c>
      <c r="W5" s="1988" t="s">
        <v>12641</v>
      </c>
      <c r="X5" s="1989" t="s">
        <v>12641</v>
      </c>
      <c r="Y5" s="1988">
        <v>0</v>
      </c>
      <c r="Z5" s="1990" t="s">
        <v>12642</v>
      </c>
      <c r="AA5" s="1991">
        <v>0</v>
      </c>
      <c r="AB5" s="1992" t="s">
        <v>12643</v>
      </c>
      <c r="AC5" s="2046" t="s">
        <v>12644</v>
      </c>
      <c r="AD5" s="2057" t="s">
        <v>12797</v>
      </c>
      <c r="AE5" s="2051" t="s">
        <v>12808</v>
      </c>
      <c r="AF5" s="2051" t="s">
        <v>12809</v>
      </c>
      <c r="AG5" s="2052" t="s">
        <v>12809</v>
      </c>
      <c r="AH5" s="199"/>
      <c r="AI5" s="199"/>
      <c r="AN5" t="s">
        <v>12645</v>
      </c>
    </row>
    <row r="6" spans="1:47" x14ac:dyDescent="0.25">
      <c r="A6" s="696">
        <v>1</v>
      </c>
      <c r="B6" s="138"/>
      <c r="C6" s="138"/>
      <c r="D6" s="138"/>
      <c r="E6" s="138"/>
      <c r="F6" s="138"/>
      <c r="G6" s="138"/>
      <c r="H6" s="113"/>
      <c r="I6" s="472" t="s">
        <v>1097</v>
      </c>
      <c r="J6" s="361" t="s">
        <v>8476</v>
      </c>
      <c r="K6" s="144">
        <v>1</v>
      </c>
      <c r="L6" s="138"/>
      <c r="M6" s="138"/>
      <c r="N6" s="138"/>
      <c r="O6" s="138"/>
      <c r="P6" s="138"/>
      <c r="Q6" s="138"/>
      <c r="R6" s="113"/>
      <c r="S6" s="487" t="s">
        <v>1105</v>
      </c>
      <c r="T6" s="697" t="s">
        <v>8484</v>
      </c>
      <c r="V6" s="1993">
        <v>1</v>
      </c>
      <c r="W6" s="1994" t="s">
        <v>19543</v>
      </c>
      <c r="X6" s="1995"/>
      <c r="Y6" s="1993">
        <v>1</v>
      </c>
      <c r="Z6" s="226" t="s">
        <v>12646</v>
      </c>
      <c r="AA6" s="226">
        <v>1</v>
      </c>
      <c r="AB6" s="1996" t="s">
        <v>12647</v>
      </c>
      <c r="AC6" s="1996"/>
      <c r="AD6" s="2057" t="s">
        <v>12795</v>
      </c>
      <c r="AE6" s="2051" t="s">
        <v>12808</v>
      </c>
      <c r="AF6" s="2051" t="s">
        <v>12809</v>
      </c>
      <c r="AG6" s="2052" t="s">
        <v>12814</v>
      </c>
      <c r="AH6" s="2053" t="s">
        <v>1111</v>
      </c>
      <c r="AI6" s="2054" t="s">
        <v>12819</v>
      </c>
      <c r="AN6" t="s">
        <v>12648</v>
      </c>
    </row>
    <row r="7" spans="1:47" x14ac:dyDescent="0.25">
      <c r="A7" s="696"/>
      <c r="B7" s="138">
        <v>1</v>
      </c>
      <c r="C7" s="138"/>
      <c r="D7" s="138"/>
      <c r="E7" s="138"/>
      <c r="F7" s="138"/>
      <c r="G7" s="138"/>
      <c r="H7" s="113"/>
      <c r="I7" s="472" t="s">
        <v>1098</v>
      </c>
      <c r="J7" s="361" t="s">
        <v>8477</v>
      </c>
      <c r="K7" s="144"/>
      <c r="L7" s="138">
        <v>1</v>
      </c>
      <c r="M7" s="138"/>
      <c r="N7" s="138"/>
      <c r="O7" s="138"/>
      <c r="P7" s="138"/>
      <c r="Q7" s="138"/>
      <c r="R7" s="113"/>
      <c r="S7" s="487" t="s">
        <v>1106</v>
      </c>
      <c r="T7" s="697" t="s">
        <v>8485</v>
      </c>
      <c r="V7" s="1997">
        <v>2</v>
      </c>
      <c r="W7" s="1994" t="s">
        <v>19544</v>
      </c>
      <c r="X7" s="1998" t="s">
        <v>1497</v>
      </c>
      <c r="Y7" s="1993">
        <v>2</v>
      </c>
      <c r="Z7" s="1999" t="s">
        <v>19539</v>
      </c>
      <c r="AA7" s="226">
        <v>2</v>
      </c>
      <c r="AB7" s="1996" t="s">
        <v>12649</v>
      </c>
      <c r="AC7" s="1996"/>
      <c r="AD7" s="149" t="s">
        <v>12798</v>
      </c>
      <c r="AE7" s="2051" t="s">
        <v>12808</v>
      </c>
      <c r="AF7" s="2051" t="s">
        <v>12809</v>
      </c>
      <c r="AG7" s="2052" t="s">
        <v>12814</v>
      </c>
      <c r="AH7" s="2048" t="s">
        <v>1111</v>
      </c>
      <c r="AI7" s="2054" t="s">
        <v>12819</v>
      </c>
      <c r="AN7" t="s">
        <v>12650</v>
      </c>
    </row>
    <row r="8" spans="1:47" x14ac:dyDescent="0.25">
      <c r="A8" s="696"/>
      <c r="B8" s="138"/>
      <c r="C8" s="138">
        <v>1</v>
      </c>
      <c r="D8" s="138"/>
      <c r="E8" s="138"/>
      <c r="F8" s="138"/>
      <c r="G8" s="138"/>
      <c r="H8" s="113"/>
      <c r="I8" s="472" t="s">
        <v>1099</v>
      </c>
      <c r="J8" s="361" t="s">
        <v>8478</v>
      </c>
      <c r="K8" s="144"/>
      <c r="L8" s="138"/>
      <c r="M8" s="138">
        <v>1</v>
      </c>
      <c r="N8" s="138"/>
      <c r="O8" s="138"/>
      <c r="P8" s="138"/>
      <c r="Q8" s="138"/>
      <c r="R8" s="113"/>
      <c r="S8" s="487" t="s">
        <v>1107</v>
      </c>
      <c r="T8" s="697" t="s">
        <v>8486</v>
      </c>
      <c r="V8" s="1993">
        <v>3</v>
      </c>
      <c r="W8" s="1993"/>
      <c r="X8" s="1995"/>
      <c r="Y8" s="1993">
        <v>3</v>
      </c>
      <c r="Z8" s="226"/>
      <c r="AA8" s="2000">
        <v>3</v>
      </c>
      <c r="AB8" s="2001" t="s">
        <v>12651</v>
      </c>
      <c r="AC8" s="2047" t="s">
        <v>12644</v>
      </c>
      <c r="AD8" s="4035" t="s">
        <v>12799</v>
      </c>
      <c r="AE8" s="4031" t="s">
        <v>12808</v>
      </c>
      <c r="AF8" s="4031" t="s">
        <v>12809</v>
      </c>
      <c r="AG8" s="4033" t="s">
        <v>12814</v>
      </c>
      <c r="AH8" s="2048" t="s">
        <v>1111</v>
      </c>
      <c r="AI8" s="4037" t="s">
        <v>12819</v>
      </c>
      <c r="AN8" t="s">
        <v>12652</v>
      </c>
    </row>
    <row r="9" spans="1:47" ht="30" x14ac:dyDescent="0.25">
      <c r="A9" s="696"/>
      <c r="B9" s="138"/>
      <c r="C9" s="138"/>
      <c r="D9" s="138">
        <v>1</v>
      </c>
      <c r="E9" s="138"/>
      <c r="F9" s="138"/>
      <c r="G9" s="138"/>
      <c r="H9" s="113"/>
      <c r="I9" s="472" t="s">
        <v>1100</v>
      </c>
      <c r="J9" s="361" t="s">
        <v>8479</v>
      </c>
      <c r="K9" s="144"/>
      <c r="L9" s="138"/>
      <c r="M9" s="138"/>
      <c r="N9" s="138">
        <v>1</v>
      </c>
      <c r="O9" s="138"/>
      <c r="P9" s="138"/>
      <c r="Q9" s="138"/>
      <c r="R9" s="113"/>
      <c r="S9" s="487" t="s">
        <v>1108</v>
      </c>
      <c r="T9" s="697" t="s">
        <v>8487</v>
      </c>
      <c r="V9" s="1993">
        <v>4</v>
      </c>
      <c r="W9" s="1993"/>
      <c r="X9" s="1995"/>
      <c r="Y9" s="1993">
        <v>4</v>
      </c>
      <c r="Z9" s="1999" t="s">
        <v>19540</v>
      </c>
      <c r="AA9" s="226">
        <v>4</v>
      </c>
      <c r="AB9" s="1996" t="s">
        <v>12653</v>
      </c>
      <c r="AC9" s="1996"/>
      <c r="AD9" s="4036"/>
      <c r="AE9" s="4032"/>
      <c r="AF9" s="4032"/>
      <c r="AG9" s="4034"/>
      <c r="AH9" s="2049" t="s">
        <v>1112</v>
      </c>
      <c r="AI9" s="4038"/>
      <c r="AM9" s="413"/>
      <c r="AN9" t="s">
        <v>12654</v>
      </c>
    </row>
    <row r="10" spans="1:47" x14ac:dyDescent="0.25">
      <c r="A10" s="696"/>
      <c r="B10" s="138"/>
      <c r="C10" s="138"/>
      <c r="D10" s="138"/>
      <c r="E10" s="138">
        <v>1</v>
      </c>
      <c r="F10" s="138"/>
      <c r="G10" s="138"/>
      <c r="H10" s="113"/>
      <c r="I10" s="472" t="s">
        <v>1101</v>
      </c>
      <c r="J10" s="361" t="s">
        <v>8480</v>
      </c>
      <c r="K10" s="144"/>
      <c r="L10" s="138"/>
      <c r="M10" s="138"/>
      <c r="N10" s="138"/>
      <c r="O10" s="138">
        <v>1</v>
      </c>
      <c r="P10" s="138"/>
      <c r="Q10" s="138"/>
      <c r="R10" s="113"/>
      <c r="S10" s="487" t="s">
        <v>1109</v>
      </c>
      <c r="T10" s="697" t="s">
        <v>8488</v>
      </c>
      <c r="V10" s="1993">
        <v>5</v>
      </c>
      <c r="W10" s="1993" t="s">
        <v>19545</v>
      </c>
      <c r="X10" s="1995"/>
      <c r="Y10" s="1993">
        <v>5</v>
      </c>
      <c r="Z10" s="226"/>
      <c r="AA10" s="2000">
        <v>5</v>
      </c>
      <c r="AB10" s="2001" t="s">
        <v>19541</v>
      </c>
      <c r="AC10" s="2047" t="s">
        <v>12644</v>
      </c>
      <c r="AD10" s="2057" t="s">
        <v>12800</v>
      </c>
      <c r="AE10" s="2051" t="s">
        <v>12815</v>
      </c>
      <c r="AF10" s="2055" t="s">
        <v>12816</v>
      </c>
      <c r="AG10" s="2052" t="s">
        <v>12814</v>
      </c>
      <c r="AH10" s="2049" t="s">
        <v>1111</v>
      </c>
      <c r="AI10" s="2054" t="s">
        <v>12819</v>
      </c>
      <c r="AN10" t="s">
        <v>12655</v>
      </c>
    </row>
    <row r="11" spans="1:47" ht="30" x14ac:dyDescent="0.25">
      <c r="A11" s="696"/>
      <c r="B11" s="138"/>
      <c r="C11" s="138"/>
      <c r="D11" s="138"/>
      <c r="E11" s="138"/>
      <c r="F11" s="138">
        <v>1</v>
      </c>
      <c r="G11" s="138"/>
      <c r="H11" s="113"/>
      <c r="I11" s="472" t="s">
        <v>2989</v>
      </c>
      <c r="J11" s="361" t="s">
        <v>8481</v>
      </c>
      <c r="K11" s="144"/>
      <c r="L11" s="138"/>
      <c r="M11" s="138"/>
      <c r="N11" s="138"/>
      <c r="O11" s="138"/>
      <c r="P11" s="138">
        <v>0</v>
      </c>
      <c r="Q11" s="138"/>
      <c r="R11" s="113"/>
      <c r="S11" s="90" t="s">
        <v>1103</v>
      </c>
      <c r="T11" s="698" t="s">
        <v>8489</v>
      </c>
      <c r="V11" s="1997">
        <v>6</v>
      </c>
      <c r="W11" s="1993" t="s">
        <v>19538</v>
      </c>
      <c r="X11" s="1998" t="s">
        <v>1497</v>
      </c>
      <c r="Y11" s="1993">
        <v>6</v>
      </c>
      <c r="Z11" s="226"/>
      <c r="AA11" s="226">
        <v>6</v>
      </c>
      <c r="AB11" s="2001" t="s">
        <v>12643</v>
      </c>
      <c r="AC11" s="2001" t="s">
        <v>12656</v>
      </c>
      <c r="AD11" s="2057" t="s">
        <v>12801</v>
      </c>
      <c r="AE11" s="2055" t="s">
        <v>12817</v>
      </c>
      <c r="AF11" s="2055" t="s">
        <v>12816</v>
      </c>
      <c r="AG11" s="2052" t="s">
        <v>12814</v>
      </c>
      <c r="AH11" s="2053" t="s">
        <v>1111</v>
      </c>
      <c r="AI11" s="2054" t="s">
        <v>12819</v>
      </c>
    </row>
    <row r="12" spans="1:47" x14ac:dyDescent="0.25">
      <c r="A12" s="696"/>
      <c r="B12" s="138"/>
      <c r="C12" s="138"/>
      <c r="D12" s="138"/>
      <c r="E12" s="138"/>
      <c r="F12" s="138"/>
      <c r="G12" s="138">
        <v>1</v>
      </c>
      <c r="H12" s="113"/>
      <c r="I12" s="699" t="s">
        <v>1608</v>
      </c>
      <c r="J12" s="377" t="s">
        <v>8482</v>
      </c>
      <c r="K12" s="144"/>
      <c r="L12" s="138"/>
      <c r="M12" s="138"/>
      <c r="N12" s="138"/>
      <c r="O12" s="138"/>
      <c r="P12" s="138"/>
      <c r="Q12" s="138">
        <v>0</v>
      </c>
      <c r="R12" s="113"/>
      <c r="S12" s="90" t="s">
        <v>1103</v>
      </c>
      <c r="T12" s="698" t="s">
        <v>8490</v>
      </c>
      <c r="V12" s="1993">
        <v>7</v>
      </c>
      <c r="W12" s="1993" t="s">
        <v>19546</v>
      </c>
      <c r="X12" s="1995"/>
      <c r="Y12" s="1993">
        <v>7</v>
      </c>
      <c r="Z12" s="226"/>
      <c r="AA12" s="226">
        <v>7</v>
      </c>
      <c r="AB12" s="2001" t="s">
        <v>19542</v>
      </c>
      <c r="AC12" s="2001" t="s">
        <v>12656</v>
      </c>
      <c r="AD12" s="2057" t="s">
        <v>12802</v>
      </c>
      <c r="AE12" s="2051" t="s">
        <v>12818</v>
      </c>
      <c r="AF12" s="2055" t="s">
        <v>12816</v>
      </c>
      <c r="AG12" s="2052" t="s">
        <v>12809</v>
      </c>
      <c r="AH12" s="199"/>
      <c r="AI12" s="2054" t="s">
        <v>12819</v>
      </c>
      <c r="AN12" t="s">
        <v>12657</v>
      </c>
    </row>
    <row r="13" spans="1:47" x14ac:dyDescent="0.25">
      <c r="A13" s="696"/>
      <c r="B13" s="138"/>
      <c r="C13" s="138"/>
      <c r="D13" s="138"/>
      <c r="E13" s="138"/>
      <c r="F13" s="138"/>
      <c r="G13" s="138"/>
      <c r="H13" s="113">
        <v>0</v>
      </c>
      <c r="I13" s="207" t="s">
        <v>1103</v>
      </c>
      <c r="J13" s="142" t="s">
        <v>8483</v>
      </c>
      <c r="K13" s="144"/>
      <c r="L13" s="138"/>
      <c r="M13" s="138"/>
      <c r="N13" s="138"/>
      <c r="O13" s="138"/>
      <c r="P13" s="138"/>
      <c r="Q13" s="138"/>
      <c r="R13" s="113">
        <v>0</v>
      </c>
      <c r="S13" s="90" t="s">
        <v>1103</v>
      </c>
      <c r="T13" s="700" t="s">
        <v>8491</v>
      </c>
      <c r="V13" s="1993">
        <v>8</v>
      </c>
      <c r="W13" s="1993"/>
      <c r="X13" s="1995"/>
      <c r="Y13" s="1993">
        <v>8</v>
      </c>
      <c r="Z13" s="226"/>
      <c r="AA13" s="226">
        <v>8</v>
      </c>
      <c r="AB13" s="1996"/>
      <c r="AC13" s="1996"/>
      <c r="AD13" s="2057" t="s">
        <v>12803</v>
      </c>
      <c r="AE13" s="2051" t="s">
        <v>12821</v>
      </c>
      <c r="AF13" s="2055" t="s">
        <v>12816</v>
      </c>
      <c r="AG13" s="444" t="s">
        <v>564</v>
      </c>
      <c r="AH13" s="2056" t="s">
        <v>1116</v>
      </c>
      <c r="AI13" s="2054" t="s">
        <v>12819</v>
      </c>
      <c r="AN13" t="s">
        <v>12658</v>
      </c>
    </row>
    <row r="14" spans="1:47" x14ac:dyDescent="0.25">
      <c r="A14" s="3981" t="s">
        <v>1110</v>
      </c>
      <c r="B14" s="3982"/>
      <c r="C14" s="3982"/>
      <c r="D14" s="3982"/>
      <c r="E14" s="3982"/>
      <c r="F14" s="3982"/>
      <c r="G14" s="3982"/>
      <c r="H14" s="3982"/>
      <c r="I14" s="3982"/>
      <c r="J14" s="3983"/>
      <c r="K14" s="3999" t="s">
        <v>1117</v>
      </c>
      <c r="L14" s="3982"/>
      <c r="M14" s="3982"/>
      <c r="N14" s="3982"/>
      <c r="O14" s="3982"/>
      <c r="P14" s="3982"/>
      <c r="Q14" s="3982"/>
      <c r="R14" s="3982"/>
      <c r="S14" s="3982"/>
      <c r="T14" s="4000"/>
      <c r="V14" s="2002">
        <v>9</v>
      </c>
      <c r="W14" s="2002" t="s">
        <v>12659</v>
      </c>
      <c r="X14" s="2003"/>
      <c r="Y14" s="2002">
        <v>9</v>
      </c>
      <c r="Z14" s="2004"/>
      <c r="AA14" s="2004">
        <v>9</v>
      </c>
      <c r="AB14" s="2005"/>
      <c r="AC14" s="2005"/>
      <c r="AD14" s="2057" t="s">
        <v>12804</v>
      </c>
      <c r="AE14" s="2055" t="s">
        <v>12822</v>
      </c>
      <c r="AF14" s="2055" t="s">
        <v>12816</v>
      </c>
      <c r="AG14" s="444" t="s">
        <v>187</v>
      </c>
      <c r="AH14" s="199"/>
      <c r="AI14" s="2054" t="s">
        <v>12819</v>
      </c>
      <c r="AN14" t="s">
        <v>12660</v>
      </c>
    </row>
    <row r="15" spans="1:47" x14ac:dyDescent="0.25">
      <c r="A15" s="694" t="s">
        <v>1088</v>
      </c>
      <c r="B15" s="95" t="s">
        <v>1089</v>
      </c>
      <c r="C15" s="95" t="s">
        <v>1090</v>
      </c>
      <c r="D15" s="95" t="s">
        <v>1091</v>
      </c>
      <c r="E15" s="95" t="s">
        <v>1092</v>
      </c>
      <c r="F15" s="95" t="s">
        <v>1093</v>
      </c>
      <c r="G15" s="95" t="s">
        <v>1094</v>
      </c>
      <c r="H15" s="96" t="s">
        <v>1095</v>
      </c>
      <c r="I15" s="95" t="s">
        <v>1096</v>
      </c>
      <c r="J15" s="97" t="s">
        <v>6</v>
      </c>
      <c r="K15" s="683" t="s">
        <v>1088</v>
      </c>
      <c r="L15" s="88" t="s">
        <v>1089</v>
      </c>
      <c r="M15" s="88" t="s">
        <v>1090</v>
      </c>
      <c r="N15" s="88" t="s">
        <v>1091</v>
      </c>
      <c r="O15" s="88" t="s">
        <v>1092</v>
      </c>
      <c r="P15" s="88" t="s">
        <v>1093</v>
      </c>
      <c r="Q15" s="88" t="s">
        <v>1094</v>
      </c>
      <c r="R15" s="684" t="s">
        <v>1095</v>
      </c>
      <c r="S15" s="683" t="s">
        <v>1096</v>
      </c>
      <c r="T15" s="701" t="s">
        <v>6</v>
      </c>
      <c r="AD15" s="2057" t="s">
        <v>12805</v>
      </c>
      <c r="AE15" s="2055" t="s">
        <v>12817</v>
      </c>
      <c r="AF15" s="2055" t="s">
        <v>12816</v>
      </c>
      <c r="AG15" s="2052" t="s">
        <v>12814</v>
      </c>
      <c r="AH15" s="2053" t="s">
        <v>1111</v>
      </c>
      <c r="AI15" s="2054" t="s">
        <v>12819</v>
      </c>
      <c r="AN15" t="s">
        <v>12661</v>
      </c>
    </row>
    <row r="16" spans="1:47" x14ac:dyDescent="0.25">
      <c r="A16" s="696">
        <v>1</v>
      </c>
      <c r="B16" s="138"/>
      <c r="C16" s="138"/>
      <c r="D16" s="138"/>
      <c r="E16" s="138"/>
      <c r="F16" s="138"/>
      <c r="G16" s="138"/>
      <c r="H16" s="113"/>
      <c r="I16" s="487" t="s">
        <v>1111</v>
      </c>
      <c r="J16" s="361" t="s">
        <v>8492</v>
      </c>
      <c r="K16" s="144">
        <v>1</v>
      </c>
      <c r="L16" s="138"/>
      <c r="M16" s="138"/>
      <c r="N16" s="138"/>
      <c r="O16" s="138"/>
      <c r="P16" s="138"/>
      <c r="Q16" s="138"/>
      <c r="R16" s="113"/>
      <c r="S16" s="488" t="s">
        <v>1118</v>
      </c>
      <c r="T16" s="702" t="s">
        <v>8498</v>
      </c>
      <c r="W16" s="90"/>
      <c r="AD16" s="149" t="s">
        <v>12806</v>
      </c>
      <c r="AE16" s="198" t="s">
        <v>12817</v>
      </c>
      <c r="AF16" s="2055" t="s">
        <v>12816</v>
      </c>
      <c r="AG16" s="2052" t="s">
        <v>12814</v>
      </c>
      <c r="AH16" s="2053" t="s">
        <v>1111</v>
      </c>
      <c r="AI16" s="2054" t="s">
        <v>12819</v>
      </c>
      <c r="AN16" t="s">
        <v>12662</v>
      </c>
    </row>
    <row r="17" spans="1:40" x14ac:dyDescent="0.25">
      <c r="A17" s="696"/>
      <c r="B17" s="138">
        <v>1</v>
      </c>
      <c r="C17" s="138"/>
      <c r="D17" s="138"/>
      <c r="E17" s="138"/>
      <c r="F17" s="138"/>
      <c r="G17" s="138"/>
      <c r="H17" s="113"/>
      <c r="I17" s="487" t="s">
        <v>1112</v>
      </c>
      <c r="J17" s="361" t="s">
        <v>8493</v>
      </c>
      <c r="K17" s="144"/>
      <c r="L17" s="138">
        <v>1</v>
      </c>
      <c r="M17" s="138"/>
      <c r="N17" s="138"/>
      <c r="O17" s="138"/>
      <c r="P17" s="138"/>
      <c r="Q17" s="138"/>
      <c r="R17" s="113"/>
      <c r="S17" s="488" t="s">
        <v>1119</v>
      </c>
      <c r="T17" s="697" t="s">
        <v>8499</v>
      </c>
      <c r="AD17" s="149" t="s">
        <v>12807</v>
      </c>
      <c r="AE17" s="198" t="s">
        <v>12817</v>
      </c>
      <c r="AF17" s="2055" t="s">
        <v>12816</v>
      </c>
      <c r="AG17" s="2052" t="s">
        <v>12809</v>
      </c>
      <c r="AH17" s="199"/>
      <c r="AI17" s="2054" t="s">
        <v>12819</v>
      </c>
      <c r="AN17" t="s">
        <v>12663</v>
      </c>
    </row>
    <row r="18" spans="1:40" x14ac:dyDescent="0.25">
      <c r="A18" s="696"/>
      <c r="B18" s="138"/>
      <c r="C18" s="138">
        <v>1</v>
      </c>
      <c r="D18" s="138"/>
      <c r="E18" s="138"/>
      <c r="F18" s="138"/>
      <c r="G18" s="138"/>
      <c r="H18" s="113"/>
      <c r="I18" s="629" t="s">
        <v>1113</v>
      </c>
      <c r="J18" s="378" t="s">
        <v>8494</v>
      </c>
      <c r="K18" s="144"/>
      <c r="L18" s="138"/>
      <c r="M18" s="138">
        <v>1</v>
      </c>
      <c r="N18" s="138"/>
      <c r="O18" s="138"/>
      <c r="P18" s="138"/>
      <c r="Q18" s="138"/>
      <c r="R18" s="113"/>
      <c r="S18" s="488" t="s">
        <v>1120</v>
      </c>
      <c r="T18" s="697" t="s">
        <v>8500</v>
      </c>
      <c r="AN18" t="s">
        <v>12664</v>
      </c>
    </row>
    <row r="19" spans="1:40" x14ac:dyDescent="0.25">
      <c r="A19" s="696"/>
      <c r="B19" s="138"/>
      <c r="C19" s="138"/>
      <c r="D19" s="138">
        <v>1</v>
      </c>
      <c r="E19" s="138"/>
      <c r="F19" s="138"/>
      <c r="G19" s="138"/>
      <c r="H19" s="113"/>
      <c r="I19" s="629" t="s">
        <v>1114</v>
      </c>
      <c r="J19" s="378" t="s">
        <v>8495</v>
      </c>
      <c r="K19" s="144"/>
      <c r="L19" s="138"/>
      <c r="M19" s="138"/>
      <c r="N19" s="138">
        <v>1</v>
      </c>
      <c r="O19" s="138"/>
      <c r="P19" s="138"/>
      <c r="Q19" s="138"/>
      <c r="R19" s="113"/>
      <c r="S19" s="488" t="s">
        <v>1121</v>
      </c>
      <c r="T19" s="697" t="s">
        <v>8501</v>
      </c>
      <c r="AN19" t="s">
        <v>12665</v>
      </c>
    </row>
    <row r="20" spans="1:40" x14ac:dyDescent="0.25">
      <c r="A20" s="696"/>
      <c r="B20" s="138"/>
      <c r="C20" s="138"/>
      <c r="D20" s="138"/>
      <c r="E20" s="138">
        <v>1</v>
      </c>
      <c r="F20" s="138"/>
      <c r="G20" s="138"/>
      <c r="H20" s="113"/>
      <c r="I20" s="629" t="s">
        <v>1115</v>
      </c>
      <c r="J20" s="378" t="s">
        <v>8496</v>
      </c>
      <c r="K20" s="144"/>
      <c r="L20" s="138"/>
      <c r="M20" s="138"/>
      <c r="N20" s="138"/>
      <c r="O20" s="138">
        <v>1</v>
      </c>
      <c r="P20" s="138"/>
      <c r="Q20" s="138"/>
      <c r="R20" s="113"/>
      <c r="S20" s="331" t="s">
        <v>1122</v>
      </c>
      <c r="T20" s="697" t="s">
        <v>8502</v>
      </c>
      <c r="AN20" t="s">
        <v>12666</v>
      </c>
    </row>
    <row r="21" spans="1:40" x14ac:dyDescent="0.25">
      <c r="A21" s="696"/>
      <c r="B21" s="138"/>
      <c r="C21" s="138"/>
      <c r="D21" s="138"/>
      <c r="E21" s="138"/>
      <c r="F21" s="138">
        <v>1</v>
      </c>
      <c r="G21" s="138"/>
      <c r="H21" s="113"/>
      <c r="I21" s="629" t="s">
        <v>1116</v>
      </c>
      <c r="J21" s="378" t="s">
        <v>8497</v>
      </c>
      <c r="K21" s="144"/>
      <c r="L21" s="138"/>
      <c r="M21" s="138"/>
      <c r="N21" s="138"/>
      <c r="O21" s="138"/>
      <c r="P21" s="138">
        <v>0</v>
      </c>
      <c r="Q21" s="138"/>
      <c r="R21" s="113"/>
      <c r="S21" s="98" t="s">
        <v>1103</v>
      </c>
      <c r="T21" s="698" t="s">
        <v>8503</v>
      </c>
    </row>
    <row r="22" spans="1:40" x14ac:dyDescent="0.25">
      <c r="A22" s="696"/>
      <c r="B22" s="138"/>
      <c r="C22" s="138"/>
      <c r="D22" s="138"/>
      <c r="E22" s="138"/>
      <c r="F22" s="138"/>
      <c r="G22" s="138">
        <v>0</v>
      </c>
      <c r="H22" s="113"/>
      <c r="I22" s="90" t="s">
        <v>1103</v>
      </c>
      <c r="J22" s="98" t="s">
        <v>8506</v>
      </c>
      <c r="K22" s="144"/>
      <c r="L22" s="138"/>
      <c r="M22" s="138"/>
      <c r="N22" s="138"/>
      <c r="O22" s="138"/>
      <c r="P22" s="138"/>
      <c r="Q22" s="138">
        <v>0</v>
      </c>
      <c r="R22" s="113"/>
      <c r="S22" s="98" t="s">
        <v>1103</v>
      </c>
      <c r="T22" s="698" t="s">
        <v>8504</v>
      </c>
      <c r="AN22" s="2006" t="s">
        <v>12667</v>
      </c>
    </row>
    <row r="23" spans="1:40" x14ac:dyDescent="0.25">
      <c r="A23" s="696"/>
      <c r="B23" s="138"/>
      <c r="C23" s="138"/>
      <c r="D23" s="138"/>
      <c r="E23" s="138"/>
      <c r="F23" s="138"/>
      <c r="G23" s="138"/>
      <c r="H23" s="113">
        <v>0</v>
      </c>
      <c r="I23" s="90" t="s">
        <v>1103</v>
      </c>
      <c r="J23" s="142" t="s">
        <v>8507</v>
      </c>
      <c r="K23" s="146"/>
      <c r="L23" s="156"/>
      <c r="M23" s="156"/>
      <c r="N23" s="156"/>
      <c r="O23" s="156"/>
      <c r="P23" s="156"/>
      <c r="Q23" s="156"/>
      <c r="R23" s="114">
        <v>0</v>
      </c>
      <c r="S23" s="142" t="s">
        <v>1103</v>
      </c>
      <c r="T23" s="700" t="s">
        <v>8505</v>
      </c>
    </row>
    <row r="24" spans="1:40" x14ac:dyDescent="0.25">
      <c r="A24" s="3981" t="s">
        <v>1123</v>
      </c>
      <c r="B24" s="3982"/>
      <c r="C24" s="3982"/>
      <c r="D24" s="3982"/>
      <c r="E24" s="3982"/>
      <c r="F24" s="3982"/>
      <c r="G24" s="3982"/>
      <c r="H24" s="3982"/>
      <c r="I24" s="3982"/>
      <c r="J24" s="3983"/>
      <c r="K24" s="3862"/>
      <c r="L24" s="4002"/>
      <c r="M24" s="4002"/>
      <c r="N24" s="4002"/>
      <c r="O24" s="4002"/>
      <c r="P24" s="4002"/>
      <c r="Q24" s="4002"/>
      <c r="R24" s="4002"/>
      <c r="S24" s="4002"/>
      <c r="T24" s="4003"/>
      <c r="AN24" s="2007" t="s">
        <v>12668</v>
      </c>
    </row>
    <row r="25" spans="1:40" x14ac:dyDescent="0.25">
      <c r="A25" s="703" t="s">
        <v>1088</v>
      </c>
      <c r="B25" s="88" t="s">
        <v>1089</v>
      </c>
      <c r="C25" s="88" t="s">
        <v>1090</v>
      </c>
      <c r="D25" s="88" t="s">
        <v>1091</v>
      </c>
      <c r="E25" s="88" t="s">
        <v>1092</v>
      </c>
      <c r="F25" s="88" t="s">
        <v>1093</v>
      </c>
      <c r="G25" s="88" t="s">
        <v>1094</v>
      </c>
      <c r="H25" s="684" t="s">
        <v>1095</v>
      </c>
      <c r="I25" s="97" t="s">
        <v>1096</v>
      </c>
      <c r="J25" s="97" t="s">
        <v>6</v>
      </c>
      <c r="K25" s="3874"/>
      <c r="L25" s="4004"/>
      <c r="M25" s="4004"/>
      <c r="N25" s="4004"/>
      <c r="O25" s="4004"/>
      <c r="P25" s="4004"/>
      <c r="Q25" s="4004"/>
      <c r="R25" s="4004"/>
      <c r="S25" s="4004"/>
      <c r="T25" s="4005"/>
    </row>
    <row r="26" spans="1:40" x14ac:dyDescent="0.25">
      <c r="A26" s="696">
        <v>1</v>
      </c>
      <c r="B26" s="138"/>
      <c r="C26" s="138"/>
      <c r="D26" s="138"/>
      <c r="E26" s="138"/>
      <c r="F26" s="138"/>
      <c r="G26" s="138"/>
      <c r="H26" s="113"/>
      <c r="I26" s="331" t="s">
        <v>1124</v>
      </c>
      <c r="J26" s="361" t="s">
        <v>8508</v>
      </c>
      <c r="K26" s="3874"/>
      <c r="L26" s="4004"/>
      <c r="M26" s="4004"/>
      <c r="N26" s="4004"/>
      <c r="O26" s="4004"/>
      <c r="P26" s="4004"/>
      <c r="Q26" s="4004"/>
      <c r="R26" s="4004"/>
      <c r="S26" s="4004"/>
      <c r="T26" s="4005"/>
      <c r="AN26" s="2006" t="s">
        <v>12669</v>
      </c>
    </row>
    <row r="27" spans="1:40" x14ac:dyDescent="0.25">
      <c r="A27" s="696"/>
      <c r="B27" s="138">
        <v>1</v>
      </c>
      <c r="C27" s="138"/>
      <c r="D27" s="138"/>
      <c r="E27" s="138"/>
      <c r="F27" s="138"/>
      <c r="G27" s="138"/>
      <c r="H27" s="113"/>
      <c r="I27" s="331" t="s">
        <v>1125</v>
      </c>
      <c r="J27" s="361" t="s">
        <v>8509</v>
      </c>
      <c r="K27" s="3874"/>
      <c r="L27" s="4004"/>
      <c r="M27" s="4004"/>
      <c r="N27" s="4004"/>
      <c r="O27" s="4004"/>
      <c r="P27" s="4004"/>
      <c r="Q27" s="4004"/>
      <c r="R27" s="4004"/>
      <c r="S27" s="4004"/>
      <c r="T27" s="4005"/>
    </row>
    <row r="28" spans="1:40" x14ac:dyDescent="0.25">
      <c r="A28" s="696"/>
      <c r="B28" s="138"/>
      <c r="C28" s="138">
        <v>1</v>
      </c>
      <c r="D28" s="138"/>
      <c r="E28" s="138"/>
      <c r="F28" s="138"/>
      <c r="G28" s="138"/>
      <c r="H28" s="113"/>
      <c r="I28" s="331" t="s">
        <v>1126</v>
      </c>
      <c r="J28" s="361" t="s">
        <v>8510</v>
      </c>
      <c r="K28" s="3874"/>
      <c r="L28" s="4004"/>
      <c r="M28" s="4004"/>
      <c r="N28" s="4004"/>
      <c r="O28" s="4004"/>
      <c r="P28" s="4004"/>
      <c r="Q28" s="4004"/>
      <c r="R28" s="4004"/>
      <c r="S28" s="4004"/>
      <c r="T28" s="4005"/>
      <c r="AN28" s="2007" t="s">
        <v>12670</v>
      </c>
    </row>
    <row r="29" spans="1:40" x14ac:dyDescent="0.25">
      <c r="A29" s="696"/>
      <c r="B29" s="138"/>
      <c r="C29" s="138"/>
      <c r="D29" s="138">
        <v>1</v>
      </c>
      <c r="E29" s="138"/>
      <c r="F29" s="138"/>
      <c r="G29" s="138"/>
      <c r="H29" s="113"/>
      <c r="I29" s="331" t="s">
        <v>1127</v>
      </c>
      <c r="J29" s="361" t="s">
        <v>8511</v>
      </c>
      <c r="K29" s="3874"/>
      <c r="L29" s="4004"/>
      <c r="M29" s="4004"/>
      <c r="N29" s="4004"/>
      <c r="O29" s="4004"/>
      <c r="P29" s="4004"/>
      <c r="Q29" s="4004"/>
      <c r="R29" s="4004"/>
      <c r="S29" s="4004"/>
      <c r="T29" s="4005"/>
      <c r="AN29" s="1" t="s">
        <v>12671</v>
      </c>
    </row>
    <row r="30" spans="1:40" x14ac:dyDescent="0.25">
      <c r="A30" s="696"/>
      <c r="B30" s="138"/>
      <c r="C30" s="138"/>
      <c r="D30" s="138"/>
      <c r="E30" s="138">
        <v>0</v>
      </c>
      <c r="F30" s="138"/>
      <c r="G30" s="138"/>
      <c r="H30" s="113"/>
      <c r="I30" s="98" t="s">
        <v>1103</v>
      </c>
      <c r="J30" s="98" t="s">
        <v>8512</v>
      </c>
      <c r="K30" s="3874"/>
      <c r="L30" s="4004"/>
      <c r="M30" s="4004"/>
      <c r="N30" s="4004"/>
      <c r="O30" s="4004"/>
      <c r="P30" s="4004"/>
      <c r="Q30" s="4004"/>
      <c r="R30" s="4004"/>
      <c r="S30" s="4004"/>
      <c r="T30" s="4005"/>
    </row>
    <row r="31" spans="1:40" x14ac:dyDescent="0.25">
      <c r="A31" s="696"/>
      <c r="B31" s="138"/>
      <c r="C31" s="138"/>
      <c r="D31" s="138"/>
      <c r="E31" s="138"/>
      <c r="F31" s="138">
        <v>0</v>
      </c>
      <c r="G31" s="138"/>
      <c r="H31" s="113"/>
      <c r="I31" s="98" t="s">
        <v>1103</v>
      </c>
      <c r="J31" s="98" t="s">
        <v>8513</v>
      </c>
      <c r="K31" s="3874"/>
      <c r="L31" s="4004"/>
      <c r="M31" s="4004"/>
      <c r="N31" s="4004"/>
      <c r="O31" s="4004"/>
      <c r="P31" s="4004"/>
      <c r="Q31" s="4004"/>
      <c r="R31" s="4004"/>
      <c r="S31" s="4004"/>
      <c r="T31" s="4005"/>
      <c r="AN31" s="2008" t="s">
        <v>12672</v>
      </c>
    </row>
    <row r="32" spans="1:40" x14ac:dyDescent="0.25">
      <c r="A32" s="696"/>
      <c r="B32" s="138"/>
      <c r="C32" s="138"/>
      <c r="D32" s="138"/>
      <c r="E32" s="138"/>
      <c r="F32" s="138"/>
      <c r="G32" s="138">
        <v>0</v>
      </c>
      <c r="H32" s="113"/>
      <c r="I32" s="98" t="s">
        <v>1103</v>
      </c>
      <c r="J32" s="98" t="s">
        <v>8514</v>
      </c>
      <c r="K32" s="3874"/>
      <c r="L32" s="4004"/>
      <c r="M32" s="4004"/>
      <c r="N32" s="4004"/>
      <c r="O32" s="4004"/>
      <c r="P32" s="4004"/>
      <c r="Q32" s="4004"/>
      <c r="R32" s="4004"/>
      <c r="S32" s="4004"/>
      <c r="T32" s="4005"/>
      <c r="AN32" s="2009" t="s">
        <v>12673</v>
      </c>
    </row>
    <row r="33" spans="1:40" ht="15.75" thickBot="1" x14ac:dyDescent="0.3">
      <c r="A33" s="704"/>
      <c r="B33" s="705"/>
      <c r="C33" s="705"/>
      <c r="D33" s="705"/>
      <c r="E33" s="705"/>
      <c r="F33" s="705"/>
      <c r="G33" s="705"/>
      <c r="H33" s="706">
        <v>0</v>
      </c>
      <c r="I33" s="707" t="s">
        <v>1103</v>
      </c>
      <c r="J33" s="707" t="s">
        <v>8515</v>
      </c>
      <c r="K33" s="4006"/>
      <c r="L33" s="4007"/>
      <c r="M33" s="4007"/>
      <c r="N33" s="4007"/>
      <c r="O33" s="4007"/>
      <c r="P33" s="4007"/>
      <c r="Q33" s="4007"/>
      <c r="R33" s="4007"/>
      <c r="S33" s="4007"/>
      <c r="T33" s="4008"/>
      <c r="AN33" s="2009" t="s">
        <v>12674</v>
      </c>
    </row>
    <row r="34" spans="1:40" x14ac:dyDescent="0.25">
      <c r="A34" s="3984" t="s">
        <v>1237</v>
      </c>
      <c r="B34" s="3985"/>
      <c r="C34" s="3985"/>
      <c r="D34" s="3985"/>
      <c r="E34" s="3985"/>
      <c r="F34" s="3985"/>
      <c r="G34" s="3985"/>
      <c r="H34" s="3985"/>
      <c r="I34" s="3985"/>
      <c r="J34" s="3985"/>
      <c r="K34" s="3985"/>
      <c r="L34" s="3985"/>
      <c r="M34" s="3985"/>
      <c r="N34" s="3985"/>
      <c r="O34" s="3985"/>
      <c r="P34" s="3985"/>
      <c r="Q34" s="3985"/>
      <c r="R34" s="3985"/>
      <c r="S34" s="3985"/>
      <c r="T34" s="3986"/>
      <c r="AN34" s="2010" t="s">
        <v>12675</v>
      </c>
    </row>
    <row r="35" spans="1:40" x14ac:dyDescent="0.25">
      <c r="A35" s="4018" t="s">
        <v>1913</v>
      </c>
      <c r="B35" s="4019"/>
      <c r="C35" s="4019"/>
      <c r="D35" s="4019"/>
      <c r="E35" s="4019"/>
      <c r="F35" s="4019"/>
      <c r="G35" s="4019"/>
      <c r="H35" s="4019"/>
      <c r="I35" s="4019"/>
      <c r="J35" s="4019"/>
      <c r="K35" s="4019"/>
      <c r="L35" s="4019"/>
      <c r="M35" s="4019"/>
      <c r="N35" s="4019"/>
      <c r="O35" s="4019"/>
      <c r="P35" s="4019"/>
      <c r="Q35" s="4019"/>
      <c r="R35" s="4019"/>
      <c r="S35" s="4019"/>
      <c r="T35" s="4020"/>
      <c r="AN35" s="2009" t="s">
        <v>12676</v>
      </c>
    </row>
    <row r="36" spans="1:40" x14ac:dyDescent="0.25">
      <c r="A36" s="4018"/>
      <c r="B36" s="4019"/>
      <c r="C36" s="4019"/>
      <c r="D36" s="4019"/>
      <c r="E36" s="4019"/>
      <c r="F36" s="4019"/>
      <c r="G36" s="4019"/>
      <c r="H36" s="4019"/>
      <c r="I36" s="4019"/>
      <c r="J36" s="4019"/>
      <c r="K36" s="4019"/>
      <c r="L36" s="4019"/>
      <c r="M36" s="4019"/>
      <c r="N36" s="4019"/>
      <c r="O36" s="4019"/>
      <c r="P36" s="4019"/>
      <c r="Q36" s="4019"/>
      <c r="R36" s="4019"/>
      <c r="S36" s="4019"/>
      <c r="T36" s="4020"/>
      <c r="AN36" s="2009" t="s">
        <v>12677</v>
      </c>
    </row>
    <row r="37" spans="1:40" x14ac:dyDescent="0.25">
      <c r="A37" s="3998" t="s">
        <v>1087</v>
      </c>
      <c r="B37" s="3867"/>
      <c r="C37" s="3867"/>
      <c r="D37" s="3867"/>
      <c r="E37" s="3867"/>
      <c r="F37" s="3867"/>
      <c r="G37" s="3867"/>
      <c r="H37" s="3867"/>
      <c r="I37" s="3867"/>
      <c r="J37" s="3997"/>
      <c r="K37" s="3999" t="s">
        <v>1104</v>
      </c>
      <c r="L37" s="3982"/>
      <c r="M37" s="3982"/>
      <c r="N37" s="3982"/>
      <c r="O37" s="3982"/>
      <c r="P37" s="3982"/>
      <c r="Q37" s="3982"/>
      <c r="R37" s="3982"/>
      <c r="S37" s="3982"/>
      <c r="T37" s="4000"/>
      <c r="AN37" s="2009" t="s">
        <v>12676</v>
      </c>
    </row>
    <row r="38" spans="1:40" x14ac:dyDescent="0.25">
      <c r="A38" s="703" t="s">
        <v>1088</v>
      </c>
      <c r="B38" s="88" t="s">
        <v>1089</v>
      </c>
      <c r="C38" s="88" t="s">
        <v>1090</v>
      </c>
      <c r="D38" s="88" t="s">
        <v>1091</v>
      </c>
      <c r="E38" s="88" t="s">
        <v>1092</v>
      </c>
      <c r="F38" s="88" t="s">
        <v>1093</v>
      </c>
      <c r="G38" s="88" t="s">
        <v>1094</v>
      </c>
      <c r="H38" s="684" t="s">
        <v>1095</v>
      </c>
      <c r="I38" s="683" t="s">
        <v>1096</v>
      </c>
      <c r="J38" s="371"/>
      <c r="K38" s="94" t="s">
        <v>1088</v>
      </c>
      <c r="L38" s="95" t="s">
        <v>1089</v>
      </c>
      <c r="M38" s="95" t="s">
        <v>1090</v>
      </c>
      <c r="N38" s="95" t="s">
        <v>1091</v>
      </c>
      <c r="O38" s="95" t="s">
        <v>1092</v>
      </c>
      <c r="P38" s="95" t="s">
        <v>1093</v>
      </c>
      <c r="Q38" s="95" t="s">
        <v>1094</v>
      </c>
      <c r="R38" s="95" t="s">
        <v>1095</v>
      </c>
      <c r="S38" s="693" t="s">
        <v>1096</v>
      </c>
      <c r="T38" s="708"/>
      <c r="AN38" s="2009" t="s">
        <v>12678</v>
      </c>
    </row>
    <row r="39" spans="1:40" x14ac:dyDescent="0.25">
      <c r="A39" s="696">
        <v>1</v>
      </c>
      <c r="B39" s="138"/>
      <c r="C39" s="138"/>
      <c r="D39" s="138"/>
      <c r="E39" s="138"/>
      <c r="F39" s="138"/>
      <c r="G39" s="138"/>
      <c r="H39" s="113"/>
      <c r="I39" s="370" t="s">
        <v>12820</v>
      </c>
      <c r="J39" s="373" t="s">
        <v>8516</v>
      </c>
      <c r="K39" s="144">
        <v>0</v>
      </c>
      <c r="L39" s="138"/>
      <c r="M39" s="138"/>
      <c r="N39" s="138"/>
      <c r="O39" s="138"/>
      <c r="P39" s="138"/>
      <c r="Q39" s="138"/>
      <c r="R39" s="138"/>
      <c r="S39" s="89" t="s">
        <v>1103</v>
      </c>
      <c r="T39" s="698"/>
      <c r="AN39" s="2009" t="s">
        <v>12679</v>
      </c>
    </row>
    <row r="40" spans="1:40" x14ac:dyDescent="0.25">
      <c r="A40" s="696"/>
      <c r="B40" s="138">
        <v>1</v>
      </c>
      <c r="C40" s="138"/>
      <c r="D40" s="138"/>
      <c r="E40" s="138"/>
      <c r="F40" s="138"/>
      <c r="G40" s="138"/>
      <c r="H40" s="113"/>
      <c r="I40" s="370" t="s">
        <v>12819</v>
      </c>
      <c r="J40" s="373" t="s">
        <v>8517</v>
      </c>
      <c r="K40" s="144"/>
      <c r="L40" s="138">
        <v>0</v>
      </c>
      <c r="M40" s="138"/>
      <c r="N40" s="138"/>
      <c r="O40" s="138"/>
      <c r="P40" s="138"/>
      <c r="Q40" s="138"/>
      <c r="R40" s="138"/>
      <c r="S40" s="89" t="s">
        <v>1103</v>
      </c>
      <c r="T40" s="698"/>
      <c r="AN40" s="2010" t="s">
        <v>12680</v>
      </c>
    </row>
    <row r="41" spans="1:40" x14ac:dyDescent="0.25">
      <c r="A41" s="696"/>
      <c r="B41" s="138"/>
      <c r="C41" s="138">
        <v>1</v>
      </c>
      <c r="D41" s="138"/>
      <c r="E41" s="138"/>
      <c r="F41" s="138"/>
      <c r="G41" s="138"/>
      <c r="H41" s="113"/>
      <c r="I41" s="370" t="s">
        <v>1238</v>
      </c>
      <c r="J41" s="373" t="s">
        <v>8518</v>
      </c>
      <c r="K41" s="144"/>
      <c r="L41" s="138"/>
      <c r="M41" s="138">
        <v>0</v>
      </c>
      <c r="N41" s="138"/>
      <c r="O41" s="138"/>
      <c r="P41" s="138"/>
      <c r="Q41" s="138"/>
      <c r="R41" s="113"/>
      <c r="S41" s="89" t="s">
        <v>1103</v>
      </c>
      <c r="T41" s="698"/>
      <c r="AN41" s="2009" t="s">
        <v>12681</v>
      </c>
    </row>
    <row r="42" spans="1:40" x14ac:dyDescent="0.25">
      <c r="A42" s="696"/>
      <c r="B42" s="138"/>
      <c r="C42" s="138"/>
      <c r="D42" s="138">
        <v>1</v>
      </c>
      <c r="E42" s="138"/>
      <c r="F42" s="138"/>
      <c r="G42" s="138"/>
      <c r="H42" s="113"/>
      <c r="I42" s="370" t="s">
        <v>1239</v>
      </c>
      <c r="J42" s="373" t="s">
        <v>8519</v>
      </c>
      <c r="K42" s="144"/>
      <c r="L42" s="138"/>
      <c r="M42" s="138"/>
      <c r="N42" s="138">
        <v>0</v>
      </c>
      <c r="O42" s="138"/>
      <c r="P42" s="138"/>
      <c r="Q42" s="138"/>
      <c r="R42" s="113"/>
      <c r="S42" s="89" t="s">
        <v>1103</v>
      </c>
      <c r="T42" s="698"/>
      <c r="AN42" s="2010" t="s">
        <v>12682</v>
      </c>
    </row>
    <row r="43" spans="1:40" x14ac:dyDescent="0.25">
      <c r="A43" s="696"/>
      <c r="B43" s="138"/>
      <c r="C43" s="138"/>
      <c r="D43" s="138"/>
      <c r="E43" s="138">
        <v>1</v>
      </c>
      <c r="F43" s="138"/>
      <c r="G43" s="138"/>
      <c r="H43" s="113"/>
      <c r="I43" s="370" t="s">
        <v>1240</v>
      </c>
      <c r="J43" s="373" t="s">
        <v>8520</v>
      </c>
      <c r="K43" s="144"/>
      <c r="L43" s="138"/>
      <c r="M43" s="138"/>
      <c r="N43" s="138"/>
      <c r="O43" s="138">
        <v>0</v>
      </c>
      <c r="P43" s="138"/>
      <c r="Q43" s="138"/>
      <c r="R43" s="113"/>
      <c r="S43" s="89" t="s">
        <v>1103</v>
      </c>
      <c r="T43" s="698"/>
      <c r="AN43" s="267" t="s">
        <v>12683</v>
      </c>
    </row>
    <row r="44" spans="1:40" x14ac:dyDescent="0.25">
      <c r="A44" s="696"/>
      <c r="B44" s="138"/>
      <c r="C44" s="138"/>
      <c r="D44" s="138"/>
      <c r="E44" s="138"/>
      <c r="F44" s="138">
        <v>1</v>
      </c>
      <c r="G44" s="138"/>
      <c r="H44" s="113"/>
      <c r="I44" s="370" t="s">
        <v>1241</v>
      </c>
      <c r="J44" s="373" t="s">
        <v>8521</v>
      </c>
      <c r="K44" s="144"/>
      <c r="L44" s="138"/>
      <c r="M44" s="138"/>
      <c r="N44" s="138"/>
      <c r="O44" s="138"/>
      <c r="P44" s="138">
        <v>0</v>
      </c>
      <c r="Q44" s="138"/>
      <c r="R44" s="113"/>
      <c r="S44" s="89" t="s">
        <v>1103</v>
      </c>
      <c r="T44" s="698"/>
      <c r="AN44" s="267" t="s">
        <v>12684</v>
      </c>
    </row>
    <row r="45" spans="1:40" x14ac:dyDescent="0.25">
      <c r="A45" s="696"/>
      <c r="B45" s="138"/>
      <c r="C45" s="138"/>
      <c r="D45" s="138"/>
      <c r="E45" s="138"/>
      <c r="F45" s="138"/>
      <c r="G45" s="138">
        <v>0</v>
      </c>
      <c r="H45" s="113"/>
      <c r="I45" s="89" t="s">
        <v>1103</v>
      </c>
      <c r="J45" s="98"/>
      <c r="K45" s="144"/>
      <c r="L45" s="138"/>
      <c r="M45" s="138"/>
      <c r="N45" s="138"/>
      <c r="O45" s="138"/>
      <c r="P45" s="138"/>
      <c r="Q45" s="138">
        <v>0</v>
      </c>
      <c r="R45" s="113"/>
      <c r="S45" s="89" t="s">
        <v>1103</v>
      </c>
      <c r="T45" s="698"/>
      <c r="AN45" s="2009" t="s">
        <v>12685</v>
      </c>
    </row>
    <row r="46" spans="1:40" x14ac:dyDescent="0.25">
      <c r="A46" s="696"/>
      <c r="B46" s="138"/>
      <c r="C46" s="138"/>
      <c r="D46" s="138"/>
      <c r="E46" s="138"/>
      <c r="F46" s="138"/>
      <c r="G46" s="138"/>
      <c r="H46" s="113">
        <v>0</v>
      </c>
      <c r="I46" s="92" t="s">
        <v>1103</v>
      </c>
      <c r="J46" s="142"/>
      <c r="K46" s="144"/>
      <c r="L46" s="138"/>
      <c r="M46" s="138"/>
      <c r="N46" s="138"/>
      <c r="O46" s="138"/>
      <c r="P46" s="138"/>
      <c r="Q46" s="138"/>
      <c r="R46" s="113">
        <v>0</v>
      </c>
      <c r="S46" s="92" t="s">
        <v>1103</v>
      </c>
      <c r="T46" s="700"/>
      <c r="AN46" s="2010" t="s">
        <v>12686</v>
      </c>
    </row>
    <row r="47" spans="1:40" x14ac:dyDescent="0.25">
      <c r="A47" s="4039" t="s">
        <v>1243</v>
      </c>
      <c r="B47" s="4040"/>
      <c r="C47" s="4040"/>
      <c r="D47" s="4040"/>
      <c r="E47" s="4040"/>
      <c r="F47" s="4040"/>
      <c r="G47" s="4040"/>
      <c r="H47" s="4040"/>
      <c r="I47" s="4040"/>
      <c r="J47" s="4040"/>
      <c r="K47" s="4040"/>
      <c r="L47" s="4040"/>
      <c r="M47" s="4040"/>
      <c r="N47" s="4040"/>
      <c r="O47" s="4040"/>
      <c r="P47" s="4040"/>
      <c r="Q47" s="4040"/>
      <c r="R47" s="4040"/>
      <c r="S47" s="4040"/>
      <c r="T47" s="4041"/>
      <c r="AN47" s="2009" t="s">
        <v>12687</v>
      </c>
    </row>
    <row r="48" spans="1:40" ht="15.75" thickBot="1" x14ac:dyDescent="0.3">
      <c r="A48" s="4057" t="s">
        <v>1244</v>
      </c>
      <c r="B48" s="4058"/>
      <c r="C48" s="4058"/>
      <c r="D48" s="4058"/>
      <c r="E48" s="4058"/>
      <c r="F48" s="4058"/>
      <c r="G48" s="4058"/>
      <c r="H48" s="4058"/>
      <c r="I48" s="4058"/>
      <c r="J48" s="4058"/>
      <c r="K48" s="4058"/>
      <c r="L48" s="4058"/>
      <c r="M48" s="4058"/>
      <c r="N48" s="4058"/>
      <c r="O48" s="4058"/>
      <c r="P48" s="4058"/>
      <c r="Q48" s="4058"/>
      <c r="R48" s="4058"/>
      <c r="S48" s="4058"/>
      <c r="T48" s="4059"/>
      <c r="AN48" s="2009" t="s">
        <v>12678</v>
      </c>
    </row>
    <row r="49" spans="1:40" x14ac:dyDescent="0.25">
      <c r="A49" s="3984" t="s">
        <v>11100</v>
      </c>
      <c r="B49" s="3985"/>
      <c r="C49" s="3985"/>
      <c r="D49" s="3985"/>
      <c r="E49" s="3985"/>
      <c r="F49" s="3985"/>
      <c r="G49" s="3985"/>
      <c r="H49" s="3985"/>
      <c r="I49" s="3985"/>
      <c r="J49" s="3985"/>
      <c r="K49" s="3985"/>
      <c r="L49" s="3985"/>
      <c r="M49" s="3985"/>
      <c r="N49" s="3985"/>
      <c r="O49" s="3985"/>
      <c r="P49" s="3985"/>
      <c r="Q49" s="3985"/>
      <c r="R49" s="3985"/>
      <c r="S49" s="3985"/>
      <c r="T49" s="3986"/>
      <c r="AN49" s="2009" t="s">
        <v>12688</v>
      </c>
    </row>
    <row r="50" spans="1:40" x14ac:dyDescent="0.25">
      <c r="A50" s="4009" t="s">
        <v>1393</v>
      </c>
      <c r="B50" s="4010"/>
      <c r="C50" s="4010"/>
      <c r="D50" s="4010"/>
      <c r="E50" s="4010"/>
      <c r="F50" s="4010"/>
      <c r="G50" s="4010"/>
      <c r="H50" s="4010"/>
      <c r="I50" s="4010"/>
      <c r="J50" s="4010"/>
      <c r="K50" s="4010"/>
      <c r="L50" s="4010"/>
      <c r="M50" s="4010"/>
      <c r="N50" s="4010"/>
      <c r="O50" s="4010"/>
      <c r="P50" s="4010"/>
      <c r="Q50" s="4010"/>
      <c r="R50" s="4010"/>
      <c r="S50" s="4010"/>
      <c r="T50" s="4011"/>
      <c r="AN50" s="2009" t="s">
        <v>12689</v>
      </c>
    </row>
    <row r="51" spans="1:40" x14ac:dyDescent="0.25">
      <c r="A51" s="4012"/>
      <c r="B51" s="4013"/>
      <c r="C51" s="4013"/>
      <c r="D51" s="4013"/>
      <c r="E51" s="4013"/>
      <c r="F51" s="4013"/>
      <c r="G51" s="4013"/>
      <c r="H51" s="4013"/>
      <c r="I51" s="4013"/>
      <c r="J51" s="4013"/>
      <c r="K51" s="4013"/>
      <c r="L51" s="4013"/>
      <c r="M51" s="4013"/>
      <c r="N51" s="4013"/>
      <c r="O51" s="4013"/>
      <c r="P51" s="4013"/>
      <c r="Q51" s="4013"/>
      <c r="R51" s="4013"/>
      <c r="S51" s="4013"/>
      <c r="T51" s="4014"/>
      <c r="AN51" s="2009" t="s">
        <v>12681</v>
      </c>
    </row>
    <row r="52" spans="1:40" x14ac:dyDescent="0.25">
      <c r="A52" s="3998" t="s">
        <v>1087</v>
      </c>
      <c r="B52" s="3867"/>
      <c r="C52" s="3867"/>
      <c r="D52" s="3867"/>
      <c r="E52" s="3867"/>
      <c r="F52" s="3867"/>
      <c r="G52" s="3867"/>
      <c r="H52" s="3867"/>
      <c r="I52" s="3867"/>
      <c r="J52" s="3997"/>
      <c r="K52" s="3999" t="s">
        <v>1104</v>
      </c>
      <c r="L52" s="3982"/>
      <c r="M52" s="3982"/>
      <c r="N52" s="3982"/>
      <c r="O52" s="3982"/>
      <c r="P52" s="3982"/>
      <c r="Q52" s="3982"/>
      <c r="R52" s="3982"/>
      <c r="S52" s="3982"/>
      <c r="T52" s="4000"/>
      <c r="AN52" s="2010" t="s">
        <v>12690</v>
      </c>
    </row>
    <row r="53" spans="1:40" x14ac:dyDescent="0.25">
      <c r="A53" s="694" t="s">
        <v>1088</v>
      </c>
      <c r="B53" s="95" t="s">
        <v>1089</v>
      </c>
      <c r="C53" s="95" t="s">
        <v>1090</v>
      </c>
      <c r="D53" s="95" t="s">
        <v>1091</v>
      </c>
      <c r="E53" s="95" t="s">
        <v>1092</v>
      </c>
      <c r="F53" s="95" t="s">
        <v>1093</v>
      </c>
      <c r="G53" s="95" t="s">
        <v>1094</v>
      </c>
      <c r="H53" s="96" t="s">
        <v>1095</v>
      </c>
      <c r="I53" s="95" t="s">
        <v>1096</v>
      </c>
      <c r="J53" s="97" t="s">
        <v>6</v>
      </c>
      <c r="K53" s="94" t="s">
        <v>1088</v>
      </c>
      <c r="L53" s="95" t="s">
        <v>1089</v>
      </c>
      <c r="M53" s="95" t="s">
        <v>1090</v>
      </c>
      <c r="N53" s="95" t="s">
        <v>1091</v>
      </c>
      <c r="O53" s="95" t="s">
        <v>1092</v>
      </c>
      <c r="P53" s="95" t="s">
        <v>1093</v>
      </c>
      <c r="Q53" s="95" t="s">
        <v>1094</v>
      </c>
      <c r="R53" s="96" t="s">
        <v>1095</v>
      </c>
      <c r="S53" s="95" t="s">
        <v>1096</v>
      </c>
      <c r="T53" s="695" t="s">
        <v>6</v>
      </c>
    </row>
    <row r="54" spans="1:40" x14ac:dyDescent="0.25">
      <c r="A54" s="696">
        <v>0</v>
      </c>
      <c r="B54" s="138"/>
      <c r="C54" s="138"/>
      <c r="D54" s="138"/>
      <c r="E54" s="138"/>
      <c r="F54" s="138"/>
      <c r="G54" s="138"/>
      <c r="H54" s="113"/>
      <c r="I54" s="207" t="s">
        <v>1103</v>
      </c>
      <c r="J54" s="226"/>
      <c r="K54" s="144">
        <v>1</v>
      </c>
      <c r="L54" s="138"/>
      <c r="M54" s="138"/>
      <c r="N54" s="138"/>
      <c r="O54" s="138"/>
      <c r="P54" s="138"/>
      <c r="Q54" s="138"/>
      <c r="R54" s="113"/>
      <c r="S54" s="209" t="s">
        <v>1956</v>
      </c>
      <c r="T54" s="709" t="s">
        <v>8528</v>
      </c>
      <c r="AN54" s="2011" t="s">
        <v>12691</v>
      </c>
    </row>
    <row r="55" spans="1:40" x14ac:dyDescent="0.25">
      <c r="A55" s="696"/>
      <c r="B55" s="138">
        <v>1</v>
      </c>
      <c r="C55" s="138"/>
      <c r="D55" s="138"/>
      <c r="E55" s="138"/>
      <c r="F55" s="138"/>
      <c r="G55" s="138"/>
      <c r="H55" s="113"/>
      <c r="I55" s="208" t="s">
        <v>1951</v>
      </c>
      <c r="J55" s="374" t="s">
        <v>8522</v>
      </c>
      <c r="K55" s="144"/>
      <c r="L55" s="138">
        <v>0</v>
      </c>
      <c r="M55" s="138"/>
      <c r="N55" s="138"/>
      <c r="O55" s="138"/>
      <c r="P55" s="138"/>
      <c r="Q55" s="138"/>
      <c r="R55" s="113"/>
      <c r="S55" s="90" t="s">
        <v>1103</v>
      </c>
      <c r="T55" s="710"/>
      <c r="AN55" s="467"/>
    </row>
    <row r="56" spans="1:40" x14ac:dyDescent="0.25">
      <c r="A56" s="696"/>
      <c r="B56" s="138"/>
      <c r="C56" s="138">
        <v>1</v>
      </c>
      <c r="D56" s="138"/>
      <c r="E56" s="138"/>
      <c r="F56" s="138"/>
      <c r="G56" s="138"/>
      <c r="H56" s="113"/>
      <c r="I56" s="208" t="s">
        <v>1954</v>
      </c>
      <c r="J56" s="374" t="s">
        <v>8523</v>
      </c>
      <c r="K56" s="144"/>
      <c r="L56" s="138"/>
      <c r="M56" s="138">
        <v>0</v>
      </c>
      <c r="N56" s="138"/>
      <c r="O56" s="138"/>
      <c r="P56" s="138"/>
      <c r="Q56" s="138"/>
      <c r="R56" s="113"/>
      <c r="S56" s="90" t="s">
        <v>1103</v>
      </c>
      <c r="T56" s="710"/>
      <c r="AN56" s="2012" t="s">
        <v>12692</v>
      </c>
    </row>
    <row r="57" spans="1:40" x14ac:dyDescent="0.25">
      <c r="A57" s="696"/>
      <c r="B57" s="138"/>
      <c r="C57" s="138"/>
      <c r="D57" s="138">
        <v>1</v>
      </c>
      <c r="E57" s="138"/>
      <c r="F57" s="138"/>
      <c r="G57" s="138"/>
      <c r="H57" s="113"/>
      <c r="I57" s="208" t="s">
        <v>1952</v>
      </c>
      <c r="J57" s="375" t="s">
        <v>8524</v>
      </c>
      <c r="K57" s="144"/>
      <c r="L57" s="138"/>
      <c r="M57" s="138"/>
      <c r="N57" s="138">
        <v>0</v>
      </c>
      <c r="O57" s="138"/>
      <c r="P57" s="138"/>
      <c r="Q57" s="138"/>
      <c r="R57" s="113"/>
      <c r="S57" s="90" t="s">
        <v>18714</v>
      </c>
      <c r="T57" s="710"/>
      <c r="AN57" s="467"/>
    </row>
    <row r="58" spans="1:40" x14ac:dyDescent="0.25">
      <c r="A58" s="696"/>
      <c r="B58" s="138"/>
      <c r="C58" s="138"/>
      <c r="D58" s="138"/>
      <c r="E58" s="138">
        <v>1</v>
      </c>
      <c r="F58" s="138"/>
      <c r="G58" s="138"/>
      <c r="H58" s="113"/>
      <c r="I58" s="208" t="s">
        <v>1953</v>
      </c>
      <c r="J58" s="374" t="s">
        <v>8525</v>
      </c>
      <c r="K58" s="144"/>
      <c r="L58" s="138"/>
      <c r="M58" s="138"/>
      <c r="N58" s="138"/>
      <c r="O58" s="138">
        <v>0</v>
      </c>
      <c r="P58" s="138"/>
      <c r="Q58" s="138"/>
      <c r="R58" s="113"/>
      <c r="S58" s="90" t="s">
        <v>1103</v>
      </c>
      <c r="T58" s="710"/>
      <c r="AN58" s="2013" t="s">
        <v>12693</v>
      </c>
    </row>
    <row r="59" spans="1:40" x14ac:dyDescent="0.25">
      <c r="A59" s="696"/>
      <c r="B59" s="138"/>
      <c r="C59" s="138"/>
      <c r="D59" s="138"/>
      <c r="E59" s="138"/>
      <c r="F59" s="138">
        <v>1</v>
      </c>
      <c r="G59" s="138"/>
      <c r="H59" s="113"/>
      <c r="I59" s="208" t="s">
        <v>12694</v>
      </c>
      <c r="J59" s="374" t="s">
        <v>8526</v>
      </c>
      <c r="K59" s="144"/>
      <c r="L59" s="138"/>
      <c r="M59" s="138"/>
      <c r="N59" s="138"/>
      <c r="O59" s="138"/>
      <c r="P59" s="138">
        <v>0</v>
      </c>
      <c r="Q59" s="138"/>
      <c r="R59" s="113"/>
      <c r="S59" s="90" t="s">
        <v>1103</v>
      </c>
      <c r="T59" s="711"/>
      <c r="AN59" s="2013" t="s">
        <v>12695</v>
      </c>
    </row>
    <row r="60" spans="1:40" x14ac:dyDescent="0.25">
      <c r="A60" s="696"/>
      <c r="B60" s="138"/>
      <c r="C60" s="138"/>
      <c r="D60" s="138"/>
      <c r="E60" s="138"/>
      <c r="F60" s="138"/>
      <c r="G60" s="138">
        <v>0</v>
      </c>
      <c r="H60" s="113"/>
      <c r="I60" s="251" t="s">
        <v>1103</v>
      </c>
      <c r="J60" s="372"/>
      <c r="K60" s="144"/>
      <c r="L60" s="138"/>
      <c r="M60" s="138"/>
      <c r="N60" s="138"/>
      <c r="O60" s="138"/>
      <c r="P60" s="138"/>
      <c r="Q60" s="138">
        <v>0</v>
      </c>
      <c r="R60" s="113"/>
      <c r="S60" s="90" t="s">
        <v>1103</v>
      </c>
      <c r="T60" s="711"/>
      <c r="AN60" s="2013" t="s">
        <v>12696</v>
      </c>
    </row>
    <row r="61" spans="1:40" ht="15.75" thickBot="1" x14ac:dyDescent="0.3">
      <c r="A61" s="704"/>
      <c r="B61" s="705"/>
      <c r="C61" s="705"/>
      <c r="D61" s="705"/>
      <c r="E61" s="705"/>
      <c r="F61" s="705"/>
      <c r="G61" s="705"/>
      <c r="H61" s="706">
        <v>1</v>
      </c>
      <c r="I61" s="712" t="s">
        <v>1955</v>
      </c>
      <c r="J61" s="713" t="s">
        <v>8527</v>
      </c>
      <c r="K61" s="714"/>
      <c r="L61" s="705"/>
      <c r="M61" s="705"/>
      <c r="N61" s="705"/>
      <c r="O61" s="705"/>
      <c r="P61" s="705"/>
      <c r="Q61" s="705"/>
      <c r="R61" s="706">
        <v>0</v>
      </c>
      <c r="S61" s="715" t="s">
        <v>1103</v>
      </c>
      <c r="T61" s="716"/>
      <c r="AN61" s="2013" t="s">
        <v>12697</v>
      </c>
    </row>
    <row r="62" spans="1:40" x14ac:dyDescent="0.25">
      <c r="A62" s="3984" t="s">
        <v>11099</v>
      </c>
      <c r="B62" s="3985"/>
      <c r="C62" s="3985"/>
      <c r="D62" s="3985"/>
      <c r="E62" s="3985"/>
      <c r="F62" s="3985"/>
      <c r="G62" s="3985"/>
      <c r="H62" s="3985"/>
      <c r="I62" s="3985"/>
      <c r="J62" s="3985"/>
      <c r="K62" s="3985"/>
      <c r="L62" s="3985"/>
      <c r="M62" s="3985"/>
      <c r="N62" s="3985"/>
      <c r="O62" s="3985"/>
      <c r="P62" s="3985"/>
      <c r="Q62" s="3985"/>
      <c r="R62" s="3985"/>
      <c r="S62" s="3985"/>
      <c r="T62" s="3986"/>
      <c r="AN62" s="2013" t="s">
        <v>12698</v>
      </c>
    </row>
    <row r="63" spans="1:40" x14ac:dyDescent="0.25">
      <c r="A63" s="4009" t="s">
        <v>8783</v>
      </c>
      <c r="B63" s="4010"/>
      <c r="C63" s="4010"/>
      <c r="D63" s="4010"/>
      <c r="E63" s="4010"/>
      <c r="F63" s="4010"/>
      <c r="G63" s="4010"/>
      <c r="H63" s="4010"/>
      <c r="I63" s="4010"/>
      <c r="J63" s="4010"/>
      <c r="K63" s="4010"/>
      <c r="L63" s="4010"/>
      <c r="M63" s="4010"/>
      <c r="N63" s="4010"/>
      <c r="O63" s="4010"/>
      <c r="P63" s="4010"/>
      <c r="Q63" s="4010"/>
      <c r="R63" s="4010"/>
      <c r="S63" s="4010"/>
      <c r="T63" s="4011"/>
      <c r="AN63" s="2013" t="s">
        <v>12699</v>
      </c>
    </row>
    <row r="64" spans="1:40" x14ac:dyDescent="0.25">
      <c r="A64" s="4012" t="s">
        <v>8784</v>
      </c>
      <c r="B64" s="4013"/>
      <c r="C64" s="4013"/>
      <c r="D64" s="4013"/>
      <c r="E64" s="4013"/>
      <c r="F64" s="4013"/>
      <c r="G64" s="4013"/>
      <c r="H64" s="4013"/>
      <c r="I64" s="4013"/>
      <c r="J64" s="4013"/>
      <c r="K64" s="4013"/>
      <c r="L64" s="4013"/>
      <c r="M64" s="4013"/>
      <c r="N64" s="4013"/>
      <c r="O64" s="4013"/>
      <c r="P64" s="4013"/>
      <c r="Q64" s="4013"/>
      <c r="R64" s="4013"/>
      <c r="S64" s="4013"/>
      <c r="T64" s="4014"/>
      <c r="AN64" s="2013" t="s">
        <v>12700</v>
      </c>
    </row>
    <row r="65" spans="1:40" x14ac:dyDescent="0.25">
      <c r="A65" s="3998" t="s">
        <v>1087</v>
      </c>
      <c r="B65" s="3867"/>
      <c r="C65" s="3867"/>
      <c r="D65" s="3867"/>
      <c r="E65" s="3867"/>
      <c r="F65" s="3867"/>
      <c r="G65" s="3867"/>
      <c r="H65" s="3867"/>
      <c r="I65" s="3867"/>
      <c r="J65" s="3997"/>
      <c r="K65" s="3999" t="s">
        <v>1104</v>
      </c>
      <c r="L65" s="3982"/>
      <c r="M65" s="3982"/>
      <c r="N65" s="3982"/>
      <c r="O65" s="3982"/>
      <c r="P65" s="3982"/>
      <c r="Q65" s="3982"/>
      <c r="R65" s="3982"/>
      <c r="S65" s="3982"/>
      <c r="T65" s="4000"/>
      <c r="AN65" s="2013" t="s">
        <v>12701</v>
      </c>
    </row>
    <row r="66" spans="1:40" x14ac:dyDescent="0.25">
      <c r="A66" s="703" t="s">
        <v>1088</v>
      </c>
      <c r="B66" s="88" t="s">
        <v>1089</v>
      </c>
      <c r="C66" s="88" t="s">
        <v>1090</v>
      </c>
      <c r="D66" s="88" t="s">
        <v>1091</v>
      </c>
      <c r="E66" s="88" t="s">
        <v>1092</v>
      </c>
      <c r="F66" s="88" t="s">
        <v>1093</v>
      </c>
      <c r="G66" s="88" t="s">
        <v>1094</v>
      </c>
      <c r="H66" s="684" t="s">
        <v>1095</v>
      </c>
      <c r="I66" s="88" t="s">
        <v>1096</v>
      </c>
      <c r="J66" s="97" t="s">
        <v>6</v>
      </c>
      <c r="K66" s="683" t="s">
        <v>1088</v>
      </c>
      <c r="L66" s="88" t="s">
        <v>1089</v>
      </c>
      <c r="M66" s="88" t="s">
        <v>1090</v>
      </c>
      <c r="N66" s="88" t="s">
        <v>1091</v>
      </c>
      <c r="O66" s="88" t="s">
        <v>1092</v>
      </c>
      <c r="P66" s="88" t="s">
        <v>1093</v>
      </c>
      <c r="Q66" s="88" t="s">
        <v>1094</v>
      </c>
      <c r="R66" s="684" t="s">
        <v>1095</v>
      </c>
      <c r="S66" s="88" t="s">
        <v>1096</v>
      </c>
      <c r="T66" s="717" t="s">
        <v>6</v>
      </c>
      <c r="AN66" s="467"/>
    </row>
    <row r="67" spans="1:40" x14ac:dyDescent="0.25">
      <c r="A67" s="696">
        <v>1</v>
      </c>
      <c r="B67" s="138"/>
      <c r="C67" s="138"/>
      <c r="D67" s="138"/>
      <c r="E67" s="138"/>
      <c r="F67" s="138"/>
      <c r="G67" s="138"/>
      <c r="H67" s="113"/>
      <c r="I67" s="208" t="s">
        <v>1958</v>
      </c>
      <c r="J67" s="374" t="s">
        <v>8529</v>
      </c>
      <c r="K67" s="89">
        <v>1</v>
      </c>
      <c r="L67" s="90"/>
      <c r="M67" s="90"/>
      <c r="N67" s="90"/>
      <c r="O67" s="90"/>
      <c r="P67" s="90"/>
      <c r="Q67" s="90"/>
      <c r="R67" s="91"/>
      <c r="S67" s="209" t="s">
        <v>1966</v>
      </c>
      <c r="T67" s="718" t="s">
        <v>8537</v>
      </c>
      <c r="U67" s="115"/>
      <c r="AN67" s="467"/>
    </row>
    <row r="68" spans="1:40" x14ac:dyDescent="0.25">
      <c r="A68" s="696"/>
      <c r="B68" s="138">
        <v>1</v>
      </c>
      <c r="C68" s="138"/>
      <c r="D68" s="138"/>
      <c r="E68" s="138"/>
      <c r="F68" s="138"/>
      <c r="G68" s="138"/>
      <c r="H68" s="113"/>
      <c r="I68" s="208" t="s">
        <v>1959</v>
      </c>
      <c r="J68" s="374" t="s">
        <v>8530</v>
      </c>
      <c r="K68" s="89"/>
      <c r="L68" s="90">
        <v>1</v>
      </c>
      <c r="M68" s="90"/>
      <c r="N68" s="90"/>
      <c r="O68" s="90"/>
      <c r="P68" s="90"/>
      <c r="Q68" s="90"/>
      <c r="R68" s="91"/>
      <c r="S68" s="209" t="s">
        <v>1967</v>
      </c>
      <c r="T68" s="718" t="s">
        <v>8538</v>
      </c>
      <c r="U68" s="115"/>
      <c r="AN68" s="2011" t="s">
        <v>12702</v>
      </c>
    </row>
    <row r="69" spans="1:40" x14ac:dyDescent="0.25">
      <c r="A69" s="696"/>
      <c r="B69" s="138"/>
      <c r="C69" s="138">
        <v>1</v>
      </c>
      <c r="D69" s="138"/>
      <c r="E69" s="138"/>
      <c r="F69" s="138"/>
      <c r="G69" s="138"/>
      <c r="H69" s="113"/>
      <c r="I69" s="208" t="s">
        <v>1960</v>
      </c>
      <c r="J69" s="374" t="s">
        <v>8531</v>
      </c>
      <c r="K69" s="89"/>
      <c r="L69" s="90"/>
      <c r="M69" s="90">
        <v>0</v>
      </c>
      <c r="N69" s="90"/>
      <c r="O69" s="90"/>
      <c r="P69" s="90"/>
      <c r="Q69" s="90"/>
      <c r="R69" s="91"/>
      <c r="S69" s="90" t="s">
        <v>1103</v>
      </c>
      <c r="T69" s="710"/>
      <c r="U69" s="115"/>
      <c r="AN69" s="467"/>
    </row>
    <row r="70" spans="1:40" x14ac:dyDescent="0.25">
      <c r="A70" s="696"/>
      <c r="B70" s="138"/>
      <c r="C70" s="138"/>
      <c r="D70" s="138">
        <v>1</v>
      </c>
      <c r="E70" s="138"/>
      <c r="F70" s="138"/>
      <c r="G70" s="138"/>
      <c r="H70" s="113"/>
      <c r="I70" s="208" t="s">
        <v>1961</v>
      </c>
      <c r="J70" s="375" t="s">
        <v>8532</v>
      </c>
      <c r="K70" s="89"/>
      <c r="L70" s="90"/>
      <c r="M70" s="90"/>
      <c r="N70" s="90">
        <v>0</v>
      </c>
      <c r="O70" s="90"/>
      <c r="P70" s="90"/>
      <c r="Q70" s="90"/>
      <c r="R70" s="91"/>
      <c r="S70" s="90" t="s">
        <v>1103</v>
      </c>
      <c r="T70" s="710"/>
      <c r="U70" s="115"/>
      <c r="AN70" s="2012" t="s">
        <v>12703</v>
      </c>
    </row>
    <row r="71" spans="1:40" x14ac:dyDescent="0.25">
      <c r="A71" s="696"/>
      <c r="B71" s="138"/>
      <c r="C71" s="138"/>
      <c r="D71" s="138"/>
      <c r="E71" s="138">
        <v>1</v>
      </c>
      <c r="F71" s="138"/>
      <c r="G71" s="138"/>
      <c r="H71" s="113"/>
      <c r="I71" s="208" t="s">
        <v>1962</v>
      </c>
      <c r="J71" s="374" t="s">
        <v>8533</v>
      </c>
      <c r="K71" s="89"/>
      <c r="L71" s="90"/>
      <c r="M71" s="90"/>
      <c r="N71" s="90"/>
      <c r="O71" s="90">
        <v>0</v>
      </c>
      <c r="P71" s="90"/>
      <c r="Q71" s="90"/>
      <c r="R71" s="91"/>
      <c r="S71" s="90" t="s">
        <v>1103</v>
      </c>
      <c r="T71" s="710"/>
      <c r="U71" s="115"/>
      <c r="AN71" s="467"/>
    </row>
    <row r="72" spans="1:40" x14ac:dyDescent="0.25">
      <c r="A72" s="696"/>
      <c r="B72" s="138"/>
      <c r="C72" s="138"/>
      <c r="D72" s="138"/>
      <c r="E72" s="138"/>
      <c r="F72" s="138">
        <v>1</v>
      </c>
      <c r="G72" s="138"/>
      <c r="H72" s="113"/>
      <c r="I72" s="208" t="s">
        <v>1963</v>
      </c>
      <c r="J72" s="374" t="s">
        <v>8534</v>
      </c>
      <c r="K72" s="89"/>
      <c r="L72" s="90"/>
      <c r="M72" s="90"/>
      <c r="N72" s="90"/>
      <c r="O72" s="90"/>
      <c r="P72" s="90">
        <v>0</v>
      </c>
      <c r="Q72" s="90"/>
      <c r="R72" s="91"/>
      <c r="S72" s="90" t="s">
        <v>1103</v>
      </c>
      <c r="T72" s="711"/>
      <c r="U72" s="115"/>
      <c r="AN72" s="2013" t="s">
        <v>12704</v>
      </c>
    </row>
    <row r="73" spans="1:40" x14ac:dyDescent="0.25">
      <c r="A73" s="696"/>
      <c r="B73" s="138"/>
      <c r="C73" s="138"/>
      <c r="D73" s="138"/>
      <c r="E73" s="138"/>
      <c r="F73" s="138"/>
      <c r="G73" s="138">
        <v>1</v>
      </c>
      <c r="H73" s="113"/>
      <c r="I73" s="227" t="s">
        <v>1964</v>
      </c>
      <c r="J73" s="379" t="s">
        <v>8535</v>
      </c>
      <c r="K73" s="89"/>
      <c r="L73" s="90"/>
      <c r="M73" s="90"/>
      <c r="N73" s="90"/>
      <c r="O73" s="90"/>
      <c r="P73" s="90"/>
      <c r="Q73" s="90">
        <v>0</v>
      </c>
      <c r="R73" s="91"/>
      <c r="S73" s="90" t="s">
        <v>1103</v>
      </c>
      <c r="T73" s="711"/>
      <c r="U73" s="115"/>
      <c r="AN73" s="2013" t="s">
        <v>12696</v>
      </c>
    </row>
    <row r="74" spans="1:40" ht="15.75" thickBot="1" x14ac:dyDescent="0.3">
      <c r="A74" s="704"/>
      <c r="B74" s="705"/>
      <c r="C74" s="705"/>
      <c r="D74" s="705"/>
      <c r="E74" s="705"/>
      <c r="F74" s="705"/>
      <c r="G74" s="705"/>
      <c r="H74" s="706">
        <v>1</v>
      </c>
      <c r="I74" s="712" t="s">
        <v>1965</v>
      </c>
      <c r="J74" s="713" t="s">
        <v>8536</v>
      </c>
      <c r="K74" s="719"/>
      <c r="L74" s="715"/>
      <c r="M74" s="715"/>
      <c r="N74" s="715"/>
      <c r="O74" s="715"/>
      <c r="P74" s="715"/>
      <c r="Q74" s="715"/>
      <c r="R74" s="706">
        <v>0</v>
      </c>
      <c r="S74" s="715" t="s">
        <v>1103</v>
      </c>
      <c r="T74" s="716"/>
      <c r="U74" s="115"/>
      <c r="AN74" s="2013" t="s">
        <v>12705</v>
      </c>
    </row>
    <row r="75" spans="1:40" x14ac:dyDescent="0.25">
      <c r="A75" s="3984" t="s">
        <v>18803</v>
      </c>
      <c r="B75" s="3985"/>
      <c r="C75" s="3985"/>
      <c r="D75" s="3985"/>
      <c r="E75" s="3985"/>
      <c r="F75" s="3985"/>
      <c r="G75" s="3985"/>
      <c r="H75" s="3985"/>
      <c r="I75" s="3985"/>
      <c r="J75" s="3985"/>
      <c r="K75" s="3985"/>
      <c r="L75" s="3985"/>
      <c r="M75" s="3985"/>
      <c r="N75" s="3985"/>
      <c r="O75" s="3985"/>
      <c r="P75" s="3985"/>
      <c r="Q75" s="3985"/>
      <c r="R75" s="3985"/>
      <c r="S75" s="3985"/>
      <c r="T75" s="3986"/>
      <c r="U75" s="115"/>
      <c r="AN75" s="2013" t="s">
        <v>12699</v>
      </c>
    </row>
    <row r="76" spans="1:40" x14ac:dyDescent="0.25">
      <c r="A76" s="4009" t="s">
        <v>8785</v>
      </c>
      <c r="B76" s="4010"/>
      <c r="C76" s="4010"/>
      <c r="D76" s="4010"/>
      <c r="E76" s="4010"/>
      <c r="F76" s="4010"/>
      <c r="G76" s="4010"/>
      <c r="H76" s="4010"/>
      <c r="I76" s="4010"/>
      <c r="J76" s="4010"/>
      <c r="K76" s="4010"/>
      <c r="L76" s="4010"/>
      <c r="M76" s="4010"/>
      <c r="N76" s="4010"/>
      <c r="O76" s="4010"/>
      <c r="P76" s="4010"/>
      <c r="Q76" s="4010"/>
      <c r="R76" s="4010"/>
      <c r="S76" s="4010"/>
      <c r="T76" s="4011"/>
      <c r="U76" s="202"/>
      <c r="AN76" s="2013" t="s">
        <v>12700</v>
      </c>
    </row>
    <row r="77" spans="1:40" x14ac:dyDescent="0.25">
      <c r="A77" s="4012" t="s">
        <v>8786</v>
      </c>
      <c r="B77" s="4013"/>
      <c r="C77" s="4013"/>
      <c r="D77" s="4013"/>
      <c r="E77" s="4013"/>
      <c r="F77" s="4013"/>
      <c r="G77" s="4013"/>
      <c r="H77" s="4013"/>
      <c r="I77" s="4013"/>
      <c r="J77" s="4013"/>
      <c r="K77" s="4013"/>
      <c r="L77" s="4013"/>
      <c r="M77" s="4013"/>
      <c r="N77" s="4013"/>
      <c r="O77" s="4013"/>
      <c r="P77" s="4013"/>
      <c r="Q77" s="4013"/>
      <c r="R77" s="4013"/>
      <c r="S77" s="4013"/>
      <c r="T77" s="4014"/>
      <c r="U77" s="202"/>
      <c r="AN77" s="2013" t="s">
        <v>12706</v>
      </c>
    </row>
    <row r="78" spans="1:40" x14ac:dyDescent="0.25">
      <c r="A78" s="3998" t="s">
        <v>1087</v>
      </c>
      <c r="B78" s="3867"/>
      <c r="C78" s="3867"/>
      <c r="D78" s="3867"/>
      <c r="E78" s="3867"/>
      <c r="F78" s="3867"/>
      <c r="G78" s="3867"/>
      <c r="H78" s="3867"/>
      <c r="I78" s="3867"/>
      <c r="J78" s="3997"/>
      <c r="K78" s="3999" t="s">
        <v>1104</v>
      </c>
      <c r="L78" s="3982"/>
      <c r="M78" s="3982"/>
      <c r="N78" s="3982"/>
      <c r="O78" s="3982"/>
      <c r="P78" s="3982"/>
      <c r="Q78" s="3982"/>
      <c r="R78" s="3982"/>
      <c r="S78" s="3982"/>
      <c r="T78" s="4000"/>
      <c r="U78" s="203"/>
    </row>
    <row r="79" spans="1:40" x14ac:dyDescent="0.25">
      <c r="A79" s="703" t="s">
        <v>1088</v>
      </c>
      <c r="B79" s="88" t="s">
        <v>1089</v>
      </c>
      <c r="C79" s="88" t="s">
        <v>1090</v>
      </c>
      <c r="D79" s="88" t="s">
        <v>1091</v>
      </c>
      <c r="E79" s="88" t="s">
        <v>1092</v>
      </c>
      <c r="F79" s="88" t="s">
        <v>1093</v>
      </c>
      <c r="G79" s="88" t="s">
        <v>1094</v>
      </c>
      <c r="H79" s="684" t="s">
        <v>1095</v>
      </c>
      <c r="I79" s="95" t="s">
        <v>1096</v>
      </c>
      <c r="J79" s="97" t="s">
        <v>6</v>
      </c>
      <c r="K79" s="683" t="s">
        <v>1088</v>
      </c>
      <c r="L79" s="88" t="s">
        <v>1089</v>
      </c>
      <c r="M79" s="88" t="s">
        <v>1090</v>
      </c>
      <c r="N79" s="88" t="s">
        <v>1091</v>
      </c>
      <c r="O79" s="88" t="s">
        <v>1092</v>
      </c>
      <c r="P79" s="88" t="s">
        <v>1093</v>
      </c>
      <c r="Q79" s="88" t="s">
        <v>1094</v>
      </c>
      <c r="R79" s="684" t="s">
        <v>1095</v>
      </c>
      <c r="S79" s="95" t="s">
        <v>1096</v>
      </c>
      <c r="T79" s="717" t="s">
        <v>6</v>
      </c>
    </row>
    <row r="80" spans="1:40" x14ac:dyDescent="0.25">
      <c r="A80" s="696">
        <v>0</v>
      </c>
      <c r="B80" s="138"/>
      <c r="C80" s="138"/>
      <c r="D80" s="138"/>
      <c r="E80" s="138"/>
      <c r="F80" s="138"/>
      <c r="G80" s="138"/>
      <c r="H80" s="113"/>
      <c r="I80" s="207" t="s">
        <v>1103</v>
      </c>
      <c r="J80" s="226"/>
      <c r="K80" s="803">
        <v>0</v>
      </c>
      <c r="L80" s="804">
        <v>0</v>
      </c>
      <c r="M80" s="804">
        <v>0</v>
      </c>
      <c r="N80" s="804">
        <v>0</v>
      </c>
      <c r="O80" s="138">
        <v>0</v>
      </c>
      <c r="P80" s="138">
        <v>0</v>
      </c>
      <c r="Q80" s="138">
        <v>0</v>
      </c>
      <c r="R80" s="113">
        <v>0</v>
      </c>
      <c r="S80" s="303" t="s">
        <v>7115</v>
      </c>
      <c r="T80" s="718" t="s">
        <v>8555</v>
      </c>
      <c r="U80" s="121"/>
    </row>
    <row r="81" spans="1:21" x14ac:dyDescent="0.25">
      <c r="A81" s="696"/>
      <c r="B81" s="138">
        <v>0</v>
      </c>
      <c r="C81" s="138"/>
      <c r="D81" s="138"/>
      <c r="E81" s="138"/>
      <c r="F81" s="138"/>
      <c r="G81" s="138"/>
      <c r="H81" s="113"/>
      <c r="I81" s="384" t="s">
        <v>7112</v>
      </c>
      <c r="J81" s="374"/>
      <c r="K81" s="803">
        <v>0</v>
      </c>
      <c r="L81" s="804">
        <v>0</v>
      </c>
      <c r="M81" s="804">
        <v>0</v>
      </c>
      <c r="N81" s="804">
        <v>0</v>
      </c>
      <c r="O81" s="138">
        <v>0</v>
      </c>
      <c r="P81" s="138">
        <v>0</v>
      </c>
      <c r="Q81" s="138">
        <v>0</v>
      </c>
      <c r="R81" s="113">
        <v>1</v>
      </c>
      <c r="S81" s="383" t="s">
        <v>7116</v>
      </c>
      <c r="T81" s="718" t="s">
        <v>8546</v>
      </c>
      <c r="U81" s="111"/>
    </row>
    <row r="82" spans="1:21" x14ac:dyDescent="0.25">
      <c r="A82" s="696"/>
      <c r="B82" s="138">
        <v>1</v>
      </c>
      <c r="C82" s="138"/>
      <c r="D82" s="138"/>
      <c r="E82" s="138"/>
      <c r="F82" s="138"/>
      <c r="G82" s="138"/>
      <c r="H82" s="113"/>
      <c r="I82" s="208" t="s">
        <v>7113</v>
      </c>
      <c r="J82" s="374"/>
      <c r="K82" s="803">
        <v>0</v>
      </c>
      <c r="L82" s="804">
        <v>0</v>
      </c>
      <c r="M82" s="804">
        <v>0</v>
      </c>
      <c r="N82" s="804">
        <v>0</v>
      </c>
      <c r="O82" s="138">
        <v>0</v>
      </c>
      <c r="P82" s="138">
        <v>0</v>
      </c>
      <c r="Q82" s="138">
        <v>1</v>
      </c>
      <c r="R82" s="113">
        <v>0</v>
      </c>
      <c r="S82" s="720" t="s">
        <v>7117</v>
      </c>
      <c r="T82" s="718" t="s">
        <v>8547</v>
      </c>
      <c r="U82" s="109"/>
    </row>
    <row r="83" spans="1:21" x14ac:dyDescent="0.25">
      <c r="A83" s="696"/>
      <c r="B83" s="138"/>
      <c r="C83" s="138">
        <v>0</v>
      </c>
      <c r="D83" s="138">
        <v>0</v>
      </c>
      <c r="E83" s="138">
        <v>0</v>
      </c>
      <c r="F83" s="138">
        <v>0</v>
      </c>
      <c r="G83" s="138">
        <v>0</v>
      </c>
      <c r="H83" s="113">
        <v>0</v>
      </c>
      <c r="I83" s="208" t="s">
        <v>7103</v>
      </c>
      <c r="J83" s="375"/>
      <c r="K83" s="803">
        <v>0</v>
      </c>
      <c r="L83" s="804">
        <v>0</v>
      </c>
      <c r="M83" s="804">
        <v>0</v>
      </c>
      <c r="N83" s="804">
        <v>0</v>
      </c>
      <c r="O83" s="138">
        <v>0</v>
      </c>
      <c r="P83" s="138">
        <v>0</v>
      </c>
      <c r="Q83" s="138">
        <v>1</v>
      </c>
      <c r="R83" s="113">
        <v>1</v>
      </c>
      <c r="S83" s="383" t="s">
        <v>7118</v>
      </c>
      <c r="T83" s="718" t="s">
        <v>8548</v>
      </c>
      <c r="U83" s="201"/>
    </row>
    <row r="84" spans="1:21" x14ac:dyDescent="0.25">
      <c r="A84" s="696"/>
      <c r="B84" s="138"/>
      <c r="C84" s="138">
        <v>0</v>
      </c>
      <c r="D84" s="138">
        <v>0</v>
      </c>
      <c r="E84" s="138">
        <v>0</v>
      </c>
      <c r="F84" s="138">
        <v>0</v>
      </c>
      <c r="G84" s="138">
        <v>0</v>
      </c>
      <c r="H84" s="113">
        <v>1</v>
      </c>
      <c r="I84" s="208" t="s">
        <v>7104</v>
      </c>
      <c r="J84" s="374" t="s">
        <v>8539</v>
      </c>
      <c r="K84" s="803">
        <v>0</v>
      </c>
      <c r="L84" s="804">
        <v>0</v>
      </c>
      <c r="M84" s="804">
        <v>0</v>
      </c>
      <c r="N84" s="804">
        <v>0</v>
      </c>
      <c r="O84" s="138">
        <v>0</v>
      </c>
      <c r="P84" s="138">
        <v>1</v>
      </c>
      <c r="Q84" s="138">
        <v>0</v>
      </c>
      <c r="R84" s="113">
        <v>0</v>
      </c>
      <c r="S84" s="383" t="s">
        <v>7119</v>
      </c>
      <c r="T84" s="718" t="s">
        <v>8549</v>
      </c>
      <c r="U84" s="201"/>
    </row>
    <row r="85" spans="1:21" x14ac:dyDescent="0.25">
      <c r="A85" s="696"/>
      <c r="B85" s="138"/>
      <c r="C85" s="138">
        <v>0</v>
      </c>
      <c r="D85" s="138">
        <v>0</v>
      </c>
      <c r="E85" s="138">
        <v>0</v>
      </c>
      <c r="F85" s="138">
        <v>0</v>
      </c>
      <c r="G85" s="138">
        <v>1</v>
      </c>
      <c r="H85" s="113">
        <v>0</v>
      </c>
      <c r="I85" s="208" t="s">
        <v>7105</v>
      </c>
      <c r="J85" s="374" t="s">
        <v>8540</v>
      </c>
      <c r="K85" s="803">
        <v>0</v>
      </c>
      <c r="L85" s="804">
        <v>0</v>
      </c>
      <c r="M85" s="804">
        <v>0</v>
      </c>
      <c r="N85" s="804">
        <v>0</v>
      </c>
      <c r="O85" s="138">
        <v>0</v>
      </c>
      <c r="P85" s="138">
        <v>1</v>
      </c>
      <c r="Q85" s="138">
        <v>0</v>
      </c>
      <c r="R85" s="113">
        <v>1</v>
      </c>
      <c r="S85" s="383" t="s">
        <v>7120</v>
      </c>
      <c r="T85" s="702" t="s">
        <v>8550</v>
      </c>
      <c r="U85" s="112"/>
    </row>
    <row r="86" spans="1:21" x14ac:dyDescent="0.25">
      <c r="A86" s="696"/>
      <c r="B86" s="138"/>
      <c r="C86" s="138">
        <v>0</v>
      </c>
      <c r="D86" s="138">
        <v>0</v>
      </c>
      <c r="E86" s="138">
        <v>0</v>
      </c>
      <c r="F86" s="138">
        <v>0</v>
      </c>
      <c r="G86" s="138">
        <v>1</v>
      </c>
      <c r="H86" s="113">
        <v>1</v>
      </c>
      <c r="I86" s="303" t="s">
        <v>7106</v>
      </c>
      <c r="J86" s="380" t="s">
        <v>8541</v>
      </c>
      <c r="K86" s="803">
        <v>0</v>
      </c>
      <c r="L86" s="804">
        <v>0</v>
      </c>
      <c r="M86" s="804">
        <v>0</v>
      </c>
      <c r="N86" s="804">
        <v>0</v>
      </c>
      <c r="O86" s="138">
        <v>0</v>
      </c>
      <c r="P86" s="138">
        <v>1</v>
      </c>
      <c r="Q86" s="138">
        <v>1</v>
      </c>
      <c r="R86" s="113">
        <v>0</v>
      </c>
      <c r="S86" s="383" t="s">
        <v>7121</v>
      </c>
      <c r="T86" s="702" t="s">
        <v>8551</v>
      </c>
      <c r="U86" s="120"/>
    </row>
    <row r="87" spans="1:21" x14ac:dyDescent="0.25">
      <c r="A87" s="696"/>
      <c r="B87" s="138"/>
      <c r="C87" s="138">
        <v>0</v>
      </c>
      <c r="D87" s="138">
        <v>0</v>
      </c>
      <c r="E87" s="138">
        <v>0</v>
      </c>
      <c r="F87" s="138">
        <v>1</v>
      </c>
      <c r="G87" s="138">
        <v>0</v>
      </c>
      <c r="H87" s="113">
        <v>0</v>
      </c>
      <c r="I87" s="303" t="s">
        <v>7107</v>
      </c>
      <c r="J87" s="374" t="s">
        <v>8542</v>
      </c>
      <c r="K87" s="803">
        <v>0</v>
      </c>
      <c r="L87" s="804">
        <v>0</v>
      </c>
      <c r="M87" s="804">
        <v>0</v>
      </c>
      <c r="N87" s="804">
        <v>0</v>
      </c>
      <c r="O87" s="138">
        <v>0</v>
      </c>
      <c r="P87" s="138">
        <v>1</v>
      </c>
      <c r="Q87" s="138">
        <v>1</v>
      </c>
      <c r="R87" s="113">
        <v>1</v>
      </c>
      <c r="S87" s="383" t="s">
        <v>7122</v>
      </c>
      <c r="T87" s="702" t="s">
        <v>8552</v>
      </c>
      <c r="U87" s="111"/>
    </row>
    <row r="88" spans="1:21" x14ac:dyDescent="0.25">
      <c r="A88" s="721"/>
      <c r="B88" s="2"/>
      <c r="C88" s="138">
        <v>0</v>
      </c>
      <c r="D88" s="138">
        <v>0</v>
      </c>
      <c r="E88" s="138">
        <v>0</v>
      </c>
      <c r="F88" s="138">
        <v>1</v>
      </c>
      <c r="G88" s="138">
        <v>0</v>
      </c>
      <c r="H88" s="113">
        <v>1</v>
      </c>
      <c r="I88" s="208" t="s">
        <v>7108</v>
      </c>
      <c r="J88" s="381" t="s">
        <v>8543</v>
      </c>
      <c r="K88" s="803">
        <v>0</v>
      </c>
      <c r="L88" s="804">
        <v>0</v>
      </c>
      <c r="M88" s="804">
        <v>0</v>
      </c>
      <c r="N88" s="804">
        <v>0</v>
      </c>
      <c r="O88" s="138">
        <v>1</v>
      </c>
      <c r="P88" s="138">
        <v>0</v>
      </c>
      <c r="Q88" s="138">
        <v>0</v>
      </c>
      <c r="R88" s="113">
        <v>0</v>
      </c>
      <c r="S88" s="383" t="s">
        <v>7123</v>
      </c>
      <c r="T88" s="722" t="s">
        <v>8553</v>
      </c>
      <c r="U88" s="109"/>
    </row>
    <row r="89" spans="1:21" x14ac:dyDescent="0.25">
      <c r="A89" s="721"/>
      <c r="B89" s="2"/>
      <c r="C89" s="138">
        <v>0</v>
      </c>
      <c r="D89" s="138">
        <v>1</v>
      </c>
      <c r="E89" s="138">
        <v>1</v>
      </c>
      <c r="F89" s="138">
        <v>1</v>
      </c>
      <c r="G89" s="138">
        <v>1</v>
      </c>
      <c r="H89" s="113">
        <v>0</v>
      </c>
      <c r="I89" s="208" t="s">
        <v>7109</v>
      </c>
      <c r="J89" s="382" t="s">
        <v>8544</v>
      </c>
      <c r="K89" s="803">
        <v>0</v>
      </c>
      <c r="L89" s="804">
        <v>0</v>
      </c>
      <c r="M89" s="804">
        <v>0</v>
      </c>
      <c r="N89" s="804">
        <v>0</v>
      </c>
      <c r="O89" s="138">
        <v>1</v>
      </c>
      <c r="P89" s="138">
        <v>0</v>
      </c>
      <c r="Q89" s="138">
        <v>0</v>
      </c>
      <c r="R89" s="113">
        <v>1</v>
      </c>
      <c r="S89" s="383" t="s">
        <v>7124</v>
      </c>
      <c r="T89" s="722" t="s">
        <v>8554</v>
      </c>
      <c r="U89" s="109"/>
    </row>
    <row r="90" spans="1:21" x14ac:dyDescent="0.25">
      <c r="A90" s="721"/>
      <c r="B90" s="2"/>
      <c r="C90" s="138">
        <v>0</v>
      </c>
      <c r="D90" s="138">
        <v>1</v>
      </c>
      <c r="E90" s="138">
        <v>1</v>
      </c>
      <c r="F90" s="138">
        <v>1</v>
      </c>
      <c r="G90" s="138">
        <v>1</v>
      </c>
      <c r="H90" s="113">
        <v>1</v>
      </c>
      <c r="I90" s="208" t="s">
        <v>7110</v>
      </c>
      <c r="J90" s="381" t="s">
        <v>8545</v>
      </c>
      <c r="K90" s="144" t="s">
        <v>7114</v>
      </c>
      <c r="L90" s="138" t="s">
        <v>7114</v>
      </c>
      <c r="M90" s="138" t="s">
        <v>7114</v>
      </c>
      <c r="N90" s="138" t="s">
        <v>7114</v>
      </c>
      <c r="O90" s="138" t="s">
        <v>7114</v>
      </c>
      <c r="P90" s="138" t="s">
        <v>7114</v>
      </c>
      <c r="Q90" s="138" t="s">
        <v>7114</v>
      </c>
      <c r="R90" s="113" t="s">
        <v>7114</v>
      </c>
      <c r="S90" s="383" t="s">
        <v>7111</v>
      </c>
      <c r="T90" s="723"/>
      <c r="U90" s="109"/>
    </row>
    <row r="91" spans="1:21" ht="15.75" thickBot="1" x14ac:dyDescent="0.3">
      <c r="A91" s="724"/>
      <c r="B91" s="1981"/>
      <c r="C91" s="1981" t="s">
        <v>7114</v>
      </c>
      <c r="D91" s="1981" t="s">
        <v>7114</v>
      </c>
      <c r="E91" s="1981" t="s">
        <v>7114</v>
      </c>
      <c r="F91" s="1981" t="s">
        <v>7114</v>
      </c>
      <c r="G91" s="1981" t="s">
        <v>7114</v>
      </c>
      <c r="H91" s="725" t="s">
        <v>7114</v>
      </c>
      <c r="I91" s="712" t="s">
        <v>7111</v>
      </c>
      <c r="J91" s="726"/>
      <c r="K91" s="1980"/>
      <c r="L91" s="1981"/>
      <c r="M91" s="1981"/>
      <c r="N91" s="1981"/>
      <c r="O91" s="1981"/>
      <c r="P91" s="1981"/>
      <c r="Q91" s="1981"/>
      <c r="R91" s="725"/>
      <c r="S91" s="727"/>
      <c r="T91" s="728"/>
      <c r="U91" s="109"/>
    </row>
    <row r="92" spans="1:21" x14ac:dyDescent="0.25">
      <c r="A92" s="3984" t="s">
        <v>18804</v>
      </c>
      <c r="B92" s="3985"/>
      <c r="C92" s="3985"/>
      <c r="D92" s="3985"/>
      <c r="E92" s="3985"/>
      <c r="F92" s="3985"/>
      <c r="G92" s="3985"/>
      <c r="H92" s="3985"/>
      <c r="I92" s="3985"/>
      <c r="J92" s="3985"/>
      <c r="K92" s="3985"/>
      <c r="L92" s="3985"/>
      <c r="M92" s="3985"/>
      <c r="N92" s="3985"/>
      <c r="O92" s="3985"/>
      <c r="P92" s="3985"/>
      <c r="Q92" s="3985"/>
      <c r="R92" s="3985"/>
      <c r="S92" s="3985"/>
      <c r="T92" s="3986"/>
    </row>
    <row r="93" spans="1:21" x14ac:dyDescent="0.25">
      <c r="A93" s="4001" t="s">
        <v>11235</v>
      </c>
      <c r="B93" s="3994"/>
      <c r="C93" s="3994"/>
      <c r="D93" s="3994"/>
      <c r="E93" s="3994"/>
      <c r="F93" s="3994"/>
      <c r="G93" s="3994"/>
      <c r="H93" s="3994"/>
      <c r="I93" s="3994"/>
      <c r="J93" s="3994"/>
      <c r="K93" s="3994"/>
      <c r="L93" s="3994"/>
      <c r="M93" s="3994"/>
      <c r="N93" s="3994"/>
      <c r="O93" s="3994"/>
      <c r="P93" s="3994"/>
      <c r="Q93" s="3994"/>
      <c r="R93" s="3994"/>
      <c r="S93" s="3994"/>
      <c r="T93" s="3995"/>
    </row>
    <row r="94" spans="1:21" x14ac:dyDescent="0.25">
      <c r="A94" s="3996" t="s">
        <v>1087</v>
      </c>
      <c r="B94" s="3869"/>
      <c r="C94" s="3869"/>
      <c r="D94" s="3869"/>
      <c r="E94" s="3869"/>
      <c r="F94" s="3869"/>
      <c r="G94" s="3869"/>
      <c r="H94" s="3869"/>
      <c r="I94" s="3869"/>
      <c r="J94" s="3997"/>
      <c r="K94" s="3862"/>
      <c r="L94" s="4002"/>
      <c r="M94" s="4002"/>
      <c r="N94" s="4002"/>
      <c r="O94" s="4002"/>
      <c r="P94" s="4002"/>
      <c r="Q94" s="4002"/>
      <c r="R94" s="4002"/>
      <c r="S94" s="4002"/>
      <c r="T94" s="4003"/>
    </row>
    <row r="95" spans="1:21" x14ac:dyDescent="0.25">
      <c r="A95" s="2014" t="s">
        <v>1088</v>
      </c>
      <c r="B95" s="1247" t="s">
        <v>1089</v>
      </c>
      <c r="C95" s="1247" t="s">
        <v>1090</v>
      </c>
      <c r="D95" s="1247" t="s">
        <v>1091</v>
      </c>
      <c r="E95" s="1247" t="s">
        <v>1092</v>
      </c>
      <c r="F95" s="1247" t="s">
        <v>1093</v>
      </c>
      <c r="G95" s="1247" t="s">
        <v>1094</v>
      </c>
      <c r="H95" s="1247" t="s">
        <v>1095</v>
      </c>
      <c r="I95" s="1248" t="s">
        <v>1096</v>
      </c>
      <c r="J95" s="85"/>
      <c r="K95" s="3874"/>
      <c r="L95" s="4004"/>
      <c r="M95" s="4004"/>
      <c r="N95" s="4004"/>
      <c r="O95" s="4004"/>
      <c r="P95" s="4004"/>
      <c r="Q95" s="4004"/>
      <c r="R95" s="4004"/>
      <c r="S95" s="4004"/>
      <c r="T95" s="4005"/>
    </row>
    <row r="96" spans="1:21" x14ac:dyDescent="0.25">
      <c r="A96" s="2015">
        <v>0</v>
      </c>
      <c r="B96" s="90">
        <v>0</v>
      </c>
      <c r="C96" s="90"/>
      <c r="D96" s="90"/>
      <c r="E96" s="90"/>
      <c r="F96" s="90"/>
      <c r="G96" s="90"/>
      <c r="H96" s="90"/>
      <c r="I96" s="2886" t="s">
        <v>1385</v>
      </c>
      <c r="J96" s="25"/>
      <c r="K96" s="3874"/>
      <c r="L96" s="4004"/>
      <c r="M96" s="4004"/>
      <c r="N96" s="4004"/>
      <c r="O96" s="4004"/>
      <c r="P96" s="4004"/>
      <c r="Q96" s="4004"/>
      <c r="R96" s="4004"/>
      <c r="S96" s="4004"/>
      <c r="T96" s="4005"/>
    </row>
    <row r="97" spans="1:21" x14ac:dyDescent="0.25">
      <c r="A97" s="2015">
        <v>0</v>
      </c>
      <c r="B97" s="90">
        <v>1</v>
      </c>
      <c r="C97" s="90"/>
      <c r="D97" s="90"/>
      <c r="E97" s="90"/>
      <c r="F97" s="90"/>
      <c r="G97" s="90"/>
      <c r="H97" s="90"/>
      <c r="I97" s="2886" t="s">
        <v>1593</v>
      </c>
      <c r="J97" s="25"/>
      <c r="K97" s="3874"/>
      <c r="L97" s="4004"/>
      <c r="M97" s="4004"/>
      <c r="N97" s="4004"/>
      <c r="O97" s="4004"/>
      <c r="P97" s="4004"/>
      <c r="Q97" s="4004"/>
      <c r="R97" s="4004"/>
      <c r="S97" s="4004"/>
      <c r="T97" s="4005"/>
    </row>
    <row r="98" spans="1:21" x14ac:dyDescent="0.25">
      <c r="A98" s="2015">
        <v>1</v>
      </c>
      <c r="B98" s="90">
        <v>0</v>
      </c>
      <c r="C98" s="90"/>
      <c r="D98" s="90"/>
      <c r="E98" s="90"/>
      <c r="F98" s="90"/>
      <c r="G98" s="90"/>
      <c r="H98" s="90"/>
      <c r="I98" s="2886" t="s">
        <v>1411</v>
      </c>
      <c r="J98" s="25"/>
      <c r="K98" s="3874"/>
      <c r="L98" s="4004"/>
      <c r="M98" s="4004"/>
      <c r="N98" s="4004"/>
      <c r="O98" s="4004"/>
      <c r="P98" s="4004"/>
      <c r="Q98" s="4004"/>
      <c r="R98" s="4004"/>
      <c r="S98" s="4004"/>
      <c r="T98" s="4005"/>
    </row>
    <row r="99" spans="1:21" x14ac:dyDescent="0.25">
      <c r="A99" s="2015">
        <v>1</v>
      </c>
      <c r="B99" s="90">
        <v>1</v>
      </c>
      <c r="C99" s="90"/>
      <c r="D99" s="90"/>
      <c r="E99" s="90"/>
      <c r="F99" s="90"/>
      <c r="G99" s="90"/>
      <c r="H99" s="90"/>
      <c r="I99" s="2886" t="s">
        <v>11002</v>
      </c>
      <c r="J99" s="25"/>
      <c r="K99" s="3874"/>
      <c r="L99" s="4004"/>
      <c r="M99" s="4004"/>
      <c r="N99" s="4004"/>
      <c r="O99" s="4004"/>
      <c r="P99" s="4004"/>
      <c r="Q99" s="4004"/>
      <c r="R99" s="4004"/>
      <c r="S99" s="4004"/>
      <c r="T99" s="4005"/>
    </row>
    <row r="100" spans="1:21" x14ac:dyDescent="0.25">
      <c r="A100" s="2015"/>
      <c r="B100" s="90"/>
      <c r="C100" s="90" t="s">
        <v>7114</v>
      </c>
      <c r="D100" s="90" t="s">
        <v>7114</v>
      </c>
      <c r="E100" s="90"/>
      <c r="F100" s="90"/>
      <c r="G100" s="90"/>
      <c r="H100" s="90"/>
      <c r="I100" s="2886" t="s">
        <v>11229</v>
      </c>
      <c r="J100" s="25"/>
      <c r="K100" s="3874"/>
      <c r="L100" s="4004"/>
      <c r="M100" s="4004"/>
      <c r="N100" s="4004"/>
      <c r="O100" s="4004"/>
      <c r="P100" s="4004"/>
      <c r="Q100" s="4004"/>
      <c r="R100" s="4004"/>
      <c r="S100" s="4004"/>
      <c r="T100" s="4005"/>
    </row>
    <row r="101" spans="1:21" x14ac:dyDescent="0.25">
      <c r="A101" s="2015"/>
      <c r="B101" s="90"/>
      <c r="C101" s="90"/>
      <c r="D101" s="90"/>
      <c r="E101" s="90">
        <v>0</v>
      </c>
      <c r="F101" s="90"/>
      <c r="G101" s="90"/>
      <c r="H101" s="90"/>
      <c r="I101" s="2886" t="s">
        <v>11230</v>
      </c>
      <c r="J101" s="25"/>
      <c r="K101" s="3874"/>
      <c r="L101" s="4004"/>
      <c r="M101" s="4004"/>
      <c r="N101" s="4004"/>
      <c r="O101" s="4004"/>
      <c r="P101" s="4004"/>
      <c r="Q101" s="4004"/>
      <c r="R101" s="4004"/>
      <c r="S101" s="4004"/>
      <c r="T101" s="4005"/>
    </row>
    <row r="102" spans="1:21" x14ac:dyDescent="0.25">
      <c r="A102" s="2015"/>
      <c r="B102" s="90"/>
      <c r="C102" s="90"/>
      <c r="D102" s="90"/>
      <c r="E102" s="90">
        <v>1</v>
      </c>
      <c r="F102" s="90"/>
      <c r="G102" s="90"/>
      <c r="H102" s="90"/>
      <c r="I102" s="2886" t="s">
        <v>11231</v>
      </c>
      <c r="J102" s="25"/>
      <c r="K102" s="3874"/>
      <c r="L102" s="4004"/>
      <c r="M102" s="4004"/>
      <c r="N102" s="4004"/>
      <c r="O102" s="4004"/>
      <c r="P102" s="4004"/>
      <c r="Q102" s="4004"/>
      <c r="R102" s="4004"/>
      <c r="S102" s="4004"/>
      <c r="T102" s="4005"/>
    </row>
    <row r="103" spans="1:21" x14ac:dyDescent="0.25">
      <c r="A103" s="2015"/>
      <c r="B103" s="90"/>
      <c r="C103" s="90"/>
      <c r="D103" s="90"/>
      <c r="E103" s="90"/>
      <c r="F103" s="90" t="s">
        <v>7114</v>
      </c>
      <c r="G103" s="90" t="s">
        <v>7114</v>
      </c>
      <c r="H103" s="90" t="s">
        <v>7114</v>
      </c>
      <c r="I103" s="2886" t="s">
        <v>11232</v>
      </c>
      <c r="J103" s="25"/>
      <c r="K103" s="3874"/>
      <c r="L103" s="4004"/>
      <c r="M103" s="4004"/>
      <c r="N103" s="4004"/>
      <c r="O103" s="4004"/>
      <c r="P103" s="4004"/>
      <c r="Q103" s="4004"/>
      <c r="R103" s="4004"/>
      <c r="S103" s="4004"/>
      <c r="T103" s="4005"/>
    </row>
    <row r="104" spans="1:21" x14ac:dyDescent="0.25">
      <c r="A104" s="2015"/>
      <c r="B104" s="90"/>
      <c r="C104" s="90"/>
      <c r="D104" s="90"/>
      <c r="E104" s="90"/>
      <c r="F104" s="90">
        <v>0</v>
      </c>
      <c r="G104" s="90">
        <v>0</v>
      </c>
      <c r="H104" s="90">
        <v>0</v>
      </c>
      <c r="I104" s="2886" t="s">
        <v>8271</v>
      </c>
      <c r="J104" s="25"/>
      <c r="K104" s="3874"/>
      <c r="L104" s="4004"/>
      <c r="M104" s="4004"/>
      <c r="N104" s="4004"/>
      <c r="O104" s="4004"/>
      <c r="P104" s="4004"/>
      <c r="Q104" s="4004"/>
      <c r="R104" s="4004"/>
      <c r="S104" s="4004"/>
      <c r="T104" s="4005"/>
    </row>
    <row r="105" spans="1:21" x14ac:dyDescent="0.25">
      <c r="A105" s="2015"/>
      <c r="B105" s="90"/>
      <c r="C105" s="90"/>
      <c r="D105" s="90"/>
      <c r="E105" s="90"/>
      <c r="F105" s="90">
        <v>0</v>
      </c>
      <c r="G105" s="90">
        <v>0</v>
      </c>
      <c r="H105" s="90">
        <v>1</v>
      </c>
      <c r="I105" s="2886" t="s">
        <v>11233</v>
      </c>
      <c r="J105" s="25"/>
      <c r="K105" s="3874"/>
      <c r="L105" s="4004"/>
      <c r="M105" s="4004"/>
      <c r="N105" s="4004"/>
      <c r="O105" s="4004"/>
      <c r="P105" s="4004"/>
      <c r="Q105" s="4004"/>
      <c r="R105" s="4004"/>
      <c r="S105" s="4004"/>
      <c r="T105" s="4005"/>
      <c r="U105"/>
    </row>
    <row r="106" spans="1:21" x14ac:dyDescent="0.25">
      <c r="A106" s="2015"/>
      <c r="B106" s="90"/>
      <c r="C106" s="90"/>
      <c r="D106" s="90"/>
      <c r="E106" s="90"/>
      <c r="F106" s="90">
        <v>0</v>
      </c>
      <c r="G106" s="90">
        <v>1</v>
      </c>
      <c r="H106" s="90">
        <v>0</v>
      </c>
      <c r="I106" s="2886" t="s">
        <v>1291</v>
      </c>
      <c r="J106" s="25"/>
      <c r="K106" s="3874"/>
      <c r="L106" s="4004"/>
      <c r="M106" s="4004"/>
      <c r="N106" s="4004"/>
      <c r="O106" s="4004"/>
      <c r="P106" s="4004"/>
      <c r="Q106" s="4004"/>
      <c r="R106" s="4004"/>
      <c r="S106" s="4004"/>
      <c r="T106" s="4005"/>
      <c r="U106"/>
    </row>
    <row r="107" spans="1:21" x14ac:dyDescent="0.25">
      <c r="A107" s="2015"/>
      <c r="B107" s="90"/>
      <c r="C107" s="90"/>
      <c r="D107" s="90"/>
      <c r="E107" s="90"/>
      <c r="F107" s="90">
        <v>0</v>
      </c>
      <c r="G107" s="90">
        <v>1</v>
      </c>
      <c r="H107" s="90">
        <v>1</v>
      </c>
      <c r="I107" s="2886" t="s">
        <v>1125</v>
      </c>
      <c r="J107" s="25"/>
      <c r="K107" s="3874"/>
      <c r="L107" s="4004"/>
      <c r="M107" s="4004"/>
      <c r="N107" s="4004"/>
      <c r="O107" s="4004"/>
      <c r="P107" s="4004"/>
      <c r="Q107" s="4004"/>
      <c r="R107" s="4004"/>
      <c r="S107" s="4004"/>
      <c r="T107" s="4005"/>
      <c r="U107"/>
    </row>
    <row r="108" spans="1:21" ht="15.75" thickBot="1" x14ac:dyDescent="0.3">
      <c r="A108" s="2016"/>
      <c r="B108" s="715"/>
      <c r="C108" s="715"/>
      <c r="D108" s="715"/>
      <c r="E108" s="715"/>
      <c r="F108" s="715">
        <v>1</v>
      </c>
      <c r="G108" s="715" t="s">
        <v>7114</v>
      </c>
      <c r="H108" s="715" t="s">
        <v>7114</v>
      </c>
      <c r="I108" s="2890" t="s">
        <v>11234</v>
      </c>
      <c r="J108" s="2017"/>
      <c r="K108" s="4006"/>
      <c r="L108" s="4007"/>
      <c r="M108" s="4007"/>
      <c r="N108" s="4007"/>
      <c r="O108" s="4007"/>
      <c r="P108" s="4007"/>
      <c r="Q108" s="4007"/>
      <c r="R108" s="4007"/>
      <c r="S108" s="4007"/>
      <c r="T108" s="4008"/>
      <c r="U108"/>
    </row>
    <row r="109" spans="1:21" x14ac:dyDescent="0.25">
      <c r="A109" s="3984" t="s">
        <v>12732</v>
      </c>
      <c r="B109" s="3985"/>
      <c r="C109" s="3985"/>
      <c r="D109" s="3985"/>
      <c r="E109" s="3985"/>
      <c r="F109" s="3985"/>
      <c r="G109" s="3985"/>
      <c r="H109" s="3985"/>
      <c r="I109" s="3985"/>
      <c r="J109" s="3985"/>
      <c r="K109" s="3985"/>
      <c r="L109" s="3985"/>
      <c r="M109" s="3985"/>
      <c r="N109" s="3985"/>
      <c r="O109" s="3985"/>
      <c r="P109" s="3985"/>
      <c r="Q109" s="3985"/>
      <c r="R109" s="3985"/>
      <c r="S109" s="3985"/>
      <c r="T109" s="3986"/>
    </row>
    <row r="110" spans="1:21" x14ac:dyDescent="0.25">
      <c r="A110" s="3993" t="s">
        <v>12733</v>
      </c>
      <c r="B110" s="3994"/>
      <c r="C110" s="3994"/>
      <c r="D110" s="3994"/>
      <c r="E110" s="3994"/>
      <c r="F110" s="3994"/>
      <c r="G110" s="3994"/>
      <c r="H110" s="3994"/>
      <c r="I110" s="3994"/>
      <c r="J110" s="3994"/>
      <c r="K110" s="3994"/>
      <c r="L110" s="3994"/>
      <c r="M110" s="3994"/>
      <c r="N110" s="3994"/>
      <c r="O110" s="3994"/>
      <c r="P110" s="3994"/>
      <c r="Q110" s="3994"/>
      <c r="R110" s="3994"/>
      <c r="S110" s="3994"/>
      <c r="T110" s="3995"/>
    </row>
    <row r="111" spans="1:21" x14ac:dyDescent="0.25">
      <c r="A111" s="3996" t="s">
        <v>1087</v>
      </c>
      <c r="B111" s="3869"/>
      <c r="C111" s="3869"/>
      <c r="D111" s="3869"/>
      <c r="E111" s="3869"/>
      <c r="F111" s="3869"/>
      <c r="G111" s="3869"/>
      <c r="H111" s="3869"/>
      <c r="I111" s="3869"/>
      <c r="J111" s="3997"/>
      <c r="K111" s="3862"/>
      <c r="L111" s="4002"/>
      <c r="M111" s="4002"/>
      <c r="N111" s="4002"/>
      <c r="O111" s="4002"/>
      <c r="P111" s="4002"/>
      <c r="Q111" s="4002"/>
      <c r="R111" s="4002"/>
      <c r="S111" s="4002"/>
      <c r="T111" s="4003"/>
    </row>
    <row r="112" spans="1:21" x14ac:dyDescent="0.25">
      <c r="A112" s="2014" t="s">
        <v>1088</v>
      </c>
      <c r="B112" s="1247" t="s">
        <v>1089</v>
      </c>
      <c r="C112" s="1247" t="s">
        <v>1090</v>
      </c>
      <c r="D112" s="1247" t="s">
        <v>1091</v>
      </c>
      <c r="E112" s="1247" t="s">
        <v>1092</v>
      </c>
      <c r="F112" s="1247" t="s">
        <v>1093</v>
      </c>
      <c r="G112" s="1247" t="s">
        <v>1094</v>
      </c>
      <c r="H112" s="1247" t="s">
        <v>1095</v>
      </c>
      <c r="I112" s="97" t="s">
        <v>1096</v>
      </c>
      <c r="J112" s="85"/>
      <c r="K112" s="3874"/>
      <c r="L112" s="4004"/>
      <c r="M112" s="4004"/>
      <c r="N112" s="4004"/>
      <c r="O112" s="4004"/>
      <c r="P112" s="4004"/>
      <c r="Q112" s="4004"/>
      <c r="R112" s="4004"/>
      <c r="S112" s="4004"/>
      <c r="T112" s="4005"/>
    </row>
    <row r="113" spans="1:20" x14ac:dyDescent="0.25">
      <c r="A113" s="696" t="s">
        <v>7114</v>
      </c>
      <c r="B113" s="138" t="s">
        <v>7114</v>
      </c>
      <c r="C113" s="138" t="s">
        <v>7114</v>
      </c>
      <c r="D113" s="138" t="s">
        <v>7114</v>
      </c>
      <c r="E113" s="138"/>
      <c r="F113" s="138"/>
      <c r="G113" s="138"/>
      <c r="H113" s="138"/>
      <c r="I113" s="2886" t="s">
        <v>12734</v>
      </c>
      <c r="J113" s="25"/>
      <c r="K113" s="3874"/>
      <c r="L113" s="4004"/>
      <c r="M113" s="4004"/>
      <c r="N113" s="4004"/>
      <c r="O113" s="4004"/>
      <c r="P113" s="4004"/>
      <c r="Q113" s="4004"/>
      <c r="R113" s="4004"/>
      <c r="S113" s="4004"/>
      <c r="T113" s="4005"/>
    </row>
    <row r="114" spans="1:20" x14ac:dyDescent="0.25">
      <c r="A114" s="696">
        <v>1</v>
      </c>
      <c r="B114" s="138">
        <v>0</v>
      </c>
      <c r="C114" s="138">
        <v>1</v>
      </c>
      <c r="D114" s="138">
        <v>0</v>
      </c>
      <c r="E114" s="138"/>
      <c r="F114" s="138"/>
      <c r="G114" s="138"/>
      <c r="H114" s="138"/>
      <c r="I114" s="2886" t="s">
        <v>12735</v>
      </c>
      <c r="J114" s="25"/>
      <c r="K114" s="3874"/>
      <c r="L114" s="4004"/>
      <c r="M114" s="4004"/>
      <c r="N114" s="4004"/>
      <c r="O114" s="4004"/>
      <c r="P114" s="4004"/>
      <c r="Q114" s="4004"/>
      <c r="R114" s="4004"/>
      <c r="S114" s="4004"/>
      <c r="T114" s="4005"/>
    </row>
    <row r="115" spans="1:20" x14ac:dyDescent="0.25">
      <c r="A115" s="696"/>
      <c r="B115" s="138"/>
      <c r="C115" s="138"/>
      <c r="D115" s="138"/>
      <c r="E115" s="138" t="s">
        <v>7114</v>
      </c>
      <c r="F115" s="138" t="s">
        <v>7114</v>
      </c>
      <c r="G115" s="138" t="s">
        <v>7114</v>
      </c>
      <c r="H115" s="138" t="s">
        <v>7114</v>
      </c>
      <c r="I115" s="2886" t="s">
        <v>12736</v>
      </c>
      <c r="J115" s="25"/>
      <c r="K115" s="3874"/>
      <c r="L115" s="4004"/>
      <c r="M115" s="4004"/>
      <c r="N115" s="4004"/>
      <c r="O115" s="4004"/>
      <c r="P115" s="4004"/>
      <c r="Q115" s="4004"/>
      <c r="R115" s="4004"/>
      <c r="S115" s="4004"/>
      <c r="T115" s="4005"/>
    </row>
    <row r="116" spans="1:20" x14ac:dyDescent="0.25">
      <c r="A116" s="696"/>
      <c r="B116" s="138"/>
      <c r="C116" s="138"/>
      <c r="D116" s="138"/>
      <c r="E116" s="138">
        <v>0</v>
      </c>
      <c r="F116" s="138">
        <v>1</v>
      </c>
      <c r="G116" s="138">
        <v>0</v>
      </c>
      <c r="H116" s="138">
        <v>1</v>
      </c>
      <c r="I116" s="2886" t="s">
        <v>12737</v>
      </c>
      <c r="J116" s="25"/>
      <c r="K116" s="3874"/>
      <c r="L116" s="4004"/>
      <c r="M116" s="4004"/>
      <c r="N116" s="4004"/>
      <c r="O116" s="4004"/>
      <c r="P116" s="4004"/>
      <c r="Q116" s="4004"/>
      <c r="R116" s="4004"/>
      <c r="S116" s="4004"/>
      <c r="T116" s="4005"/>
    </row>
    <row r="117" spans="1:20" ht="15.75" thickBot="1" x14ac:dyDescent="0.3">
      <c r="A117" s="704"/>
      <c r="B117" s="705"/>
      <c r="C117" s="705"/>
      <c r="D117" s="705"/>
      <c r="E117" s="705">
        <v>0</v>
      </c>
      <c r="F117" s="705">
        <v>1</v>
      </c>
      <c r="G117" s="705">
        <v>1</v>
      </c>
      <c r="H117" s="705">
        <v>0</v>
      </c>
      <c r="I117" s="2890" t="s">
        <v>12738</v>
      </c>
      <c r="J117" s="2017"/>
      <c r="K117" s="4006"/>
      <c r="L117" s="4007"/>
      <c r="M117" s="4007"/>
      <c r="N117" s="4007"/>
      <c r="O117" s="4007"/>
      <c r="P117" s="4007"/>
      <c r="Q117" s="4007"/>
      <c r="R117" s="4007"/>
      <c r="S117" s="4007"/>
      <c r="T117" s="4008"/>
    </row>
    <row r="118" spans="1:20" x14ac:dyDescent="0.25">
      <c r="A118" s="4015" t="s">
        <v>18805</v>
      </c>
      <c r="B118" s="4016"/>
      <c r="C118" s="4016"/>
      <c r="D118" s="4016"/>
      <c r="E118" s="4016"/>
      <c r="F118" s="4016"/>
      <c r="G118" s="4016"/>
      <c r="H118" s="4016"/>
      <c r="I118" s="4016"/>
      <c r="J118" s="4016"/>
      <c r="K118" s="4016"/>
      <c r="L118" s="4016"/>
      <c r="M118" s="4016"/>
      <c r="N118" s="4016"/>
      <c r="O118" s="4016"/>
      <c r="P118" s="4016"/>
      <c r="Q118" s="4016"/>
      <c r="R118" s="4016"/>
      <c r="S118" s="4016"/>
      <c r="T118" s="4017"/>
    </row>
    <row r="119" spans="1:20" x14ac:dyDescent="0.25">
      <c r="A119" s="4009" t="s">
        <v>9176</v>
      </c>
      <c r="B119" s="4010"/>
      <c r="C119" s="4010"/>
      <c r="D119" s="4010"/>
      <c r="E119" s="4010"/>
      <c r="F119" s="4010"/>
      <c r="G119" s="4010"/>
      <c r="H119" s="4010"/>
      <c r="I119" s="4010"/>
      <c r="J119" s="4010"/>
      <c r="K119" s="4010"/>
      <c r="L119" s="4010"/>
      <c r="M119" s="4010"/>
      <c r="N119" s="4010"/>
      <c r="O119" s="4010"/>
      <c r="P119" s="4010"/>
      <c r="Q119" s="4010"/>
      <c r="R119" s="4010"/>
      <c r="S119" s="4010"/>
      <c r="T119" s="4011"/>
    </row>
    <row r="120" spans="1:20" x14ac:dyDescent="0.25">
      <c r="A120" s="4018" t="s">
        <v>9148</v>
      </c>
      <c r="B120" s="4019"/>
      <c r="C120" s="4019"/>
      <c r="D120" s="4019"/>
      <c r="E120" s="4019"/>
      <c r="F120" s="4019"/>
      <c r="G120" s="4019"/>
      <c r="H120" s="4019"/>
      <c r="I120" s="4019"/>
      <c r="J120" s="4019"/>
      <c r="K120" s="4019"/>
      <c r="L120" s="4019"/>
      <c r="M120" s="4019"/>
      <c r="N120" s="4019"/>
      <c r="O120" s="4019"/>
      <c r="P120" s="4019"/>
      <c r="Q120" s="4019"/>
      <c r="R120" s="4019"/>
      <c r="S120" s="4019"/>
      <c r="T120" s="4020"/>
    </row>
    <row r="121" spans="1:20" x14ac:dyDescent="0.25">
      <c r="A121" s="4021" t="s">
        <v>9149</v>
      </c>
      <c r="B121" s="4022"/>
      <c r="C121" s="4022"/>
      <c r="D121" s="4022"/>
      <c r="E121" s="4022"/>
      <c r="F121" s="4022"/>
      <c r="G121" s="4022"/>
      <c r="H121" s="4022"/>
      <c r="I121" s="4022"/>
      <c r="J121" s="4022"/>
      <c r="K121" s="4022"/>
      <c r="L121" s="4022"/>
      <c r="M121" s="4022"/>
      <c r="N121" s="4022"/>
      <c r="O121" s="4022"/>
      <c r="P121" s="4022"/>
      <c r="Q121" s="4022"/>
      <c r="R121" s="4022"/>
      <c r="S121" s="4022"/>
      <c r="T121" s="4023"/>
    </row>
    <row r="122" spans="1:20" x14ac:dyDescent="0.25">
      <c r="A122" s="4027" t="s">
        <v>9178</v>
      </c>
      <c r="B122" s="4028"/>
      <c r="C122" s="4028"/>
      <c r="D122" s="4028"/>
      <c r="E122" s="4028"/>
      <c r="F122" s="4028"/>
      <c r="G122" s="4028"/>
      <c r="H122" s="4028"/>
      <c r="I122" s="4028"/>
      <c r="J122" s="4028"/>
      <c r="K122" s="4028"/>
      <c r="L122" s="4028"/>
      <c r="M122" s="4028"/>
      <c r="N122" s="4028"/>
      <c r="O122" s="4028"/>
      <c r="P122" s="4028"/>
      <c r="Q122" s="4028"/>
      <c r="R122" s="4028"/>
      <c r="S122" s="4028"/>
      <c r="T122" s="4029"/>
    </row>
    <row r="123" spans="1:20" x14ac:dyDescent="0.25">
      <c r="A123" s="4027" t="s">
        <v>9150</v>
      </c>
      <c r="B123" s="4028"/>
      <c r="C123" s="4028"/>
      <c r="D123" s="4028"/>
      <c r="E123" s="4028"/>
      <c r="F123" s="4028"/>
      <c r="G123" s="4028"/>
      <c r="H123" s="4028"/>
      <c r="I123" s="4028"/>
      <c r="J123" s="4028"/>
      <c r="K123" s="4028"/>
      <c r="L123" s="4028"/>
      <c r="M123" s="4028"/>
      <c r="N123" s="4028"/>
      <c r="O123" s="4028"/>
      <c r="P123" s="4028"/>
      <c r="Q123" s="4028"/>
      <c r="R123" s="4028"/>
      <c r="S123" s="4028"/>
      <c r="T123" s="4029"/>
    </row>
    <row r="124" spans="1:20" x14ac:dyDescent="0.25">
      <c r="A124" s="4027" t="s">
        <v>9151</v>
      </c>
      <c r="B124" s="4028"/>
      <c r="C124" s="4028"/>
      <c r="D124" s="4028"/>
      <c r="E124" s="4028"/>
      <c r="F124" s="4028"/>
      <c r="G124" s="4028"/>
      <c r="H124" s="4028"/>
      <c r="I124" s="4028"/>
      <c r="J124" s="4028"/>
      <c r="K124" s="4028"/>
      <c r="L124" s="4028"/>
      <c r="M124" s="4028"/>
      <c r="N124" s="4028"/>
      <c r="O124" s="4028"/>
      <c r="P124" s="4028"/>
      <c r="Q124" s="4028"/>
      <c r="R124" s="4028"/>
      <c r="S124" s="4028"/>
      <c r="T124" s="4029"/>
    </row>
    <row r="125" spans="1:20" x14ac:dyDescent="0.25">
      <c r="A125" s="3978" t="s">
        <v>9152</v>
      </c>
      <c r="B125" s="3979"/>
      <c r="C125" s="3979"/>
      <c r="D125" s="3979"/>
      <c r="E125" s="3979"/>
      <c r="F125" s="3979"/>
      <c r="G125" s="3979"/>
      <c r="H125" s="3979"/>
      <c r="I125" s="3979"/>
      <c r="J125" s="3979"/>
      <c r="K125" s="3979"/>
      <c r="L125" s="3979"/>
      <c r="M125" s="3979"/>
      <c r="N125" s="3979"/>
      <c r="O125" s="3979"/>
      <c r="P125" s="3979"/>
      <c r="Q125" s="3979"/>
      <c r="R125" s="3979"/>
      <c r="S125" s="3979"/>
      <c r="T125" s="3980"/>
    </row>
    <row r="126" spans="1:20" x14ac:dyDescent="0.25">
      <c r="A126" s="3978" t="s">
        <v>9153</v>
      </c>
      <c r="B126" s="3979"/>
      <c r="C126" s="3979"/>
      <c r="D126" s="3979"/>
      <c r="E126" s="3979"/>
      <c r="F126" s="3979"/>
      <c r="G126" s="3979"/>
      <c r="H126" s="3979"/>
      <c r="I126" s="3979"/>
      <c r="J126" s="3979"/>
      <c r="K126" s="3979"/>
      <c r="L126" s="3979"/>
      <c r="M126" s="3979"/>
      <c r="N126" s="3979"/>
      <c r="O126" s="3979"/>
      <c r="P126" s="3979"/>
      <c r="Q126" s="3979"/>
      <c r="R126" s="3979"/>
      <c r="S126" s="3979"/>
      <c r="T126" s="3980"/>
    </row>
    <row r="127" spans="1:20" x14ac:dyDescent="0.25">
      <c r="A127" s="3998" t="s">
        <v>1087</v>
      </c>
      <c r="B127" s="3867"/>
      <c r="C127" s="3867"/>
      <c r="D127" s="3867"/>
      <c r="E127" s="3867"/>
      <c r="F127" s="3867"/>
      <c r="G127" s="3867"/>
      <c r="H127" s="3867"/>
      <c r="I127" s="3867"/>
      <c r="J127" s="3997"/>
      <c r="K127" s="3999" t="s">
        <v>1104</v>
      </c>
      <c r="L127" s="3982"/>
      <c r="M127" s="3982"/>
      <c r="N127" s="3982"/>
      <c r="O127" s="3982"/>
      <c r="P127" s="3982"/>
      <c r="Q127" s="3982"/>
      <c r="R127" s="3982"/>
      <c r="S127" s="3982"/>
      <c r="T127" s="4000"/>
    </row>
    <row r="128" spans="1:20" x14ac:dyDescent="0.25">
      <c r="A128" s="703" t="s">
        <v>1088</v>
      </c>
      <c r="B128" s="88" t="s">
        <v>1089</v>
      </c>
      <c r="C128" s="88" t="s">
        <v>1090</v>
      </c>
      <c r="D128" s="88" t="s">
        <v>1091</v>
      </c>
      <c r="E128" s="88" t="s">
        <v>1092</v>
      </c>
      <c r="F128" s="88" t="s">
        <v>1093</v>
      </c>
      <c r="G128" s="88" t="s">
        <v>1094</v>
      </c>
      <c r="H128" s="684" t="s">
        <v>1095</v>
      </c>
      <c r="I128" s="97" t="s">
        <v>1096</v>
      </c>
      <c r="J128" s="97" t="s">
        <v>6</v>
      </c>
      <c r="K128" s="683" t="s">
        <v>1088</v>
      </c>
      <c r="L128" s="88" t="s">
        <v>1089</v>
      </c>
      <c r="M128" s="88" t="s">
        <v>1090</v>
      </c>
      <c r="N128" s="88" t="s">
        <v>1091</v>
      </c>
      <c r="O128" s="88" t="s">
        <v>1092</v>
      </c>
      <c r="P128" s="88" t="s">
        <v>1093</v>
      </c>
      <c r="Q128" s="88" t="s">
        <v>1094</v>
      </c>
      <c r="R128" s="684" t="s">
        <v>1095</v>
      </c>
      <c r="S128" s="97" t="s">
        <v>1096</v>
      </c>
      <c r="T128" s="717" t="s">
        <v>6</v>
      </c>
    </row>
    <row r="129" spans="1:20" x14ac:dyDescent="0.25">
      <c r="A129" s="696">
        <v>1</v>
      </c>
      <c r="B129" s="138"/>
      <c r="C129" s="138"/>
      <c r="D129" s="138"/>
      <c r="E129" s="138"/>
      <c r="F129" s="138"/>
      <c r="G129" s="138"/>
      <c r="H129" s="113"/>
      <c r="I129" s="692" t="s">
        <v>9139</v>
      </c>
      <c r="J129" s="374"/>
      <c r="K129" s="89">
        <v>1</v>
      </c>
      <c r="L129" s="90"/>
      <c r="M129" s="90"/>
      <c r="N129" s="90"/>
      <c r="O129" s="90"/>
      <c r="P129" s="90"/>
      <c r="Q129" s="90"/>
      <c r="R129" s="91"/>
      <c r="S129" s="692" t="s">
        <v>9146</v>
      </c>
      <c r="T129" s="718"/>
    </row>
    <row r="130" spans="1:20" x14ac:dyDescent="0.25">
      <c r="A130" s="696"/>
      <c r="B130" s="138">
        <v>1</v>
      </c>
      <c r="C130" s="138"/>
      <c r="D130" s="138"/>
      <c r="E130" s="138"/>
      <c r="F130" s="138"/>
      <c r="G130" s="138"/>
      <c r="H130" s="113"/>
      <c r="I130" s="692" t="s">
        <v>9140</v>
      </c>
      <c r="J130" s="374"/>
      <c r="K130" s="89"/>
      <c r="L130" s="90">
        <v>1</v>
      </c>
      <c r="M130" s="90"/>
      <c r="N130" s="90"/>
      <c r="O130" s="90"/>
      <c r="P130" s="90"/>
      <c r="Q130" s="90"/>
      <c r="R130" s="91"/>
      <c r="S130" s="692" t="s">
        <v>9147</v>
      </c>
      <c r="T130" s="718"/>
    </row>
    <row r="131" spans="1:20" x14ac:dyDescent="0.25">
      <c r="A131" s="696"/>
      <c r="B131" s="138"/>
      <c r="C131" s="138">
        <v>1</v>
      </c>
      <c r="D131" s="138"/>
      <c r="E131" s="138"/>
      <c r="F131" s="138"/>
      <c r="G131" s="138"/>
      <c r="H131" s="113"/>
      <c r="I131" s="692" t="s">
        <v>9141</v>
      </c>
      <c r="J131" s="374"/>
      <c r="K131" s="89"/>
      <c r="L131" s="90"/>
      <c r="M131" s="90">
        <v>0</v>
      </c>
      <c r="N131" s="90"/>
      <c r="O131" s="90"/>
      <c r="P131" s="90"/>
      <c r="Q131" s="90"/>
      <c r="R131" s="91"/>
      <c r="S131" s="690" t="s">
        <v>1103</v>
      </c>
      <c r="T131" s="709"/>
    </row>
    <row r="132" spans="1:20" x14ac:dyDescent="0.25">
      <c r="A132" s="696"/>
      <c r="B132" s="138"/>
      <c r="C132" s="138"/>
      <c r="D132" s="138">
        <v>1</v>
      </c>
      <c r="E132" s="138"/>
      <c r="F132" s="138"/>
      <c r="G132" s="138"/>
      <c r="H132" s="113"/>
      <c r="I132" s="692" t="s">
        <v>9142</v>
      </c>
      <c r="J132" s="375"/>
      <c r="K132" s="89"/>
      <c r="L132" s="90"/>
      <c r="M132" s="90"/>
      <c r="N132" s="90">
        <v>0</v>
      </c>
      <c r="O132" s="90"/>
      <c r="P132" s="90"/>
      <c r="Q132" s="90"/>
      <c r="R132" s="91"/>
      <c r="S132" s="690" t="s">
        <v>1103</v>
      </c>
      <c r="T132" s="709"/>
    </row>
    <row r="133" spans="1:20" x14ac:dyDescent="0.25">
      <c r="A133" s="696"/>
      <c r="B133" s="138"/>
      <c r="C133" s="138"/>
      <c r="D133" s="138"/>
      <c r="E133" s="138">
        <v>1</v>
      </c>
      <c r="F133" s="138"/>
      <c r="G133" s="138"/>
      <c r="H133" s="113"/>
      <c r="I133" s="692" t="s">
        <v>9143</v>
      </c>
      <c r="J133" s="374"/>
      <c r="K133" s="89"/>
      <c r="L133" s="90"/>
      <c r="M133" s="90"/>
      <c r="N133" s="90"/>
      <c r="O133" s="90">
        <v>0</v>
      </c>
      <c r="P133" s="90"/>
      <c r="Q133" s="90"/>
      <c r="R133" s="91"/>
      <c r="S133" s="690" t="s">
        <v>1103</v>
      </c>
      <c r="T133" s="709"/>
    </row>
    <row r="134" spans="1:20" x14ac:dyDescent="0.25">
      <c r="A134" s="696"/>
      <c r="B134" s="138"/>
      <c r="C134" s="138"/>
      <c r="D134" s="138"/>
      <c r="E134" s="138"/>
      <c r="F134" s="138">
        <v>1</v>
      </c>
      <c r="G134" s="138"/>
      <c r="H134" s="113"/>
      <c r="I134" s="692" t="s">
        <v>9144</v>
      </c>
      <c r="J134" s="374"/>
      <c r="K134" s="89"/>
      <c r="L134" s="90"/>
      <c r="M134" s="90"/>
      <c r="N134" s="90"/>
      <c r="O134" s="90"/>
      <c r="P134" s="90">
        <v>0</v>
      </c>
      <c r="Q134" s="90"/>
      <c r="R134" s="91"/>
      <c r="S134" s="690" t="s">
        <v>1103</v>
      </c>
      <c r="T134" s="2024"/>
    </row>
    <row r="135" spans="1:20" x14ac:dyDescent="0.25">
      <c r="A135" s="696"/>
      <c r="B135" s="138"/>
      <c r="C135" s="138"/>
      <c r="D135" s="138"/>
      <c r="E135" s="138"/>
      <c r="F135" s="138"/>
      <c r="G135" s="138">
        <v>1</v>
      </c>
      <c r="H135" s="113"/>
      <c r="I135" s="692" t="s">
        <v>9145</v>
      </c>
      <c r="J135" s="379"/>
      <c r="K135" s="89"/>
      <c r="L135" s="90"/>
      <c r="M135" s="90"/>
      <c r="N135" s="90"/>
      <c r="O135" s="90"/>
      <c r="P135" s="90"/>
      <c r="Q135" s="90">
        <v>0</v>
      </c>
      <c r="R135" s="91"/>
      <c r="S135" s="690" t="s">
        <v>1103</v>
      </c>
      <c r="T135" s="2024"/>
    </row>
    <row r="136" spans="1:20" ht="15.75" thickBot="1" x14ac:dyDescent="0.3">
      <c r="A136" s="704"/>
      <c r="B136" s="705"/>
      <c r="C136" s="705"/>
      <c r="D136" s="705"/>
      <c r="E136" s="705"/>
      <c r="F136" s="705"/>
      <c r="G136" s="705"/>
      <c r="H136" s="706">
        <v>1</v>
      </c>
      <c r="I136" s="730" t="s">
        <v>1103</v>
      </c>
      <c r="J136" s="713"/>
      <c r="K136" s="719"/>
      <c r="L136" s="715"/>
      <c r="M136" s="715"/>
      <c r="N136" s="715"/>
      <c r="O136" s="715"/>
      <c r="P136" s="715"/>
      <c r="Q136" s="715"/>
      <c r="R136" s="706">
        <v>0</v>
      </c>
      <c r="S136" s="730" t="s">
        <v>1103</v>
      </c>
      <c r="T136" s="2025"/>
    </row>
    <row r="137" spans="1:20" x14ac:dyDescent="0.25">
      <c r="A137" s="3984" t="s">
        <v>19599</v>
      </c>
      <c r="B137" s="3985"/>
      <c r="C137" s="3985"/>
      <c r="D137" s="3985"/>
      <c r="E137" s="3985"/>
      <c r="F137" s="3985"/>
      <c r="G137" s="3985"/>
      <c r="H137" s="3985"/>
      <c r="I137" s="3985"/>
      <c r="J137" s="3985"/>
      <c r="K137" s="3985"/>
      <c r="L137" s="3985"/>
      <c r="M137" s="3985"/>
      <c r="N137" s="3985"/>
      <c r="O137" s="3985"/>
      <c r="P137" s="3985"/>
      <c r="Q137" s="3985"/>
      <c r="R137" s="3985"/>
      <c r="S137" s="3985"/>
      <c r="T137" s="3986"/>
    </row>
    <row r="138" spans="1:20" x14ac:dyDescent="0.25">
      <c r="A138" s="4009" t="s">
        <v>9154</v>
      </c>
      <c r="B138" s="4010"/>
      <c r="C138" s="4010"/>
      <c r="D138" s="4010"/>
      <c r="E138" s="4010"/>
      <c r="F138" s="4010"/>
      <c r="G138" s="4010"/>
      <c r="H138" s="4010"/>
      <c r="I138" s="4010"/>
      <c r="J138" s="4010"/>
      <c r="K138" s="4010"/>
      <c r="L138" s="4010"/>
      <c r="M138" s="4010"/>
      <c r="N138" s="4010"/>
      <c r="O138" s="4010"/>
      <c r="P138" s="4010"/>
      <c r="Q138" s="4010"/>
      <c r="R138" s="4010"/>
      <c r="S138" s="4010"/>
      <c r="T138" s="4011"/>
    </row>
    <row r="139" spans="1:20" x14ac:dyDescent="0.25">
      <c r="A139" s="4024" t="s">
        <v>9168</v>
      </c>
      <c r="B139" s="4025"/>
      <c r="C139" s="4025"/>
      <c r="D139" s="4025"/>
      <c r="E139" s="4025"/>
      <c r="F139" s="4025"/>
      <c r="G139" s="4025"/>
      <c r="H139" s="4025"/>
      <c r="I139" s="4025"/>
      <c r="J139" s="4025"/>
      <c r="K139" s="4025"/>
      <c r="L139" s="4025"/>
      <c r="M139" s="4025"/>
      <c r="N139" s="4025"/>
      <c r="O139" s="4025"/>
      <c r="P139" s="4025"/>
      <c r="Q139" s="4025"/>
      <c r="R139" s="4025"/>
      <c r="S139" s="4025"/>
      <c r="T139" s="4026"/>
    </row>
    <row r="140" spans="1:20" x14ac:dyDescent="0.25">
      <c r="A140" s="3987" t="s">
        <v>9169</v>
      </c>
      <c r="B140" s="3988"/>
      <c r="C140" s="3988"/>
      <c r="D140" s="3988"/>
      <c r="E140" s="3988"/>
      <c r="F140" s="3988"/>
      <c r="G140" s="3988"/>
      <c r="H140" s="3988"/>
      <c r="I140" s="3988"/>
      <c r="J140" s="3988"/>
      <c r="K140" s="3988"/>
      <c r="L140" s="3988"/>
      <c r="M140" s="3988"/>
      <c r="N140" s="3988"/>
      <c r="O140" s="3988"/>
      <c r="P140" s="3988"/>
      <c r="Q140" s="3988"/>
      <c r="R140" s="3988"/>
      <c r="S140" s="3988"/>
      <c r="T140" s="3989"/>
    </row>
    <row r="141" spans="1:20" x14ac:dyDescent="0.25">
      <c r="A141" s="3987" t="s">
        <v>9170</v>
      </c>
      <c r="B141" s="3988"/>
      <c r="C141" s="3988"/>
      <c r="D141" s="3988"/>
      <c r="E141" s="3988"/>
      <c r="F141" s="3988"/>
      <c r="G141" s="3988"/>
      <c r="H141" s="3988"/>
      <c r="I141" s="3988"/>
      <c r="J141" s="3988"/>
      <c r="K141" s="3988"/>
      <c r="L141" s="3988"/>
      <c r="M141" s="3988"/>
      <c r="N141" s="3988"/>
      <c r="O141" s="3988"/>
      <c r="P141" s="3988"/>
      <c r="Q141" s="3988"/>
      <c r="R141" s="3988"/>
      <c r="S141" s="3988"/>
      <c r="T141" s="3989"/>
    </row>
    <row r="142" spans="1:20" x14ac:dyDescent="0.25">
      <c r="A142" s="3987" t="s">
        <v>9171</v>
      </c>
      <c r="B142" s="3988"/>
      <c r="C142" s="3988"/>
      <c r="D142" s="3988"/>
      <c r="E142" s="3988"/>
      <c r="F142" s="3988"/>
      <c r="G142" s="3988"/>
      <c r="H142" s="3988"/>
      <c r="I142" s="3988"/>
      <c r="J142" s="3988"/>
      <c r="K142" s="3988"/>
      <c r="L142" s="3988"/>
      <c r="M142" s="3988"/>
      <c r="N142" s="3988"/>
      <c r="O142" s="3988"/>
      <c r="P142" s="3988"/>
      <c r="Q142" s="3988"/>
      <c r="R142" s="3988"/>
      <c r="S142" s="3988"/>
      <c r="T142" s="3989"/>
    </row>
    <row r="143" spans="1:20" x14ac:dyDescent="0.25">
      <c r="A143" s="3987" t="s">
        <v>9172</v>
      </c>
      <c r="B143" s="3988"/>
      <c r="C143" s="3988"/>
      <c r="D143" s="3988"/>
      <c r="E143" s="3988"/>
      <c r="F143" s="3988"/>
      <c r="G143" s="3988"/>
      <c r="H143" s="3988"/>
      <c r="I143" s="3988"/>
      <c r="J143" s="3988"/>
      <c r="K143" s="3988"/>
      <c r="L143" s="3988"/>
      <c r="M143" s="3988"/>
      <c r="N143" s="3988"/>
      <c r="O143" s="3988"/>
      <c r="P143" s="3988"/>
      <c r="Q143" s="3988"/>
      <c r="R143" s="3988"/>
      <c r="S143" s="3988"/>
      <c r="T143" s="3989"/>
    </row>
    <row r="144" spans="1:20" x14ac:dyDescent="0.25">
      <c r="A144" s="3987" t="s">
        <v>9173</v>
      </c>
      <c r="B144" s="3988"/>
      <c r="C144" s="3988"/>
      <c r="D144" s="3988"/>
      <c r="E144" s="3988"/>
      <c r="F144" s="3988"/>
      <c r="G144" s="3988"/>
      <c r="H144" s="3988"/>
      <c r="I144" s="3988"/>
      <c r="J144" s="3988"/>
      <c r="K144" s="3988"/>
      <c r="L144" s="3988"/>
      <c r="M144" s="3988"/>
      <c r="N144" s="3988"/>
      <c r="O144" s="3988"/>
      <c r="P144" s="3988"/>
      <c r="Q144" s="3988"/>
      <c r="R144" s="3988"/>
      <c r="S144" s="3988"/>
      <c r="T144" s="3989"/>
    </row>
    <row r="145" spans="1:20" x14ac:dyDescent="0.25">
      <c r="A145" s="3987" t="s">
        <v>9174</v>
      </c>
      <c r="B145" s="3988"/>
      <c r="C145" s="3988"/>
      <c r="D145" s="3988"/>
      <c r="E145" s="3988"/>
      <c r="F145" s="3988"/>
      <c r="G145" s="3988"/>
      <c r="H145" s="3988"/>
      <c r="I145" s="3988"/>
      <c r="J145" s="3988"/>
      <c r="K145" s="3988"/>
      <c r="L145" s="3988"/>
      <c r="M145" s="3988"/>
      <c r="N145" s="3988"/>
      <c r="O145" s="3988"/>
      <c r="P145" s="3988"/>
      <c r="Q145" s="3988"/>
      <c r="R145" s="3988"/>
      <c r="S145" s="3988"/>
      <c r="T145" s="3989"/>
    </row>
    <row r="146" spans="1:20" x14ac:dyDescent="0.25">
      <c r="A146" s="3990" t="s">
        <v>9175</v>
      </c>
      <c r="B146" s="3991"/>
      <c r="C146" s="3991"/>
      <c r="D146" s="3991"/>
      <c r="E146" s="3991"/>
      <c r="F146" s="3991"/>
      <c r="G146" s="3991"/>
      <c r="H146" s="3991"/>
      <c r="I146" s="3991"/>
      <c r="J146" s="3991"/>
      <c r="K146" s="3991"/>
      <c r="L146" s="3991"/>
      <c r="M146" s="3991"/>
      <c r="N146" s="3991"/>
      <c r="O146" s="3991"/>
      <c r="P146" s="3991"/>
      <c r="Q146" s="3991"/>
      <c r="R146" s="3991"/>
      <c r="S146" s="3991"/>
      <c r="T146" s="3992"/>
    </row>
    <row r="147" spans="1:20" x14ac:dyDescent="0.25">
      <c r="A147" s="3998" t="s">
        <v>1087</v>
      </c>
      <c r="B147" s="3867"/>
      <c r="C147" s="3867"/>
      <c r="D147" s="3867"/>
      <c r="E147" s="3867"/>
      <c r="F147" s="3867"/>
      <c r="G147" s="3867"/>
      <c r="H147" s="3867"/>
      <c r="I147" s="3867"/>
      <c r="J147" s="3997"/>
      <c r="K147" s="3999" t="s">
        <v>1104</v>
      </c>
      <c r="L147" s="3982"/>
      <c r="M147" s="3982"/>
      <c r="N147" s="3982"/>
      <c r="O147" s="3982"/>
      <c r="P147" s="3982"/>
      <c r="Q147" s="3982"/>
      <c r="R147" s="3982"/>
      <c r="S147" s="3982"/>
      <c r="T147" s="4000"/>
    </row>
    <row r="148" spans="1:20" x14ac:dyDescent="0.25">
      <c r="A148" s="703" t="s">
        <v>1088</v>
      </c>
      <c r="B148" s="88" t="s">
        <v>1089</v>
      </c>
      <c r="C148" s="88" t="s">
        <v>1090</v>
      </c>
      <c r="D148" s="88" t="s">
        <v>1091</v>
      </c>
      <c r="E148" s="88" t="s">
        <v>1092</v>
      </c>
      <c r="F148" s="88" t="s">
        <v>1093</v>
      </c>
      <c r="G148" s="88" t="s">
        <v>1094</v>
      </c>
      <c r="H148" s="684" t="s">
        <v>1095</v>
      </c>
      <c r="I148" s="97" t="s">
        <v>1096</v>
      </c>
      <c r="J148" s="97" t="s">
        <v>6</v>
      </c>
      <c r="K148" s="683" t="s">
        <v>1088</v>
      </c>
      <c r="L148" s="88" t="s">
        <v>1089</v>
      </c>
      <c r="M148" s="88" t="s">
        <v>1090</v>
      </c>
      <c r="N148" s="88" t="s">
        <v>1091</v>
      </c>
      <c r="O148" s="88" t="s">
        <v>1092</v>
      </c>
      <c r="P148" s="88" t="s">
        <v>1093</v>
      </c>
      <c r="Q148" s="88" t="s">
        <v>1094</v>
      </c>
      <c r="R148" s="684" t="s">
        <v>1095</v>
      </c>
      <c r="S148" s="97" t="s">
        <v>1096</v>
      </c>
      <c r="T148" s="717" t="s">
        <v>6</v>
      </c>
    </row>
    <row r="149" spans="1:20" x14ac:dyDescent="0.25">
      <c r="A149" s="696">
        <v>1</v>
      </c>
      <c r="B149" s="138"/>
      <c r="C149" s="138"/>
      <c r="D149" s="138"/>
      <c r="E149" s="138"/>
      <c r="F149" s="138"/>
      <c r="G149" s="138"/>
      <c r="H149" s="113"/>
      <c r="I149" s="753" t="s">
        <v>9155</v>
      </c>
      <c r="J149" s="374"/>
      <c r="K149" s="89">
        <v>1</v>
      </c>
      <c r="L149" s="90"/>
      <c r="M149" s="90"/>
      <c r="N149" s="90"/>
      <c r="O149" s="90"/>
      <c r="P149" s="90"/>
      <c r="Q149" s="90"/>
      <c r="R149" s="91"/>
      <c r="S149" s="692" t="s">
        <v>9163</v>
      </c>
      <c r="T149" s="718"/>
    </row>
    <row r="150" spans="1:20" x14ac:dyDescent="0.25">
      <c r="A150" s="696"/>
      <c r="B150" s="138">
        <v>1</v>
      </c>
      <c r="C150" s="138"/>
      <c r="D150" s="138"/>
      <c r="E150" s="138"/>
      <c r="F150" s="138"/>
      <c r="G150" s="138"/>
      <c r="H150" s="113"/>
      <c r="I150" s="753" t="s">
        <v>9156</v>
      </c>
      <c r="J150" s="374"/>
      <c r="K150" s="89"/>
      <c r="L150" s="90">
        <v>1</v>
      </c>
      <c r="M150" s="90"/>
      <c r="N150" s="90"/>
      <c r="O150" s="90"/>
      <c r="P150" s="90"/>
      <c r="Q150" s="90"/>
      <c r="R150" s="91"/>
      <c r="S150" s="692" t="s">
        <v>9164</v>
      </c>
      <c r="T150" s="718"/>
    </row>
    <row r="151" spans="1:20" x14ac:dyDescent="0.25">
      <c r="A151" s="696"/>
      <c r="B151" s="138"/>
      <c r="C151" s="138">
        <v>1</v>
      </c>
      <c r="D151" s="138"/>
      <c r="E151" s="138"/>
      <c r="F151" s="138"/>
      <c r="G151" s="138"/>
      <c r="H151" s="113"/>
      <c r="I151" s="753" t="s">
        <v>9157</v>
      </c>
      <c r="J151" s="374"/>
      <c r="K151" s="89"/>
      <c r="L151" s="90"/>
      <c r="M151" s="90">
        <v>0</v>
      </c>
      <c r="N151" s="90"/>
      <c r="O151" s="90"/>
      <c r="P151" s="90"/>
      <c r="Q151" s="90"/>
      <c r="R151" s="91"/>
      <c r="S151" s="692" t="s">
        <v>9165</v>
      </c>
      <c r="T151" s="709"/>
    </row>
    <row r="152" spans="1:20" x14ac:dyDescent="0.25">
      <c r="A152" s="696"/>
      <c r="B152" s="138"/>
      <c r="C152" s="138"/>
      <c r="D152" s="138">
        <v>1</v>
      </c>
      <c r="E152" s="138"/>
      <c r="F152" s="138"/>
      <c r="G152" s="138"/>
      <c r="H152" s="113"/>
      <c r="I152" s="753" t="s">
        <v>9158</v>
      </c>
      <c r="J152" s="375"/>
      <c r="K152" s="89"/>
      <c r="L152" s="90"/>
      <c r="M152" s="90"/>
      <c r="N152" s="90">
        <v>0</v>
      </c>
      <c r="O152" s="90"/>
      <c r="P152" s="90"/>
      <c r="Q152" s="90"/>
      <c r="R152" s="91"/>
      <c r="S152" s="690" t="s">
        <v>1103</v>
      </c>
      <c r="T152" s="709"/>
    </row>
    <row r="153" spans="1:20" x14ac:dyDescent="0.25">
      <c r="A153" s="696"/>
      <c r="B153" s="138"/>
      <c r="C153" s="138"/>
      <c r="D153" s="138"/>
      <c r="E153" s="138">
        <v>1</v>
      </c>
      <c r="F153" s="138"/>
      <c r="G153" s="138"/>
      <c r="H153" s="113"/>
      <c r="I153" s="753" t="s">
        <v>9159</v>
      </c>
      <c r="J153" s="374"/>
      <c r="K153" s="89"/>
      <c r="L153" s="90"/>
      <c r="M153" s="90"/>
      <c r="N153" s="90"/>
      <c r="O153" s="90">
        <v>0</v>
      </c>
      <c r="P153" s="90"/>
      <c r="Q153" s="90"/>
      <c r="R153" s="91"/>
      <c r="S153" s="690" t="s">
        <v>1103</v>
      </c>
      <c r="T153" s="709"/>
    </row>
    <row r="154" spans="1:20" x14ac:dyDescent="0.25">
      <c r="A154" s="696"/>
      <c r="B154" s="138"/>
      <c r="C154" s="138"/>
      <c r="D154" s="138"/>
      <c r="E154" s="138"/>
      <c r="F154" s="138">
        <v>1</v>
      </c>
      <c r="G154" s="138"/>
      <c r="H154" s="113"/>
      <c r="I154" s="753" t="s">
        <v>9160</v>
      </c>
      <c r="J154" s="374"/>
      <c r="K154" s="89"/>
      <c r="L154" s="90"/>
      <c r="M154" s="90"/>
      <c r="N154" s="90"/>
      <c r="O154" s="90"/>
      <c r="P154" s="90">
        <v>0</v>
      </c>
      <c r="Q154" s="90"/>
      <c r="R154" s="91"/>
      <c r="S154" s="690" t="s">
        <v>1103</v>
      </c>
      <c r="T154" s="2024"/>
    </row>
    <row r="155" spans="1:20" x14ac:dyDescent="0.25">
      <c r="A155" s="696"/>
      <c r="B155" s="138"/>
      <c r="C155" s="138"/>
      <c r="D155" s="138"/>
      <c r="E155" s="138"/>
      <c r="F155" s="138"/>
      <c r="G155" s="138">
        <v>1</v>
      </c>
      <c r="H155" s="113"/>
      <c r="I155" s="753" t="s">
        <v>9161</v>
      </c>
      <c r="J155" s="379"/>
      <c r="K155" s="89"/>
      <c r="L155" s="90"/>
      <c r="M155" s="90"/>
      <c r="N155" s="90"/>
      <c r="O155" s="90"/>
      <c r="P155" s="90"/>
      <c r="Q155" s="90">
        <v>0</v>
      </c>
      <c r="R155" s="91"/>
      <c r="S155" s="690" t="s">
        <v>1103</v>
      </c>
      <c r="T155" s="2024"/>
    </row>
    <row r="156" spans="1:20" x14ac:dyDescent="0.25">
      <c r="A156" s="729"/>
      <c r="B156" s="156"/>
      <c r="C156" s="156"/>
      <c r="D156" s="156"/>
      <c r="E156" s="156"/>
      <c r="F156" s="156"/>
      <c r="G156" s="156"/>
      <c r="H156" s="114">
        <v>1</v>
      </c>
      <c r="I156" s="753" t="s">
        <v>9162</v>
      </c>
      <c r="J156" s="376"/>
      <c r="K156" s="92"/>
      <c r="L156" s="93"/>
      <c r="M156" s="93"/>
      <c r="N156" s="93"/>
      <c r="O156" s="93"/>
      <c r="P156" s="93"/>
      <c r="Q156" s="93"/>
      <c r="R156" s="114">
        <v>0</v>
      </c>
      <c r="S156" s="691" t="s">
        <v>1103</v>
      </c>
      <c r="T156" s="2026"/>
    </row>
    <row r="157" spans="1:20" x14ac:dyDescent="0.25">
      <c r="A157" s="3981" t="s">
        <v>1110</v>
      </c>
      <c r="B157" s="3982"/>
      <c r="C157" s="3982"/>
      <c r="D157" s="3982"/>
      <c r="E157" s="3982"/>
      <c r="F157" s="3982"/>
      <c r="G157" s="3982"/>
      <c r="H157" s="3982"/>
      <c r="I157" s="3982"/>
      <c r="J157" s="3983"/>
      <c r="K157" s="3999" t="s">
        <v>1117</v>
      </c>
      <c r="L157" s="3982"/>
      <c r="M157" s="3982"/>
      <c r="N157" s="3982"/>
      <c r="O157" s="3982"/>
      <c r="P157" s="3982"/>
      <c r="Q157" s="3982"/>
      <c r="R157" s="3982"/>
      <c r="S157" s="3982"/>
      <c r="T157" s="4000"/>
    </row>
    <row r="158" spans="1:20" x14ac:dyDescent="0.25">
      <c r="A158" s="703" t="s">
        <v>1088</v>
      </c>
      <c r="B158" s="88" t="s">
        <v>1089</v>
      </c>
      <c r="C158" s="88" t="s">
        <v>1090</v>
      </c>
      <c r="D158" s="88" t="s">
        <v>1091</v>
      </c>
      <c r="E158" s="88" t="s">
        <v>1092</v>
      </c>
      <c r="F158" s="88" t="s">
        <v>1093</v>
      </c>
      <c r="G158" s="88" t="s">
        <v>1094</v>
      </c>
      <c r="H158" s="684" t="s">
        <v>1095</v>
      </c>
      <c r="I158" s="97" t="s">
        <v>1096</v>
      </c>
      <c r="J158" s="97" t="s">
        <v>6</v>
      </c>
      <c r="K158" s="683" t="s">
        <v>1088</v>
      </c>
      <c r="L158" s="88" t="s">
        <v>1089</v>
      </c>
      <c r="M158" s="88" t="s">
        <v>1090</v>
      </c>
      <c r="N158" s="88" t="s">
        <v>1091</v>
      </c>
      <c r="O158" s="88" t="s">
        <v>1092</v>
      </c>
      <c r="P158" s="88" t="s">
        <v>1093</v>
      </c>
      <c r="Q158" s="88" t="s">
        <v>1094</v>
      </c>
      <c r="R158" s="684" t="s">
        <v>1095</v>
      </c>
      <c r="S158" s="97" t="s">
        <v>1096</v>
      </c>
      <c r="T158" s="717" t="s">
        <v>6</v>
      </c>
    </row>
    <row r="159" spans="1:20" x14ac:dyDescent="0.25">
      <c r="A159" s="696">
        <v>1</v>
      </c>
      <c r="B159" s="138"/>
      <c r="C159" s="138"/>
      <c r="D159" s="138"/>
      <c r="E159" s="138"/>
      <c r="F159" s="138"/>
      <c r="G159" s="138"/>
      <c r="H159" s="113"/>
      <c r="I159" s="692" t="s">
        <v>9166</v>
      </c>
      <c r="J159" s="361"/>
      <c r="K159" s="89">
        <v>0</v>
      </c>
      <c r="L159" s="90"/>
      <c r="M159" s="90"/>
      <c r="N159" s="90"/>
      <c r="O159" s="90"/>
      <c r="P159" s="90"/>
      <c r="Q159" s="90"/>
      <c r="R159" s="91"/>
      <c r="S159" s="690" t="s">
        <v>1103</v>
      </c>
      <c r="T159" s="718"/>
    </row>
    <row r="160" spans="1:20" x14ac:dyDescent="0.25">
      <c r="A160" s="696"/>
      <c r="B160" s="138">
        <v>1</v>
      </c>
      <c r="C160" s="138"/>
      <c r="D160" s="138"/>
      <c r="E160" s="138"/>
      <c r="F160" s="138"/>
      <c r="G160" s="138"/>
      <c r="H160" s="113"/>
      <c r="I160" s="692" t="s">
        <v>9167</v>
      </c>
      <c r="J160" s="361"/>
      <c r="K160" s="89"/>
      <c r="L160" s="90">
        <v>0</v>
      </c>
      <c r="M160" s="90"/>
      <c r="N160" s="90"/>
      <c r="O160" s="90"/>
      <c r="P160" s="90"/>
      <c r="Q160" s="90"/>
      <c r="R160" s="91"/>
      <c r="S160" s="690" t="s">
        <v>1103</v>
      </c>
      <c r="T160" s="718"/>
    </row>
    <row r="161" spans="1:20" x14ac:dyDescent="0.25">
      <c r="A161" s="696"/>
      <c r="B161" s="138"/>
      <c r="C161" s="138">
        <v>1</v>
      </c>
      <c r="D161" s="138"/>
      <c r="E161" s="138"/>
      <c r="F161" s="138"/>
      <c r="G161" s="138"/>
      <c r="H161" s="113"/>
      <c r="I161" s="690" t="s">
        <v>1103</v>
      </c>
      <c r="J161" s="378"/>
      <c r="K161" s="89"/>
      <c r="L161" s="90"/>
      <c r="M161" s="90">
        <v>0</v>
      </c>
      <c r="N161" s="90"/>
      <c r="O161" s="90"/>
      <c r="P161" s="90"/>
      <c r="Q161" s="90"/>
      <c r="R161" s="91"/>
      <c r="S161" s="690" t="s">
        <v>1103</v>
      </c>
      <c r="T161" s="709"/>
    </row>
    <row r="162" spans="1:20" x14ac:dyDescent="0.25">
      <c r="A162" s="696"/>
      <c r="B162" s="138"/>
      <c r="C162" s="138"/>
      <c r="D162" s="138">
        <v>1</v>
      </c>
      <c r="E162" s="138"/>
      <c r="F162" s="138"/>
      <c r="G162" s="138"/>
      <c r="H162" s="113"/>
      <c r="I162" s="690" t="s">
        <v>1103</v>
      </c>
      <c r="J162" s="378"/>
      <c r="K162" s="89"/>
      <c r="L162" s="90"/>
      <c r="M162" s="90"/>
      <c r="N162" s="90">
        <v>0</v>
      </c>
      <c r="O162" s="90"/>
      <c r="P162" s="90"/>
      <c r="Q162" s="90"/>
      <c r="R162" s="91"/>
      <c r="S162" s="690" t="s">
        <v>1103</v>
      </c>
      <c r="T162" s="709"/>
    </row>
    <row r="163" spans="1:20" x14ac:dyDescent="0.25">
      <c r="A163" s="696"/>
      <c r="B163" s="138"/>
      <c r="C163" s="138"/>
      <c r="D163" s="138"/>
      <c r="E163" s="138">
        <v>1</v>
      </c>
      <c r="F163" s="138"/>
      <c r="G163" s="138"/>
      <c r="H163" s="113"/>
      <c r="I163" s="690" t="s">
        <v>1103</v>
      </c>
      <c r="J163" s="378"/>
      <c r="K163" s="89"/>
      <c r="L163" s="90"/>
      <c r="M163" s="90"/>
      <c r="N163" s="90"/>
      <c r="O163" s="90">
        <v>0</v>
      </c>
      <c r="P163" s="90"/>
      <c r="Q163" s="90"/>
      <c r="R163" s="91"/>
      <c r="S163" s="690" t="s">
        <v>1103</v>
      </c>
      <c r="T163" s="709"/>
    </row>
    <row r="164" spans="1:20" x14ac:dyDescent="0.25">
      <c r="A164" s="696"/>
      <c r="B164" s="138"/>
      <c r="C164" s="138"/>
      <c r="D164" s="138"/>
      <c r="E164" s="138"/>
      <c r="F164" s="138">
        <v>1</v>
      </c>
      <c r="G164" s="138"/>
      <c r="H164" s="113"/>
      <c r="I164" s="690" t="s">
        <v>1103</v>
      </c>
      <c r="J164" s="378"/>
      <c r="K164" s="89"/>
      <c r="L164" s="90"/>
      <c r="M164" s="90"/>
      <c r="N164" s="90"/>
      <c r="O164" s="90"/>
      <c r="P164" s="90">
        <v>0</v>
      </c>
      <c r="Q164" s="90"/>
      <c r="R164" s="91"/>
      <c r="S164" s="690" t="s">
        <v>1103</v>
      </c>
      <c r="T164" s="2024"/>
    </row>
    <row r="165" spans="1:20" x14ac:dyDescent="0.25">
      <c r="A165" s="696"/>
      <c r="B165" s="138"/>
      <c r="C165" s="138"/>
      <c r="D165" s="138"/>
      <c r="E165" s="138"/>
      <c r="F165" s="138"/>
      <c r="G165" s="138">
        <v>0</v>
      </c>
      <c r="H165" s="113"/>
      <c r="I165" s="690" t="s">
        <v>1103</v>
      </c>
      <c r="J165" s="361"/>
      <c r="K165" s="89"/>
      <c r="L165" s="90"/>
      <c r="M165" s="90"/>
      <c r="N165" s="90"/>
      <c r="O165" s="90"/>
      <c r="P165" s="90"/>
      <c r="Q165" s="90">
        <v>0</v>
      </c>
      <c r="R165" s="91"/>
      <c r="S165" s="690" t="s">
        <v>1103</v>
      </c>
      <c r="T165" s="2024"/>
    </row>
    <row r="166" spans="1:20" ht="15.75" thickBot="1" x14ac:dyDescent="0.3">
      <c r="A166" s="704"/>
      <c r="B166" s="705"/>
      <c r="C166" s="705"/>
      <c r="D166" s="705"/>
      <c r="E166" s="705"/>
      <c r="F166" s="705"/>
      <c r="G166" s="705"/>
      <c r="H166" s="706">
        <v>0</v>
      </c>
      <c r="I166" s="730" t="s">
        <v>1103</v>
      </c>
      <c r="J166" s="731"/>
      <c r="K166" s="92"/>
      <c r="L166" s="93"/>
      <c r="M166" s="93"/>
      <c r="N166" s="93"/>
      <c r="O166" s="93"/>
      <c r="P166" s="93"/>
      <c r="Q166" s="93"/>
      <c r="R166" s="114">
        <v>0</v>
      </c>
      <c r="S166" s="691" t="s">
        <v>1103</v>
      </c>
      <c r="T166" s="2026"/>
    </row>
    <row r="167" spans="1:20" x14ac:dyDescent="0.25">
      <c r="A167" s="3984" t="s">
        <v>12793</v>
      </c>
      <c r="B167" s="3985"/>
      <c r="C167" s="3985"/>
      <c r="D167" s="3985"/>
      <c r="E167" s="3985"/>
      <c r="F167" s="3985"/>
      <c r="G167" s="3985"/>
      <c r="H167" s="3985"/>
      <c r="I167" s="3985"/>
      <c r="J167" s="3985"/>
      <c r="K167" s="3985"/>
      <c r="L167" s="3985"/>
      <c r="M167" s="3985"/>
      <c r="N167" s="3985"/>
      <c r="O167" s="3985"/>
      <c r="P167" s="3985"/>
      <c r="Q167" s="3985"/>
      <c r="R167" s="3985"/>
      <c r="S167" s="3985"/>
      <c r="T167" s="3986"/>
    </row>
    <row r="168" spans="1:20" x14ac:dyDescent="0.25">
      <c r="A168" s="4009">
        <v>26804080</v>
      </c>
      <c r="B168" s="4010"/>
      <c r="C168" s="4010"/>
      <c r="D168" s="4010"/>
      <c r="E168" s="4010"/>
      <c r="F168" s="4010"/>
      <c r="G168" s="4010"/>
      <c r="H168" s="4010"/>
      <c r="I168" s="4010"/>
      <c r="J168" s="4010"/>
      <c r="K168" s="4010"/>
      <c r="L168" s="4010"/>
      <c r="M168" s="4010"/>
      <c r="N168" s="4010"/>
      <c r="O168" s="4010"/>
      <c r="P168" s="4010"/>
      <c r="Q168" s="4010"/>
      <c r="R168" s="4010"/>
      <c r="S168" s="4010"/>
      <c r="T168" s="4011"/>
    </row>
    <row r="169" spans="1:20" x14ac:dyDescent="0.25">
      <c r="A169" s="4012"/>
      <c r="B169" s="4013"/>
      <c r="C169" s="4013"/>
      <c r="D169" s="4013"/>
      <c r="E169" s="4013"/>
      <c r="F169" s="4013"/>
      <c r="G169" s="4013"/>
      <c r="H169" s="4013"/>
      <c r="I169" s="4013"/>
      <c r="J169" s="4013"/>
      <c r="K169" s="4013"/>
      <c r="L169" s="4013"/>
      <c r="M169" s="4013"/>
      <c r="N169" s="4013"/>
      <c r="O169" s="4013"/>
      <c r="P169" s="4013"/>
      <c r="Q169" s="4013"/>
      <c r="R169" s="4013"/>
      <c r="S169" s="4013"/>
      <c r="T169" s="4014"/>
    </row>
    <row r="170" spans="1:20" x14ac:dyDescent="0.25">
      <c r="A170" s="3998" t="s">
        <v>1087</v>
      </c>
      <c r="B170" s="3867"/>
      <c r="C170" s="3867"/>
      <c r="D170" s="3867"/>
      <c r="E170" s="3867"/>
      <c r="F170" s="3867"/>
      <c r="G170" s="3867"/>
      <c r="H170" s="3867"/>
      <c r="I170" s="3867"/>
      <c r="J170" s="3997"/>
      <c r="K170" s="3999" t="s">
        <v>1104</v>
      </c>
      <c r="L170" s="3982"/>
      <c r="M170" s="3982"/>
      <c r="N170" s="3982"/>
      <c r="O170" s="3982"/>
      <c r="P170" s="3982"/>
      <c r="Q170" s="3982"/>
      <c r="R170" s="3982"/>
      <c r="S170" s="3982"/>
      <c r="T170" s="4000"/>
    </row>
    <row r="171" spans="1:20" x14ac:dyDescent="0.25">
      <c r="A171" s="694" t="s">
        <v>1088</v>
      </c>
      <c r="B171" s="95" t="s">
        <v>1089</v>
      </c>
      <c r="C171" s="95" t="s">
        <v>1090</v>
      </c>
      <c r="D171" s="95" t="s">
        <v>1091</v>
      </c>
      <c r="E171" s="95" t="s">
        <v>1092</v>
      </c>
      <c r="F171" s="95" t="s">
        <v>1093</v>
      </c>
      <c r="G171" s="95" t="s">
        <v>1094</v>
      </c>
      <c r="H171" s="96" t="s">
        <v>1095</v>
      </c>
      <c r="I171" s="95" t="s">
        <v>1096</v>
      </c>
      <c r="J171" s="97" t="s">
        <v>6</v>
      </c>
      <c r="K171" s="94" t="s">
        <v>1088</v>
      </c>
      <c r="L171" s="95" t="s">
        <v>1089</v>
      </c>
      <c r="M171" s="95" t="s">
        <v>1090</v>
      </c>
      <c r="N171" s="95" t="s">
        <v>1091</v>
      </c>
      <c r="O171" s="95" t="s">
        <v>1092</v>
      </c>
      <c r="P171" s="95" t="s">
        <v>1093</v>
      </c>
      <c r="Q171" s="95" t="s">
        <v>1094</v>
      </c>
      <c r="R171" s="96" t="s">
        <v>1095</v>
      </c>
      <c r="S171" s="95" t="s">
        <v>1096</v>
      </c>
      <c r="T171" s="695" t="s">
        <v>6</v>
      </c>
    </row>
    <row r="172" spans="1:20" x14ac:dyDescent="0.25">
      <c r="A172" s="696" t="s">
        <v>7114</v>
      </c>
      <c r="B172" s="138" t="s">
        <v>7114</v>
      </c>
      <c r="C172" s="138"/>
      <c r="D172" s="138"/>
      <c r="E172" s="138"/>
      <c r="F172" s="138"/>
      <c r="G172" s="138"/>
      <c r="H172" s="113"/>
      <c r="I172" s="208" t="s">
        <v>12707</v>
      </c>
      <c r="J172" s="89"/>
      <c r="K172" s="144" t="s">
        <v>7114</v>
      </c>
      <c r="L172" s="138" t="s">
        <v>7114</v>
      </c>
      <c r="M172" s="138" t="s">
        <v>7114</v>
      </c>
      <c r="N172" s="138" t="s">
        <v>7114</v>
      </c>
      <c r="O172" s="138"/>
      <c r="P172" s="138"/>
      <c r="Q172" s="138"/>
      <c r="R172" s="113"/>
      <c r="S172" s="209" t="s">
        <v>12708</v>
      </c>
      <c r="T172" s="698"/>
    </row>
    <row r="173" spans="1:20" x14ac:dyDescent="0.25">
      <c r="A173" s="696">
        <v>0</v>
      </c>
      <c r="B173" s="138">
        <v>0</v>
      </c>
      <c r="C173" s="138"/>
      <c r="D173" s="138"/>
      <c r="E173" s="138"/>
      <c r="F173" s="138"/>
      <c r="G173" s="138"/>
      <c r="H173" s="113"/>
      <c r="I173" s="208" t="s">
        <v>1385</v>
      </c>
      <c r="J173" s="89"/>
      <c r="K173" s="144"/>
      <c r="L173" s="138"/>
      <c r="M173" s="138"/>
      <c r="N173" s="138"/>
      <c r="O173" s="2018"/>
      <c r="P173" s="2018"/>
      <c r="Q173" s="2018"/>
      <c r="R173" s="2019"/>
      <c r="S173" s="2020"/>
      <c r="T173" s="698"/>
    </row>
    <row r="174" spans="1:20" x14ac:dyDescent="0.25">
      <c r="A174" s="696">
        <v>0</v>
      </c>
      <c r="B174" s="138">
        <v>1</v>
      </c>
      <c r="C174" s="138"/>
      <c r="D174" s="138"/>
      <c r="E174" s="138"/>
      <c r="F174" s="138"/>
      <c r="G174" s="138"/>
      <c r="H174" s="113"/>
      <c r="I174" s="208" t="s">
        <v>1593</v>
      </c>
      <c r="J174" s="89"/>
      <c r="K174" s="144"/>
      <c r="L174" s="138"/>
      <c r="M174" s="138"/>
      <c r="N174" s="138"/>
      <c r="O174" s="2018"/>
      <c r="P174" s="2018"/>
      <c r="Q174" s="2018"/>
      <c r="R174" s="2019"/>
      <c r="S174" s="2020"/>
      <c r="T174" s="698"/>
    </row>
    <row r="175" spans="1:20" x14ac:dyDescent="0.25">
      <c r="A175" s="696">
        <v>1</v>
      </c>
      <c r="B175" s="138">
        <v>0</v>
      </c>
      <c r="C175" s="138"/>
      <c r="D175" s="138"/>
      <c r="E175" s="138"/>
      <c r="F175" s="138"/>
      <c r="G175" s="138"/>
      <c r="H175" s="113"/>
      <c r="I175" s="208" t="s">
        <v>12709</v>
      </c>
      <c r="J175" s="89"/>
      <c r="K175" s="144"/>
      <c r="L175" s="138"/>
      <c r="M175" s="138"/>
      <c r="N175" s="138"/>
      <c r="O175" s="2018"/>
      <c r="P175" s="2018"/>
      <c r="Q175" s="2018"/>
      <c r="R175" s="2019"/>
      <c r="S175" s="2020"/>
      <c r="T175" s="698"/>
    </row>
    <row r="176" spans="1:20" x14ac:dyDescent="0.25">
      <c r="A176" s="696">
        <v>1</v>
      </c>
      <c r="B176" s="138">
        <v>1</v>
      </c>
      <c r="C176" s="138"/>
      <c r="D176" s="138"/>
      <c r="E176" s="138"/>
      <c r="F176" s="138"/>
      <c r="G176" s="138"/>
      <c r="H176" s="113"/>
      <c r="I176" s="207" t="s">
        <v>1103</v>
      </c>
      <c r="J176" s="89"/>
      <c r="K176" s="144"/>
      <c r="L176" s="138"/>
      <c r="M176" s="138"/>
      <c r="N176" s="138"/>
      <c r="O176" s="2018"/>
      <c r="P176" s="2018"/>
      <c r="Q176" s="2018"/>
      <c r="R176" s="2019"/>
      <c r="S176" s="2020"/>
      <c r="T176" s="698"/>
    </row>
    <row r="177" spans="1:20" x14ac:dyDescent="0.25">
      <c r="A177" s="696"/>
      <c r="B177" s="138"/>
      <c r="C177" s="138" t="s">
        <v>7114</v>
      </c>
      <c r="D177" s="138" t="s">
        <v>7114</v>
      </c>
      <c r="E177" s="138"/>
      <c r="F177" s="138"/>
      <c r="G177" s="138"/>
      <c r="H177" s="113"/>
      <c r="I177" s="208" t="s">
        <v>12710</v>
      </c>
      <c r="J177" s="98"/>
      <c r="K177" s="144"/>
      <c r="L177" s="138"/>
      <c r="M177" s="138"/>
      <c r="N177" s="138"/>
      <c r="O177" s="2018"/>
      <c r="P177" s="2018"/>
      <c r="Q177" s="2018"/>
      <c r="R177" s="2019"/>
      <c r="S177" s="2020"/>
      <c r="T177" s="698"/>
    </row>
    <row r="178" spans="1:20" x14ac:dyDescent="0.25">
      <c r="A178" s="696"/>
      <c r="B178" s="138"/>
      <c r="C178" s="138">
        <v>0</v>
      </c>
      <c r="D178" s="138">
        <v>0</v>
      </c>
      <c r="E178" s="138"/>
      <c r="F178" s="138"/>
      <c r="G178" s="138"/>
      <c r="H178" s="113"/>
      <c r="I178" s="208" t="s">
        <v>1385</v>
      </c>
      <c r="J178" s="98"/>
      <c r="K178" s="144"/>
      <c r="L178" s="138"/>
      <c r="M178" s="138"/>
      <c r="N178" s="138"/>
      <c r="O178" s="2018"/>
      <c r="P178" s="2018"/>
      <c r="Q178" s="2018"/>
      <c r="R178" s="2019"/>
      <c r="S178" s="2020"/>
      <c r="T178" s="698"/>
    </row>
    <row r="179" spans="1:20" x14ac:dyDescent="0.25">
      <c r="A179" s="696"/>
      <c r="B179" s="138"/>
      <c r="C179" s="138">
        <v>0</v>
      </c>
      <c r="D179" s="138">
        <v>1</v>
      </c>
      <c r="E179" s="138"/>
      <c r="F179" s="138"/>
      <c r="G179" s="138"/>
      <c r="H179" s="113"/>
      <c r="I179" s="208" t="s">
        <v>1593</v>
      </c>
      <c r="J179" s="98"/>
      <c r="K179" s="144"/>
      <c r="L179" s="138"/>
      <c r="M179" s="138"/>
      <c r="N179" s="138"/>
      <c r="O179" s="2018"/>
      <c r="P179" s="2018"/>
      <c r="Q179" s="2018"/>
      <c r="R179" s="2019"/>
      <c r="S179" s="2020"/>
      <c r="T179" s="698"/>
    </row>
    <row r="180" spans="1:20" x14ac:dyDescent="0.25">
      <c r="A180" s="696"/>
      <c r="B180" s="138"/>
      <c r="C180" s="138">
        <v>1</v>
      </c>
      <c r="D180" s="138">
        <v>0</v>
      </c>
      <c r="E180" s="138"/>
      <c r="F180" s="138"/>
      <c r="G180" s="138"/>
      <c r="H180" s="113"/>
      <c r="I180" s="208" t="s">
        <v>1411</v>
      </c>
      <c r="J180" s="98"/>
      <c r="K180" s="144"/>
      <c r="L180" s="138"/>
      <c r="M180" s="138"/>
      <c r="N180" s="138"/>
      <c r="O180" s="2018"/>
      <c r="P180" s="2018"/>
      <c r="Q180" s="2018"/>
      <c r="R180" s="2019"/>
      <c r="S180" s="2020"/>
      <c r="T180" s="698"/>
    </row>
    <row r="181" spans="1:20" x14ac:dyDescent="0.25">
      <c r="A181" s="696"/>
      <c r="B181" s="138"/>
      <c r="C181" s="138">
        <v>1</v>
      </c>
      <c r="D181" s="138">
        <v>1</v>
      </c>
      <c r="E181" s="138"/>
      <c r="F181" s="138"/>
      <c r="G181" s="138"/>
      <c r="H181" s="113"/>
      <c r="I181" s="207" t="s">
        <v>1103</v>
      </c>
      <c r="J181" s="98"/>
      <c r="K181" s="144"/>
      <c r="L181" s="138"/>
      <c r="M181" s="138"/>
      <c r="N181" s="138"/>
      <c r="O181" s="2018"/>
      <c r="P181" s="2018"/>
      <c r="Q181" s="2018"/>
      <c r="R181" s="2019"/>
      <c r="S181" s="2020"/>
      <c r="T181" s="698"/>
    </row>
    <row r="182" spans="1:20" x14ac:dyDescent="0.25">
      <c r="A182" s="696"/>
      <c r="B182" s="138"/>
      <c r="C182" s="138"/>
      <c r="D182" s="138"/>
      <c r="E182" s="138">
        <v>1</v>
      </c>
      <c r="F182" s="138"/>
      <c r="G182" s="138"/>
      <c r="H182" s="113"/>
      <c r="I182" s="208" t="s">
        <v>12711</v>
      </c>
      <c r="J182" s="98"/>
      <c r="K182" s="144"/>
      <c r="L182" s="138"/>
      <c r="M182" s="138"/>
      <c r="N182" s="138"/>
      <c r="O182" s="138">
        <v>1</v>
      </c>
      <c r="P182" s="138"/>
      <c r="Q182" s="138"/>
      <c r="R182" s="113"/>
      <c r="S182" s="209" t="s">
        <v>12712</v>
      </c>
      <c r="T182" s="698"/>
    </row>
    <row r="183" spans="1:20" x14ac:dyDescent="0.25">
      <c r="A183" s="696"/>
      <c r="B183" s="138"/>
      <c r="C183" s="138"/>
      <c r="D183" s="138"/>
      <c r="E183" s="138"/>
      <c r="F183" s="138">
        <v>1</v>
      </c>
      <c r="G183" s="138"/>
      <c r="H183" s="113"/>
      <c r="I183" s="208" t="s">
        <v>12713</v>
      </c>
      <c r="J183" s="98"/>
      <c r="K183" s="144"/>
      <c r="L183" s="138"/>
      <c r="M183" s="138"/>
      <c r="N183" s="138"/>
      <c r="O183" s="138"/>
      <c r="P183" s="138">
        <v>1</v>
      </c>
      <c r="Q183" s="138"/>
      <c r="R183" s="113"/>
      <c r="S183" s="209" t="s">
        <v>12714</v>
      </c>
      <c r="T183" s="698"/>
    </row>
    <row r="184" spans="1:20" x14ac:dyDescent="0.25">
      <c r="A184" s="696"/>
      <c r="B184" s="138"/>
      <c r="C184" s="138"/>
      <c r="D184" s="138"/>
      <c r="E184" s="138"/>
      <c r="F184" s="138"/>
      <c r="G184" s="138">
        <v>1</v>
      </c>
      <c r="H184" s="113"/>
      <c r="I184" s="227" t="s">
        <v>12715</v>
      </c>
      <c r="J184" s="2021"/>
      <c r="K184" s="144"/>
      <c r="L184" s="138"/>
      <c r="M184" s="138"/>
      <c r="N184" s="138"/>
      <c r="O184" s="138"/>
      <c r="P184" s="138"/>
      <c r="Q184" s="138">
        <v>1</v>
      </c>
      <c r="R184" s="113"/>
      <c r="S184" s="209" t="s">
        <v>12716</v>
      </c>
      <c r="T184" s="698"/>
    </row>
    <row r="185" spans="1:20" x14ac:dyDescent="0.25">
      <c r="A185" s="696"/>
      <c r="B185" s="138"/>
      <c r="C185" s="138"/>
      <c r="D185" s="138"/>
      <c r="E185" s="138"/>
      <c r="F185" s="138"/>
      <c r="G185" s="138"/>
      <c r="H185" s="113">
        <v>1</v>
      </c>
      <c r="I185" s="208" t="s">
        <v>12717</v>
      </c>
      <c r="J185" s="142"/>
      <c r="K185" s="144"/>
      <c r="L185" s="138"/>
      <c r="M185" s="138"/>
      <c r="N185" s="138"/>
      <c r="O185" s="138"/>
      <c r="P185" s="138"/>
      <c r="Q185" s="138"/>
      <c r="R185" s="113">
        <v>1</v>
      </c>
      <c r="S185" s="209" t="s">
        <v>12718</v>
      </c>
      <c r="T185" s="700"/>
    </row>
    <row r="186" spans="1:20" x14ac:dyDescent="0.25">
      <c r="A186" s="3981" t="s">
        <v>1110</v>
      </c>
      <c r="B186" s="3982"/>
      <c r="C186" s="3982"/>
      <c r="D186" s="3982"/>
      <c r="E186" s="3982"/>
      <c r="F186" s="3982"/>
      <c r="G186" s="3982"/>
      <c r="H186" s="3982"/>
      <c r="I186" s="3982"/>
      <c r="J186" s="3983"/>
      <c r="K186" s="3999" t="s">
        <v>1117</v>
      </c>
      <c r="L186" s="3982"/>
      <c r="M186" s="3982"/>
      <c r="N186" s="3982"/>
      <c r="O186" s="3982"/>
      <c r="P186" s="3982"/>
      <c r="Q186" s="3982"/>
      <c r="R186" s="3982"/>
      <c r="S186" s="3982"/>
      <c r="T186" s="4000"/>
    </row>
    <row r="187" spans="1:20" x14ac:dyDescent="0.25">
      <c r="A187" s="694" t="s">
        <v>1088</v>
      </c>
      <c r="B187" s="95" t="s">
        <v>1089</v>
      </c>
      <c r="C187" s="95" t="s">
        <v>1090</v>
      </c>
      <c r="D187" s="95" t="s">
        <v>1091</v>
      </c>
      <c r="E187" s="95" t="s">
        <v>1092</v>
      </c>
      <c r="F187" s="95" t="s">
        <v>1093</v>
      </c>
      <c r="G187" s="95" t="s">
        <v>1094</v>
      </c>
      <c r="H187" s="96" t="s">
        <v>1095</v>
      </c>
      <c r="I187" s="95" t="s">
        <v>1096</v>
      </c>
      <c r="J187" s="97" t="s">
        <v>6</v>
      </c>
      <c r="K187" s="683" t="s">
        <v>1088</v>
      </c>
      <c r="L187" s="88" t="s">
        <v>1089</v>
      </c>
      <c r="M187" s="88" t="s">
        <v>1090</v>
      </c>
      <c r="N187" s="88" t="s">
        <v>1091</v>
      </c>
      <c r="O187" s="88" t="s">
        <v>1092</v>
      </c>
      <c r="P187" s="88" t="s">
        <v>1093</v>
      </c>
      <c r="Q187" s="88" t="s">
        <v>1094</v>
      </c>
      <c r="R187" s="684" t="s">
        <v>1095</v>
      </c>
      <c r="S187" s="683" t="s">
        <v>1096</v>
      </c>
      <c r="T187" s="701" t="s">
        <v>6</v>
      </c>
    </row>
    <row r="188" spans="1:20" x14ac:dyDescent="0.25">
      <c r="A188" s="696">
        <v>1</v>
      </c>
      <c r="B188" s="138"/>
      <c r="C188" s="138"/>
      <c r="D188" s="138"/>
      <c r="E188" s="138"/>
      <c r="F188" s="138"/>
      <c r="G188" s="138"/>
      <c r="H188" s="113"/>
      <c r="I188" s="209" t="s">
        <v>12719</v>
      </c>
      <c r="J188" s="98"/>
      <c r="K188" s="144" t="s">
        <v>7114</v>
      </c>
      <c r="L188" s="138" t="s">
        <v>7114</v>
      </c>
      <c r="M188" s="138" t="s">
        <v>7114</v>
      </c>
      <c r="N188" s="138" t="s">
        <v>7114</v>
      </c>
      <c r="O188" s="138"/>
      <c r="P188" s="138"/>
      <c r="Q188" s="138"/>
      <c r="R188" s="113"/>
      <c r="S188" s="89" t="s">
        <v>12720</v>
      </c>
      <c r="T188" s="2022"/>
    </row>
    <row r="189" spans="1:20" x14ac:dyDescent="0.25">
      <c r="A189" s="696"/>
      <c r="B189" s="138">
        <v>1</v>
      </c>
      <c r="C189" s="138"/>
      <c r="D189" s="138"/>
      <c r="E189" s="138"/>
      <c r="F189" s="138"/>
      <c r="G189" s="138"/>
      <c r="H189" s="113"/>
      <c r="I189" s="209" t="s">
        <v>12721</v>
      </c>
      <c r="J189" s="98"/>
      <c r="K189" s="144"/>
      <c r="L189" s="138"/>
      <c r="M189" s="138"/>
      <c r="N189" s="138"/>
      <c r="O189" s="2018"/>
      <c r="P189" s="2018"/>
      <c r="Q189" s="2018"/>
      <c r="R189" s="2019"/>
      <c r="S189" s="2023"/>
      <c r="T189" s="698"/>
    </row>
    <row r="190" spans="1:20" x14ac:dyDescent="0.25">
      <c r="A190" s="696"/>
      <c r="B190" s="138"/>
      <c r="C190" s="138">
        <v>1</v>
      </c>
      <c r="D190" s="138"/>
      <c r="E190" s="138"/>
      <c r="F190" s="138"/>
      <c r="G190" s="138"/>
      <c r="H190" s="113"/>
      <c r="I190" s="2889" t="s">
        <v>12722</v>
      </c>
      <c r="J190" s="145"/>
      <c r="K190" s="144"/>
      <c r="L190" s="138"/>
      <c r="M190" s="138"/>
      <c r="N190" s="138"/>
      <c r="O190" s="2018"/>
      <c r="P190" s="2018"/>
      <c r="Q190" s="2018"/>
      <c r="R190" s="2019"/>
      <c r="S190" s="2023"/>
      <c r="T190" s="698"/>
    </row>
    <row r="191" spans="1:20" x14ac:dyDescent="0.25">
      <c r="A191" s="696"/>
      <c r="B191" s="138"/>
      <c r="C191" s="138"/>
      <c r="D191" s="138">
        <v>1</v>
      </c>
      <c r="E191" s="138"/>
      <c r="F191" s="138"/>
      <c r="G191" s="138"/>
      <c r="H191" s="113"/>
      <c r="I191" s="2889" t="s">
        <v>12723</v>
      </c>
      <c r="J191" s="145"/>
      <c r="K191" s="144"/>
      <c r="L191" s="138"/>
      <c r="M191" s="138"/>
      <c r="N191" s="138"/>
      <c r="O191" s="2018"/>
      <c r="P191" s="2018"/>
      <c r="Q191" s="2018"/>
      <c r="R191" s="2019"/>
      <c r="S191" s="2023"/>
      <c r="T191" s="698"/>
    </row>
    <row r="192" spans="1:20" x14ac:dyDescent="0.25">
      <c r="A192" s="696"/>
      <c r="B192" s="138"/>
      <c r="C192" s="138"/>
      <c r="D192" s="138"/>
      <c r="E192" s="138">
        <v>1</v>
      </c>
      <c r="F192" s="138"/>
      <c r="G192" s="138"/>
      <c r="H192" s="113"/>
      <c r="I192" s="450" t="s">
        <v>12724</v>
      </c>
      <c r="J192" s="145"/>
      <c r="K192" s="144"/>
      <c r="L192" s="138"/>
      <c r="M192" s="138"/>
      <c r="N192" s="138"/>
      <c r="O192" s="138">
        <v>1</v>
      </c>
      <c r="P192" s="138"/>
      <c r="Q192" s="138"/>
      <c r="R192" s="113"/>
      <c r="S192" s="2886" t="s">
        <v>12725</v>
      </c>
      <c r="T192" s="698"/>
    </row>
    <row r="193" spans="1:29" x14ac:dyDescent="0.25">
      <c r="A193" s="696"/>
      <c r="B193" s="138"/>
      <c r="C193" s="138"/>
      <c r="D193" s="138"/>
      <c r="E193" s="138"/>
      <c r="F193" s="138">
        <v>1</v>
      </c>
      <c r="G193" s="138"/>
      <c r="H193" s="113"/>
      <c r="I193" s="450" t="s">
        <v>12726</v>
      </c>
      <c r="J193" s="145"/>
      <c r="K193" s="144"/>
      <c r="L193" s="138"/>
      <c r="M193" s="138"/>
      <c r="N193" s="138"/>
      <c r="O193" s="138"/>
      <c r="P193" s="138">
        <v>1</v>
      </c>
      <c r="Q193" s="138"/>
      <c r="R193" s="113"/>
      <c r="S193" s="2886" t="s">
        <v>12727</v>
      </c>
      <c r="T193" s="698"/>
    </row>
    <row r="194" spans="1:29" x14ac:dyDescent="0.25">
      <c r="A194" s="696"/>
      <c r="B194" s="138"/>
      <c r="C194" s="138"/>
      <c r="D194" s="138"/>
      <c r="E194" s="138"/>
      <c r="F194" s="138"/>
      <c r="G194" s="138">
        <v>1</v>
      </c>
      <c r="H194" s="113"/>
      <c r="I194" s="209" t="s">
        <v>12728</v>
      </c>
      <c r="J194" s="98"/>
      <c r="K194" s="144"/>
      <c r="L194" s="138"/>
      <c r="M194" s="138"/>
      <c r="N194" s="138"/>
      <c r="O194" s="138"/>
      <c r="P194" s="138"/>
      <c r="Q194" s="138">
        <v>1</v>
      </c>
      <c r="R194" s="113"/>
      <c r="S194" s="2886" t="s">
        <v>12729</v>
      </c>
      <c r="T194" s="698"/>
    </row>
    <row r="195" spans="1:29" x14ac:dyDescent="0.25">
      <c r="A195" s="696"/>
      <c r="B195" s="138"/>
      <c r="C195" s="138"/>
      <c r="D195" s="138"/>
      <c r="E195" s="138"/>
      <c r="F195" s="138"/>
      <c r="G195" s="138"/>
      <c r="H195" s="113">
        <v>1</v>
      </c>
      <c r="I195" s="209" t="s">
        <v>12730</v>
      </c>
      <c r="J195" s="142"/>
      <c r="K195" s="146"/>
      <c r="L195" s="156"/>
      <c r="M195" s="156"/>
      <c r="N195" s="156"/>
      <c r="O195" s="156"/>
      <c r="P195" s="156"/>
      <c r="Q195" s="156"/>
      <c r="R195" s="114">
        <v>1</v>
      </c>
      <c r="S195" s="2887" t="s">
        <v>12731</v>
      </c>
      <c r="T195" s="700"/>
    </row>
    <row r="196" spans="1:29" x14ac:dyDescent="0.25">
      <c r="A196" s="3981" t="s">
        <v>1123</v>
      </c>
      <c r="B196" s="3982"/>
      <c r="C196" s="3982"/>
      <c r="D196" s="3982"/>
      <c r="E196" s="3982"/>
      <c r="F196" s="3982"/>
      <c r="G196" s="3982"/>
      <c r="H196" s="3982"/>
      <c r="I196" s="3982"/>
      <c r="J196" s="3983"/>
      <c r="K196" s="3862"/>
      <c r="L196" s="4002"/>
      <c r="M196" s="4002"/>
      <c r="N196" s="4002"/>
      <c r="O196" s="4002"/>
      <c r="P196" s="4002"/>
      <c r="Q196" s="4002"/>
      <c r="R196" s="4002"/>
      <c r="S196" s="4002"/>
      <c r="T196" s="4003"/>
    </row>
    <row r="197" spans="1:29" x14ac:dyDescent="0.25">
      <c r="A197" s="703" t="s">
        <v>1088</v>
      </c>
      <c r="B197" s="88" t="s">
        <v>1089</v>
      </c>
      <c r="C197" s="88" t="s">
        <v>1090</v>
      </c>
      <c r="D197" s="88" t="s">
        <v>1091</v>
      </c>
      <c r="E197" s="88" t="s">
        <v>1092</v>
      </c>
      <c r="F197" s="88" t="s">
        <v>1093</v>
      </c>
      <c r="G197" s="88" t="s">
        <v>1094</v>
      </c>
      <c r="H197" s="684" t="s">
        <v>1095</v>
      </c>
      <c r="I197" s="97" t="s">
        <v>1096</v>
      </c>
      <c r="J197" s="97" t="s">
        <v>6</v>
      </c>
      <c r="K197" s="3874"/>
      <c r="L197" s="4004"/>
      <c r="M197" s="4004"/>
      <c r="N197" s="4004"/>
      <c r="O197" s="4004"/>
      <c r="P197" s="4004"/>
      <c r="Q197" s="4004"/>
      <c r="R197" s="4004"/>
      <c r="S197" s="4004"/>
      <c r="T197" s="4005"/>
    </row>
    <row r="198" spans="1:29" x14ac:dyDescent="0.25">
      <c r="A198" s="696">
        <v>0</v>
      </c>
      <c r="B198" s="138"/>
      <c r="C198" s="138"/>
      <c r="D198" s="138"/>
      <c r="E198" s="138"/>
      <c r="F198" s="138"/>
      <c r="G198" s="138"/>
      <c r="H198" s="113"/>
      <c r="I198" s="98" t="s">
        <v>1103</v>
      </c>
      <c r="J198" s="98"/>
      <c r="K198" s="3874"/>
      <c r="L198" s="4004"/>
      <c r="M198" s="4004"/>
      <c r="N198" s="4004"/>
      <c r="O198" s="4004"/>
      <c r="P198" s="4004"/>
      <c r="Q198" s="4004"/>
      <c r="R198" s="4004"/>
      <c r="S198" s="4004"/>
      <c r="T198" s="4005"/>
    </row>
    <row r="199" spans="1:29" x14ac:dyDescent="0.25">
      <c r="A199" s="696"/>
      <c r="B199" s="138">
        <v>0</v>
      </c>
      <c r="C199" s="138"/>
      <c r="D199" s="138"/>
      <c r="E199" s="138"/>
      <c r="F199" s="138"/>
      <c r="G199" s="138"/>
      <c r="H199" s="113"/>
      <c r="I199" s="98" t="s">
        <v>1103</v>
      </c>
      <c r="J199" s="98"/>
      <c r="K199" s="3874"/>
      <c r="L199" s="4004"/>
      <c r="M199" s="4004"/>
      <c r="N199" s="4004"/>
      <c r="O199" s="4004"/>
      <c r="P199" s="4004"/>
      <c r="Q199" s="4004"/>
      <c r="R199" s="4004"/>
      <c r="S199" s="4004"/>
      <c r="T199" s="4005"/>
    </row>
    <row r="200" spans="1:29" x14ac:dyDescent="0.25">
      <c r="A200" s="696"/>
      <c r="B200" s="138"/>
      <c r="C200" s="138">
        <v>0</v>
      </c>
      <c r="D200" s="138"/>
      <c r="E200" s="138"/>
      <c r="F200" s="138"/>
      <c r="G200" s="138"/>
      <c r="H200" s="113"/>
      <c r="I200" s="98" t="s">
        <v>1103</v>
      </c>
      <c r="J200" s="98"/>
      <c r="K200" s="3874"/>
      <c r="L200" s="4004"/>
      <c r="M200" s="4004"/>
      <c r="N200" s="4004"/>
      <c r="O200" s="4004"/>
      <c r="P200" s="4004"/>
      <c r="Q200" s="4004"/>
      <c r="R200" s="4004"/>
      <c r="S200" s="4004"/>
      <c r="T200" s="4005"/>
    </row>
    <row r="201" spans="1:29" x14ac:dyDescent="0.25">
      <c r="A201" s="696"/>
      <c r="B201" s="138"/>
      <c r="C201" s="138"/>
      <c r="D201" s="138">
        <v>0</v>
      </c>
      <c r="E201" s="138"/>
      <c r="F201" s="138"/>
      <c r="G201" s="138"/>
      <c r="H201" s="113"/>
      <c r="I201" s="98" t="s">
        <v>1103</v>
      </c>
      <c r="J201" s="98"/>
      <c r="K201" s="3874"/>
      <c r="L201" s="4004"/>
      <c r="M201" s="4004"/>
      <c r="N201" s="4004"/>
      <c r="O201" s="4004"/>
      <c r="P201" s="4004"/>
      <c r="Q201" s="4004"/>
      <c r="R201" s="4004"/>
      <c r="S201" s="4004"/>
      <c r="T201" s="4005"/>
    </row>
    <row r="202" spans="1:29" x14ac:dyDescent="0.25">
      <c r="A202" s="696"/>
      <c r="B202" s="138"/>
      <c r="C202" s="138"/>
      <c r="D202" s="138"/>
      <c r="E202" s="138">
        <v>0</v>
      </c>
      <c r="F202" s="138"/>
      <c r="G202" s="138"/>
      <c r="H202" s="113"/>
      <c r="I202" s="98" t="s">
        <v>1103</v>
      </c>
      <c r="J202" s="98"/>
      <c r="K202" s="3874"/>
      <c r="L202" s="4004"/>
      <c r="M202" s="4004"/>
      <c r="N202" s="4004"/>
      <c r="O202" s="4004"/>
      <c r="P202" s="4004"/>
      <c r="Q202" s="4004"/>
      <c r="R202" s="4004"/>
      <c r="S202" s="4004"/>
      <c r="T202" s="4005"/>
    </row>
    <row r="203" spans="1:29" x14ac:dyDescent="0.25">
      <c r="A203" s="696"/>
      <c r="B203" s="138"/>
      <c r="C203" s="138"/>
      <c r="D203" s="138"/>
      <c r="E203" s="138"/>
      <c r="F203" s="138">
        <v>0</v>
      </c>
      <c r="G203" s="138"/>
      <c r="H203" s="113"/>
      <c r="I203" s="98" t="s">
        <v>1103</v>
      </c>
      <c r="J203" s="98"/>
      <c r="K203" s="3874"/>
      <c r="L203" s="4004"/>
      <c r="M203" s="4004"/>
      <c r="N203" s="4004"/>
      <c r="O203" s="4004"/>
      <c r="P203" s="4004"/>
      <c r="Q203" s="4004"/>
      <c r="R203" s="4004"/>
      <c r="S203" s="4004"/>
      <c r="T203" s="4005"/>
    </row>
    <row r="204" spans="1:29" x14ac:dyDescent="0.25">
      <c r="A204" s="696"/>
      <c r="B204" s="138"/>
      <c r="C204" s="138"/>
      <c r="D204" s="138"/>
      <c r="E204" s="138"/>
      <c r="F204" s="138"/>
      <c r="G204" s="138">
        <v>0</v>
      </c>
      <c r="H204" s="113"/>
      <c r="I204" s="98" t="s">
        <v>1103</v>
      </c>
      <c r="J204" s="98"/>
      <c r="K204" s="3874"/>
      <c r="L204" s="4004"/>
      <c r="M204" s="4004"/>
      <c r="N204" s="4004"/>
      <c r="O204" s="4004"/>
      <c r="P204" s="4004"/>
      <c r="Q204" s="4004"/>
      <c r="R204" s="4004"/>
      <c r="S204" s="4004"/>
      <c r="T204" s="4005"/>
    </row>
    <row r="205" spans="1:29" ht="15.75" thickBot="1" x14ac:dyDescent="0.3">
      <c r="A205" s="704"/>
      <c r="B205" s="705"/>
      <c r="C205" s="705"/>
      <c r="D205" s="705"/>
      <c r="E205" s="705"/>
      <c r="F205" s="705"/>
      <c r="G205" s="705"/>
      <c r="H205" s="706">
        <v>0</v>
      </c>
      <c r="I205" s="707" t="s">
        <v>1103</v>
      </c>
      <c r="J205" s="707"/>
      <c r="K205" s="4006"/>
      <c r="L205" s="4007"/>
      <c r="M205" s="4007"/>
      <c r="N205" s="4007"/>
      <c r="O205" s="4007"/>
      <c r="P205" s="4007"/>
      <c r="Q205" s="4007"/>
      <c r="R205" s="4007"/>
      <c r="S205" s="4007"/>
      <c r="T205" s="4008"/>
    </row>
    <row r="206" spans="1:29" x14ac:dyDescent="0.25">
      <c r="A206" s="3984" t="s">
        <v>8841</v>
      </c>
      <c r="B206" s="3985"/>
      <c r="C206" s="3985"/>
      <c r="D206" s="3985"/>
      <c r="E206" s="3985"/>
      <c r="F206" s="3985"/>
      <c r="G206" s="3985"/>
      <c r="H206" s="3985"/>
      <c r="I206" s="3985"/>
      <c r="J206" s="3985"/>
      <c r="K206" s="3985"/>
      <c r="L206" s="3985"/>
      <c r="M206" s="3985"/>
      <c r="N206" s="3985"/>
      <c r="O206" s="3985"/>
      <c r="P206" s="3985"/>
      <c r="Q206" s="3985"/>
      <c r="R206" s="3985"/>
      <c r="S206" s="3985"/>
      <c r="T206" s="3986"/>
      <c r="U206"/>
      <c r="V206" s="4004"/>
      <c r="W206" s="4004"/>
      <c r="X206" s="4004"/>
      <c r="Y206" s="4004"/>
      <c r="Z206" s="4004"/>
      <c r="AA206" s="4004"/>
      <c r="AB206" s="4004"/>
      <c r="AC206" s="4004"/>
    </row>
    <row r="207" spans="1:29" x14ac:dyDescent="0.25">
      <c r="A207" s="4009"/>
      <c r="B207" s="4010"/>
      <c r="C207" s="4010"/>
      <c r="D207" s="4010"/>
      <c r="E207" s="4010"/>
      <c r="F207" s="4010"/>
      <c r="G207" s="4010"/>
      <c r="H207" s="4010"/>
      <c r="I207" s="4010"/>
      <c r="J207" s="4010"/>
      <c r="K207" s="4010"/>
      <c r="L207" s="4010"/>
      <c r="M207" s="4010"/>
      <c r="N207" s="4010"/>
      <c r="O207" s="4010"/>
      <c r="P207" s="4010"/>
      <c r="Q207" s="4010"/>
      <c r="R207" s="4010"/>
      <c r="S207" s="4010"/>
      <c r="T207" s="4011"/>
      <c r="U207"/>
      <c r="V207" s="4004"/>
      <c r="W207" s="4004"/>
      <c r="X207" s="4004"/>
      <c r="Y207" s="4004"/>
      <c r="Z207" s="3834"/>
      <c r="AA207" s="3834"/>
      <c r="AB207" s="1191"/>
      <c r="AC207" s="1191"/>
    </row>
    <row r="208" spans="1:29" x14ac:dyDescent="0.25">
      <c r="A208" s="3998" t="s">
        <v>1087</v>
      </c>
      <c r="B208" s="3867"/>
      <c r="C208" s="3867"/>
      <c r="D208" s="3867"/>
      <c r="E208" s="3867"/>
      <c r="F208" s="3867"/>
      <c r="G208" s="3867"/>
      <c r="H208" s="3867"/>
      <c r="I208" s="3867"/>
      <c r="J208" s="3997"/>
      <c r="K208" s="3999" t="s">
        <v>1104</v>
      </c>
      <c r="L208" s="3982"/>
      <c r="M208" s="3982"/>
      <c r="N208" s="3982"/>
      <c r="O208" s="3982"/>
      <c r="P208" s="3982"/>
      <c r="Q208" s="3982"/>
      <c r="R208" s="3982"/>
      <c r="S208" s="3982"/>
      <c r="T208" s="4000"/>
      <c r="V208" s="4004"/>
      <c r="W208" s="4004"/>
      <c r="X208" s="4004"/>
      <c r="Y208" s="4004"/>
      <c r="Z208" s="3903"/>
      <c r="AA208" s="3903"/>
    </row>
    <row r="209" spans="1:31" x14ac:dyDescent="0.25">
      <c r="A209" s="703" t="s">
        <v>1088</v>
      </c>
      <c r="B209" s="88" t="s">
        <v>1089</v>
      </c>
      <c r="C209" s="88" t="s">
        <v>1090</v>
      </c>
      <c r="D209" s="88" t="s">
        <v>1091</v>
      </c>
      <c r="E209" s="88" t="s">
        <v>1092</v>
      </c>
      <c r="F209" s="88" t="s">
        <v>1093</v>
      </c>
      <c r="G209" s="88" t="s">
        <v>1094</v>
      </c>
      <c r="H209" s="684" t="s">
        <v>1095</v>
      </c>
      <c r="I209" s="97" t="s">
        <v>18768</v>
      </c>
      <c r="J209" s="97" t="s">
        <v>6</v>
      </c>
      <c r="K209" s="683" t="s">
        <v>1088</v>
      </c>
      <c r="L209" s="88" t="s">
        <v>1089</v>
      </c>
      <c r="M209" s="88" t="s">
        <v>1090</v>
      </c>
      <c r="N209" s="88" t="s">
        <v>1091</v>
      </c>
      <c r="O209" s="88" t="s">
        <v>1092</v>
      </c>
      <c r="P209" s="88" t="s">
        <v>1093</v>
      </c>
      <c r="Q209" s="88" t="s">
        <v>1094</v>
      </c>
      <c r="R209" s="684" t="s">
        <v>1095</v>
      </c>
      <c r="S209" s="97" t="s">
        <v>18769</v>
      </c>
      <c r="T209" s="717" t="s">
        <v>6</v>
      </c>
      <c r="Z209" s="3834"/>
      <c r="AA209" s="3834"/>
      <c r="AB209" s="1191"/>
      <c r="AC209" s="1191"/>
    </row>
    <row r="210" spans="1:31" x14ac:dyDescent="0.25">
      <c r="A210" s="696">
        <v>1</v>
      </c>
      <c r="B210" s="138"/>
      <c r="C210" s="138"/>
      <c r="D210" s="138"/>
      <c r="E210" s="138"/>
      <c r="F210" s="138"/>
      <c r="G210" s="138"/>
      <c r="H210" s="113"/>
      <c r="I210" s="450" t="s">
        <v>18737</v>
      </c>
      <c r="J210" s="374" t="s">
        <v>19679</v>
      </c>
      <c r="K210" s="89">
        <v>1</v>
      </c>
      <c r="L210" s="90"/>
      <c r="M210" s="90"/>
      <c r="N210" s="90"/>
      <c r="O210" s="90"/>
      <c r="P210" s="90"/>
      <c r="Q210" s="90"/>
      <c r="R210" s="91"/>
      <c r="S210" s="450" t="s">
        <v>18741</v>
      </c>
      <c r="T210" s="3082" t="s">
        <v>19682</v>
      </c>
      <c r="Z210" s="3834"/>
      <c r="AA210" s="3834"/>
      <c r="AB210" s="1191"/>
      <c r="AC210" s="1191"/>
      <c r="AE210"/>
    </row>
    <row r="211" spans="1:31" x14ac:dyDescent="0.25">
      <c r="A211" s="696"/>
      <c r="B211" s="138">
        <v>1</v>
      </c>
      <c r="C211" s="138"/>
      <c r="D211" s="138"/>
      <c r="E211" s="138"/>
      <c r="F211" s="138"/>
      <c r="G211" s="138"/>
      <c r="H211" s="113"/>
      <c r="I211" s="450" t="s">
        <v>18738</v>
      </c>
      <c r="J211" s="374" t="s">
        <v>19680</v>
      </c>
      <c r="K211" s="89"/>
      <c r="L211" s="90">
        <v>1</v>
      </c>
      <c r="M211" s="90"/>
      <c r="N211" s="90"/>
      <c r="O211" s="90"/>
      <c r="P211" s="90"/>
      <c r="Q211" s="90"/>
      <c r="R211" s="91"/>
      <c r="S211" s="450" t="s">
        <v>18742</v>
      </c>
      <c r="T211" s="3082" t="s">
        <v>19683</v>
      </c>
      <c r="Z211" s="3834"/>
      <c r="AA211" s="3834"/>
      <c r="AB211" s="1191"/>
      <c r="AC211" s="1191"/>
    </row>
    <row r="212" spans="1:31" x14ac:dyDescent="0.25">
      <c r="A212" s="696"/>
      <c r="B212" s="138"/>
      <c r="C212" s="138">
        <v>1</v>
      </c>
      <c r="D212" s="138"/>
      <c r="E212" s="138"/>
      <c r="F212" s="138"/>
      <c r="G212" s="138"/>
      <c r="H212" s="113"/>
      <c r="I212" s="450" t="s">
        <v>18739</v>
      </c>
      <c r="J212" s="374" t="s">
        <v>19681</v>
      </c>
      <c r="K212" s="89"/>
      <c r="L212" s="90"/>
      <c r="M212" s="90">
        <v>1</v>
      </c>
      <c r="N212" s="90"/>
      <c r="O212" s="90"/>
      <c r="P212" s="90"/>
      <c r="Q212" s="90"/>
      <c r="R212" s="91"/>
      <c r="S212" s="450" t="s">
        <v>18743</v>
      </c>
      <c r="T212" s="3082" t="s">
        <v>19684</v>
      </c>
      <c r="V212" s="4004"/>
      <c r="W212" s="4004"/>
      <c r="X212" s="4004"/>
      <c r="Y212" s="4004"/>
      <c r="Z212" s="3834"/>
      <c r="AA212" s="3834"/>
      <c r="AB212" s="1191"/>
      <c r="AC212" s="1191"/>
    </row>
    <row r="213" spans="1:31" x14ac:dyDescent="0.25">
      <c r="A213" s="696"/>
      <c r="B213" s="138"/>
      <c r="C213" s="138"/>
      <c r="D213" s="138">
        <v>0</v>
      </c>
      <c r="E213" s="138"/>
      <c r="F213" s="138"/>
      <c r="G213" s="138"/>
      <c r="H213" s="113"/>
      <c r="I213" t="s">
        <v>18740</v>
      </c>
      <c r="J213" s="375"/>
      <c r="K213" s="89"/>
      <c r="L213" s="90"/>
      <c r="M213" s="90"/>
      <c r="N213" s="90">
        <v>1</v>
      </c>
      <c r="O213" s="90"/>
      <c r="P213" s="90"/>
      <c r="Q213" s="90"/>
      <c r="R213" s="91"/>
      <c r="S213" s="450" t="s">
        <v>18744</v>
      </c>
      <c r="T213" s="3082" t="s">
        <v>19685</v>
      </c>
      <c r="W213" s="3903"/>
      <c r="X213" s="3903"/>
      <c r="Y213" s="3903"/>
      <c r="Z213" s="3834"/>
      <c r="AA213" s="3834"/>
      <c r="AB213" s="1191"/>
      <c r="AC213" s="1191"/>
    </row>
    <row r="214" spans="1:31" x14ac:dyDescent="0.25">
      <c r="A214" s="696"/>
      <c r="B214" s="138"/>
      <c r="C214" s="138"/>
      <c r="D214" s="138"/>
      <c r="E214" s="138">
        <v>0</v>
      </c>
      <c r="F214" s="138"/>
      <c r="G214" s="138"/>
      <c r="H214" s="113"/>
      <c r="I214" t="s">
        <v>18740</v>
      </c>
      <c r="J214" s="374"/>
      <c r="K214" s="89"/>
      <c r="L214" s="90"/>
      <c r="M214" s="90"/>
      <c r="N214" s="90"/>
      <c r="O214" s="90">
        <v>1</v>
      </c>
      <c r="P214" s="90"/>
      <c r="Q214" s="90"/>
      <c r="R214" s="91"/>
      <c r="S214" s="450" t="s">
        <v>18745</v>
      </c>
      <c r="T214" s="3082" t="s">
        <v>19686</v>
      </c>
      <c r="W214" s="3903"/>
      <c r="X214" s="3903"/>
      <c r="Y214" s="3903"/>
      <c r="Z214" s="3834"/>
      <c r="AA214" s="3834"/>
      <c r="AB214" s="1191"/>
      <c r="AC214" s="1191"/>
    </row>
    <row r="215" spans="1:31" x14ac:dyDescent="0.25">
      <c r="A215" s="696"/>
      <c r="B215" s="138"/>
      <c r="C215" s="138"/>
      <c r="D215" s="138"/>
      <c r="E215" s="138"/>
      <c r="F215" s="138">
        <v>0</v>
      </c>
      <c r="G215" s="138"/>
      <c r="H215" s="113"/>
      <c r="I215" t="s">
        <v>18740</v>
      </c>
      <c r="J215" s="374"/>
      <c r="K215" s="89"/>
      <c r="L215" s="90"/>
      <c r="M215" s="90"/>
      <c r="N215" s="90"/>
      <c r="O215" s="90"/>
      <c r="P215" s="90">
        <v>0</v>
      </c>
      <c r="Q215" s="90"/>
      <c r="R215" s="91"/>
      <c r="S215" s="690" t="s">
        <v>1103</v>
      </c>
      <c r="T215" s="2024"/>
      <c r="W215" s="3903"/>
      <c r="X215" s="3903"/>
      <c r="Y215" s="3903"/>
      <c r="Z215" s="3834"/>
      <c r="AA215" s="3834"/>
      <c r="AB215" s="1191"/>
      <c r="AC215" s="1191"/>
    </row>
    <row r="216" spans="1:31" x14ac:dyDescent="0.25">
      <c r="A216" s="696"/>
      <c r="B216" s="138"/>
      <c r="C216" s="138"/>
      <c r="D216" s="138"/>
      <c r="E216" s="138"/>
      <c r="F216" s="138"/>
      <c r="G216" s="138">
        <v>0</v>
      </c>
      <c r="H216" s="113"/>
      <c r="I216" t="s">
        <v>18740</v>
      </c>
      <c r="J216" s="379"/>
      <c r="K216" s="89"/>
      <c r="L216" s="90"/>
      <c r="M216" s="90"/>
      <c r="N216" s="90"/>
      <c r="O216" s="90"/>
      <c r="P216" s="90"/>
      <c r="Q216" s="90">
        <v>0</v>
      </c>
      <c r="R216" s="91"/>
      <c r="S216" s="690" t="s">
        <v>1103</v>
      </c>
      <c r="T216" s="2024"/>
      <c r="V216" s="3976" t="s">
        <v>18758</v>
      </c>
      <c r="W216" s="3976"/>
      <c r="X216" s="3977" t="s">
        <v>20358</v>
      </c>
      <c r="Y216" s="3977"/>
      <c r="Z216" s="3977"/>
    </row>
    <row r="217" spans="1:31" x14ac:dyDescent="0.25">
      <c r="A217" s="729"/>
      <c r="B217" s="156"/>
      <c r="C217" s="156"/>
      <c r="D217" s="156"/>
      <c r="E217" s="156"/>
      <c r="F217" s="156"/>
      <c r="G217" s="156"/>
      <c r="H217" s="114">
        <v>0</v>
      </c>
      <c r="I217" t="s">
        <v>18740</v>
      </c>
      <c r="J217" s="376"/>
      <c r="K217" s="92"/>
      <c r="L217" s="93"/>
      <c r="M217" s="93"/>
      <c r="N217" s="93"/>
      <c r="O217" s="93"/>
      <c r="P217" s="93"/>
      <c r="Q217" s="93"/>
      <c r="R217" s="114">
        <v>0</v>
      </c>
      <c r="S217" s="691" t="s">
        <v>1103</v>
      </c>
      <c r="T217" s="2026"/>
      <c r="V217" s="3976"/>
      <c r="W217" s="3976"/>
      <c r="X217" s="3335" t="s">
        <v>18750</v>
      </c>
      <c r="Y217" s="3335" t="s">
        <v>18751</v>
      </c>
      <c r="Z217" s="3335" t="s">
        <v>18752</v>
      </c>
    </row>
    <row r="218" spans="1:31" x14ac:dyDescent="0.25">
      <c r="A218" s="3981" t="s">
        <v>1110</v>
      </c>
      <c r="B218" s="3982"/>
      <c r="C218" s="3982"/>
      <c r="D218" s="3982"/>
      <c r="E218" s="3982"/>
      <c r="F218" s="3982"/>
      <c r="G218" s="3982"/>
      <c r="H218" s="3982"/>
      <c r="I218" s="3982"/>
      <c r="J218" s="3983"/>
      <c r="K218" s="3862"/>
      <c r="L218" s="4002"/>
      <c r="M218" s="4002"/>
      <c r="N218" s="4002"/>
      <c r="O218" s="4002"/>
      <c r="P218" s="4002"/>
      <c r="Q218" s="4002"/>
      <c r="R218" s="4002"/>
      <c r="S218" s="4002"/>
      <c r="T218" s="4003"/>
      <c r="V218" s="3336" t="s">
        <v>18756</v>
      </c>
      <c r="W218" s="3336"/>
      <c r="X218" s="199"/>
      <c r="Y218" s="199"/>
      <c r="Z218" s="199"/>
    </row>
    <row r="219" spans="1:31" x14ac:dyDescent="0.25">
      <c r="A219" s="703" t="s">
        <v>1088</v>
      </c>
      <c r="B219" s="88" t="s">
        <v>1089</v>
      </c>
      <c r="C219" s="88" t="s">
        <v>1090</v>
      </c>
      <c r="D219" s="88" t="s">
        <v>1091</v>
      </c>
      <c r="E219" s="88" t="s">
        <v>1092</v>
      </c>
      <c r="F219" s="88" t="s">
        <v>1093</v>
      </c>
      <c r="G219" s="88" t="s">
        <v>1094</v>
      </c>
      <c r="H219" s="684" t="s">
        <v>1095</v>
      </c>
      <c r="I219" s="97" t="s">
        <v>10917</v>
      </c>
      <c r="J219" s="97" t="s">
        <v>6</v>
      </c>
      <c r="K219" s="3874"/>
      <c r="L219" s="4004"/>
      <c r="M219" s="4004"/>
      <c r="N219" s="4004"/>
      <c r="O219" s="4004"/>
      <c r="P219" s="4004"/>
      <c r="Q219" s="4004"/>
      <c r="R219" s="4004"/>
      <c r="S219" s="4004"/>
      <c r="T219" s="4005"/>
      <c r="V219" s="199"/>
      <c r="W219" s="3226" t="s">
        <v>18753</v>
      </c>
      <c r="X219" s="1264">
        <v>11</v>
      </c>
      <c r="Y219" s="1264">
        <v>21</v>
      </c>
      <c r="Z219" s="3337" t="s">
        <v>20359</v>
      </c>
    </row>
    <row r="220" spans="1:31" x14ac:dyDescent="0.25">
      <c r="A220" s="696">
        <v>1</v>
      </c>
      <c r="B220" s="138"/>
      <c r="C220" s="138"/>
      <c r="D220" s="138"/>
      <c r="E220" s="138"/>
      <c r="F220" s="138"/>
      <c r="G220" s="138"/>
      <c r="H220" s="113"/>
      <c r="I220" s="2888" t="s">
        <v>18746</v>
      </c>
      <c r="J220" s="361" t="s">
        <v>19687</v>
      </c>
      <c r="K220" s="3874"/>
      <c r="L220" s="4004"/>
      <c r="M220" s="4004"/>
      <c r="N220" s="4004"/>
      <c r="O220" s="4004"/>
      <c r="P220" s="4004"/>
      <c r="Q220" s="4004"/>
      <c r="R220" s="4004"/>
      <c r="S220" s="4004"/>
      <c r="T220" s="4005"/>
      <c r="V220" s="199"/>
      <c r="W220" s="199" t="s">
        <v>18754</v>
      </c>
      <c r="X220" s="1264">
        <v>12</v>
      </c>
      <c r="Y220" s="1264">
        <v>22</v>
      </c>
      <c r="Z220" s="1264" t="s">
        <v>20359</v>
      </c>
    </row>
    <row r="221" spans="1:31" x14ac:dyDescent="0.25">
      <c r="A221" s="696"/>
      <c r="B221" s="138">
        <v>1</v>
      </c>
      <c r="C221" s="138"/>
      <c r="D221" s="138"/>
      <c r="E221" s="138"/>
      <c r="F221" s="138"/>
      <c r="G221" s="138"/>
      <c r="H221" s="113"/>
      <c r="I221" s="2888" t="s">
        <v>18747</v>
      </c>
      <c r="J221" s="361" t="s">
        <v>19688</v>
      </c>
      <c r="K221" s="3874"/>
      <c r="L221" s="4004"/>
      <c r="M221" s="4004"/>
      <c r="N221" s="4004"/>
      <c r="O221" s="4004"/>
      <c r="P221" s="4004"/>
      <c r="Q221" s="4004"/>
      <c r="R221" s="4004"/>
      <c r="S221" s="4004"/>
      <c r="T221" s="4005"/>
      <c r="V221" s="199"/>
      <c r="W221" s="199" t="s">
        <v>18755</v>
      </c>
      <c r="X221" s="1264">
        <v>13</v>
      </c>
      <c r="Y221" s="1264">
        <v>23</v>
      </c>
      <c r="Z221" s="1264" t="s">
        <v>20359</v>
      </c>
    </row>
    <row r="222" spans="1:31" x14ac:dyDescent="0.25">
      <c r="A222" s="696"/>
      <c r="B222" s="138"/>
      <c r="C222" s="138">
        <v>1</v>
      </c>
      <c r="D222" s="138"/>
      <c r="E222" s="138"/>
      <c r="F222" s="138"/>
      <c r="G222" s="138"/>
      <c r="H222" s="113"/>
      <c r="I222" s="2888" t="s">
        <v>18748</v>
      </c>
      <c r="J222" s="378" t="s">
        <v>19689</v>
      </c>
      <c r="K222" s="3874"/>
      <c r="L222" s="4004"/>
      <c r="M222" s="4004"/>
      <c r="N222" s="4004"/>
      <c r="O222" s="4004"/>
      <c r="P222" s="4004"/>
      <c r="Q222" s="4004"/>
      <c r="R222" s="4004"/>
      <c r="S222" s="4004"/>
      <c r="T222" s="4005"/>
      <c r="V222" s="3336" t="s">
        <v>18757</v>
      </c>
      <c r="W222" s="3336"/>
      <c r="X222" s="1264"/>
      <c r="Y222" s="1264"/>
      <c r="Z222" s="1264"/>
    </row>
    <row r="223" spans="1:31" x14ac:dyDescent="0.25">
      <c r="A223" s="696"/>
      <c r="B223" s="138"/>
      <c r="C223" s="138"/>
      <c r="D223" s="138">
        <v>0</v>
      </c>
      <c r="E223" s="138"/>
      <c r="F223" s="138"/>
      <c r="G223" s="138"/>
      <c r="H223" s="113"/>
      <c r="I223" s="145" t="s">
        <v>18740</v>
      </c>
      <c r="J223" s="378"/>
      <c r="K223" s="3874"/>
      <c r="L223" s="4004"/>
      <c r="M223" s="4004"/>
      <c r="N223" s="4004"/>
      <c r="O223" s="4004"/>
      <c r="P223" s="4004"/>
      <c r="Q223" s="4004"/>
      <c r="R223" s="4004"/>
      <c r="S223" s="4004"/>
      <c r="T223" s="4005"/>
      <c r="V223" s="199"/>
      <c r="W223" s="199" t="s">
        <v>18753</v>
      </c>
      <c r="X223" s="1264">
        <v>14</v>
      </c>
      <c r="Y223" s="1264">
        <v>24</v>
      </c>
      <c r="Z223" s="1264">
        <v>34</v>
      </c>
    </row>
    <row r="224" spans="1:31" x14ac:dyDescent="0.25">
      <c r="A224" s="696"/>
      <c r="B224" s="138"/>
      <c r="C224" s="138"/>
      <c r="D224" s="138"/>
      <c r="E224" s="138">
        <v>1</v>
      </c>
      <c r="F224" s="138"/>
      <c r="G224" s="138"/>
      <c r="H224" s="113"/>
      <c r="I224" s="2888" t="s">
        <v>18749</v>
      </c>
      <c r="J224" s="378" t="s">
        <v>19690</v>
      </c>
      <c r="K224" s="3874"/>
      <c r="L224" s="4004"/>
      <c r="M224" s="4004"/>
      <c r="N224" s="4004"/>
      <c r="O224" s="4004"/>
      <c r="P224" s="4004"/>
      <c r="Q224" s="4004"/>
      <c r="R224" s="4004"/>
      <c r="S224" s="4004"/>
      <c r="T224" s="4005"/>
      <c r="V224" s="199"/>
      <c r="W224" s="199" t="s">
        <v>18754</v>
      </c>
      <c r="X224" s="1264">
        <v>15</v>
      </c>
      <c r="Y224" s="1264">
        <v>25</v>
      </c>
      <c r="Z224" s="1264">
        <v>35</v>
      </c>
    </row>
    <row r="225" spans="1:26" x14ac:dyDescent="0.25">
      <c r="A225" s="696"/>
      <c r="B225" s="138"/>
      <c r="C225" s="138"/>
      <c r="D225" s="138"/>
      <c r="E225" s="138"/>
      <c r="F225" s="138">
        <v>0</v>
      </c>
      <c r="G225" s="138"/>
      <c r="H225" s="113"/>
      <c r="I225" s="145" t="s">
        <v>18740</v>
      </c>
      <c r="J225" s="378"/>
      <c r="K225" s="3874"/>
      <c r="L225" s="4004"/>
      <c r="M225" s="4004"/>
      <c r="N225" s="4004"/>
      <c r="O225" s="4004"/>
      <c r="P225" s="4004"/>
      <c r="Q225" s="4004"/>
      <c r="R225" s="4004"/>
      <c r="S225" s="4004"/>
      <c r="T225" s="4005"/>
      <c r="V225" s="199"/>
      <c r="W225" s="199" t="s">
        <v>18755</v>
      </c>
      <c r="X225" s="1264">
        <v>16</v>
      </c>
      <c r="Y225" s="1264">
        <v>26</v>
      </c>
      <c r="Z225" s="1264">
        <v>36</v>
      </c>
    </row>
    <row r="226" spans="1:26" x14ac:dyDescent="0.25">
      <c r="A226" s="696"/>
      <c r="B226" s="138"/>
      <c r="C226" s="138"/>
      <c r="D226" s="138"/>
      <c r="E226" s="138"/>
      <c r="F226" s="138"/>
      <c r="G226" s="138">
        <v>0</v>
      </c>
      <c r="H226" s="113"/>
      <c r="I226" s="145" t="s">
        <v>18740</v>
      </c>
      <c r="J226" s="361"/>
      <c r="K226" s="3874"/>
      <c r="L226" s="4004"/>
      <c r="M226" s="4004"/>
      <c r="N226" s="4004"/>
      <c r="O226" s="4004"/>
      <c r="P226" s="4004"/>
      <c r="Q226" s="4004"/>
      <c r="R226" s="4004"/>
      <c r="S226" s="4004"/>
      <c r="T226" s="4005"/>
    </row>
    <row r="227" spans="1:26" ht="15.75" thickBot="1" x14ac:dyDescent="0.3">
      <c r="A227" s="704"/>
      <c r="B227" s="705"/>
      <c r="C227" s="705"/>
      <c r="D227" s="705"/>
      <c r="E227" s="705"/>
      <c r="F227" s="705"/>
      <c r="G227" s="705"/>
      <c r="H227" s="706">
        <v>0</v>
      </c>
      <c r="I227" s="2885" t="s">
        <v>18740</v>
      </c>
      <c r="J227" s="731"/>
      <c r="K227" s="4006"/>
      <c r="L227" s="4007"/>
      <c r="M227" s="4007"/>
      <c r="N227" s="4007"/>
      <c r="O227" s="4007"/>
      <c r="P227" s="4007"/>
      <c r="Q227" s="4007"/>
      <c r="R227" s="4007"/>
      <c r="S227" s="4007"/>
      <c r="T227" s="4008"/>
    </row>
    <row r="228" spans="1:26" x14ac:dyDescent="0.25">
      <c r="A228" s="3984" t="s">
        <v>8850</v>
      </c>
      <c r="B228" s="3985"/>
      <c r="C228" s="3985"/>
      <c r="D228" s="3985"/>
      <c r="E228" s="3985"/>
      <c r="F228" s="3985"/>
      <c r="G228" s="3985"/>
      <c r="H228" s="3985"/>
      <c r="I228" s="3985"/>
      <c r="J228" s="3985"/>
      <c r="K228" s="3985"/>
      <c r="L228" s="3985"/>
      <c r="M228" s="3985"/>
      <c r="N228" s="3985"/>
      <c r="O228" s="3985"/>
      <c r="P228" s="3985"/>
      <c r="Q228" s="3985"/>
      <c r="R228" s="3985"/>
      <c r="S228" s="3985"/>
      <c r="T228" s="3986"/>
    </row>
    <row r="229" spans="1:26" x14ac:dyDescent="0.25">
      <c r="A229" s="4009"/>
      <c r="B229" s="4010"/>
      <c r="C229" s="4010"/>
      <c r="D229" s="4010"/>
      <c r="E229" s="4010"/>
      <c r="F229" s="4010"/>
      <c r="G229" s="4010"/>
      <c r="H229" s="4010"/>
      <c r="I229" s="4010"/>
      <c r="J229" s="4010"/>
      <c r="K229" s="4010"/>
      <c r="L229" s="4010"/>
      <c r="M229" s="4010"/>
      <c r="N229" s="4010"/>
      <c r="O229" s="4010"/>
      <c r="P229" s="4010"/>
      <c r="Q229" s="4010"/>
      <c r="R229" s="4010"/>
      <c r="S229" s="4010"/>
      <c r="T229" s="4011"/>
    </row>
    <row r="230" spans="1:26" x14ac:dyDescent="0.25">
      <c r="A230" s="3998" t="s">
        <v>1087</v>
      </c>
      <c r="B230" s="3867"/>
      <c r="C230" s="3867"/>
      <c r="D230" s="3867"/>
      <c r="E230" s="3867"/>
      <c r="F230" s="3867"/>
      <c r="G230" s="3867"/>
      <c r="H230" s="3867"/>
      <c r="I230" s="3867"/>
      <c r="J230" s="3997"/>
      <c r="K230" s="3999" t="s">
        <v>1104</v>
      </c>
      <c r="L230" s="3982"/>
      <c r="M230" s="3982"/>
      <c r="N230" s="3982"/>
      <c r="O230" s="3982"/>
      <c r="P230" s="3982"/>
      <c r="Q230" s="3982"/>
      <c r="R230" s="3982"/>
      <c r="S230" s="3982"/>
      <c r="T230" s="4000"/>
    </row>
    <row r="231" spans="1:26" x14ac:dyDescent="0.25">
      <c r="A231" s="703" t="s">
        <v>1088</v>
      </c>
      <c r="B231" s="88" t="s">
        <v>1089</v>
      </c>
      <c r="C231" s="88" t="s">
        <v>1090</v>
      </c>
      <c r="D231" s="88" t="s">
        <v>1091</v>
      </c>
      <c r="E231" s="88" t="s">
        <v>1092</v>
      </c>
      <c r="F231" s="88" t="s">
        <v>1093</v>
      </c>
      <c r="G231" s="88" t="s">
        <v>1094</v>
      </c>
      <c r="H231" s="684" t="s">
        <v>1095</v>
      </c>
      <c r="I231" s="97" t="s">
        <v>1096</v>
      </c>
      <c r="J231" s="97" t="s">
        <v>6</v>
      </c>
      <c r="K231" s="683" t="s">
        <v>1088</v>
      </c>
      <c r="L231" s="88" t="s">
        <v>1089</v>
      </c>
      <c r="M231" s="88" t="s">
        <v>1090</v>
      </c>
      <c r="N231" s="88" t="s">
        <v>1091</v>
      </c>
      <c r="O231" s="88" t="s">
        <v>1092</v>
      </c>
      <c r="P231" s="88" t="s">
        <v>1093</v>
      </c>
      <c r="Q231" s="88" t="s">
        <v>1094</v>
      </c>
      <c r="R231" s="684" t="s">
        <v>1095</v>
      </c>
      <c r="S231" s="97" t="s">
        <v>18769</v>
      </c>
      <c r="T231" s="717" t="s">
        <v>6</v>
      </c>
    </row>
    <row r="232" spans="1:26" x14ac:dyDescent="0.25">
      <c r="A232" s="696">
        <v>1</v>
      </c>
      <c r="B232" s="138"/>
      <c r="C232" s="138"/>
      <c r="D232" s="138"/>
      <c r="E232" s="138"/>
      <c r="F232" s="138"/>
      <c r="G232" s="138"/>
      <c r="H232" s="113"/>
      <c r="I232" s="450" t="s">
        <v>18778</v>
      </c>
      <c r="J232" s="375" t="s">
        <v>19697</v>
      </c>
      <c r="K232" s="89">
        <v>1</v>
      </c>
      <c r="L232" s="90"/>
      <c r="M232" s="90"/>
      <c r="N232" s="90"/>
      <c r="O232" s="90"/>
      <c r="P232" s="90"/>
      <c r="Q232" s="90"/>
      <c r="R232" s="91"/>
      <c r="S232" s="450" t="s">
        <v>18793</v>
      </c>
      <c r="T232" s="718"/>
    </row>
    <row r="233" spans="1:26" x14ac:dyDescent="0.25">
      <c r="A233" s="696"/>
      <c r="B233" s="138">
        <v>1</v>
      </c>
      <c r="C233" s="138"/>
      <c r="D233" s="138"/>
      <c r="E233" s="138"/>
      <c r="F233" s="138"/>
      <c r="G233" s="138"/>
      <c r="H233" s="113"/>
      <c r="I233" s="450" t="s">
        <v>18770</v>
      </c>
      <c r="J233" s="374" t="s">
        <v>19695</v>
      </c>
      <c r="K233" s="89"/>
      <c r="L233" s="90">
        <v>0</v>
      </c>
      <c r="M233" s="90"/>
      <c r="N233" s="90"/>
      <c r="O233" s="90"/>
      <c r="P233" s="90"/>
      <c r="Q233" s="90"/>
      <c r="R233" s="91"/>
      <c r="S233" s="690" t="s">
        <v>1103</v>
      </c>
      <c r="T233" s="718"/>
    </row>
    <row r="234" spans="1:26" x14ac:dyDescent="0.25">
      <c r="A234" s="696"/>
      <c r="B234" s="138"/>
      <c r="C234" s="138">
        <v>1</v>
      </c>
      <c r="D234" s="138"/>
      <c r="E234" s="138"/>
      <c r="F234" s="138"/>
      <c r="G234" s="138"/>
      <c r="H234" s="113"/>
      <c r="I234" s="450" t="s">
        <v>18771</v>
      </c>
      <c r="J234" s="374" t="s">
        <v>19696</v>
      </c>
      <c r="K234" s="89"/>
      <c r="L234" s="90"/>
      <c r="M234" s="90">
        <v>0</v>
      </c>
      <c r="N234" s="90"/>
      <c r="O234" s="90"/>
      <c r="P234" s="90"/>
      <c r="Q234" s="90"/>
      <c r="R234" s="91"/>
      <c r="S234" s="690" t="s">
        <v>1103</v>
      </c>
      <c r="T234" s="709"/>
    </row>
    <row r="235" spans="1:26" x14ac:dyDescent="0.25">
      <c r="A235" s="696"/>
      <c r="B235" s="138"/>
      <c r="C235" s="138"/>
      <c r="D235" s="138">
        <v>1</v>
      </c>
      <c r="E235" s="138"/>
      <c r="F235" s="138"/>
      <c r="G235" s="138"/>
      <c r="H235" s="113"/>
      <c r="I235" s="450" t="s">
        <v>18772</v>
      </c>
      <c r="J235" s="374"/>
      <c r="K235" s="89"/>
      <c r="L235" s="90"/>
      <c r="M235" s="90"/>
      <c r="N235" s="90">
        <v>0</v>
      </c>
      <c r="O235" s="90"/>
      <c r="P235" s="90"/>
      <c r="Q235" s="90"/>
      <c r="R235" s="91"/>
      <c r="S235" s="690" t="s">
        <v>1103</v>
      </c>
      <c r="T235" s="709"/>
    </row>
    <row r="236" spans="1:26" x14ac:dyDescent="0.25">
      <c r="A236" s="696"/>
      <c r="B236" s="138"/>
      <c r="C236" s="138"/>
      <c r="D236" s="138"/>
      <c r="E236" s="138">
        <v>1</v>
      </c>
      <c r="F236" s="138"/>
      <c r="G236" s="138"/>
      <c r="H236" s="113"/>
      <c r="I236" s="450" t="s">
        <v>18794</v>
      </c>
      <c r="J236" s="374"/>
      <c r="K236" s="89"/>
      <c r="L236" s="90"/>
      <c r="M236" s="90"/>
      <c r="N236" s="90"/>
      <c r="O236" s="90">
        <v>0</v>
      </c>
      <c r="P236" s="90"/>
      <c r="Q236" s="90"/>
      <c r="R236" s="91"/>
      <c r="S236" s="690" t="s">
        <v>1103</v>
      </c>
      <c r="T236" s="709"/>
    </row>
    <row r="237" spans="1:26" x14ac:dyDescent="0.25">
      <c r="A237" s="696"/>
      <c r="B237" s="138"/>
      <c r="C237" s="138"/>
      <c r="D237" s="138"/>
      <c r="E237" s="138"/>
      <c r="F237" s="138">
        <v>1</v>
      </c>
      <c r="G237" s="138"/>
      <c r="H237" s="113"/>
      <c r="I237" s="450" t="s">
        <v>18795</v>
      </c>
      <c r="J237" s="374"/>
      <c r="K237" s="89"/>
      <c r="L237" s="90"/>
      <c r="M237" s="90"/>
      <c r="N237" s="90"/>
      <c r="O237" s="90"/>
      <c r="P237" s="90">
        <v>0</v>
      </c>
      <c r="Q237" s="90"/>
      <c r="R237" s="91"/>
      <c r="S237" s="691" t="s">
        <v>1103</v>
      </c>
      <c r="T237" s="2024"/>
    </row>
    <row r="238" spans="1:26" x14ac:dyDescent="0.25">
      <c r="A238" s="696"/>
      <c r="B238" s="138"/>
      <c r="C238" s="138"/>
      <c r="D238" s="138"/>
      <c r="E238" s="138"/>
      <c r="F238" s="138"/>
      <c r="G238" s="138">
        <v>1</v>
      </c>
      <c r="H238" s="113"/>
      <c r="I238" s="450" t="s">
        <v>18796</v>
      </c>
      <c r="J238" s="379"/>
      <c r="K238" s="89"/>
      <c r="L238" s="90"/>
      <c r="M238" s="90"/>
      <c r="N238" s="90"/>
      <c r="O238" s="90"/>
      <c r="P238" s="90"/>
      <c r="Q238" s="90">
        <v>0</v>
      </c>
      <c r="R238" s="91"/>
      <c r="S238" s="690" t="s">
        <v>1103</v>
      </c>
      <c r="T238" s="2024"/>
    </row>
    <row r="239" spans="1:26" x14ac:dyDescent="0.25">
      <c r="A239" s="729"/>
      <c r="B239" s="156"/>
      <c r="C239" s="156"/>
      <c r="D239" s="156"/>
      <c r="E239" s="156"/>
      <c r="F239" s="156"/>
      <c r="G239" s="156"/>
      <c r="H239" s="114">
        <v>1</v>
      </c>
      <c r="I239" s="450" t="s">
        <v>18773</v>
      </c>
      <c r="J239" s="376"/>
      <c r="K239" s="92"/>
      <c r="L239" s="93"/>
      <c r="M239" s="93"/>
      <c r="N239" s="93"/>
      <c r="O239" s="93"/>
      <c r="P239" s="93"/>
      <c r="Q239" s="93"/>
      <c r="R239" s="114">
        <v>0</v>
      </c>
      <c r="S239" s="691" t="s">
        <v>1103</v>
      </c>
      <c r="T239" s="2026"/>
    </row>
    <row r="240" spans="1:26" x14ac:dyDescent="0.25">
      <c r="A240" s="3981" t="s">
        <v>1110</v>
      </c>
      <c r="B240" s="3982"/>
      <c r="C240" s="3982"/>
      <c r="D240" s="3982"/>
      <c r="E240" s="3982"/>
      <c r="F240" s="3982"/>
      <c r="G240" s="3982"/>
      <c r="H240" s="3982"/>
      <c r="I240" s="3982"/>
      <c r="J240" s="3983"/>
      <c r="K240" s="3981" t="s">
        <v>1117</v>
      </c>
      <c r="L240" s="3982"/>
      <c r="M240" s="3982"/>
      <c r="N240" s="3982"/>
      <c r="O240" s="3982"/>
      <c r="P240" s="3982"/>
      <c r="Q240" s="3982"/>
      <c r="R240" s="3982"/>
      <c r="S240" s="3982"/>
      <c r="T240" s="3983"/>
    </row>
    <row r="241" spans="1:20" x14ac:dyDescent="0.25">
      <c r="A241" s="703" t="s">
        <v>1088</v>
      </c>
      <c r="B241" s="88" t="s">
        <v>1089</v>
      </c>
      <c r="C241" s="88" t="s">
        <v>1090</v>
      </c>
      <c r="D241" s="88" t="s">
        <v>1091</v>
      </c>
      <c r="E241" s="88" t="s">
        <v>1092</v>
      </c>
      <c r="F241" s="88" t="s">
        <v>1093</v>
      </c>
      <c r="G241" s="88" t="s">
        <v>1094</v>
      </c>
      <c r="H241" s="684" t="s">
        <v>1095</v>
      </c>
      <c r="I241" s="97" t="s">
        <v>1096</v>
      </c>
      <c r="J241" s="97" t="s">
        <v>6</v>
      </c>
      <c r="K241" s="703" t="s">
        <v>1088</v>
      </c>
      <c r="L241" s="88" t="s">
        <v>1089</v>
      </c>
      <c r="M241" s="88" t="s">
        <v>1090</v>
      </c>
      <c r="N241" s="88" t="s">
        <v>1091</v>
      </c>
      <c r="O241" s="88" t="s">
        <v>1092</v>
      </c>
      <c r="P241" s="88" t="s">
        <v>1093</v>
      </c>
      <c r="Q241" s="88" t="s">
        <v>1094</v>
      </c>
      <c r="R241" s="684" t="s">
        <v>1095</v>
      </c>
      <c r="S241" s="97" t="s">
        <v>1096</v>
      </c>
      <c r="T241" s="97" t="s">
        <v>6</v>
      </c>
    </row>
    <row r="242" spans="1:20" ht="15" customHeight="1" x14ac:dyDescent="0.25">
      <c r="A242" s="696">
        <v>1</v>
      </c>
      <c r="B242" s="138"/>
      <c r="C242" s="138"/>
      <c r="D242" s="138"/>
      <c r="E242" s="138"/>
      <c r="F242" s="138"/>
      <c r="G242" s="138"/>
      <c r="H242" s="113"/>
      <c r="I242" s="450" t="s">
        <v>18774</v>
      </c>
      <c r="J242" s="361" t="s">
        <v>19691</v>
      </c>
      <c r="K242" s="696">
        <v>1</v>
      </c>
      <c r="L242" s="138"/>
      <c r="M242" s="138"/>
      <c r="N242" s="138"/>
      <c r="O242" s="138"/>
      <c r="P242" s="138"/>
      <c r="Q242" s="138"/>
      <c r="R242" s="113"/>
      <c r="S242" s="450" t="s">
        <v>18792</v>
      </c>
      <c r="T242" s="361" t="s">
        <v>19698</v>
      </c>
    </row>
    <row r="243" spans="1:20" ht="18" customHeight="1" x14ac:dyDescent="0.25">
      <c r="A243" s="696"/>
      <c r="B243" s="138">
        <v>1</v>
      </c>
      <c r="C243" s="138"/>
      <c r="D243" s="138"/>
      <c r="E243" s="138"/>
      <c r="F243" s="138"/>
      <c r="G243" s="138"/>
      <c r="H243" s="113"/>
      <c r="I243" s="450" t="s">
        <v>18775</v>
      </c>
      <c r="J243" s="361" t="s">
        <v>19692</v>
      </c>
      <c r="K243" s="696"/>
      <c r="L243" s="138">
        <v>1</v>
      </c>
      <c r="M243" s="138"/>
      <c r="N243" s="138"/>
      <c r="O243" s="138"/>
      <c r="P243" s="138"/>
      <c r="Q243" s="138"/>
      <c r="R243" s="113"/>
      <c r="S243" s="450" t="s">
        <v>18791</v>
      </c>
      <c r="T243" s="361" t="s">
        <v>19699</v>
      </c>
    </row>
    <row r="244" spans="1:20" x14ac:dyDescent="0.25">
      <c r="A244" s="696"/>
      <c r="B244" s="138"/>
      <c r="C244" s="138">
        <v>1</v>
      </c>
      <c r="D244" s="138"/>
      <c r="E244" s="138"/>
      <c r="F244" s="138"/>
      <c r="G244" s="138"/>
      <c r="H244" s="113"/>
      <c r="I244" s="450" t="s">
        <v>18776</v>
      </c>
      <c r="J244" s="378" t="s">
        <v>19693</v>
      </c>
      <c r="K244" s="696"/>
      <c r="L244" s="138"/>
      <c r="M244" s="138">
        <v>1</v>
      </c>
      <c r="N244" s="138"/>
      <c r="O244" s="138"/>
      <c r="P244" s="138"/>
      <c r="Q244" s="138"/>
      <c r="R244" s="113"/>
      <c r="S244" s="450" t="s">
        <v>18790</v>
      </c>
      <c r="T244" s="378" t="s">
        <v>19700</v>
      </c>
    </row>
    <row r="245" spans="1:20" x14ac:dyDescent="0.25">
      <c r="A245" s="696"/>
      <c r="B245" s="138"/>
      <c r="C245" s="138"/>
      <c r="D245" s="138">
        <v>1</v>
      </c>
      <c r="E245" s="138"/>
      <c r="F245" s="138"/>
      <c r="G245" s="138"/>
      <c r="H245" s="113"/>
      <c r="I245" s="450" t="s">
        <v>18777</v>
      </c>
      <c r="J245" s="378" t="s">
        <v>19694</v>
      </c>
      <c r="K245" s="696"/>
      <c r="L245" s="138"/>
      <c r="M245" s="138"/>
      <c r="N245" s="138">
        <v>1</v>
      </c>
      <c r="O245" s="138"/>
      <c r="P245" s="138"/>
      <c r="Q245" s="138"/>
      <c r="R245" s="113"/>
      <c r="S245" s="450" t="s">
        <v>18789</v>
      </c>
      <c r="T245" s="378" t="s">
        <v>19701</v>
      </c>
    </row>
    <row r="246" spans="1:20" x14ac:dyDescent="0.25">
      <c r="A246" s="696"/>
      <c r="B246" s="138"/>
      <c r="C246" s="138"/>
      <c r="D246" s="138"/>
      <c r="E246" s="138">
        <v>0</v>
      </c>
      <c r="F246" s="138"/>
      <c r="G246" s="138"/>
      <c r="H246" s="113"/>
      <c r="I246" s="145" t="s">
        <v>18740</v>
      </c>
      <c r="J246" s="378"/>
      <c r="K246" s="696"/>
      <c r="L246" s="138"/>
      <c r="M246" s="138"/>
      <c r="N246" s="138"/>
      <c r="O246" s="138">
        <v>0</v>
      </c>
      <c r="P246" s="138"/>
      <c r="Q246" s="138"/>
      <c r="R246" s="113"/>
      <c r="S246" t="s">
        <v>1103</v>
      </c>
      <c r="T246" s="378"/>
    </row>
    <row r="247" spans="1:20" x14ac:dyDescent="0.25">
      <c r="A247" s="696"/>
      <c r="B247" s="138"/>
      <c r="C247" s="138"/>
      <c r="D247" s="138"/>
      <c r="E247" s="138"/>
      <c r="F247" s="138">
        <v>0</v>
      </c>
      <c r="G247" s="138"/>
      <c r="H247" s="113"/>
      <c r="I247" s="145" t="s">
        <v>18740</v>
      </c>
      <c r="J247" s="378"/>
      <c r="K247" s="696"/>
      <c r="L247" s="138"/>
      <c r="M247" s="138"/>
      <c r="N247" s="138"/>
      <c r="O247" s="138"/>
      <c r="P247" s="138">
        <v>0</v>
      </c>
      <c r="Q247" s="138"/>
      <c r="R247" s="113"/>
      <c r="S247" t="s">
        <v>1103</v>
      </c>
      <c r="T247" s="378"/>
    </row>
    <row r="248" spans="1:20" x14ac:dyDescent="0.25">
      <c r="A248" s="696"/>
      <c r="B248" s="138"/>
      <c r="C248" s="138"/>
      <c r="D248" s="138"/>
      <c r="E248" s="138"/>
      <c r="F248" s="138"/>
      <c r="G248" s="138">
        <v>0</v>
      </c>
      <c r="H248" s="113"/>
      <c r="I248" s="145" t="s">
        <v>18740</v>
      </c>
      <c r="J248" s="361"/>
      <c r="K248" s="696"/>
      <c r="L248" s="138"/>
      <c r="M248" s="138"/>
      <c r="N248" s="138"/>
      <c r="O248" s="138"/>
      <c r="P248" s="138"/>
      <c r="Q248" s="138">
        <v>1</v>
      </c>
      <c r="R248" s="113"/>
      <c r="S248" s="450" t="s">
        <v>18788</v>
      </c>
      <c r="T248" s="361"/>
    </row>
    <row r="249" spans="1:20" x14ac:dyDescent="0.25">
      <c r="A249" s="696"/>
      <c r="B249" s="138"/>
      <c r="C249" s="138"/>
      <c r="D249" s="138"/>
      <c r="E249" s="138"/>
      <c r="F249" s="138"/>
      <c r="G249" s="138"/>
      <c r="H249" s="113">
        <v>0</v>
      </c>
      <c r="I249" s="145" t="s">
        <v>18740</v>
      </c>
      <c r="J249" s="361"/>
      <c r="K249" s="696"/>
      <c r="L249" s="138"/>
      <c r="M249" s="138"/>
      <c r="N249" s="138"/>
      <c r="O249" s="138"/>
      <c r="P249" s="138"/>
      <c r="Q249" s="138"/>
      <c r="R249" s="113">
        <v>1</v>
      </c>
      <c r="S249" s="450" t="s">
        <v>18787</v>
      </c>
      <c r="T249" s="361"/>
    </row>
    <row r="250" spans="1:20" x14ac:dyDescent="0.25">
      <c r="A250" s="3981" t="s">
        <v>1123</v>
      </c>
      <c r="B250" s="3982"/>
      <c r="C250" s="3982"/>
      <c r="D250" s="3982"/>
      <c r="E250" s="3982"/>
      <c r="F250" s="3982"/>
      <c r="G250" s="3982"/>
      <c r="H250" s="3982"/>
      <c r="I250" s="3982"/>
      <c r="J250" s="3983"/>
      <c r="K250" s="3862"/>
      <c r="L250" s="4002"/>
      <c r="M250" s="4002"/>
      <c r="N250" s="4002"/>
      <c r="O250" s="4002"/>
      <c r="P250" s="4002"/>
      <c r="Q250" s="4002"/>
      <c r="R250" s="4002"/>
      <c r="S250" s="4002"/>
      <c r="T250" s="4003"/>
    </row>
    <row r="251" spans="1:20" x14ac:dyDescent="0.25">
      <c r="A251" s="703" t="s">
        <v>1088</v>
      </c>
      <c r="B251" s="88" t="s">
        <v>1089</v>
      </c>
      <c r="C251" s="88" t="s">
        <v>1090</v>
      </c>
      <c r="D251" s="88" t="s">
        <v>1091</v>
      </c>
      <c r="E251" s="88" t="s">
        <v>1092</v>
      </c>
      <c r="F251" s="88" t="s">
        <v>1093</v>
      </c>
      <c r="G251" s="88" t="s">
        <v>1094</v>
      </c>
      <c r="H251" s="684" t="s">
        <v>1095</v>
      </c>
      <c r="I251" s="97" t="s">
        <v>1096</v>
      </c>
      <c r="J251" s="97" t="s">
        <v>6</v>
      </c>
      <c r="K251" s="3874"/>
      <c r="L251" s="4004"/>
      <c r="M251" s="4004"/>
      <c r="N251" s="4004"/>
      <c r="O251" s="4004"/>
      <c r="P251" s="4004"/>
      <c r="Q251" s="4004"/>
      <c r="R251" s="4004"/>
      <c r="S251" s="4004"/>
      <c r="T251" s="4005"/>
    </row>
    <row r="252" spans="1:20" x14ac:dyDescent="0.25">
      <c r="A252" s="696">
        <v>1</v>
      </c>
      <c r="B252" s="138"/>
      <c r="C252" s="138"/>
      <c r="D252" s="138"/>
      <c r="E252" s="138"/>
      <c r="F252" s="138"/>
      <c r="G252" s="138"/>
      <c r="H252" s="113"/>
      <c r="I252" s="450" t="s">
        <v>18779</v>
      </c>
      <c r="J252" s="361"/>
      <c r="K252" s="3874"/>
      <c r="L252" s="4004"/>
      <c r="M252" s="4004"/>
      <c r="N252" s="4004"/>
      <c r="O252" s="4004"/>
      <c r="P252" s="4004"/>
      <c r="Q252" s="4004"/>
      <c r="R252" s="4004"/>
      <c r="S252" s="4004"/>
      <c r="T252" s="4005"/>
    </row>
    <row r="253" spans="1:20" x14ac:dyDescent="0.25">
      <c r="A253" s="696"/>
      <c r="B253" s="138">
        <v>1</v>
      </c>
      <c r="C253" s="138"/>
      <c r="D253" s="138"/>
      <c r="E253" s="138"/>
      <c r="F253" s="138"/>
      <c r="G253" s="138"/>
      <c r="H253" s="113"/>
      <c r="I253" s="450" t="s">
        <v>18780</v>
      </c>
      <c r="J253" s="361"/>
      <c r="K253" s="3874"/>
      <c r="L253" s="4004"/>
      <c r="M253" s="4004"/>
      <c r="N253" s="4004"/>
      <c r="O253" s="4004"/>
      <c r="P253" s="4004"/>
      <c r="Q253" s="4004"/>
      <c r="R253" s="4004"/>
      <c r="S253" s="4004"/>
      <c r="T253" s="4005"/>
    </row>
    <row r="254" spans="1:20" x14ac:dyDescent="0.25">
      <c r="A254" s="696"/>
      <c r="B254" s="138"/>
      <c r="C254" s="138">
        <v>1</v>
      </c>
      <c r="D254" s="138"/>
      <c r="E254" s="138"/>
      <c r="F254" s="138"/>
      <c r="G254" s="138"/>
      <c r="H254" s="113"/>
      <c r="I254" s="450" t="s">
        <v>18781</v>
      </c>
      <c r="J254" s="378"/>
      <c r="K254" s="3874"/>
      <c r="L254" s="4004"/>
      <c r="M254" s="4004"/>
      <c r="N254" s="4004"/>
      <c r="O254" s="4004"/>
      <c r="P254" s="4004"/>
      <c r="Q254" s="4004"/>
      <c r="R254" s="4004"/>
      <c r="S254" s="4004"/>
      <c r="T254" s="4005"/>
    </row>
    <row r="255" spans="1:20" x14ac:dyDescent="0.25">
      <c r="A255" s="696"/>
      <c r="B255" s="138"/>
      <c r="C255" s="138"/>
      <c r="D255" s="138">
        <v>1</v>
      </c>
      <c r="E255" s="138"/>
      <c r="F255" s="138"/>
      <c r="G255" s="138"/>
      <c r="H255" s="113"/>
      <c r="I255" s="450" t="s">
        <v>18782</v>
      </c>
      <c r="J255" s="378"/>
      <c r="K255" s="3874"/>
      <c r="L255" s="4004"/>
      <c r="M255" s="4004"/>
      <c r="N255" s="4004"/>
      <c r="O255" s="4004"/>
      <c r="P255" s="4004"/>
      <c r="Q255" s="4004"/>
      <c r="R255" s="4004"/>
      <c r="S255" s="4004"/>
      <c r="T255" s="4005"/>
    </row>
    <row r="256" spans="1:20" x14ac:dyDescent="0.25">
      <c r="A256" s="696"/>
      <c r="B256" s="138"/>
      <c r="C256" s="138"/>
      <c r="D256" s="138"/>
      <c r="E256" s="138">
        <v>1</v>
      </c>
      <c r="F256" s="138"/>
      <c r="G256" s="138"/>
      <c r="H256" s="113"/>
      <c r="I256" s="450" t="s">
        <v>18783</v>
      </c>
      <c r="J256" s="378"/>
      <c r="K256" s="3874"/>
      <c r="L256" s="4004"/>
      <c r="M256" s="4004"/>
      <c r="N256" s="4004"/>
      <c r="O256" s="4004"/>
      <c r="P256" s="4004"/>
      <c r="Q256" s="4004"/>
      <c r="R256" s="4004"/>
      <c r="S256" s="4004"/>
      <c r="T256" s="4005"/>
    </row>
    <row r="257" spans="1:20" x14ac:dyDescent="0.25">
      <c r="A257" s="696"/>
      <c r="B257" s="138"/>
      <c r="C257" s="138"/>
      <c r="D257" s="138"/>
      <c r="E257" s="138"/>
      <c r="F257" s="138">
        <v>1</v>
      </c>
      <c r="G257" s="138"/>
      <c r="H257" s="113"/>
      <c r="I257" s="450" t="s">
        <v>18784</v>
      </c>
      <c r="J257" s="378"/>
      <c r="K257" s="3874"/>
      <c r="L257" s="4004"/>
      <c r="M257" s="4004"/>
      <c r="N257" s="4004"/>
      <c r="O257" s="4004"/>
      <c r="P257" s="4004"/>
      <c r="Q257" s="4004"/>
      <c r="R257" s="4004"/>
      <c r="S257" s="4004"/>
      <c r="T257" s="4005"/>
    </row>
    <row r="258" spans="1:20" x14ac:dyDescent="0.25">
      <c r="A258" s="696"/>
      <c r="B258" s="138"/>
      <c r="C258" s="138"/>
      <c r="D258" s="138"/>
      <c r="E258" s="138"/>
      <c r="F258" s="138"/>
      <c r="G258" s="138">
        <v>1</v>
      </c>
      <c r="H258" s="113"/>
      <c r="I258" s="450" t="s">
        <v>18785</v>
      </c>
      <c r="J258" s="361"/>
      <c r="K258" s="3874"/>
      <c r="L258" s="4004"/>
      <c r="M258" s="4004"/>
      <c r="N258" s="4004"/>
      <c r="O258" s="4004"/>
      <c r="P258" s="4004"/>
      <c r="Q258" s="4004"/>
      <c r="R258" s="4004"/>
      <c r="S258" s="4004"/>
      <c r="T258" s="4005"/>
    </row>
    <row r="259" spans="1:20" ht="15.75" thickBot="1" x14ac:dyDescent="0.3">
      <c r="A259" s="704"/>
      <c r="B259" s="705"/>
      <c r="C259" s="705"/>
      <c r="D259" s="705"/>
      <c r="E259" s="705"/>
      <c r="F259" s="705"/>
      <c r="G259" s="705"/>
      <c r="H259" s="706">
        <v>1</v>
      </c>
      <c r="I259" s="2891" t="s">
        <v>18786</v>
      </c>
      <c r="J259" s="731"/>
      <c r="K259" s="4006"/>
      <c r="L259" s="4007"/>
      <c r="M259" s="4007"/>
      <c r="N259" s="4007"/>
      <c r="O259" s="4007"/>
      <c r="P259" s="4007"/>
      <c r="Q259" s="4007"/>
      <c r="R259" s="4007"/>
      <c r="S259" s="4007"/>
      <c r="T259" s="4008"/>
    </row>
    <row r="262" spans="1:20" x14ac:dyDescent="0.25">
      <c r="I262" t="s">
        <v>18806</v>
      </c>
    </row>
    <row r="263" spans="1:20" x14ac:dyDescent="0.25">
      <c r="I263" t="s">
        <v>18807</v>
      </c>
    </row>
    <row r="264" spans="1:20" x14ac:dyDescent="0.25">
      <c r="I264" t="s">
        <v>18808</v>
      </c>
    </row>
    <row r="265" spans="1:20" x14ac:dyDescent="0.25">
      <c r="I265" t="s">
        <v>18809</v>
      </c>
    </row>
    <row r="266" spans="1:20" x14ac:dyDescent="0.25">
      <c r="I266" t="s">
        <v>18810</v>
      </c>
    </row>
    <row r="267" spans="1:20" x14ac:dyDescent="0.25">
      <c r="I267" t="s">
        <v>18811</v>
      </c>
    </row>
    <row r="268" spans="1:20" x14ac:dyDescent="0.25">
      <c r="I268" t="s">
        <v>18812</v>
      </c>
    </row>
    <row r="269" spans="1:20" x14ac:dyDescent="0.25">
      <c r="I269" t="s">
        <v>18813</v>
      </c>
    </row>
    <row r="270" spans="1:20" x14ac:dyDescent="0.25">
      <c r="I270" t="s">
        <v>18814</v>
      </c>
    </row>
    <row r="271" spans="1:20" x14ac:dyDescent="0.25">
      <c r="I271" t="s">
        <v>18815</v>
      </c>
    </row>
    <row r="272" spans="1:20" x14ac:dyDescent="0.25">
      <c r="I272" t="s">
        <v>18816</v>
      </c>
    </row>
    <row r="273" spans="9:9" x14ac:dyDescent="0.25">
      <c r="I273" t="s">
        <v>8750</v>
      </c>
    </row>
    <row r="274" spans="9:9" x14ac:dyDescent="0.25">
      <c r="I274" t="s">
        <v>18817</v>
      </c>
    </row>
    <row r="290" spans="9:9" x14ac:dyDescent="0.25">
      <c r="I290" t="s">
        <v>18759</v>
      </c>
    </row>
    <row r="291" spans="9:9" x14ac:dyDescent="0.25">
      <c r="I291" t="s">
        <v>18760</v>
      </c>
    </row>
    <row r="292" spans="9:9" x14ac:dyDescent="0.25">
      <c r="I292" t="s">
        <v>18761</v>
      </c>
    </row>
    <row r="293" spans="9:9" x14ac:dyDescent="0.25">
      <c r="I293" t="s">
        <v>18762</v>
      </c>
    </row>
    <row r="294" spans="9:9" x14ac:dyDescent="0.25">
      <c r="I294" t="s">
        <v>18763</v>
      </c>
    </row>
    <row r="295" spans="9:9" x14ac:dyDescent="0.25">
      <c r="I295" t="s">
        <v>18764</v>
      </c>
    </row>
    <row r="296" spans="9:9" x14ac:dyDescent="0.25">
      <c r="I296" t="s">
        <v>18765</v>
      </c>
    </row>
    <row r="297" spans="9:9" x14ac:dyDescent="0.25">
      <c r="I297" t="s">
        <v>18766</v>
      </c>
    </row>
    <row r="298" spans="9:9" x14ac:dyDescent="0.25">
      <c r="I298" t="s">
        <v>18767</v>
      </c>
    </row>
  </sheetData>
  <mergeCells count="119">
    <mergeCell ref="A250:J250"/>
    <mergeCell ref="K250:T259"/>
    <mergeCell ref="A230:J230"/>
    <mergeCell ref="K230:T230"/>
    <mergeCell ref="A240:J240"/>
    <mergeCell ref="K240:T240"/>
    <mergeCell ref="V206:AC206"/>
    <mergeCell ref="A228:T228"/>
    <mergeCell ref="A229:T229"/>
    <mergeCell ref="Z211:AA211"/>
    <mergeCell ref="Z212:AA212"/>
    <mergeCell ref="Z213:AA213"/>
    <mergeCell ref="Z214:AA214"/>
    <mergeCell ref="Z215:AA215"/>
    <mergeCell ref="V207:Y207"/>
    <mergeCell ref="Z207:AA207"/>
    <mergeCell ref="Z208:AA208"/>
    <mergeCell ref="Z209:AA209"/>
    <mergeCell ref="Z210:AA210"/>
    <mergeCell ref="V208:Y208"/>
    <mergeCell ref="A208:J208"/>
    <mergeCell ref="K208:T208"/>
    <mergeCell ref="A218:J218"/>
    <mergeCell ref="K218:T227"/>
    <mergeCell ref="A207:T207"/>
    <mergeCell ref="AD1:AI1"/>
    <mergeCell ref="AE2:AG2"/>
    <mergeCell ref="AH2:AH3"/>
    <mergeCell ref="AI2:AI3"/>
    <mergeCell ref="AD2:AD3"/>
    <mergeCell ref="K94:T108"/>
    <mergeCell ref="K111:T117"/>
    <mergeCell ref="AB3:AC3"/>
    <mergeCell ref="W3:X3"/>
    <mergeCell ref="A49:T49"/>
    <mergeCell ref="A50:T50"/>
    <mergeCell ref="A51:T51"/>
    <mergeCell ref="A52:J52"/>
    <mergeCell ref="K52:T52"/>
    <mergeCell ref="A76:T76"/>
    <mergeCell ref="A77:T77"/>
    <mergeCell ref="A94:J94"/>
    <mergeCell ref="A48:T48"/>
    <mergeCell ref="A47:T47"/>
    <mergeCell ref="A75:T75"/>
    <mergeCell ref="A62:T62"/>
    <mergeCell ref="V1:AC1"/>
    <mergeCell ref="V2:AC2"/>
    <mergeCell ref="A24:J24"/>
    <mergeCell ref="A34:T34"/>
    <mergeCell ref="A35:T36"/>
    <mergeCell ref="K24:T33"/>
    <mergeCell ref="A1:T1"/>
    <mergeCell ref="A2:T2"/>
    <mergeCell ref="A3:T3"/>
    <mergeCell ref="A4:J4"/>
    <mergeCell ref="K4:T4"/>
    <mergeCell ref="A63:T63"/>
    <mergeCell ref="A64:T64"/>
    <mergeCell ref="A65:J65"/>
    <mergeCell ref="K65:T65"/>
    <mergeCell ref="AM4:AU4"/>
    <mergeCell ref="A14:J14"/>
    <mergeCell ref="K14:T14"/>
    <mergeCell ref="A37:J37"/>
    <mergeCell ref="K37:T37"/>
    <mergeCell ref="AE8:AE9"/>
    <mergeCell ref="AF8:AF9"/>
    <mergeCell ref="AG8:AG9"/>
    <mergeCell ref="AD8:AD9"/>
    <mergeCell ref="AI8:AI9"/>
    <mergeCell ref="A92:T92"/>
    <mergeCell ref="A93:T93"/>
    <mergeCell ref="A196:J196"/>
    <mergeCell ref="K196:T205"/>
    <mergeCell ref="K78:T78"/>
    <mergeCell ref="A78:J78"/>
    <mergeCell ref="A167:T167"/>
    <mergeCell ref="A168:T168"/>
    <mergeCell ref="A170:J170"/>
    <mergeCell ref="K170:T170"/>
    <mergeCell ref="A186:J186"/>
    <mergeCell ref="K186:T186"/>
    <mergeCell ref="A169:T169"/>
    <mergeCell ref="A118:T118"/>
    <mergeCell ref="A119:T119"/>
    <mergeCell ref="A120:T120"/>
    <mergeCell ref="A121:T121"/>
    <mergeCell ref="A137:T137"/>
    <mergeCell ref="A138:T138"/>
    <mergeCell ref="A139:T139"/>
    <mergeCell ref="A122:T122"/>
    <mergeCell ref="A123:T123"/>
    <mergeCell ref="A124:T124"/>
    <mergeCell ref="A125:T125"/>
    <mergeCell ref="V216:W217"/>
    <mergeCell ref="X216:Z216"/>
    <mergeCell ref="A126:T126"/>
    <mergeCell ref="A157:J157"/>
    <mergeCell ref="A109:T109"/>
    <mergeCell ref="A145:T145"/>
    <mergeCell ref="A146:T146"/>
    <mergeCell ref="A110:T110"/>
    <mergeCell ref="A111:J111"/>
    <mergeCell ref="A147:J147"/>
    <mergeCell ref="K147:T147"/>
    <mergeCell ref="A140:T140"/>
    <mergeCell ref="A141:T141"/>
    <mergeCell ref="A142:T142"/>
    <mergeCell ref="A143:T143"/>
    <mergeCell ref="A144:T144"/>
    <mergeCell ref="A127:J127"/>
    <mergeCell ref="K127:T127"/>
    <mergeCell ref="K157:T157"/>
    <mergeCell ref="W213:Y213"/>
    <mergeCell ref="W214:Y214"/>
    <mergeCell ref="W215:Y215"/>
    <mergeCell ref="V212:Y212"/>
    <mergeCell ref="A206:T206"/>
  </mergeCells>
  <pageMargins left="0.7" right="0.7" top="0.75" bottom="0.75" header="0.3" footer="0.3"/>
  <pageSetup scale="10" fitToHeight="0" orientation="landscape"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D813"/>
  <sheetViews>
    <sheetView topLeftCell="A4" zoomScale="75" zoomScaleNormal="75" workbookViewId="0">
      <selection activeCell="B38" sqref="B38"/>
    </sheetView>
  </sheetViews>
  <sheetFormatPr baseColWidth="10" defaultColWidth="11.42578125" defaultRowHeight="15" x14ac:dyDescent="0.25"/>
  <cols>
    <col min="1" max="1" width="108.85546875" customWidth="1"/>
    <col min="2" max="2" width="88" customWidth="1"/>
    <col min="3" max="3" width="95.42578125" bestFit="1" customWidth="1"/>
    <col min="4" max="4" width="86.28515625" bestFit="1" customWidth="1"/>
  </cols>
  <sheetData>
    <row r="1" spans="1:3" ht="15.75" thickBot="1" x14ac:dyDescent="0.3">
      <c r="A1" s="305" t="s">
        <v>7949</v>
      </c>
      <c r="B1" s="1034" t="s">
        <v>7967</v>
      </c>
      <c r="C1" s="781" t="s">
        <v>7981</v>
      </c>
    </row>
    <row r="2" spans="1:3" ht="15.75" thickBot="1" x14ac:dyDescent="0.3">
      <c r="A2" s="1040" t="s">
        <v>9090</v>
      </c>
      <c r="B2" s="1037" t="s">
        <v>7968</v>
      </c>
      <c r="C2" s="1033" t="s">
        <v>7968</v>
      </c>
    </row>
    <row r="3" spans="1:3" x14ac:dyDescent="0.25">
      <c r="A3" s="760" t="s">
        <v>7950</v>
      </c>
      <c r="B3" s="596" t="s">
        <v>7951</v>
      </c>
      <c r="C3" s="757" t="s">
        <v>7951</v>
      </c>
    </row>
    <row r="4" spans="1:3" x14ac:dyDescent="0.25">
      <c r="A4" s="2837" t="s">
        <v>7951</v>
      </c>
      <c r="B4" s="596" t="s">
        <v>7969</v>
      </c>
      <c r="C4" s="644" t="s">
        <v>7982</v>
      </c>
    </row>
    <row r="5" spans="1:3" x14ac:dyDescent="0.25">
      <c r="A5" s="760" t="s">
        <v>7952</v>
      </c>
      <c r="B5" s="596" t="s">
        <v>9890</v>
      </c>
      <c r="C5" s="644" t="s">
        <v>7983</v>
      </c>
    </row>
    <row r="6" spans="1:3" x14ac:dyDescent="0.25">
      <c r="A6" s="760" t="s">
        <v>7953</v>
      </c>
      <c r="B6" s="596" t="s">
        <v>9891</v>
      </c>
      <c r="C6" s="644" t="s">
        <v>7984</v>
      </c>
    </row>
    <row r="7" spans="1:3" x14ac:dyDescent="0.25">
      <c r="A7" s="760" t="s">
        <v>7954</v>
      </c>
      <c r="B7" s="596" t="s">
        <v>8888</v>
      </c>
      <c r="C7" s="644" t="s">
        <v>7985</v>
      </c>
    </row>
    <row r="8" spans="1:3" x14ac:dyDescent="0.25">
      <c r="A8" s="768" t="s">
        <v>7186</v>
      </c>
      <c r="B8" s="763" t="s">
        <v>7186</v>
      </c>
      <c r="C8" s="645" t="s">
        <v>7186</v>
      </c>
    </row>
    <row r="9" spans="1:3" x14ac:dyDescent="0.25">
      <c r="A9" s="760" t="s">
        <v>7187</v>
      </c>
      <c r="B9" s="596" t="s">
        <v>7291</v>
      </c>
      <c r="C9" s="644" t="s">
        <v>7291</v>
      </c>
    </row>
    <row r="10" spans="1:3" x14ac:dyDescent="0.25">
      <c r="A10" s="760" t="s">
        <v>7188</v>
      </c>
      <c r="B10" s="596" t="s">
        <v>7292</v>
      </c>
      <c r="C10" s="644" t="s">
        <v>7828</v>
      </c>
    </row>
    <row r="11" spans="1:3" x14ac:dyDescent="0.25">
      <c r="A11" s="760" t="s">
        <v>7189</v>
      </c>
      <c r="B11" s="596" t="s">
        <v>7189</v>
      </c>
      <c r="C11" s="644" t="s">
        <v>7189</v>
      </c>
    </row>
    <row r="12" spans="1:3" x14ac:dyDescent="0.25">
      <c r="A12" s="768" t="s">
        <v>7190</v>
      </c>
      <c r="B12" s="763" t="s">
        <v>7190</v>
      </c>
      <c r="C12" s="645" t="s">
        <v>7190</v>
      </c>
    </row>
    <row r="13" spans="1:3" x14ac:dyDescent="0.25">
      <c r="A13" s="760" t="s">
        <v>7191</v>
      </c>
      <c r="B13" s="596" t="s">
        <v>7293</v>
      </c>
      <c r="C13" s="644" t="s">
        <v>7829</v>
      </c>
    </row>
    <row r="14" spans="1:3" x14ac:dyDescent="0.25">
      <c r="A14" s="760" t="s">
        <v>7192</v>
      </c>
      <c r="B14" s="596" t="s">
        <v>8186</v>
      </c>
      <c r="C14" s="644" t="s">
        <v>8188</v>
      </c>
    </row>
    <row r="15" spans="1:3" x14ac:dyDescent="0.25">
      <c r="A15" s="760" t="s">
        <v>7193</v>
      </c>
      <c r="B15" s="596" t="s">
        <v>8185</v>
      </c>
      <c r="C15" s="644" t="s">
        <v>8187</v>
      </c>
    </row>
    <row r="16" spans="1:3" x14ac:dyDescent="0.25">
      <c r="A16" s="760" t="s">
        <v>7194</v>
      </c>
      <c r="B16" s="764" t="s">
        <v>7294</v>
      </c>
      <c r="C16" s="756" t="s">
        <v>7294</v>
      </c>
    </row>
    <row r="17" spans="1:3" x14ac:dyDescent="0.25">
      <c r="A17" s="760" t="s">
        <v>7195</v>
      </c>
      <c r="B17" s="596" t="s">
        <v>7295</v>
      </c>
      <c r="C17" s="644" t="s">
        <v>7830</v>
      </c>
    </row>
    <row r="18" spans="1:3" x14ac:dyDescent="0.25">
      <c r="A18" s="760" t="s">
        <v>7196</v>
      </c>
      <c r="B18" s="596" t="s">
        <v>7296</v>
      </c>
      <c r="C18" s="644" t="s">
        <v>7831</v>
      </c>
    </row>
    <row r="19" spans="1:3" x14ac:dyDescent="0.25">
      <c r="A19" s="760" t="s">
        <v>7197</v>
      </c>
      <c r="B19" s="596" t="s">
        <v>7196</v>
      </c>
      <c r="C19" s="644" t="s">
        <v>7196</v>
      </c>
    </row>
    <row r="20" spans="1:3" x14ac:dyDescent="0.25">
      <c r="A20" s="760" t="s">
        <v>7198</v>
      </c>
      <c r="B20" s="764" t="s">
        <v>7297</v>
      </c>
      <c r="C20" s="756" t="s">
        <v>7297</v>
      </c>
    </row>
    <row r="21" spans="1:3" x14ac:dyDescent="0.25">
      <c r="A21" s="760" t="s">
        <v>7199</v>
      </c>
      <c r="B21" s="596" t="s">
        <v>7194</v>
      </c>
      <c r="C21" s="644" t="s">
        <v>7194</v>
      </c>
    </row>
    <row r="22" spans="1:3" x14ac:dyDescent="0.25">
      <c r="A22" s="760" t="s">
        <v>7200</v>
      </c>
      <c r="B22" s="596" t="s">
        <v>7195</v>
      </c>
      <c r="C22" s="644" t="s">
        <v>7832</v>
      </c>
    </row>
    <row r="23" spans="1:3" x14ac:dyDescent="0.25">
      <c r="A23" s="760" t="s">
        <v>7955</v>
      </c>
      <c r="B23" s="596" t="s">
        <v>7196</v>
      </c>
      <c r="C23" s="644" t="s">
        <v>7196</v>
      </c>
    </row>
    <row r="24" spans="1:3" x14ac:dyDescent="0.25">
      <c r="A24" s="760" t="s">
        <v>7956</v>
      </c>
      <c r="B24" s="764" t="s">
        <v>7298</v>
      </c>
      <c r="C24" s="756" t="s">
        <v>7298</v>
      </c>
    </row>
    <row r="25" spans="1:3" x14ac:dyDescent="0.25">
      <c r="A25" s="2836" t="s">
        <v>7201</v>
      </c>
      <c r="B25" s="596" t="s">
        <v>7299</v>
      </c>
      <c r="C25" s="644" t="s">
        <v>7299</v>
      </c>
    </row>
    <row r="26" spans="1:3" x14ac:dyDescent="0.25">
      <c r="A26" s="760" t="s">
        <v>7202</v>
      </c>
      <c r="B26" s="596" t="s">
        <v>7300</v>
      </c>
      <c r="C26" s="644" t="s">
        <v>7300</v>
      </c>
    </row>
    <row r="27" spans="1:3" x14ac:dyDescent="0.25">
      <c r="A27" s="760" t="s">
        <v>7203</v>
      </c>
      <c r="B27" s="596" t="s">
        <v>7196</v>
      </c>
      <c r="C27" s="644" t="s">
        <v>7196</v>
      </c>
    </row>
    <row r="28" spans="1:3" x14ac:dyDescent="0.25">
      <c r="A28" s="760" t="s">
        <v>7204</v>
      </c>
      <c r="B28" s="764" t="s">
        <v>7301</v>
      </c>
      <c r="C28" s="756" t="s">
        <v>7301</v>
      </c>
    </row>
    <row r="29" spans="1:3" x14ac:dyDescent="0.25">
      <c r="A29" s="2835" t="s">
        <v>7205</v>
      </c>
      <c r="B29" s="596" t="s">
        <v>7302</v>
      </c>
      <c r="C29" s="644" t="s">
        <v>7302</v>
      </c>
    </row>
    <row r="30" spans="1:3" x14ac:dyDescent="0.25">
      <c r="A30" s="760" t="s">
        <v>7206</v>
      </c>
      <c r="B30" s="596" t="s">
        <v>7303</v>
      </c>
      <c r="C30" s="644" t="s">
        <v>7303</v>
      </c>
    </row>
    <row r="31" spans="1:3" x14ac:dyDescent="0.25">
      <c r="A31" s="760" t="s">
        <v>7207</v>
      </c>
      <c r="B31" s="765" t="s">
        <v>7304</v>
      </c>
      <c r="C31" s="642" t="s">
        <v>7304</v>
      </c>
    </row>
    <row r="32" spans="1:3" x14ac:dyDescent="0.25">
      <c r="A32" s="1002" t="s">
        <v>7208</v>
      </c>
      <c r="B32" s="596" t="s">
        <v>7305</v>
      </c>
      <c r="C32" s="644" t="s">
        <v>7305</v>
      </c>
    </row>
    <row r="33" spans="1:3" x14ac:dyDescent="0.25">
      <c r="A33" s="760" t="s">
        <v>7209</v>
      </c>
      <c r="B33" s="596" t="s">
        <v>7306</v>
      </c>
      <c r="C33" s="644" t="s">
        <v>7306</v>
      </c>
    </row>
    <row r="34" spans="1:3" x14ac:dyDescent="0.25">
      <c r="A34" s="760" t="s">
        <v>7210</v>
      </c>
      <c r="B34" s="596" t="s">
        <v>7307</v>
      </c>
      <c r="C34" s="644" t="s">
        <v>7307</v>
      </c>
    </row>
    <row r="35" spans="1:3" ht="15.75" thickBot="1" x14ac:dyDescent="0.3">
      <c r="A35" s="760" t="s">
        <v>7211</v>
      </c>
      <c r="B35" s="596" t="s">
        <v>7308</v>
      </c>
      <c r="C35" s="644" t="s">
        <v>7308</v>
      </c>
    </row>
    <row r="36" spans="1:3" ht="15.75" thickBot="1" x14ac:dyDescent="0.3">
      <c r="A36" s="1002" t="s">
        <v>7212</v>
      </c>
      <c r="B36" s="1037" t="s">
        <v>7970</v>
      </c>
      <c r="C36" s="1032" t="s">
        <v>7970</v>
      </c>
    </row>
    <row r="37" spans="1:3" ht="15.75" thickBot="1" x14ac:dyDescent="0.3">
      <c r="A37" s="760" t="s">
        <v>7213</v>
      </c>
      <c r="B37" s="1031" t="s">
        <v>7971</v>
      </c>
      <c r="C37" s="1017" t="s">
        <v>7971</v>
      </c>
    </row>
    <row r="38" spans="1:3" ht="15.75" thickBot="1" x14ac:dyDescent="0.3">
      <c r="A38" s="760" t="s">
        <v>7214</v>
      </c>
      <c r="B38" s="596" t="s">
        <v>7309</v>
      </c>
      <c r="C38" s="644" t="s">
        <v>7309</v>
      </c>
    </row>
    <row r="39" spans="1:3" ht="15.75" thickBot="1" x14ac:dyDescent="0.3">
      <c r="A39" s="760" t="s">
        <v>7211</v>
      </c>
      <c r="B39" s="1031" t="s">
        <v>7310</v>
      </c>
      <c r="C39" s="1017" t="s">
        <v>7310</v>
      </c>
    </row>
    <row r="40" spans="1:3" x14ac:dyDescent="0.25">
      <c r="A40" s="1002" t="s">
        <v>7215</v>
      </c>
      <c r="B40" s="596" t="s">
        <v>7311</v>
      </c>
      <c r="C40" s="644" t="s">
        <v>7311</v>
      </c>
    </row>
    <row r="41" spans="1:3" x14ac:dyDescent="0.25">
      <c r="A41" s="760" t="s">
        <v>7216</v>
      </c>
      <c r="B41" s="596" t="s">
        <v>8190</v>
      </c>
      <c r="C41" s="644" t="s">
        <v>8190</v>
      </c>
    </row>
    <row r="42" spans="1:3" x14ac:dyDescent="0.25">
      <c r="A42" s="760" t="s">
        <v>7217</v>
      </c>
      <c r="B42" s="596" t="s">
        <v>8189</v>
      </c>
      <c r="C42" s="644" t="s">
        <v>8191</v>
      </c>
    </row>
    <row r="43" spans="1:3" x14ac:dyDescent="0.25">
      <c r="A43" s="760" t="s">
        <v>7218</v>
      </c>
      <c r="B43" s="764" t="s">
        <v>7312</v>
      </c>
      <c r="C43" s="644" t="s">
        <v>7312</v>
      </c>
    </row>
    <row r="44" spans="1:3" x14ac:dyDescent="0.25">
      <c r="A44" s="760" t="s">
        <v>7957</v>
      </c>
      <c r="B44" s="596" t="s">
        <v>7313</v>
      </c>
      <c r="C44" s="644" t="s">
        <v>7313</v>
      </c>
    </row>
    <row r="45" spans="1:3" x14ac:dyDescent="0.25">
      <c r="A45" s="2836" t="s">
        <v>7219</v>
      </c>
      <c r="B45" s="596" t="s">
        <v>7314</v>
      </c>
      <c r="C45" s="644" t="s">
        <v>7314</v>
      </c>
    </row>
    <row r="46" spans="1:3" x14ac:dyDescent="0.25">
      <c r="A46" s="760" t="s">
        <v>7220</v>
      </c>
      <c r="B46" s="764" t="s">
        <v>7315</v>
      </c>
      <c r="C46" s="644" t="s">
        <v>7315</v>
      </c>
    </row>
    <row r="47" spans="1:3" x14ac:dyDescent="0.25">
      <c r="A47" s="760" t="s">
        <v>7221</v>
      </c>
      <c r="B47" s="596" t="s">
        <v>7316</v>
      </c>
      <c r="C47" s="644" t="s">
        <v>7316</v>
      </c>
    </row>
    <row r="48" spans="1:3" x14ac:dyDescent="0.25">
      <c r="A48" s="760" t="s">
        <v>7222</v>
      </c>
      <c r="B48" s="596" t="s">
        <v>7314</v>
      </c>
      <c r="C48" s="644" t="s">
        <v>7314</v>
      </c>
    </row>
    <row r="49" spans="1:3" x14ac:dyDescent="0.25">
      <c r="A49" s="2835" t="s">
        <v>7223</v>
      </c>
      <c r="B49" s="764" t="s">
        <v>7317</v>
      </c>
      <c r="C49" s="644" t="s">
        <v>7317</v>
      </c>
    </row>
    <row r="50" spans="1:3" x14ac:dyDescent="0.25">
      <c r="A50" s="760" t="s">
        <v>7224</v>
      </c>
      <c r="B50" s="596" t="s">
        <v>7318</v>
      </c>
      <c r="C50" s="644" t="s">
        <v>7318</v>
      </c>
    </row>
    <row r="51" spans="1:3" x14ac:dyDescent="0.25">
      <c r="A51" s="760" t="s">
        <v>9072</v>
      </c>
      <c r="B51" s="596" t="s">
        <v>7314</v>
      </c>
      <c r="C51" s="644" t="s">
        <v>7314</v>
      </c>
    </row>
    <row r="52" spans="1:3" x14ac:dyDescent="0.25">
      <c r="A52" s="760" t="s">
        <v>7225</v>
      </c>
      <c r="B52" s="764" t="s">
        <v>7319</v>
      </c>
      <c r="C52" s="644" t="s">
        <v>7319</v>
      </c>
    </row>
    <row r="53" spans="1:3" x14ac:dyDescent="0.25">
      <c r="A53" s="1002" t="s">
        <v>7226</v>
      </c>
      <c r="B53" s="596" t="s">
        <v>7318</v>
      </c>
      <c r="C53" s="644" t="s">
        <v>7318</v>
      </c>
    </row>
    <row r="54" spans="1:3" x14ac:dyDescent="0.25">
      <c r="A54" s="760" t="s">
        <v>7227</v>
      </c>
      <c r="B54" s="596" t="s">
        <v>7314</v>
      </c>
      <c r="C54" s="644" t="s">
        <v>7314</v>
      </c>
    </row>
    <row r="55" spans="1:3" x14ac:dyDescent="0.25">
      <c r="A55" s="760" t="s">
        <v>7228</v>
      </c>
      <c r="B55" s="764" t="s">
        <v>7320</v>
      </c>
      <c r="C55" s="644" t="s">
        <v>7320</v>
      </c>
    </row>
    <row r="56" spans="1:3" x14ac:dyDescent="0.25">
      <c r="A56" s="760" t="s">
        <v>7229</v>
      </c>
      <c r="B56" s="596" t="s">
        <v>7321</v>
      </c>
      <c r="C56" s="644" t="s">
        <v>7321</v>
      </c>
    </row>
    <row r="57" spans="1:3" x14ac:dyDescent="0.25">
      <c r="A57" s="1002" t="s">
        <v>7230</v>
      </c>
      <c r="B57" s="596" t="s">
        <v>7314</v>
      </c>
      <c r="C57" s="644" t="s">
        <v>7314</v>
      </c>
    </row>
    <row r="58" spans="1:3" x14ac:dyDescent="0.25">
      <c r="A58" s="760" t="s">
        <v>7231</v>
      </c>
      <c r="B58" s="764" t="s">
        <v>7322</v>
      </c>
      <c r="C58" s="644" t="s">
        <v>7322</v>
      </c>
    </row>
    <row r="59" spans="1:3" x14ac:dyDescent="0.25">
      <c r="A59" s="760" t="s">
        <v>7232</v>
      </c>
      <c r="B59" s="596" t="s">
        <v>7316</v>
      </c>
      <c r="C59" s="644" t="s">
        <v>7316</v>
      </c>
    </row>
    <row r="60" spans="1:3" x14ac:dyDescent="0.25">
      <c r="A60" s="760" t="s">
        <v>7229</v>
      </c>
      <c r="B60" s="596" t="s">
        <v>7314</v>
      </c>
      <c r="C60" s="644" t="s">
        <v>7314</v>
      </c>
    </row>
    <row r="61" spans="1:3" x14ac:dyDescent="0.25">
      <c r="A61" s="1002" t="s">
        <v>7233</v>
      </c>
      <c r="B61" s="764" t="s">
        <v>7323</v>
      </c>
      <c r="C61" s="644" t="s">
        <v>7323</v>
      </c>
    </row>
    <row r="62" spans="1:3" x14ac:dyDescent="0.25">
      <c r="A62" s="760" t="s">
        <v>7234</v>
      </c>
      <c r="B62" s="596" t="s">
        <v>7324</v>
      </c>
      <c r="C62" s="644" t="s">
        <v>7324</v>
      </c>
    </row>
    <row r="63" spans="1:3" x14ac:dyDescent="0.25">
      <c r="A63" s="760" t="s">
        <v>7235</v>
      </c>
      <c r="B63" s="596" t="s">
        <v>7314</v>
      </c>
      <c r="C63" s="644" t="s">
        <v>7314</v>
      </c>
    </row>
    <row r="64" spans="1:3" ht="15.75" thickBot="1" x14ac:dyDescent="0.3">
      <c r="A64" s="760" t="s">
        <v>7236</v>
      </c>
      <c r="B64" s="764" t="s">
        <v>7325</v>
      </c>
      <c r="C64" s="644" t="s">
        <v>7325</v>
      </c>
    </row>
    <row r="65" spans="1:4" ht="15.75" thickBot="1" x14ac:dyDescent="0.3">
      <c r="A65" s="1040" t="s">
        <v>9091</v>
      </c>
      <c r="B65" s="1039" t="s">
        <v>7318</v>
      </c>
      <c r="C65" s="644" t="s">
        <v>7318</v>
      </c>
    </row>
    <row r="66" spans="1:4" x14ac:dyDescent="0.25">
      <c r="A66" s="760" t="s">
        <v>7958</v>
      </c>
      <c r="B66" s="596" t="s">
        <v>7314</v>
      </c>
      <c r="C66" s="644" t="s">
        <v>7314</v>
      </c>
    </row>
    <row r="67" spans="1:4" x14ac:dyDescent="0.25">
      <c r="A67" s="2837" t="s">
        <v>7959</v>
      </c>
      <c r="B67" s="764" t="s">
        <v>7326</v>
      </c>
      <c r="C67" s="644" t="s">
        <v>7326</v>
      </c>
    </row>
    <row r="68" spans="1:4" x14ac:dyDescent="0.25">
      <c r="A68" s="760" t="s">
        <v>7960</v>
      </c>
      <c r="B68" s="596" t="s">
        <v>7316</v>
      </c>
      <c r="C68" s="644" t="s">
        <v>7316</v>
      </c>
    </row>
    <row r="69" spans="1:4" x14ac:dyDescent="0.25">
      <c r="A69" s="760" t="s">
        <v>7961</v>
      </c>
      <c r="B69" s="596" t="s">
        <v>7314</v>
      </c>
      <c r="C69" s="644" t="s">
        <v>7314</v>
      </c>
    </row>
    <row r="70" spans="1:4" x14ac:dyDescent="0.25">
      <c r="A70" s="760" t="s">
        <v>7962</v>
      </c>
      <c r="B70" s="764" t="s">
        <v>7327</v>
      </c>
      <c r="C70" s="644" t="s">
        <v>7327</v>
      </c>
      <c r="D70" s="1" t="s">
        <v>9559</v>
      </c>
    </row>
    <row r="71" spans="1:4" x14ac:dyDescent="0.25">
      <c r="A71" s="760" t="s">
        <v>7963</v>
      </c>
      <c r="B71" s="596" t="s">
        <v>7328</v>
      </c>
      <c r="C71" s="644" t="s">
        <v>7328</v>
      </c>
    </row>
    <row r="72" spans="1:4" x14ac:dyDescent="0.25">
      <c r="A72" s="760" t="s">
        <v>7964</v>
      </c>
      <c r="B72" s="596" t="s">
        <v>7314</v>
      </c>
      <c r="C72" s="644" t="s">
        <v>7314</v>
      </c>
      <c r="D72" t="s">
        <v>9560</v>
      </c>
    </row>
    <row r="73" spans="1:4" x14ac:dyDescent="0.25">
      <c r="A73" s="760" t="s">
        <v>7965</v>
      </c>
      <c r="B73" s="596" t="s">
        <v>7329</v>
      </c>
      <c r="C73" s="644" t="s">
        <v>7329</v>
      </c>
    </row>
    <row r="74" spans="1:4" x14ac:dyDescent="0.25">
      <c r="A74" s="760" t="s">
        <v>7966</v>
      </c>
      <c r="B74" s="596" t="s">
        <v>7330</v>
      </c>
      <c r="C74" s="644" t="s">
        <v>7330</v>
      </c>
      <c r="D74" s="898" t="s">
        <v>9561</v>
      </c>
    </row>
    <row r="75" spans="1:4" x14ac:dyDescent="0.25">
      <c r="A75" s="768" t="s">
        <v>7237</v>
      </c>
      <c r="B75" s="596" t="s">
        <v>7331</v>
      </c>
      <c r="C75" s="644" t="s">
        <v>7331</v>
      </c>
      <c r="D75" s="899" t="s">
        <v>9562</v>
      </c>
    </row>
    <row r="76" spans="1:4" x14ac:dyDescent="0.25">
      <c r="A76" s="760" t="s">
        <v>7238</v>
      </c>
      <c r="B76" s="764" t="s">
        <v>7332</v>
      </c>
      <c r="C76" s="644" t="s">
        <v>7332</v>
      </c>
      <c r="D76" s="898" t="s">
        <v>9563</v>
      </c>
    </row>
    <row r="77" spans="1:4" x14ac:dyDescent="0.25">
      <c r="A77" s="760" t="s">
        <v>7239</v>
      </c>
      <c r="B77" s="596" t="s">
        <v>7333</v>
      </c>
      <c r="C77" s="644" t="s">
        <v>7333</v>
      </c>
      <c r="D77" s="898" t="s">
        <v>9564</v>
      </c>
    </row>
    <row r="78" spans="1:4" x14ac:dyDescent="0.25">
      <c r="A78" s="760" t="s">
        <v>7240</v>
      </c>
      <c r="B78" s="596" t="s">
        <v>7334</v>
      </c>
      <c r="C78" s="644" t="s">
        <v>7334</v>
      </c>
      <c r="D78" s="898" t="s">
        <v>9565</v>
      </c>
    </row>
    <row r="79" spans="1:4" x14ac:dyDescent="0.25">
      <c r="A79" s="768" t="s">
        <v>7241</v>
      </c>
      <c r="B79" s="596" t="s">
        <v>7335</v>
      </c>
      <c r="C79" s="644" t="s">
        <v>7335</v>
      </c>
      <c r="D79" s="898" t="s">
        <v>9566</v>
      </c>
    </row>
    <row r="80" spans="1:4" x14ac:dyDescent="0.25">
      <c r="A80" s="760" t="s">
        <v>7242</v>
      </c>
      <c r="B80" s="764" t="s">
        <v>7336</v>
      </c>
      <c r="C80" s="644" t="s">
        <v>7336</v>
      </c>
    </row>
    <row r="81" spans="1:4" x14ac:dyDescent="0.25">
      <c r="A81" s="760" t="s">
        <v>7243</v>
      </c>
      <c r="B81" s="596" t="s">
        <v>7337</v>
      </c>
      <c r="C81" s="644" t="s">
        <v>7337</v>
      </c>
      <c r="D81" t="s">
        <v>9567</v>
      </c>
    </row>
    <row r="82" spans="1:4" x14ac:dyDescent="0.25">
      <c r="A82" s="760" t="s">
        <v>7244</v>
      </c>
      <c r="B82" s="596" t="s">
        <v>7338</v>
      </c>
      <c r="C82" s="644" t="s">
        <v>7338</v>
      </c>
    </row>
    <row r="83" spans="1:4" x14ac:dyDescent="0.25">
      <c r="A83" s="760" t="s">
        <v>7245</v>
      </c>
      <c r="B83" s="596" t="s">
        <v>7335</v>
      </c>
      <c r="C83" s="644" t="s">
        <v>7335</v>
      </c>
      <c r="D83" s="898" t="s">
        <v>9568</v>
      </c>
    </row>
    <row r="84" spans="1:4" x14ac:dyDescent="0.25">
      <c r="A84" s="760" t="s">
        <v>7246</v>
      </c>
      <c r="B84" s="764" t="s">
        <v>7339</v>
      </c>
      <c r="C84" s="644" t="s">
        <v>7339</v>
      </c>
      <c r="D84" s="898" t="s">
        <v>9569</v>
      </c>
    </row>
    <row r="85" spans="1:4" x14ac:dyDescent="0.25">
      <c r="A85" s="760" t="s">
        <v>7247</v>
      </c>
      <c r="B85" s="596" t="s">
        <v>7337</v>
      </c>
      <c r="C85" s="644" t="s">
        <v>7337</v>
      </c>
      <c r="D85" s="898" t="s">
        <v>9570</v>
      </c>
    </row>
    <row r="86" spans="1:4" x14ac:dyDescent="0.25">
      <c r="A86" s="768" t="s">
        <v>7248</v>
      </c>
      <c r="B86" s="596" t="s">
        <v>7340</v>
      </c>
      <c r="C86" s="644" t="s">
        <v>7833</v>
      </c>
    </row>
    <row r="87" spans="1:4" x14ac:dyDescent="0.25">
      <c r="A87" s="760" t="s">
        <v>7249</v>
      </c>
      <c r="B87" s="596" t="s">
        <v>7335</v>
      </c>
      <c r="C87" s="644" t="s">
        <v>7335</v>
      </c>
      <c r="D87" t="s">
        <v>9571</v>
      </c>
    </row>
    <row r="88" spans="1:4" x14ac:dyDescent="0.25">
      <c r="A88" s="604" t="s">
        <v>7250</v>
      </c>
      <c r="B88" s="756" t="s">
        <v>7310</v>
      </c>
      <c r="C88" s="1017" t="s">
        <v>7310</v>
      </c>
    </row>
    <row r="89" spans="1:4" x14ac:dyDescent="0.25">
      <c r="A89" s="760" t="s">
        <v>7251</v>
      </c>
      <c r="B89" s="596" t="s">
        <v>7311</v>
      </c>
      <c r="C89" s="644" t="s">
        <v>7311</v>
      </c>
      <c r="D89" s="898" t="s">
        <v>9572</v>
      </c>
    </row>
    <row r="90" spans="1:4" x14ac:dyDescent="0.25">
      <c r="A90" s="760" t="s">
        <v>7252</v>
      </c>
      <c r="B90" s="596" t="s">
        <v>8190</v>
      </c>
      <c r="C90" s="644" t="s">
        <v>8190</v>
      </c>
      <c r="D90" s="898" t="s">
        <v>9573</v>
      </c>
    </row>
    <row r="91" spans="1:4" x14ac:dyDescent="0.25">
      <c r="A91" s="760" t="s">
        <v>7253</v>
      </c>
      <c r="B91" s="596" t="s">
        <v>8191</v>
      </c>
      <c r="C91" s="644" t="s">
        <v>8189</v>
      </c>
      <c r="D91" s="898" t="s">
        <v>9574</v>
      </c>
    </row>
    <row r="92" spans="1:4" x14ac:dyDescent="0.25">
      <c r="A92" s="760" t="s">
        <v>7254</v>
      </c>
      <c r="B92" s="764" t="s">
        <v>7312</v>
      </c>
      <c r="C92" s="644" t="s">
        <v>7312</v>
      </c>
      <c r="D92" s="898" t="s">
        <v>9575</v>
      </c>
    </row>
    <row r="93" spans="1:4" x14ac:dyDescent="0.25">
      <c r="A93" s="2835" t="s">
        <v>7255</v>
      </c>
      <c r="B93" s="596" t="s">
        <v>7313</v>
      </c>
      <c r="C93" s="644" t="s">
        <v>7313</v>
      </c>
      <c r="D93" s="898" t="s">
        <v>9576</v>
      </c>
    </row>
    <row r="94" spans="1:4" x14ac:dyDescent="0.25">
      <c r="A94" s="760" t="s">
        <v>7256</v>
      </c>
      <c r="B94" s="596" t="s">
        <v>7314</v>
      </c>
      <c r="C94" s="644" t="s">
        <v>7314</v>
      </c>
      <c r="D94" s="898" t="s">
        <v>9577</v>
      </c>
    </row>
    <row r="95" spans="1:4" x14ac:dyDescent="0.25">
      <c r="A95" s="760" t="s">
        <v>7257</v>
      </c>
      <c r="B95" s="764" t="s">
        <v>7315</v>
      </c>
      <c r="C95" s="644" t="s">
        <v>7315</v>
      </c>
      <c r="D95" s="898" t="s">
        <v>9578</v>
      </c>
    </row>
    <row r="96" spans="1:4" x14ac:dyDescent="0.25">
      <c r="A96" s="760" t="s">
        <v>7258</v>
      </c>
      <c r="B96" s="596" t="s">
        <v>7316</v>
      </c>
      <c r="C96" s="644" t="s">
        <v>7316</v>
      </c>
      <c r="D96" s="898" t="s">
        <v>9579</v>
      </c>
    </row>
    <row r="97" spans="1:3" x14ac:dyDescent="0.25">
      <c r="A97" s="1002" t="s">
        <v>7259</v>
      </c>
      <c r="B97" s="596" t="s">
        <v>7314</v>
      </c>
      <c r="C97" s="644" t="s">
        <v>7314</v>
      </c>
    </row>
    <row r="98" spans="1:3" x14ac:dyDescent="0.25">
      <c r="A98" s="760" t="s">
        <v>7260</v>
      </c>
      <c r="B98" s="764" t="s">
        <v>7317</v>
      </c>
      <c r="C98" s="644" t="s">
        <v>7317</v>
      </c>
    </row>
    <row r="99" spans="1:3" x14ac:dyDescent="0.25">
      <c r="A99" s="760" t="s">
        <v>7261</v>
      </c>
      <c r="B99" s="596" t="s">
        <v>7318</v>
      </c>
      <c r="C99" s="644" t="s">
        <v>7318</v>
      </c>
    </row>
    <row r="100" spans="1:3" x14ac:dyDescent="0.25">
      <c r="A100" s="760" t="s">
        <v>7262</v>
      </c>
      <c r="B100" s="596" t="s">
        <v>7314</v>
      </c>
      <c r="C100" s="644" t="s">
        <v>7314</v>
      </c>
    </row>
    <row r="101" spans="1:3" x14ac:dyDescent="0.25">
      <c r="A101" s="760" t="s">
        <v>7263</v>
      </c>
      <c r="B101" s="764" t="s">
        <v>7319</v>
      </c>
      <c r="C101" s="644" t="s">
        <v>7319</v>
      </c>
    </row>
    <row r="102" spans="1:3" x14ac:dyDescent="0.25">
      <c r="A102" s="760" t="s">
        <v>7264</v>
      </c>
      <c r="B102" s="596" t="s">
        <v>7318</v>
      </c>
      <c r="C102" s="644" t="s">
        <v>7318</v>
      </c>
    </row>
    <row r="103" spans="1:3" x14ac:dyDescent="0.25">
      <c r="A103" s="760" t="s">
        <v>7265</v>
      </c>
      <c r="B103" s="596" t="s">
        <v>7314</v>
      </c>
      <c r="C103" s="644" t="s">
        <v>7314</v>
      </c>
    </row>
    <row r="104" spans="1:3" x14ac:dyDescent="0.25">
      <c r="A104" s="760" t="s">
        <v>7262</v>
      </c>
      <c r="B104" s="764" t="s">
        <v>7320</v>
      </c>
      <c r="C104" s="644" t="s">
        <v>7320</v>
      </c>
    </row>
    <row r="105" spans="1:3" x14ac:dyDescent="0.25">
      <c r="A105" s="1002" t="s">
        <v>7266</v>
      </c>
      <c r="B105" s="596" t="s">
        <v>7321</v>
      </c>
      <c r="C105" s="644" t="s">
        <v>7321</v>
      </c>
    </row>
    <row r="106" spans="1:3" x14ac:dyDescent="0.25">
      <c r="A106" s="760" t="s">
        <v>7267</v>
      </c>
      <c r="B106" s="596" t="s">
        <v>7314</v>
      </c>
      <c r="C106" s="644" t="s">
        <v>7314</v>
      </c>
    </row>
    <row r="107" spans="1:3" x14ac:dyDescent="0.25">
      <c r="A107" s="760" t="s">
        <v>7268</v>
      </c>
      <c r="B107" s="764" t="s">
        <v>7322</v>
      </c>
      <c r="C107" s="644" t="s">
        <v>7322</v>
      </c>
    </row>
    <row r="108" spans="1:3" x14ac:dyDescent="0.25">
      <c r="A108" s="760" t="s">
        <v>7262</v>
      </c>
      <c r="B108" s="596" t="s">
        <v>7316</v>
      </c>
      <c r="C108" s="644" t="s">
        <v>7316</v>
      </c>
    </row>
    <row r="109" spans="1:3" x14ac:dyDescent="0.25">
      <c r="A109" s="1002" t="s">
        <v>7269</v>
      </c>
      <c r="B109" s="596" t="s">
        <v>7314</v>
      </c>
      <c r="C109" s="644" t="s">
        <v>7314</v>
      </c>
    </row>
    <row r="110" spans="1:3" x14ac:dyDescent="0.25">
      <c r="A110" s="760" t="s">
        <v>7270</v>
      </c>
      <c r="B110" s="764" t="s">
        <v>7323</v>
      </c>
      <c r="C110" s="644" t="s">
        <v>7323</v>
      </c>
    </row>
    <row r="111" spans="1:3" x14ac:dyDescent="0.25">
      <c r="A111" s="760" t="s">
        <v>7271</v>
      </c>
      <c r="B111" s="596" t="s">
        <v>7324</v>
      </c>
      <c r="C111" s="644" t="s">
        <v>7324</v>
      </c>
    </row>
    <row r="112" spans="1:3" x14ac:dyDescent="0.25">
      <c r="A112" s="760" t="s">
        <v>7272</v>
      </c>
      <c r="B112" s="596" t="s">
        <v>7314</v>
      </c>
      <c r="C112" s="644" t="s">
        <v>7314</v>
      </c>
    </row>
    <row r="113" spans="1:3" x14ac:dyDescent="0.25">
      <c r="A113" s="2835" t="s">
        <v>7255</v>
      </c>
      <c r="B113" s="764" t="s">
        <v>7325</v>
      </c>
      <c r="C113" s="644" t="s">
        <v>7325</v>
      </c>
    </row>
    <row r="114" spans="1:3" x14ac:dyDescent="0.25">
      <c r="A114" s="760" t="s">
        <v>7273</v>
      </c>
      <c r="B114" s="596" t="s">
        <v>7318</v>
      </c>
      <c r="C114" s="644" t="s">
        <v>7318</v>
      </c>
    </row>
    <row r="115" spans="1:3" x14ac:dyDescent="0.25">
      <c r="A115" s="760" t="s">
        <v>7274</v>
      </c>
      <c r="B115" s="596" t="s">
        <v>7314</v>
      </c>
      <c r="C115" s="644" t="s">
        <v>7314</v>
      </c>
    </row>
    <row r="116" spans="1:3" x14ac:dyDescent="0.25">
      <c r="A116" s="760" t="s">
        <v>7275</v>
      </c>
      <c r="B116" s="764" t="s">
        <v>7326</v>
      </c>
      <c r="C116" s="644" t="s">
        <v>7326</v>
      </c>
    </row>
    <row r="117" spans="1:3" x14ac:dyDescent="0.25">
      <c r="A117" s="760" t="s">
        <v>7276</v>
      </c>
      <c r="B117" s="596" t="s">
        <v>7316</v>
      </c>
      <c r="C117" s="644" t="s">
        <v>7316</v>
      </c>
    </row>
    <row r="118" spans="1:3" x14ac:dyDescent="0.25">
      <c r="A118" s="1002" t="s">
        <v>7277</v>
      </c>
      <c r="B118" s="596" t="s">
        <v>7314</v>
      </c>
      <c r="C118" s="644" t="s">
        <v>7314</v>
      </c>
    </row>
    <row r="119" spans="1:3" x14ac:dyDescent="0.25">
      <c r="A119" s="760" t="s">
        <v>7278</v>
      </c>
      <c r="B119" s="764" t="s">
        <v>7327</v>
      </c>
      <c r="C119" s="756" t="s">
        <v>7327</v>
      </c>
    </row>
    <row r="120" spans="1:3" x14ac:dyDescent="0.25">
      <c r="A120" s="760" t="s">
        <v>7279</v>
      </c>
      <c r="B120" s="596" t="s">
        <v>7328</v>
      </c>
      <c r="C120" s="644" t="s">
        <v>7328</v>
      </c>
    </row>
    <row r="121" spans="1:3" x14ac:dyDescent="0.25">
      <c r="A121" s="760" t="s">
        <v>7280</v>
      </c>
      <c r="B121" s="596" t="s">
        <v>7314</v>
      </c>
      <c r="C121" s="644" t="s">
        <v>7314</v>
      </c>
    </row>
    <row r="122" spans="1:3" x14ac:dyDescent="0.25">
      <c r="A122" s="1002" t="s">
        <v>7281</v>
      </c>
      <c r="B122" s="764" t="s">
        <v>7329</v>
      </c>
      <c r="C122" s="756" t="s">
        <v>7329</v>
      </c>
    </row>
    <row r="123" spans="1:3" x14ac:dyDescent="0.25">
      <c r="A123" s="760" t="s">
        <v>7282</v>
      </c>
      <c r="B123" s="596" t="s">
        <v>7330</v>
      </c>
      <c r="C123" s="644" t="s">
        <v>7330</v>
      </c>
    </row>
    <row r="124" spans="1:3" x14ac:dyDescent="0.25">
      <c r="A124" s="760" t="s">
        <v>7283</v>
      </c>
      <c r="B124" s="596" t="s">
        <v>7331</v>
      </c>
      <c r="C124" s="644" t="s">
        <v>7331</v>
      </c>
    </row>
    <row r="125" spans="1:3" x14ac:dyDescent="0.25">
      <c r="A125" s="760" t="s">
        <v>7280</v>
      </c>
      <c r="B125" s="764" t="s">
        <v>7341</v>
      </c>
      <c r="C125" s="756" t="s">
        <v>7341</v>
      </c>
    </row>
    <row r="126" spans="1:3" x14ac:dyDescent="0.25">
      <c r="A126" s="1002" t="s">
        <v>7284</v>
      </c>
      <c r="B126" s="596" t="s">
        <v>7342</v>
      </c>
      <c r="C126" s="644" t="s">
        <v>7342</v>
      </c>
    </row>
    <row r="127" spans="1:3" x14ac:dyDescent="0.25">
      <c r="A127" s="760" t="s">
        <v>7285</v>
      </c>
      <c r="B127" s="596" t="s">
        <v>7343</v>
      </c>
      <c r="C127" s="644" t="s">
        <v>7343</v>
      </c>
    </row>
    <row r="128" spans="1:3" x14ac:dyDescent="0.25">
      <c r="A128" s="760" t="s">
        <v>7286</v>
      </c>
      <c r="B128" s="596" t="s">
        <v>7344</v>
      </c>
      <c r="C128" s="644" t="s">
        <v>7344</v>
      </c>
    </row>
    <row r="129" spans="1:3" x14ac:dyDescent="0.25">
      <c r="A129" s="760" t="s">
        <v>7280</v>
      </c>
      <c r="B129" s="596" t="s">
        <v>7345</v>
      </c>
      <c r="C129" s="644" t="s">
        <v>7345</v>
      </c>
    </row>
    <row r="130" spans="1:3" x14ac:dyDescent="0.25">
      <c r="A130" s="1002" t="s">
        <v>7287</v>
      </c>
      <c r="B130" s="596" t="s">
        <v>7335</v>
      </c>
      <c r="C130" s="644" t="s">
        <v>7335</v>
      </c>
    </row>
    <row r="131" spans="1:3" x14ac:dyDescent="0.25">
      <c r="A131" s="760" t="s">
        <v>7288</v>
      </c>
      <c r="B131" s="764" t="s">
        <v>7332</v>
      </c>
      <c r="C131" s="756" t="s">
        <v>7332</v>
      </c>
    </row>
    <row r="132" spans="1:3" x14ac:dyDescent="0.25">
      <c r="A132" s="760" t="s">
        <v>7289</v>
      </c>
      <c r="B132" s="596" t="s">
        <v>7333</v>
      </c>
      <c r="C132" s="644" t="s">
        <v>7333</v>
      </c>
    </row>
    <row r="133" spans="1:3" x14ac:dyDescent="0.25">
      <c r="A133" s="761" t="s">
        <v>7290</v>
      </c>
      <c r="B133" s="596" t="s">
        <v>7334</v>
      </c>
      <c r="C133" s="644" t="s">
        <v>7334</v>
      </c>
    </row>
    <row r="134" spans="1:3" x14ac:dyDescent="0.25">
      <c r="B134" s="596" t="s">
        <v>7335</v>
      </c>
      <c r="C134" s="644" t="s">
        <v>7335</v>
      </c>
    </row>
    <row r="135" spans="1:3" x14ac:dyDescent="0.25">
      <c r="B135" s="764" t="s">
        <v>7346</v>
      </c>
      <c r="C135" s="644" t="s">
        <v>7346</v>
      </c>
    </row>
    <row r="136" spans="1:3" x14ac:dyDescent="0.25">
      <c r="B136" s="596" t="s">
        <v>7347</v>
      </c>
      <c r="C136" s="644" t="s">
        <v>7347</v>
      </c>
    </row>
    <row r="137" spans="1:3" x14ac:dyDescent="0.25">
      <c r="B137" s="596" t="s">
        <v>7348</v>
      </c>
      <c r="C137" s="644" t="s">
        <v>7348</v>
      </c>
    </row>
    <row r="138" spans="1:3" x14ac:dyDescent="0.25">
      <c r="B138" s="596" t="s">
        <v>7335</v>
      </c>
      <c r="C138" s="644" t="s">
        <v>7335</v>
      </c>
    </row>
    <row r="139" spans="1:3" x14ac:dyDescent="0.25">
      <c r="B139" s="764" t="s">
        <v>7349</v>
      </c>
      <c r="C139" s="644" t="s">
        <v>7349</v>
      </c>
    </row>
    <row r="140" spans="1:3" x14ac:dyDescent="0.25">
      <c r="B140" s="596" t="s">
        <v>7333</v>
      </c>
      <c r="C140" s="644" t="s">
        <v>7333</v>
      </c>
    </row>
    <row r="141" spans="1:3" x14ac:dyDescent="0.25">
      <c r="B141" s="596" t="s">
        <v>7350</v>
      </c>
      <c r="C141" s="644" t="s">
        <v>7350</v>
      </c>
    </row>
    <row r="142" spans="1:3" x14ac:dyDescent="0.25">
      <c r="B142" s="596" t="s">
        <v>7335</v>
      </c>
      <c r="C142" s="644" t="s">
        <v>7335</v>
      </c>
    </row>
    <row r="143" spans="1:3" x14ac:dyDescent="0.25">
      <c r="B143" s="764" t="s">
        <v>7351</v>
      </c>
      <c r="C143" s="644" t="s">
        <v>7351</v>
      </c>
    </row>
    <row r="144" spans="1:3" x14ac:dyDescent="0.25">
      <c r="B144" s="596" t="s">
        <v>7347</v>
      </c>
      <c r="C144" s="644" t="s">
        <v>7347</v>
      </c>
    </row>
    <row r="145" spans="2:3" x14ac:dyDescent="0.25">
      <c r="B145" s="596" t="s">
        <v>7352</v>
      </c>
      <c r="C145" s="644" t="s">
        <v>7354</v>
      </c>
    </row>
    <row r="146" spans="2:3" x14ac:dyDescent="0.25">
      <c r="B146" s="596" t="s">
        <v>7335</v>
      </c>
      <c r="C146" s="644" t="s">
        <v>7335</v>
      </c>
    </row>
    <row r="147" spans="2:3" x14ac:dyDescent="0.25">
      <c r="B147" s="764" t="s">
        <v>7353</v>
      </c>
      <c r="C147" s="644" t="s">
        <v>7353</v>
      </c>
    </row>
    <row r="148" spans="2:3" x14ac:dyDescent="0.25">
      <c r="B148" s="596" t="s">
        <v>7347</v>
      </c>
      <c r="C148" s="644" t="s">
        <v>7347</v>
      </c>
    </row>
    <row r="149" spans="2:3" x14ac:dyDescent="0.25">
      <c r="B149" s="596" t="s">
        <v>7354</v>
      </c>
      <c r="C149" s="644" t="s">
        <v>7354</v>
      </c>
    </row>
    <row r="150" spans="2:3" x14ac:dyDescent="0.25">
      <c r="B150" s="596" t="s">
        <v>7335</v>
      </c>
      <c r="C150" s="644" t="s">
        <v>7335</v>
      </c>
    </row>
    <row r="151" spans="2:3" x14ac:dyDescent="0.25">
      <c r="B151" s="764" t="s">
        <v>7355</v>
      </c>
      <c r="C151" s="644" t="s">
        <v>7355</v>
      </c>
    </row>
    <row r="152" spans="2:3" x14ac:dyDescent="0.25">
      <c r="B152" s="596" t="s">
        <v>7333</v>
      </c>
      <c r="C152" s="644" t="s">
        <v>7333</v>
      </c>
    </row>
    <row r="153" spans="2:3" x14ac:dyDescent="0.25">
      <c r="B153" s="596" t="s">
        <v>7356</v>
      </c>
      <c r="C153" s="644" t="s">
        <v>7356</v>
      </c>
    </row>
    <row r="154" spans="2:3" x14ac:dyDescent="0.25">
      <c r="B154" s="596" t="s">
        <v>7335</v>
      </c>
      <c r="C154" s="644" t="s">
        <v>7335</v>
      </c>
    </row>
    <row r="155" spans="2:3" x14ac:dyDescent="0.25">
      <c r="B155" s="764" t="s">
        <v>7357</v>
      </c>
      <c r="C155" s="644" t="s">
        <v>7357</v>
      </c>
    </row>
    <row r="156" spans="2:3" x14ac:dyDescent="0.25">
      <c r="B156" s="596" t="s">
        <v>7333</v>
      </c>
      <c r="C156" s="644" t="s">
        <v>7333</v>
      </c>
    </row>
    <row r="157" spans="2:3" x14ac:dyDescent="0.25">
      <c r="B157" s="596" t="s">
        <v>7358</v>
      </c>
      <c r="C157" s="644" t="s">
        <v>7358</v>
      </c>
    </row>
    <row r="158" spans="2:3" x14ac:dyDescent="0.25">
      <c r="B158" s="596" t="s">
        <v>7335</v>
      </c>
      <c r="C158" s="644" t="s">
        <v>7335</v>
      </c>
    </row>
    <row r="159" spans="2:3" x14ac:dyDescent="0.25">
      <c r="B159" s="764" t="s">
        <v>7359</v>
      </c>
      <c r="C159" s="644" t="s">
        <v>7359</v>
      </c>
    </row>
    <row r="160" spans="2:3" x14ac:dyDescent="0.25">
      <c r="B160" s="596" t="s">
        <v>7360</v>
      </c>
      <c r="C160" s="644" t="s">
        <v>7360</v>
      </c>
    </row>
    <row r="161" spans="2:3" x14ac:dyDescent="0.25">
      <c r="B161" s="596" t="s">
        <v>7361</v>
      </c>
      <c r="C161" s="644" t="s">
        <v>7834</v>
      </c>
    </row>
    <row r="162" spans="2:3" x14ac:dyDescent="0.25">
      <c r="B162" s="596" t="s">
        <v>7335</v>
      </c>
      <c r="C162" s="644" t="s">
        <v>7335</v>
      </c>
    </row>
    <row r="163" spans="2:3" x14ac:dyDescent="0.25">
      <c r="B163" s="764" t="s">
        <v>7362</v>
      </c>
      <c r="C163" s="644" t="s">
        <v>7362</v>
      </c>
    </row>
    <row r="164" spans="2:3" x14ac:dyDescent="0.25">
      <c r="B164" s="596" t="s">
        <v>7333</v>
      </c>
      <c r="C164" s="644" t="s">
        <v>7333</v>
      </c>
    </row>
    <row r="165" spans="2:3" x14ac:dyDescent="0.25">
      <c r="B165" s="596" t="s">
        <v>7363</v>
      </c>
      <c r="C165" s="644" t="s">
        <v>7350</v>
      </c>
    </row>
    <row r="166" spans="2:3" x14ac:dyDescent="0.25">
      <c r="B166" s="596" t="s">
        <v>7335</v>
      </c>
      <c r="C166" s="644" t="s">
        <v>7335</v>
      </c>
    </row>
    <row r="167" spans="2:3" x14ac:dyDescent="0.25">
      <c r="B167" s="764" t="s">
        <v>7364</v>
      </c>
      <c r="C167" s="644" t="s">
        <v>7364</v>
      </c>
    </row>
    <row r="168" spans="2:3" x14ac:dyDescent="0.25">
      <c r="B168" s="596" t="s">
        <v>7337</v>
      </c>
      <c r="C168" s="644" t="s">
        <v>7337</v>
      </c>
    </row>
    <row r="169" spans="2:3" x14ac:dyDescent="0.25">
      <c r="B169" s="596" t="s">
        <v>7365</v>
      </c>
      <c r="C169" s="644" t="s">
        <v>7365</v>
      </c>
    </row>
    <row r="170" spans="2:3" x14ac:dyDescent="0.25">
      <c r="B170" s="596" t="s">
        <v>7335</v>
      </c>
      <c r="C170" s="644" t="s">
        <v>7335</v>
      </c>
    </row>
    <row r="171" spans="2:3" x14ac:dyDescent="0.25">
      <c r="B171" s="764" t="s">
        <v>7366</v>
      </c>
      <c r="C171" s="644" t="s">
        <v>7366</v>
      </c>
    </row>
    <row r="172" spans="2:3" x14ac:dyDescent="0.25">
      <c r="B172" s="596" t="s">
        <v>7347</v>
      </c>
      <c r="C172" s="644" t="s">
        <v>7347</v>
      </c>
    </row>
    <row r="173" spans="2:3" x14ac:dyDescent="0.25">
      <c r="B173" s="596" t="s">
        <v>7367</v>
      </c>
      <c r="C173" s="644" t="s">
        <v>7367</v>
      </c>
    </row>
    <row r="174" spans="2:3" x14ac:dyDescent="0.25">
      <c r="B174" s="596" t="s">
        <v>7335</v>
      </c>
      <c r="C174" s="644" t="s">
        <v>7335</v>
      </c>
    </row>
    <row r="175" spans="2:3" x14ac:dyDescent="0.25">
      <c r="B175" s="764" t="s">
        <v>7368</v>
      </c>
      <c r="C175" s="644" t="s">
        <v>7368</v>
      </c>
    </row>
    <row r="176" spans="2:3" x14ac:dyDescent="0.25">
      <c r="B176" s="596" t="s">
        <v>7347</v>
      </c>
      <c r="C176" s="644" t="s">
        <v>7347</v>
      </c>
    </row>
    <row r="177" spans="2:3" x14ac:dyDescent="0.25">
      <c r="B177" s="596" t="s">
        <v>7369</v>
      </c>
      <c r="C177" s="644" t="s">
        <v>7835</v>
      </c>
    </row>
    <row r="178" spans="2:3" x14ac:dyDescent="0.25">
      <c r="B178" s="596" t="s">
        <v>7335</v>
      </c>
      <c r="C178" s="644" t="s">
        <v>7335</v>
      </c>
    </row>
    <row r="179" spans="2:3" x14ac:dyDescent="0.25">
      <c r="B179" s="764" t="s">
        <v>7370</v>
      </c>
      <c r="C179" s="644" t="s">
        <v>7370</v>
      </c>
    </row>
    <row r="180" spans="2:3" x14ac:dyDescent="0.25">
      <c r="B180" s="596" t="s">
        <v>7371</v>
      </c>
      <c r="C180" s="644" t="s">
        <v>7371</v>
      </c>
    </row>
    <row r="181" spans="2:3" x14ac:dyDescent="0.25">
      <c r="B181" s="596" t="s">
        <v>7372</v>
      </c>
      <c r="C181" s="644" t="s">
        <v>7372</v>
      </c>
    </row>
    <row r="182" spans="2:3" x14ac:dyDescent="0.25">
      <c r="B182" s="765" t="s">
        <v>7373</v>
      </c>
      <c r="C182" s="644" t="s">
        <v>7373</v>
      </c>
    </row>
    <row r="183" spans="2:3" x14ac:dyDescent="0.25">
      <c r="B183" s="596" t="s">
        <v>7318</v>
      </c>
      <c r="C183" s="644" t="s">
        <v>7318</v>
      </c>
    </row>
    <row r="184" spans="2:3" x14ac:dyDescent="0.25">
      <c r="B184" s="596" t="s">
        <v>7374</v>
      </c>
      <c r="C184" s="644" t="s">
        <v>7374</v>
      </c>
    </row>
    <row r="185" spans="2:3" x14ac:dyDescent="0.25">
      <c r="B185" s="596" t="s">
        <v>7314</v>
      </c>
      <c r="C185" s="644" t="s">
        <v>7314</v>
      </c>
    </row>
    <row r="186" spans="2:3" x14ac:dyDescent="0.25">
      <c r="B186" s="765" t="s">
        <v>7375</v>
      </c>
      <c r="C186" s="644" t="s">
        <v>7375</v>
      </c>
    </row>
    <row r="187" spans="2:3" x14ac:dyDescent="0.25">
      <c r="B187" s="596" t="s">
        <v>7376</v>
      </c>
      <c r="C187" s="644" t="s">
        <v>7376</v>
      </c>
    </row>
    <row r="188" spans="2:3" x14ac:dyDescent="0.25">
      <c r="B188" s="596" t="s">
        <v>7377</v>
      </c>
      <c r="C188" s="644" t="s">
        <v>7377</v>
      </c>
    </row>
    <row r="189" spans="2:3" x14ac:dyDescent="0.25">
      <c r="B189" s="596" t="s">
        <v>7331</v>
      </c>
      <c r="C189" s="644" t="s">
        <v>7331</v>
      </c>
    </row>
    <row r="190" spans="2:3" x14ac:dyDescent="0.25">
      <c r="B190" s="765" t="s">
        <v>7378</v>
      </c>
      <c r="C190" s="644" t="s">
        <v>7378</v>
      </c>
    </row>
    <row r="191" spans="2:3" x14ac:dyDescent="0.25">
      <c r="B191" s="596" t="s">
        <v>7379</v>
      </c>
      <c r="C191" s="644" t="s">
        <v>7379</v>
      </c>
    </row>
    <row r="192" spans="2:3" x14ac:dyDescent="0.25">
      <c r="B192" s="596" t="s">
        <v>7380</v>
      </c>
      <c r="C192" s="644" t="s">
        <v>7836</v>
      </c>
    </row>
    <row r="193" spans="2:3" x14ac:dyDescent="0.25">
      <c r="B193" s="596" t="s">
        <v>7381</v>
      </c>
      <c r="C193" s="644" t="s">
        <v>7381</v>
      </c>
    </row>
    <row r="194" spans="2:3" x14ac:dyDescent="0.25">
      <c r="B194" s="596" t="s">
        <v>7382</v>
      </c>
      <c r="C194" s="644" t="s">
        <v>7382</v>
      </c>
    </row>
    <row r="195" spans="2:3" x14ac:dyDescent="0.25">
      <c r="B195" s="596" t="s">
        <v>7313</v>
      </c>
      <c r="C195" s="644" t="s">
        <v>7313</v>
      </c>
    </row>
    <row r="196" spans="2:3" x14ac:dyDescent="0.25">
      <c r="B196" s="596" t="s">
        <v>7383</v>
      </c>
      <c r="C196" s="644" t="s">
        <v>7837</v>
      </c>
    </row>
    <row r="197" spans="2:3" x14ac:dyDescent="0.25">
      <c r="B197" s="596" t="s">
        <v>7314</v>
      </c>
      <c r="C197" s="644" t="s">
        <v>7314</v>
      </c>
    </row>
    <row r="198" spans="2:3" x14ac:dyDescent="0.25">
      <c r="B198" s="596" t="s">
        <v>7384</v>
      </c>
      <c r="C198" s="644" t="s">
        <v>7384</v>
      </c>
    </row>
    <row r="199" spans="2:3" x14ac:dyDescent="0.25">
      <c r="B199" s="596" t="s">
        <v>7313</v>
      </c>
      <c r="C199" s="644" t="s">
        <v>7313</v>
      </c>
    </row>
    <row r="200" spans="2:3" x14ac:dyDescent="0.25">
      <c r="B200" s="596" t="s">
        <v>7385</v>
      </c>
      <c r="C200" s="644" t="s">
        <v>7385</v>
      </c>
    </row>
    <row r="201" spans="2:3" x14ac:dyDescent="0.25">
      <c r="B201" s="596" t="s">
        <v>7314</v>
      </c>
      <c r="C201" s="644" t="s">
        <v>7314</v>
      </c>
    </row>
    <row r="202" spans="2:3" x14ac:dyDescent="0.25">
      <c r="B202" s="596" t="s">
        <v>7386</v>
      </c>
      <c r="C202" s="644" t="s">
        <v>7386</v>
      </c>
    </row>
    <row r="203" spans="2:3" x14ac:dyDescent="0.25">
      <c r="B203" s="596" t="s">
        <v>7387</v>
      </c>
      <c r="C203" s="644" t="s">
        <v>7387</v>
      </c>
    </row>
    <row r="204" spans="2:3" x14ac:dyDescent="0.25">
      <c r="B204" s="596" t="s">
        <v>7388</v>
      </c>
      <c r="C204" s="644" t="s">
        <v>7388</v>
      </c>
    </row>
    <row r="205" spans="2:3" x14ac:dyDescent="0.25">
      <c r="B205" s="596" t="s">
        <v>7331</v>
      </c>
      <c r="C205" s="644" t="s">
        <v>7331</v>
      </c>
    </row>
    <row r="206" spans="2:3" x14ac:dyDescent="0.25">
      <c r="B206" s="596" t="s">
        <v>7389</v>
      </c>
      <c r="C206" s="644" t="s">
        <v>7838</v>
      </c>
    </row>
    <row r="207" spans="2:3" x14ac:dyDescent="0.25">
      <c r="B207" s="596" t="s">
        <v>7390</v>
      </c>
      <c r="C207" s="644" t="s">
        <v>7839</v>
      </c>
    </row>
    <row r="208" spans="2:3" x14ac:dyDescent="0.25">
      <c r="B208" s="596" t="s">
        <v>7391</v>
      </c>
      <c r="C208" s="644" t="s">
        <v>7840</v>
      </c>
    </row>
    <row r="209" spans="2:3" x14ac:dyDescent="0.25">
      <c r="B209" s="596" t="s">
        <v>7392</v>
      </c>
      <c r="C209" s="644" t="s">
        <v>7841</v>
      </c>
    </row>
    <row r="210" spans="2:3" x14ac:dyDescent="0.25">
      <c r="B210" s="596" t="s">
        <v>7316</v>
      </c>
      <c r="C210" s="644" t="s">
        <v>7316</v>
      </c>
    </row>
    <row r="211" spans="2:3" x14ac:dyDescent="0.25">
      <c r="B211" s="596" t="s">
        <v>7393</v>
      </c>
      <c r="C211" s="644" t="s">
        <v>7842</v>
      </c>
    </row>
    <row r="212" spans="2:3" x14ac:dyDescent="0.25">
      <c r="B212" s="596" t="s">
        <v>7314</v>
      </c>
      <c r="C212" s="644" t="s">
        <v>7314</v>
      </c>
    </row>
    <row r="213" spans="2:3" x14ac:dyDescent="0.25">
      <c r="B213" s="596" t="s">
        <v>7394</v>
      </c>
      <c r="C213" s="644" t="s">
        <v>7843</v>
      </c>
    </row>
    <row r="214" spans="2:3" x14ac:dyDescent="0.25">
      <c r="B214" s="596" t="s">
        <v>7316</v>
      </c>
      <c r="C214" s="644" t="s">
        <v>7376</v>
      </c>
    </row>
    <row r="215" spans="2:3" x14ac:dyDescent="0.25">
      <c r="B215" s="596" t="s">
        <v>7395</v>
      </c>
      <c r="C215" s="644" t="s">
        <v>7844</v>
      </c>
    </row>
    <row r="216" spans="2:3" x14ac:dyDescent="0.25">
      <c r="B216" s="596" t="s">
        <v>7314</v>
      </c>
      <c r="C216" s="644" t="s">
        <v>7331</v>
      </c>
    </row>
    <row r="217" spans="2:3" x14ac:dyDescent="0.25">
      <c r="B217" s="596" t="s">
        <v>7396</v>
      </c>
      <c r="C217" s="644" t="s">
        <v>7389</v>
      </c>
    </row>
    <row r="218" spans="2:3" x14ac:dyDescent="0.25">
      <c r="B218" s="596" t="s">
        <v>7376</v>
      </c>
      <c r="C218" s="644" t="s">
        <v>7390</v>
      </c>
    </row>
    <row r="219" spans="2:3" x14ac:dyDescent="0.25">
      <c r="B219" s="596" t="s">
        <v>7397</v>
      </c>
      <c r="C219" s="644" t="s">
        <v>7845</v>
      </c>
    </row>
    <row r="220" spans="2:3" x14ac:dyDescent="0.25">
      <c r="B220" s="596" t="s">
        <v>7331</v>
      </c>
      <c r="C220" s="644" t="s">
        <v>7392</v>
      </c>
    </row>
    <row r="221" spans="2:3" x14ac:dyDescent="0.25">
      <c r="B221" s="765" t="s">
        <v>7398</v>
      </c>
      <c r="C221" s="644" t="s">
        <v>7316</v>
      </c>
    </row>
    <row r="222" spans="2:3" x14ac:dyDescent="0.25">
      <c r="B222" s="596" t="s">
        <v>7379</v>
      </c>
      <c r="C222" s="644" t="s">
        <v>7842</v>
      </c>
    </row>
    <row r="223" spans="2:3" x14ac:dyDescent="0.25">
      <c r="B223" s="596" t="s">
        <v>7399</v>
      </c>
      <c r="C223" s="644" t="s">
        <v>7314</v>
      </c>
    </row>
    <row r="224" spans="2:3" x14ac:dyDescent="0.25">
      <c r="B224" s="596" t="s">
        <v>7400</v>
      </c>
      <c r="C224" s="644" t="s">
        <v>7394</v>
      </c>
    </row>
    <row r="225" spans="2:3" x14ac:dyDescent="0.25">
      <c r="B225" s="596" t="s">
        <v>7401</v>
      </c>
      <c r="C225" s="644" t="s">
        <v>7316</v>
      </c>
    </row>
    <row r="226" spans="2:3" x14ac:dyDescent="0.25">
      <c r="B226" s="596" t="s">
        <v>7313</v>
      </c>
      <c r="C226" s="644" t="s">
        <v>7395</v>
      </c>
    </row>
    <row r="227" spans="2:3" x14ac:dyDescent="0.25">
      <c r="B227" s="596" t="s">
        <v>7402</v>
      </c>
      <c r="C227" s="644" t="s">
        <v>7314</v>
      </c>
    </row>
    <row r="228" spans="2:3" x14ac:dyDescent="0.25">
      <c r="B228" s="596" t="s">
        <v>7314</v>
      </c>
      <c r="C228" s="644" t="s">
        <v>7396</v>
      </c>
    </row>
    <row r="229" spans="2:3" x14ac:dyDescent="0.25">
      <c r="B229" s="596" t="s">
        <v>7403</v>
      </c>
      <c r="C229" s="644" t="s">
        <v>7376</v>
      </c>
    </row>
    <row r="230" spans="2:3" x14ac:dyDescent="0.25">
      <c r="B230" s="596" t="s">
        <v>7313</v>
      </c>
      <c r="C230" s="644" t="s">
        <v>7397</v>
      </c>
    </row>
    <row r="231" spans="2:3" x14ac:dyDescent="0.25">
      <c r="B231" s="596" t="s">
        <v>7404</v>
      </c>
      <c r="C231" s="644" t="s">
        <v>7331</v>
      </c>
    </row>
    <row r="232" spans="2:3" x14ac:dyDescent="0.25">
      <c r="B232" s="596" t="s">
        <v>7314</v>
      </c>
      <c r="C232" s="644" t="s">
        <v>7398</v>
      </c>
    </row>
    <row r="233" spans="2:3" x14ac:dyDescent="0.25">
      <c r="B233" s="596" t="s">
        <v>7405</v>
      </c>
      <c r="C233" s="644" t="s">
        <v>7379</v>
      </c>
    </row>
    <row r="234" spans="2:3" x14ac:dyDescent="0.25">
      <c r="B234" s="596" t="s">
        <v>7387</v>
      </c>
      <c r="C234" s="644" t="s">
        <v>7846</v>
      </c>
    </row>
    <row r="235" spans="2:3" x14ac:dyDescent="0.25">
      <c r="B235" s="596" t="s">
        <v>7406</v>
      </c>
      <c r="C235" s="644" t="s">
        <v>7847</v>
      </c>
    </row>
    <row r="236" spans="2:3" x14ac:dyDescent="0.25">
      <c r="B236" s="596" t="s">
        <v>7331</v>
      </c>
      <c r="C236" s="644" t="s">
        <v>7401</v>
      </c>
    </row>
    <row r="237" spans="2:3" x14ac:dyDescent="0.25">
      <c r="B237" s="596" t="s">
        <v>7407</v>
      </c>
      <c r="C237" s="644" t="s">
        <v>7313</v>
      </c>
    </row>
    <row r="238" spans="2:3" x14ac:dyDescent="0.25">
      <c r="B238" s="596" t="s">
        <v>7347</v>
      </c>
      <c r="C238" s="644" t="s">
        <v>7402</v>
      </c>
    </row>
    <row r="239" spans="2:3" x14ac:dyDescent="0.25">
      <c r="B239" s="596" t="s">
        <v>7408</v>
      </c>
      <c r="C239" s="644" t="s">
        <v>7314</v>
      </c>
    </row>
    <row r="240" spans="2:3" x14ac:dyDescent="0.25">
      <c r="B240" s="596" t="s">
        <v>7335</v>
      </c>
      <c r="C240" s="644" t="s">
        <v>7403</v>
      </c>
    </row>
    <row r="241" spans="2:3" x14ac:dyDescent="0.25">
      <c r="B241" s="596" t="s">
        <v>7409</v>
      </c>
      <c r="C241" s="644" t="s">
        <v>7313</v>
      </c>
    </row>
    <row r="242" spans="2:3" x14ac:dyDescent="0.25">
      <c r="B242" s="596" t="s">
        <v>7347</v>
      </c>
      <c r="C242" s="644" t="s">
        <v>7837</v>
      </c>
    </row>
    <row r="243" spans="2:3" x14ac:dyDescent="0.25">
      <c r="B243" s="596" t="s">
        <v>7410</v>
      </c>
      <c r="C243" s="644" t="s">
        <v>7314</v>
      </c>
    </row>
    <row r="244" spans="2:3" x14ac:dyDescent="0.25">
      <c r="B244" s="596" t="s">
        <v>7335</v>
      </c>
      <c r="C244" s="644" t="s">
        <v>7405</v>
      </c>
    </row>
    <row r="245" spans="2:3" x14ac:dyDescent="0.25">
      <c r="B245" s="766" t="s">
        <v>7411</v>
      </c>
      <c r="C245" s="644" t="s">
        <v>7387</v>
      </c>
    </row>
    <row r="246" spans="2:3" x14ac:dyDescent="0.25">
      <c r="B246" s="596" t="s">
        <v>7412</v>
      </c>
      <c r="C246" s="644" t="s">
        <v>7406</v>
      </c>
    </row>
    <row r="247" spans="2:3" x14ac:dyDescent="0.25">
      <c r="B247" s="596" t="s">
        <v>7413</v>
      </c>
      <c r="C247" s="644" t="s">
        <v>7331</v>
      </c>
    </row>
    <row r="248" spans="2:3" ht="15.75" thickBot="1" x14ac:dyDescent="0.3">
      <c r="B248" s="596" t="s">
        <v>7414</v>
      </c>
      <c r="C248" s="644" t="s">
        <v>7407</v>
      </c>
    </row>
    <row r="249" spans="2:3" ht="15.75" thickBot="1" x14ac:dyDescent="0.3">
      <c r="B249" s="1029" t="s">
        <v>7972</v>
      </c>
      <c r="C249" s="1017" t="s">
        <v>7347</v>
      </c>
    </row>
    <row r="250" spans="2:3" x14ac:dyDescent="0.25">
      <c r="B250" s="596" t="s">
        <v>7415</v>
      </c>
      <c r="C250" s="644" t="s">
        <v>7408</v>
      </c>
    </row>
    <row r="251" spans="2:3" x14ac:dyDescent="0.25">
      <c r="B251" s="596" t="s">
        <v>7416</v>
      </c>
      <c r="C251" s="644" t="s">
        <v>7335</v>
      </c>
    </row>
    <row r="252" spans="2:3" x14ac:dyDescent="0.25">
      <c r="B252" s="596" t="s">
        <v>7417</v>
      </c>
      <c r="C252" s="644" t="s">
        <v>7409</v>
      </c>
    </row>
    <row r="253" spans="2:3" x14ac:dyDescent="0.25">
      <c r="B253" s="596" t="s">
        <v>7418</v>
      </c>
      <c r="C253" s="644" t="s">
        <v>7347</v>
      </c>
    </row>
    <row r="254" spans="2:3" x14ac:dyDescent="0.25">
      <c r="B254" s="596" t="s">
        <v>7419</v>
      </c>
      <c r="C254" s="644" t="s">
        <v>7410</v>
      </c>
    </row>
    <row r="255" spans="2:3" x14ac:dyDescent="0.25">
      <c r="B255" s="596" t="s">
        <v>7420</v>
      </c>
      <c r="C255" s="644" t="s">
        <v>7335</v>
      </c>
    </row>
    <row r="256" spans="2:3" x14ac:dyDescent="0.25">
      <c r="B256" s="596" t="s">
        <v>7421</v>
      </c>
      <c r="C256" s="762" t="s">
        <v>7411</v>
      </c>
    </row>
    <row r="257" spans="2:3" x14ac:dyDescent="0.25">
      <c r="B257" s="596" t="s">
        <v>7422</v>
      </c>
      <c r="C257" s="644" t="s">
        <v>7412</v>
      </c>
    </row>
    <row r="258" spans="2:3" x14ac:dyDescent="0.25">
      <c r="B258" s="596" t="s">
        <v>7423</v>
      </c>
      <c r="C258" s="644" t="s">
        <v>7413</v>
      </c>
    </row>
    <row r="259" spans="2:3" x14ac:dyDescent="0.25">
      <c r="B259" s="596" t="s">
        <v>7424</v>
      </c>
      <c r="C259" s="644" t="s">
        <v>7414</v>
      </c>
    </row>
    <row r="260" spans="2:3" x14ac:dyDescent="0.25">
      <c r="B260" s="596" t="s">
        <v>7425</v>
      </c>
      <c r="C260" s="644" t="s">
        <v>7972</v>
      </c>
    </row>
    <row r="261" spans="2:3" x14ac:dyDescent="0.25">
      <c r="B261" s="596" t="s">
        <v>7426</v>
      </c>
      <c r="C261" s="644" t="s">
        <v>7415</v>
      </c>
    </row>
    <row r="262" spans="2:3" x14ac:dyDescent="0.25">
      <c r="B262" s="596" t="s">
        <v>7427</v>
      </c>
      <c r="C262" s="644" t="s">
        <v>7416</v>
      </c>
    </row>
    <row r="263" spans="2:3" x14ac:dyDescent="0.25">
      <c r="B263" s="596" t="s">
        <v>7428</v>
      </c>
      <c r="C263" s="644" t="s">
        <v>7417</v>
      </c>
    </row>
    <row r="264" spans="2:3" x14ac:dyDescent="0.25">
      <c r="B264" s="596" t="s">
        <v>7429</v>
      </c>
      <c r="C264" s="644" t="s">
        <v>7418</v>
      </c>
    </row>
    <row r="265" spans="2:3" x14ac:dyDescent="0.25">
      <c r="B265" s="596" t="s">
        <v>7430</v>
      </c>
      <c r="C265" s="644" t="s">
        <v>7419</v>
      </c>
    </row>
    <row r="266" spans="2:3" x14ac:dyDescent="0.25">
      <c r="B266" s="596" t="s">
        <v>7431</v>
      </c>
      <c r="C266" s="644" t="s">
        <v>7420</v>
      </c>
    </row>
    <row r="267" spans="2:3" x14ac:dyDescent="0.25">
      <c r="B267" s="596" t="s">
        <v>7432</v>
      </c>
      <c r="C267" s="644" t="s">
        <v>7421</v>
      </c>
    </row>
    <row r="268" spans="2:3" x14ac:dyDescent="0.25">
      <c r="B268" s="596" t="s">
        <v>7433</v>
      </c>
      <c r="C268" s="644" t="s">
        <v>7422</v>
      </c>
    </row>
    <row r="269" spans="2:3" x14ac:dyDescent="0.25">
      <c r="B269" s="596" t="s">
        <v>7434</v>
      </c>
      <c r="C269" s="644" t="s">
        <v>7423</v>
      </c>
    </row>
    <row r="270" spans="2:3" x14ac:dyDescent="0.25">
      <c r="B270" s="596" t="s">
        <v>7435</v>
      </c>
      <c r="C270" s="644" t="s">
        <v>7424</v>
      </c>
    </row>
    <row r="271" spans="2:3" x14ac:dyDescent="0.25">
      <c r="B271" s="596" t="s">
        <v>7436</v>
      </c>
      <c r="C271" s="644" t="s">
        <v>7425</v>
      </c>
    </row>
    <row r="272" spans="2:3" x14ac:dyDescent="0.25">
      <c r="B272" s="596" t="s">
        <v>7437</v>
      </c>
      <c r="C272" s="644" t="s">
        <v>7426</v>
      </c>
    </row>
    <row r="273" spans="2:3" x14ac:dyDescent="0.25">
      <c r="B273" s="596" t="s">
        <v>7438</v>
      </c>
      <c r="C273" s="644" t="s">
        <v>7427</v>
      </c>
    </row>
    <row r="274" spans="2:3" x14ac:dyDescent="0.25">
      <c r="B274" s="596" t="s">
        <v>7439</v>
      </c>
      <c r="C274" s="644" t="s">
        <v>7428</v>
      </c>
    </row>
    <row r="275" spans="2:3" x14ac:dyDescent="0.25">
      <c r="B275" s="767" t="s">
        <v>7973</v>
      </c>
      <c r="C275" s="644" t="s">
        <v>7429</v>
      </c>
    </row>
    <row r="276" spans="2:3" x14ac:dyDescent="0.25">
      <c r="B276" s="765" t="s">
        <v>7440</v>
      </c>
      <c r="C276" s="644" t="s">
        <v>7430</v>
      </c>
    </row>
    <row r="277" spans="2:3" x14ac:dyDescent="0.25">
      <c r="B277" s="765" t="s">
        <v>7441</v>
      </c>
      <c r="C277" s="644" t="s">
        <v>7431</v>
      </c>
    </row>
    <row r="278" spans="2:3" ht="15.75" thickBot="1" x14ac:dyDescent="0.3">
      <c r="B278" s="765" t="s">
        <v>9103</v>
      </c>
      <c r="C278" s="644" t="s">
        <v>7432</v>
      </c>
    </row>
    <row r="279" spans="2:3" ht="15.75" thickBot="1" x14ac:dyDescent="0.3">
      <c r="B279" s="1019" t="s">
        <v>7443</v>
      </c>
      <c r="C279" s="1017" t="s">
        <v>7433</v>
      </c>
    </row>
    <row r="280" spans="2:3" x14ac:dyDescent="0.25">
      <c r="B280" s="765" t="s">
        <v>7337</v>
      </c>
      <c r="C280" s="644" t="s">
        <v>7434</v>
      </c>
    </row>
    <row r="281" spans="2:3" x14ac:dyDescent="0.25">
      <c r="B281" s="765" t="s">
        <v>7444</v>
      </c>
      <c r="C281" s="644" t="s">
        <v>7435</v>
      </c>
    </row>
    <row r="282" spans="2:3" x14ac:dyDescent="0.25">
      <c r="B282" s="765" t="s">
        <v>7445</v>
      </c>
      <c r="C282" s="644" t="s">
        <v>7436</v>
      </c>
    </row>
    <row r="283" spans="2:3" x14ac:dyDescent="0.25">
      <c r="B283" s="765" t="s">
        <v>7446</v>
      </c>
      <c r="C283" s="644" t="s">
        <v>7437</v>
      </c>
    </row>
    <row r="284" spans="2:3" x14ac:dyDescent="0.25">
      <c r="B284" s="765" t="s">
        <v>7447</v>
      </c>
      <c r="C284" s="644" t="s">
        <v>7438</v>
      </c>
    </row>
    <row r="285" spans="2:3" x14ac:dyDescent="0.25">
      <c r="B285" s="765" t="s">
        <v>7448</v>
      </c>
      <c r="C285" s="644" t="s">
        <v>7439</v>
      </c>
    </row>
    <row r="286" spans="2:3" x14ac:dyDescent="0.25">
      <c r="B286" s="765" t="s">
        <v>7449</v>
      </c>
      <c r="C286" s="758" t="s">
        <v>7973</v>
      </c>
    </row>
    <row r="287" spans="2:3" x14ac:dyDescent="0.25">
      <c r="B287" s="765" t="s">
        <v>7450</v>
      </c>
      <c r="C287" s="642" t="s">
        <v>7440</v>
      </c>
    </row>
    <row r="288" spans="2:3" x14ac:dyDescent="0.25">
      <c r="B288" s="765" t="s">
        <v>7451</v>
      </c>
      <c r="C288" s="642" t="s">
        <v>7441</v>
      </c>
    </row>
    <row r="289" spans="2:3" x14ac:dyDescent="0.25">
      <c r="B289" s="765" t="s">
        <v>7452</v>
      </c>
      <c r="C289" s="642" t="s">
        <v>7848</v>
      </c>
    </row>
    <row r="290" spans="2:3" x14ac:dyDescent="0.25">
      <c r="B290" s="765" t="s">
        <v>7453</v>
      </c>
      <c r="C290" s="642" t="s">
        <v>7442</v>
      </c>
    </row>
    <row r="291" spans="2:3" ht="15.75" thickBot="1" x14ac:dyDescent="0.3">
      <c r="B291" s="765" t="s">
        <v>7454</v>
      </c>
      <c r="C291" s="642" t="s">
        <v>7443</v>
      </c>
    </row>
    <row r="292" spans="2:3" ht="15.75" thickBot="1" x14ac:dyDescent="0.3">
      <c r="B292" s="1019" t="s">
        <v>7455</v>
      </c>
      <c r="C292" s="1028" t="s">
        <v>7337</v>
      </c>
    </row>
    <row r="293" spans="2:3" x14ac:dyDescent="0.25">
      <c r="B293" s="765" t="s">
        <v>7456</v>
      </c>
      <c r="C293" s="642" t="s">
        <v>7444</v>
      </c>
    </row>
    <row r="294" spans="2:3" ht="18.75" x14ac:dyDescent="0.25">
      <c r="B294" s="765" t="s">
        <v>9942</v>
      </c>
      <c r="C294" s="642" t="s">
        <v>7445</v>
      </c>
    </row>
    <row r="295" spans="2:3" x14ac:dyDescent="0.25">
      <c r="B295" s="1098" t="s">
        <v>9943</v>
      </c>
      <c r="C295" s="642" t="s">
        <v>7446</v>
      </c>
    </row>
    <row r="296" spans="2:3" x14ac:dyDescent="0.25">
      <c r="B296" s="1004" t="s">
        <v>7457</v>
      </c>
      <c r="C296" s="642" t="s">
        <v>7447</v>
      </c>
    </row>
    <row r="297" spans="2:3" x14ac:dyDescent="0.25">
      <c r="B297" s="758" t="s">
        <v>7458</v>
      </c>
      <c r="C297" s="642" t="s">
        <v>7448</v>
      </c>
    </row>
    <row r="298" spans="2:3" x14ac:dyDescent="0.25">
      <c r="B298" s="596" t="s">
        <v>7459</v>
      </c>
      <c r="C298" s="642" t="s">
        <v>7449</v>
      </c>
    </row>
    <row r="299" spans="2:3" x14ac:dyDescent="0.25">
      <c r="B299" s="596" t="s">
        <v>9111</v>
      </c>
      <c r="C299" s="642" t="s">
        <v>7450</v>
      </c>
    </row>
    <row r="300" spans="2:3" x14ac:dyDescent="0.25">
      <c r="B300" s="596" t="s">
        <v>9107</v>
      </c>
      <c r="C300" s="642" t="s">
        <v>7451</v>
      </c>
    </row>
    <row r="301" spans="2:3" x14ac:dyDescent="0.25">
      <c r="B301" s="1100" t="s">
        <v>7462</v>
      </c>
      <c r="C301" s="642" t="s">
        <v>7452</v>
      </c>
    </row>
    <row r="302" spans="2:3" x14ac:dyDescent="0.25">
      <c r="B302" s="596" t="s">
        <v>7463</v>
      </c>
      <c r="C302" s="642" t="s">
        <v>7453</v>
      </c>
    </row>
    <row r="303" spans="2:3" x14ac:dyDescent="0.25">
      <c r="B303" s="596" t="s">
        <v>9109</v>
      </c>
      <c r="C303" s="642" t="s">
        <v>7454</v>
      </c>
    </row>
    <row r="304" spans="2:3" x14ac:dyDescent="0.25">
      <c r="B304" s="596" t="s">
        <v>9108</v>
      </c>
      <c r="C304" s="642" t="s">
        <v>7455</v>
      </c>
    </row>
    <row r="305" spans="2:3" x14ac:dyDescent="0.25">
      <c r="B305" s="596" t="s">
        <v>7464</v>
      </c>
      <c r="C305" s="642" t="s">
        <v>7456</v>
      </c>
    </row>
    <row r="306" spans="2:3" x14ac:dyDescent="0.25">
      <c r="B306" s="596" t="s">
        <v>7465</v>
      </c>
      <c r="C306" s="759" t="s">
        <v>9888</v>
      </c>
    </row>
    <row r="307" spans="2:3" x14ac:dyDescent="0.25">
      <c r="B307" s="596" t="s">
        <v>7466</v>
      </c>
      <c r="C307" s="644"/>
    </row>
    <row r="308" spans="2:3" x14ac:dyDescent="0.25">
      <c r="B308" s="596" t="s">
        <v>7467</v>
      </c>
      <c r="C308" s="644" t="s">
        <v>7414</v>
      </c>
    </row>
    <row r="309" spans="2:3" x14ac:dyDescent="0.25">
      <c r="B309" s="596" t="s">
        <v>7468</v>
      </c>
      <c r="C309" s="644" t="s">
        <v>7974</v>
      </c>
    </row>
    <row r="310" spans="2:3" x14ac:dyDescent="0.25">
      <c r="B310" s="596" t="s">
        <v>7469</v>
      </c>
      <c r="C310" s="644" t="s">
        <v>7457</v>
      </c>
    </row>
    <row r="311" spans="2:3" x14ac:dyDescent="0.25">
      <c r="B311" s="596" t="s">
        <v>7470</v>
      </c>
      <c r="C311" s="644" t="s">
        <v>7458</v>
      </c>
    </row>
    <row r="312" spans="2:3" x14ac:dyDescent="0.25">
      <c r="B312" s="1004" t="s">
        <v>7471</v>
      </c>
      <c r="C312" s="644" t="s">
        <v>7459</v>
      </c>
    </row>
    <row r="313" spans="2:3" x14ac:dyDescent="0.25">
      <c r="B313" s="758" t="s">
        <v>7472</v>
      </c>
      <c r="C313" s="644" t="s">
        <v>7460</v>
      </c>
    </row>
    <row r="314" spans="2:3" x14ac:dyDescent="0.25">
      <c r="B314" s="596" t="s">
        <v>7473</v>
      </c>
      <c r="C314" s="644" t="s">
        <v>7461</v>
      </c>
    </row>
    <row r="315" spans="2:3" x14ac:dyDescent="0.25">
      <c r="B315" s="596" t="s">
        <v>9112</v>
      </c>
      <c r="C315" s="769" t="s">
        <v>7462</v>
      </c>
    </row>
    <row r="316" spans="2:3" x14ac:dyDescent="0.25">
      <c r="B316" s="596" t="s">
        <v>7475</v>
      </c>
      <c r="C316" s="644" t="s">
        <v>7463</v>
      </c>
    </row>
    <row r="317" spans="2:3" x14ac:dyDescent="0.25">
      <c r="B317" s="596" t="s">
        <v>7476</v>
      </c>
      <c r="C317" s="644" t="s">
        <v>9109</v>
      </c>
    </row>
    <row r="318" spans="2:3" x14ac:dyDescent="0.25">
      <c r="B318" s="596" t="s">
        <v>7477</v>
      </c>
      <c r="C318" s="644"/>
    </row>
    <row r="319" spans="2:3" x14ac:dyDescent="0.25">
      <c r="B319" s="596" t="s">
        <v>7478</v>
      </c>
      <c r="C319" s="644" t="s">
        <v>7464</v>
      </c>
    </row>
    <row r="320" spans="2:3" x14ac:dyDescent="0.25">
      <c r="B320" s="596" t="s">
        <v>7479</v>
      </c>
      <c r="C320" s="644" t="s">
        <v>7465</v>
      </c>
    </row>
    <row r="321" spans="2:3" x14ac:dyDescent="0.25">
      <c r="B321" s="2892" t="s">
        <v>7975</v>
      </c>
      <c r="C321" s="644" t="s">
        <v>7466</v>
      </c>
    </row>
    <row r="322" spans="2:3" x14ac:dyDescent="0.25">
      <c r="B322" s="1004" t="s">
        <v>7457</v>
      </c>
      <c r="C322" s="644" t="s">
        <v>7467</v>
      </c>
    </row>
    <row r="323" spans="2:3" ht="15.75" thickBot="1" x14ac:dyDescent="0.3">
      <c r="B323" s="1023" t="s">
        <v>7458</v>
      </c>
      <c r="C323" s="644" t="s">
        <v>7468</v>
      </c>
    </row>
    <row r="324" spans="2:3" x14ac:dyDescent="0.25">
      <c r="B324" s="1025" t="s">
        <v>7480</v>
      </c>
      <c r="C324" s="1017" t="s">
        <v>7469</v>
      </c>
    </row>
    <row r="325" spans="2:3" ht="15.75" thickBot="1" x14ac:dyDescent="0.3">
      <c r="B325" s="1026" t="s">
        <v>9113</v>
      </c>
      <c r="C325" s="1017" t="s">
        <v>7470</v>
      </c>
    </row>
    <row r="326" spans="2:3" ht="15.75" thickBot="1" x14ac:dyDescent="0.3">
      <c r="B326" s="1020" t="s">
        <v>7482</v>
      </c>
      <c r="C326" s="1017" t="s">
        <v>7849</v>
      </c>
    </row>
    <row r="327" spans="2:3" x14ac:dyDescent="0.25">
      <c r="B327" s="1026" t="s">
        <v>7483</v>
      </c>
      <c r="C327" s="1022" t="s">
        <v>7472</v>
      </c>
    </row>
    <row r="328" spans="2:3" x14ac:dyDescent="0.25">
      <c r="B328" s="1026" t="s">
        <v>7484</v>
      </c>
      <c r="C328" s="1017" t="s">
        <v>7473</v>
      </c>
    </row>
    <row r="329" spans="2:3" ht="15.75" thickBot="1" x14ac:dyDescent="0.3">
      <c r="B329" s="1026" t="s">
        <v>7485</v>
      </c>
      <c r="C329" s="1017" t="s">
        <v>7474</v>
      </c>
    </row>
    <row r="330" spans="2:3" ht="15.75" thickBot="1" x14ac:dyDescent="0.3">
      <c r="B330" s="1020" t="s">
        <v>7486</v>
      </c>
      <c r="C330" s="1017" t="s">
        <v>7475</v>
      </c>
    </row>
    <row r="331" spans="2:3" x14ac:dyDescent="0.25">
      <c r="B331" s="1026" t="s">
        <v>7487</v>
      </c>
      <c r="C331" s="1017" t="s">
        <v>7476</v>
      </c>
    </row>
    <row r="332" spans="2:3" x14ac:dyDescent="0.25">
      <c r="B332" s="1026" t="s">
        <v>9114</v>
      </c>
      <c r="C332" s="1017" t="s">
        <v>7477</v>
      </c>
    </row>
    <row r="333" spans="2:3" x14ac:dyDescent="0.25">
      <c r="B333" s="1026" t="s">
        <v>7489</v>
      </c>
      <c r="C333" s="1017" t="s">
        <v>7478</v>
      </c>
    </row>
    <row r="334" spans="2:3" x14ac:dyDescent="0.25">
      <c r="B334" s="1026" t="s">
        <v>7490</v>
      </c>
      <c r="C334" s="1017" t="s">
        <v>7479</v>
      </c>
    </row>
    <row r="335" spans="2:3" ht="15.75" thickBot="1" x14ac:dyDescent="0.3">
      <c r="B335" s="1027" t="s">
        <v>7491</v>
      </c>
      <c r="C335" s="1017" t="s">
        <v>7975</v>
      </c>
    </row>
    <row r="336" spans="2:3" x14ac:dyDescent="0.25">
      <c r="B336" s="1024" t="s">
        <v>7471</v>
      </c>
      <c r="C336" s="644" t="s">
        <v>7457</v>
      </c>
    </row>
    <row r="337" spans="2:3" x14ac:dyDescent="0.25">
      <c r="B337" s="758" t="s">
        <v>7458</v>
      </c>
      <c r="C337" s="644" t="s">
        <v>7458</v>
      </c>
    </row>
    <row r="338" spans="2:3" x14ac:dyDescent="0.25">
      <c r="B338" s="596" t="s">
        <v>7492</v>
      </c>
      <c r="C338" s="644" t="s">
        <v>7480</v>
      </c>
    </row>
    <row r="339" spans="2:3" x14ac:dyDescent="0.25">
      <c r="B339" s="596" t="s">
        <v>7493</v>
      </c>
      <c r="C339" s="644" t="s">
        <v>7481</v>
      </c>
    </row>
    <row r="340" spans="2:3" x14ac:dyDescent="0.25">
      <c r="B340" s="596" t="s">
        <v>7494</v>
      </c>
      <c r="C340" s="644" t="s">
        <v>7482</v>
      </c>
    </row>
    <row r="341" spans="2:3" ht="15.75" thickBot="1" x14ac:dyDescent="0.3">
      <c r="B341" s="596" t="s">
        <v>7495</v>
      </c>
      <c r="C341" s="644" t="s">
        <v>7483</v>
      </c>
    </row>
    <row r="342" spans="2:3" ht="15.75" thickBot="1" x14ac:dyDescent="0.3">
      <c r="B342" s="1021" t="s">
        <v>7496</v>
      </c>
      <c r="C342" s="1017" t="s">
        <v>7484</v>
      </c>
    </row>
    <row r="343" spans="2:3" x14ac:dyDescent="0.25">
      <c r="B343" s="596" t="s">
        <v>7483</v>
      </c>
      <c r="C343" s="644" t="s">
        <v>7485</v>
      </c>
    </row>
    <row r="344" spans="2:3" x14ac:dyDescent="0.25">
      <c r="B344" s="596" t="s">
        <v>7497</v>
      </c>
      <c r="C344" s="644" t="s">
        <v>7486</v>
      </c>
    </row>
    <row r="345" spans="2:3" ht="15.75" thickBot="1" x14ac:dyDescent="0.3">
      <c r="B345" s="596" t="s">
        <v>7485</v>
      </c>
      <c r="C345" s="644" t="s">
        <v>7487</v>
      </c>
    </row>
    <row r="346" spans="2:3" ht="15.75" thickBot="1" x14ac:dyDescent="0.3">
      <c r="B346" s="1021" t="s">
        <v>7498</v>
      </c>
      <c r="C346" s="1017" t="s">
        <v>7488</v>
      </c>
    </row>
    <row r="347" spans="2:3" x14ac:dyDescent="0.25">
      <c r="B347" s="596" t="s">
        <v>7483</v>
      </c>
      <c r="C347" s="644" t="s">
        <v>7489</v>
      </c>
    </row>
    <row r="348" spans="2:3" x14ac:dyDescent="0.25">
      <c r="B348" s="596" t="s">
        <v>7484</v>
      </c>
      <c r="C348" s="644" t="s">
        <v>7490</v>
      </c>
    </row>
    <row r="349" spans="2:3" ht="15.75" thickBot="1" x14ac:dyDescent="0.3">
      <c r="B349" s="596" t="s">
        <v>7485</v>
      </c>
      <c r="C349" s="644" t="s">
        <v>7491</v>
      </c>
    </row>
    <row r="350" spans="2:3" ht="15.75" thickBot="1" x14ac:dyDescent="0.3">
      <c r="B350" s="1021" t="s">
        <v>7499</v>
      </c>
      <c r="C350" s="1017" t="s">
        <v>7471</v>
      </c>
    </row>
    <row r="351" spans="2:3" x14ac:dyDescent="0.25">
      <c r="B351" s="596" t="s">
        <v>7500</v>
      </c>
      <c r="C351" s="644" t="s">
        <v>7458</v>
      </c>
    </row>
    <row r="352" spans="2:3" x14ac:dyDescent="0.25">
      <c r="B352" s="596" t="s">
        <v>7501</v>
      </c>
      <c r="C352" s="644" t="s">
        <v>7492</v>
      </c>
    </row>
    <row r="353" spans="2:3" x14ac:dyDescent="0.25">
      <c r="B353" s="596" t="s">
        <v>7502</v>
      </c>
      <c r="C353" s="644" t="s">
        <v>7493</v>
      </c>
    </row>
    <row r="354" spans="2:3" x14ac:dyDescent="0.25">
      <c r="B354" s="596" t="s">
        <v>7503</v>
      </c>
      <c r="C354" s="644" t="s">
        <v>7494</v>
      </c>
    </row>
    <row r="355" spans="2:3" x14ac:dyDescent="0.25">
      <c r="B355" s="596" t="s">
        <v>7504</v>
      </c>
      <c r="C355" s="644" t="s">
        <v>7495</v>
      </c>
    </row>
    <row r="356" spans="2:3" x14ac:dyDescent="0.25">
      <c r="B356" s="1004" t="s">
        <v>7505</v>
      </c>
      <c r="C356" s="945" t="s">
        <v>7496</v>
      </c>
    </row>
    <row r="357" spans="2:3" x14ac:dyDescent="0.25">
      <c r="B357" s="758" t="s">
        <v>7458</v>
      </c>
      <c r="C357" s="644" t="s">
        <v>7483</v>
      </c>
    </row>
    <row r="358" spans="2:3" x14ac:dyDescent="0.25">
      <c r="B358" s="596" t="s">
        <v>7506</v>
      </c>
      <c r="C358" s="644" t="s">
        <v>7497</v>
      </c>
    </row>
    <row r="359" spans="2:3" x14ac:dyDescent="0.25">
      <c r="B359" s="596" t="s">
        <v>9817</v>
      </c>
      <c r="C359" s="644" t="s">
        <v>7485</v>
      </c>
    </row>
    <row r="360" spans="2:3" x14ac:dyDescent="0.25">
      <c r="B360" s="596" t="s">
        <v>7507</v>
      </c>
      <c r="C360" s="945" t="s">
        <v>7498</v>
      </c>
    </row>
    <row r="361" spans="2:3" x14ac:dyDescent="0.25">
      <c r="B361" s="596" t="s">
        <v>7508</v>
      </c>
      <c r="C361" s="644" t="s">
        <v>7483</v>
      </c>
    </row>
    <row r="362" spans="2:3" x14ac:dyDescent="0.25">
      <c r="B362" s="596" t="s">
        <v>7509</v>
      </c>
      <c r="C362" s="644" t="s">
        <v>7484</v>
      </c>
    </row>
    <row r="363" spans="2:3" x14ac:dyDescent="0.25">
      <c r="B363" s="596" t="s">
        <v>7510</v>
      </c>
      <c r="C363" s="644" t="s">
        <v>7485</v>
      </c>
    </row>
    <row r="364" spans="2:3" x14ac:dyDescent="0.25">
      <c r="B364" s="596" t="s">
        <v>7511</v>
      </c>
      <c r="C364" s="945" t="s">
        <v>7499</v>
      </c>
    </row>
    <row r="365" spans="2:3" x14ac:dyDescent="0.25">
      <c r="B365" s="596" t="s">
        <v>7512</v>
      </c>
      <c r="C365" s="644" t="s">
        <v>7500</v>
      </c>
    </row>
    <row r="366" spans="2:3" x14ac:dyDescent="0.25">
      <c r="B366" s="596" t="s">
        <v>7513</v>
      </c>
      <c r="C366" s="644" t="s">
        <v>7501</v>
      </c>
    </row>
    <row r="367" spans="2:3" x14ac:dyDescent="0.25">
      <c r="B367" s="596" t="s">
        <v>7514</v>
      </c>
      <c r="C367" s="644" t="s">
        <v>7502</v>
      </c>
    </row>
    <row r="368" spans="2:3" x14ac:dyDescent="0.25">
      <c r="B368" s="596" t="s">
        <v>7515</v>
      </c>
      <c r="C368" s="644" t="s">
        <v>7503</v>
      </c>
    </row>
    <row r="369" spans="2:3" x14ac:dyDescent="0.25">
      <c r="B369" s="596" t="s">
        <v>7516</v>
      </c>
      <c r="C369" s="644" t="s">
        <v>7504</v>
      </c>
    </row>
    <row r="370" spans="2:3" ht="15.75" thickBot="1" x14ac:dyDescent="0.3">
      <c r="B370" s="596" t="s">
        <v>7517</v>
      </c>
      <c r="C370" s="644" t="s">
        <v>7505</v>
      </c>
    </row>
    <row r="371" spans="2:3" ht="15.75" thickBot="1" x14ac:dyDescent="0.3">
      <c r="B371" s="1020" t="s">
        <v>7518</v>
      </c>
      <c r="C371" s="1017" t="s">
        <v>7458</v>
      </c>
    </row>
    <row r="372" spans="2:3" x14ac:dyDescent="0.25">
      <c r="B372" s="596" t="s">
        <v>7519</v>
      </c>
      <c r="C372" s="644" t="s">
        <v>7506</v>
      </c>
    </row>
    <row r="373" spans="2:3" x14ac:dyDescent="0.25">
      <c r="B373" s="596" t="s">
        <v>7520</v>
      </c>
      <c r="C373" s="644" t="s">
        <v>7850</v>
      </c>
    </row>
    <row r="374" spans="2:3" x14ac:dyDescent="0.25">
      <c r="B374" s="596" t="s">
        <v>7521</v>
      </c>
      <c r="C374" s="644" t="s">
        <v>7851</v>
      </c>
    </row>
    <row r="375" spans="2:3" x14ac:dyDescent="0.25">
      <c r="B375" s="596" t="s">
        <v>7522</v>
      </c>
      <c r="C375" s="644" t="s">
        <v>7852</v>
      </c>
    </row>
    <row r="376" spans="2:3" x14ac:dyDescent="0.25">
      <c r="B376" s="596" t="s">
        <v>7523</v>
      </c>
      <c r="C376" s="644" t="s">
        <v>7853</v>
      </c>
    </row>
    <row r="377" spans="2:3" x14ac:dyDescent="0.25">
      <c r="B377" s="596" t="s">
        <v>7524</v>
      </c>
      <c r="C377" s="644" t="s">
        <v>7854</v>
      </c>
    </row>
    <row r="378" spans="2:3" x14ac:dyDescent="0.25">
      <c r="B378" s="596" t="s">
        <v>7525</v>
      </c>
      <c r="C378" s="644" t="s">
        <v>7855</v>
      </c>
    </row>
    <row r="379" spans="2:3" x14ac:dyDescent="0.25">
      <c r="B379" s="596" t="s">
        <v>7526</v>
      </c>
      <c r="C379" s="644" t="s">
        <v>7856</v>
      </c>
    </row>
    <row r="380" spans="2:3" x14ac:dyDescent="0.25">
      <c r="B380" s="596" t="s">
        <v>7527</v>
      </c>
      <c r="C380" s="644" t="s">
        <v>7857</v>
      </c>
    </row>
    <row r="381" spans="2:3" x14ac:dyDescent="0.25">
      <c r="B381" s="596" t="s">
        <v>7528</v>
      </c>
      <c r="C381" s="644" t="s">
        <v>7858</v>
      </c>
    </row>
    <row r="382" spans="2:3" x14ac:dyDescent="0.25">
      <c r="B382" s="596" t="s">
        <v>7529</v>
      </c>
      <c r="C382" s="644" t="s">
        <v>7859</v>
      </c>
    </row>
    <row r="383" spans="2:3" x14ac:dyDescent="0.25">
      <c r="B383" s="596" t="s">
        <v>7530</v>
      </c>
      <c r="C383" s="644" t="s">
        <v>7860</v>
      </c>
    </row>
    <row r="384" spans="2:3" x14ac:dyDescent="0.25">
      <c r="B384" s="596" t="s">
        <v>7504</v>
      </c>
      <c r="C384" s="644" t="s">
        <v>7861</v>
      </c>
    </row>
    <row r="385" spans="2:3" x14ac:dyDescent="0.25">
      <c r="B385" s="1004" t="s">
        <v>7531</v>
      </c>
      <c r="C385" s="644" t="s">
        <v>7518</v>
      </c>
    </row>
    <row r="386" spans="2:3" x14ac:dyDescent="0.25">
      <c r="B386" s="758" t="s">
        <v>7472</v>
      </c>
      <c r="C386" s="644" t="s">
        <v>7519</v>
      </c>
    </row>
    <row r="387" spans="2:3" x14ac:dyDescent="0.25">
      <c r="B387" s="596" t="s">
        <v>7532</v>
      </c>
      <c r="C387" s="644" t="s">
        <v>7862</v>
      </c>
    </row>
    <row r="388" spans="2:3" x14ac:dyDescent="0.25">
      <c r="B388" s="596" t="s">
        <v>9818</v>
      </c>
      <c r="C388" s="644" t="s">
        <v>7863</v>
      </c>
    </row>
    <row r="389" spans="2:3" x14ac:dyDescent="0.25">
      <c r="B389" s="596" t="s">
        <v>7534</v>
      </c>
      <c r="C389" s="644" t="s">
        <v>7864</v>
      </c>
    </row>
    <row r="390" spans="2:3" x14ac:dyDescent="0.25">
      <c r="B390" s="596" t="s">
        <v>7535</v>
      </c>
      <c r="C390" s="644" t="s">
        <v>7865</v>
      </c>
    </row>
    <row r="391" spans="2:3" x14ac:dyDescent="0.25">
      <c r="B391" s="596" t="s">
        <v>7536</v>
      </c>
      <c r="C391" s="644" t="s">
        <v>7866</v>
      </c>
    </row>
    <row r="392" spans="2:3" x14ac:dyDescent="0.25">
      <c r="B392" s="596" t="s">
        <v>7537</v>
      </c>
      <c r="C392" s="644" t="s">
        <v>7867</v>
      </c>
    </row>
    <row r="393" spans="2:3" x14ac:dyDescent="0.25">
      <c r="B393" s="596" t="s">
        <v>7538</v>
      </c>
      <c r="C393" s="644" t="s">
        <v>7868</v>
      </c>
    </row>
    <row r="394" spans="2:3" x14ac:dyDescent="0.25">
      <c r="B394" s="596" t="s">
        <v>7539</v>
      </c>
      <c r="C394" s="644" t="s">
        <v>7869</v>
      </c>
    </row>
    <row r="395" spans="2:3" x14ac:dyDescent="0.25">
      <c r="B395" s="596" t="s">
        <v>7540</v>
      </c>
      <c r="C395" s="644" t="s">
        <v>7870</v>
      </c>
    </row>
    <row r="396" spans="2:3" x14ac:dyDescent="0.25">
      <c r="B396" s="596" t="s">
        <v>7541</v>
      </c>
      <c r="C396" s="644" t="s">
        <v>7871</v>
      </c>
    </row>
    <row r="397" spans="2:3" x14ac:dyDescent="0.25">
      <c r="B397" s="596" t="s">
        <v>7542</v>
      </c>
      <c r="C397" s="644" t="s">
        <v>7872</v>
      </c>
    </row>
    <row r="398" spans="2:3" x14ac:dyDescent="0.25">
      <c r="B398" s="596" t="s">
        <v>7543</v>
      </c>
      <c r="C398" s="644" t="s">
        <v>7504</v>
      </c>
    </row>
    <row r="399" spans="2:3" ht="15.75" thickBot="1" x14ac:dyDescent="0.3">
      <c r="B399" s="596" t="s">
        <v>7544</v>
      </c>
      <c r="C399" s="644" t="s">
        <v>7531</v>
      </c>
    </row>
    <row r="400" spans="2:3" ht="15.75" thickBot="1" x14ac:dyDescent="0.3">
      <c r="B400" s="1021" t="s">
        <v>7545</v>
      </c>
      <c r="C400" s="1017" t="s">
        <v>7472</v>
      </c>
    </row>
    <row r="401" spans="2:3" x14ac:dyDescent="0.25">
      <c r="B401" s="596" t="s">
        <v>7546</v>
      </c>
      <c r="C401" s="644" t="s">
        <v>7532</v>
      </c>
    </row>
    <row r="402" spans="2:3" x14ac:dyDescent="0.25">
      <c r="B402" s="596" t="s">
        <v>7547</v>
      </c>
      <c r="C402" s="644" t="s">
        <v>7533</v>
      </c>
    </row>
    <row r="403" spans="2:3" x14ac:dyDescent="0.25">
      <c r="B403" s="596" t="s">
        <v>7548</v>
      </c>
      <c r="C403" s="644" t="s">
        <v>7534</v>
      </c>
    </row>
    <row r="404" spans="2:3" x14ac:dyDescent="0.25">
      <c r="B404" s="596" t="s">
        <v>7549</v>
      </c>
      <c r="C404" s="644" t="s">
        <v>7535</v>
      </c>
    </row>
    <row r="405" spans="2:3" x14ac:dyDescent="0.25">
      <c r="B405" s="596" t="s">
        <v>7550</v>
      </c>
      <c r="C405" s="644" t="s">
        <v>7536</v>
      </c>
    </row>
    <row r="406" spans="2:3" x14ac:dyDescent="0.25">
      <c r="B406" s="596" t="s">
        <v>7551</v>
      </c>
      <c r="C406" s="644" t="s">
        <v>7537</v>
      </c>
    </row>
    <row r="407" spans="2:3" x14ac:dyDescent="0.25">
      <c r="B407" s="596" t="s">
        <v>7552</v>
      </c>
      <c r="C407" s="644" t="s">
        <v>7538</v>
      </c>
    </row>
    <row r="408" spans="2:3" x14ac:dyDescent="0.25">
      <c r="B408" s="596" t="s">
        <v>7553</v>
      </c>
      <c r="C408" s="644" t="s">
        <v>7539</v>
      </c>
    </row>
    <row r="409" spans="2:3" x14ac:dyDescent="0.25">
      <c r="B409" s="596" t="s">
        <v>7554</v>
      </c>
      <c r="C409" s="644" t="s">
        <v>7540</v>
      </c>
    </row>
    <row r="410" spans="2:3" x14ac:dyDescent="0.25">
      <c r="B410" s="596" t="s">
        <v>7555</v>
      </c>
      <c r="C410" s="644" t="s">
        <v>7541</v>
      </c>
    </row>
    <row r="411" spans="2:3" x14ac:dyDescent="0.25">
      <c r="B411" s="596" t="s">
        <v>7556</v>
      </c>
      <c r="C411" s="644" t="s">
        <v>7542</v>
      </c>
    </row>
    <row r="412" spans="2:3" x14ac:dyDescent="0.25">
      <c r="B412" s="596" t="s">
        <v>7557</v>
      </c>
      <c r="C412" s="644" t="s">
        <v>7543</v>
      </c>
    </row>
    <row r="413" spans="2:3" x14ac:dyDescent="0.25">
      <c r="B413" s="596" t="s">
        <v>7558</v>
      </c>
      <c r="C413" s="644" t="s">
        <v>7544</v>
      </c>
    </row>
    <row r="414" spans="2:3" x14ac:dyDescent="0.25">
      <c r="B414" s="1099" t="s">
        <v>9944</v>
      </c>
      <c r="C414" s="644" t="s">
        <v>7545</v>
      </c>
    </row>
    <row r="415" spans="2:3" x14ac:dyDescent="0.25">
      <c r="B415" s="1004" t="s">
        <v>7457</v>
      </c>
      <c r="C415" s="644" t="s">
        <v>7546</v>
      </c>
    </row>
    <row r="416" spans="2:3" x14ac:dyDescent="0.25">
      <c r="B416" s="758" t="s">
        <v>7458</v>
      </c>
      <c r="C416" s="644" t="s">
        <v>7547</v>
      </c>
    </row>
    <row r="417" spans="2:3" x14ac:dyDescent="0.25">
      <c r="B417" s="596" t="s">
        <v>7559</v>
      </c>
      <c r="C417" s="644" t="s">
        <v>7548</v>
      </c>
    </row>
    <row r="418" spans="2:3" x14ac:dyDescent="0.25">
      <c r="B418" s="596" t="s">
        <v>8885</v>
      </c>
      <c r="C418" s="644" t="s">
        <v>7549</v>
      </c>
    </row>
    <row r="419" spans="2:3" x14ac:dyDescent="0.25">
      <c r="B419" s="596" t="s">
        <v>9819</v>
      </c>
      <c r="C419" s="644" t="s">
        <v>7550</v>
      </c>
    </row>
    <row r="420" spans="2:3" x14ac:dyDescent="0.25">
      <c r="B420" s="596" t="s">
        <v>9820</v>
      </c>
      <c r="C420" s="644" t="s">
        <v>7551</v>
      </c>
    </row>
    <row r="421" spans="2:3" x14ac:dyDescent="0.25">
      <c r="B421" s="596" t="s">
        <v>9821</v>
      </c>
      <c r="C421" s="644" t="s">
        <v>7552</v>
      </c>
    </row>
    <row r="422" spans="2:3" x14ac:dyDescent="0.25">
      <c r="B422" s="596" t="s">
        <v>9822</v>
      </c>
      <c r="C422" s="644" t="s">
        <v>7553</v>
      </c>
    </row>
    <row r="423" spans="2:3" x14ac:dyDescent="0.25">
      <c r="B423" s="596" t="s">
        <v>7562</v>
      </c>
      <c r="C423" s="644" t="s">
        <v>7554</v>
      </c>
    </row>
    <row r="424" spans="2:3" x14ac:dyDescent="0.25">
      <c r="B424" s="596" t="s">
        <v>7563</v>
      </c>
      <c r="C424" s="644" t="s">
        <v>7555</v>
      </c>
    </row>
    <row r="425" spans="2:3" x14ac:dyDescent="0.25">
      <c r="B425" s="596" t="s">
        <v>8886</v>
      </c>
      <c r="C425" s="644" t="s">
        <v>7556</v>
      </c>
    </row>
    <row r="426" spans="2:3" x14ac:dyDescent="0.25">
      <c r="B426" s="596" t="s">
        <v>7564</v>
      </c>
      <c r="C426" s="644" t="s">
        <v>7557</v>
      </c>
    </row>
    <row r="427" spans="2:3" x14ac:dyDescent="0.25">
      <c r="B427" s="764" t="s">
        <v>7565</v>
      </c>
      <c r="C427" s="644" t="s">
        <v>7558</v>
      </c>
    </row>
    <row r="428" spans="2:3" x14ac:dyDescent="0.25">
      <c r="B428" s="596" t="s">
        <v>7566</v>
      </c>
      <c r="C428" s="644" t="s">
        <v>7976</v>
      </c>
    </row>
    <row r="429" spans="2:3" x14ac:dyDescent="0.25">
      <c r="B429" s="596" t="s">
        <v>7567</v>
      </c>
      <c r="C429" s="644" t="s">
        <v>7457</v>
      </c>
    </row>
    <row r="430" spans="2:3" x14ac:dyDescent="0.25">
      <c r="B430" s="596" t="s">
        <v>7568</v>
      </c>
      <c r="C430" s="644" t="s">
        <v>7458</v>
      </c>
    </row>
    <row r="431" spans="2:3" x14ac:dyDescent="0.25">
      <c r="B431" s="596" t="s">
        <v>7569</v>
      </c>
      <c r="C431" s="644" t="s">
        <v>7873</v>
      </c>
    </row>
    <row r="432" spans="2:3" x14ac:dyDescent="0.25">
      <c r="B432" s="596" t="s">
        <v>7570</v>
      </c>
      <c r="C432" s="644" t="s">
        <v>7560</v>
      </c>
    </row>
    <row r="433" spans="2:3" x14ac:dyDescent="0.25">
      <c r="B433" s="764" t="s">
        <v>7571</v>
      </c>
      <c r="C433" s="644" t="s">
        <v>7561</v>
      </c>
    </row>
    <row r="434" spans="2:3" x14ac:dyDescent="0.25">
      <c r="B434" s="596" t="s">
        <v>7572</v>
      </c>
      <c r="C434" s="644" t="s">
        <v>7874</v>
      </c>
    </row>
    <row r="435" spans="2:3" x14ac:dyDescent="0.25">
      <c r="B435" s="596" t="s">
        <v>7573</v>
      </c>
      <c r="C435" s="644" t="s">
        <v>7875</v>
      </c>
    </row>
    <row r="436" spans="2:3" x14ac:dyDescent="0.25">
      <c r="B436" s="596" t="s">
        <v>7485</v>
      </c>
      <c r="C436" s="644" t="s">
        <v>7876</v>
      </c>
    </row>
    <row r="437" spans="2:3" x14ac:dyDescent="0.25">
      <c r="B437" s="764" t="s">
        <v>7574</v>
      </c>
      <c r="C437" s="644" t="s">
        <v>7877</v>
      </c>
    </row>
    <row r="438" spans="2:3" x14ac:dyDescent="0.25">
      <c r="B438" s="596" t="s">
        <v>7575</v>
      </c>
      <c r="C438" s="644" t="s">
        <v>7878</v>
      </c>
    </row>
    <row r="439" spans="2:3" x14ac:dyDescent="0.25">
      <c r="B439" s="596" t="s">
        <v>7576</v>
      </c>
      <c r="C439" s="644" t="s">
        <v>7879</v>
      </c>
    </row>
    <row r="440" spans="2:3" x14ac:dyDescent="0.25">
      <c r="B440" s="596" t="s">
        <v>7485</v>
      </c>
      <c r="C440" s="644" t="s">
        <v>7880</v>
      </c>
    </row>
    <row r="441" spans="2:3" x14ac:dyDescent="0.25">
      <c r="B441" s="764" t="s">
        <v>7577</v>
      </c>
      <c r="C441" s="644" t="s">
        <v>7881</v>
      </c>
    </row>
    <row r="442" spans="2:3" x14ac:dyDescent="0.25">
      <c r="B442" s="596" t="s">
        <v>7483</v>
      </c>
      <c r="C442" s="644" t="s">
        <v>7565</v>
      </c>
    </row>
    <row r="443" spans="2:3" x14ac:dyDescent="0.25">
      <c r="B443" s="596" t="s">
        <v>7578</v>
      </c>
      <c r="C443" s="644" t="s">
        <v>7566</v>
      </c>
    </row>
    <row r="444" spans="2:3" x14ac:dyDescent="0.25">
      <c r="B444" s="596" t="s">
        <v>7485</v>
      </c>
      <c r="C444" s="644" t="s">
        <v>7567</v>
      </c>
    </row>
    <row r="445" spans="2:3" x14ac:dyDescent="0.25">
      <c r="B445" s="764" t="s">
        <v>7579</v>
      </c>
      <c r="C445" s="644" t="s">
        <v>7568</v>
      </c>
    </row>
    <row r="446" spans="2:3" x14ac:dyDescent="0.25">
      <c r="B446" s="596" t="s">
        <v>7566</v>
      </c>
      <c r="C446" s="644" t="s">
        <v>7569</v>
      </c>
    </row>
    <row r="447" spans="2:3" x14ac:dyDescent="0.25">
      <c r="B447" s="596" t="s">
        <v>7580</v>
      </c>
      <c r="C447" s="644" t="s">
        <v>7570</v>
      </c>
    </row>
    <row r="448" spans="2:3" x14ac:dyDescent="0.25">
      <c r="B448" s="596" t="s">
        <v>7581</v>
      </c>
      <c r="C448" s="644" t="s">
        <v>7571</v>
      </c>
    </row>
    <row r="449" spans="2:3" x14ac:dyDescent="0.25">
      <c r="B449" s="596" t="s">
        <v>7582</v>
      </c>
      <c r="C449" s="644" t="s">
        <v>7572</v>
      </c>
    </row>
    <row r="450" spans="2:3" x14ac:dyDescent="0.25">
      <c r="B450" s="596" t="s">
        <v>7583</v>
      </c>
      <c r="C450" s="644" t="s">
        <v>7573</v>
      </c>
    </row>
    <row r="451" spans="2:3" x14ac:dyDescent="0.25">
      <c r="B451" s="764" t="s">
        <v>7584</v>
      </c>
      <c r="C451" s="644" t="s">
        <v>7485</v>
      </c>
    </row>
    <row r="452" spans="2:3" x14ac:dyDescent="0.25">
      <c r="B452" s="596" t="s">
        <v>7483</v>
      </c>
      <c r="C452" s="644" t="s">
        <v>7574</v>
      </c>
    </row>
    <row r="453" spans="2:3" x14ac:dyDescent="0.25">
      <c r="B453" s="596" t="s">
        <v>7585</v>
      </c>
      <c r="C453" s="644" t="s">
        <v>7575</v>
      </c>
    </row>
    <row r="454" spans="2:3" ht="15.75" thickBot="1" x14ac:dyDescent="0.3">
      <c r="B454" s="596" t="s">
        <v>7485</v>
      </c>
      <c r="C454" s="644" t="s">
        <v>7576</v>
      </c>
    </row>
    <row r="455" spans="2:3" ht="15.75" thickBot="1" x14ac:dyDescent="0.3">
      <c r="B455" s="1018" t="s">
        <v>9889</v>
      </c>
      <c r="C455" s="1017" t="s">
        <v>7485</v>
      </c>
    </row>
    <row r="456" spans="2:3" x14ac:dyDescent="0.25">
      <c r="B456" s="596" t="s">
        <v>7575</v>
      </c>
      <c r="C456" s="644" t="s">
        <v>7577</v>
      </c>
    </row>
    <row r="457" spans="2:3" x14ac:dyDescent="0.25">
      <c r="B457" s="596" t="s">
        <v>7587</v>
      </c>
      <c r="C457" s="644" t="s">
        <v>7483</v>
      </c>
    </row>
    <row r="458" spans="2:3" x14ac:dyDescent="0.25">
      <c r="B458" s="596" t="s">
        <v>7588</v>
      </c>
      <c r="C458" s="644" t="s">
        <v>7578</v>
      </c>
    </row>
    <row r="459" spans="2:3" x14ac:dyDescent="0.25">
      <c r="B459" s="596" t="s">
        <v>7589</v>
      </c>
      <c r="C459" s="644" t="s">
        <v>7485</v>
      </c>
    </row>
    <row r="460" spans="2:3" x14ac:dyDescent="0.25">
      <c r="B460" s="596" t="s">
        <v>7590</v>
      </c>
      <c r="C460" s="644" t="s">
        <v>7579</v>
      </c>
    </row>
    <row r="461" spans="2:3" x14ac:dyDescent="0.25">
      <c r="B461" s="596" t="s">
        <v>7591</v>
      </c>
      <c r="C461" s="644" t="s">
        <v>7566</v>
      </c>
    </row>
    <row r="462" spans="2:3" x14ac:dyDescent="0.25">
      <c r="B462" s="596" t="s">
        <v>7592</v>
      </c>
      <c r="C462" s="644" t="s">
        <v>7580</v>
      </c>
    </row>
    <row r="463" spans="2:3" x14ac:dyDescent="0.25">
      <c r="B463" s="596" t="s">
        <v>7593</v>
      </c>
      <c r="C463" s="644" t="s">
        <v>7581</v>
      </c>
    </row>
    <row r="464" spans="2:3" x14ac:dyDescent="0.25">
      <c r="B464" s="596" t="s">
        <v>7594</v>
      </c>
      <c r="C464" s="644" t="s">
        <v>7582</v>
      </c>
    </row>
    <row r="465" spans="2:3" x14ac:dyDescent="0.25">
      <c r="B465" s="596" t="s">
        <v>7595</v>
      </c>
      <c r="C465" s="644" t="s">
        <v>7583</v>
      </c>
    </row>
    <row r="466" spans="2:3" x14ac:dyDescent="0.25">
      <c r="B466" s="596" t="s">
        <v>7596</v>
      </c>
      <c r="C466" s="642" t="s">
        <v>7584</v>
      </c>
    </row>
    <row r="467" spans="2:3" x14ac:dyDescent="0.25">
      <c r="B467" s="596" t="s">
        <v>7597</v>
      </c>
      <c r="C467" s="644" t="s">
        <v>7483</v>
      </c>
    </row>
    <row r="468" spans="2:3" x14ac:dyDescent="0.25">
      <c r="B468" s="596" t="s">
        <v>7598</v>
      </c>
      <c r="C468" s="644" t="s">
        <v>7585</v>
      </c>
    </row>
    <row r="469" spans="2:3" x14ac:dyDescent="0.25">
      <c r="B469" s="596" t="s">
        <v>7599</v>
      </c>
      <c r="C469" s="644" t="s">
        <v>7485</v>
      </c>
    </row>
    <row r="470" spans="2:3" ht="15.75" thickBot="1" x14ac:dyDescent="0.3">
      <c r="B470" s="596" t="s">
        <v>7600</v>
      </c>
      <c r="C470" s="644" t="s">
        <v>7586</v>
      </c>
    </row>
    <row r="471" spans="2:3" ht="15.75" thickBot="1" x14ac:dyDescent="0.3">
      <c r="B471" s="1018" t="s">
        <v>7601</v>
      </c>
      <c r="C471" s="1017" t="s">
        <v>7575</v>
      </c>
    </row>
    <row r="472" spans="2:3" x14ac:dyDescent="0.25">
      <c r="B472" s="596" t="s">
        <v>7602</v>
      </c>
      <c r="C472" s="644" t="s">
        <v>7587</v>
      </c>
    </row>
    <row r="473" spans="2:3" x14ac:dyDescent="0.25">
      <c r="B473" s="596" t="s">
        <v>7603</v>
      </c>
      <c r="C473" s="644" t="s">
        <v>7588</v>
      </c>
    </row>
    <row r="474" spans="2:3" x14ac:dyDescent="0.25">
      <c r="B474" s="596" t="s">
        <v>7485</v>
      </c>
      <c r="C474" s="644" t="s">
        <v>7589</v>
      </c>
    </row>
    <row r="475" spans="2:3" x14ac:dyDescent="0.25">
      <c r="B475" s="764" t="s">
        <v>7604</v>
      </c>
      <c r="C475" s="644" t="s">
        <v>7590</v>
      </c>
    </row>
    <row r="476" spans="2:3" x14ac:dyDescent="0.25">
      <c r="B476" s="596" t="s">
        <v>7605</v>
      </c>
      <c r="C476" s="644" t="s">
        <v>7591</v>
      </c>
    </row>
    <row r="477" spans="2:3" x14ac:dyDescent="0.25">
      <c r="B477" s="596" t="s">
        <v>7606</v>
      </c>
      <c r="C477" s="644" t="s">
        <v>7592</v>
      </c>
    </row>
    <row r="478" spans="2:3" x14ac:dyDescent="0.25">
      <c r="B478" s="596" t="s">
        <v>7607</v>
      </c>
      <c r="C478" s="644" t="s">
        <v>7593</v>
      </c>
    </row>
    <row r="479" spans="2:3" x14ac:dyDescent="0.25">
      <c r="B479" s="596" t="s">
        <v>7608</v>
      </c>
      <c r="C479" s="644" t="s">
        <v>7594</v>
      </c>
    </row>
    <row r="480" spans="2:3" x14ac:dyDescent="0.25">
      <c r="B480" s="596" t="s">
        <v>7609</v>
      </c>
      <c r="C480" s="644" t="s">
        <v>7595</v>
      </c>
    </row>
    <row r="481" spans="2:3" x14ac:dyDescent="0.25">
      <c r="B481" s="596" t="s">
        <v>7610</v>
      </c>
      <c r="C481" s="644" t="s">
        <v>7596</v>
      </c>
    </row>
    <row r="482" spans="2:3" x14ac:dyDescent="0.25">
      <c r="B482" s="596" t="s">
        <v>7611</v>
      </c>
      <c r="C482" s="644" t="s">
        <v>7597</v>
      </c>
    </row>
    <row r="483" spans="2:3" x14ac:dyDescent="0.25">
      <c r="B483" s="596" t="s">
        <v>7609</v>
      </c>
      <c r="C483" s="644" t="s">
        <v>7598</v>
      </c>
    </row>
    <row r="484" spans="2:3" x14ac:dyDescent="0.25">
      <c r="B484" s="596" t="s">
        <v>7610</v>
      </c>
      <c r="C484" s="644" t="s">
        <v>7599</v>
      </c>
    </row>
    <row r="485" spans="2:3" x14ac:dyDescent="0.25">
      <c r="B485" s="596" t="s">
        <v>7612</v>
      </c>
      <c r="C485" s="644" t="s">
        <v>7600</v>
      </c>
    </row>
    <row r="486" spans="2:3" x14ac:dyDescent="0.25">
      <c r="B486" s="596" t="s">
        <v>7613</v>
      </c>
      <c r="C486" s="747" t="s">
        <v>7601</v>
      </c>
    </row>
    <row r="487" spans="2:3" x14ac:dyDescent="0.25">
      <c r="B487" s="596" t="s">
        <v>7610</v>
      </c>
      <c r="C487" s="644" t="s">
        <v>7882</v>
      </c>
    </row>
    <row r="488" spans="2:3" x14ac:dyDescent="0.25">
      <c r="B488" s="596" t="s">
        <v>7614</v>
      </c>
      <c r="C488" s="644" t="s">
        <v>7883</v>
      </c>
    </row>
    <row r="489" spans="2:3" x14ac:dyDescent="0.25">
      <c r="B489" s="596" t="s">
        <v>7615</v>
      </c>
      <c r="C489" s="644" t="s">
        <v>7884</v>
      </c>
    </row>
    <row r="490" spans="2:3" x14ac:dyDescent="0.25">
      <c r="B490" s="596" t="s">
        <v>7610</v>
      </c>
      <c r="C490" s="644" t="s">
        <v>7485</v>
      </c>
    </row>
    <row r="491" spans="2:3" x14ac:dyDescent="0.25">
      <c r="B491" s="596" t="s">
        <v>7616</v>
      </c>
      <c r="C491" s="644" t="s">
        <v>7604</v>
      </c>
    </row>
    <row r="492" spans="2:3" x14ac:dyDescent="0.25">
      <c r="B492" s="596" t="s">
        <v>7617</v>
      </c>
      <c r="C492" s="644" t="s">
        <v>7605</v>
      </c>
    </row>
    <row r="493" spans="2:3" x14ac:dyDescent="0.25">
      <c r="B493" s="596" t="s">
        <v>7610</v>
      </c>
      <c r="C493" s="644" t="s">
        <v>7606</v>
      </c>
    </row>
    <row r="494" spans="2:3" x14ac:dyDescent="0.25">
      <c r="B494" s="596" t="s">
        <v>7618</v>
      </c>
      <c r="C494" s="644" t="s">
        <v>7607</v>
      </c>
    </row>
    <row r="495" spans="2:3" x14ac:dyDescent="0.25">
      <c r="B495" s="596" t="s">
        <v>7615</v>
      </c>
      <c r="C495" s="644" t="s">
        <v>7608</v>
      </c>
    </row>
    <row r="496" spans="2:3" x14ac:dyDescent="0.25">
      <c r="B496" s="596" t="s">
        <v>7610</v>
      </c>
      <c r="C496" s="644" t="s">
        <v>7609</v>
      </c>
    </row>
    <row r="497" spans="2:3" x14ac:dyDescent="0.25">
      <c r="B497" s="596" t="s">
        <v>7619</v>
      </c>
      <c r="C497" s="644" t="s">
        <v>7610</v>
      </c>
    </row>
    <row r="498" spans="2:3" x14ac:dyDescent="0.25">
      <c r="B498" s="596" t="s">
        <v>7620</v>
      </c>
      <c r="C498" s="644" t="s">
        <v>7611</v>
      </c>
    </row>
    <row r="499" spans="2:3" x14ac:dyDescent="0.25">
      <c r="B499" s="596" t="s">
        <v>7610</v>
      </c>
      <c r="C499" s="644" t="s">
        <v>7609</v>
      </c>
    </row>
    <row r="500" spans="2:3" x14ac:dyDescent="0.25">
      <c r="B500" s="596" t="s">
        <v>7621</v>
      </c>
      <c r="C500" s="644" t="s">
        <v>7610</v>
      </c>
    </row>
    <row r="501" spans="2:3" x14ac:dyDescent="0.25">
      <c r="B501" s="596" t="s">
        <v>7620</v>
      </c>
      <c r="C501" s="644" t="s">
        <v>7612</v>
      </c>
    </row>
    <row r="502" spans="2:3" x14ac:dyDescent="0.25">
      <c r="B502" s="596" t="s">
        <v>7610</v>
      </c>
      <c r="C502" s="644" t="s">
        <v>7613</v>
      </c>
    </row>
    <row r="503" spans="2:3" x14ac:dyDescent="0.25">
      <c r="B503" s="596" t="s">
        <v>7622</v>
      </c>
      <c r="C503" s="644" t="s">
        <v>7610</v>
      </c>
    </row>
    <row r="504" spans="2:3" x14ac:dyDescent="0.25">
      <c r="B504" s="596" t="s">
        <v>7623</v>
      </c>
      <c r="C504" s="644" t="s">
        <v>7614</v>
      </c>
    </row>
    <row r="505" spans="2:3" x14ac:dyDescent="0.25">
      <c r="B505" s="596" t="s">
        <v>7610</v>
      </c>
      <c r="C505" s="644" t="s">
        <v>7615</v>
      </c>
    </row>
    <row r="506" spans="2:3" x14ac:dyDescent="0.25">
      <c r="B506" s="596" t="s">
        <v>7624</v>
      </c>
      <c r="C506" s="644" t="s">
        <v>7610</v>
      </c>
    </row>
    <row r="507" spans="2:3" x14ac:dyDescent="0.25">
      <c r="B507" s="596" t="s">
        <v>7625</v>
      </c>
      <c r="C507" s="644" t="s">
        <v>7616</v>
      </c>
    </row>
    <row r="508" spans="2:3" x14ac:dyDescent="0.25">
      <c r="B508" s="596" t="s">
        <v>7610</v>
      </c>
      <c r="C508" s="644" t="s">
        <v>7617</v>
      </c>
    </row>
    <row r="509" spans="2:3" x14ac:dyDescent="0.25">
      <c r="B509" s="596" t="s">
        <v>7626</v>
      </c>
      <c r="C509" s="644" t="s">
        <v>7610</v>
      </c>
    </row>
    <row r="510" spans="2:3" x14ac:dyDescent="0.25">
      <c r="B510" s="596" t="s">
        <v>7627</v>
      </c>
      <c r="C510" s="644" t="s">
        <v>7618</v>
      </c>
    </row>
    <row r="511" spans="2:3" x14ac:dyDescent="0.25">
      <c r="B511" s="596" t="s">
        <v>7628</v>
      </c>
      <c r="C511" s="644" t="s">
        <v>7615</v>
      </c>
    </row>
    <row r="512" spans="2:3" x14ac:dyDescent="0.25">
      <c r="B512" s="764" t="s">
        <v>7629</v>
      </c>
      <c r="C512" s="644" t="s">
        <v>7610</v>
      </c>
    </row>
    <row r="513" spans="2:3" x14ac:dyDescent="0.25">
      <c r="B513" s="596" t="s">
        <v>7630</v>
      </c>
      <c r="C513" s="644" t="s">
        <v>7619</v>
      </c>
    </row>
    <row r="514" spans="2:3" x14ac:dyDescent="0.25">
      <c r="B514" s="596" t="s">
        <v>7631</v>
      </c>
      <c r="C514" s="644" t="s">
        <v>7620</v>
      </c>
    </row>
    <row r="515" spans="2:3" x14ac:dyDescent="0.25">
      <c r="B515" s="596" t="s">
        <v>7632</v>
      </c>
      <c r="C515" s="644" t="s">
        <v>7610</v>
      </c>
    </row>
    <row r="516" spans="2:3" x14ac:dyDescent="0.25">
      <c r="B516" s="596" t="s">
        <v>7633</v>
      </c>
      <c r="C516" s="644" t="s">
        <v>7621</v>
      </c>
    </row>
    <row r="517" spans="2:3" x14ac:dyDescent="0.25">
      <c r="B517" s="596" t="s">
        <v>7615</v>
      </c>
      <c r="C517" s="644" t="s">
        <v>7620</v>
      </c>
    </row>
    <row r="518" spans="2:3" x14ac:dyDescent="0.25">
      <c r="B518" s="596" t="s">
        <v>7610</v>
      </c>
      <c r="C518" s="644" t="s">
        <v>7610</v>
      </c>
    </row>
    <row r="519" spans="2:3" x14ac:dyDescent="0.25">
      <c r="B519" s="596" t="s">
        <v>7608</v>
      </c>
      <c r="C519" s="644" t="s">
        <v>7622</v>
      </c>
    </row>
    <row r="520" spans="2:3" x14ac:dyDescent="0.25">
      <c r="B520" s="596" t="s">
        <v>7609</v>
      </c>
      <c r="C520" s="644" t="s">
        <v>7623</v>
      </c>
    </row>
    <row r="521" spans="2:3" x14ac:dyDescent="0.25">
      <c r="B521" s="596" t="s">
        <v>7610</v>
      </c>
      <c r="C521" s="644" t="s">
        <v>7610</v>
      </c>
    </row>
    <row r="522" spans="2:3" x14ac:dyDescent="0.25">
      <c r="B522" s="596" t="s">
        <v>7611</v>
      </c>
      <c r="C522" s="644" t="s">
        <v>7624</v>
      </c>
    </row>
    <row r="523" spans="2:3" x14ac:dyDescent="0.25">
      <c r="B523" s="596" t="s">
        <v>7609</v>
      </c>
      <c r="C523" s="644" t="s">
        <v>7625</v>
      </c>
    </row>
    <row r="524" spans="2:3" x14ac:dyDescent="0.25">
      <c r="B524" s="596" t="s">
        <v>7610</v>
      </c>
      <c r="C524" s="644" t="s">
        <v>7610</v>
      </c>
    </row>
    <row r="525" spans="2:3" x14ac:dyDescent="0.25">
      <c r="B525" s="596" t="s">
        <v>7614</v>
      </c>
      <c r="C525" s="644" t="s">
        <v>7626</v>
      </c>
    </row>
    <row r="526" spans="2:3" x14ac:dyDescent="0.25">
      <c r="B526" s="596" t="s">
        <v>7615</v>
      </c>
      <c r="C526" s="644" t="s">
        <v>7627</v>
      </c>
    </row>
    <row r="527" spans="2:3" x14ac:dyDescent="0.25">
      <c r="B527" s="596" t="s">
        <v>7610</v>
      </c>
      <c r="C527" s="644" t="s">
        <v>7628</v>
      </c>
    </row>
    <row r="528" spans="2:3" x14ac:dyDescent="0.25">
      <c r="B528" s="596" t="s">
        <v>7612</v>
      </c>
      <c r="C528" s="644" t="s">
        <v>7629</v>
      </c>
    </row>
    <row r="529" spans="2:3" x14ac:dyDescent="0.25">
      <c r="B529" s="596" t="s">
        <v>7613</v>
      </c>
      <c r="C529" s="644" t="s">
        <v>7630</v>
      </c>
    </row>
    <row r="530" spans="2:3" x14ac:dyDescent="0.25">
      <c r="B530" s="596" t="s">
        <v>7610</v>
      </c>
      <c r="C530" s="644" t="s">
        <v>7631</v>
      </c>
    </row>
    <row r="531" spans="2:3" x14ac:dyDescent="0.25">
      <c r="B531" s="596" t="s">
        <v>7616</v>
      </c>
      <c r="C531" s="644" t="s">
        <v>7632</v>
      </c>
    </row>
    <row r="532" spans="2:3" x14ac:dyDescent="0.25">
      <c r="B532" s="596" t="s">
        <v>7617</v>
      </c>
      <c r="C532" s="644" t="s">
        <v>7633</v>
      </c>
    </row>
    <row r="533" spans="2:3" x14ac:dyDescent="0.25">
      <c r="B533" s="596" t="s">
        <v>7610</v>
      </c>
      <c r="C533" s="644" t="s">
        <v>7615</v>
      </c>
    </row>
    <row r="534" spans="2:3" x14ac:dyDescent="0.25">
      <c r="B534" s="596" t="s">
        <v>7618</v>
      </c>
      <c r="C534" s="644" t="s">
        <v>7610</v>
      </c>
    </row>
    <row r="535" spans="2:3" x14ac:dyDescent="0.25">
      <c r="B535" s="596" t="s">
        <v>7615</v>
      </c>
      <c r="C535" s="644" t="s">
        <v>7608</v>
      </c>
    </row>
    <row r="536" spans="2:3" x14ac:dyDescent="0.25">
      <c r="B536" s="596" t="s">
        <v>7610</v>
      </c>
      <c r="C536" s="644" t="s">
        <v>7609</v>
      </c>
    </row>
    <row r="537" spans="2:3" x14ac:dyDescent="0.25">
      <c r="B537" s="596" t="s">
        <v>7619</v>
      </c>
      <c r="C537" s="644" t="s">
        <v>7610</v>
      </c>
    </row>
    <row r="538" spans="2:3" x14ac:dyDescent="0.25">
      <c r="B538" s="596" t="s">
        <v>7620</v>
      </c>
      <c r="C538" s="644" t="s">
        <v>7611</v>
      </c>
    </row>
    <row r="539" spans="2:3" x14ac:dyDescent="0.25">
      <c r="B539" s="596" t="s">
        <v>7610</v>
      </c>
      <c r="C539" s="644" t="s">
        <v>7609</v>
      </c>
    </row>
    <row r="540" spans="2:3" x14ac:dyDescent="0.25">
      <c r="B540" s="596" t="s">
        <v>7622</v>
      </c>
      <c r="C540" s="644" t="s">
        <v>7610</v>
      </c>
    </row>
    <row r="541" spans="2:3" x14ac:dyDescent="0.25">
      <c r="B541" s="596" t="s">
        <v>7623</v>
      </c>
      <c r="C541" s="644" t="s">
        <v>7614</v>
      </c>
    </row>
    <row r="542" spans="2:3" x14ac:dyDescent="0.25">
      <c r="B542" s="596" t="s">
        <v>7610</v>
      </c>
      <c r="C542" s="644" t="s">
        <v>7615</v>
      </c>
    </row>
    <row r="543" spans="2:3" x14ac:dyDescent="0.25">
      <c r="B543" s="596" t="s">
        <v>7624</v>
      </c>
      <c r="C543" s="644" t="s">
        <v>7610</v>
      </c>
    </row>
    <row r="544" spans="2:3" x14ac:dyDescent="0.25">
      <c r="B544" s="596" t="s">
        <v>7625</v>
      </c>
      <c r="C544" s="644" t="s">
        <v>7612</v>
      </c>
    </row>
    <row r="545" spans="2:3" x14ac:dyDescent="0.25">
      <c r="B545" s="596" t="s">
        <v>7610</v>
      </c>
      <c r="C545" s="644" t="s">
        <v>7613</v>
      </c>
    </row>
    <row r="546" spans="2:3" x14ac:dyDescent="0.25">
      <c r="B546" s="596" t="s">
        <v>7621</v>
      </c>
      <c r="C546" s="644" t="s">
        <v>7610</v>
      </c>
    </row>
    <row r="547" spans="2:3" x14ac:dyDescent="0.25">
      <c r="B547" s="596" t="s">
        <v>7627</v>
      </c>
      <c r="C547" s="644" t="s">
        <v>7616</v>
      </c>
    </row>
    <row r="548" spans="2:3" x14ac:dyDescent="0.25">
      <c r="B548" s="596" t="s">
        <v>7628</v>
      </c>
      <c r="C548" s="644" t="s">
        <v>7617</v>
      </c>
    </row>
    <row r="549" spans="2:3" x14ac:dyDescent="0.25">
      <c r="B549" s="764" t="s">
        <v>7634</v>
      </c>
      <c r="C549" s="644" t="s">
        <v>7610</v>
      </c>
    </row>
    <row r="550" spans="2:3" x14ac:dyDescent="0.25">
      <c r="B550" s="596" t="s">
        <v>7635</v>
      </c>
      <c r="C550" s="644" t="s">
        <v>7618</v>
      </c>
    </row>
    <row r="551" spans="2:3" x14ac:dyDescent="0.25">
      <c r="B551" s="596" t="s">
        <v>7636</v>
      </c>
      <c r="C551" s="644" t="s">
        <v>7615</v>
      </c>
    </row>
    <row r="552" spans="2:3" x14ac:dyDescent="0.25">
      <c r="B552" s="596" t="s">
        <v>7637</v>
      </c>
      <c r="C552" s="644" t="s">
        <v>7610</v>
      </c>
    </row>
    <row r="553" spans="2:3" x14ac:dyDescent="0.25">
      <c r="B553" s="596" t="s">
        <v>7638</v>
      </c>
      <c r="C553" s="644" t="s">
        <v>7619</v>
      </c>
    </row>
    <row r="554" spans="2:3" x14ac:dyDescent="0.25">
      <c r="B554" s="596" t="s">
        <v>7639</v>
      </c>
      <c r="C554" s="644" t="s">
        <v>7620</v>
      </c>
    </row>
    <row r="555" spans="2:3" x14ac:dyDescent="0.25">
      <c r="B555" s="596" t="s">
        <v>7640</v>
      </c>
      <c r="C555" s="644" t="s">
        <v>7610</v>
      </c>
    </row>
    <row r="556" spans="2:3" x14ac:dyDescent="0.25">
      <c r="B556" s="596" t="s">
        <v>7641</v>
      </c>
      <c r="C556" s="644" t="s">
        <v>7622</v>
      </c>
    </row>
    <row r="557" spans="2:3" x14ac:dyDescent="0.25">
      <c r="B557" s="596" t="s">
        <v>7642</v>
      </c>
      <c r="C557" s="644" t="s">
        <v>7623</v>
      </c>
    </row>
    <row r="558" spans="2:3" x14ac:dyDescent="0.25">
      <c r="B558" s="596" t="s">
        <v>7643</v>
      </c>
      <c r="C558" s="644" t="s">
        <v>7610</v>
      </c>
    </row>
    <row r="559" spans="2:3" x14ac:dyDescent="0.25">
      <c r="B559" s="596" t="s">
        <v>7644</v>
      </c>
      <c r="C559" s="644" t="s">
        <v>7624</v>
      </c>
    </row>
    <row r="560" spans="2:3" x14ac:dyDescent="0.25">
      <c r="B560" s="596" t="s">
        <v>7645</v>
      </c>
      <c r="C560" s="644" t="s">
        <v>7625</v>
      </c>
    </row>
    <row r="561" spans="2:3" x14ac:dyDescent="0.25">
      <c r="B561" s="596" t="s">
        <v>7646</v>
      </c>
      <c r="C561" s="644" t="s">
        <v>7610</v>
      </c>
    </row>
    <row r="562" spans="2:3" x14ac:dyDescent="0.25">
      <c r="B562" s="596" t="s">
        <v>7647</v>
      </c>
      <c r="C562" s="644" t="s">
        <v>7621</v>
      </c>
    </row>
    <row r="563" spans="2:3" x14ac:dyDescent="0.25">
      <c r="B563" s="596" t="s">
        <v>7648</v>
      </c>
      <c r="C563" s="644" t="s">
        <v>7627</v>
      </c>
    </row>
    <row r="564" spans="2:3" x14ac:dyDescent="0.25">
      <c r="B564" s="596" t="s">
        <v>7649</v>
      </c>
      <c r="C564" s="644" t="s">
        <v>7628</v>
      </c>
    </row>
    <row r="565" spans="2:3" x14ac:dyDescent="0.25">
      <c r="B565" s="596" t="s">
        <v>7650</v>
      </c>
      <c r="C565" s="642" t="s">
        <v>7634</v>
      </c>
    </row>
    <row r="566" spans="2:3" x14ac:dyDescent="0.25">
      <c r="B566" s="596" t="s">
        <v>7651</v>
      </c>
      <c r="C566" s="644" t="s">
        <v>7635</v>
      </c>
    </row>
    <row r="567" spans="2:3" x14ac:dyDescent="0.25">
      <c r="B567" s="596" t="s">
        <v>7652</v>
      </c>
      <c r="C567" s="644" t="s">
        <v>7885</v>
      </c>
    </row>
    <row r="568" spans="2:3" x14ac:dyDescent="0.25">
      <c r="B568" s="596" t="s">
        <v>7644</v>
      </c>
      <c r="C568" s="644" t="s">
        <v>7637</v>
      </c>
    </row>
    <row r="569" spans="2:3" x14ac:dyDescent="0.25">
      <c r="B569" s="596" t="s">
        <v>7645</v>
      </c>
      <c r="C569" s="644" t="s">
        <v>7638</v>
      </c>
    </row>
    <row r="570" spans="2:3" x14ac:dyDescent="0.25">
      <c r="B570" s="596" t="s">
        <v>7653</v>
      </c>
      <c r="C570" s="644" t="s">
        <v>7639</v>
      </c>
    </row>
    <row r="571" spans="2:3" x14ac:dyDescent="0.25">
      <c r="B571" s="596" t="s">
        <v>7654</v>
      </c>
      <c r="C571" s="644" t="s">
        <v>7640</v>
      </c>
    </row>
    <row r="572" spans="2:3" x14ac:dyDescent="0.25">
      <c r="B572" s="596" t="s">
        <v>7655</v>
      </c>
      <c r="C572" s="644" t="s">
        <v>7641</v>
      </c>
    </row>
    <row r="573" spans="2:3" x14ac:dyDescent="0.25">
      <c r="B573" s="596" t="s">
        <v>7656</v>
      </c>
      <c r="C573" s="644" t="s">
        <v>7642</v>
      </c>
    </row>
    <row r="574" spans="2:3" x14ac:dyDescent="0.25">
      <c r="B574" s="596" t="s">
        <v>7657</v>
      </c>
      <c r="C574" s="644" t="s">
        <v>7643</v>
      </c>
    </row>
    <row r="575" spans="2:3" x14ac:dyDescent="0.25">
      <c r="B575" s="596" t="s">
        <v>7658</v>
      </c>
      <c r="C575" s="644" t="s">
        <v>7644</v>
      </c>
    </row>
    <row r="576" spans="2:3" x14ac:dyDescent="0.25">
      <c r="B576" s="596" t="s">
        <v>7659</v>
      </c>
      <c r="C576" s="644" t="s">
        <v>7645</v>
      </c>
    </row>
    <row r="577" spans="2:3" x14ac:dyDescent="0.25">
      <c r="B577" s="596" t="s">
        <v>7644</v>
      </c>
      <c r="C577" s="644" t="s">
        <v>7597</v>
      </c>
    </row>
    <row r="578" spans="2:3" x14ac:dyDescent="0.25">
      <c r="B578" s="596" t="s">
        <v>7645</v>
      </c>
      <c r="C578" s="644" t="s">
        <v>7647</v>
      </c>
    </row>
    <row r="579" spans="2:3" x14ac:dyDescent="0.25">
      <c r="B579" s="596" t="s">
        <v>7660</v>
      </c>
      <c r="C579" s="644" t="s">
        <v>7648</v>
      </c>
    </row>
    <row r="580" spans="2:3" x14ac:dyDescent="0.25">
      <c r="B580" s="596" t="s">
        <v>7661</v>
      </c>
      <c r="C580" s="644" t="s">
        <v>7649</v>
      </c>
    </row>
    <row r="581" spans="2:3" x14ac:dyDescent="0.25">
      <c r="B581" s="596" t="s">
        <v>7662</v>
      </c>
      <c r="C581" s="644" t="s">
        <v>7687</v>
      </c>
    </row>
    <row r="582" spans="2:3" x14ac:dyDescent="0.25">
      <c r="B582" s="596" t="s">
        <v>7663</v>
      </c>
      <c r="C582" s="644" t="s">
        <v>7651</v>
      </c>
    </row>
    <row r="583" spans="2:3" x14ac:dyDescent="0.25">
      <c r="B583" s="596" t="s">
        <v>7664</v>
      </c>
      <c r="C583" s="644" t="s">
        <v>7652</v>
      </c>
    </row>
    <row r="584" spans="2:3" x14ac:dyDescent="0.25">
      <c r="B584" s="596" t="s">
        <v>7665</v>
      </c>
      <c r="C584" s="644" t="s">
        <v>7644</v>
      </c>
    </row>
    <row r="585" spans="2:3" x14ac:dyDescent="0.25">
      <c r="B585" s="596" t="s">
        <v>7652</v>
      </c>
      <c r="C585" s="644" t="s">
        <v>7645</v>
      </c>
    </row>
    <row r="586" spans="2:3" x14ac:dyDescent="0.25">
      <c r="B586" s="596" t="s">
        <v>7644</v>
      </c>
      <c r="C586" s="644" t="s">
        <v>7886</v>
      </c>
    </row>
    <row r="587" spans="2:3" x14ac:dyDescent="0.25">
      <c r="B587" s="596" t="s">
        <v>7645</v>
      </c>
      <c r="C587" s="644" t="s">
        <v>7654</v>
      </c>
    </row>
    <row r="588" spans="2:3" x14ac:dyDescent="0.25">
      <c r="B588" s="596" t="s">
        <v>7666</v>
      </c>
      <c r="C588" s="644" t="s">
        <v>7655</v>
      </c>
    </row>
    <row r="589" spans="2:3" x14ac:dyDescent="0.25">
      <c r="B589" s="596" t="s">
        <v>7667</v>
      </c>
      <c r="C589" s="644" t="s">
        <v>7692</v>
      </c>
    </row>
    <row r="590" spans="2:3" x14ac:dyDescent="0.25">
      <c r="B590" s="596" t="s">
        <v>7668</v>
      </c>
      <c r="C590" s="644" t="s">
        <v>7693</v>
      </c>
    </row>
    <row r="591" spans="2:3" x14ac:dyDescent="0.25">
      <c r="B591" s="596" t="s">
        <v>7669</v>
      </c>
      <c r="C591" s="644" t="s">
        <v>7658</v>
      </c>
    </row>
    <row r="592" spans="2:3" x14ac:dyDescent="0.25">
      <c r="B592" s="596" t="s">
        <v>7670</v>
      </c>
      <c r="C592" s="644" t="s">
        <v>7659</v>
      </c>
    </row>
    <row r="593" spans="2:3" x14ac:dyDescent="0.25">
      <c r="B593" s="596" t="s">
        <v>7671</v>
      </c>
      <c r="C593" s="644" t="s">
        <v>7644</v>
      </c>
    </row>
    <row r="594" spans="2:3" x14ac:dyDescent="0.25">
      <c r="B594" s="596" t="s">
        <v>7672</v>
      </c>
      <c r="C594" s="644" t="s">
        <v>7645</v>
      </c>
    </row>
    <row r="595" spans="2:3" x14ac:dyDescent="0.25">
      <c r="B595" s="596" t="s">
        <v>7673</v>
      </c>
      <c r="C595" s="644" t="s">
        <v>7660</v>
      </c>
    </row>
    <row r="596" spans="2:3" x14ac:dyDescent="0.25">
      <c r="B596" s="596" t="s">
        <v>7674</v>
      </c>
      <c r="C596" s="644" t="s">
        <v>7661</v>
      </c>
    </row>
    <row r="597" spans="2:3" x14ac:dyDescent="0.25">
      <c r="B597" s="764" t="s">
        <v>7675</v>
      </c>
      <c r="C597" s="644" t="s">
        <v>7662</v>
      </c>
    </row>
    <row r="598" spans="2:3" x14ac:dyDescent="0.25">
      <c r="B598" s="596" t="s">
        <v>7635</v>
      </c>
      <c r="C598" s="644" t="s">
        <v>7663</v>
      </c>
    </row>
    <row r="599" spans="2:3" x14ac:dyDescent="0.25">
      <c r="B599" s="596" t="s">
        <v>7676</v>
      </c>
      <c r="C599" s="644" t="s">
        <v>7664</v>
      </c>
    </row>
    <row r="600" spans="2:3" x14ac:dyDescent="0.25">
      <c r="B600" s="596" t="s">
        <v>7677</v>
      </c>
      <c r="C600" s="644" t="s">
        <v>7665</v>
      </c>
    </row>
    <row r="601" spans="2:3" x14ac:dyDescent="0.25">
      <c r="B601" s="596" t="s">
        <v>7678</v>
      </c>
      <c r="C601" s="644" t="s">
        <v>7652</v>
      </c>
    </row>
    <row r="602" spans="2:3" x14ac:dyDescent="0.25">
      <c r="B602" s="596" t="s">
        <v>7679</v>
      </c>
      <c r="C602" s="644" t="s">
        <v>7644</v>
      </c>
    </row>
    <row r="603" spans="2:3" x14ac:dyDescent="0.25">
      <c r="B603" s="596" t="s">
        <v>7680</v>
      </c>
      <c r="C603" s="644" t="s">
        <v>7645</v>
      </c>
    </row>
    <row r="604" spans="2:3" x14ac:dyDescent="0.25">
      <c r="B604" s="596" t="s">
        <v>7681</v>
      </c>
      <c r="C604" s="644" t="s">
        <v>7666</v>
      </c>
    </row>
    <row r="605" spans="2:3" x14ac:dyDescent="0.25">
      <c r="B605" s="596" t="s">
        <v>7682</v>
      </c>
      <c r="C605" s="644" t="s">
        <v>7667</v>
      </c>
    </row>
    <row r="606" spans="2:3" x14ac:dyDescent="0.25">
      <c r="B606" s="596" t="s">
        <v>7683</v>
      </c>
      <c r="C606" s="644" t="s">
        <v>7668</v>
      </c>
    </row>
    <row r="607" spans="2:3" x14ac:dyDescent="0.25">
      <c r="B607" s="596" t="s">
        <v>7644</v>
      </c>
      <c r="C607" s="644" t="s">
        <v>7669</v>
      </c>
    </row>
    <row r="608" spans="2:3" x14ac:dyDescent="0.25">
      <c r="B608" s="596" t="s">
        <v>7645</v>
      </c>
      <c r="C608" s="644" t="s">
        <v>7670</v>
      </c>
    </row>
    <row r="609" spans="2:3" x14ac:dyDescent="0.25">
      <c r="B609" s="596" t="s">
        <v>7684</v>
      </c>
      <c r="C609" s="644" t="s">
        <v>7671</v>
      </c>
    </row>
    <row r="610" spans="2:3" x14ac:dyDescent="0.25">
      <c r="B610" s="596" t="s">
        <v>7647</v>
      </c>
      <c r="C610" s="644" t="s">
        <v>7672</v>
      </c>
    </row>
    <row r="611" spans="2:3" x14ac:dyDescent="0.25">
      <c r="B611" s="596" t="s">
        <v>7685</v>
      </c>
      <c r="C611" s="644" t="s">
        <v>7673</v>
      </c>
    </row>
    <row r="612" spans="2:3" x14ac:dyDescent="0.25">
      <c r="B612" s="596" t="s">
        <v>7686</v>
      </c>
      <c r="C612" s="644" t="s">
        <v>7674</v>
      </c>
    </row>
    <row r="613" spans="2:3" x14ac:dyDescent="0.25">
      <c r="B613" s="596" t="s">
        <v>7687</v>
      </c>
      <c r="C613" s="642" t="s">
        <v>7675</v>
      </c>
    </row>
    <row r="614" spans="2:3" x14ac:dyDescent="0.25">
      <c r="B614" s="596" t="s">
        <v>7688</v>
      </c>
      <c r="C614" s="644" t="s">
        <v>7635</v>
      </c>
    </row>
    <row r="615" spans="2:3" x14ac:dyDescent="0.25">
      <c r="B615" s="596" t="s">
        <v>7652</v>
      </c>
      <c r="C615" s="644" t="s">
        <v>7887</v>
      </c>
    </row>
    <row r="616" spans="2:3" x14ac:dyDescent="0.25">
      <c r="B616" s="596" t="s">
        <v>7644</v>
      </c>
      <c r="C616" s="644" t="s">
        <v>7677</v>
      </c>
    </row>
    <row r="617" spans="2:3" x14ac:dyDescent="0.25">
      <c r="B617" s="596" t="s">
        <v>7645</v>
      </c>
      <c r="C617" s="644" t="s">
        <v>7678</v>
      </c>
    </row>
    <row r="618" spans="2:3" x14ac:dyDescent="0.25">
      <c r="B618" s="596" t="s">
        <v>7689</v>
      </c>
      <c r="C618" s="644" t="s">
        <v>7679</v>
      </c>
    </row>
    <row r="619" spans="2:3" x14ac:dyDescent="0.25">
      <c r="B619" s="596" t="s">
        <v>7690</v>
      </c>
      <c r="C619" s="644" t="s">
        <v>7680</v>
      </c>
    </row>
    <row r="620" spans="2:3" x14ac:dyDescent="0.25">
      <c r="B620" s="596" t="s">
        <v>7691</v>
      </c>
      <c r="C620" s="644" t="s">
        <v>7681</v>
      </c>
    </row>
    <row r="621" spans="2:3" x14ac:dyDescent="0.25">
      <c r="B621" s="596" t="s">
        <v>7692</v>
      </c>
      <c r="C621" s="644" t="s">
        <v>7682</v>
      </c>
    </row>
    <row r="622" spans="2:3" x14ac:dyDescent="0.25">
      <c r="B622" s="596" t="s">
        <v>7693</v>
      </c>
      <c r="C622" s="644" t="s">
        <v>7683</v>
      </c>
    </row>
    <row r="623" spans="2:3" x14ac:dyDescent="0.25">
      <c r="B623" s="596" t="s">
        <v>7694</v>
      </c>
      <c r="C623" s="644" t="s">
        <v>7644</v>
      </c>
    </row>
    <row r="624" spans="2:3" x14ac:dyDescent="0.25">
      <c r="B624" s="596" t="s">
        <v>7695</v>
      </c>
      <c r="C624" s="644" t="s">
        <v>7645</v>
      </c>
    </row>
    <row r="625" spans="2:3" x14ac:dyDescent="0.25">
      <c r="B625" s="596" t="s">
        <v>7644</v>
      </c>
      <c r="C625" s="644" t="s">
        <v>7888</v>
      </c>
    </row>
    <row r="626" spans="2:3" x14ac:dyDescent="0.25">
      <c r="B626" s="596" t="s">
        <v>7645</v>
      </c>
      <c r="C626" s="644" t="s">
        <v>7647</v>
      </c>
    </row>
    <row r="627" spans="2:3" x14ac:dyDescent="0.25">
      <c r="B627" s="596" t="s">
        <v>7696</v>
      </c>
      <c r="C627" s="644" t="s">
        <v>7685</v>
      </c>
    </row>
    <row r="628" spans="2:3" x14ac:dyDescent="0.25">
      <c r="B628" s="596" t="s">
        <v>7697</v>
      </c>
      <c r="C628" s="644" t="s">
        <v>7686</v>
      </c>
    </row>
    <row r="629" spans="2:3" x14ac:dyDescent="0.25">
      <c r="B629" s="596" t="s">
        <v>7662</v>
      </c>
      <c r="C629" s="644" t="s">
        <v>7650</v>
      </c>
    </row>
    <row r="630" spans="2:3" x14ac:dyDescent="0.25">
      <c r="B630" s="596" t="s">
        <v>7663</v>
      </c>
      <c r="C630" s="644" t="s">
        <v>7688</v>
      </c>
    </row>
    <row r="631" spans="2:3" x14ac:dyDescent="0.25">
      <c r="B631" s="596" t="s">
        <v>7698</v>
      </c>
      <c r="C631" s="644" t="s">
        <v>7652</v>
      </c>
    </row>
    <row r="632" spans="2:3" x14ac:dyDescent="0.25">
      <c r="B632" s="596" t="s">
        <v>7699</v>
      </c>
      <c r="C632" s="644" t="s">
        <v>7644</v>
      </c>
    </row>
    <row r="633" spans="2:3" x14ac:dyDescent="0.25">
      <c r="B633" s="596" t="s">
        <v>7652</v>
      </c>
      <c r="C633" s="644" t="s">
        <v>7645</v>
      </c>
    </row>
    <row r="634" spans="2:3" x14ac:dyDescent="0.25">
      <c r="B634" s="596" t="s">
        <v>7644</v>
      </c>
      <c r="C634" s="644" t="s">
        <v>7889</v>
      </c>
    </row>
    <row r="635" spans="2:3" x14ac:dyDescent="0.25">
      <c r="B635" s="596" t="s">
        <v>7645</v>
      </c>
      <c r="C635" s="644" t="s">
        <v>7690</v>
      </c>
    </row>
    <row r="636" spans="2:3" x14ac:dyDescent="0.25">
      <c r="B636" s="596" t="s">
        <v>7700</v>
      </c>
      <c r="C636" s="644" t="s">
        <v>7691</v>
      </c>
    </row>
    <row r="637" spans="2:3" x14ac:dyDescent="0.25">
      <c r="B637" s="596" t="s">
        <v>7701</v>
      </c>
      <c r="C637" s="644" t="s">
        <v>7656</v>
      </c>
    </row>
    <row r="638" spans="2:3" x14ac:dyDescent="0.25">
      <c r="B638" s="596" t="s">
        <v>7702</v>
      </c>
      <c r="C638" s="644" t="s">
        <v>7693</v>
      </c>
    </row>
    <row r="639" spans="2:3" x14ac:dyDescent="0.25">
      <c r="B639" s="596" t="s">
        <v>7703</v>
      </c>
      <c r="C639" s="644" t="s">
        <v>7694</v>
      </c>
    </row>
    <row r="640" spans="2:3" x14ac:dyDescent="0.25">
      <c r="B640" s="596" t="s">
        <v>7704</v>
      </c>
      <c r="C640" s="644" t="s">
        <v>7695</v>
      </c>
    </row>
    <row r="641" spans="2:3" x14ac:dyDescent="0.25">
      <c r="B641" s="596" t="s">
        <v>7671</v>
      </c>
      <c r="C641" s="644" t="s">
        <v>7644</v>
      </c>
    </row>
    <row r="642" spans="2:3" x14ac:dyDescent="0.25">
      <c r="B642" s="596" t="s">
        <v>7672</v>
      </c>
      <c r="C642" s="644" t="s">
        <v>7645</v>
      </c>
    </row>
    <row r="643" spans="2:3" x14ac:dyDescent="0.25">
      <c r="B643" s="596" t="s">
        <v>7673</v>
      </c>
      <c r="C643" s="644" t="s">
        <v>7890</v>
      </c>
    </row>
    <row r="644" spans="2:3" x14ac:dyDescent="0.25">
      <c r="B644" s="596" t="s">
        <v>7674</v>
      </c>
      <c r="C644" s="644" t="s">
        <v>7697</v>
      </c>
    </row>
    <row r="645" spans="2:3" x14ac:dyDescent="0.25">
      <c r="B645" s="764" t="s">
        <v>7705</v>
      </c>
      <c r="C645" s="644" t="s">
        <v>7891</v>
      </c>
    </row>
    <row r="646" spans="2:3" x14ac:dyDescent="0.25">
      <c r="B646" s="596" t="s">
        <v>7706</v>
      </c>
      <c r="C646" s="644" t="s">
        <v>7892</v>
      </c>
    </row>
    <row r="647" spans="2:3" x14ac:dyDescent="0.25">
      <c r="B647" s="596" t="s">
        <v>7707</v>
      </c>
      <c r="C647" s="644" t="s">
        <v>7698</v>
      </c>
    </row>
    <row r="648" spans="2:3" x14ac:dyDescent="0.25">
      <c r="B648" s="596" t="s">
        <v>7708</v>
      </c>
      <c r="C648" s="644" t="s">
        <v>7699</v>
      </c>
    </row>
    <row r="649" spans="2:3" x14ac:dyDescent="0.25">
      <c r="B649" s="596" t="s">
        <v>7709</v>
      </c>
      <c r="C649" s="644" t="s">
        <v>7652</v>
      </c>
    </row>
    <row r="650" spans="2:3" x14ac:dyDescent="0.25">
      <c r="B650" s="596" t="s">
        <v>7710</v>
      </c>
      <c r="C650" s="644" t="s">
        <v>7644</v>
      </c>
    </row>
    <row r="651" spans="2:3" x14ac:dyDescent="0.25">
      <c r="B651" s="596" t="s">
        <v>7711</v>
      </c>
      <c r="C651" s="644" t="s">
        <v>7645</v>
      </c>
    </row>
    <row r="652" spans="2:3" x14ac:dyDescent="0.25">
      <c r="B652" s="596" t="s">
        <v>7712</v>
      </c>
      <c r="C652" s="644" t="s">
        <v>7700</v>
      </c>
    </row>
    <row r="653" spans="2:3" x14ac:dyDescent="0.25">
      <c r="B653" s="596" t="s">
        <v>7713</v>
      </c>
      <c r="C653" s="644" t="s">
        <v>7701</v>
      </c>
    </row>
    <row r="654" spans="2:3" x14ac:dyDescent="0.25">
      <c r="B654" s="596" t="s">
        <v>7714</v>
      </c>
      <c r="C654" s="644" t="s">
        <v>7702</v>
      </c>
    </row>
    <row r="655" spans="2:3" x14ac:dyDescent="0.25">
      <c r="B655" s="596" t="s">
        <v>7715</v>
      </c>
      <c r="C655" s="644" t="s">
        <v>7703</v>
      </c>
    </row>
    <row r="656" spans="2:3" x14ac:dyDescent="0.25">
      <c r="B656" s="596" t="s">
        <v>7716</v>
      </c>
      <c r="C656" s="644" t="s">
        <v>7704</v>
      </c>
    </row>
    <row r="657" spans="2:3" x14ac:dyDescent="0.25">
      <c r="B657" s="596" t="s">
        <v>7717</v>
      </c>
      <c r="C657" s="644" t="s">
        <v>7671</v>
      </c>
    </row>
    <row r="658" spans="2:3" x14ac:dyDescent="0.25">
      <c r="B658" s="596" t="s">
        <v>7718</v>
      </c>
      <c r="C658" s="644" t="s">
        <v>7672</v>
      </c>
    </row>
    <row r="659" spans="2:3" x14ac:dyDescent="0.25">
      <c r="B659" s="596" t="s">
        <v>7719</v>
      </c>
      <c r="C659" s="644" t="s">
        <v>7673</v>
      </c>
    </row>
    <row r="660" spans="2:3" x14ac:dyDescent="0.25">
      <c r="B660" s="596" t="s">
        <v>7720</v>
      </c>
      <c r="C660" s="644" t="s">
        <v>7674</v>
      </c>
    </row>
    <row r="661" spans="2:3" x14ac:dyDescent="0.25">
      <c r="B661" s="596" t="s">
        <v>7721</v>
      </c>
      <c r="C661" s="642" t="s">
        <v>7705</v>
      </c>
    </row>
    <row r="662" spans="2:3" x14ac:dyDescent="0.25">
      <c r="B662" s="596" t="s">
        <v>7722</v>
      </c>
      <c r="C662" s="644" t="s">
        <v>7706</v>
      </c>
    </row>
    <row r="663" spans="2:3" x14ac:dyDescent="0.25">
      <c r="B663" s="596" t="s">
        <v>7723</v>
      </c>
      <c r="C663" s="644" t="s">
        <v>7893</v>
      </c>
    </row>
    <row r="664" spans="2:3" x14ac:dyDescent="0.25">
      <c r="B664" s="596" t="s">
        <v>7715</v>
      </c>
      <c r="C664" s="644" t="s">
        <v>7708</v>
      </c>
    </row>
    <row r="665" spans="2:3" x14ac:dyDescent="0.25">
      <c r="B665" s="596" t="s">
        <v>7716</v>
      </c>
      <c r="C665" s="644" t="s">
        <v>7709</v>
      </c>
    </row>
    <row r="666" spans="2:3" x14ac:dyDescent="0.25">
      <c r="B666" s="596" t="s">
        <v>7724</v>
      </c>
      <c r="C666" s="644" t="s">
        <v>7710</v>
      </c>
    </row>
    <row r="667" spans="2:3" x14ac:dyDescent="0.25">
      <c r="B667" s="596" t="s">
        <v>7725</v>
      </c>
      <c r="C667" s="644" t="s">
        <v>7711</v>
      </c>
    </row>
    <row r="668" spans="2:3" x14ac:dyDescent="0.25">
      <c r="B668" s="596" t="s">
        <v>7726</v>
      </c>
      <c r="C668" s="644" t="s">
        <v>7712</v>
      </c>
    </row>
    <row r="669" spans="2:3" x14ac:dyDescent="0.25">
      <c r="B669" s="596" t="s">
        <v>7727</v>
      </c>
      <c r="C669" s="644" t="s">
        <v>7713</v>
      </c>
    </row>
    <row r="670" spans="2:3" x14ac:dyDescent="0.25">
      <c r="B670" s="596" t="s">
        <v>7728</v>
      </c>
      <c r="C670" s="644" t="s">
        <v>7714</v>
      </c>
    </row>
    <row r="671" spans="2:3" x14ac:dyDescent="0.25">
      <c r="B671" s="596" t="s">
        <v>7729</v>
      </c>
      <c r="C671" s="644" t="s">
        <v>7715</v>
      </c>
    </row>
    <row r="672" spans="2:3" x14ac:dyDescent="0.25">
      <c r="B672" s="596" t="s">
        <v>7730</v>
      </c>
      <c r="C672" s="644" t="s">
        <v>7716</v>
      </c>
    </row>
    <row r="673" spans="2:3" x14ac:dyDescent="0.25">
      <c r="B673" s="596" t="s">
        <v>7715</v>
      </c>
      <c r="C673" s="644" t="s">
        <v>7894</v>
      </c>
    </row>
    <row r="674" spans="2:3" x14ac:dyDescent="0.25">
      <c r="B674" s="596" t="s">
        <v>7716</v>
      </c>
      <c r="C674" s="644" t="s">
        <v>7718</v>
      </c>
    </row>
    <row r="675" spans="2:3" x14ac:dyDescent="0.25">
      <c r="B675" s="596" t="s">
        <v>7731</v>
      </c>
      <c r="C675" s="644" t="s">
        <v>7719</v>
      </c>
    </row>
    <row r="676" spans="2:3" x14ac:dyDescent="0.25">
      <c r="B676" s="596" t="s">
        <v>7732</v>
      </c>
      <c r="C676" s="644" t="s">
        <v>7895</v>
      </c>
    </row>
    <row r="677" spans="2:3" x14ac:dyDescent="0.25">
      <c r="B677" s="596" t="s">
        <v>7733</v>
      </c>
      <c r="C677" s="644" t="s">
        <v>7896</v>
      </c>
    </row>
    <row r="678" spans="2:3" x14ac:dyDescent="0.25">
      <c r="B678" s="596" t="s">
        <v>7734</v>
      </c>
      <c r="C678" s="644" t="s">
        <v>7722</v>
      </c>
    </row>
    <row r="679" spans="2:3" x14ac:dyDescent="0.25">
      <c r="B679" s="596" t="s">
        <v>7735</v>
      </c>
      <c r="C679" s="644" t="s">
        <v>7723</v>
      </c>
    </row>
    <row r="680" spans="2:3" x14ac:dyDescent="0.25">
      <c r="B680" s="596" t="s">
        <v>7736</v>
      </c>
      <c r="C680" s="644" t="s">
        <v>7715</v>
      </c>
    </row>
    <row r="681" spans="2:3" x14ac:dyDescent="0.25">
      <c r="B681" s="596" t="s">
        <v>7723</v>
      </c>
      <c r="C681" s="644" t="s">
        <v>7716</v>
      </c>
    </row>
    <row r="682" spans="2:3" x14ac:dyDescent="0.25">
      <c r="B682" s="596" t="s">
        <v>7715</v>
      </c>
      <c r="C682" s="644" t="s">
        <v>7897</v>
      </c>
    </row>
    <row r="683" spans="2:3" x14ac:dyDescent="0.25">
      <c r="B683" s="596" t="s">
        <v>7716</v>
      </c>
      <c r="C683" s="644" t="s">
        <v>7725</v>
      </c>
    </row>
    <row r="684" spans="2:3" x14ac:dyDescent="0.25">
      <c r="B684" s="596" t="s">
        <v>7737</v>
      </c>
      <c r="C684" s="644" t="s">
        <v>7726</v>
      </c>
    </row>
    <row r="685" spans="2:3" x14ac:dyDescent="0.25">
      <c r="B685" s="596" t="s">
        <v>7738</v>
      </c>
      <c r="C685" s="644" t="s">
        <v>7898</v>
      </c>
    </row>
    <row r="686" spans="2:3" x14ac:dyDescent="0.25">
      <c r="B686" s="596" t="s">
        <v>7739</v>
      </c>
      <c r="C686" s="644" t="s">
        <v>7728</v>
      </c>
    </row>
    <row r="687" spans="2:3" x14ac:dyDescent="0.25">
      <c r="B687" s="596" t="s">
        <v>7740</v>
      </c>
      <c r="C687" s="644" t="s">
        <v>7729</v>
      </c>
    </row>
    <row r="688" spans="2:3" x14ac:dyDescent="0.25">
      <c r="B688" s="596" t="s">
        <v>7741</v>
      </c>
      <c r="C688" s="644" t="s">
        <v>7730</v>
      </c>
    </row>
    <row r="689" spans="2:3" x14ac:dyDescent="0.25">
      <c r="B689" s="596" t="s">
        <v>7742</v>
      </c>
      <c r="C689" s="644" t="s">
        <v>7715</v>
      </c>
    </row>
    <row r="690" spans="2:3" x14ac:dyDescent="0.25">
      <c r="B690" s="596" t="s">
        <v>7743</v>
      </c>
      <c r="C690" s="644" t="s">
        <v>7716</v>
      </c>
    </row>
    <row r="691" spans="2:3" x14ac:dyDescent="0.25">
      <c r="B691" s="596" t="s">
        <v>7744</v>
      </c>
      <c r="C691" s="644" t="s">
        <v>7899</v>
      </c>
    </row>
    <row r="692" spans="2:3" x14ac:dyDescent="0.25">
      <c r="B692" s="596" t="s">
        <v>7745</v>
      </c>
      <c r="C692" s="644" t="s">
        <v>7732</v>
      </c>
    </row>
    <row r="693" spans="2:3" x14ac:dyDescent="0.25">
      <c r="B693" s="1004" t="s">
        <v>7471</v>
      </c>
      <c r="C693" s="644" t="s">
        <v>7900</v>
      </c>
    </row>
    <row r="694" spans="2:3" x14ac:dyDescent="0.25">
      <c r="B694" s="758" t="s">
        <v>7472</v>
      </c>
      <c r="C694" s="644" t="s">
        <v>7901</v>
      </c>
    </row>
    <row r="695" spans="2:3" x14ac:dyDescent="0.25">
      <c r="B695" s="596" t="s">
        <v>7746</v>
      </c>
      <c r="C695" s="644" t="s">
        <v>7735</v>
      </c>
    </row>
    <row r="696" spans="2:3" ht="15.75" thickBot="1" x14ac:dyDescent="0.3">
      <c r="B696" s="596" t="s">
        <v>7747</v>
      </c>
      <c r="C696" s="644" t="s">
        <v>7736</v>
      </c>
    </row>
    <row r="697" spans="2:3" ht="15.75" thickBot="1" x14ac:dyDescent="0.3">
      <c r="B697" s="1031" t="s">
        <v>7748</v>
      </c>
      <c r="C697" s="1017" t="s">
        <v>7723</v>
      </c>
    </row>
    <row r="698" spans="2:3" x14ac:dyDescent="0.25">
      <c r="B698" s="596" t="s">
        <v>7749</v>
      </c>
      <c r="C698" s="644" t="s">
        <v>7715</v>
      </c>
    </row>
    <row r="699" spans="2:3" x14ac:dyDescent="0.25">
      <c r="B699" s="596" t="s">
        <v>7750</v>
      </c>
      <c r="C699" s="644" t="s">
        <v>7716</v>
      </c>
    </row>
    <row r="700" spans="2:3" ht="15.75" thickBot="1" x14ac:dyDescent="0.3">
      <c r="B700" s="596" t="s">
        <v>7558</v>
      </c>
      <c r="C700" s="644" t="s">
        <v>7737</v>
      </c>
    </row>
    <row r="701" spans="2:3" ht="15.75" thickBot="1" x14ac:dyDescent="0.3">
      <c r="B701" s="1031" t="s">
        <v>7977</v>
      </c>
      <c r="C701" s="1017" t="s">
        <v>7738</v>
      </c>
    </row>
    <row r="702" spans="2:3" x14ac:dyDescent="0.25">
      <c r="B702" s="596" t="s">
        <v>7440</v>
      </c>
      <c r="C702" s="644" t="s">
        <v>7739</v>
      </c>
    </row>
    <row r="703" spans="2:3" x14ac:dyDescent="0.25">
      <c r="B703" s="596" t="s">
        <v>7751</v>
      </c>
      <c r="C703" s="644" t="s">
        <v>7740</v>
      </c>
    </row>
    <row r="704" spans="2:3" x14ac:dyDescent="0.25">
      <c r="B704" s="596" t="s">
        <v>7752</v>
      </c>
      <c r="C704" s="644" t="s">
        <v>7741</v>
      </c>
    </row>
    <row r="705" spans="2:3" x14ac:dyDescent="0.25">
      <c r="B705" s="596" t="s">
        <v>7753</v>
      </c>
      <c r="C705" s="644" t="s">
        <v>7742</v>
      </c>
    </row>
    <row r="706" spans="2:3" x14ac:dyDescent="0.25">
      <c r="B706" s="596" t="s">
        <v>7754</v>
      </c>
      <c r="C706" s="644" t="s">
        <v>7743</v>
      </c>
    </row>
    <row r="707" spans="2:3" x14ac:dyDescent="0.25">
      <c r="B707" s="596" t="s">
        <v>7755</v>
      </c>
      <c r="C707" s="644" t="s">
        <v>7744</v>
      </c>
    </row>
    <row r="708" spans="2:3" x14ac:dyDescent="0.25">
      <c r="B708" s="596" t="s">
        <v>7756</v>
      </c>
      <c r="C708" s="644" t="s">
        <v>7745</v>
      </c>
    </row>
    <row r="709" spans="2:3" x14ac:dyDescent="0.25">
      <c r="B709" s="596" t="s">
        <v>7757</v>
      </c>
      <c r="C709" s="644" t="s">
        <v>7471</v>
      </c>
    </row>
    <row r="710" spans="2:3" x14ac:dyDescent="0.25">
      <c r="B710" s="596" t="s">
        <v>7758</v>
      </c>
      <c r="C710" s="644" t="s">
        <v>7472</v>
      </c>
    </row>
    <row r="711" spans="2:3" ht="15.75" thickBot="1" x14ac:dyDescent="0.3">
      <c r="B711" s="596" t="s">
        <v>7759</v>
      </c>
      <c r="C711" s="644" t="s">
        <v>7746</v>
      </c>
    </row>
    <row r="712" spans="2:3" ht="15.75" thickBot="1" x14ac:dyDescent="0.3">
      <c r="B712" s="1020" t="s">
        <v>7760</v>
      </c>
      <c r="C712" s="1017" t="s">
        <v>7902</v>
      </c>
    </row>
    <row r="713" spans="2:3" x14ac:dyDescent="0.25">
      <c r="B713" s="596" t="s">
        <v>7761</v>
      </c>
      <c r="C713" s="644" t="s">
        <v>7748</v>
      </c>
    </row>
    <row r="714" spans="2:3" x14ac:dyDescent="0.25">
      <c r="B714" s="596" t="s">
        <v>7762</v>
      </c>
      <c r="C714" s="644" t="s">
        <v>7749</v>
      </c>
    </row>
    <row r="715" spans="2:3" x14ac:dyDescent="0.25">
      <c r="B715" s="596" t="s">
        <v>7763</v>
      </c>
      <c r="C715" s="644" t="s">
        <v>7903</v>
      </c>
    </row>
    <row r="716" spans="2:3" x14ac:dyDescent="0.25">
      <c r="B716" s="596" t="s">
        <v>7764</v>
      </c>
      <c r="C716" s="644" t="s">
        <v>7558</v>
      </c>
    </row>
    <row r="717" spans="2:3" x14ac:dyDescent="0.25">
      <c r="B717" s="596" t="s">
        <v>7765</v>
      </c>
      <c r="C717" s="644" t="s">
        <v>7977</v>
      </c>
    </row>
    <row r="718" spans="2:3" x14ac:dyDescent="0.25">
      <c r="B718" s="596" t="s">
        <v>7766</v>
      </c>
      <c r="C718" s="644" t="s">
        <v>7440</v>
      </c>
    </row>
    <row r="719" spans="2:3" x14ac:dyDescent="0.25">
      <c r="B719" s="596" t="s">
        <v>7767</v>
      </c>
      <c r="C719" s="644" t="s">
        <v>7751</v>
      </c>
    </row>
    <row r="720" spans="2:3" x14ac:dyDescent="0.25">
      <c r="B720" s="596" t="s">
        <v>7768</v>
      </c>
      <c r="C720" s="644" t="s">
        <v>7904</v>
      </c>
    </row>
    <row r="721" spans="2:3" x14ac:dyDescent="0.25">
      <c r="B721" s="596" t="s">
        <v>7769</v>
      </c>
      <c r="C721" s="644" t="s">
        <v>7905</v>
      </c>
    </row>
    <row r="722" spans="2:3" ht="15.75" thickBot="1" x14ac:dyDescent="0.3">
      <c r="B722" s="596" t="s">
        <v>7414</v>
      </c>
      <c r="C722" s="644" t="s">
        <v>7906</v>
      </c>
    </row>
    <row r="723" spans="2:3" ht="15.75" thickBot="1" x14ac:dyDescent="0.3">
      <c r="B723" s="1036" t="s">
        <v>7978</v>
      </c>
      <c r="C723" s="1017" t="s">
        <v>7907</v>
      </c>
    </row>
    <row r="724" spans="2:3" x14ac:dyDescent="0.25">
      <c r="B724" s="777" t="s">
        <v>7770</v>
      </c>
      <c r="C724" s="644" t="s">
        <v>7908</v>
      </c>
    </row>
    <row r="725" spans="2:3" x14ac:dyDescent="0.25">
      <c r="B725" s="777" t="s">
        <v>7771</v>
      </c>
      <c r="C725" s="644" t="s">
        <v>7909</v>
      </c>
    </row>
    <row r="726" spans="2:3" x14ac:dyDescent="0.25">
      <c r="B726" s="777" t="s">
        <v>7772</v>
      </c>
      <c r="C726" s="644" t="s">
        <v>7910</v>
      </c>
    </row>
    <row r="727" spans="2:3" x14ac:dyDescent="0.25">
      <c r="B727" s="777" t="s">
        <v>7773</v>
      </c>
      <c r="C727" s="644" t="s">
        <v>7911</v>
      </c>
    </row>
    <row r="728" spans="2:3" x14ac:dyDescent="0.25">
      <c r="B728" s="777" t="s">
        <v>7774</v>
      </c>
      <c r="C728" s="644" t="s">
        <v>7760</v>
      </c>
    </row>
    <row r="729" spans="2:3" x14ac:dyDescent="0.25">
      <c r="B729" s="777" t="s">
        <v>7775</v>
      </c>
      <c r="C729" s="644" t="s">
        <v>7761</v>
      </c>
    </row>
    <row r="730" spans="2:3" x14ac:dyDescent="0.25">
      <c r="B730" s="777" t="s">
        <v>7776</v>
      </c>
      <c r="C730" s="644" t="s">
        <v>7912</v>
      </c>
    </row>
    <row r="731" spans="2:3" x14ac:dyDescent="0.25">
      <c r="B731" s="777" t="s">
        <v>7777</v>
      </c>
      <c r="C731" s="644" t="s">
        <v>7913</v>
      </c>
    </row>
    <row r="732" spans="2:3" x14ac:dyDescent="0.25">
      <c r="B732" s="777" t="s">
        <v>7778</v>
      </c>
      <c r="C732" s="644" t="s">
        <v>7914</v>
      </c>
    </row>
    <row r="733" spans="2:3" x14ac:dyDescent="0.25">
      <c r="B733" s="777" t="s">
        <v>7779</v>
      </c>
      <c r="C733" s="644" t="s">
        <v>7915</v>
      </c>
    </row>
    <row r="734" spans="2:3" x14ac:dyDescent="0.25">
      <c r="B734" s="777" t="s">
        <v>7780</v>
      </c>
      <c r="C734" s="644" t="s">
        <v>7916</v>
      </c>
    </row>
    <row r="735" spans="2:3" x14ac:dyDescent="0.25">
      <c r="B735" s="777" t="s">
        <v>7781</v>
      </c>
      <c r="C735" s="644" t="s">
        <v>7917</v>
      </c>
    </row>
    <row r="736" spans="2:3" x14ac:dyDescent="0.25">
      <c r="B736" s="777" t="s">
        <v>7782</v>
      </c>
      <c r="C736" s="644" t="s">
        <v>7918</v>
      </c>
    </row>
    <row r="737" spans="2:3" x14ac:dyDescent="0.25">
      <c r="B737" s="768" t="s">
        <v>7783</v>
      </c>
      <c r="C737" s="644" t="s">
        <v>7919</v>
      </c>
    </row>
    <row r="738" spans="2:3" x14ac:dyDescent="0.25">
      <c r="B738" s="777" t="s">
        <v>7333</v>
      </c>
      <c r="C738" s="644" t="s">
        <v>7414</v>
      </c>
    </row>
    <row r="739" spans="2:3" x14ac:dyDescent="0.25">
      <c r="B739" s="777" t="s">
        <v>7358</v>
      </c>
      <c r="C739" s="646" t="s">
        <v>7978</v>
      </c>
    </row>
    <row r="740" spans="2:3" x14ac:dyDescent="0.25">
      <c r="B740" s="765" t="s">
        <v>7784</v>
      </c>
      <c r="C740" s="755" t="s">
        <v>7770</v>
      </c>
    </row>
    <row r="741" spans="2:3" x14ac:dyDescent="0.25">
      <c r="B741" s="777" t="s">
        <v>7785</v>
      </c>
      <c r="C741" s="755" t="s">
        <v>7920</v>
      </c>
    </row>
    <row r="742" spans="2:3" x14ac:dyDescent="0.25">
      <c r="B742" s="777" t="s">
        <v>7786</v>
      </c>
      <c r="C742" s="755" t="s">
        <v>7921</v>
      </c>
    </row>
    <row r="743" spans="2:3" x14ac:dyDescent="0.25">
      <c r="B743" s="777" t="s">
        <v>7787</v>
      </c>
      <c r="C743" s="755" t="s">
        <v>7922</v>
      </c>
    </row>
    <row r="744" spans="2:3" x14ac:dyDescent="0.25">
      <c r="B744" s="768" t="s">
        <v>7339</v>
      </c>
      <c r="C744" s="755" t="s">
        <v>7923</v>
      </c>
    </row>
    <row r="745" spans="2:3" x14ac:dyDescent="0.25">
      <c r="B745" s="777" t="s">
        <v>7337</v>
      </c>
      <c r="C745" s="755" t="s">
        <v>7924</v>
      </c>
    </row>
    <row r="746" spans="2:3" x14ac:dyDescent="0.25">
      <c r="B746" s="777" t="s">
        <v>7340</v>
      </c>
      <c r="C746" s="755" t="s">
        <v>7925</v>
      </c>
    </row>
    <row r="747" spans="2:3" x14ac:dyDescent="0.25">
      <c r="B747" s="777" t="s">
        <v>7335</v>
      </c>
      <c r="C747" s="755" t="s">
        <v>7926</v>
      </c>
    </row>
    <row r="748" spans="2:3" x14ac:dyDescent="0.25">
      <c r="B748" s="768" t="s">
        <v>7760</v>
      </c>
      <c r="C748" s="755" t="s">
        <v>7927</v>
      </c>
    </row>
    <row r="749" spans="2:3" x14ac:dyDescent="0.25">
      <c r="B749" s="777" t="s">
        <v>7788</v>
      </c>
      <c r="C749" s="755" t="s">
        <v>7928</v>
      </c>
    </row>
    <row r="750" spans="2:3" x14ac:dyDescent="0.25">
      <c r="B750" s="777" t="s">
        <v>7789</v>
      </c>
      <c r="C750" s="755" t="s">
        <v>7929</v>
      </c>
    </row>
    <row r="751" spans="2:3" x14ac:dyDescent="0.25">
      <c r="B751" s="777" t="s">
        <v>7790</v>
      </c>
      <c r="C751" s="755" t="s">
        <v>7930</v>
      </c>
    </row>
    <row r="752" spans="2:3" x14ac:dyDescent="0.25">
      <c r="B752" s="777" t="s">
        <v>7791</v>
      </c>
      <c r="C752" s="747" t="s">
        <v>7783</v>
      </c>
    </row>
    <row r="753" spans="2:3" x14ac:dyDescent="0.25">
      <c r="B753" s="777" t="s">
        <v>7792</v>
      </c>
      <c r="C753" s="755" t="s">
        <v>7333</v>
      </c>
    </row>
    <row r="754" spans="2:3" x14ac:dyDescent="0.25">
      <c r="B754" s="777" t="s">
        <v>7793</v>
      </c>
      <c r="C754" s="755" t="s">
        <v>7358</v>
      </c>
    </row>
    <row r="755" spans="2:3" x14ac:dyDescent="0.25">
      <c r="B755" s="777" t="s">
        <v>7794</v>
      </c>
      <c r="C755" s="642" t="s">
        <v>7784</v>
      </c>
    </row>
    <row r="756" spans="2:3" x14ac:dyDescent="0.25">
      <c r="B756" s="777" t="s">
        <v>7795</v>
      </c>
      <c r="C756" s="755" t="s">
        <v>7785</v>
      </c>
    </row>
    <row r="757" spans="2:3" x14ac:dyDescent="0.25">
      <c r="B757" s="777" t="s">
        <v>7796</v>
      </c>
      <c r="C757" s="755" t="s">
        <v>7786</v>
      </c>
    </row>
    <row r="758" spans="2:3" x14ac:dyDescent="0.25">
      <c r="B758" s="777" t="s">
        <v>7335</v>
      </c>
      <c r="C758" s="755" t="s">
        <v>7787</v>
      </c>
    </row>
    <row r="759" spans="2:3" x14ac:dyDescent="0.25">
      <c r="B759" s="768" t="s">
        <v>7797</v>
      </c>
      <c r="C759" s="747" t="s">
        <v>7339</v>
      </c>
    </row>
    <row r="760" spans="2:3" x14ac:dyDescent="0.25">
      <c r="B760" s="777" t="s">
        <v>7798</v>
      </c>
      <c r="C760" s="755" t="s">
        <v>7337</v>
      </c>
    </row>
    <row r="761" spans="2:3" x14ac:dyDescent="0.25">
      <c r="B761" s="777" t="s">
        <v>7799</v>
      </c>
      <c r="C761" s="755" t="s">
        <v>7833</v>
      </c>
    </row>
    <row r="762" spans="2:3" x14ac:dyDescent="0.25">
      <c r="B762" s="777" t="s">
        <v>7800</v>
      </c>
      <c r="C762" s="755" t="s">
        <v>7335</v>
      </c>
    </row>
    <row r="763" spans="2:3" x14ac:dyDescent="0.25">
      <c r="B763" s="777" t="s">
        <v>7801</v>
      </c>
      <c r="C763" s="747" t="s">
        <v>7760</v>
      </c>
    </row>
    <row r="764" spans="2:3" x14ac:dyDescent="0.25">
      <c r="B764" s="777" t="s">
        <v>7802</v>
      </c>
      <c r="C764" s="755" t="s">
        <v>7788</v>
      </c>
    </row>
    <row r="765" spans="2:3" x14ac:dyDescent="0.25">
      <c r="B765" s="777" t="s">
        <v>7803</v>
      </c>
      <c r="C765" s="755" t="s">
        <v>7931</v>
      </c>
    </row>
    <row r="766" spans="2:3" ht="15.75" thickBot="1" x14ac:dyDescent="0.3">
      <c r="B766" s="777" t="s">
        <v>7804</v>
      </c>
      <c r="C766" s="755" t="s">
        <v>7932</v>
      </c>
    </row>
    <row r="767" spans="2:3" ht="15.75" thickBot="1" x14ac:dyDescent="0.3">
      <c r="B767" s="1036" t="s">
        <v>7979</v>
      </c>
      <c r="C767" s="1035" t="s">
        <v>7933</v>
      </c>
    </row>
    <row r="768" spans="2:3" x14ac:dyDescent="0.25">
      <c r="B768" s="778" t="s">
        <v>7805</v>
      </c>
      <c r="C768" s="755" t="s">
        <v>7934</v>
      </c>
    </row>
    <row r="769" spans="2:3" x14ac:dyDescent="0.25">
      <c r="B769" s="778" t="s">
        <v>7806</v>
      </c>
      <c r="C769" s="755" t="s">
        <v>7935</v>
      </c>
    </row>
    <row r="770" spans="2:3" x14ac:dyDescent="0.25">
      <c r="B770" s="778" t="s">
        <v>7807</v>
      </c>
      <c r="C770" s="755" t="s">
        <v>7936</v>
      </c>
    </row>
    <row r="771" spans="2:3" x14ac:dyDescent="0.25">
      <c r="B771" s="778" t="s">
        <v>7808</v>
      </c>
      <c r="C771" s="755" t="s">
        <v>7937</v>
      </c>
    </row>
    <row r="772" spans="2:3" x14ac:dyDescent="0.25">
      <c r="B772" s="778" t="s">
        <v>7809</v>
      </c>
      <c r="C772" s="755" t="s">
        <v>7938</v>
      </c>
    </row>
    <row r="773" spans="2:3" x14ac:dyDescent="0.25">
      <c r="B773" s="768" t="s">
        <v>7810</v>
      </c>
      <c r="C773" s="755" t="s">
        <v>7335</v>
      </c>
    </row>
    <row r="774" spans="2:3" x14ac:dyDescent="0.25">
      <c r="B774" s="778" t="s">
        <v>7194</v>
      </c>
      <c r="C774" s="747" t="s">
        <v>7797</v>
      </c>
    </row>
    <row r="775" spans="2:3" x14ac:dyDescent="0.25">
      <c r="B775" s="778" t="s">
        <v>7811</v>
      </c>
      <c r="C775" s="755" t="s">
        <v>7473</v>
      </c>
    </row>
    <row r="776" spans="2:3" x14ac:dyDescent="0.25">
      <c r="B776" s="778" t="s">
        <v>7812</v>
      </c>
      <c r="C776" s="755" t="s">
        <v>7939</v>
      </c>
    </row>
    <row r="777" spans="2:3" x14ac:dyDescent="0.25">
      <c r="B777" s="778" t="s">
        <v>7813</v>
      </c>
      <c r="C777" s="755" t="s">
        <v>7801</v>
      </c>
    </row>
    <row r="778" spans="2:3" x14ac:dyDescent="0.25">
      <c r="B778" s="778" t="s">
        <v>7814</v>
      </c>
      <c r="C778" s="755" t="s">
        <v>7802</v>
      </c>
    </row>
    <row r="779" spans="2:3" x14ac:dyDescent="0.25">
      <c r="B779" s="778" t="s">
        <v>7815</v>
      </c>
      <c r="C779" s="755" t="s">
        <v>7803</v>
      </c>
    </row>
    <row r="780" spans="2:3" x14ac:dyDescent="0.25">
      <c r="B780" s="768" t="s">
        <v>7816</v>
      </c>
      <c r="C780" s="755" t="s">
        <v>7940</v>
      </c>
    </row>
    <row r="781" spans="2:3" x14ac:dyDescent="0.25">
      <c r="B781" s="778" t="s">
        <v>7295</v>
      </c>
      <c r="C781" s="646" t="s">
        <v>7979</v>
      </c>
    </row>
    <row r="782" spans="2:3" x14ac:dyDescent="0.25">
      <c r="B782" s="778" t="s">
        <v>7817</v>
      </c>
      <c r="C782" s="770" t="s">
        <v>7805</v>
      </c>
    </row>
    <row r="783" spans="2:3" x14ac:dyDescent="0.25">
      <c r="B783" s="778" t="s">
        <v>7196</v>
      </c>
      <c r="C783" s="770" t="s">
        <v>7941</v>
      </c>
    </row>
    <row r="784" spans="2:3" x14ac:dyDescent="0.25">
      <c r="B784" s="768" t="s">
        <v>7818</v>
      </c>
      <c r="C784" s="770" t="s">
        <v>7942</v>
      </c>
    </row>
    <row r="785" spans="2:3" x14ac:dyDescent="0.25">
      <c r="B785" s="778" t="s">
        <v>7299</v>
      </c>
      <c r="C785" s="770" t="s">
        <v>7943</v>
      </c>
    </row>
    <row r="786" spans="2:3" x14ac:dyDescent="0.25">
      <c r="B786" s="778" t="s">
        <v>7819</v>
      </c>
      <c r="C786" s="747" t="s">
        <v>7810</v>
      </c>
    </row>
    <row r="787" spans="2:3" ht="15.75" thickBot="1" x14ac:dyDescent="0.3">
      <c r="B787" s="778" t="s">
        <v>7196</v>
      </c>
      <c r="C787" s="770" t="s">
        <v>7194</v>
      </c>
    </row>
    <row r="788" spans="2:3" ht="15.75" thickBot="1" x14ac:dyDescent="0.3">
      <c r="B788" s="1018" t="s">
        <v>7820</v>
      </c>
      <c r="C788" s="1038" t="s">
        <v>7811</v>
      </c>
    </row>
    <row r="789" spans="2:3" x14ac:dyDescent="0.25">
      <c r="B789" s="778" t="s">
        <v>7821</v>
      </c>
      <c r="C789" s="747" t="s">
        <v>7812</v>
      </c>
    </row>
    <row r="790" spans="2:3" x14ac:dyDescent="0.25">
      <c r="B790" s="778" t="s">
        <v>7822</v>
      </c>
      <c r="C790" s="770" t="s">
        <v>7813</v>
      </c>
    </row>
    <row r="791" spans="2:3" x14ac:dyDescent="0.25">
      <c r="B791" s="778" t="s">
        <v>7823</v>
      </c>
      <c r="C791" s="770" t="s">
        <v>7814</v>
      </c>
    </row>
    <row r="792" spans="2:3" x14ac:dyDescent="0.25">
      <c r="B792" s="778" t="s">
        <v>7824</v>
      </c>
      <c r="C792" s="770" t="s">
        <v>7815</v>
      </c>
    </row>
    <row r="793" spans="2:3" x14ac:dyDescent="0.25">
      <c r="B793" s="778" t="s">
        <v>7825</v>
      </c>
      <c r="C793" s="770" t="s">
        <v>7816</v>
      </c>
    </row>
    <row r="794" spans="2:3" x14ac:dyDescent="0.25">
      <c r="B794" s="778" t="s">
        <v>7826</v>
      </c>
      <c r="C794" s="770" t="s">
        <v>7295</v>
      </c>
    </row>
    <row r="795" spans="2:3" x14ac:dyDescent="0.25">
      <c r="B795" s="778" t="s">
        <v>7827</v>
      </c>
      <c r="C795" s="770" t="s">
        <v>7944</v>
      </c>
    </row>
    <row r="796" spans="2:3" x14ac:dyDescent="0.25">
      <c r="B796" s="779" t="s">
        <v>7980</v>
      </c>
      <c r="C796" s="770" t="s">
        <v>7196</v>
      </c>
    </row>
    <row r="797" spans="2:3" x14ac:dyDescent="0.25">
      <c r="C797" s="747" t="s">
        <v>7818</v>
      </c>
    </row>
    <row r="798" spans="2:3" x14ac:dyDescent="0.25">
      <c r="C798" s="770" t="s">
        <v>7299</v>
      </c>
    </row>
    <row r="799" spans="2:3" x14ac:dyDescent="0.25">
      <c r="C799" s="770" t="s">
        <v>7945</v>
      </c>
    </row>
    <row r="800" spans="2:3" x14ac:dyDescent="0.25">
      <c r="C800" s="770" t="s">
        <v>7196</v>
      </c>
    </row>
    <row r="801" spans="3:3" x14ac:dyDescent="0.25">
      <c r="C801" s="770" t="s">
        <v>7820</v>
      </c>
    </row>
    <row r="802" spans="3:3" x14ac:dyDescent="0.25">
      <c r="C802" s="770" t="s">
        <v>7946</v>
      </c>
    </row>
    <row r="803" spans="3:3" x14ac:dyDescent="0.25">
      <c r="C803" s="770" t="s">
        <v>7947</v>
      </c>
    </row>
    <row r="804" spans="3:3" x14ac:dyDescent="0.25">
      <c r="C804" s="770" t="s">
        <v>7824</v>
      </c>
    </row>
    <row r="805" spans="3:3" x14ac:dyDescent="0.25">
      <c r="C805" s="770" t="s">
        <v>7825</v>
      </c>
    </row>
    <row r="806" spans="3:3" x14ac:dyDescent="0.25">
      <c r="C806" s="770" t="s">
        <v>7826</v>
      </c>
    </row>
    <row r="807" spans="3:3" x14ac:dyDescent="0.25">
      <c r="C807" s="770" t="s">
        <v>7948</v>
      </c>
    </row>
    <row r="808" spans="3:3" x14ac:dyDescent="0.25">
      <c r="C808" s="770" t="s">
        <v>7980</v>
      </c>
    </row>
    <row r="809" spans="3:3" x14ac:dyDescent="0.25">
      <c r="C809" s="770" t="s">
        <v>7986</v>
      </c>
    </row>
    <row r="810" spans="3:3" x14ac:dyDescent="0.25">
      <c r="C810" s="770" t="s">
        <v>7987</v>
      </c>
    </row>
    <row r="811" spans="3:3" x14ac:dyDescent="0.25">
      <c r="C811" s="770" t="s">
        <v>7988</v>
      </c>
    </row>
    <row r="812" spans="3:3" x14ac:dyDescent="0.25">
      <c r="C812" s="770" t="s">
        <v>7989</v>
      </c>
    </row>
    <row r="813" spans="3:3" x14ac:dyDescent="0.25">
      <c r="C813" s="780" t="s">
        <v>7990</v>
      </c>
    </row>
  </sheetData>
  <hyperlinks>
    <hyperlink ref="D75" r:id="rId1" tooltip="EMV" display="https://en.wikipedia.org/wiki/EMV" xr:uid="{00000000-0004-0000-0F00-000000000000}"/>
  </hyperlinks>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4"/>
  <dimension ref="B1:J210"/>
  <sheetViews>
    <sheetView topLeftCell="D1" zoomScale="75" zoomScaleNormal="75" workbookViewId="0">
      <pane ySplit="3" topLeftCell="A4" activePane="bottomLeft" state="frozen"/>
      <selection pane="bottomLeft" activeCell="F25" sqref="F25"/>
    </sheetView>
  </sheetViews>
  <sheetFormatPr baseColWidth="10" defaultColWidth="11.42578125" defaultRowHeight="15" x14ac:dyDescent="0.25"/>
  <cols>
    <col min="1" max="1" width="8.28515625" customWidth="1"/>
    <col min="2" max="2" width="38.28515625" style="2" bestFit="1" customWidth="1"/>
    <col min="3" max="3" width="29.140625" style="231" customWidth="1"/>
    <col min="4" max="4" width="35.42578125" style="241" customWidth="1"/>
    <col min="5" max="5" width="60" style="241" customWidth="1"/>
    <col min="6" max="6" width="255.5703125" style="107" customWidth="1"/>
    <col min="8" max="8" width="10.7109375" customWidth="1"/>
    <col min="9" max="9" width="101.7109375" bestFit="1" customWidth="1"/>
    <col min="10" max="10" width="90.5703125" bestFit="1" customWidth="1"/>
  </cols>
  <sheetData>
    <row r="1" spans="2:6" x14ac:dyDescent="0.25">
      <c r="B1" s="73" t="s">
        <v>8921</v>
      </c>
    </row>
    <row r="2" spans="2:6" x14ac:dyDescent="0.25">
      <c r="B2" s="2" t="s">
        <v>8920</v>
      </c>
      <c r="C2" s="155" t="s">
        <v>8919</v>
      </c>
    </row>
    <row r="3" spans="2:6" x14ac:dyDescent="0.25">
      <c r="B3" s="588" t="s">
        <v>2098</v>
      </c>
      <c r="C3" s="324" t="s">
        <v>2097</v>
      </c>
      <c r="D3" s="324" t="s">
        <v>2246</v>
      </c>
      <c r="E3" s="325" t="s">
        <v>2993</v>
      </c>
      <c r="F3" s="326" t="s">
        <v>2099</v>
      </c>
    </row>
    <row r="4" spans="2:6" x14ac:dyDescent="0.25">
      <c r="B4" s="351" t="s">
        <v>2087</v>
      </c>
      <c r="C4" s="579" t="s">
        <v>1918</v>
      </c>
      <c r="D4" s="580" t="s">
        <v>2109</v>
      </c>
      <c r="F4" s="210" t="s">
        <v>8211</v>
      </c>
    </row>
    <row r="5" spans="2:6" x14ac:dyDescent="0.25">
      <c r="B5" s="543" t="s">
        <v>8903</v>
      </c>
      <c r="C5" s="354" t="s">
        <v>1919</v>
      </c>
      <c r="D5" s="360" t="s">
        <v>2110</v>
      </c>
      <c r="F5" s="110" t="s">
        <v>12</v>
      </c>
    </row>
    <row r="6" spans="2:6" x14ac:dyDescent="0.25">
      <c r="B6" s="543" t="s">
        <v>8904</v>
      </c>
      <c r="C6" s="354" t="s">
        <v>1920</v>
      </c>
      <c r="D6" s="360" t="s">
        <v>2111</v>
      </c>
      <c r="F6" s="234" t="s">
        <v>2095</v>
      </c>
    </row>
    <row r="7" spans="2:6" x14ac:dyDescent="0.25">
      <c r="B7" s="294" t="s">
        <v>8922</v>
      </c>
      <c r="C7" s="354" t="s">
        <v>1921</v>
      </c>
      <c r="D7" s="360" t="s">
        <v>2112</v>
      </c>
      <c r="F7" s="229" t="s">
        <v>1375</v>
      </c>
    </row>
    <row r="8" spans="2:6" x14ac:dyDescent="0.25">
      <c r="B8" s="73" t="s">
        <v>8894</v>
      </c>
      <c r="C8" s="354" t="s">
        <v>1922</v>
      </c>
      <c r="D8" s="360" t="s">
        <v>2113</v>
      </c>
      <c r="F8" s="224" t="s">
        <v>2094</v>
      </c>
    </row>
    <row r="9" spans="2:6" x14ac:dyDescent="0.25">
      <c r="B9" s="73" t="s">
        <v>8895</v>
      </c>
      <c r="C9" s="354" t="s">
        <v>1923</v>
      </c>
      <c r="D9" s="360" t="s">
        <v>2114</v>
      </c>
      <c r="F9" s="234" t="s">
        <v>8210</v>
      </c>
    </row>
    <row r="10" spans="2:6" x14ac:dyDescent="0.25">
      <c r="B10" s="591" t="s">
        <v>8931</v>
      </c>
      <c r="C10" s="354" t="s">
        <v>1924</v>
      </c>
      <c r="D10" s="360" t="s">
        <v>2115</v>
      </c>
      <c r="F10" s="259" t="s">
        <v>1242</v>
      </c>
    </row>
    <row r="11" spans="2:6" x14ac:dyDescent="0.25">
      <c r="C11" s="354" t="s">
        <v>1925</v>
      </c>
      <c r="D11" s="360" t="s">
        <v>2116</v>
      </c>
      <c r="F11" s="235" t="s">
        <v>1272</v>
      </c>
    </row>
    <row r="12" spans="2:6" x14ac:dyDescent="0.25">
      <c r="C12" s="354" t="s">
        <v>2081</v>
      </c>
      <c r="D12" s="360" t="s">
        <v>2239</v>
      </c>
      <c r="F12" s="3322" t="s">
        <v>1273</v>
      </c>
    </row>
    <row r="13" spans="2:6" x14ac:dyDescent="0.25">
      <c r="C13" s="354" t="s">
        <v>1926</v>
      </c>
      <c r="D13" s="360" t="s">
        <v>2117</v>
      </c>
      <c r="F13" s="3321" t="s">
        <v>2092</v>
      </c>
    </row>
    <row r="14" spans="2:6" x14ac:dyDescent="0.25">
      <c r="B14" s="543" t="s">
        <v>8905</v>
      </c>
      <c r="C14" s="354" t="s">
        <v>2082</v>
      </c>
      <c r="D14" s="360" t="s">
        <v>2240</v>
      </c>
      <c r="F14" s="3324" t="s">
        <v>2096</v>
      </c>
    </row>
    <row r="15" spans="2:6" x14ac:dyDescent="0.25">
      <c r="B15" s="541" t="s">
        <v>8906</v>
      </c>
      <c r="C15" s="561" t="s">
        <v>2083</v>
      </c>
      <c r="D15" s="546" t="s">
        <v>2241</v>
      </c>
      <c r="F15" s="3326" t="s">
        <v>1274</v>
      </c>
    </row>
    <row r="16" spans="2:6" x14ac:dyDescent="0.25">
      <c r="B16" s="589" t="s">
        <v>8923</v>
      </c>
      <c r="C16" s="562" t="s">
        <v>1927</v>
      </c>
      <c r="D16" s="547" t="s">
        <v>2118</v>
      </c>
      <c r="F16" s="3326" t="s">
        <v>1275</v>
      </c>
    </row>
    <row r="17" spans="2:6" x14ac:dyDescent="0.25">
      <c r="B17" s="77" t="s">
        <v>8896</v>
      </c>
      <c r="C17" s="562" t="s">
        <v>1928</v>
      </c>
      <c r="D17" s="547" t="s">
        <v>2119</v>
      </c>
      <c r="F17" s="3321" t="s">
        <v>2089</v>
      </c>
    </row>
    <row r="18" spans="2:6" x14ac:dyDescent="0.25">
      <c r="B18" s="593" t="s">
        <v>8932</v>
      </c>
      <c r="C18" s="549" t="s">
        <v>1929</v>
      </c>
      <c r="D18" s="549" t="s">
        <v>2120</v>
      </c>
      <c r="E18" s="349"/>
      <c r="F18" s="3324" t="s">
        <v>8212</v>
      </c>
    </row>
    <row r="19" spans="2:6" x14ac:dyDescent="0.25">
      <c r="B19" s="536"/>
      <c r="C19" s="563" t="s">
        <v>1930</v>
      </c>
      <c r="D19" s="563" t="s">
        <v>2121</v>
      </c>
      <c r="E19" s="349"/>
      <c r="F19" s="3321" t="s">
        <v>2090</v>
      </c>
    </row>
    <row r="20" spans="2:6" x14ac:dyDescent="0.25">
      <c r="B20" s="536"/>
      <c r="C20" s="562" t="s">
        <v>1931</v>
      </c>
      <c r="D20" s="547" t="s">
        <v>2122</v>
      </c>
      <c r="F20" s="3324" t="s">
        <v>2102</v>
      </c>
    </row>
    <row r="21" spans="2:6" x14ac:dyDescent="0.25">
      <c r="B21" s="536"/>
      <c r="C21" s="562" t="s">
        <v>1932</v>
      </c>
      <c r="D21" s="547" t="s">
        <v>2123</v>
      </c>
      <c r="F21" s="3327" t="s">
        <v>2091</v>
      </c>
    </row>
    <row r="22" spans="2:6" x14ac:dyDescent="0.25">
      <c r="B22" s="536"/>
      <c r="C22" s="562" t="s">
        <v>1933</v>
      </c>
      <c r="D22" s="547" t="s">
        <v>2124</v>
      </c>
      <c r="F22" s="236" t="s">
        <v>1250</v>
      </c>
    </row>
    <row r="23" spans="2:6" x14ac:dyDescent="0.25">
      <c r="B23" s="536"/>
      <c r="C23" s="562" t="s">
        <v>1934</v>
      </c>
      <c r="D23" s="547" t="s">
        <v>2125</v>
      </c>
      <c r="F23" s="3322" t="s">
        <v>1251</v>
      </c>
    </row>
    <row r="24" spans="2:6" x14ac:dyDescent="0.25">
      <c r="B24" s="536"/>
      <c r="C24" s="562" t="s">
        <v>1935</v>
      </c>
      <c r="D24" s="547" t="s">
        <v>2126</v>
      </c>
      <c r="F24" s="3323" t="s">
        <v>8213</v>
      </c>
    </row>
    <row r="25" spans="2:6" x14ac:dyDescent="0.25">
      <c r="B25" s="536"/>
      <c r="C25" s="562" t="s">
        <v>1936</v>
      </c>
      <c r="D25" s="547" t="s">
        <v>2122</v>
      </c>
      <c r="F25" s="3321" t="s">
        <v>2088</v>
      </c>
    </row>
    <row r="26" spans="2:6" x14ac:dyDescent="0.25">
      <c r="B26" s="536"/>
      <c r="C26" s="562" t="s">
        <v>1937</v>
      </c>
      <c r="D26" s="547" t="s">
        <v>2123</v>
      </c>
      <c r="F26" s="3324" t="s">
        <v>8214</v>
      </c>
    </row>
    <row r="27" spans="2:6" x14ac:dyDescent="0.25">
      <c r="B27" s="536"/>
      <c r="C27" s="562" t="s">
        <v>1938</v>
      </c>
      <c r="D27" s="547" t="s">
        <v>2127</v>
      </c>
      <c r="F27" s="3325" t="s">
        <v>1252</v>
      </c>
    </row>
    <row r="28" spans="2:6" x14ac:dyDescent="0.25">
      <c r="B28" s="536"/>
      <c r="C28" s="562" t="s">
        <v>2101</v>
      </c>
      <c r="D28" s="547" t="s">
        <v>2267</v>
      </c>
      <c r="F28" s="258" t="s">
        <v>3009</v>
      </c>
    </row>
    <row r="29" spans="2:6" x14ac:dyDescent="0.25">
      <c r="B29" s="536"/>
      <c r="C29" s="562" t="s">
        <v>1939</v>
      </c>
      <c r="D29" s="547" t="s">
        <v>2128</v>
      </c>
      <c r="F29" s="3308" t="s">
        <v>1253</v>
      </c>
    </row>
    <row r="30" spans="2:6" x14ac:dyDescent="0.25">
      <c r="B30" s="536"/>
      <c r="C30" s="562" t="s">
        <v>1940</v>
      </c>
      <c r="D30" s="547" t="s">
        <v>2129</v>
      </c>
      <c r="F30" s="3309" t="s">
        <v>1254</v>
      </c>
    </row>
    <row r="31" spans="2:6" x14ac:dyDescent="0.25">
      <c r="B31" s="536"/>
      <c r="C31" s="562" t="s">
        <v>1941</v>
      </c>
      <c r="D31" s="547" t="s">
        <v>2130</v>
      </c>
      <c r="F31" s="3309" t="s">
        <v>1255</v>
      </c>
    </row>
    <row r="32" spans="2:6" x14ac:dyDescent="0.25">
      <c r="B32" s="536"/>
      <c r="C32" s="562" t="s">
        <v>1942</v>
      </c>
      <c r="D32" s="547"/>
      <c r="F32" s="3309" t="s">
        <v>8215</v>
      </c>
    </row>
    <row r="33" spans="2:6" x14ac:dyDescent="0.25">
      <c r="B33" s="536"/>
      <c r="C33" s="562" t="s">
        <v>1943</v>
      </c>
      <c r="D33" s="547" t="s">
        <v>2131</v>
      </c>
      <c r="F33" s="3309" t="s">
        <v>8216</v>
      </c>
    </row>
    <row r="34" spans="2:6" x14ac:dyDescent="0.25">
      <c r="B34" s="536"/>
      <c r="C34" s="562" t="s">
        <v>1948</v>
      </c>
      <c r="D34" s="547" t="s">
        <v>2242</v>
      </c>
      <c r="F34" s="3309" t="s">
        <v>8217</v>
      </c>
    </row>
    <row r="35" spans="2:6" x14ac:dyDescent="0.25">
      <c r="B35" s="536"/>
      <c r="C35" s="562"/>
      <c r="D35" s="547"/>
      <c r="F35" s="3309" t="s">
        <v>1259</v>
      </c>
    </row>
    <row r="36" spans="2:6" x14ac:dyDescent="0.25">
      <c r="B36" s="536"/>
      <c r="C36" s="562" t="s">
        <v>1944</v>
      </c>
      <c r="D36" s="547" t="s">
        <v>2132</v>
      </c>
      <c r="F36" s="3320" t="s">
        <v>1260</v>
      </c>
    </row>
    <row r="37" spans="2:6" x14ac:dyDescent="0.25">
      <c r="B37" s="536"/>
      <c r="C37" s="564" t="s">
        <v>1945</v>
      </c>
      <c r="D37" s="564" t="s">
        <v>2133</v>
      </c>
      <c r="E37" s="242"/>
      <c r="F37" s="3320" t="s">
        <v>1261</v>
      </c>
    </row>
    <row r="38" spans="2:6" x14ac:dyDescent="0.25">
      <c r="B38" s="215"/>
      <c r="C38" s="355" t="s">
        <v>1949</v>
      </c>
      <c r="D38" s="320"/>
      <c r="E38" s="242"/>
      <c r="F38" s="3320" t="s">
        <v>8218</v>
      </c>
    </row>
    <row r="39" spans="2:6" x14ac:dyDescent="0.25">
      <c r="B39" s="536"/>
      <c r="C39" s="565" t="s">
        <v>1946</v>
      </c>
      <c r="D39" s="565" t="s">
        <v>2134</v>
      </c>
      <c r="E39" s="242"/>
      <c r="F39" s="505" t="s">
        <v>3005</v>
      </c>
    </row>
    <row r="40" spans="2:6" x14ac:dyDescent="0.25">
      <c r="B40" s="537"/>
      <c r="C40" s="562" t="s">
        <v>1947</v>
      </c>
      <c r="D40" s="547" t="s">
        <v>2135</v>
      </c>
      <c r="F40" s="109" t="s">
        <v>2994</v>
      </c>
    </row>
    <row r="41" spans="2:6" x14ac:dyDescent="0.25">
      <c r="B41" s="572" t="s">
        <v>8907</v>
      </c>
      <c r="C41" s="553"/>
      <c r="D41" s="546"/>
      <c r="F41" s="481" t="s">
        <v>1262</v>
      </c>
    </row>
    <row r="42" spans="2:6" x14ac:dyDescent="0.25">
      <c r="B42" s="536"/>
      <c r="C42" s="552" t="s">
        <v>1968</v>
      </c>
      <c r="D42" s="547" t="s">
        <v>2136</v>
      </c>
      <c r="F42" s="483" t="s">
        <v>1263</v>
      </c>
    </row>
    <row r="43" spans="2:6" x14ac:dyDescent="0.25">
      <c r="B43" s="537"/>
      <c r="C43" s="559" t="s">
        <v>1969</v>
      </c>
      <c r="D43" s="551" t="s">
        <v>2137</v>
      </c>
      <c r="F43" s="483" t="s">
        <v>2100</v>
      </c>
    </row>
    <row r="44" spans="2:6" x14ac:dyDescent="0.25">
      <c r="B44" s="572" t="s">
        <v>8908</v>
      </c>
      <c r="C44" s="544"/>
      <c r="D44" s="547"/>
      <c r="F44" s="482" t="s">
        <v>1264</v>
      </c>
    </row>
    <row r="45" spans="2:6" x14ac:dyDescent="0.25">
      <c r="B45" s="536"/>
      <c r="C45" s="544" t="s">
        <v>1970</v>
      </c>
      <c r="D45" s="547"/>
      <c r="F45" s="321" t="s">
        <v>1265</v>
      </c>
    </row>
    <row r="46" spans="2:6" x14ac:dyDescent="0.25">
      <c r="B46" s="536"/>
      <c r="C46" s="544" t="s">
        <v>1971</v>
      </c>
      <c r="D46" s="547" t="s">
        <v>2138</v>
      </c>
      <c r="F46" s="204" t="s">
        <v>1266</v>
      </c>
    </row>
    <row r="47" spans="2:6" x14ac:dyDescent="0.25">
      <c r="B47" s="536"/>
      <c r="C47" s="544" t="s">
        <v>1972</v>
      </c>
      <c r="D47" s="547" t="s">
        <v>2139</v>
      </c>
      <c r="F47" s="3296" t="s">
        <v>1267</v>
      </c>
    </row>
    <row r="48" spans="2:6" x14ac:dyDescent="0.25">
      <c r="B48" s="536"/>
      <c r="C48" s="544" t="s">
        <v>2265</v>
      </c>
      <c r="D48" s="547" t="s">
        <v>2266</v>
      </c>
      <c r="F48" s="3297" t="s">
        <v>1268</v>
      </c>
    </row>
    <row r="49" spans="2:6" x14ac:dyDescent="0.25">
      <c r="B49" s="536"/>
      <c r="C49" s="544" t="s">
        <v>1973</v>
      </c>
      <c r="D49" s="547" t="s">
        <v>2140</v>
      </c>
      <c r="F49" s="3298" t="s">
        <v>1269</v>
      </c>
    </row>
    <row r="50" spans="2:6" x14ac:dyDescent="0.25">
      <c r="B50" s="536"/>
      <c r="C50" s="544" t="s">
        <v>1974</v>
      </c>
      <c r="D50" s="547" t="s">
        <v>2141</v>
      </c>
      <c r="F50" s="3298" t="s">
        <v>1270</v>
      </c>
    </row>
    <row r="51" spans="2:6" x14ac:dyDescent="0.25">
      <c r="B51" s="536"/>
      <c r="C51" s="556" t="s">
        <v>1975</v>
      </c>
      <c r="D51" s="564" t="s">
        <v>2142</v>
      </c>
      <c r="E51" s="253"/>
      <c r="F51" s="3299" t="s">
        <v>1271</v>
      </c>
    </row>
    <row r="52" spans="2:6" x14ac:dyDescent="0.25">
      <c r="B52" s="536"/>
      <c r="C52" s="542" t="s">
        <v>1976</v>
      </c>
      <c r="D52" s="320" t="s">
        <v>2243</v>
      </c>
      <c r="F52" s="204" t="s">
        <v>1245</v>
      </c>
    </row>
    <row r="53" spans="2:6" x14ac:dyDescent="0.25">
      <c r="B53" s="536"/>
      <c r="C53" s="542" t="s">
        <v>1977</v>
      </c>
      <c r="D53" s="320"/>
      <c r="F53" s="3296" t="s">
        <v>1246</v>
      </c>
    </row>
    <row r="54" spans="2:6" x14ac:dyDescent="0.25">
      <c r="B54" s="536"/>
      <c r="C54" s="558" t="s">
        <v>1978</v>
      </c>
      <c r="D54" s="565" t="s">
        <v>2143</v>
      </c>
      <c r="E54" s="253"/>
      <c r="F54" s="3297" t="s">
        <v>1247</v>
      </c>
    </row>
    <row r="55" spans="2:6" x14ac:dyDescent="0.25">
      <c r="B55" s="539"/>
      <c r="C55" s="571" t="s">
        <v>1979</v>
      </c>
      <c r="D55" s="569" t="s">
        <v>2144</v>
      </c>
      <c r="E55" s="254"/>
      <c r="F55" s="3300" t="s">
        <v>1248</v>
      </c>
    </row>
    <row r="56" spans="2:6" x14ac:dyDescent="0.25">
      <c r="B56" s="539"/>
      <c r="C56" s="571" t="s">
        <v>1980</v>
      </c>
      <c r="D56" s="569" t="s">
        <v>2145</v>
      </c>
      <c r="E56" s="254"/>
      <c r="F56" s="387" t="s">
        <v>1249</v>
      </c>
    </row>
    <row r="57" spans="2:6" x14ac:dyDescent="0.25">
      <c r="B57" s="536"/>
      <c r="C57" s="550" t="s">
        <v>1981</v>
      </c>
      <c r="D57" s="551" t="s">
        <v>2146</v>
      </c>
      <c r="F57" s="228" t="s">
        <v>1024</v>
      </c>
    </row>
    <row r="58" spans="2:6" x14ac:dyDescent="0.25">
      <c r="B58" s="572" t="s">
        <v>8909</v>
      </c>
      <c r="C58" s="561" t="s">
        <v>1982</v>
      </c>
      <c r="D58" s="554"/>
      <c r="F58" s="3296" t="s">
        <v>2103</v>
      </c>
    </row>
    <row r="59" spans="2:6" x14ac:dyDescent="0.25">
      <c r="B59" s="369" t="s">
        <v>8924</v>
      </c>
      <c r="C59" s="562" t="s">
        <v>2070</v>
      </c>
      <c r="D59" s="555" t="s">
        <v>2244</v>
      </c>
      <c r="F59" s="3297" t="s">
        <v>1276</v>
      </c>
    </row>
    <row r="60" spans="2:6" x14ac:dyDescent="0.25">
      <c r="B60" s="77" t="s">
        <v>8897</v>
      </c>
      <c r="C60" s="562"/>
      <c r="D60" s="555"/>
      <c r="F60" s="484" t="s">
        <v>1277</v>
      </c>
    </row>
    <row r="61" spans="2:6" x14ac:dyDescent="0.25">
      <c r="B61" s="593" t="s">
        <v>8933</v>
      </c>
      <c r="C61" s="562" t="s">
        <v>1983</v>
      </c>
      <c r="D61" s="555" t="s">
        <v>2147</v>
      </c>
      <c r="F61" s="204" t="s">
        <v>1278</v>
      </c>
    </row>
    <row r="62" spans="2:6" x14ac:dyDescent="0.25">
      <c r="B62" s="593" t="s">
        <v>8934</v>
      </c>
      <c r="C62" s="564" t="s">
        <v>1984</v>
      </c>
      <c r="D62" s="556" t="s">
        <v>2148</v>
      </c>
      <c r="E62" s="357"/>
      <c r="F62" s="3297" t="s">
        <v>1279</v>
      </c>
    </row>
    <row r="63" spans="2:6" x14ac:dyDescent="0.25">
      <c r="B63" s="593" t="s">
        <v>8935</v>
      </c>
      <c r="C63" s="355" t="s">
        <v>1985</v>
      </c>
      <c r="D63" s="557" t="s">
        <v>2245</v>
      </c>
      <c r="E63" s="255"/>
      <c r="F63" s="3301" t="s">
        <v>1890</v>
      </c>
    </row>
    <row r="64" spans="2:6" x14ac:dyDescent="0.25">
      <c r="B64" s="536"/>
      <c r="C64" s="355" t="s">
        <v>1986</v>
      </c>
      <c r="D64" s="557"/>
      <c r="E64" s="255"/>
      <c r="F64" s="3301" t="s">
        <v>1280</v>
      </c>
    </row>
    <row r="65" spans="2:6" x14ac:dyDescent="0.25">
      <c r="B65" s="536"/>
      <c r="C65" s="355" t="s">
        <v>1987</v>
      </c>
      <c r="D65" s="320" t="s">
        <v>2149</v>
      </c>
      <c r="F65" s="257" t="s">
        <v>1281</v>
      </c>
    </row>
    <row r="66" spans="2:6" x14ac:dyDescent="0.25">
      <c r="B66" s="536"/>
      <c r="C66" s="565" t="s">
        <v>1988</v>
      </c>
      <c r="D66" s="558" t="s">
        <v>2150</v>
      </c>
      <c r="E66" s="253"/>
      <c r="F66" s="3296" t="s">
        <v>3006</v>
      </c>
    </row>
    <row r="67" spans="2:6" x14ac:dyDescent="0.25">
      <c r="B67" s="536"/>
      <c r="C67" s="568" t="s">
        <v>1989</v>
      </c>
      <c r="D67" s="567" t="s">
        <v>2151</v>
      </c>
      <c r="E67" s="254"/>
      <c r="F67" s="3297" t="s">
        <v>1282</v>
      </c>
    </row>
    <row r="68" spans="2:6" x14ac:dyDescent="0.25">
      <c r="B68" s="536"/>
      <c r="C68" s="568" t="s">
        <v>1990</v>
      </c>
      <c r="D68" s="567" t="s">
        <v>2152</v>
      </c>
      <c r="E68" s="254"/>
      <c r="F68" s="3298" t="s">
        <v>1283</v>
      </c>
    </row>
    <row r="69" spans="2:6" x14ac:dyDescent="0.25">
      <c r="B69" s="536"/>
      <c r="C69" s="568" t="s">
        <v>1991</v>
      </c>
      <c r="D69" s="567" t="s">
        <v>2153</v>
      </c>
      <c r="E69" s="254"/>
      <c r="F69" s="3298" t="s">
        <v>1284</v>
      </c>
    </row>
    <row r="70" spans="2:6" x14ac:dyDescent="0.25">
      <c r="B70" s="537"/>
      <c r="C70" s="566" t="s">
        <v>1992</v>
      </c>
      <c r="D70" s="560" t="s">
        <v>2154</v>
      </c>
      <c r="F70" s="3298" t="s">
        <v>1285</v>
      </c>
    </row>
    <row r="71" spans="2:6" x14ac:dyDescent="0.25">
      <c r="B71" s="572" t="s">
        <v>8910</v>
      </c>
      <c r="C71" s="561" t="s">
        <v>1993</v>
      </c>
      <c r="D71" s="546"/>
      <c r="F71" s="3298" t="s">
        <v>1286</v>
      </c>
    </row>
    <row r="72" spans="2:6" x14ac:dyDescent="0.25">
      <c r="B72" s="369" t="s">
        <v>8925</v>
      </c>
      <c r="C72" s="562"/>
      <c r="D72" s="547"/>
      <c r="F72" s="3298" t="s">
        <v>1287</v>
      </c>
    </row>
    <row r="73" spans="2:6" x14ac:dyDescent="0.25">
      <c r="B73" s="77" t="s">
        <v>8891</v>
      </c>
      <c r="C73" s="562"/>
      <c r="D73" s="547"/>
      <c r="F73" s="3298"/>
    </row>
    <row r="74" spans="2:6" x14ac:dyDescent="0.25">
      <c r="B74" s="77" t="s">
        <v>8892</v>
      </c>
      <c r="C74" s="562"/>
      <c r="D74" s="547"/>
      <c r="F74" s="3297" t="s">
        <v>1288</v>
      </c>
    </row>
    <row r="75" spans="2:6" x14ac:dyDescent="0.25">
      <c r="B75" s="77" t="s">
        <v>8893</v>
      </c>
      <c r="C75" s="562"/>
      <c r="D75" s="547"/>
      <c r="F75" s="3297" t="s">
        <v>1289</v>
      </c>
    </row>
    <row r="76" spans="2:6" x14ac:dyDescent="0.25">
      <c r="B76" s="536"/>
      <c r="C76" s="562"/>
      <c r="D76" s="547"/>
      <c r="F76" s="485" t="s">
        <v>1111</v>
      </c>
    </row>
    <row r="77" spans="2:6" x14ac:dyDescent="0.25">
      <c r="B77" s="536"/>
      <c r="C77" s="562" t="s">
        <v>1994</v>
      </c>
      <c r="D77" s="547" t="s">
        <v>2155</v>
      </c>
      <c r="F77" s="485" t="s">
        <v>1290</v>
      </c>
    </row>
    <row r="78" spans="2:6" x14ac:dyDescent="0.25">
      <c r="B78" s="537"/>
      <c r="C78" s="566" t="s">
        <v>1995</v>
      </c>
      <c r="D78" s="551" t="s">
        <v>2156</v>
      </c>
      <c r="F78" s="485" t="s">
        <v>1291</v>
      </c>
    </row>
    <row r="79" spans="2:6" x14ac:dyDescent="0.25">
      <c r="B79" s="573" t="s">
        <v>8911</v>
      </c>
      <c r="C79" s="561"/>
      <c r="D79" s="554"/>
      <c r="F79" s="485" t="s">
        <v>1292</v>
      </c>
    </row>
    <row r="80" spans="2:6" x14ac:dyDescent="0.25">
      <c r="B80" s="352"/>
      <c r="C80" s="562"/>
      <c r="D80" s="555" t="s">
        <v>2157</v>
      </c>
      <c r="F80" s="485" t="s">
        <v>1115</v>
      </c>
    </row>
    <row r="81" spans="2:6" x14ac:dyDescent="0.25">
      <c r="B81" s="352"/>
      <c r="C81" s="562"/>
      <c r="D81" s="555" t="s">
        <v>2158</v>
      </c>
      <c r="F81" s="486" t="s">
        <v>1293</v>
      </c>
    </row>
    <row r="82" spans="2:6" x14ac:dyDescent="0.25">
      <c r="B82" s="352"/>
      <c r="C82" s="562"/>
      <c r="D82" s="555" t="s">
        <v>2159</v>
      </c>
      <c r="F82" s="322" t="s">
        <v>1294</v>
      </c>
    </row>
    <row r="83" spans="2:6" x14ac:dyDescent="0.25">
      <c r="B83" s="352"/>
      <c r="C83" s="562"/>
      <c r="D83" s="555" t="s">
        <v>2160</v>
      </c>
      <c r="F83" s="257" t="s">
        <v>1295</v>
      </c>
    </row>
    <row r="84" spans="2:6" x14ac:dyDescent="0.25">
      <c r="B84" s="352"/>
      <c r="C84" s="562"/>
      <c r="D84" s="555" t="s">
        <v>2161</v>
      </c>
      <c r="F84" s="3296" t="s">
        <v>1296</v>
      </c>
    </row>
    <row r="85" spans="2:6" x14ac:dyDescent="0.25">
      <c r="B85" s="352"/>
      <c r="C85" s="562"/>
      <c r="D85" s="555" t="s">
        <v>2162</v>
      </c>
      <c r="F85" s="3302" t="s">
        <v>1297</v>
      </c>
    </row>
    <row r="86" spans="2:6" x14ac:dyDescent="0.25">
      <c r="B86" s="352"/>
      <c r="C86" s="562"/>
      <c r="D86" s="555" t="s">
        <v>2163</v>
      </c>
      <c r="F86" s="3302" t="s">
        <v>1298</v>
      </c>
    </row>
    <row r="87" spans="2:6" x14ac:dyDescent="0.25">
      <c r="B87" s="352"/>
      <c r="C87" s="562" t="s">
        <v>1996</v>
      </c>
      <c r="D87" s="555" t="s">
        <v>2164</v>
      </c>
      <c r="F87" s="3303" t="s">
        <v>1299</v>
      </c>
    </row>
    <row r="88" spans="2:6" x14ac:dyDescent="0.25">
      <c r="B88" s="352"/>
      <c r="C88" s="562" t="s">
        <v>1997</v>
      </c>
      <c r="D88" s="555" t="s">
        <v>2165</v>
      </c>
      <c r="F88" s="204" t="s">
        <v>1301</v>
      </c>
    </row>
    <row r="89" spans="2:6" x14ac:dyDescent="0.25">
      <c r="B89" s="352"/>
      <c r="C89" s="562" t="s">
        <v>1998</v>
      </c>
      <c r="D89" s="574" t="s">
        <v>2166</v>
      </c>
      <c r="E89" s="233"/>
      <c r="F89" s="237"/>
    </row>
    <row r="90" spans="2:6" x14ac:dyDescent="0.25">
      <c r="B90" s="352"/>
      <c r="C90" s="562" t="s">
        <v>1999</v>
      </c>
      <c r="D90" s="555"/>
      <c r="F90" s="481" t="s">
        <v>1302</v>
      </c>
    </row>
    <row r="91" spans="2:6" x14ac:dyDescent="0.25">
      <c r="B91" s="352"/>
      <c r="C91" s="562" t="s">
        <v>2000</v>
      </c>
      <c r="D91" s="548" t="s">
        <v>2167</v>
      </c>
      <c r="E91" s="242"/>
      <c r="F91" s="112"/>
    </row>
    <row r="92" spans="2:6" x14ac:dyDescent="0.25">
      <c r="B92" s="353"/>
      <c r="C92" s="566" t="s">
        <v>2001</v>
      </c>
      <c r="D92" s="575" t="s">
        <v>2168</v>
      </c>
      <c r="E92" s="242"/>
      <c r="F92" s="204" t="s">
        <v>1303</v>
      </c>
    </row>
    <row r="93" spans="2:6" x14ac:dyDescent="0.25">
      <c r="B93" s="572" t="s">
        <v>8912</v>
      </c>
      <c r="C93" s="561" t="s">
        <v>2002</v>
      </c>
      <c r="D93" s="576" t="s">
        <v>2169</v>
      </c>
      <c r="E93" s="242"/>
      <c r="F93" s="3305"/>
    </row>
    <row r="94" spans="2:6" x14ac:dyDescent="0.25">
      <c r="B94" s="352"/>
      <c r="C94" s="562" t="s">
        <v>2003</v>
      </c>
      <c r="D94" s="548" t="s">
        <v>2170</v>
      </c>
      <c r="E94" s="242"/>
      <c r="F94" s="481" t="s">
        <v>1304</v>
      </c>
    </row>
    <row r="95" spans="2:6" x14ac:dyDescent="0.25">
      <c r="B95" s="352"/>
      <c r="C95" s="562"/>
      <c r="D95" s="548" t="s">
        <v>2171</v>
      </c>
      <c r="E95" s="242"/>
      <c r="F95" s="3306"/>
    </row>
    <row r="96" spans="2:6" x14ac:dyDescent="0.25">
      <c r="B96" s="352"/>
      <c r="C96" s="562"/>
      <c r="D96" s="548" t="s">
        <v>2247</v>
      </c>
      <c r="E96" s="242"/>
      <c r="F96" s="204" t="s">
        <v>1305</v>
      </c>
    </row>
    <row r="97" spans="2:10" x14ac:dyDescent="0.25">
      <c r="B97" s="352"/>
      <c r="C97" s="356" t="s">
        <v>2004</v>
      </c>
      <c r="D97" s="577" t="s">
        <v>2172</v>
      </c>
      <c r="E97" s="242"/>
      <c r="F97" s="3297" t="s">
        <v>3007</v>
      </c>
    </row>
    <row r="98" spans="2:10" x14ac:dyDescent="0.25">
      <c r="B98" s="352"/>
      <c r="C98" s="562"/>
      <c r="D98" s="555"/>
      <c r="F98" s="3297" t="s">
        <v>1306</v>
      </c>
    </row>
    <row r="99" spans="2:10" x14ac:dyDescent="0.25">
      <c r="B99" s="352"/>
      <c r="C99" s="562" t="s">
        <v>2005</v>
      </c>
      <c r="D99" s="548" t="s">
        <v>2173</v>
      </c>
      <c r="E99" s="242"/>
      <c r="F99" s="3297" t="s">
        <v>3008</v>
      </c>
    </row>
    <row r="100" spans="2:10" x14ac:dyDescent="0.25">
      <c r="B100" s="352"/>
      <c r="C100" s="565" t="s">
        <v>2006</v>
      </c>
      <c r="D100" s="558" t="s">
        <v>2174</v>
      </c>
      <c r="E100" s="357"/>
      <c r="F100" s="3297" t="s">
        <v>1307</v>
      </c>
    </row>
    <row r="101" spans="2:10" x14ac:dyDescent="0.25">
      <c r="B101" s="352"/>
      <c r="C101" s="568" t="s">
        <v>2007</v>
      </c>
      <c r="D101" s="578" t="s">
        <v>2175</v>
      </c>
      <c r="E101" s="358"/>
      <c r="F101" s="3297" t="s">
        <v>1308</v>
      </c>
    </row>
    <row r="102" spans="2:10" x14ac:dyDescent="0.25">
      <c r="B102" s="352"/>
      <c r="C102" s="568" t="s">
        <v>2008</v>
      </c>
      <c r="D102" s="578" t="s">
        <v>2176</v>
      </c>
      <c r="E102" s="358"/>
      <c r="F102" s="481" t="s">
        <v>1309</v>
      </c>
    </row>
    <row r="103" spans="2:10" x14ac:dyDescent="0.25">
      <c r="B103" s="352"/>
      <c r="C103" s="568" t="s">
        <v>2009</v>
      </c>
      <c r="D103" s="578" t="s">
        <v>2177</v>
      </c>
      <c r="E103" s="358"/>
      <c r="F103" s="3297" t="s">
        <v>1310</v>
      </c>
      <c r="H103" s="256"/>
      <c r="I103" s="233"/>
      <c r="J103" s="48"/>
    </row>
    <row r="104" spans="2:10" x14ac:dyDescent="0.25">
      <c r="B104" s="352"/>
      <c r="C104" s="568" t="s">
        <v>2010</v>
      </c>
      <c r="D104" s="578" t="s">
        <v>2178</v>
      </c>
      <c r="E104" s="358"/>
      <c r="F104" s="481" t="s">
        <v>1311</v>
      </c>
      <c r="H104" s="2"/>
      <c r="I104" s="231"/>
      <c r="J104" s="48"/>
    </row>
    <row r="105" spans="2:10" x14ac:dyDescent="0.25">
      <c r="B105" s="353"/>
      <c r="C105" s="566" t="s">
        <v>2011</v>
      </c>
      <c r="D105" s="575" t="s">
        <v>2179</v>
      </c>
      <c r="E105" s="242"/>
      <c r="F105" s="3297" t="s">
        <v>1312</v>
      </c>
      <c r="H105" s="2"/>
      <c r="I105" s="231"/>
      <c r="J105" s="48"/>
    </row>
    <row r="106" spans="2:10" x14ac:dyDescent="0.25">
      <c r="B106" s="572" t="s">
        <v>8913</v>
      </c>
      <c r="C106" s="561" t="s">
        <v>2012</v>
      </c>
      <c r="D106" s="576" t="s">
        <v>2180</v>
      </c>
      <c r="E106" s="242"/>
      <c r="F106" s="3304" t="s">
        <v>1313</v>
      </c>
      <c r="H106" s="2"/>
      <c r="I106" s="231"/>
      <c r="J106" s="48"/>
    </row>
    <row r="107" spans="2:10" x14ac:dyDescent="0.25">
      <c r="B107" s="352"/>
      <c r="C107" s="562"/>
      <c r="D107" s="555"/>
      <c r="F107" s="322" t="s">
        <v>1300</v>
      </c>
      <c r="H107" s="2"/>
      <c r="I107" s="231"/>
      <c r="J107" s="48"/>
    </row>
    <row r="108" spans="2:10" x14ac:dyDescent="0.25">
      <c r="B108" s="352"/>
      <c r="C108" s="562" t="s">
        <v>2013</v>
      </c>
      <c r="D108" s="548" t="s">
        <v>2181</v>
      </c>
      <c r="E108" s="242"/>
      <c r="F108" s="204" t="s">
        <v>1314</v>
      </c>
      <c r="H108" s="2"/>
      <c r="I108" s="231"/>
      <c r="J108" s="48"/>
    </row>
    <row r="109" spans="2:10" x14ac:dyDescent="0.25">
      <c r="B109" s="353"/>
      <c r="C109" s="566" t="s">
        <v>2014</v>
      </c>
      <c r="D109" s="575" t="s">
        <v>2182</v>
      </c>
      <c r="E109" s="242"/>
      <c r="F109" s="3308" t="s">
        <v>1315</v>
      </c>
      <c r="H109" s="2"/>
      <c r="I109" s="231"/>
      <c r="J109" s="48"/>
    </row>
    <row r="110" spans="2:10" x14ac:dyDescent="0.25">
      <c r="D110" s="242"/>
      <c r="E110" s="242"/>
      <c r="F110" s="3309" t="s">
        <v>1316</v>
      </c>
      <c r="H110" s="2"/>
      <c r="I110" s="231"/>
      <c r="J110" s="48"/>
    </row>
    <row r="111" spans="2:10" x14ac:dyDescent="0.25">
      <c r="B111" s="540" t="s">
        <v>2084</v>
      </c>
      <c r="C111" s="585" t="s">
        <v>2015</v>
      </c>
      <c r="D111" s="587" t="s">
        <v>2183</v>
      </c>
      <c r="E111" s="242"/>
      <c r="F111" s="3309" t="s">
        <v>1317</v>
      </c>
      <c r="H111" s="2"/>
      <c r="I111" s="231"/>
      <c r="J111" s="48"/>
    </row>
    <row r="112" spans="2:10" x14ac:dyDescent="0.25">
      <c r="B112" s="319" t="s">
        <v>2085</v>
      </c>
      <c r="C112" s="581" t="s">
        <v>2085</v>
      </c>
      <c r="D112" s="570" t="s">
        <v>2085</v>
      </c>
      <c r="E112" s="256"/>
      <c r="F112" s="3309" t="s">
        <v>1318</v>
      </c>
      <c r="H112" s="2"/>
      <c r="I112" s="231"/>
      <c r="J112" s="48"/>
    </row>
    <row r="113" spans="2:10" x14ac:dyDescent="0.25">
      <c r="B113" s="319" t="s">
        <v>2086</v>
      </c>
      <c r="C113" s="581" t="s">
        <v>2086</v>
      </c>
      <c r="D113" s="570" t="s">
        <v>2086</v>
      </c>
      <c r="E113" s="256"/>
      <c r="F113" s="3309" t="s">
        <v>1319</v>
      </c>
      <c r="H113" s="2"/>
      <c r="I113" s="231"/>
      <c r="J113" s="48"/>
    </row>
    <row r="114" spans="2:10" x14ac:dyDescent="0.25">
      <c r="B114" s="540" t="s">
        <v>2087</v>
      </c>
      <c r="C114" s="585" t="s">
        <v>2262</v>
      </c>
      <c r="D114" s="586" t="s">
        <v>2184</v>
      </c>
      <c r="F114" s="3309" t="s">
        <v>1320</v>
      </c>
      <c r="H114" s="2"/>
      <c r="I114" s="232"/>
      <c r="J114" s="48"/>
    </row>
    <row r="115" spans="2:10" x14ac:dyDescent="0.25">
      <c r="C115" s="231" t="s">
        <v>2016</v>
      </c>
      <c r="D115" s="241" t="s">
        <v>2185</v>
      </c>
      <c r="F115" s="3310" t="s">
        <v>1321</v>
      </c>
      <c r="H115" s="2"/>
      <c r="I115" s="232"/>
      <c r="J115" s="48"/>
    </row>
    <row r="116" spans="2:10" x14ac:dyDescent="0.25">
      <c r="C116" s="231" t="s">
        <v>2017</v>
      </c>
      <c r="D116" s="241" t="s">
        <v>2186</v>
      </c>
      <c r="F116" s="3310" t="s">
        <v>1322</v>
      </c>
      <c r="H116" s="2"/>
      <c r="I116" s="232"/>
      <c r="J116" s="48"/>
    </row>
    <row r="117" spans="2:10" x14ac:dyDescent="0.25">
      <c r="C117" s="231" t="s">
        <v>2018</v>
      </c>
      <c r="D117" s="241" t="s">
        <v>2187</v>
      </c>
      <c r="F117" s="3310" t="s">
        <v>1323</v>
      </c>
      <c r="H117" s="2"/>
      <c r="I117" s="232"/>
      <c r="J117" s="48"/>
    </row>
    <row r="118" spans="2:10" x14ac:dyDescent="0.25">
      <c r="C118" s="231" t="s">
        <v>2019</v>
      </c>
      <c r="D118" s="241" t="s">
        <v>2188</v>
      </c>
      <c r="F118" s="3307" t="s">
        <v>1324</v>
      </c>
      <c r="H118" s="2"/>
      <c r="I118" s="232"/>
      <c r="J118" s="48"/>
    </row>
    <row r="119" spans="2:10" x14ac:dyDescent="0.25">
      <c r="C119" s="231" t="s">
        <v>2020</v>
      </c>
      <c r="D119" s="241" t="s">
        <v>2189</v>
      </c>
      <c r="F119" s="204" t="s">
        <v>1325</v>
      </c>
      <c r="H119" s="2"/>
      <c r="I119" s="232"/>
      <c r="J119" s="48"/>
    </row>
    <row r="120" spans="2:10" x14ac:dyDescent="0.25">
      <c r="C120" s="231" t="s">
        <v>2021</v>
      </c>
      <c r="D120" s="241" t="s">
        <v>2190</v>
      </c>
      <c r="F120" s="3309" t="s">
        <v>1326</v>
      </c>
      <c r="H120" s="2"/>
      <c r="I120" s="232"/>
      <c r="J120" s="48"/>
    </row>
    <row r="121" spans="2:10" x14ac:dyDescent="0.25">
      <c r="C121" s="231" t="s">
        <v>2076</v>
      </c>
      <c r="D121" s="241" t="s">
        <v>2248</v>
      </c>
      <c r="F121" s="3309" t="s">
        <v>1327</v>
      </c>
      <c r="H121" s="2"/>
      <c r="I121" s="232"/>
      <c r="J121" s="48"/>
    </row>
    <row r="122" spans="2:10" x14ac:dyDescent="0.25">
      <c r="F122" s="3309" t="s">
        <v>1328</v>
      </c>
      <c r="H122" s="2"/>
      <c r="I122" s="232"/>
      <c r="J122" s="48"/>
    </row>
    <row r="123" spans="2:10" x14ac:dyDescent="0.25">
      <c r="B123" s="538" t="s">
        <v>8914</v>
      </c>
      <c r="C123" s="561" t="s">
        <v>2022</v>
      </c>
      <c r="D123" s="546" t="s">
        <v>2191</v>
      </c>
      <c r="F123" s="3309" t="s">
        <v>1329</v>
      </c>
      <c r="H123" s="2"/>
      <c r="I123" s="232"/>
      <c r="J123" s="48"/>
    </row>
    <row r="124" spans="2:10" x14ac:dyDescent="0.25">
      <c r="B124" s="589" t="s">
        <v>8926</v>
      </c>
      <c r="C124" s="582" t="s">
        <v>2023</v>
      </c>
      <c r="D124" s="564" t="s">
        <v>2192</v>
      </c>
      <c r="E124" s="357"/>
      <c r="F124" s="3311" t="s">
        <v>1330</v>
      </c>
      <c r="H124" s="2"/>
      <c r="I124" s="232"/>
      <c r="J124" s="48"/>
    </row>
    <row r="125" spans="2:10" x14ac:dyDescent="0.25">
      <c r="B125" s="77" t="s">
        <v>8899</v>
      </c>
      <c r="C125" s="355" t="s">
        <v>2024</v>
      </c>
      <c r="D125" s="320" t="s">
        <v>2249</v>
      </c>
      <c r="E125" s="255"/>
      <c r="F125" s="3309" t="s">
        <v>1331</v>
      </c>
      <c r="H125" s="2"/>
      <c r="I125" s="232"/>
      <c r="J125" s="48"/>
    </row>
    <row r="126" spans="2:10" x14ac:dyDescent="0.25">
      <c r="B126" s="77" t="s">
        <v>8900</v>
      </c>
      <c r="C126" s="355" t="s">
        <v>2025</v>
      </c>
      <c r="D126" s="320" t="s">
        <v>2193</v>
      </c>
      <c r="E126" s="255"/>
      <c r="F126" s="3309" t="s">
        <v>1332</v>
      </c>
      <c r="H126" s="2"/>
      <c r="I126" s="232"/>
      <c r="J126" s="48"/>
    </row>
    <row r="127" spans="2:10" x14ac:dyDescent="0.25">
      <c r="B127" s="593" t="s">
        <v>9073</v>
      </c>
      <c r="C127" s="355" t="s">
        <v>2026</v>
      </c>
      <c r="D127" s="320"/>
      <c r="E127" s="255"/>
      <c r="F127" s="3309" t="s">
        <v>1333</v>
      </c>
      <c r="H127" s="2"/>
      <c r="I127" s="232"/>
      <c r="J127" s="48"/>
    </row>
    <row r="128" spans="2:10" x14ac:dyDescent="0.25">
      <c r="B128" s="593" t="s">
        <v>9074</v>
      </c>
      <c r="C128" s="583" t="s">
        <v>2027</v>
      </c>
      <c r="D128" s="565" t="s">
        <v>2194</v>
      </c>
      <c r="E128" s="357"/>
      <c r="F128" s="3309" t="s">
        <v>1334</v>
      </c>
      <c r="H128" s="2"/>
      <c r="I128" s="232"/>
      <c r="J128" s="48"/>
    </row>
    <row r="129" spans="2:10" x14ac:dyDescent="0.25">
      <c r="B129" s="536"/>
      <c r="C129" s="568" t="s">
        <v>2028</v>
      </c>
      <c r="D129" s="569" t="s">
        <v>2195</v>
      </c>
      <c r="E129" s="359"/>
      <c r="F129" s="3312" t="s">
        <v>1335</v>
      </c>
      <c r="H129" s="2"/>
      <c r="I129" s="232"/>
      <c r="J129" s="48"/>
    </row>
    <row r="130" spans="2:10" x14ac:dyDescent="0.25">
      <c r="B130" s="536"/>
      <c r="C130" s="568" t="s">
        <v>2029</v>
      </c>
      <c r="D130" s="569" t="s">
        <v>2196</v>
      </c>
      <c r="E130" s="359"/>
      <c r="F130" s="3313" t="s">
        <v>1336</v>
      </c>
      <c r="H130" s="2"/>
      <c r="I130" s="232"/>
      <c r="J130" s="48"/>
    </row>
    <row r="131" spans="2:10" x14ac:dyDescent="0.25">
      <c r="B131" s="536"/>
      <c r="C131" s="568" t="s">
        <v>2030</v>
      </c>
      <c r="D131" s="569" t="s">
        <v>2197</v>
      </c>
      <c r="E131" s="359"/>
      <c r="F131" s="3314" t="s">
        <v>1337</v>
      </c>
      <c r="H131" s="2"/>
      <c r="I131" s="232"/>
      <c r="J131" s="48"/>
    </row>
    <row r="132" spans="2:10" x14ac:dyDescent="0.25">
      <c r="B132" s="536"/>
      <c r="C132" s="568" t="s">
        <v>2031</v>
      </c>
      <c r="D132" s="569" t="s">
        <v>2198</v>
      </c>
      <c r="E132" s="359"/>
      <c r="F132" s="3315" t="s">
        <v>1338</v>
      </c>
      <c r="H132" s="2"/>
      <c r="I132" s="232"/>
      <c r="J132" s="48"/>
    </row>
    <row r="133" spans="2:10" x14ac:dyDescent="0.25">
      <c r="B133" s="536"/>
      <c r="C133" s="562" t="s">
        <v>2032</v>
      </c>
      <c r="D133" s="547" t="s">
        <v>2199</v>
      </c>
      <c r="F133" s="204" t="s">
        <v>1339</v>
      </c>
      <c r="H133" s="2"/>
      <c r="I133" s="232"/>
      <c r="J133" s="48"/>
    </row>
    <row r="134" spans="2:10" x14ac:dyDescent="0.25">
      <c r="B134" s="536"/>
      <c r="C134" s="562" t="s">
        <v>1914</v>
      </c>
      <c r="D134" s="547" t="s">
        <v>1914</v>
      </c>
      <c r="F134" s="211" t="s">
        <v>1340</v>
      </c>
      <c r="H134" s="2"/>
      <c r="I134" s="232"/>
      <c r="J134" s="48"/>
    </row>
    <row r="135" spans="2:10" x14ac:dyDescent="0.25">
      <c r="B135" s="536"/>
      <c r="C135" s="562" t="s">
        <v>2033</v>
      </c>
      <c r="D135" s="547" t="s">
        <v>2200</v>
      </c>
      <c r="F135" s="109" t="s">
        <v>1341</v>
      </c>
      <c r="H135" s="2"/>
      <c r="I135" s="232"/>
      <c r="J135" s="48"/>
    </row>
    <row r="136" spans="2:10" x14ac:dyDescent="0.25">
      <c r="B136" s="536"/>
      <c r="C136" s="562" t="s">
        <v>2034</v>
      </c>
      <c r="D136" s="547" t="s">
        <v>2201</v>
      </c>
      <c r="F136" s="206" t="s">
        <v>1342</v>
      </c>
      <c r="H136" s="2"/>
      <c r="I136" s="232"/>
      <c r="J136" s="48"/>
    </row>
    <row r="137" spans="2:10" x14ac:dyDescent="0.25">
      <c r="B137" s="536"/>
      <c r="C137" s="562" t="s">
        <v>2035</v>
      </c>
      <c r="D137" s="547" t="s">
        <v>2202</v>
      </c>
      <c r="F137" s="204" t="s">
        <v>1343</v>
      </c>
      <c r="H137" s="2"/>
      <c r="I137" s="232"/>
      <c r="J137" s="48"/>
    </row>
    <row r="138" spans="2:10" x14ac:dyDescent="0.25">
      <c r="B138" s="536"/>
      <c r="C138" s="562" t="s">
        <v>2078</v>
      </c>
      <c r="D138" s="547" t="s">
        <v>2254</v>
      </c>
      <c r="F138" s="109" t="s">
        <v>1344</v>
      </c>
      <c r="H138" s="2"/>
      <c r="I138" s="232"/>
      <c r="J138" s="48"/>
    </row>
    <row r="139" spans="2:10" x14ac:dyDescent="0.25">
      <c r="B139" s="536"/>
      <c r="C139" s="562"/>
      <c r="D139" s="547"/>
      <c r="F139" s="109" t="s">
        <v>1345</v>
      </c>
      <c r="H139" s="2"/>
      <c r="I139" s="232"/>
      <c r="J139" s="48"/>
    </row>
    <row r="140" spans="2:10" x14ac:dyDescent="0.25">
      <c r="B140" s="536"/>
      <c r="C140" s="562"/>
      <c r="D140" s="547" t="s">
        <v>2250</v>
      </c>
      <c r="F140" s="206" t="s">
        <v>1346</v>
      </c>
      <c r="H140" s="2"/>
      <c r="I140" s="232"/>
      <c r="J140" s="48"/>
    </row>
    <row r="141" spans="2:10" x14ac:dyDescent="0.25">
      <c r="B141" s="536"/>
      <c r="C141" s="562"/>
      <c r="D141" s="547"/>
      <c r="F141" s="204" t="s">
        <v>1347</v>
      </c>
      <c r="H141" s="2"/>
      <c r="I141" s="232"/>
      <c r="J141" s="48"/>
    </row>
    <row r="142" spans="2:10" x14ac:dyDescent="0.25">
      <c r="B142" s="536"/>
      <c r="C142" s="562"/>
      <c r="D142" s="547"/>
      <c r="F142" s="3308" t="s">
        <v>3010</v>
      </c>
      <c r="H142" s="2"/>
      <c r="I142" s="232"/>
      <c r="J142" s="48"/>
    </row>
    <row r="143" spans="2:10" x14ac:dyDescent="0.25">
      <c r="B143" s="536"/>
      <c r="C143" s="562"/>
      <c r="D143" s="547"/>
      <c r="F143" s="3309" t="s">
        <v>1348</v>
      </c>
      <c r="H143" s="2"/>
      <c r="I143" s="232"/>
      <c r="J143" s="48"/>
    </row>
    <row r="144" spans="2:10" x14ac:dyDescent="0.25">
      <c r="B144" s="536"/>
      <c r="C144" s="562" t="s">
        <v>2079</v>
      </c>
      <c r="D144" s="547" t="s">
        <v>2251</v>
      </c>
      <c r="F144" s="3309" t="s">
        <v>1349</v>
      </c>
      <c r="H144" s="2"/>
      <c r="I144" s="232"/>
      <c r="J144" s="48"/>
    </row>
    <row r="145" spans="2:10" x14ac:dyDescent="0.25">
      <c r="B145" s="536"/>
      <c r="C145" s="562"/>
      <c r="D145" s="547"/>
      <c r="F145" s="3309" t="s">
        <v>8209</v>
      </c>
      <c r="H145" s="2"/>
      <c r="I145" s="232"/>
      <c r="J145" s="48"/>
    </row>
    <row r="146" spans="2:10" x14ac:dyDescent="0.25">
      <c r="B146" s="536"/>
      <c r="C146" s="562" t="s">
        <v>2080</v>
      </c>
      <c r="D146" s="547" t="s">
        <v>2252</v>
      </c>
      <c r="F146" s="3309" t="s">
        <v>8207</v>
      </c>
      <c r="H146" s="2"/>
      <c r="I146" s="232"/>
      <c r="J146" s="240"/>
    </row>
    <row r="147" spans="2:10" x14ac:dyDescent="0.25">
      <c r="B147" s="536"/>
      <c r="C147" s="562"/>
      <c r="D147" s="547"/>
      <c r="F147" s="3309" t="s">
        <v>8208</v>
      </c>
      <c r="H147" s="2"/>
      <c r="I147" s="232"/>
      <c r="J147" s="48"/>
    </row>
    <row r="148" spans="2:10" x14ac:dyDescent="0.25">
      <c r="B148" s="536"/>
      <c r="C148" s="562" t="s">
        <v>2077</v>
      </c>
      <c r="D148" s="547" t="s">
        <v>2253</v>
      </c>
      <c r="F148" s="3309" t="s">
        <v>6924</v>
      </c>
      <c r="H148" s="2"/>
      <c r="I148" s="232"/>
      <c r="J148" s="48"/>
    </row>
    <row r="149" spans="2:10" x14ac:dyDescent="0.25">
      <c r="B149" s="536"/>
      <c r="C149" s="562"/>
      <c r="D149" s="547"/>
      <c r="F149" s="3316"/>
      <c r="H149" s="2"/>
      <c r="I149" s="232"/>
      <c r="J149" s="48"/>
    </row>
    <row r="150" spans="2:10" x14ac:dyDescent="0.25">
      <c r="B150" s="536"/>
      <c r="C150" s="562"/>
      <c r="D150" s="547"/>
      <c r="F150" s="3317" t="s">
        <v>6923</v>
      </c>
      <c r="H150" s="2"/>
      <c r="I150" s="232"/>
    </row>
    <row r="151" spans="2:10" x14ac:dyDescent="0.25">
      <c r="B151" s="536"/>
      <c r="C151" s="562"/>
      <c r="D151" s="547"/>
      <c r="F151" s="204" t="s">
        <v>1350</v>
      </c>
      <c r="H151" s="2"/>
      <c r="I151" s="232"/>
    </row>
    <row r="152" spans="2:10" x14ac:dyDescent="0.25">
      <c r="B152" s="536"/>
      <c r="C152" s="562"/>
      <c r="D152" s="547"/>
      <c r="F152" s="3307" t="s">
        <v>1351</v>
      </c>
      <c r="H152" s="2"/>
      <c r="I152" s="232"/>
    </row>
    <row r="153" spans="2:10" x14ac:dyDescent="0.25">
      <c r="B153" s="536"/>
      <c r="C153" s="562"/>
      <c r="D153" s="547"/>
      <c r="F153" s="204" t="s">
        <v>1352</v>
      </c>
      <c r="H153" s="2"/>
      <c r="I153" s="232"/>
    </row>
    <row r="154" spans="2:10" x14ac:dyDescent="0.25">
      <c r="B154" s="536"/>
      <c r="C154" s="562" t="s">
        <v>2036</v>
      </c>
      <c r="D154" s="547" t="s">
        <v>2203</v>
      </c>
      <c r="F154" s="3309" t="s">
        <v>1353</v>
      </c>
      <c r="H154" s="2"/>
      <c r="I154" s="232"/>
    </row>
    <row r="155" spans="2:10" x14ac:dyDescent="0.25">
      <c r="B155" s="537"/>
      <c r="C155" s="566" t="s">
        <v>2037</v>
      </c>
      <c r="D155" s="551" t="s">
        <v>2204</v>
      </c>
      <c r="F155" s="3309" t="s">
        <v>1354</v>
      </c>
      <c r="H155" s="2"/>
      <c r="I155" s="232"/>
    </row>
    <row r="156" spans="2:10" x14ac:dyDescent="0.25">
      <c r="B156" s="572" t="s">
        <v>8915</v>
      </c>
      <c r="C156" s="561" t="s">
        <v>2038</v>
      </c>
      <c r="D156" s="546" t="s">
        <v>2205</v>
      </c>
      <c r="F156" s="3309" t="s">
        <v>1355</v>
      </c>
      <c r="H156" s="2"/>
      <c r="I156" s="232"/>
    </row>
    <row r="157" spans="2:10" x14ac:dyDescent="0.25">
      <c r="B157" s="369" t="s">
        <v>8927</v>
      </c>
      <c r="C157" s="562" t="s">
        <v>2039</v>
      </c>
      <c r="D157" s="547" t="s">
        <v>2206</v>
      </c>
      <c r="F157" s="204" t="s">
        <v>1356</v>
      </c>
      <c r="H157" s="2"/>
      <c r="I157" s="232"/>
    </row>
    <row r="158" spans="2:10" x14ac:dyDescent="0.25">
      <c r="B158" s="77" t="s">
        <v>8901</v>
      </c>
      <c r="C158" s="562" t="s">
        <v>2040</v>
      </c>
      <c r="D158" s="547" t="s">
        <v>2207</v>
      </c>
      <c r="F158" s="3318" t="s">
        <v>1357</v>
      </c>
      <c r="H158" s="2"/>
      <c r="I158" s="232"/>
    </row>
    <row r="159" spans="2:10" x14ac:dyDescent="0.25">
      <c r="B159" s="630" t="s">
        <v>9075</v>
      </c>
      <c r="C159" s="562" t="s">
        <v>2041</v>
      </c>
      <c r="D159" s="547" t="s">
        <v>2208</v>
      </c>
      <c r="F159" s="3319" t="s">
        <v>1358</v>
      </c>
      <c r="H159" s="2"/>
      <c r="I159" s="232"/>
    </row>
    <row r="160" spans="2:10" x14ac:dyDescent="0.25">
      <c r="B160" s="536"/>
      <c r="C160" s="562" t="s">
        <v>2075</v>
      </c>
      <c r="D160" s="547" t="s">
        <v>2255</v>
      </c>
      <c r="F160" s="3308" t="s">
        <v>1359</v>
      </c>
      <c r="H160" s="2"/>
      <c r="I160" s="232"/>
    </row>
    <row r="161" spans="2:9" x14ac:dyDescent="0.25">
      <c r="B161" s="536"/>
      <c r="C161" s="562"/>
      <c r="D161" s="547"/>
      <c r="F161" s="3309" t="s">
        <v>1360</v>
      </c>
      <c r="H161" s="2"/>
      <c r="I161" s="232"/>
    </row>
    <row r="162" spans="2:9" x14ac:dyDescent="0.25">
      <c r="B162" s="536"/>
      <c r="C162" s="562" t="s">
        <v>2042</v>
      </c>
      <c r="D162" s="547" t="s">
        <v>2209</v>
      </c>
      <c r="F162" s="3309" t="s">
        <v>1361</v>
      </c>
      <c r="H162" s="2"/>
      <c r="I162" s="231"/>
    </row>
    <row r="163" spans="2:9" x14ac:dyDescent="0.25">
      <c r="B163" s="536"/>
      <c r="C163" s="582" t="s">
        <v>2043</v>
      </c>
      <c r="D163" s="564" t="s">
        <v>2210</v>
      </c>
      <c r="E163" s="253"/>
      <c r="F163" s="3309" t="s">
        <v>7099</v>
      </c>
      <c r="H163" s="2"/>
      <c r="I163" s="231"/>
    </row>
    <row r="164" spans="2:9" x14ac:dyDescent="0.25">
      <c r="B164" s="536"/>
      <c r="C164" s="355" t="s">
        <v>2044</v>
      </c>
      <c r="D164" s="320" t="s">
        <v>2256</v>
      </c>
      <c r="F164" s="3307" t="s">
        <v>7100</v>
      </c>
      <c r="H164" s="2"/>
      <c r="I164" s="231"/>
    </row>
    <row r="165" spans="2:9" x14ac:dyDescent="0.25">
      <c r="B165" s="536"/>
      <c r="C165" s="355" t="s">
        <v>2045</v>
      </c>
      <c r="D165" s="320"/>
      <c r="E165" s="255"/>
      <c r="F165" s="323" t="s">
        <v>1362</v>
      </c>
      <c r="H165" s="2"/>
      <c r="I165" s="231"/>
    </row>
    <row r="166" spans="2:9" x14ac:dyDescent="0.25">
      <c r="B166" s="536"/>
      <c r="C166" s="355" t="s">
        <v>2046</v>
      </c>
      <c r="D166" s="320" t="s">
        <v>2211</v>
      </c>
      <c r="E166" s="255"/>
      <c r="F166" s="214" t="s">
        <v>1363</v>
      </c>
      <c r="H166" s="2"/>
      <c r="I166" s="231"/>
    </row>
    <row r="167" spans="2:9" x14ac:dyDescent="0.25">
      <c r="B167" s="536"/>
      <c r="C167" s="355"/>
      <c r="D167" s="320"/>
      <c r="E167" s="255"/>
      <c r="F167" s="3311" t="s">
        <v>1364</v>
      </c>
      <c r="H167" s="2"/>
      <c r="I167" s="231"/>
    </row>
    <row r="168" spans="2:9" x14ac:dyDescent="0.25">
      <c r="B168" s="536"/>
      <c r="C168" s="355" t="s">
        <v>2047</v>
      </c>
      <c r="D168" s="320" t="s">
        <v>2212</v>
      </c>
      <c r="E168" s="255"/>
      <c r="F168" s="3311" t="s">
        <v>1365</v>
      </c>
      <c r="H168" s="2"/>
      <c r="I168" s="231"/>
    </row>
    <row r="169" spans="2:9" x14ac:dyDescent="0.25">
      <c r="B169" s="536"/>
      <c r="C169" s="583" t="s">
        <v>2048</v>
      </c>
      <c r="D169" s="565" t="s">
        <v>2213</v>
      </c>
      <c r="E169" s="357"/>
      <c r="F169" s="323" t="s">
        <v>1366</v>
      </c>
      <c r="H169" s="2"/>
      <c r="I169" s="231"/>
    </row>
    <row r="170" spans="2:9" x14ac:dyDescent="0.25">
      <c r="B170" s="536"/>
      <c r="C170" s="568" t="s">
        <v>2049</v>
      </c>
      <c r="D170" s="584" t="s">
        <v>2214</v>
      </c>
      <c r="E170" s="358"/>
      <c r="F170" s="3311" t="s">
        <v>1367</v>
      </c>
      <c r="H170" s="256"/>
      <c r="I170" s="233"/>
    </row>
    <row r="171" spans="2:9" x14ac:dyDescent="0.25">
      <c r="B171" s="536"/>
      <c r="C171" s="568" t="s">
        <v>2050</v>
      </c>
      <c r="D171" s="569" t="s">
        <v>2215</v>
      </c>
      <c r="E171" s="359"/>
      <c r="F171" s="3311" t="s">
        <v>1368</v>
      </c>
      <c r="H171" s="2"/>
      <c r="I171" s="231"/>
    </row>
    <row r="172" spans="2:9" x14ac:dyDescent="0.25">
      <c r="B172" s="536"/>
      <c r="C172" s="568" t="s">
        <v>2051</v>
      </c>
      <c r="D172" s="569" t="s">
        <v>2216</v>
      </c>
      <c r="E172" s="359"/>
      <c r="F172" s="480" t="s">
        <v>1369</v>
      </c>
      <c r="H172" s="2"/>
      <c r="I172" s="231"/>
    </row>
    <row r="173" spans="2:9" x14ac:dyDescent="0.25">
      <c r="B173" s="536"/>
      <c r="C173" s="568" t="s">
        <v>2052</v>
      </c>
      <c r="D173" s="569" t="s">
        <v>2217</v>
      </c>
      <c r="E173" s="359"/>
      <c r="F173" s="115" t="s">
        <v>1370</v>
      </c>
      <c r="H173" s="2"/>
      <c r="I173" s="231"/>
    </row>
    <row r="174" spans="2:9" x14ac:dyDescent="0.25">
      <c r="B174" s="536"/>
      <c r="C174" s="568" t="s">
        <v>2053</v>
      </c>
      <c r="D174" s="569" t="s">
        <v>2218</v>
      </c>
      <c r="E174" s="359"/>
      <c r="F174" s="480" t="s">
        <v>1371</v>
      </c>
    </row>
    <row r="175" spans="2:9" x14ac:dyDescent="0.25">
      <c r="B175" s="537"/>
      <c r="C175" s="566" t="s">
        <v>2054</v>
      </c>
      <c r="D175" s="551" t="s">
        <v>2219</v>
      </c>
      <c r="E175" s="255"/>
      <c r="F175" s="214" t="s">
        <v>1372</v>
      </c>
    </row>
    <row r="176" spans="2:9" x14ac:dyDescent="0.25">
      <c r="B176" s="572" t="s">
        <v>8915</v>
      </c>
      <c r="C176" s="561" t="s">
        <v>2055</v>
      </c>
      <c r="D176" s="546" t="s">
        <v>2220</v>
      </c>
      <c r="E176" s="255"/>
      <c r="F176" s="388" t="s">
        <v>1373</v>
      </c>
    </row>
    <row r="177" spans="2:6" x14ac:dyDescent="0.25">
      <c r="B177" s="352"/>
      <c r="C177" s="562" t="s">
        <v>2056</v>
      </c>
      <c r="D177" s="547" t="s">
        <v>2221</v>
      </c>
      <c r="E177" s="255"/>
      <c r="F177" s="3318" t="s">
        <v>1374</v>
      </c>
    </row>
    <row r="178" spans="2:6" x14ac:dyDescent="0.25">
      <c r="B178" s="352"/>
      <c r="C178" s="562"/>
      <c r="D178" s="545" t="s">
        <v>2222</v>
      </c>
    </row>
    <row r="179" spans="2:6" x14ac:dyDescent="0.25">
      <c r="B179" s="352"/>
      <c r="C179" s="562"/>
      <c r="D179" s="546" t="s">
        <v>2223</v>
      </c>
    </row>
    <row r="180" spans="2:6" x14ac:dyDescent="0.25">
      <c r="B180" s="352"/>
      <c r="C180" s="562"/>
      <c r="D180" s="547" t="s">
        <v>2224</v>
      </c>
    </row>
    <row r="181" spans="2:6" x14ac:dyDescent="0.25">
      <c r="B181" s="352"/>
      <c r="C181" s="562"/>
      <c r="D181" s="547" t="s">
        <v>2257</v>
      </c>
    </row>
    <row r="182" spans="2:6" x14ac:dyDescent="0.25">
      <c r="B182" s="352"/>
      <c r="C182" s="562"/>
      <c r="D182" s="547" t="s">
        <v>2225</v>
      </c>
    </row>
    <row r="183" spans="2:6" x14ac:dyDescent="0.25">
      <c r="B183" s="352"/>
      <c r="C183" s="562" t="s">
        <v>2074</v>
      </c>
      <c r="D183" s="547" t="s">
        <v>2258</v>
      </c>
    </row>
    <row r="184" spans="2:6" x14ac:dyDescent="0.25">
      <c r="B184" s="352"/>
      <c r="C184" s="562"/>
      <c r="D184" s="547"/>
    </row>
    <row r="185" spans="2:6" x14ac:dyDescent="0.25">
      <c r="B185" s="352"/>
      <c r="C185" s="562" t="s">
        <v>2057</v>
      </c>
      <c r="D185" s="547" t="s">
        <v>2226</v>
      </c>
    </row>
    <row r="186" spans="2:6" x14ac:dyDescent="0.25">
      <c r="B186" s="353"/>
      <c r="C186" s="566" t="s">
        <v>2058</v>
      </c>
      <c r="D186" s="551" t="s">
        <v>2227</v>
      </c>
    </row>
    <row r="187" spans="2:6" x14ac:dyDescent="0.25">
      <c r="B187" s="572" t="s">
        <v>8916</v>
      </c>
      <c r="C187" s="561"/>
      <c r="D187" s="554"/>
    </row>
    <row r="188" spans="2:6" x14ac:dyDescent="0.25">
      <c r="B188" s="352"/>
      <c r="C188" s="562" t="s">
        <v>2059</v>
      </c>
      <c r="D188" s="555" t="s">
        <v>2228</v>
      </c>
    </row>
    <row r="189" spans="2:6" x14ac:dyDescent="0.25">
      <c r="B189" s="353"/>
      <c r="C189" s="566" t="s">
        <v>2060</v>
      </c>
      <c r="D189" s="560" t="s">
        <v>2229</v>
      </c>
    </row>
    <row r="190" spans="2:6" x14ac:dyDescent="0.25">
      <c r="B190" s="572" t="s">
        <v>8917</v>
      </c>
      <c r="C190" s="561" t="s">
        <v>2073</v>
      </c>
      <c r="D190" s="554" t="s">
        <v>2259</v>
      </c>
    </row>
    <row r="191" spans="2:6" x14ac:dyDescent="0.25">
      <c r="B191" s="352"/>
      <c r="C191" s="562"/>
      <c r="D191" s="555"/>
    </row>
    <row r="192" spans="2:6" x14ac:dyDescent="0.25">
      <c r="B192" s="352"/>
      <c r="C192" s="562" t="s">
        <v>2061</v>
      </c>
      <c r="D192" s="555" t="s">
        <v>2230</v>
      </c>
    </row>
    <row r="193" spans="2:6" x14ac:dyDescent="0.25">
      <c r="B193" s="352"/>
      <c r="C193" s="566" t="s">
        <v>2062</v>
      </c>
      <c r="D193" s="560" t="s">
        <v>2231</v>
      </c>
    </row>
    <row r="194" spans="2:6" x14ac:dyDescent="0.25">
      <c r="B194" s="572" t="s">
        <v>8918</v>
      </c>
      <c r="C194" s="561"/>
      <c r="D194" s="554"/>
    </row>
    <row r="195" spans="2:6" x14ac:dyDescent="0.25">
      <c r="B195" s="590" t="s">
        <v>8928</v>
      </c>
      <c r="C195" s="562" t="s">
        <v>2063</v>
      </c>
      <c r="D195" s="555" t="s">
        <v>2232</v>
      </c>
    </row>
    <row r="196" spans="2:6" x14ac:dyDescent="0.25">
      <c r="B196" s="72" t="s">
        <v>8902</v>
      </c>
      <c r="C196" s="562" t="s">
        <v>2064</v>
      </c>
      <c r="D196" s="555" t="s">
        <v>2233</v>
      </c>
    </row>
    <row r="197" spans="2:6" x14ac:dyDescent="0.25">
      <c r="B197" s="592" t="s">
        <v>9197</v>
      </c>
      <c r="C197" s="562"/>
      <c r="D197" s="555"/>
    </row>
    <row r="198" spans="2:6" x14ac:dyDescent="0.25">
      <c r="B198" s="352"/>
      <c r="C198" s="562" t="s">
        <v>2071</v>
      </c>
      <c r="D198" s="555" t="s">
        <v>2260</v>
      </c>
      <c r="F198" s="46"/>
    </row>
    <row r="199" spans="2:6" x14ac:dyDescent="0.25">
      <c r="B199" s="352"/>
      <c r="C199" s="562" t="s">
        <v>2072</v>
      </c>
      <c r="D199" s="555" t="s">
        <v>2234</v>
      </c>
    </row>
    <row r="200" spans="2:6" x14ac:dyDescent="0.25">
      <c r="B200" s="352"/>
      <c r="C200" s="562" t="s">
        <v>2065</v>
      </c>
      <c r="D200" s="555" t="s">
        <v>2235</v>
      </c>
    </row>
    <row r="201" spans="2:6" x14ac:dyDescent="0.25">
      <c r="B201" s="353"/>
      <c r="C201" s="566" t="s">
        <v>2066</v>
      </c>
      <c r="D201" s="560" t="s">
        <v>2261</v>
      </c>
    </row>
    <row r="202" spans="2:6" x14ac:dyDescent="0.25">
      <c r="C202" s="231" t="s">
        <v>2067</v>
      </c>
      <c r="D202" s="241" t="s">
        <v>2236</v>
      </c>
    </row>
    <row r="203" spans="2:6" x14ac:dyDescent="0.25">
      <c r="C203" s="231" t="s">
        <v>2068</v>
      </c>
      <c r="D203" s="241" t="s">
        <v>2237</v>
      </c>
    </row>
    <row r="204" spans="2:6" x14ac:dyDescent="0.25">
      <c r="B204" s="351" t="s">
        <v>2084</v>
      </c>
      <c r="C204" s="585" t="s">
        <v>2069</v>
      </c>
      <c r="D204" s="586" t="s">
        <v>2238</v>
      </c>
    </row>
    <row r="208" spans="2:6" x14ac:dyDescent="0.25">
      <c r="B208" s="294" t="s">
        <v>8929</v>
      </c>
    </row>
    <row r="209" spans="2:2" x14ac:dyDescent="0.25">
      <c r="B209" s="73" t="s">
        <v>8898</v>
      </c>
    </row>
    <row r="210" spans="2:2" x14ac:dyDescent="0.25">
      <c r="B210" s="591" t="s">
        <v>8930</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5"/>
  <dimension ref="A1:W693"/>
  <sheetViews>
    <sheetView topLeftCell="A47" zoomScale="75" zoomScaleNormal="75" workbookViewId="0">
      <selection activeCell="K75" sqref="K75:L75"/>
    </sheetView>
  </sheetViews>
  <sheetFormatPr baseColWidth="10" defaultColWidth="107.28515625" defaultRowHeight="15" x14ac:dyDescent="0.25"/>
  <cols>
    <col min="1" max="1" width="120.42578125" style="107" customWidth="1"/>
    <col min="2" max="9" width="3.5703125" style="107" bestFit="1" customWidth="1"/>
    <col min="10" max="10" width="56.28515625" customWidth="1"/>
    <col min="11" max="11" width="19" hidden="1" customWidth="1"/>
    <col min="12" max="12" width="53.28515625" customWidth="1"/>
    <col min="13" max="13" width="13.28515625" bestFit="1" customWidth="1"/>
    <col min="14" max="14" width="15.42578125" bestFit="1" customWidth="1"/>
    <col min="15" max="15" width="5.85546875" style="14" bestFit="1" customWidth="1"/>
    <col min="16" max="16" width="65.28515625" customWidth="1"/>
    <col min="17" max="17" width="9.7109375" bestFit="1" customWidth="1"/>
    <col min="18" max="18" width="62.42578125" style="3" bestFit="1" customWidth="1"/>
    <col min="20" max="20" width="122.28515625" bestFit="1" customWidth="1"/>
  </cols>
  <sheetData>
    <row r="1" spans="1:21" ht="22.5" x14ac:dyDescent="0.25">
      <c r="A1" s="326" t="s">
        <v>2099</v>
      </c>
      <c r="B1" s="4112" t="s">
        <v>19800</v>
      </c>
      <c r="C1" s="4112"/>
      <c r="D1" s="4112"/>
      <c r="E1" s="4112"/>
      <c r="F1" s="4112"/>
      <c r="G1" s="4112"/>
      <c r="H1" s="4112"/>
      <c r="I1" s="4112"/>
      <c r="J1" s="4112"/>
      <c r="K1" s="4112"/>
      <c r="L1" s="4112"/>
      <c r="O1" s="4227" t="s">
        <v>7991</v>
      </c>
      <c r="P1" s="4228"/>
      <c r="Q1" s="4228"/>
      <c r="R1" s="4228"/>
      <c r="T1" s="413"/>
      <c r="U1" s="413"/>
    </row>
    <row r="2" spans="1:21" x14ac:dyDescent="0.25">
      <c r="A2" s="210" t="s">
        <v>8211</v>
      </c>
      <c r="B2" s="4157" t="s">
        <v>11063</v>
      </c>
      <c r="C2" s="4157"/>
      <c r="D2" s="4157"/>
      <c r="E2" s="4157"/>
      <c r="F2" s="4157"/>
      <c r="G2" s="4157"/>
      <c r="H2" s="4157"/>
      <c r="I2" s="4157"/>
      <c r="J2" s="4157"/>
      <c r="K2" s="4157"/>
      <c r="L2" s="4158"/>
      <c r="O2" s="393"/>
      <c r="P2" s="307" t="s">
        <v>7992</v>
      </c>
      <c r="Q2" s="4231" t="s">
        <v>7993</v>
      </c>
      <c r="R2" s="4232"/>
      <c r="U2" s="413"/>
    </row>
    <row r="3" spans="1:21" x14ac:dyDescent="0.25">
      <c r="A3" s="110" t="s">
        <v>2093</v>
      </c>
      <c r="B3" s="4152" t="s">
        <v>11064</v>
      </c>
      <c r="C3" s="4152"/>
      <c r="D3" s="4152"/>
      <c r="E3" s="4152"/>
      <c r="F3" s="4152"/>
      <c r="G3" s="4152"/>
      <c r="H3" s="4152"/>
      <c r="I3" s="4152"/>
      <c r="J3" s="4152"/>
      <c r="K3" s="4152"/>
      <c r="L3" s="4153"/>
      <c r="O3" s="394"/>
      <c r="P3" s="306" t="s">
        <v>7994</v>
      </c>
      <c r="Q3" s="4229" t="s">
        <v>7995</v>
      </c>
      <c r="R3" s="4230"/>
      <c r="U3" s="413"/>
    </row>
    <row r="4" spans="1:21" ht="22.5" x14ac:dyDescent="0.25">
      <c r="A4" s="107" t="s">
        <v>2095</v>
      </c>
      <c r="B4" s="4151" t="s">
        <v>19801</v>
      </c>
      <c r="C4" s="4112"/>
      <c r="D4" s="4112"/>
      <c r="E4" s="4112"/>
      <c r="F4" s="4112"/>
      <c r="G4" s="4112"/>
      <c r="H4" s="4112"/>
      <c r="I4" s="4112"/>
      <c r="J4" s="4112"/>
      <c r="K4" s="4112"/>
      <c r="L4" s="4112"/>
      <c r="O4" s="394"/>
      <c r="P4" s="306" t="s">
        <v>7996</v>
      </c>
      <c r="Q4" s="4229" t="s">
        <v>7995</v>
      </c>
      <c r="R4" s="4230"/>
      <c r="U4" s="413"/>
    </row>
    <row r="5" spans="1:21" x14ac:dyDescent="0.25">
      <c r="B5" s="4157" t="s">
        <v>11063</v>
      </c>
      <c r="C5" s="4157"/>
      <c r="D5" s="4157"/>
      <c r="E5" s="4157"/>
      <c r="F5" s="4157"/>
      <c r="G5" s="4157"/>
      <c r="H5" s="4157"/>
      <c r="I5" s="4157"/>
      <c r="J5" s="4157"/>
      <c r="K5" s="4157"/>
      <c r="L5" s="4158"/>
      <c r="O5" s="394"/>
      <c r="P5" s="306" t="s">
        <v>7997</v>
      </c>
      <c r="Q5" s="4229" t="s">
        <v>7998</v>
      </c>
      <c r="R5" s="4230"/>
      <c r="U5" s="413"/>
    </row>
    <row r="6" spans="1:21" x14ac:dyDescent="0.25">
      <c r="B6" s="4152" t="s">
        <v>11064</v>
      </c>
      <c r="C6" s="4152"/>
      <c r="D6" s="4152"/>
      <c r="E6" s="4152"/>
      <c r="F6" s="4152"/>
      <c r="G6" s="4152"/>
      <c r="H6" s="4152"/>
      <c r="I6" s="4152"/>
      <c r="J6" s="4152"/>
      <c r="K6" s="4152"/>
      <c r="L6" s="4153"/>
      <c r="O6" s="394"/>
      <c r="P6" s="306" t="s">
        <v>7999</v>
      </c>
      <c r="Q6" s="4229" t="s">
        <v>8000</v>
      </c>
      <c r="R6" s="4230"/>
      <c r="U6" s="413"/>
    </row>
    <row r="7" spans="1:21" x14ac:dyDescent="0.25">
      <c r="B7" s="4154" t="s">
        <v>11065</v>
      </c>
      <c r="C7" s="4155"/>
      <c r="D7" s="4155"/>
      <c r="E7" s="4155"/>
      <c r="F7" s="4155"/>
      <c r="G7" s="4155"/>
      <c r="H7" s="4155"/>
      <c r="I7" s="4155"/>
      <c r="J7" s="4155"/>
      <c r="K7" s="4155"/>
      <c r="L7" s="4156"/>
      <c r="O7" s="394"/>
      <c r="P7" s="306" t="s">
        <v>8001</v>
      </c>
      <c r="Q7" s="4229">
        <v>0</v>
      </c>
      <c r="R7" s="4230"/>
      <c r="U7" s="413"/>
    </row>
    <row r="8" spans="1:21" ht="22.5" x14ac:dyDescent="0.25">
      <c r="A8" s="1146" t="s">
        <v>1375</v>
      </c>
      <c r="B8" s="4112" t="s">
        <v>19802</v>
      </c>
      <c r="C8" s="4112"/>
      <c r="D8" s="4112"/>
      <c r="E8" s="4112"/>
      <c r="F8" s="4112"/>
      <c r="G8" s="4112"/>
      <c r="H8" s="4112"/>
      <c r="I8" s="4112"/>
      <c r="J8" s="4112"/>
      <c r="K8" s="4112"/>
      <c r="L8" s="4112"/>
      <c r="O8" s="394"/>
      <c r="P8" s="306" t="s">
        <v>8002</v>
      </c>
      <c r="Q8" s="4229" t="s">
        <v>8192</v>
      </c>
      <c r="R8" s="4230"/>
      <c r="U8" s="413"/>
    </row>
    <row r="9" spans="1:21" x14ac:dyDescent="0.25">
      <c r="A9" s="224" t="s">
        <v>2094</v>
      </c>
      <c r="B9" s="3329" t="s">
        <v>10991</v>
      </c>
      <c r="C9" s="3292"/>
      <c r="D9" s="3292"/>
      <c r="E9" s="3292"/>
      <c r="F9" s="3292"/>
      <c r="G9" s="3292"/>
      <c r="H9" s="3292"/>
      <c r="I9" s="3292"/>
      <c r="J9" s="3292"/>
      <c r="K9" s="3292"/>
      <c r="L9" s="3293"/>
      <c r="O9" s="394"/>
      <c r="P9" s="306" t="s">
        <v>8003</v>
      </c>
      <c r="Q9" s="4229" t="s">
        <v>564</v>
      </c>
      <c r="R9" s="4230"/>
    </row>
    <row r="10" spans="1:21" x14ac:dyDescent="0.25">
      <c r="A10" s="234" t="s">
        <v>8210</v>
      </c>
      <c r="B10" s="3330" t="s">
        <v>8936</v>
      </c>
      <c r="C10" s="3294"/>
      <c r="D10" s="3294"/>
      <c r="E10" s="3294"/>
      <c r="F10" s="3294"/>
      <c r="G10" s="3294"/>
      <c r="H10" s="3294"/>
      <c r="I10" s="3294"/>
      <c r="J10" s="3294"/>
      <c r="K10" s="3294"/>
      <c r="L10" s="3295"/>
      <c r="O10" s="394"/>
      <c r="P10" s="306" t="s">
        <v>8004</v>
      </c>
      <c r="Q10" s="4229" t="s">
        <v>8724</v>
      </c>
      <c r="R10" s="4230"/>
      <c r="U10" s="413"/>
    </row>
    <row r="11" spans="1:21" x14ac:dyDescent="0.25">
      <c r="A11" s="1167" t="s">
        <v>1242</v>
      </c>
      <c r="B11" s="3328" t="s">
        <v>9885</v>
      </c>
      <c r="C11" s="3290"/>
      <c r="D11" s="3290"/>
      <c r="E11" s="3290"/>
      <c r="F11" s="3290"/>
      <c r="G11" s="3290"/>
      <c r="H11" s="3290"/>
      <c r="I11" s="3290"/>
      <c r="J11" s="3290"/>
      <c r="K11" s="3290"/>
      <c r="L11" s="3291"/>
      <c r="O11" s="394"/>
      <c r="P11" s="306" t="s">
        <v>8005</v>
      </c>
      <c r="Q11" s="4229" t="s">
        <v>8725</v>
      </c>
      <c r="R11" s="4230"/>
    </row>
    <row r="12" spans="1:21" x14ac:dyDescent="0.25">
      <c r="A12" s="235" t="s">
        <v>1272</v>
      </c>
      <c r="B12" s="3331" t="s">
        <v>8937</v>
      </c>
      <c r="C12" s="682"/>
      <c r="D12" s="682"/>
      <c r="E12" s="682"/>
      <c r="F12" s="682"/>
      <c r="G12" s="682"/>
      <c r="H12" s="682"/>
      <c r="I12" s="682"/>
      <c r="J12" s="682"/>
      <c r="K12" s="682"/>
      <c r="L12" s="3289"/>
      <c r="O12" s="394"/>
      <c r="P12" s="306" t="s">
        <v>8006</v>
      </c>
      <c r="Q12" s="4229" t="s">
        <v>8007</v>
      </c>
      <c r="R12" s="4230"/>
      <c r="U12" s="413"/>
    </row>
    <row r="13" spans="1:21" ht="15.75" x14ac:dyDescent="0.25">
      <c r="A13" s="224" t="s">
        <v>1273</v>
      </c>
      <c r="B13" s="3332" t="s">
        <v>8829</v>
      </c>
      <c r="C13" s="3333"/>
      <c r="D13" s="3333"/>
      <c r="E13" s="3333"/>
      <c r="F13" s="3333"/>
      <c r="G13" s="3333"/>
      <c r="H13" s="3333"/>
      <c r="I13" s="3333"/>
      <c r="J13" s="3333"/>
      <c r="K13" s="3333"/>
      <c r="L13" s="3334"/>
      <c r="O13" s="394"/>
      <c r="P13" s="306" t="s">
        <v>8008</v>
      </c>
      <c r="Q13" s="4229">
        <v>0</v>
      </c>
      <c r="R13" s="4230"/>
    </row>
    <row r="14" spans="1:21" x14ac:dyDescent="0.25">
      <c r="A14" s="110" t="s">
        <v>2092</v>
      </c>
      <c r="B14" s="4239" t="s">
        <v>9892</v>
      </c>
      <c r="C14" s="4239"/>
      <c r="D14" s="4239"/>
      <c r="E14" s="4239"/>
      <c r="F14" s="4239"/>
      <c r="G14" s="4239"/>
      <c r="H14" s="4239"/>
      <c r="I14" s="4239"/>
      <c r="J14" s="4239"/>
      <c r="K14" s="4239"/>
      <c r="L14" s="4240"/>
      <c r="O14" s="394"/>
      <c r="P14" s="308"/>
      <c r="Q14" s="4237"/>
      <c r="R14" s="4238"/>
    </row>
    <row r="15" spans="1:21" x14ac:dyDescent="0.25">
      <c r="A15" s="108" t="s">
        <v>2096</v>
      </c>
      <c r="B15" s="4241" t="s">
        <v>8871</v>
      </c>
      <c r="C15" s="4241"/>
      <c r="D15" s="4241"/>
      <c r="E15" s="4241"/>
      <c r="F15" s="4241"/>
      <c r="G15" s="4241"/>
      <c r="H15" s="4241"/>
      <c r="I15" s="4241"/>
      <c r="J15" s="4241"/>
      <c r="K15" s="4241"/>
      <c r="L15" s="4242"/>
      <c r="O15" s="394"/>
      <c r="P15" s="309" t="s">
        <v>8009</v>
      </c>
      <c r="Q15" s="4233" t="s">
        <v>8010</v>
      </c>
      <c r="R15" s="4234"/>
      <c r="U15" s="413"/>
    </row>
    <row r="16" spans="1:21" x14ac:dyDescent="0.25">
      <c r="A16" s="225" t="s">
        <v>1274</v>
      </c>
      <c r="B16" s="4147" t="s">
        <v>8830</v>
      </c>
      <c r="C16" s="4147"/>
      <c r="D16" s="4147"/>
      <c r="E16" s="4147"/>
      <c r="F16" s="4147"/>
      <c r="G16" s="4147"/>
      <c r="H16" s="4147"/>
      <c r="I16" s="4147"/>
      <c r="J16" s="4147"/>
      <c r="K16" s="4147"/>
      <c r="L16" s="4148"/>
      <c r="O16" s="395"/>
      <c r="P16" s="37"/>
      <c r="Q16" s="4235"/>
      <c r="R16" s="4236"/>
    </row>
    <row r="17" spans="1:21" x14ac:dyDescent="0.25">
      <c r="A17" s="225" t="s">
        <v>1275</v>
      </c>
      <c r="B17" s="4135" t="s">
        <v>9062</v>
      </c>
      <c r="C17" s="4135"/>
      <c r="D17" s="4135"/>
      <c r="E17" s="4135"/>
      <c r="F17" s="4135"/>
      <c r="G17" s="4135"/>
      <c r="H17" s="4135"/>
      <c r="I17" s="4135"/>
      <c r="J17" s="4135"/>
      <c r="K17" s="4135"/>
      <c r="L17" s="4136"/>
      <c r="O17" s="395"/>
      <c r="P17" t="s">
        <v>8011</v>
      </c>
      <c r="Q17" s="310"/>
      <c r="R17" s="406"/>
    </row>
    <row r="18" spans="1:21" x14ac:dyDescent="0.25">
      <c r="A18" s="110" t="s">
        <v>2089</v>
      </c>
      <c r="B18" s="4149" t="s">
        <v>8939</v>
      </c>
      <c r="C18" s="4149"/>
      <c r="D18" s="4149"/>
      <c r="E18" s="4149"/>
      <c r="F18" s="4149"/>
      <c r="G18" s="4149"/>
      <c r="H18" s="4149"/>
      <c r="I18" s="4149"/>
      <c r="J18" s="4149"/>
      <c r="K18" s="4149"/>
      <c r="L18" s="4150"/>
      <c r="O18" s="396" t="s">
        <v>7130</v>
      </c>
      <c r="P18" s="343" t="s">
        <v>8012</v>
      </c>
      <c r="Q18" s="343" t="s">
        <v>644</v>
      </c>
      <c r="R18" s="1104" t="s">
        <v>664</v>
      </c>
    </row>
    <row r="19" spans="1:21" x14ac:dyDescent="0.25">
      <c r="A19" s="108" t="s">
        <v>8212</v>
      </c>
      <c r="B19" s="4149" t="s">
        <v>8940</v>
      </c>
      <c r="C19" s="4149"/>
      <c r="D19" s="4149"/>
      <c r="E19" s="4149"/>
      <c r="F19" s="4149"/>
      <c r="G19" s="4149"/>
      <c r="H19" s="4149"/>
      <c r="I19" s="4149"/>
      <c r="J19" s="4149"/>
      <c r="K19" s="4149"/>
      <c r="L19" s="4150"/>
      <c r="N19" s="177" t="s">
        <v>3185</v>
      </c>
      <c r="O19" s="397">
        <v>84</v>
      </c>
      <c r="P19" s="430" t="s">
        <v>8013</v>
      </c>
      <c r="Q19" s="317">
        <v>7</v>
      </c>
      <c r="R19" s="408" t="s">
        <v>2487</v>
      </c>
    </row>
    <row r="20" spans="1:21" x14ac:dyDescent="0.25">
      <c r="A20" s="110" t="s">
        <v>2090</v>
      </c>
      <c r="B20" s="4149" t="s">
        <v>8941</v>
      </c>
      <c r="C20" s="4149"/>
      <c r="D20" s="4149"/>
      <c r="E20" s="4149"/>
      <c r="F20" s="4149"/>
      <c r="G20" s="4149"/>
      <c r="H20" s="4149"/>
      <c r="I20" s="4149"/>
      <c r="J20" s="4149"/>
      <c r="K20" s="4149"/>
      <c r="L20" s="4150"/>
      <c r="O20" s="397">
        <v>50</v>
      </c>
      <c r="P20" s="312" t="s">
        <v>8014</v>
      </c>
      <c r="Q20" s="317">
        <v>2</v>
      </c>
      <c r="R20" s="408" t="s">
        <v>8015</v>
      </c>
    </row>
    <row r="21" spans="1:21" ht="15" customHeight="1" x14ac:dyDescent="0.25">
      <c r="A21" s="108" t="s">
        <v>2102</v>
      </c>
      <c r="B21" s="4135" t="s">
        <v>8942</v>
      </c>
      <c r="C21" s="4135"/>
      <c r="D21" s="4135"/>
      <c r="E21" s="4135"/>
      <c r="F21" s="4135"/>
      <c r="G21" s="4135"/>
      <c r="H21" s="4135"/>
      <c r="I21" s="4135"/>
      <c r="J21" s="4135"/>
      <c r="K21" s="4135"/>
      <c r="L21" s="4136"/>
      <c r="O21" s="397">
        <v>87</v>
      </c>
      <c r="P21" s="312" t="s">
        <v>8016</v>
      </c>
      <c r="Q21" s="317">
        <v>1</v>
      </c>
      <c r="R21" s="408" t="s">
        <v>96</v>
      </c>
    </row>
    <row r="22" spans="1:21" ht="15" customHeight="1" x14ac:dyDescent="0.25">
      <c r="A22" s="108" t="s">
        <v>2091</v>
      </c>
      <c r="B22" s="4135" t="s">
        <v>8943</v>
      </c>
      <c r="C22" s="4135"/>
      <c r="D22" s="4135"/>
      <c r="E22" s="4135"/>
      <c r="F22" s="4135"/>
      <c r="G22" s="4135"/>
      <c r="H22" s="4135"/>
      <c r="I22" s="4135"/>
      <c r="J22" s="4135"/>
      <c r="K22" s="4135"/>
      <c r="L22" s="4136"/>
      <c r="O22" s="397" t="s">
        <v>8017</v>
      </c>
      <c r="P22" s="312" t="s">
        <v>8018</v>
      </c>
      <c r="Q22" s="317">
        <v>8</v>
      </c>
      <c r="R22" s="408" t="s">
        <v>8019</v>
      </c>
    </row>
    <row r="23" spans="1:21" ht="15" customHeight="1" x14ac:dyDescent="0.25">
      <c r="A23" s="108"/>
      <c r="B23" s="4137" t="s">
        <v>9179</v>
      </c>
      <c r="C23" s="4137"/>
      <c r="D23" s="4137"/>
      <c r="E23" s="4137"/>
      <c r="F23" s="4137"/>
      <c r="G23" s="4137"/>
      <c r="H23" s="4137"/>
      <c r="I23" s="4137"/>
      <c r="J23" s="4137"/>
      <c r="K23" s="4137"/>
      <c r="L23" s="4138"/>
      <c r="O23" s="397" t="s">
        <v>8020</v>
      </c>
      <c r="P23" s="312" t="s">
        <v>8021</v>
      </c>
      <c r="Q23" s="317">
        <v>2</v>
      </c>
      <c r="R23" s="408" t="s">
        <v>8022</v>
      </c>
      <c r="U23" s="413"/>
    </row>
    <row r="24" spans="1:21" ht="30" x14ac:dyDescent="0.25">
      <c r="A24" s="108"/>
      <c r="B24" s="4103" t="s">
        <v>8831</v>
      </c>
      <c r="C24" s="4103"/>
      <c r="D24" s="4103"/>
      <c r="E24" s="4103"/>
      <c r="F24" s="4103"/>
      <c r="G24" s="4103"/>
      <c r="H24" s="4103"/>
      <c r="I24" s="4103"/>
      <c r="J24" s="4103"/>
      <c r="K24" s="4103"/>
      <c r="L24" s="4104"/>
      <c r="O24" s="397" t="s">
        <v>8023</v>
      </c>
      <c r="P24" s="312" t="s">
        <v>8024</v>
      </c>
      <c r="Q24" s="317">
        <v>31</v>
      </c>
      <c r="R24" s="408" t="s">
        <v>8036</v>
      </c>
      <c r="U24" s="413"/>
    </row>
    <row r="25" spans="1:21" x14ac:dyDescent="0.25">
      <c r="A25" s="108"/>
      <c r="B25" s="4139" t="s">
        <v>8832</v>
      </c>
      <c r="C25" s="4139"/>
      <c r="D25" s="4139"/>
      <c r="E25" s="4139"/>
      <c r="F25" s="4139"/>
      <c r="G25" s="4139"/>
      <c r="H25" s="4139"/>
      <c r="I25" s="4139"/>
      <c r="J25" s="4139"/>
      <c r="K25" s="4139"/>
      <c r="L25" s="4140"/>
      <c r="N25" s="455" t="s">
        <v>8726</v>
      </c>
      <c r="O25" s="397" t="s">
        <v>204</v>
      </c>
      <c r="P25" s="312" t="s">
        <v>8025</v>
      </c>
      <c r="Q25" s="317"/>
      <c r="R25" s="408"/>
      <c r="U25" s="413"/>
    </row>
    <row r="26" spans="1:21" x14ac:dyDescent="0.25">
      <c r="A26" s="108"/>
      <c r="B26" s="4139" t="s">
        <v>8873</v>
      </c>
      <c r="C26" s="4139"/>
      <c r="D26" s="4139"/>
      <c r="E26" s="4139"/>
      <c r="F26" s="4139"/>
      <c r="G26" s="4139"/>
      <c r="H26" s="4139"/>
      <c r="I26" s="4139"/>
      <c r="J26" s="4139"/>
      <c r="K26" s="4139"/>
      <c r="L26" s="4140"/>
      <c r="O26" s="397"/>
      <c r="P26" s="312" t="s">
        <v>8026</v>
      </c>
      <c r="Q26" s="317"/>
      <c r="R26" s="408"/>
      <c r="U26" s="413"/>
    </row>
    <row r="27" spans="1:21" x14ac:dyDescent="0.25">
      <c r="A27" s="108"/>
      <c r="B27" s="4141" t="s">
        <v>8944</v>
      </c>
      <c r="C27" s="4141"/>
      <c r="D27" s="4141"/>
      <c r="E27" s="4141"/>
      <c r="F27" s="4141"/>
      <c r="G27" s="4141"/>
      <c r="H27" s="4141"/>
      <c r="I27" s="4141"/>
      <c r="J27" s="4141"/>
      <c r="K27" s="4141"/>
      <c r="L27" s="4142"/>
      <c r="O27" s="397"/>
      <c r="P27" s="312" t="s">
        <v>8027</v>
      </c>
      <c r="Q27" s="317"/>
      <c r="R27" s="408"/>
    </row>
    <row r="28" spans="1:21" x14ac:dyDescent="0.25">
      <c r="A28" s="108"/>
      <c r="B28" s="4143" t="s">
        <v>8945</v>
      </c>
      <c r="C28" s="4143"/>
      <c r="D28" s="4143"/>
      <c r="E28" s="4143"/>
      <c r="F28" s="4143"/>
      <c r="G28" s="4143"/>
      <c r="H28" s="4143"/>
      <c r="I28" s="4143"/>
      <c r="J28" s="4143"/>
      <c r="K28" s="4143"/>
      <c r="L28" s="4144"/>
      <c r="O28" s="397"/>
      <c r="P28" s="312" t="s">
        <v>8028</v>
      </c>
      <c r="Q28" s="317"/>
      <c r="R28" s="408"/>
      <c r="U28" s="413"/>
    </row>
    <row r="29" spans="1:21" x14ac:dyDescent="0.25">
      <c r="A29" s="108"/>
      <c r="B29" s="4145" t="s">
        <v>9812</v>
      </c>
      <c r="C29" s="4145"/>
      <c r="D29" s="4145"/>
      <c r="E29" s="4145"/>
      <c r="F29" s="4145"/>
      <c r="G29" s="4145"/>
      <c r="H29" s="4145"/>
      <c r="I29" s="4145"/>
      <c r="J29" s="4145"/>
      <c r="K29" s="4145"/>
      <c r="L29" s="4146"/>
      <c r="O29" s="397"/>
      <c r="P29" s="312" t="s">
        <v>8029</v>
      </c>
      <c r="Q29" s="317"/>
      <c r="R29" s="408"/>
      <c r="U29" s="413"/>
    </row>
    <row r="30" spans="1:21" x14ac:dyDescent="0.25">
      <c r="A30" s="108"/>
      <c r="B30" s="4159" t="s">
        <v>8947</v>
      </c>
      <c r="C30" s="4159"/>
      <c r="D30" s="4159"/>
      <c r="E30" s="4159"/>
      <c r="F30" s="4159"/>
      <c r="G30" s="4159"/>
      <c r="H30" s="4159"/>
      <c r="I30" s="4159"/>
      <c r="J30" s="4159"/>
      <c r="K30" s="4159"/>
      <c r="L30" s="4160"/>
      <c r="O30" s="397"/>
      <c r="P30" s="312" t="s">
        <v>8030</v>
      </c>
      <c r="Q30" s="317"/>
      <c r="R30" s="408"/>
    </row>
    <row r="31" spans="1:21" x14ac:dyDescent="0.25">
      <c r="A31" s="108"/>
      <c r="B31" s="4161" t="s">
        <v>9811</v>
      </c>
      <c r="C31" s="4161"/>
      <c r="D31" s="4161"/>
      <c r="E31" s="4161"/>
      <c r="F31" s="4161"/>
      <c r="G31" s="4161"/>
      <c r="H31" s="4161"/>
      <c r="I31" s="4161"/>
      <c r="J31" s="4161"/>
      <c r="K31" s="4161"/>
      <c r="L31" s="4162"/>
      <c r="O31" s="397"/>
      <c r="P31" s="312" t="s">
        <v>8031</v>
      </c>
      <c r="Q31" s="317"/>
      <c r="R31" s="408"/>
      <c r="U31" s="413"/>
    </row>
    <row r="32" spans="1:21" x14ac:dyDescent="0.25">
      <c r="A32" s="108"/>
      <c r="B32" s="4163" t="s">
        <v>8948</v>
      </c>
      <c r="C32" s="4163"/>
      <c r="D32" s="4163"/>
      <c r="E32" s="4163"/>
      <c r="F32" s="4163"/>
      <c r="G32" s="4163"/>
      <c r="H32" s="4163"/>
      <c r="I32" s="4163"/>
      <c r="J32" s="4163"/>
      <c r="K32" s="4163"/>
      <c r="L32" s="4164"/>
      <c r="O32" s="397"/>
      <c r="P32" s="312" t="s">
        <v>8032</v>
      </c>
      <c r="Q32" s="317"/>
      <c r="R32" s="408"/>
      <c r="U32" s="413"/>
    </row>
    <row r="33" spans="1:21" x14ac:dyDescent="0.25">
      <c r="A33" s="108"/>
      <c r="B33" s="4163" t="s">
        <v>8946</v>
      </c>
      <c r="C33" s="4163"/>
      <c r="D33" s="4163"/>
      <c r="E33" s="4163"/>
      <c r="F33" s="4163"/>
      <c r="G33" s="4163"/>
      <c r="H33" s="4163"/>
      <c r="I33" s="4163"/>
      <c r="J33" s="4163"/>
      <c r="K33" s="4163"/>
      <c r="L33" s="4164"/>
      <c r="O33" s="397"/>
      <c r="P33" s="312" t="s">
        <v>8033</v>
      </c>
      <c r="Q33" s="317"/>
      <c r="R33" s="408"/>
      <c r="U33" s="413"/>
    </row>
    <row r="34" spans="1:21" x14ac:dyDescent="0.25">
      <c r="A34" s="108"/>
      <c r="B34" s="4103" t="s">
        <v>8833</v>
      </c>
      <c r="C34" s="4103"/>
      <c r="D34" s="4103"/>
      <c r="E34" s="4103"/>
      <c r="F34" s="4103"/>
      <c r="G34" s="4103"/>
      <c r="H34" s="4103"/>
      <c r="I34" s="4103"/>
      <c r="J34" s="4103"/>
      <c r="K34" s="4103"/>
      <c r="L34" s="4104"/>
      <c r="O34" s="397"/>
      <c r="P34" s="312" t="s">
        <v>8034</v>
      </c>
      <c r="Q34" s="317"/>
      <c r="R34" s="408"/>
      <c r="U34" s="413"/>
    </row>
    <row r="35" spans="1:21" x14ac:dyDescent="0.25">
      <c r="A35" s="108"/>
      <c r="B35" s="4139" t="s">
        <v>8872</v>
      </c>
      <c r="C35" s="4139"/>
      <c r="D35" s="4139"/>
      <c r="E35" s="4139"/>
      <c r="F35" s="4139"/>
      <c r="G35" s="4139"/>
      <c r="H35" s="4139"/>
      <c r="I35" s="4139"/>
      <c r="J35" s="4139"/>
      <c r="K35" s="4139"/>
      <c r="L35" s="4140"/>
      <c r="O35" s="397"/>
      <c r="P35" s="312" t="s">
        <v>8035</v>
      </c>
      <c r="Q35" s="317"/>
      <c r="R35" s="408"/>
    </row>
    <row r="36" spans="1:21" x14ac:dyDescent="0.25">
      <c r="A36" s="108"/>
      <c r="B36" s="4165" t="s">
        <v>9061</v>
      </c>
      <c r="C36" s="4165"/>
      <c r="D36" s="4165"/>
      <c r="E36" s="4165"/>
      <c r="F36" s="4165"/>
      <c r="G36" s="4165"/>
      <c r="H36" s="4165"/>
      <c r="I36" s="4165"/>
      <c r="J36" s="4165"/>
      <c r="K36" s="4165"/>
      <c r="L36" s="4166"/>
      <c r="O36" s="397">
        <v>80</v>
      </c>
      <c r="P36" s="430" t="s">
        <v>8037</v>
      </c>
      <c r="Q36" s="317">
        <v>26</v>
      </c>
      <c r="R36" s="408" t="s">
        <v>8038</v>
      </c>
      <c r="U36" s="413"/>
    </row>
    <row r="37" spans="1:21" x14ac:dyDescent="0.25">
      <c r="A37" s="108"/>
      <c r="B37" s="4103" t="s">
        <v>8834</v>
      </c>
      <c r="C37" s="4103"/>
      <c r="D37" s="4103"/>
      <c r="E37" s="4103"/>
      <c r="F37" s="4103"/>
      <c r="G37" s="4103"/>
      <c r="H37" s="4103"/>
      <c r="I37" s="4103"/>
      <c r="J37" s="4103"/>
      <c r="K37" s="4103"/>
      <c r="L37" s="4104"/>
      <c r="O37" s="397">
        <v>57</v>
      </c>
      <c r="P37" s="430" t="s">
        <v>8039</v>
      </c>
      <c r="Q37" s="317">
        <v>19</v>
      </c>
      <c r="R37" s="408" t="s">
        <v>9116</v>
      </c>
      <c r="U37" s="413"/>
    </row>
    <row r="38" spans="1:21" x14ac:dyDescent="0.25">
      <c r="A38" s="108"/>
      <c r="B38" s="3793" t="s">
        <v>8835</v>
      </c>
      <c r="C38" s="3793"/>
      <c r="D38" s="3793"/>
      <c r="E38" s="3793"/>
      <c r="F38" s="3793"/>
      <c r="G38" s="3793"/>
      <c r="H38" s="3793"/>
      <c r="I38" s="3793"/>
      <c r="J38" s="3793"/>
      <c r="K38" s="3793"/>
      <c r="L38" s="3794"/>
      <c r="O38" s="397" t="s">
        <v>8041</v>
      </c>
      <c r="P38" s="312" t="s">
        <v>8042</v>
      </c>
      <c r="Q38" s="317">
        <v>4</v>
      </c>
      <c r="R38" s="408" t="s">
        <v>8043</v>
      </c>
      <c r="U38" s="413"/>
    </row>
    <row r="39" spans="1:21" x14ac:dyDescent="0.25">
      <c r="A39" s="108"/>
      <c r="B39" s="3793" t="s">
        <v>9063</v>
      </c>
      <c r="C39" s="3793"/>
      <c r="D39" s="3793"/>
      <c r="E39" s="3793"/>
      <c r="F39" s="3793"/>
      <c r="G39" s="3793"/>
      <c r="H39" s="3793"/>
      <c r="I39" s="3793"/>
      <c r="J39" s="3793"/>
      <c r="K39" s="3793"/>
      <c r="L39" s="3794"/>
      <c r="O39" s="397" t="s">
        <v>8044</v>
      </c>
      <c r="P39" s="897" t="s">
        <v>9887</v>
      </c>
      <c r="Q39" s="317">
        <v>1</v>
      </c>
      <c r="R39" s="408" t="s">
        <v>97</v>
      </c>
    </row>
    <row r="40" spans="1:21" x14ac:dyDescent="0.25">
      <c r="A40" s="108"/>
      <c r="B40" s="3903" t="s">
        <v>9064</v>
      </c>
      <c r="C40" s="3903"/>
      <c r="D40" s="3903"/>
      <c r="E40" s="3903"/>
      <c r="F40" s="3903"/>
      <c r="G40" s="3903"/>
      <c r="H40" s="3903"/>
      <c r="I40" s="3903"/>
      <c r="J40" s="3903"/>
      <c r="K40" s="3903"/>
      <c r="L40" s="3929"/>
      <c r="O40" s="397" t="s">
        <v>8046</v>
      </c>
      <c r="P40" s="1003" t="s">
        <v>8047</v>
      </c>
      <c r="Q40" s="317">
        <v>3</v>
      </c>
      <c r="R40" s="408" t="s">
        <v>8049</v>
      </c>
      <c r="U40" s="413"/>
    </row>
    <row r="41" spans="1:21" x14ac:dyDescent="0.25">
      <c r="A41" s="108"/>
      <c r="B41" s="3793" t="s">
        <v>8836</v>
      </c>
      <c r="C41" s="3793"/>
      <c r="D41" s="3793"/>
      <c r="E41" s="3793"/>
      <c r="F41" s="3793"/>
      <c r="G41" s="3793"/>
      <c r="H41" s="3793"/>
      <c r="I41" s="3793"/>
      <c r="J41" s="3793"/>
      <c r="K41" s="3793"/>
      <c r="L41" s="3794"/>
      <c r="O41" s="397"/>
      <c r="P41" s="312" t="s">
        <v>8048</v>
      </c>
      <c r="Q41" s="317"/>
      <c r="R41" s="408"/>
      <c r="U41" s="413"/>
    </row>
    <row r="42" spans="1:21" x14ac:dyDescent="0.25">
      <c r="A42" s="108"/>
      <c r="B42" s="4103" t="s">
        <v>8837</v>
      </c>
      <c r="C42" s="4103"/>
      <c r="D42" s="4103"/>
      <c r="E42" s="4103"/>
      <c r="F42" s="4103"/>
      <c r="G42" s="4103"/>
      <c r="H42" s="4103"/>
      <c r="I42" s="4103"/>
      <c r="J42" s="4103"/>
      <c r="K42" s="4103"/>
      <c r="L42" s="4104"/>
      <c r="M42" s="442" t="s">
        <v>2984</v>
      </c>
      <c r="O42" s="397" t="s">
        <v>8050</v>
      </c>
      <c r="P42" s="348" t="s">
        <v>8051</v>
      </c>
      <c r="Q42" s="317">
        <v>1</v>
      </c>
      <c r="R42" s="408" t="s">
        <v>114</v>
      </c>
      <c r="U42" s="413"/>
    </row>
    <row r="43" spans="1:21" x14ac:dyDescent="0.25">
      <c r="A43" s="108"/>
      <c r="B43" s="3906" t="s">
        <v>9065</v>
      </c>
      <c r="C43" s="3906"/>
      <c r="D43" s="3906"/>
      <c r="E43" s="3906"/>
      <c r="F43" s="3906"/>
      <c r="G43" s="3906"/>
      <c r="H43" s="3906"/>
      <c r="I43" s="3906"/>
      <c r="J43" s="3906"/>
      <c r="K43" s="3906"/>
      <c r="L43" s="3934"/>
      <c r="M43" s="442" t="s">
        <v>2984</v>
      </c>
      <c r="O43" s="397" t="s">
        <v>8052</v>
      </c>
      <c r="P43" s="348" t="s">
        <v>8053</v>
      </c>
      <c r="Q43" s="317">
        <v>1</v>
      </c>
      <c r="R43" s="408" t="s">
        <v>97</v>
      </c>
      <c r="U43" s="413"/>
    </row>
    <row r="44" spans="1:21" ht="30" x14ac:dyDescent="0.25">
      <c r="A44" s="108"/>
      <c r="B44" s="4126" t="s">
        <v>8739</v>
      </c>
      <c r="C44" s="4126"/>
      <c r="D44" s="4126"/>
      <c r="E44" s="4126"/>
      <c r="F44" s="4126"/>
      <c r="G44" s="4126"/>
      <c r="H44" s="4126"/>
      <c r="I44" s="4126"/>
      <c r="J44" s="4126"/>
      <c r="K44" s="4126"/>
      <c r="L44" s="4127"/>
      <c r="M44" s="442" t="s">
        <v>2984</v>
      </c>
      <c r="O44" s="397">
        <v>92</v>
      </c>
      <c r="P44" s="348" t="s">
        <v>8054</v>
      </c>
      <c r="Q44" s="317">
        <v>36</v>
      </c>
      <c r="R44" s="408" t="s">
        <v>8055</v>
      </c>
      <c r="U44" s="413"/>
    </row>
    <row r="45" spans="1:21" ht="30" x14ac:dyDescent="0.25">
      <c r="A45" s="108"/>
      <c r="B45" s="4105" t="s">
        <v>8860</v>
      </c>
      <c r="C45" s="4105"/>
      <c r="D45" s="4105"/>
      <c r="E45" s="4105"/>
      <c r="F45" s="4105"/>
      <c r="G45" s="4105"/>
      <c r="H45" s="4105"/>
      <c r="I45" s="4105"/>
      <c r="J45" s="4105"/>
      <c r="K45" s="4105"/>
      <c r="L45" s="4106"/>
      <c r="O45" s="397" t="s">
        <v>8056</v>
      </c>
      <c r="P45" s="897" t="s">
        <v>9886</v>
      </c>
      <c r="Q45" s="317">
        <v>176</v>
      </c>
      <c r="R45" s="408" t="s">
        <v>11052</v>
      </c>
      <c r="U45" s="413"/>
    </row>
    <row r="46" spans="1:21" ht="30" x14ac:dyDescent="0.25">
      <c r="A46" s="108"/>
      <c r="B46" s="3903" t="s">
        <v>8859</v>
      </c>
      <c r="C46" s="3903"/>
      <c r="D46" s="3903"/>
      <c r="E46" s="3903"/>
      <c r="F46" s="3903"/>
      <c r="G46" s="3903"/>
      <c r="H46" s="3903"/>
      <c r="I46" s="3903"/>
      <c r="J46" s="3903"/>
      <c r="K46" s="3903"/>
      <c r="L46" s="3929"/>
      <c r="O46" s="397" t="s">
        <v>8561</v>
      </c>
      <c r="P46" s="348" t="s">
        <v>8058</v>
      </c>
      <c r="Q46" s="317">
        <v>176</v>
      </c>
      <c r="R46" s="408" t="s">
        <v>11053</v>
      </c>
      <c r="U46" s="413"/>
    </row>
    <row r="47" spans="1:21" x14ac:dyDescent="0.25">
      <c r="A47" s="108"/>
      <c r="B47" s="3903" t="s">
        <v>9945</v>
      </c>
      <c r="C47" s="3903"/>
      <c r="D47" s="3903"/>
      <c r="E47" s="3903"/>
      <c r="F47" s="3903"/>
      <c r="G47" s="3903"/>
      <c r="H47" s="3903"/>
      <c r="I47" s="3903"/>
      <c r="J47" s="3903"/>
      <c r="K47" s="3903"/>
      <c r="L47" s="3929"/>
      <c r="N47" s="447" t="s">
        <v>8711</v>
      </c>
      <c r="O47" s="397" t="s">
        <v>52</v>
      </c>
      <c r="P47" s="430" t="s">
        <v>8059</v>
      </c>
      <c r="Q47" s="317">
        <v>3</v>
      </c>
      <c r="R47" s="408">
        <v>171231</v>
      </c>
      <c r="U47" s="413"/>
    </row>
    <row r="48" spans="1:21" x14ac:dyDescent="0.25">
      <c r="A48" s="108"/>
      <c r="B48" s="3903" t="s">
        <v>8861</v>
      </c>
      <c r="C48" s="3903"/>
      <c r="D48" s="3903"/>
      <c r="E48" s="3903"/>
      <c r="F48" s="3903"/>
      <c r="G48" s="3903"/>
      <c r="H48" s="3903"/>
      <c r="I48" s="3903"/>
      <c r="J48" s="3903"/>
      <c r="K48" s="3903"/>
      <c r="L48" s="3929"/>
      <c r="N48" s="446" t="s">
        <v>3000</v>
      </c>
      <c r="O48" s="397" t="s">
        <v>1645</v>
      </c>
      <c r="P48" s="430" t="s">
        <v>8060</v>
      </c>
      <c r="Q48" s="317">
        <v>8</v>
      </c>
      <c r="R48" s="408" t="s">
        <v>8716</v>
      </c>
      <c r="U48" s="413"/>
    </row>
    <row r="49" spans="1:21" x14ac:dyDescent="0.25">
      <c r="A49" s="108"/>
      <c r="B49" s="4103" t="s">
        <v>1549</v>
      </c>
      <c r="C49" s="4103"/>
      <c r="D49" s="4103"/>
      <c r="E49" s="4103"/>
      <c r="F49" s="4103"/>
      <c r="G49" s="4103"/>
      <c r="H49" s="4103"/>
      <c r="I49" s="4103"/>
      <c r="J49" s="4103"/>
      <c r="K49" s="4103"/>
      <c r="L49" s="4104"/>
      <c r="O49" s="397" t="s">
        <v>8061</v>
      </c>
      <c r="P49" s="312" t="s">
        <v>8062</v>
      </c>
      <c r="Q49" s="317">
        <v>2</v>
      </c>
      <c r="R49" s="408" t="s">
        <v>8723</v>
      </c>
      <c r="U49" s="413"/>
    </row>
    <row r="50" spans="1:21" x14ac:dyDescent="0.25">
      <c r="A50" s="108"/>
      <c r="B50" s="4105" t="s">
        <v>11098</v>
      </c>
      <c r="C50" s="4105"/>
      <c r="D50" s="4105"/>
      <c r="E50" s="4105"/>
      <c r="F50" s="4105"/>
      <c r="G50" s="4105"/>
      <c r="H50" s="4105"/>
      <c r="I50" s="4105"/>
      <c r="J50" s="4105"/>
      <c r="K50" s="4105"/>
      <c r="L50" s="4106"/>
      <c r="O50" s="397" t="s">
        <v>8063</v>
      </c>
      <c r="P50" s="347" t="s">
        <v>8064</v>
      </c>
      <c r="Q50" s="317">
        <v>1</v>
      </c>
      <c r="R50" s="408">
        <v>82</v>
      </c>
      <c r="U50" s="413"/>
    </row>
    <row r="51" spans="1:21" x14ac:dyDescent="0.25">
      <c r="A51" s="108"/>
      <c r="B51" s="4105" t="s">
        <v>8838</v>
      </c>
      <c r="C51" s="4105"/>
      <c r="D51" s="4105"/>
      <c r="E51" s="4105"/>
      <c r="F51" s="4105"/>
      <c r="G51" s="4105"/>
      <c r="H51" s="4105"/>
      <c r="I51" s="4105"/>
      <c r="J51" s="4105"/>
      <c r="K51" s="4105"/>
      <c r="L51" s="4106"/>
      <c r="N51" s="447" t="s">
        <v>8712</v>
      </c>
      <c r="O51" s="397" t="s">
        <v>203</v>
      </c>
      <c r="P51" s="430" t="s">
        <v>8065</v>
      </c>
      <c r="Q51" s="317">
        <v>3</v>
      </c>
      <c r="R51" s="408">
        <v>151001</v>
      </c>
      <c r="U51" s="413"/>
    </row>
    <row r="52" spans="1:21" x14ac:dyDescent="0.25">
      <c r="A52" s="108"/>
      <c r="B52" s="3903" t="s">
        <v>8839</v>
      </c>
      <c r="C52" s="3903"/>
      <c r="D52" s="3903"/>
      <c r="E52" s="3903"/>
      <c r="F52" s="3903"/>
      <c r="G52" s="3903"/>
      <c r="H52" s="3903"/>
      <c r="I52" s="3903"/>
      <c r="J52" s="3903"/>
      <c r="K52" s="3903"/>
      <c r="L52" s="3929"/>
      <c r="O52" s="397" t="s">
        <v>8066</v>
      </c>
      <c r="P52" s="312" t="s">
        <v>8067</v>
      </c>
      <c r="Q52" s="317">
        <v>1</v>
      </c>
      <c r="R52" s="408" t="s">
        <v>564</v>
      </c>
      <c r="U52" s="413"/>
    </row>
    <row r="53" spans="1:21" x14ac:dyDescent="0.25">
      <c r="A53" s="108"/>
      <c r="O53" s="397" t="s">
        <v>205</v>
      </c>
      <c r="P53" s="312" t="s">
        <v>8068</v>
      </c>
      <c r="Q53" s="317">
        <v>2</v>
      </c>
      <c r="R53" s="408" t="s">
        <v>74</v>
      </c>
      <c r="U53" s="413"/>
    </row>
    <row r="54" spans="1:21" x14ac:dyDescent="0.25">
      <c r="A54" s="108"/>
      <c r="B54" s="4093" t="s">
        <v>7130</v>
      </c>
      <c r="C54" s="4093"/>
      <c r="D54" s="4093"/>
      <c r="E54" s="4093"/>
      <c r="F54" s="4093"/>
      <c r="G54" s="4093"/>
      <c r="H54" s="4093"/>
      <c r="I54" s="4093"/>
      <c r="J54" s="4094"/>
      <c r="K54" s="1125" t="s">
        <v>2328</v>
      </c>
      <c r="L54" s="1125" t="s">
        <v>8589</v>
      </c>
      <c r="O54" s="397" t="s">
        <v>8069</v>
      </c>
      <c r="P54" s="312" t="s">
        <v>8070</v>
      </c>
      <c r="Q54" s="317">
        <v>14</v>
      </c>
      <c r="R54" s="408" t="s">
        <v>8194</v>
      </c>
      <c r="U54" s="413"/>
    </row>
    <row r="55" spans="1:21" ht="30" x14ac:dyDescent="0.25">
      <c r="A55" s="108"/>
      <c r="B55" s="4074" t="s">
        <v>8840</v>
      </c>
      <c r="C55" s="4074"/>
      <c r="D55" s="4074"/>
      <c r="E55" s="4074"/>
      <c r="F55" s="4074"/>
      <c r="G55" s="4074"/>
      <c r="H55" s="4074"/>
      <c r="I55" s="4074"/>
      <c r="J55" s="4075"/>
      <c r="K55" s="149" t="s">
        <v>8841</v>
      </c>
      <c r="L55" s="149" t="s">
        <v>8842</v>
      </c>
      <c r="O55" s="397" t="s">
        <v>8071</v>
      </c>
      <c r="P55" s="312" t="s">
        <v>8072</v>
      </c>
      <c r="Q55" s="317">
        <v>30</v>
      </c>
      <c r="R55" s="408" t="s">
        <v>8076</v>
      </c>
      <c r="U55" s="413"/>
    </row>
    <row r="56" spans="1:21" ht="30" x14ac:dyDescent="0.25">
      <c r="A56" s="108"/>
      <c r="B56" s="4074" t="s">
        <v>8843</v>
      </c>
      <c r="C56" s="4074"/>
      <c r="D56" s="4074"/>
      <c r="E56" s="4074"/>
      <c r="F56" s="4074"/>
      <c r="G56" s="4074"/>
      <c r="H56" s="4074"/>
      <c r="I56" s="4074"/>
      <c r="J56" s="4075"/>
      <c r="K56" s="149" t="s">
        <v>8844</v>
      </c>
      <c r="L56" s="149" t="s">
        <v>8845</v>
      </c>
      <c r="O56" s="397"/>
      <c r="P56" s="312" t="s">
        <v>8025</v>
      </c>
      <c r="Q56" s="317"/>
      <c r="R56" s="408"/>
      <c r="U56" s="413"/>
    </row>
    <row r="57" spans="1:21" x14ac:dyDescent="0.25">
      <c r="A57" s="108"/>
      <c r="B57" s="4074" t="s">
        <v>8846</v>
      </c>
      <c r="C57" s="4074"/>
      <c r="D57" s="4074"/>
      <c r="E57" s="4074"/>
      <c r="F57" s="4074"/>
      <c r="G57" s="4074"/>
      <c r="H57" s="4074"/>
      <c r="I57" s="4074"/>
      <c r="J57" s="4075"/>
      <c r="K57" s="149" t="s">
        <v>8847</v>
      </c>
      <c r="L57" s="149" t="s">
        <v>8848</v>
      </c>
      <c r="O57" s="397"/>
      <c r="P57" s="312" t="s">
        <v>8073</v>
      </c>
      <c r="Q57" s="317"/>
      <c r="R57" s="408"/>
      <c r="U57" s="413"/>
    </row>
    <row r="58" spans="1:21" ht="30" x14ac:dyDescent="0.25">
      <c r="A58" s="108"/>
      <c r="B58" s="4095" t="s">
        <v>8849</v>
      </c>
      <c r="C58" s="4095"/>
      <c r="D58" s="4095"/>
      <c r="E58" s="4095"/>
      <c r="F58" s="4095"/>
      <c r="G58" s="4095"/>
      <c r="H58" s="4095"/>
      <c r="I58" s="4095"/>
      <c r="J58" s="4096"/>
      <c r="K58" s="149" t="s">
        <v>8850</v>
      </c>
      <c r="L58" s="520" t="s">
        <v>8851</v>
      </c>
      <c r="O58" s="397"/>
      <c r="P58" s="312" t="s">
        <v>8034</v>
      </c>
      <c r="Q58" s="317"/>
      <c r="R58" s="408"/>
      <c r="U58" s="413"/>
    </row>
    <row r="59" spans="1:21" x14ac:dyDescent="0.25">
      <c r="A59" s="108"/>
      <c r="B59" s="4065"/>
      <c r="C59" s="4065"/>
      <c r="D59" s="4065"/>
      <c r="E59" s="4065"/>
      <c r="F59" s="4065"/>
      <c r="G59" s="4065"/>
      <c r="H59" s="4065"/>
      <c r="I59" s="4065"/>
      <c r="J59" s="4065"/>
      <c r="K59" s="4065"/>
      <c r="L59" s="4066"/>
      <c r="O59" s="397"/>
      <c r="P59" s="312" t="s">
        <v>8027</v>
      </c>
      <c r="Q59" s="317"/>
      <c r="R59" s="408"/>
      <c r="U59" s="413"/>
    </row>
    <row r="60" spans="1:21" x14ac:dyDescent="0.25">
      <c r="A60" s="108"/>
      <c r="B60" s="4030" t="s">
        <v>8852</v>
      </c>
      <c r="C60" s="4030"/>
      <c r="D60" s="4030"/>
      <c r="E60" s="4030"/>
      <c r="F60" s="4030"/>
      <c r="G60" s="4030"/>
      <c r="H60" s="4030"/>
      <c r="I60" s="4030"/>
      <c r="J60" s="4030"/>
      <c r="K60" s="4030"/>
      <c r="L60" s="4132"/>
      <c r="O60" s="397"/>
      <c r="P60" s="312" t="s">
        <v>8074</v>
      </c>
      <c r="Q60" s="317"/>
      <c r="R60" s="408"/>
      <c r="U60" s="413"/>
    </row>
    <row r="61" spans="1:21" x14ac:dyDescent="0.25">
      <c r="A61" s="108"/>
      <c r="B61" s="3902" t="s">
        <v>8869</v>
      </c>
      <c r="C61" s="3903"/>
      <c r="D61" s="3903"/>
      <c r="E61" s="3903"/>
      <c r="F61" s="3903"/>
      <c r="G61" s="3903"/>
      <c r="H61" s="3903"/>
      <c r="I61" s="3903"/>
      <c r="J61" s="3903"/>
      <c r="K61" s="3903"/>
      <c r="L61" s="3929"/>
      <c r="O61" s="397"/>
      <c r="P61" s="312" t="s">
        <v>8028</v>
      </c>
      <c r="Q61" s="317"/>
      <c r="R61" s="408"/>
      <c r="U61" s="413"/>
    </row>
    <row r="62" spans="1:21" x14ac:dyDescent="0.25">
      <c r="A62" s="108"/>
      <c r="B62" s="3902" t="s">
        <v>8868</v>
      </c>
      <c r="C62" s="3903"/>
      <c r="D62" s="3903"/>
      <c r="E62" s="3903"/>
      <c r="F62" s="3903"/>
      <c r="G62" s="3903"/>
      <c r="H62" s="3903"/>
      <c r="I62" s="3903"/>
      <c r="J62" s="3903"/>
      <c r="K62" s="3903"/>
      <c r="L62" s="3929"/>
      <c r="O62" s="397"/>
      <c r="P62" s="312" t="s">
        <v>8029</v>
      </c>
      <c r="Q62" s="317"/>
      <c r="R62" s="408"/>
      <c r="U62" s="413"/>
    </row>
    <row r="63" spans="1:21" x14ac:dyDescent="0.25">
      <c r="A63" s="108"/>
      <c r="B63" s="3902" t="s">
        <v>8870</v>
      </c>
      <c r="C63" s="3903"/>
      <c r="D63" s="3903"/>
      <c r="E63" s="3903"/>
      <c r="F63" s="3903"/>
      <c r="G63" s="3903"/>
      <c r="H63" s="3903"/>
      <c r="I63" s="3903"/>
      <c r="J63" s="3903"/>
      <c r="K63" s="3903"/>
      <c r="L63" s="3929"/>
      <c r="O63" s="397"/>
      <c r="P63" s="312" t="s">
        <v>8035</v>
      </c>
      <c r="Q63" s="317"/>
      <c r="R63" s="408"/>
      <c r="U63" s="413"/>
    </row>
    <row r="64" spans="1:21" x14ac:dyDescent="0.25">
      <c r="A64" s="234"/>
      <c r="B64" s="3903"/>
      <c r="C64" s="3903"/>
      <c r="D64" s="3903"/>
      <c r="E64" s="3903"/>
      <c r="F64" s="3903"/>
      <c r="G64" s="3903"/>
      <c r="H64" s="3903"/>
      <c r="I64" s="3903"/>
      <c r="J64" s="3903"/>
      <c r="K64" s="3903"/>
      <c r="L64" s="3929"/>
      <c r="O64" s="397"/>
      <c r="P64" s="312" t="s">
        <v>8030</v>
      </c>
      <c r="Q64" s="317"/>
      <c r="R64" s="408"/>
      <c r="U64" s="413"/>
    </row>
    <row r="65" spans="1:21" ht="22.5" x14ac:dyDescent="0.25">
      <c r="A65" s="1169" t="s">
        <v>1250</v>
      </c>
      <c r="B65" s="4191" t="s">
        <v>1561</v>
      </c>
      <c r="C65" s="4191"/>
      <c r="D65" s="4191"/>
      <c r="E65" s="4191"/>
      <c r="F65" s="4191"/>
      <c r="G65" s="4191"/>
      <c r="H65" s="4191"/>
      <c r="I65" s="4191"/>
      <c r="J65" s="4191"/>
      <c r="K65" s="4191"/>
      <c r="L65" s="4191"/>
      <c r="O65" s="397"/>
      <c r="P65" s="312" t="s">
        <v>8048</v>
      </c>
      <c r="Q65" s="317"/>
      <c r="R65" s="408"/>
      <c r="T65" s="413"/>
      <c r="U65" s="413"/>
    </row>
    <row r="66" spans="1:21" x14ac:dyDescent="0.25">
      <c r="A66" s="224" t="s">
        <v>1251</v>
      </c>
      <c r="B66" s="4192" t="s">
        <v>11066</v>
      </c>
      <c r="C66" s="4192"/>
      <c r="D66" s="4192"/>
      <c r="E66" s="4192"/>
      <c r="F66" s="4192"/>
      <c r="G66" s="4192"/>
      <c r="H66" s="4192"/>
      <c r="I66" s="4192"/>
      <c r="J66" s="4192"/>
      <c r="K66" s="4192"/>
      <c r="L66" s="4193"/>
      <c r="O66" s="397"/>
      <c r="P66" s="312" t="s">
        <v>8075</v>
      </c>
      <c r="Q66" s="317"/>
      <c r="R66" s="408"/>
      <c r="T66" s="413"/>
      <c r="U66" s="413"/>
    </row>
    <row r="67" spans="1:21" x14ac:dyDescent="0.25">
      <c r="A67" s="230" t="s">
        <v>8213</v>
      </c>
      <c r="B67" s="3793" t="s">
        <v>11067</v>
      </c>
      <c r="C67" s="3793"/>
      <c r="D67" s="3793"/>
      <c r="E67" s="3793"/>
      <c r="F67" s="3793"/>
      <c r="G67" s="3793"/>
      <c r="H67" s="3793"/>
      <c r="I67" s="3793"/>
      <c r="J67" s="3793"/>
      <c r="K67" s="3793"/>
      <c r="L67" s="3794"/>
      <c r="O67" s="397" t="s">
        <v>8077</v>
      </c>
      <c r="P67" s="312" t="s">
        <v>8078</v>
      </c>
      <c r="Q67" s="317">
        <v>29</v>
      </c>
      <c r="R67" s="408" t="s">
        <v>8080</v>
      </c>
      <c r="T67" s="413"/>
      <c r="U67" s="413"/>
    </row>
    <row r="68" spans="1:21" x14ac:dyDescent="0.25">
      <c r="A68" s="110" t="s">
        <v>2088</v>
      </c>
      <c r="B68" s="3796" t="s">
        <v>11068</v>
      </c>
      <c r="C68" s="3796"/>
      <c r="D68" s="3796"/>
      <c r="E68" s="3796"/>
      <c r="F68" s="3796"/>
      <c r="G68" s="3796"/>
      <c r="H68" s="3796"/>
      <c r="I68" s="3796"/>
      <c r="J68" s="3796"/>
      <c r="K68" s="3796"/>
      <c r="L68" s="3797"/>
      <c r="O68" s="397"/>
      <c r="P68" s="312" t="s">
        <v>8079</v>
      </c>
      <c r="Q68" s="317"/>
      <c r="R68" s="408"/>
      <c r="T68" s="413"/>
      <c r="U68" s="413"/>
    </row>
    <row r="69" spans="1:21" x14ac:dyDescent="0.25">
      <c r="A69" s="108" t="s">
        <v>8214</v>
      </c>
      <c r="B69" s="3793" t="s">
        <v>8874</v>
      </c>
      <c r="C69" s="3793"/>
      <c r="D69" s="3793"/>
      <c r="E69" s="3793"/>
      <c r="F69" s="3793"/>
      <c r="G69" s="3793"/>
      <c r="H69" s="3793"/>
      <c r="I69" s="3793"/>
      <c r="J69" s="3793"/>
      <c r="K69" s="3793"/>
      <c r="L69" s="3794"/>
      <c r="O69" s="397"/>
      <c r="P69" s="312" t="s">
        <v>8025</v>
      </c>
      <c r="Q69" s="317"/>
      <c r="R69" s="408"/>
    </row>
    <row r="70" spans="1:21" x14ac:dyDescent="0.25">
      <c r="A70" s="110" t="s">
        <v>1252</v>
      </c>
      <c r="B70" s="4103" t="s">
        <v>1388</v>
      </c>
      <c r="C70" s="4103"/>
      <c r="D70" s="4103"/>
      <c r="E70" s="4103"/>
      <c r="F70" s="4103"/>
      <c r="G70" s="4103"/>
      <c r="H70" s="4103"/>
      <c r="I70" s="4103"/>
      <c r="J70" s="4103"/>
      <c r="K70" s="4103"/>
      <c r="L70" s="4104"/>
      <c r="O70" s="397"/>
      <c r="P70" s="312" t="s">
        <v>8073</v>
      </c>
      <c r="Q70" s="317"/>
      <c r="R70" s="408"/>
    </row>
    <row r="71" spans="1:21" x14ac:dyDescent="0.25">
      <c r="A71" s="108"/>
      <c r="B71" s="4105" t="s">
        <v>9946</v>
      </c>
      <c r="C71" s="4105"/>
      <c r="D71" s="4105"/>
      <c r="E71" s="4105"/>
      <c r="F71" s="4105"/>
      <c r="G71" s="4105"/>
      <c r="H71" s="4105"/>
      <c r="I71" s="4105"/>
      <c r="J71" s="4105"/>
      <c r="K71" s="4105"/>
      <c r="L71" s="4106"/>
      <c r="O71" s="397"/>
      <c r="P71" s="312" t="s">
        <v>8027</v>
      </c>
      <c r="Q71" s="317"/>
      <c r="R71" s="408"/>
    </row>
    <row r="72" spans="1:21" x14ac:dyDescent="0.25">
      <c r="A72" s="108"/>
      <c r="B72" s="4105"/>
      <c r="C72" s="4105"/>
      <c r="D72" s="4105"/>
      <c r="E72" s="4105"/>
      <c r="F72" s="4105"/>
      <c r="G72" s="4105"/>
      <c r="H72" s="4105"/>
      <c r="I72" s="4105"/>
      <c r="J72" s="4105"/>
      <c r="K72" s="4105"/>
      <c r="L72" s="4106"/>
      <c r="O72" s="397"/>
      <c r="P72" s="312" t="s">
        <v>8034</v>
      </c>
      <c r="Q72" s="317"/>
      <c r="R72" s="408"/>
    </row>
    <row r="73" spans="1:21" x14ac:dyDescent="0.25">
      <c r="A73" s="108"/>
      <c r="B73" s="4133" t="s">
        <v>20357</v>
      </c>
      <c r="C73" s="4133"/>
      <c r="D73" s="4133"/>
      <c r="E73" s="4133"/>
      <c r="F73" s="4133"/>
      <c r="G73" s="4133"/>
      <c r="H73" s="4133"/>
      <c r="I73" s="4133"/>
      <c r="J73" s="4133"/>
      <c r="K73" s="4133"/>
      <c r="L73" s="4134"/>
      <c r="O73" s="397"/>
      <c r="P73" s="312" t="s">
        <v>8074</v>
      </c>
      <c r="Q73" s="317"/>
      <c r="R73" s="408"/>
    </row>
    <row r="74" spans="1:21" x14ac:dyDescent="0.25">
      <c r="A74" s="108"/>
      <c r="B74" s="4128" t="s">
        <v>8853</v>
      </c>
      <c r="C74" s="4128"/>
      <c r="D74" s="4128"/>
      <c r="E74" s="4128"/>
      <c r="F74" s="4128"/>
      <c r="G74" s="4128"/>
      <c r="H74" s="4128"/>
      <c r="I74" s="4128"/>
      <c r="J74" s="4129"/>
      <c r="K74" s="1163" t="s">
        <v>8854</v>
      </c>
      <c r="L74" s="1164"/>
      <c r="O74" s="397"/>
      <c r="P74" s="312" t="s">
        <v>8028</v>
      </c>
      <c r="Q74" s="317"/>
      <c r="R74" s="408"/>
    </row>
    <row r="75" spans="1:21" x14ac:dyDescent="0.25">
      <c r="A75" s="108"/>
      <c r="B75" s="4130" t="s">
        <v>9814</v>
      </c>
      <c r="C75" s="4130"/>
      <c r="D75" s="4130"/>
      <c r="E75" s="4130"/>
      <c r="F75" s="4130"/>
      <c r="G75" s="4130"/>
      <c r="H75" s="4130"/>
      <c r="I75" s="4130"/>
      <c r="J75" s="4131"/>
      <c r="K75" s="4097" t="s">
        <v>11095</v>
      </c>
      <c r="L75" s="4098"/>
      <c r="O75" s="397"/>
      <c r="P75" s="312" t="s">
        <v>8029</v>
      </c>
      <c r="Q75" s="317"/>
      <c r="R75" s="408"/>
    </row>
    <row r="76" spans="1:21" x14ac:dyDescent="0.25">
      <c r="A76" s="108"/>
      <c r="B76" s="4122" t="s">
        <v>1104</v>
      </c>
      <c r="C76" s="4122"/>
      <c r="D76" s="4122"/>
      <c r="E76" s="4122"/>
      <c r="F76" s="4122"/>
      <c r="G76" s="4122"/>
      <c r="H76" s="4122"/>
      <c r="I76" s="4122"/>
      <c r="J76" s="4123"/>
      <c r="K76" s="4118" t="s">
        <v>8855</v>
      </c>
      <c r="L76" s="4119"/>
      <c r="O76" s="397"/>
      <c r="P76" s="312" t="s">
        <v>8030</v>
      </c>
      <c r="Q76" s="317"/>
      <c r="R76" s="521"/>
    </row>
    <row r="77" spans="1:21" x14ac:dyDescent="0.25">
      <c r="A77" s="108"/>
      <c r="B77" s="4124" t="s">
        <v>9816</v>
      </c>
      <c r="C77" s="4124"/>
      <c r="D77" s="4124"/>
      <c r="E77" s="4124"/>
      <c r="F77" s="4124"/>
      <c r="G77" s="4124"/>
      <c r="H77" s="4124"/>
      <c r="I77" s="4124"/>
      <c r="J77" s="4125"/>
      <c r="K77" s="4118" t="s">
        <v>8856</v>
      </c>
      <c r="L77" s="4119"/>
      <c r="O77" s="397"/>
      <c r="P77" s="312" t="s">
        <v>8048</v>
      </c>
      <c r="Q77" s="317"/>
      <c r="R77" s="521"/>
    </row>
    <row r="78" spans="1:21" x14ac:dyDescent="0.25">
      <c r="A78" s="108"/>
      <c r="B78" s="4101" t="s">
        <v>9815</v>
      </c>
      <c r="C78" s="4101"/>
      <c r="D78" s="4101"/>
      <c r="E78" s="4101"/>
      <c r="F78" s="4101"/>
      <c r="G78" s="4101"/>
      <c r="H78" s="4101"/>
      <c r="I78" s="4101"/>
      <c r="J78" s="4102"/>
      <c r="K78" s="4120" t="s">
        <v>8857</v>
      </c>
      <c r="L78" s="4121"/>
      <c r="O78" s="397"/>
      <c r="P78" s="312" t="s">
        <v>8035</v>
      </c>
      <c r="Q78" s="317"/>
      <c r="R78" s="521"/>
    </row>
    <row r="79" spans="1:21" x14ac:dyDescent="0.25">
      <c r="A79" s="108"/>
      <c r="B79" s="4099" t="s">
        <v>1199</v>
      </c>
      <c r="C79" s="4099"/>
      <c r="D79" s="4099"/>
      <c r="E79" s="4099"/>
      <c r="F79" s="4099"/>
      <c r="G79" s="4099"/>
      <c r="H79" s="4099"/>
      <c r="I79" s="4099"/>
      <c r="J79" s="4099"/>
      <c r="K79" s="4099"/>
      <c r="L79" s="4100"/>
      <c r="N79" s="451" t="s">
        <v>8717</v>
      </c>
      <c r="O79" s="397" t="s">
        <v>207</v>
      </c>
      <c r="P79" s="430" t="s">
        <v>8081</v>
      </c>
      <c r="Q79" s="317">
        <v>5</v>
      </c>
      <c r="R79" s="521" t="s">
        <v>8082</v>
      </c>
    </row>
    <row r="80" spans="1:21" x14ac:dyDescent="0.25">
      <c r="A80" s="108"/>
      <c r="B80" s="3793" t="s">
        <v>8864</v>
      </c>
      <c r="C80" s="3793"/>
      <c r="D80" s="3793"/>
      <c r="E80" s="3793"/>
      <c r="F80" s="3793"/>
      <c r="G80" s="3793"/>
      <c r="H80" s="3793"/>
      <c r="I80" s="3793"/>
      <c r="J80" s="3793"/>
      <c r="K80" s="3793"/>
      <c r="L80" s="3794"/>
      <c r="N80" s="451" t="s">
        <v>8718</v>
      </c>
      <c r="O80" s="397" t="s">
        <v>208</v>
      </c>
      <c r="P80" s="430" t="s">
        <v>8083</v>
      </c>
      <c r="Q80" s="317">
        <v>5</v>
      </c>
      <c r="R80" s="521" t="s">
        <v>8084</v>
      </c>
    </row>
    <row r="81" spans="1:18" x14ac:dyDescent="0.25">
      <c r="A81" s="108"/>
      <c r="B81" s="3796" t="s">
        <v>8862</v>
      </c>
      <c r="C81" s="3796"/>
      <c r="D81" s="3796"/>
      <c r="E81" s="3796"/>
      <c r="F81" s="3796"/>
      <c r="G81" s="3796"/>
      <c r="H81" s="3796"/>
      <c r="I81" s="3796"/>
      <c r="J81" s="3796"/>
      <c r="K81" s="3796"/>
      <c r="L81" s="3797"/>
      <c r="N81" s="451" t="s">
        <v>8719</v>
      </c>
      <c r="O81" s="397" t="s">
        <v>206</v>
      </c>
      <c r="P81" s="430" t="s">
        <v>8085</v>
      </c>
      <c r="Q81" s="317">
        <v>5</v>
      </c>
      <c r="R81" s="521" t="s">
        <v>8086</v>
      </c>
    </row>
    <row r="82" spans="1:18" x14ac:dyDescent="0.25">
      <c r="A82" s="108"/>
      <c r="B82" s="3796" t="s">
        <v>8863</v>
      </c>
      <c r="C82" s="3796"/>
      <c r="D82" s="3796"/>
      <c r="E82" s="3796"/>
      <c r="F82" s="3796"/>
      <c r="G82" s="3796"/>
      <c r="H82" s="3796"/>
      <c r="I82" s="3796"/>
      <c r="J82" s="3796"/>
      <c r="K82" s="3796"/>
      <c r="L82" s="3797"/>
      <c r="M82" s="442" t="s">
        <v>2303</v>
      </c>
      <c r="O82" s="397" t="s">
        <v>8087</v>
      </c>
      <c r="P82" s="430" t="s">
        <v>8088</v>
      </c>
      <c r="Q82" s="317">
        <v>2</v>
      </c>
      <c r="R82" s="521" t="s">
        <v>142</v>
      </c>
    </row>
    <row r="83" spans="1:18" x14ac:dyDescent="0.25">
      <c r="A83" s="108"/>
      <c r="B83" s="3796" t="s">
        <v>8865</v>
      </c>
      <c r="C83" s="3796"/>
      <c r="D83" s="3796"/>
      <c r="E83" s="3796"/>
      <c r="F83" s="3796"/>
      <c r="G83" s="3796"/>
      <c r="H83" s="3796"/>
      <c r="I83" s="3796"/>
      <c r="J83" s="3796"/>
      <c r="K83" s="3796"/>
      <c r="L83" s="3797"/>
      <c r="O83" s="397" t="s">
        <v>8089</v>
      </c>
      <c r="P83" s="312" t="s">
        <v>8090</v>
      </c>
      <c r="Q83" s="317">
        <v>1</v>
      </c>
      <c r="R83" s="521" t="s">
        <v>97</v>
      </c>
    </row>
    <row r="84" spans="1:18" ht="30" x14ac:dyDescent="0.25">
      <c r="A84" s="108"/>
      <c r="B84" s="4105" t="s">
        <v>8866</v>
      </c>
      <c r="C84" s="4105"/>
      <c r="D84" s="4105"/>
      <c r="E84" s="4105"/>
      <c r="F84" s="4105"/>
      <c r="G84" s="4105"/>
      <c r="H84" s="4105"/>
      <c r="I84" s="4105"/>
      <c r="J84" s="4105"/>
      <c r="K84" s="4105"/>
      <c r="L84" s="4106"/>
      <c r="O84" s="397">
        <v>80</v>
      </c>
      <c r="P84" s="312" t="s">
        <v>8037</v>
      </c>
      <c r="Q84" s="317">
        <v>128</v>
      </c>
      <c r="R84" s="521" t="s">
        <v>11054</v>
      </c>
    </row>
    <row r="85" spans="1:18" x14ac:dyDescent="0.25">
      <c r="A85" s="108"/>
      <c r="B85" s="3903" t="s">
        <v>8867</v>
      </c>
      <c r="C85" s="3903"/>
      <c r="D85" s="3903"/>
      <c r="E85" s="3903"/>
      <c r="F85" s="3903"/>
      <c r="G85" s="3903"/>
      <c r="H85" s="3903"/>
      <c r="I85" s="3903"/>
      <c r="J85" s="3903"/>
      <c r="K85" s="3903"/>
      <c r="L85" s="3929"/>
      <c r="N85" s="447" t="s">
        <v>8715</v>
      </c>
      <c r="O85" s="397" t="s">
        <v>56</v>
      </c>
      <c r="P85" s="430" t="s">
        <v>8091</v>
      </c>
      <c r="Q85" s="317">
        <v>1</v>
      </c>
      <c r="R85" s="521">
        <v>80</v>
      </c>
    </row>
    <row r="86" spans="1:18" x14ac:dyDescent="0.25">
      <c r="A86" s="234"/>
      <c r="B86" s="3903" t="s">
        <v>8858</v>
      </c>
      <c r="C86" s="3903"/>
      <c r="D86" s="3903"/>
      <c r="E86" s="3903"/>
      <c r="F86" s="3903"/>
      <c r="G86" s="3903"/>
      <c r="H86" s="3903"/>
      <c r="I86" s="3903"/>
      <c r="J86" s="3903"/>
      <c r="K86" s="3903"/>
      <c r="L86" s="3929"/>
      <c r="N86" s="447" t="s">
        <v>1881</v>
      </c>
      <c r="O86" s="397" t="s">
        <v>62</v>
      </c>
      <c r="P86" s="430" t="s">
        <v>8092</v>
      </c>
      <c r="Q86" s="317">
        <v>2</v>
      </c>
      <c r="R86" s="521" t="s">
        <v>8722</v>
      </c>
    </row>
    <row r="87" spans="1:18" ht="30" x14ac:dyDescent="0.25">
      <c r="A87" s="1168" t="s">
        <v>3009</v>
      </c>
      <c r="B87" s="4112" t="s">
        <v>19803</v>
      </c>
      <c r="C87" s="4112"/>
      <c r="D87" s="4112"/>
      <c r="E87" s="4112"/>
      <c r="F87" s="4112"/>
      <c r="G87" s="4112"/>
      <c r="H87" s="4112"/>
      <c r="I87" s="4112"/>
      <c r="J87" s="4112"/>
      <c r="K87" s="4112"/>
      <c r="L87" s="4112"/>
      <c r="O87" s="397" t="s">
        <v>8093</v>
      </c>
      <c r="P87" s="1003" t="s">
        <v>8094</v>
      </c>
      <c r="Q87" s="317">
        <v>128</v>
      </c>
      <c r="R87" s="521" t="s">
        <v>11055</v>
      </c>
    </row>
    <row r="88" spans="1:18" x14ac:dyDescent="0.25">
      <c r="A88" s="205" t="s">
        <v>1253</v>
      </c>
      <c r="B88" s="4170"/>
      <c r="C88" s="4171"/>
      <c r="D88" s="4171"/>
      <c r="E88" s="4171"/>
      <c r="F88" s="4171"/>
      <c r="G88" s="4171"/>
      <c r="H88" s="4171"/>
      <c r="I88" s="4171"/>
      <c r="J88" s="4171"/>
      <c r="K88" s="4171"/>
      <c r="L88" s="4172"/>
      <c r="N88" s="447" t="s">
        <v>8710</v>
      </c>
      <c r="O88" s="397" t="s">
        <v>54</v>
      </c>
      <c r="P88" s="430" t="s">
        <v>8095</v>
      </c>
      <c r="Q88" s="317">
        <v>18</v>
      </c>
      <c r="R88" s="521" t="s">
        <v>8096</v>
      </c>
    </row>
    <row r="89" spans="1:18" x14ac:dyDescent="0.25">
      <c r="A89" s="109" t="s">
        <v>1254</v>
      </c>
      <c r="B89" s="3795" t="s">
        <v>11069</v>
      </c>
      <c r="C89" s="3796"/>
      <c r="D89" s="3796"/>
      <c r="E89" s="3796"/>
      <c r="F89" s="3796"/>
      <c r="G89" s="3796"/>
      <c r="H89" s="3796"/>
      <c r="I89" s="3796"/>
      <c r="J89" s="3796"/>
      <c r="K89" s="3796"/>
      <c r="L89" s="3797"/>
      <c r="N89" s="447" t="s">
        <v>8715</v>
      </c>
      <c r="O89" s="397" t="s">
        <v>56</v>
      </c>
      <c r="P89" s="430" t="s">
        <v>8091</v>
      </c>
      <c r="Q89" s="317">
        <v>1</v>
      </c>
      <c r="R89" s="521" t="s">
        <v>564</v>
      </c>
    </row>
    <row r="90" spans="1:18" x14ac:dyDescent="0.25">
      <c r="A90" s="109" t="s">
        <v>1255</v>
      </c>
      <c r="B90" s="3795" t="s">
        <v>11070</v>
      </c>
      <c r="C90" s="3796"/>
      <c r="D90" s="3796"/>
      <c r="E90" s="3796"/>
      <c r="F90" s="3796"/>
      <c r="G90" s="3796"/>
      <c r="H90" s="3796"/>
      <c r="I90" s="3796"/>
      <c r="J90" s="3796"/>
      <c r="K90" s="3796"/>
      <c r="L90" s="3797"/>
      <c r="N90" s="447" t="s">
        <v>1881</v>
      </c>
      <c r="O90" s="397" t="s">
        <v>62</v>
      </c>
      <c r="P90" s="430" t="s">
        <v>8092</v>
      </c>
      <c r="Q90" s="317">
        <v>2</v>
      </c>
      <c r="R90" s="521" t="s">
        <v>8722</v>
      </c>
    </row>
    <row r="91" spans="1:18" x14ac:dyDescent="0.25">
      <c r="A91" s="109" t="s">
        <v>8215</v>
      </c>
      <c r="B91" s="3795" t="s">
        <v>11071</v>
      </c>
      <c r="C91" s="3796"/>
      <c r="D91" s="3796"/>
      <c r="E91" s="3796"/>
      <c r="F91" s="3796"/>
      <c r="G91" s="3796"/>
      <c r="H91" s="3796"/>
      <c r="I91" s="3796"/>
      <c r="J91" s="3796"/>
      <c r="K91" s="3796"/>
      <c r="L91" s="3797"/>
      <c r="N91" s="447" t="s">
        <v>8714</v>
      </c>
      <c r="O91" s="397" t="s">
        <v>55</v>
      </c>
      <c r="P91" s="430" t="s">
        <v>8097</v>
      </c>
      <c r="Q91" s="317">
        <v>8</v>
      </c>
      <c r="R91" s="521" t="s">
        <v>8098</v>
      </c>
    </row>
    <row r="92" spans="1:18" x14ac:dyDescent="0.25">
      <c r="A92" s="109" t="s">
        <v>8216</v>
      </c>
      <c r="B92" s="4060"/>
      <c r="C92" s="4061"/>
      <c r="D92" s="4061"/>
      <c r="E92" s="4061"/>
      <c r="F92" s="4061"/>
      <c r="G92" s="4061"/>
      <c r="H92" s="4061"/>
      <c r="I92" s="4061"/>
      <c r="J92" s="4061"/>
      <c r="K92" s="4061"/>
      <c r="L92" s="4061"/>
      <c r="O92" s="397" t="s">
        <v>54</v>
      </c>
      <c r="P92" s="430" t="s">
        <v>8095</v>
      </c>
      <c r="Q92" s="317">
        <v>18</v>
      </c>
      <c r="R92" s="521" t="s">
        <v>8099</v>
      </c>
    </row>
    <row r="93" spans="1:18" x14ac:dyDescent="0.25">
      <c r="A93" s="109" t="s">
        <v>8217</v>
      </c>
      <c r="B93" s="4060"/>
      <c r="C93" s="4061"/>
      <c r="D93" s="4061"/>
      <c r="E93" s="4061"/>
      <c r="F93" s="4061"/>
      <c r="G93" s="4061"/>
      <c r="H93" s="4061"/>
      <c r="I93" s="4061"/>
      <c r="J93" s="4061"/>
      <c r="K93" s="4061"/>
      <c r="L93" s="4061"/>
      <c r="O93" s="397" t="s">
        <v>8100</v>
      </c>
      <c r="P93" s="431" t="s">
        <v>8101</v>
      </c>
      <c r="Q93" s="317">
        <v>2</v>
      </c>
      <c r="R93" s="521" t="s">
        <v>8721</v>
      </c>
    </row>
    <row r="94" spans="1:18" ht="15" customHeight="1" x14ac:dyDescent="0.25">
      <c r="A94" s="109" t="s">
        <v>1259</v>
      </c>
      <c r="B94" s="4060"/>
      <c r="C94" s="4061"/>
      <c r="D94" s="4061"/>
      <c r="E94" s="4061"/>
      <c r="F94" s="4061"/>
      <c r="G94" s="4061"/>
      <c r="H94" s="4061"/>
      <c r="I94" s="4061"/>
      <c r="J94" s="4061"/>
      <c r="K94" s="4061"/>
      <c r="L94" s="4061"/>
      <c r="N94" s="447" t="s">
        <v>1881</v>
      </c>
      <c r="O94" s="397" t="s">
        <v>62</v>
      </c>
      <c r="P94" s="430" t="s">
        <v>8092</v>
      </c>
      <c r="Q94" s="317">
        <v>2</v>
      </c>
      <c r="R94" s="521" t="s">
        <v>8722</v>
      </c>
    </row>
    <row r="95" spans="1:18" ht="30" x14ac:dyDescent="0.25">
      <c r="A95" s="350" t="s">
        <v>1260</v>
      </c>
      <c r="B95" s="4060"/>
      <c r="C95" s="4061"/>
      <c r="D95" s="4061"/>
      <c r="E95" s="4061"/>
      <c r="F95" s="4061"/>
      <c r="G95" s="4061"/>
      <c r="H95" s="4061"/>
      <c r="I95" s="4061"/>
      <c r="J95" s="4061"/>
      <c r="K95" s="4061"/>
      <c r="L95" s="4061"/>
      <c r="O95" s="397" t="s">
        <v>8023</v>
      </c>
      <c r="P95" s="431" t="s">
        <v>8024</v>
      </c>
      <c r="Q95" s="317">
        <v>31</v>
      </c>
      <c r="R95" s="521" t="s">
        <v>8036</v>
      </c>
    </row>
    <row r="96" spans="1:18" x14ac:dyDescent="0.25">
      <c r="A96" s="350" t="s">
        <v>1261</v>
      </c>
      <c r="B96" s="4060"/>
      <c r="C96" s="4061"/>
      <c r="D96" s="4061"/>
      <c r="E96" s="4061"/>
      <c r="F96" s="4061"/>
      <c r="G96" s="4061"/>
      <c r="H96" s="4061"/>
      <c r="I96" s="4061"/>
      <c r="J96" s="4061"/>
      <c r="K96" s="4061"/>
      <c r="L96" s="4061"/>
      <c r="O96" s="397"/>
      <c r="P96" s="312" t="s">
        <v>8025</v>
      </c>
      <c r="Q96" s="317"/>
      <c r="R96" s="521"/>
    </row>
    <row r="97" spans="1:18" x14ac:dyDescent="0.25">
      <c r="A97" s="350" t="s">
        <v>8218</v>
      </c>
      <c r="B97" s="4060"/>
      <c r="C97" s="4061"/>
      <c r="D97" s="4061"/>
      <c r="E97" s="4061"/>
      <c r="F97" s="4061"/>
      <c r="G97" s="4061"/>
      <c r="H97" s="4061"/>
      <c r="I97" s="4061"/>
      <c r="J97" s="4061"/>
      <c r="K97" s="4061"/>
      <c r="L97" s="4061"/>
      <c r="O97" s="397"/>
      <c r="P97" s="312" t="s">
        <v>8026</v>
      </c>
      <c r="Q97" s="317"/>
      <c r="R97" s="521"/>
    </row>
    <row r="98" spans="1:18" x14ac:dyDescent="0.25">
      <c r="A98" s="505" t="s">
        <v>3005</v>
      </c>
      <c r="B98" s="4060"/>
      <c r="C98" s="4061"/>
      <c r="D98" s="4061"/>
      <c r="E98" s="4061"/>
      <c r="F98" s="4061"/>
      <c r="G98" s="4061"/>
      <c r="H98" s="4061"/>
      <c r="I98" s="4061"/>
      <c r="J98" s="4061"/>
      <c r="K98" s="4061"/>
      <c r="L98" s="4061"/>
      <c r="O98" s="397"/>
      <c r="P98" s="312" t="s">
        <v>8027</v>
      </c>
      <c r="Q98" s="317"/>
      <c r="R98" s="521"/>
    </row>
    <row r="99" spans="1:18" x14ac:dyDescent="0.25">
      <c r="A99" s="109" t="s">
        <v>2994</v>
      </c>
      <c r="B99" s="4060"/>
      <c r="C99" s="4061"/>
      <c r="D99" s="4061"/>
      <c r="E99" s="4061"/>
      <c r="F99" s="4061"/>
      <c r="G99" s="4061"/>
      <c r="H99" s="4061"/>
      <c r="I99" s="4061"/>
      <c r="J99" s="4061"/>
      <c r="K99" s="4061"/>
      <c r="L99" s="4061"/>
      <c r="O99" s="397"/>
      <c r="P99" s="312" t="s">
        <v>8028</v>
      </c>
      <c r="Q99" s="317"/>
      <c r="R99" s="521"/>
    </row>
    <row r="100" spans="1:18" x14ac:dyDescent="0.25">
      <c r="A100" s="481" t="s">
        <v>1262</v>
      </c>
      <c r="B100" s="4060"/>
      <c r="C100" s="4061"/>
      <c r="D100" s="4061"/>
      <c r="E100" s="4061"/>
      <c r="F100" s="4061"/>
      <c r="G100" s="4061"/>
      <c r="H100" s="4061"/>
      <c r="I100" s="4061"/>
      <c r="J100" s="4061"/>
      <c r="K100" s="4061"/>
      <c r="L100" s="4061"/>
      <c r="O100" s="397"/>
      <c r="P100" s="312" t="s">
        <v>8029</v>
      </c>
      <c r="Q100" s="317"/>
      <c r="R100" s="521"/>
    </row>
    <row r="101" spans="1:18" x14ac:dyDescent="0.25">
      <c r="A101" s="483" t="s">
        <v>1263</v>
      </c>
      <c r="B101" s="4060"/>
      <c r="C101" s="4061"/>
      <c r="D101" s="4061"/>
      <c r="E101" s="4061"/>
      <c r="F101" s="4061"/>
      <c r="G101" s="4061"/>
      <c r="H101" s="4061"/>
      <c r="I101" s="4061"/>
      <c r="J101" s="4061"/>
      <c r="K101" s="4061"/>
      <c r="L101" s="4061"/>
      <c r="O101" s="397"/>
      <c r="P101" s="312" t="s">
        <v>8030</v>
      </c>
      <c r="Q101" s="317"/>
      <c r="R101" s="521"/>
    </row>
    <row r="102" spans="1:18" x14ac:dyDescent="0.25">
      <c r="A102" s="483" t="s">
        <v>2100</v>
      </c>
      <c r="B102" s="4060"/>
      <c r="C102" s="4061"/>
      <c r="D102" s="4061"/>
      <c r="E102" s="4061"/>
      <c r="F102" s="4061"/>
      <c r="G102" s="4061"/>
      <c r="H102" s="4061"/>
      <c r="I102" s="4061"/>
      <c r="J102" s="4061"/>
      <c r="K102" s="4061"/>
      <c r="L102" s="4061"/>
      <c r="O102" s="397"/>
      <c r="P102" s="312" t="s">
        <v>8031</v>
      </c>
      <c r="Q102" s="317"/>
      <c r="R102" s="521"/>
    </row>
    <row r="103" spans="1:18" x14ac:dyDescent="0.25">
      <c r="A103" s="482" t="s">
        <v>1264</v>
      </c>
      <c r="B103" s="4060"/>
      <c r="C103" s="4061"/>
      <c r="D103" s="4061"/>
      <c r="E103" s="4061"/>
      <c r="F103" s="4061"/>
      <c r="G103" s="4061"/>
      <c r="H103" s="4061"/>
      <c r="I103" s="4061"/>
      <c r="J103" s="4061"/>
      <c r="K103" s="4061"/>
      <c r="L103" s="4061"/>
      <c r="O103" s="397"/>
      <c r="P103" s="312" t="s">
        <v>8032</v>
      </c>
      <c r="Q103" s="317"/>
      <c r="R103" s="521"/>
    </row>
    <row r="104" spans="1:18" x14ac:dyDescent="0.25">
      <c r="A104" s="321" t="s">
        <v>1265</v>
      </c>
      <c r="B104" s="4062"/>
      <c r="C104" s="4063"/>
      <c r="D104" s="4063"/>
      <c r="E104" s="4063"/>
      <c r="F104" s="4063"/>
      <c r="G104" s="4063"/>
      <c r="H104" s="4063"/>
      <c r="I104" s="4063"/>
      <c r="J104" s="4063"/>
      <c r="K104" s="4063"/>
      <c r="L104" s="4063"/>
      <c r="O104" s="397"/>
      <c r="P104" s="312" t="s">
        <v>8033</v>
      </c>
      <c r="Q104" s="317"/>
      <c r="R104" s="521"/>
    </row>
    <row r="105" spans="1:18" ht="22.5" x14ac:dyDescent="0.25">
      <c r="A105" s="1146" t="s">
        <v>1266</v>
      </c>
      <c r="B105" s="4112" t="s">
        <v>19804</v>
      </c>
      <c r="C105" s="4112"/>
      <c r="D105" s="4112"/>
      <c r="E105" s="4112"/>
      <c r="F105" s="4112"/>
      <c r="G105" s="4112"/>
      <c r="H105" s="4112"/>
      <c r="I105" s="4112"/>
      <c r="J105" s="4112"/>
      <c r="K105" s="4112"/>
      <c r="L105" s="4112"/>
      <c r="O105" s="397"/>
      <c r="P105" s="312" t="s">
        <v>8034</v>
      </c>
      <c r="Q105" s="317"/>
      <c r="R105" s="521"/>
    </row>
    <row r="106" spans="1:18" x14ac:dyDescent="0.25">
      <c r="A106" s="205" t="s">
        <v>1267</v>
      </c>
      <c r="B106" s="4064"/>
      <c r="C106" s="4065"/>
      <c r="D106" s="4065"/>
      <c r="E106" s="4065"/>
      <c r="F106" s="4065"/>
      <c r="G106" s="4065"/>
      <c r="H106" s="4065"/>
      <c r="I106" s="4065"/>
      <c r="J106" s="4065"/>
      <c r="K106" s="4065"/>
      <c r="L106" s="4066"/>
      <c r="O106" s="397"/>
      <c r="P106" s="312" t="s">
        <v>8035</v>
      </c>
      <c r="Q106" s="317"/>
      <c r="R106" s="521"/>
    </row>
    <row r="107" spans="1:18" ht="30" x14ac:dyDescent="0.25">
      <c r="A107" s="109" t="s">
        <v>1268</v>
      </c>
      <c r="B107" s="3902" t="s">
        <v>11075</v>
      </c>
      <c r="C107" s="3903"/>
      <c r="D107" s="3903"/>
      <c r="E107" s="3903"/>
      <c r="F107" s="3903"/>
      <c r="G107" s="3903"/>
      <c r="H107" s="3903"/>
      <c r="I107" s="3903"/>
      <c r="J107" s="3903"/>
      <c r="K107" s="3903"/>
      <c r="L107" s="3929"/>
      <c r="O107" s="397" t="s">
        <v>8102</v>
      </c>
      <c r="P107" s="312" t="s">
        <v>8103</v>
      </c>
      <c r="Q107" s="317">
        <v>48</v>
      </c>
      <c r="R107" s="521" t="s">
        <v>8104</v>
      </c>
    </row>
    <row r="108" spans="1:18" x14ac:dyDescent="0.25">
      <c r="A108" s="212" t="s">
        <v>1269</v>
      </c>
      <c r="B108" s="3902" t="s">
        <v>11076</v>
      </c>
      <c r="C108" s="3903"/>
      <c r="D108" s="3903"/>
      <c r="E108" s="3903"/>
      <c r="F108" s="3903"/>
      <c r="G108" s="3903"/>
      <c r="H108" s="3903"/>
      <c r="I108" s="3903"/>
      <c r="J108" s="3903"/>
      <c r="K108" s="3903"/>
      <c r="L108" s="3929"/>
      <c r="O108" s="397" t="s">
        <v>8089</v>
      </c>
      <c r="P108" s="431" t="s">
        <v>8090</v>
      </c>
      <c r="Q108" s="452">
        <v>1</v>
      </c>
      <c r="R108" s="597">
        <v>3</v>
      </c>
    </row>
    <row r="109" spans="1:18" x14ac:dyDescent="0.25">
      <c r="A109" s="212" t="s">
        <v>1270</v>
      </c>
      <c r="B109" s="4060"/>
      <c r="C109" s="4061"/>
      <c r="D109" s="4061"/>
      <c r="E109" s="4061"/>
      <c r="F109" s="4061"/>
      <c r="G109" s="4061"/>
      <c r="H109" s="4061"/>
      <c r="I109" s="4061"/>
      <c r="J109" s="4061"/>
      <c r="K109" s="4061"/>
      <c r="L109" s="4061"/>
      <c r="O109" s="397" t="s">
        <v>8105</v>
      </c>
      <c r="P109" s="312" t="s">
        <v>8106</v>
      </c>
      <c r="Q109" s="452">
        <v>6</v>
      </c>
      <c r="R109" s="597" t="s">
        <v>8107</v>
      </c>
    </row>
    <row r="110" spans="1:18" x14ac:dyDescent="0.25">
      <c r="A110" s="252" t="s">
        <v>1271</v>
      </c>
      <c r="B110" s="4060"/>
      <c r="C110" s="4061"/>
      <c r="D110" s="4061"/>
      <c r="E110" s="4061"/>
      <c r="F110" s="4061"/>
      <c r="G110" s="4061"/>
      <c r="H110" s="4061"/>
      <c r="I110" s="4061"/>
      <c r="J110" s="4061"/>
      <c r="K110" s="4061"/>
      <c r="L110" s="4061"/>
      <c r="O110" s="397" t="s">
        <v>8108</v>
      </c>
      <c r="P110" s="312" t="s">
        <v>8109</v>
      </c>
      <c r="Q110" s="452">
        <v>1</v>
      </c>
      <c r="R110" s="597" t="s">
        <v>8110</v>
      </c>
    </row>
    <row r="111" spans="1:18" x14ac:dyDescent="0.25">
      <c r="A111" s="204" t="s">
        <v>1245</v>
      </c>
      <c r="B111" s="4060"/>
      <c r="C111" s="4061"/>
      <c r="D111" s="4061"/>
      <c r="E111" s="4061"/>
      <c r="F111" s="4061"/>
      <c r="G111" s="4061"/>
      <c r="H111" s="4061"/>
      <c r="I111" s="4061"/>
      <c r="J111" s="4061"/>
      <c r="K111" s="4061"/>
      <c r="L111" s="4061"/>
      <c r="O111" s="397" t="s">
        <v>8111</v>
      </c>
      <c r="P111" s="312" t="s">
        <v>8112</v>
      </c>
      <c r="Q111" s="452">
        <v>6</v>
      </c>
      <c r="R111" s="597">
        <v>193646</v>
      </c>
    </row>
    <row r="112" spans="1:18" x14ac:dyDescent="0.25">
      <c r="A112" s="205" t="s">
        <v>1246</v>
      </c>
      <c r="B112" s="4060"/>
      <c r="C112" s="4061"/>
      <c r="D112" s="4061"/>
      <c r="E112" s="4061"/>
      <c r="F112" s="4061"/>
      <c r="G112" s="4061"/>
      <c r="H112" s="4061"/>
      <c r="I112" s="4061"/>
      <c r="J112" s="4061"/>
      <c r="K112" s="4061"/>
      <c r="L112" s="4061"/>
      <c r="O112" s="397" t="s">
        <v>8113</v>
      </c>
      <c r="P112" s="312" t="s">
        <v>8114</v>
      </c>
      <c r="Q112" s="452">
        <v>6</v>
      </c>
      <c r="R112" s="597">
        <v>200000</v>
      </c>
    </row>
    <row r="113" spans="1:20" x14ac:dyDescent="0.25">
      <c r="A113" s="109" t="s">
        <v>1247</v>
      </c>
      <c r="B113" s="4084"/>
      <c r="C113" s="4085"/>
      <c r="D113" s="4085"/>
      <c r="E113" s="4085"/>
      <c r="F113" s="4085"/>
      <c r="G113" s="4085"/>
      <c r="H113" s="4085"/>
      <c r="I113" s="4085"/>
      <c r="J113" s="4085"/>
      <c r="K113" s="4085"/>
      <c r="L113" s="4086"/>
      <c r="O113" s="397" t="s">
        <v>8115</v>
      </c>
      <c r="P113" s="312" t="s">
        <v>8116</v>
      </c>
      <c r="Q113" s="452">
        <v>1</v>
      </c>
      <c r="R113" s="597" t="s">
        <v>8117</v>
      </c>
    </row>
    <row r="114" spans="1:20" x14ac:dyDescent="0.25">
      <c r="A114" s="206" t="s">
        <v>1248</v>
      </c>
      <c r="B114" s="4060"/>
      <c r="C114" s="4061"/>
      <c r="D114" s="4061"/>
      <c r="E114" s="4061"/>
      <c r="F114" s="4061"/>
      <c r="G114" s="4061"/>
      <c r="H114" s="4061"/>
      <c r="I114" s="4061"/>
      <c r="J114" s="4061"/>
      <c r="K114" s="4061"/>
      <c r="L114" s="4061"/>
      <c r="O114" s="397" t="s">
        <v>8118</v>
      </c>
      <c r="P114" s="312" t="s">
        <v>8119</v>
      </c>
      <c r="Q114" s="452">
        <v>1</v>
      </c>
      <c r="R114" s="597">
        <v>80</v>
      </c>
    </row>
    <row r="115" spans="1:20" x14ac:dyDescent="0.25">
      <c r="A115" s="387" t="s">
        <v>1249</v>
      </c>
      <c r="B115" s="4060"/>
      <c r="C115" s="4061"/>
      <c r="D115" s="4061"/>
      <c r="E115" s="4061"/>
      <c r="F115" s="4061"/>
      <c r="G115" s="4061"/>
      <c r="H115" s="4061"/>
      <c r="I115" s="4061"/>
      <c r="J115" s="4061"/>
      <c r="K115" s="4061"/>
      <c r="L115" s="4061"/>
      <c r="O115" s="397" t="s">
        <v>8120</v>
      </c>
      <c r="P115" s="312" t="s">
        <v>8121</v>
      </c>
      <c r="Q115" s="452">
        <v>4</v>
      </c>
      <c r="R115" s="597" t="s">
        <v>8122</v>
      </c>
    </row>
    <row r="116" spans="1:20" x14ac:dyDescent="0.25">
      <c r="A116" s="228" t="s">
        <v>1024</v>
      </c>
      <c r="B116" s="4061"/>
      <c r="C116" s="4061"/>
      <c r="D116" s="4061"/>
      <c r="E116" s="4061"/>
      <c r="F116" s="4061"/>
      <c r="G116" s="4061"/>
      <c r="H116" s="4061"/>
      <c r="I116" s="4061"/>
      <c r="J116" s="4061"/>
      <c r="K116" s="4061"/>
      <c r="L116" s="4061"/>
      <c r="O116" s="397" t="s">
        <v>8123</v>
      </c>
      <c r="P116" s="312" t="s">
        <v>8124</v>
      </c>
      <c r="Q116" s="452">
        <v>1</v>
      </c>
      <c r="R116" s="597">
        <v>0</v>
      </c>
    </row>
    <row r="117" spans="1:20" x14ac:dyDescent="0.25">
      <c r="A117" s="205" t="s">
        <v>2103</v>
      </c>
      <c r="B117" s="4060"/>
      <c r="C117" s="4061"/>
      <c r="D117" s="4061"/>
      <c r="E117" s="4061"/>
      <c r="F117" s="4061"/>
      <c r="G117" s="4061"/>
      <c r="H117" s="4061"/>
      <c r="I117" s="4061"/>
      <c r="J117" s="4061"/>
      <c r="K117" s="4061"/>
      <c r="L117" s="4061"/>
      <c r="O117" s="397" t="s">
        <v>8125</v>
      </c>
      <c r="P117" s="312" t="s">
        <v>8126</v>
      </c>
      <c r="Q117" s="452">
        <v>2</v>
      </c>
      <c r="R117" s="597">
        <v>978</v>
      </c>
    </row>
    <row r="118" spans="1:20" x14ac:dyDescent="0.25">
      <c r="A118" s="109" t="s">
        <v>1276</v>
      </c>
      <c r="B118" s="4060"/>
      <c r="C118" s="4061"/>
      <c r="D118" s="4061"/>
      <c r="E118" s="4061"/>
      <c r="F118" s="4061"/>
      <c r="G118" s="4061"/>
      <c r="H118" s="4061"/>
      <c r="I118" s="4061"/>
      <c r="J118" s="4061"/>
      <c r="K118" s="4061"/>
      <c r="L118" s="4061"/>
      <c r="O118" s="397" t="s">
        <v>8127</v>
      </c>
      <c r="P118" s="312" t="s">
        <v>8128</v>
      </c>
      <c r="Q118" s="452">
        <v>6</v>
      </c>
      <c r="R118" s="597">
        <v>160000</v>
      </c>
    </row>
    <row r="119" spans="1:20" x14ac:dyDescent="0.25">
      <c r="A119" s="484" t="s">
        <v>1277</v>
      </c>
      <c r="B119" s="4090"/>
      <c r="C119" s="4091"/>
      <c r="D119" s="4091"/>
      <c r="E119" s="4091"/>
      <c r="F119" s="4091"/>
      <c r="G119" s="4091"/>
      <c r="H119" s="4091"/>
      <c r="I119" s="4091"/>
      <c r="J119" s="4091"/>
      <c r="K119" s="4091"/>
      <c r="L119" s="4092"/>
      <c r="O119" s="397" t="s">
        <v>8129</v>
      </c>
      <c r="P119" s="312" t="s">
        <v>8130</v>
      </c>
      <c r="Q119" s="452">
        <v>6</v>
      </c>
      <c r="R119" s="597">
        <v>11700</v>
      </c>
      <c r="T119" s="413"/>
    </row>
    <row r="120" spans="1:20" x14ac:dyDescent="0.25">
      <c r="A120" s="204" t="s">
        <v>1278</v>
      </c>
      <c r="B120" s="4084"/>
      <c r="C120" s="4085"/>
      <c r="D120" s="4085"/>
      <c r="E120" s="4085"/>
      <c r="F120" s="4085"/>
      <c r="G120" s="4085"/>
      <c r="H120" s="4085"/>
      <c r="I120" s="4085"/>
      <c r="J120" s="4085"/>
      <c r="K120" s="4085"/>
      <c r="L120" s="4086"/>
      <c r="O120" s="397" t="s">
        <v>762</v>
      </c>
      <c r="P120" s="312" t="s">
        <v>8131</v>
      </c>
      <c r="Q120" s="452">
        <v>2</v>
      </c>
      <c r="R120" s="597">
        <v>4000</v>
      </c>
      <c r="T120" s="413"/>
    </row>
    <row r="121" spans="1:20" x14ac:dyDescent="0.25">
      <c r="A121" s="109" t="s">
        <v>1279</v>
      </c>
      <c r="B121" s="4060"/>
      <c r="C121" s="4061"/>
      <c r="D121" s="4061"/>
      <c r="E121" s="4061"/>
      <c r="F121" s="4061"/>
      <c r="G121" s="4061"/>
      <c r="H121" s="4061"/>
      <c r="I121" s="4061"/>
      <c r="J121" s="4061"/>
      <c r="K121" s="4061"/>
      <c r="L121" s="4061"/>
      <c r="O121" s="397" t="s">
        <v>764</v>
      </c>
      <c r="P121" s="312" t="s">
        <v>8132</v>
      </c>
      <c r="Q121" s="452">
        <v>1</v>
      </c>
      <c r="R121" s="597">
        <v>0</v>
      </c>
      <c r="T121" s="413"/>
    </row>
    <row r="122" spans="1:20" x14ac:dyDescent="0.25">
      <c r="A122" s="480" t="s">
        <v>1890</v>
      </c>
      <c r="B122" s="4084"/>
      <c r="C122" s="4085"/>
      <c r="D122" s="4085"/>
      <c r="E122" s="4085"/>
      <c r="F122" s="4085"/>
      <c r="G122" s="4085"/>
      <c r="H122" s="4085"/>
      <c r="I122" s="4085"/>
      <c r="J122" s="4085"/>
      <c r="K122" s="4085"/>
      <c r="L122" s="4086"/>
      <c r="O122" s="397" t="s">
        <v>8133</v>
      </c>
      <c r="P122" s="312" t="s">
        <v>8134</v>
      </c>
      <c r="Q122" s="452">
        <v>6</v>
      </c>
      <c r="R122" s="597">
        <v>6354</v>
      </c>
      <c r="T122" s="413"/>
    </row>
    <row r="123" spans="1:20" x14ac:dyDescent="0.25">
      <c r="A123" s="480" t="s">
        <v>1280</v>
      </c>
      <c r="B123" s="4062"/>
      <c r="C123" s="4063"/>
      <c r="D123" s="4063"/>
      <c r="E123" s="4063"/>
      <c r="F123" s="4063"/>
      <c r="G123" s="4063"/>
      <c r="H123" s="4063"/>
      <c r="I123" s="4063"/>
      <c r="J123" s="4063"/>
      <c r="K123" s="4063"/>
      <c r="L123" s="4063"/>
      <c r="O123" s="397" t="s">
        <v>786</v>
      </c>
      <c r="P123" s="312" t="s">
        <v>8135</v>
      </c>
      <c r="Q123" s="452">
        <v>6</v>
      </c>
      <c r="R123" s="597">
        <v>160000</v>
      </c>
      <c r="T123" s="413"/>
    </row>
    <row r="124" spans="1:20" ht="22.5" x14ac:dyDescent="0.25">
      <c r="A124" s="1146" t="s">
        <v>1281</v>
      </c>
      <c r="B124" s="4194" t="s">
        <v>19805</v>
      </c>
      <c r="C124" s="4194"/>
      <c r="D124" s="4194"/>
      <c r="E124" s="4194"/>
      <c r="F124" s="4194"/>
      <c r="G124" s="4194"/>
      <c r="H124" s="4194"/>
      <c r="I124" s="4194"/>
      <c r="J124" s="4194"/>
      <c r="K124" s="4194"/>
      <c r="L124" s="4194"/>
      <c r="O124" s="397" t="s">
        <v>759</v>
      </c>
      <c r="P124" s="312" t="s">
        <v>8136</v>
      </c>
      <c r="Q124" s="452">
        <v>6</v>
      </c>
      <c r="R124" s="597">
        <v>200000</v>
      </c>
      <c r="T124" s="413"/>
    </row>
    <row r="125" spans="1:20" x14ac:dyDescent="0.25">
      <c r="A125" s="1162" t="s">
        <v>11096</v>
      </c>
      <c r="B125" s="4076"/>
      <c r="C125" s="4077"/>
      <c r="D125" s="4077"/>
      <c r="E125" s="4077"/>
      <c r="F125" s="4077"/>
      <c r="G125" s="4077"/>
      <c r="H125" s="4077"/>
      <c r="I125" s="4077"/>
      <c r="J125" s="4077"/>
      <c r="K125" s="4077"/>
      <c r="L125" s="4078"/>
      <c r="O125" s="397" t="s">
        <v>8133</v>
      </c>
      <c r="P125" s="312" t="s">
        <v>8137</v>
      </c>
      <c r="Q125" s="317">
        <v>1</v>
      </c>
      <c r="R125" s="521">
        <v>17</v>
      </c>
      <c r="T125" s="413"/>
    </row>
    <row r="126" spans="1:20" x14ac:dyDescent="0.25">
      <c r="A126" s="1140" t="s">
        <v>1283</v>
      </c>
      <c r="B126" s="3902" t="s">
        <v>11072</v>
      </c>
      <c r="C126" s="3903"/>
      <c r="D126" s="3903"/>
      <c r="E126" s="3903"/>
      <c r="F126" s="3903"/>
      <c r="G126" s="3903"/>
      <c r="H126" s="3903"/>
      <c r="I126" s="3903"/>
      <c r="J126" s="3903"/>
      <c r="K126" s="3903"/>
      <c r="L126" s="3929"/>
      <c r="O126" s="397" t="s">
        <v>786</v>
      </c>
      <c r="P126" s="312" t="s">
        <v>8138</v>
      </c>
      <c r="Q126" s="317">
        <v>1</v>
      </c>
      <c r="R126" s="521" t="s">
        <v>8110</v>
      </c>
      <c r="T126" s="413"/>
    </row>
    <row r="127" spans="1:20" x14ac:dyDescent="0.25">
      <c r="A127" s="1140" t="s">
        <v>1284</v>
      </c>
      <c r="B127" s="3902" t="s">
        <v>11073</v>
      </c>
      <c r="C127" s="3903"/>
      <c r="D127" s="3903"/>
      <c r="E127" s="3903"/>
      <c r="F127" s="3903"/>
      <c r="G127" s="3903"/>
      <c r="H127" s="3903"/>
      <c r="I127" s="3903"/>
      <c r="J127" s="3903"/>
      <c r="K127" s="3903"/>
      <c r="L127" s="3929"/>
      <c r="O127" s="397" t="s">
        <v>759</v>
      </c>
      <c r="P127" s="312" t="s">
        <v>8139</v>
      </c>
      <c r="Q127" s="317">
        <v>1</v>
      </c>
      <c r="R127" s="521" t="s">
        <v>8117</v>
      </c>
      <c r="T127" s="413"/>
    </row>
    <row r="128" spans="1:20" x14ac:dyDescent="0.25">
      <c r="A128" s="1140" t="s">
        <v>1285</v>
      </c>
      <c r="B128" s="3902" t="s">
        <v>11074</v>
      </c>
      <c r="C128" s="3903"/>
      <c r="D128" s="3903"/>
      <c r="E128" s="3903"/>
      <c r="F128" s="3903"/>
      <c r="G128" s="3903"/>
      <c r="H128" s="3903"/>
      <c r="I128" s="3903"/>
      <c r="J128" s="3903"/>
      <c r="K128" s="3903"/>
      <c r="L128" s="3929"/>
      <c r="O128" s="397" t="s">
        <v>803</v>
      </c>
      <c r="P128" s="312" t="s">
        <v>8140</v>
      </c>
      <c r="Q128" s="452">
        <v>6</v>
      </c>
      <c r="R128" s="597">
        <v>2000</v>
      </c>
      <c r="T128" s="413"/>
    </row>
    <row r="129" spans="1:20" x14ac:dyDescent="0.25">
      <c r="A129" s="1140" t="s">
        <v>1286</v>
      </c>
      <c r="B129" s="4060"/>
      <c r="C129" s="4061"/>
      <c r="D129" s="4061"/>
      <c r="E129" s="4061"/>
      <c r="F129" s="4061"/>
      <c r="G129" s="4061"/>
      <c r="H129" s="4061"/>
      <c r="I129" s="4061"/>
      <c r="J129" s="4061"/>
      <c r="K129" s="4061"/>
      <c r="L129" s="4110"/>
      <c r="O129" s="397" t="s">
        <v>8141</v>
      </c>
      <c r="P129" s="312" t="s">
        <v>8142</v>
      </c>
      <c r="Q129" s="452">
        <v>6</v>
      </c>
      <c r="R129" s="597">
        <v>11700</v>
      </c>
      <c r="T129" s="413"/>
    </row>
    <row r="130" spans="1:20" x14ac:dyDescent="0.25">
      <c r="A130" s="1140" t="s">
        <v>1287</v>
      </c>
      <c r="B130" s="4060"/>
      <c r="C130" s="4061"/>
      <c r="D130" s="4061"/>
      <c r="E130" s="4061"/>
      <c r="F130" s="4061"/>
      <c r="G130" s="4061"/>
      <c r="H130" s="4061"/>
      <c r="I130" s="4061"/>
      <c r="J130" s="4061"/>
      <c r="K130" s="4061"/>
      <c r="L130" s="4110"/>
      <c r="O130" s="397" t="s">
        <v>8143</v>
      </c>
      <c r="P130" s="312" t="s">
        <v>8144</v>
      </c>
      <c r="Q130" s="452">
        <v>6</v>
      </c>
      <c r="R130" s="597">
        <v>14000</v>
      </c>
      <c r="T130" s="413"/>
    </row>
    <row r="131" spans="1:20" x14ac:dyDescent="0.25">
      <c r="A131" s="1139" t="s">
        <v>1288</v>
      </c>
      <c r="B131" s="4107"/>
      <c r="C131" s="4108"/>
      <c r="D131" s="4108"/>
      <c r="E131" s="4108"/>
      <c r="F131" s="4108"/>
      <c r="G131" s="4108"/>
      <c r="H131" s="4108"/>
      <c r="I131" s="4108"/>
      <c r="J131" s="4108"/>
      <c r="K131" s="4108"/>
      <c r="L131" s="4109"/>
      <c r="O131" s="397" t="s">
        <v>8145</v>
      </c>
      <c r="P131" s="312" t="s">
        <v>8140</v>
      </c>
      <c r="Q131" s="452">
        <v>6</v>
      </c>
      <c r="R131" s="597">
        <v>2000</v>
      </c>
      <c r="T131" s="413"/>
    </row>
    <row r="132" spans="1:20" x14ac:dyDescent="0.25">
      <c r="A132" s="1139" t="s">
        <v>1289</v>
      </c>
      <c r="B132" s="4060"/>
      <c r="C132" s="4061"/>
      <c r="D132" s="4061"/>
      <c r="E132" s="4061"/>
      <c r="F132" s="4061"/>
      <c r="G132" s="4061"/>
      <c r="H132" s="4061"/>
      <c r="I132" s="4061"/>
      <c r="J132" s="4061"/>
      <c r="K132" s="4061"/>
      <c r="L132" s="4110"/>
      <c r="O132" s="397" t="s">
        <v>8146</v>
      </c>
      <c r="P132" s="312" t="s">
        <v>8144</v>
      </c>
      <c r="Q132" s="452">
        <v>6</v>
      </c>
      <c r="R132" s="597">
        <v>14000</v>
      </c>
      <c r="T132" s="413"/>
    </row>
    <row r="133" spans="1:20" x14ac:dyDescent="0.25">
      <c r="A133" s="1141" t="s">
        <v>1111</v>
      </c>
      <c r="B133" s="4060"/>
      <c r="C133" s="4061"/>
      <c r="D133" s="4061"/>
      <c r="E133" s="4061"/>
      <c r="F133" s="4061"/>
      <c r="G133" s="4061"/>
      <c r="H133" s="4061"/>
      <c r="I133" s="4061"/>
      <c r="J133" s="4061"/>
      <c r="K133" s="4061"/>
      <c r="L133" s="4110"/>
      <c r="O133" s="398" t="s">
        <v>8147</v>
      </c>
      <c r="P133" s="313" t="s">
        <v>8148</v>
      </c>
      <c r="Q133" s="318">
        <v>2</v>
      </c>
      <c r="R133" s="522">
        <v>1000</v>
      </c>
      <c r="T133" s="413"/>
    </row>
    <row r="134" spans="1:20" x14ac:dyDescent="0.25">
      <c r="A134" s="1141" t="s">
        <v>1290</v>
      </c>
      <c r="B134" s="4060"/>
      <c r="C134" s="4061"/>
      <c r="D134" s="4061"/>
      <c r="E134" s="4061"/>
      <c r="F134" s="4061"/>
      <c r="G134" s="4061"/>
      <c r="H134" s="4061"/>
      <c r="I134" s="4061"/>
      <c r="J134" s="4061"/>
      <c r="K134" s="4061"/>
      <c r="L134" s="4110"/>
      <c r="O134" s="399"/>
      <c r="P134" s="311" t="s">
        <v>8149</v>
      </c>
      <c r="T134" s="413"/>
    </row>
    <row r="135" spans="1:20" x14ac:dyDescent="0.25">
      <c r="A135" s="1141" t="s">
        <v>1291</v>
      </c>
      <c r="B135" s="4060"/>
      <c r="C135" s="4061"/>
      <c r="D135" s="4061"/>
      <c r="E135" s="4061"/>
      <c r="F135" s="4061"/>
      <c r="G135" s="4061"/>
      <c r="H135" s="4061"/>
      <c r="I135" s="4061"/>
      <c r="J135" s="4061"/>
      <c r="K135" s="4061"/>
      <c r="L135" s="4110"/>
      <c r="O135" s="396" t="s">
        <v>7130</v>
      </c>
      <c r="P135" s="344" t="s">
        <v>8012</v>
      </c>
      <c r="Q135" s="344" t="s">
        <v>644</v>
      </c>
      <c r="R135" s="1104" t="s">
        <v>664</v>
      </c>
      <c r="T135" s="413"/>
    </row>
    <row r="136" spans="1:20" x14ac:dyDescent="0.25">
      <c r="A136" s="1141" t="s">
        <v>1292</v>
      </c>
      <c r="B136" s="4060"/>
      <c r="C136" s="4061"/>
      <c r="D136" s="4061"/>
      <c r="E136" s="4061"/>
      <c r="F136" s="4061"/>
      <c r="G136" s="4061"/>
      <c r="H136" s="4061"/>
      <c r="I136" s="4061"/>
      <c r="J136" s="4061"/>
      <c r="K136" s="4061"/>
      <c r="L136" s="4110"/>
      <c r="O136" s="397">
        <v>84</v>
      </c>
      <c r="P136" s="314" t="s">
        <v>8013</v>
      </c>
      <c r="Q136" s="315">
        <v>7</v>
      </c>
      <c r="R136" s="408" t="s">
        <v>2354</v>
      </c>
      <c r="T136" s="413"/>
    </row>
    <row r="137" spans="1:20" x14ac:dyDescent="0.25">
      <c r="A137" s="1141" t="s">
        <v>1115</v>
      </c>
      <c r="B137" s="4090"/>
      <c r="C137" s="4091"/>
      <c r="D137" s="4091"/>
      <c r="E137" s="4091"/>
      <c r="F137" s="4091"/>
      <c r="G137" s="4091"/>
      <c r="H137" s="4091"/>
      <c r="I137" s="4091"/>
      <c r="J137" s="4091"/>
      <c r="K137" s="4091"/>
      <c r="L137" s="4092"/>
      <c r="O137" s="397">
        <v>50</v>
      </c>
      <c r="P137" s="314" t="s">
        <v>8014</v>
      </c>
      <c r="Q137" s="315">
        <v>10</v>
      </c>
      <c r="R137" s="408" t="s">
        <v>8150</v>
      </c>
      <c r="T137" s="413"/>
    </row>
    <row r="138" spans="1:20" x14ac:dyDescent="0.25">
      <c r="A138" s="1142" t="s">
        <v>1293</v>
      </c>
      <c r="B138" s="4060"/>
      <c r="C138" s="4061"/>
      <c r="D138" s="4061"/>
      <c r="E138" s="4061"/>
      <c r="F138" s="4061"/>
      <c r="G138" s="4061"/>
      <c r="H138" s="4061"/>
      <c r="I138" s="4061"/>
      <c r="J138" s="4061"/>
      <c r="K138" s="4061"/>
      <c r="L138" s="4110"/>
      <c r="O138" s="397">
        <v>87</v>
      </c>
      <c r="P138" s="314" t="s">
        <v>8016</v>
      </c>
      <c r="Q138" s="315">
        <v>1</v>
      </c>
      <c r="R138" s="408">
        <v>2</v>
      </c>
      <c r="T138" s="413"/>
    </row>
    <row r="139" spans="1:20" x14ac:dyDescent="0.25">
      <c r="A139" s="322" t="s">
        <v>1294</v>
      </c>
      <c r="B139" s="4062"/>
      <c r="C139" s="4063"/>
      <c r="D139" s="4063"/>
      <c r="E139" s="4063"/>
      <c r="F139" s="4063"/>
      <c r="G139" s="4063"/>
      <c r="H139" s="4063"/>
      <c r="I139" s="4063"/>
      <c r="J139" s="4063"/>
      <c r="K139" s="4063"/>
      <c r="L139" s="4113"/>
      <c r="O139" s="397" t="s">
        <v>8017</v>
      </c>
      <c r="P139" s="314" t="s">
        <v>8018</v>
      </c>
      <c r="Q139" s="315">
        <v>8</v>
      </c>
      <c r="R139" s="408" t="s">
        <v>8019</v>
      </c>
      <c r="T139" s="413"/>
    </row>
    <row r="140" spans="1:20" ht="22.5" x14ac:dyDescent="0.25">
      <c r="A140" s="1146" t="s">
        <v>1295</v>
      </c>
      <c r="B140" s="4114" t="s">
        <v>19806</v>
      </c>
      <c r="C140" s="4114"/>
      <c r="D140" s="4114"/>
      <c r="E140" s="4114"/>
      <c r="F140" s="4114"/>
      <c r="G140" s="4114"/>
      <c r="H140" s="4114"/>
      <c r="I140" s="4114"/>
      <c r="J140" s="4114"/>
      <c r="K140" s="4114"/>
      <c r="L140" s="4114"/>
      <c r="O140" s="397" t="s">
        <v>8020</v>
      </c>
      <c r="P140" s="314" t="s">
        <v>8021</v>
      </c>
      <c r="Q140" s="315">
        <v>2</v>
      </c>
      <c r="R140" s="408" t="s">
        <v>8022</v>
      </c>
      <c r="T140" s="413"/>
    </row>
    <row r="141" spans="1:20" x14ac:dyDescent="0.25">
      <c r="A141" s="205" t="s">
        <v>1296</v>
      </c>
      <c r="B141" s="3902" t="s">
        <v>11077</v>
      </c>
      <c r="C141" s="3903"/>
      <c r="D141" s="3903"/>
      <c r="E141" s="3903"/>
      <c r="F141" s="3903"/>
      <c r="G141" s="3903"/>
      <c r="H141" s="3903"/>
      <c r="I141" s="3903"/>
      <c r="J141" s="3903"/>
      <c r="K141" s="3903"/>
      <c r="L141" s="3929"/>
      <c r="O141" s="397"/>
      <c r="P141" s="314"/>
      <c r="Q141" s="315"/>
      <c r="R141" s="408"/>
      <c r="T141" s="413"/>
    </row>
    <row r="142" spans="1:20" x14ac:dyDescent="0.25">
      <c r="A142" s="213" t="s">
        <v>1297</v>
      </c>
      <c r="B142" s="3902" t="s">
        <v>11078</v>
      </c>
      <c r="C142" s="3903"/>
      <c r="D142" s="3903"/>
      <c r="E142" s="3903"/>
      <c r="F142" s="3903"/>
      <c r="G142" s="3903"/>
      <c r="H142" s="3903"/>
      <c r="I142" s="3903"/>
      <c r="J142" s="3903"/>
      <c r="K142" s="3903"/>
      <c r="L142" s="3929"/>
      <c r="O142" s="397"/>
      <c r="P142" s="314"/>
      <c r="Q142" s="315"/>
      <c r="R142" s="408"/>
      <c r="T142" s="413"/>
    </row>
    <row r="143" spans="1:20" x14ac:dyDescent="0.25">
      <c r="A143" s="213" t="s">
        <v>1298</v>
      </c>
      <c r="B143" s="3902" t="s">
        <v>11079</v>
      </c>
      <c r="C143" s="3903"/>
      <c r="D143" s="3903"/>
      <c r="E143" s="3903"/>
      <c r="F143" s="3903"/>
      <c r="G143" s="3903"/>
      <c r="H143" s="3903"/>
      <c r="I143" s="3903"/>
      <c r="J143" s="3903"/>
      <c r="K143" s="3903"/>
      <c r="L143" s="3929"/>
      <c r="O143" s="397"/>
      <c r="P143" s="314"/>
      <c r="Q143" s="315"/>
      <c r="R143" s="408"/>
      <c r="T143" s="413"/>
    </row>
    <row r="144" spans="1:20" ht="22.5" x14ac:dyDescent="0.25">
      <c r="A144" s="1127" t="s">
        <v>1299</v>
      </c>
      <c r="B144" s="4112" t="s">
        <v>19807</v>
      </c>
      <c r="C144" s="4112"/>
      <c r="D144" s="4112"/>
      <c r="E144" s="4112"/>
      <c r="F144" s="4112"/>
      <c r="G144" s="4112"/>
      <c r="H144" s="4112"/>
      <c r="I144" s="4112"/>
      <c r="J144" s="4112"/>
      <c r="K144" s="4112"/>
      <c r="L144" s="4112"/>
      <c r="O144" s="397"/>
      <c r="P144" s="314"/>
      <c r="Q144" s="315"/>
      <c r="R144" s="408"/>
      <c r="T144" s="413"/>
    </row>
    <row r="145" spans="1:20" ht="30" x14ac:dyDescent="0.25">
      <c r="A145" s="214" t="s">
        <v>1301</v>
      </c>
      <c r="B145" s="3902" t="s">
        <v>11080</v>
      </c>
      <c r="C145" s="3903"/>
      <c r="D145" s="3903"/>
      <c r="E145" s="3903"/>
      <c r="F145" s="3903"/>
      <c r="G145" s="3903"/>
      <c r="H145" s="3903"/>
      <c r="I145" s="3903"/>
      <c r="J145" s="3903"/>
      <c r="K145" s="3903"/>
      <c r="L145" s="3929"/>
      <c r="O145" s="397" t="s">
        <v>8023</v>
      </c>
      <c r="P145" s="314" t="s">
        <v>8024</v>
      </c>
      <c r="Q145" s="315">
        <v>31</v>
      </c>
      <c r="R145" s="408" t="s">
        <v>8036</v>
      </c>
      <c r="T145" s="413"/>
    </row>
    <row r="146" spans="1:20" x14ac:dyDescent="0.25">
      <c r="A146" s="480" t="s">
        <v>1302</v>
      </c>
      <c r="B146" s="3902" t="s">
        <v>11081</v>
      </c>
      <c r="C146" s="3903"/>
      <c r="D146" s="3903"/>
      <c r="E146" s="3903"/>
      <c r="F146" s="3903"/>
      <c r="G146" s="3903"/>
      <c r="H146" s="3903"/>
      <c r="I146" s="3903"/>
      <c r="J146" s="3903"/>
      <c r="K146" s="3903"/>
      <c r="L146" s="3929"/>
      <c r="O146" s="397"/>
      <c r="P146" s="314" t="s">
        <v>8025</v>
      </c>
      <c r="Q146" s="315"/>
      <c r="R146" s="408"/>
      <c r="T146" s="413"/>
    </row>
    <row r="147" spans="1:20" ht="22.5" x14ac:dyDescent="0.25">
      <c r="A147" s="214" t="s">
        <v>1303</v>
      </c>
      <c r="B147" s="4112" t="s">
        <v>19808</v>
      </c>
      <c r="C147" s="4112"/>
      <c r="D147" s="4112"/>
      <c r="E147" s="4112"/>
      <c r="F147" s="4112"/>
      <c r="G147" s="4112"/>
      <c r="H147" s="4112"/>
      <c r="I147" s="4112"/>
      <c r="J147" s="4112"/>
      <c r="K147" s="4112"/>
      <c r="L147" s="4112"/>
      <c r="O147" s="397"/>
      <c r="P147" s="314" t="s">
        <v>8026</v>
      </c>
      <c r="Q147" s="315"/>
      <c r="R147" s="408"/>
      <c r="T147" s="413"/>
    </row>
    <row r="148" spans="1:20" x14ac:dyDescent="0.25">
      <c r="A148" s="480" t="s">
        <v>1304</v>
      </c>
      <c r="B148" s="4061"/>
      <c r="C148" s="4061"/>
      <c r="D148" s="4061"/>
      <c r="E148" s="4061"/>
      <c r="F148" s="4061"/>
      <c r="G148" s="4061"/>
      <c r="H148" s="4061"/>
      <c r="I148" s="4061"/>
      <c r="J148" s="4061"/>
      <c r="K148" s="4061"/>
      <c r="L148" s="4110"/>
      <c r="O148" s="397"/>
      <c r="P148" s="314" t="s">
        <v>8027</v>
      </c>
      <c r="Q148" s="315"/>
      <c r="R148" s="408"/>
      <c r="T148" s="413"/>
    </row>
    <row r="149" spans="1:20" x14ac:dyDescent="0.25">
      <c r="A149" s="214" t="s">
        <v>1305</v>
      </c>
      <c r="B149" s="3902" t="s">
        <v>11082</v>
      </c>
      <c r="C149" s="3903"/>
      <c r="D149" s="3903"/>
      <c r="E149" s="3903"/>
      <c r="F149" s="3903"/>
      <c r="G149" s="3903"/>
      <c r="H149" s="3903"/>
      <c r="I149" s="3903"/>
      <c r="J149" s="3903"/>
      <c r="K149" s="3903"/>
      <c r="L149" s="3929"/>
      <c r="O149" s="397"/>
      <c r="P149" s="314" t="s">
        <v>8028</v>
      </c>
      <c r="Q149" s="315"/>
      <c r="R149" s="408"/>
    </row>
    <row r="150" spans="1:20" x14ac:dyDescent="0.25">
      <c r="A150" s="115" t="s">
        <v>3007</v>
      </c>
      <c r="B150" s="3902" t="s">
        <v>11083</v>
      </c>
      <c r="C150" s="3903"/>
      <c r="D150" s="3903"/>
      <c r="E150" s="3903"/>
      <c r="F150" s="3903"/>
      <c r="G150" s="3903"/>
      <c r="H150" s="3903"/>
      <c r="I150" s="3903"/>
      <c r="J150" s="3903"/>
      <c r="K150" s="3903"/>
      <c r="L150" s="3929"/>
      <c r="O150" s="397"/>
      <c r="P150" s="314" t="s">
        <v>8029</v>
      </c>
      <c r="Q150" s="315"/>
      <c r="R150" s="521"/>
    </row>
    <row r="151" spans="1:20" x14ac:dyDescent="0.25">
      <c r="A151" s="115" t="s">
        <v>1306</v>
      </c>
      <c r="B151" s="3902" t="s">
        <v>11084</v>
      </c>
      <c r="C151" s="3903"/>
      <c r="D151" s="3903"/>
      <c r="E151" s="3903"/>
      <c r="F151" s="3903"/>
      <c r="G151" s="3903"/>
      <c r="H151" s="3903"/>
      <c r="I151" s="3903"/>
      <c r="J151" s="3903"/>
      <c r="K151" s="3903"/>
      <c r="L151" s="3929"/>
      <c r="O151" s="397"/>
      <c r="P151" s="314" t="s">
        <v>8030</v>
      </c>
      <c r="Q151" s="315"/>
      <c r="R151" s="521"/>
    </row>
    <row r="152" spans="1:20" x14ac:dyDescent="0.25">
      <c r="A152" s="115" t="s">
        <v>3008</v>
      </c>
      <c r="B152" s="4084"/>
      <c r="C152" s="4085"/>
      <c r="D152" s="4085"/>
      <c r="E152" s="4085"/>
      <c r="F152" s="4085"/>
      <c r="G152" s="4085"/>
      <c r="H152" s="4085"/>
      <c r="I152" s="4085"/>
      <c r="J152" s="4085"/>
      <c r="K152" s="4085"/>
      <c r="L152" s="4086"/>
      <c r="O152" s="397"/>
      <c r="P152" s="314" t="s">
        <v>8031</v>
      </c>
      <c r="Q152" s="315"/>
      <c r="R152" s="521"/>
      <c r="T152" s="413"/>
    </row>
    <row r="153" spans="1:20" ht="15" customHeight="1" x14ac:dyDescent="0.25">
      <c r="A153" s="115" t="s">
        <v>1307</v>
      </c>
      <c r="B153" s="4167" t="s">
        <v>8667</v>
      </c>
      <c r="C153" s="4168"/>
      <c r="D153" s="4168"/>
      <c r="E153" s="4168"/>
      <c r="F153" s="4168"/>
      <c r="G153" s="4168"/>
      <c r="H153" s="4168"/>
      <c r="I153" s="4168"/>
      <c r="J153" s="4168"/>
      <c r="K153" s="4168"/>
      <c r="L153" s="4169"/>
      <c r="O153" s="397"/>
      <c r="P153" s="314" t="s">
        <v>8032</v>
      </c>
      <c r="Q153" s="315"/>
      <c r="R153" s="521"/>
      <c r="T153" s="413"/>
    </row>
    <row r="154" spans="1:20" x14ac:dyDescent="0.25">
      <c r="A154" s="115" t="s">
        <v>1308</v>
      </c>
      <c r="B154" s="4064"/>
      <c r="C154" s="4065"/>
      <c r="D154" s="4065"/>
      <c r="E154" s="4065"/>
      <c r="F154" s="4065"/>
      <c r="G154" s="4065"/>
      <c r="H154" s="4065"/>
      <c r="I154" s="4065"/>
      <c r="J154" s="4065"/>
      <c r="K154" s="4065"/>
      <c r="L154" s="4066"/>
      <c r="O154" s="397"/>
      <c r="P154" s="314" t="s">
        <v>8033</v>
      </c>
      <c r="Q154" s="315"/>
      <c r="R154" s="521"/>
      <c r="T154" s="413"/>
    </row>
    <row r="155" spans="1:20" ht="15" customHeight="1" x14ac:dyDescent="0.25">
      <c r="A155" s="480" t="s">
        <v>1309</v>
      </c>
      <c r="B155" s="4081" t="s">
        <v>10998</v>
      </c>
      <c r="C155" s="4082"/>
      <c r="D155" s="4082"/>
      <c r="E155" s="4082"/>
      <c r="F155" s="4082"/>
      <c r="G155" s="4082"/>
      <c r="H155" s="4082"/>
      <c r="I155" s="4082"/>
      <c r="J155" s="4082"/>
      <c r="K155" s="4082"/>
      <c r="L155" s="4083"/>
      <c r="O155" s="397"/>
      <c r="P155" s="314" t="s">
        <v>8034</v>
      </c>
      <c r="Q155" s="315"/>
      <c r="R155" s="521"/>
      <c r="T155" s="413"/>
    </row>
    <row r="156" spans="1:20" x14ac:dyDescent="0.25">
      <c r="A156" s="115" t="s">
        <v>1310</v>
      </c>
      <c r="B156" s="4084"/>
      <c r="C156" s="4085"/>
      <c r="D156" s="4085"/>
      <c r="E156" s="4085"/>
      <c r="F156" s="4085"/>
      <c r="G156" s="4085"/>
      <c r="H156" s="4085"/>
      <c r="I156" s="4085"/>
      <c r="J156" s="4085"/>
      <c r="K156" s="4085"/>
      <c r="L156" s="4086"/>
      <c r="O156" s="397"/>
      <c r="P156" s="314" t="s">
        <v>8035</v>
      </c>
      <c r="Q156" s="315"/>
      <c r="R156" s="521"/>
    </row>
    <row r="157" spans="1:20" x14ac:dyDescent="0.25">
      <c r="A157" s="480" t="s">
        <v>1311</v>
      </c>
      <c r="B157" s="4087"/>
      <c r="C157" s="4088"/>
      <c r="D157" s="4088"/>
      <c r="E157" s="4088"/>
      <c r="F157" s="4088"/>
      <c r="G157" s="4088"/>
      <c r="H157" s="4088"/>
      <c r="I157" s="4088"/>
      <c r="J157" s="4088"/>
      <c r="K157" s="4088"/>
      <c r="L157" s="4089"/>
      <c r="O157" s="397">
        <v>80</v>
      </c>
      <c r="P157" s="314" t="s">
        <v>8037</v>
      </c>
      <c r="Q157" s="315">
        <v>26</v>
      </c>
      <c r="R157" s="521" t="s">
        <v>8151</v>
      </c>
      <c r="T157" s="413"/>
    </row>
    <row r="158" spans="1:20" x14ac:dyDescent="0.25">
      <c r="A158" s="115" t="s">
        <v>1312</v>
      </c>
      <c r="B158" s="4067" t="s">
        <v>659</v>
      </c>
      <c r="C158" s="4068"/>
      <c r="D158" s="4068"/>
      <c r="E158" s="4068"/>
      <c r="F158" s="4068"/>
      <c r="G158" s="4068"/>
      <c r="H158" s="4068"/>
      <c r="I158" s="4068"/>
      <c r="J158" s="4069"/>
      <c r="K158" s="1161" t="s">
        <v>10999</v>
      </c>
      <c r="L158" s="1161" t="s">
        <v>1096</v>
      </c>
      <c r="O158" s="397">
        <v>57</v>
      </c>
      <c r="P158" s="314" t="s">
        <v>8039</v>
      </c>
      <c r="Q158" s="315">
        <v>19</v>
      </c>
      <c r="R158" s="521" t="s">
        <v>8040</v>
      </c>
      <c r="T158" s="413"/>
    </row>
    <row r="159" spans="1:20" x14ac:dyDescent="0.25">
      <c r="A159" s="480" t="s">
        <v>1313</v>
      </c>
      <c r="B159" s="4070" t="s">
        <v>1384</v>
      </c>
      <c r="C159" s="4071"/>
      <c r="D159" s="4071"/>
      <c r="E159" s="4071"/>
      <c r="F159" s="4071"/>
      <c r="G159" s="4071"/>
      <c r="H159" s="4071"/>
      <c r="I159" s="4071"/>
      <c r="J159" s="4071"/>
      <c r="K159" s="135" t="s">
        <v>1385</v>
      </c>
      <c r="L159" s="136" t="s">
        <v>11000</v>
      </c>
      <c r="O159" s="397" t="s">
        <v>8041</v>
      </c>
      <c r="P159" s="314" t="s">
        <v>8042</v>
      </c>
      <c r="Q159" s="315">
        <v>4</v>
      </c>
      <c r="R159" s="521" t="s">
        <v>8043</v>
      </c>
      <c r="T159" s="413"/>
    </row>
    <row r="160" spans="1:20" x14ac:dyDescent="0.25">
      <c r="A160" s="323" t="s">
        <v>1300</v>
      </c>
      <c r="B160" s="4073" t="s">
        <v>11001</v>
      </c>
      <c r="C160" s="4074"/>
      <c r="D160" s="4074"/>
      <c r="E160" s="4074"/>
      <c r="F160" s="4074"/>
      <c r="G160" s="4074"/>
      <c r="H160" s="4074"/>
      <c r="I160" s="4074"/>
      <c r="J160" s="4074"/>
      <c r="K160" s="90" t="s">
        <v>11002</v>
      </c>
      <c r="L160" s="91" t="s">
        <v>11003</v>
      </c>
      <c r="O160" s="397" t="s">
        <v>8044</v>
      </c>
      <c r="P160" s="314" t="s">
        <v>8045</v>
      </c>
      <c r="Q160" s="315">
        <v>1</v>
      </c>
      <c r="R160" s="521">
        <v>3</v>
      </c>
    </row>
    <row r="161" spans="1:20" x14ac:dyDescent="0.25">
      <c r="B161" s="4073" t="s">
        <v>11004</v>
      </c>
      <c r="C161" s="4074"/>
      <c r="D161" s="4074"/>
      <c r="E161" s="4074"/>
      <c r="F161" s="4074"/>
      <c r="G161" s="4074"/>
      <c r="H161" s="4074"/>
      <c r="I161" s="4074"/>
      <c r="J161" s="4074"/>
      <c r="K161" s="90" t="s">
        <v>1411</v>
      </c>
      <c r="L161" s="91" t="s">
        <v>11005</v>
      </c>
      <c r="O161" s="397" t="s">
        <v>8046</v>
      </c>
      <c r="P161" s="314" t="s">
        <v>8047</v>
      </c>
      <c r="Q161" s="315">
        <v>3</v>
      </c>
      <c r="R161" s="521" t="s">
        <v>8049</v>
      </c>
      <c r="T161" s="413"/>
    </row>
    <row r="162" spans="1:20" x14ac:dyDescent="0.25">
      <c r="B162" s="4073" t="s">
        <v>1592</v>
      </c>
      <c r="C162" s="4074"/>
      <c r="D162" s="4074"/>
      <c r="E162" s="4074"/>
      <c r="F162" s="4074"/>
      <c r="G162" s="4074"/>
      <c r="H162" s="4074"/>
      <c r="I162" s="4074"/>
      <c r="J162" s="4074"/>
      <c r="K162" s="90" t="s">
        <v>1593</v>
      </c>
      <c r="L162" s="91" t="s">
        <v>11006</v>
      </c>
      <c r="O162" s="397"/>
      <c r="P162" s="314" t="s">
        <v>8048</v>
      </c>
      <c r="Q162" s="315"/>
      <c r="R162" s="521"/>
      <c r="T162" s="413"/>
    </row>
    <row r="163" spans="1:20" ht="22.5" x14ac:dyDescent="0.25">
      <c r="A163" s="1146" t="s">
        <v>1314</v>
      </c>
      <c r="B163" s="4060"/>
      <c r="C163" s="4061"/>
      <c r="D163" s="4061"/>
      <c r="E163" s="4061"/>
      <c r="F163" s="4061"/>
      <c r="G163" s="4061"/>
      <c r="H163" s="4061"/>
      <c r="I163" s="4061"/>
      <c r="J163" s="4061"/>
      <c r="L163" s="25"/>
      <c r="O163" s="397" t="s">
        <v>8050</v>
      </c>
      <c r="P163" s="314" t="s">
        <v>8051</v>
      </c>
      <c r="Q163" s="315">
        <v>1</v>
      </c>
      <c r="R163" s="521">
        <v>7</v>
      </c>
      <c r="T163" s="413"/>
    </row>
    <row r="164" spans="1:20" ht="15" customHeight="1" x14ac:dyDescent="0.25">
      <c r="A164" s="1128" t="s">
        <v>1315</v>
      </c>
      <c r="B164" s="4079" t="s">
        <v>11007</v>
      </c>
      <c r="C164" s="4080"/>
      <c r="D164" s="4080"/>
      <c r="E164" s="4080"/>
      <c r="F164" s="4080"/>
      <c r="G164" s="4080"/>
      <c r="H164" s="4080"/>
      <c r="I164" s="4080"/>
      <c r="J164" s="4080"/>
      <c r="K164" s="37"/>
      <c r="L164" s="29"/>
      <c r="O164" s="397" t="s">
        <v>8052</v>
      </c>
      <c r="P164" s="314" t="s">
        <v>8053</v>
      </c>
      <c r="Q164" s="315">
        <v>1</v>
      </c>
      <c r="R164" s="521">
        <v>3</v>
      </c>
      <c r="T164" s="413"/>
    </row>
    <row r="165" spans="1:20" ht="30" x14ac:dyDescent="0.25">
      <c r="A165" s="115" t="s">
        <v>1316</v>
      </c>
      <c r="J165" s="1762"/>
      <c r="L165" s="25"/>
      <c r="O165" s="397">
        <v>92</v>
      </c>
      <c r="P165" s="314" t="s">
        <v>8054</v>
      </c>
      <c r="Q165" s="315">
        <v>36</v>
      </c>
      <c r="R165" s="521" t="s">
        <v>8055</v>
      </c>
      <c r="T165" s="413"/>
    </row>
    <row r="166" spans="1:20" ht="30" x14ac:dyDescent="0.25">
      <c r="A166" s="115" t="s">
        <v>1317</v>
      </c>
      <c r="B166" s="4067" t="s">
        <v>8745</v>
      </c>
      <c r="C166" s="4068"/>
      <c r="D166" s="4068"/>
      <c r="E166" s="4068"/>
      <c r="F166" s="4068"/>
      <c r="G166" s="4068"/>
      <c r="H166" s="4068"/>
      <c r="I166" s="4068"/>
      <c r="J166" s="4069"/>
      <c r="K166" s="4189" t="s">
        <v>8746</v>
      </c>
      <c r="L166" s="4190"/>
      <c r="O166" s="397" t="s">
        <v>8056</v>
      </c>
      <c r="P166" s="314" t="s">
        <v>8057</v>
      </c>
      <c r="Q166" s="315">
        <v>176</v>
      </c>
      <c r="R166" s="521" t="s">
        <v>11056</v>
      </c>
      <c r="T166" s="413"/>
    </row>
    <row r="167" spans="1:20" ht="30" x14ac:dyDescent="0.25">
      <c r="A167" s="115" t="s">
        <v>1318</v>
      </c>
      <c r="B167" s="4070" t="s">
        <v>8747</v>
      </c>
      <c r="C167" s="4071"/>
      <c r="D167" s="4071"/>
      <c r="E167" s="4071"/>
      <c r="F167" s="4071"/>
      <c r="G167" s="4071"/>
      <c r="H167" s="4071"/>
      <c r="I167" s="4071"/>
      <c r="J167" s="4072"/>
      <c r="K167" s="4073" t="s">
        <v>11008</v>
      </c>
      <c r="L167" s="4075"/>
      <c r="O167" s="397">
        <v>90</v>
      </c>
      <c r="P167" s="314" t="s">
        <v>8058</v>
      </c>
      <c r="Q167" s="315">
        <v>176</v>
      </c>
      <c r="R167" s="521" t="s">
        <v>11057</v>
      </c>
      <c r="T167" s="413"/>
    </row>
    <row r="168" spans="1:20" ht="15" customHeight="1" x14ac:dyDescent="0.25">
      <c r="A168" s="115" t="s">
        <v>1319</v>
      </c>
      <c r="B168" s="4073" t="s">
        <v>7073</v>
      </c>
      <c r="C168" s="4074"/>
      <c r="D168" s="4074"/>
      <c r="E168" s="4074"/>
      <c r="F168" s="4074"/>
      <c r="G168" s="4074"/>
      <c r="H168" s="4074"/>
      <c r="I168" s="4074"/>
      <c r="J168" s="4075"/>
      <c r="K168" s="4073" t="s">
        <v>11009</v>
      </c>
      <c r="L168" s="4075"/>
      <c r="O168" s="397" t="s">
        <v>52</v>
      </c>
      <c r="P168" s="314" t="s">
        <v>8059</v>
      </c>
      <c r="Q168" s="315">
        <v>3</v>
      </c>
      <c r="R168" s="521">
        <v>171231</v>
      </c>
      <c r="T168" s="413"/>
    </row>
    <row r="169" spans="1:20" x14ac:dyDescent="0.25">
      <c r="A169" s="115" t="s">
        <v>1320</v>
      </c>
      <c r="B169" s="4073" t="s">
        <v>7074</v>
      </c>
      <c r="C169" s="4074"/>
      <c r="D169" s="4074"/>
      <c r="E169" s="4074"/>
      <c r="F169" s="4074"/>
      <c r="G169" s="4074"/>
      <c r="H169" s="4074"/>
      <c r="I169" s="4074"/>
      <c r="J169" s="4075"/>
      <c r="K169" s="4073" t="s">
        <v>11010</v>
      </c>
      <c r="L169" s="4075"/>
      <c r="O169" s="397" t="s">
        <v>1645</v>
      </c>
      <c r="P169" s="314" t="s">
        <v>8060</v>
      </c>
      <c r="Q169" s="315">
        <v>8</v>
      </c>
      <c r="R169" s="521" t="s">
        <v>8716</v>
      </c>
      <c r="T169" s="413"/>
    </row>
    <row r="170" spans="1:20" x14ac:dyDescent="0.25">
      <c r="A170" s="1129" t="s">
        <v>1321</v>
      </c>
      <c r="B170" s="4073" t="s">
        <v>7075</v>
      </c>
      <c r="C170" s="4074"/>
      <c r="D170" s="4074"/>
      <c r="E170" s="4074"/>
      <c r="F170" s="4074"/>
      <c r="G170" s="4074"/>
      <c r="H170" s="4074"/>
      <c r="I170" s="4074"/>
      <c r="J170" s="4075"/>
      <c r="K170" s="4073" t="s">
        <v>8814</v>
      </c>
      <c r="L170" s="4075"/>
      <c r="O170" s="397" t="s">
        <v>8061</v>
      </c>
      <c r="P170" s="314" t="s">
        <v>8062</v>
      </c>
      <c r="Q170" s="315">
        <v>2</v>
      </c>
      <c r="R170" s="521">
        <v>250</v>
      </c>
      <c r="T170" s="413"/>
    </row>
    <row r="171" spans="1:20" x14ac:dyDescent="0.25">
      <c r="A171" s="1129" t="s">
        <v>1322</v>
      </c>
      <c r="B171" s="4073" t="s">
        <v>8748</v>
      </c>
      <c r="C171" s="4074"/>
      <c r="D171" s="4074"/>
      <c r="E171" s="4074"/>
      <c r="F171" s="4074"/>
      <c r="G171" s="4074"/>
      <c r="H171" s="4074"/>
      <c r="I171" s="4074"/>
      <c r="J171" s="4075"/>
      <c r="K171" s="4073" t="s">
        <v>11011</v>
      </c>
      <c r="L171" s="4075"/>
      <c r="O171" s="397" t="s">
        <v>8063</v>
      </c>
      <c r="P171" s="314" t="s">
        <v>8064</v>
      </c>
      <c r="Q171" s="315">
        <v>1</v>
      </c>
      <c r="R171" s="521">
        <v>82</v>
      </c>
      <c r="T171" s="413"/>
    </row>
    <row r="172" spans="1:20" ht="15" customHeight="1" x14ac:dyDescent="0.25">
      <c r="A172" s="1129" t="s">
        <v>1323</v>
      </c>
      <c r="B172" s="4073" t="s">
        <v>8750</v>
      </c>
      <c r="C172" s="4074"/>
      <c r="D172" s="4074"/>
      <c r="E172" s="4074"/>
      <c r="F172" s="4074"/>
      <c r="G172" s="4074"/>
      <c r="H172" s="4074"/>
      <c r="I172" s="4074"/>
      <c r="J172" s="4075"/>
      <c r="K172" s="4073" t="s">
        <v>11012</v>
      </c>
      <c r="L172" s="4075"/>
      <c r="O172" s="397" t="s">
        <v>203</v>
      </c>
      <c r="P172" s="314" t="s">
        <v>8065</v>
      </c>
      <c r="Q172" s="315">
        <v>3</v>
      </c>
      <c r="R172" s="521">
        <v>151001</v>
      </c>
      <c r="T172" s="413"/>
    </row>
    <row r="173" spans="1:20" x14ac:dyDescent="0.25">
      <c r="A173" s="1130" t="s">
        <v>1324</v>
      </c>
      <c r="B173" s="4111" t="s">
        <v>8751</v>
      </c>
      <c r="C173" s="4095"/>
      <c r="D173" s="4095"/>
      <c r="E173" s="4095"/>
      <c r="F173" s="4095"/>
      <c r="G173" s="4095"/>
      <c r="H173" s="4095"/>
      <c r="I173" s="4095"/>
      <c r="J173" s="4096"/>
      <c r="K173" s="4111" t="s">
        <v>8814</v>
      </c>
      <c r="L173" s="4096"/>
      <c r="O173" s="397" t="s">
        <v>8066</v>
      </c>
      <c r="P173" s="314" t="s">
        <v>8067</v>
      </c>
      <c r="Q173" s="315">
        <v>1</v>
      </c>
      <c r="R173" s="521">
        <v>0</v>
      </c>
      <c r="T173" s="413"/>
    </row>
    <row r="174" spans="1:20" ht="15" customHeight="1" x14ac:dyDescent="0.25">
      <c r="A174" s="214" t="s">
        <v>1325</v>
      </c>
      <c r="B174" s="4076"/>
      <c r="C174" s="4077"/>
      <c r="D174" s="4077"/>
      <c r="E174" s="4077"/>
      <c r="F174" s="4077"/>
      <c r="G174" s="4077"/>
      <c r="H174" s="4077"/>
      <c r="I174" s="4077"/>
      <c r="J174" s="4077"/>
      <c r="K174" s="4077"/>
      <c r="L174" s="4077"/>
      <c r="O174" s="397" t="s">
        <v>205</v>
      </c>
      <c r="P174" s="314" t="s">
        <v>8068</v>
      </c>
      <c r="Q174" s="315">
        <v>2</v>
      </c>
      <c r="R174" s="521" t="s">
        <v>74</v>
      </c>
      <c r="T174" s="413"/>
    </row>
    <row r="175" spans="1:20" ht="15" customHeight="1" x14ac:dyDescent="0.25">
      <c r="A175" s="115" t="s">
        <v>1326</v>
      </c>
      <c r="B175" s="4081" t="s">
        <v>11013</v>
      </c>
      <c r="C175" s="4082"/>
      <c r="D175" s="4082"/>
      <c r="E175" s="4082"/>
      <c r="F175" s="4082"/>
      <c r="G175" s="4082"/>
      <c r="H175" s="4082"/>
      <c r="I175" s="4082"/>
      <c r="J175" s="4082"/>
      <c r="K175" s="4082"/>
      <c r="L175" s="4083"/>
      <c r="O175" s="397" t="s">
        <v>8069</v>
      </c>
      <c r="P175" s="314" t="s">
        <v>8070</v>
      </c>
      <c r="Q175" s="315">
        <v>18</v>
      </c>
      <c r="R175" s="521" t="s">
        <v>8152</v>
      </c>
      <c r="T175" s="413"/>
    </row>
    <row r="176" spans="1:20" ht="30" customHeight="1" x14ac:dyDescent="0.25">
      <c r="A176" s="115" t="s">
        <v>1327</v>
      </c>
      <c r="B176" s="3866" t="s">
        <v>1087</v>
      </c>
      <c r="C176" s="3867"/>
      <c r="D176" s="3867"/>
      <c r="E176" s="3867"/>
      <c r="F176" s="3867"/>
      <c r="G176" s="3867"/>
      <c r="H176" s="3867"/>
      <c r="I176" s="3867"/>
      <c r="J176" s="3867"/>
      <c r="K176" s="3997"/>
      <c r="L176" s="25"/>
      <c r="O176" s="397" t="s">
        <v>8071</v>
      </c>
      <c r="P176" s="314" t="s">
        <v>8072</v>
      </c>
      <c r="Q176" s="315">
        <v>30</v>
      </c>
      <c r="R176" s="521" t="s">
        <v>8076</v>
      </c>
      <c r="T176" s="413"/>
    </row>
    <row r="177" spans="1:20" ht="15" customHeight="1" x14ac:dyDescent="0.25">
      <c r="A177" s="115" t="s">
        <v>1328</v>
      </c>
      <c r="B177" s="683" t="s">
        <v>1088</v>
      </c>
      <c r="C177" s="88" t="s">
        <v>1089</v>
      </c>
      <c r="D177" s="88" t="s">
        <v>1090</v>
      </c>
      <c r="E177" s="88" t="s">
        <v>1091</v>
      </c>
      <c r="F177" s="88" t="s">
        <v>1092</v>
      </c>
      <c r="G177" s="88" t="s">
        <v>1093</v>
      </c>
      <c r="H177" s="88" t="s">
        <v>1094</v>
      </c>
      <c r="I177" s="684" t="s">
        <v>1095</v>
      </c>
      <c r="J177" s="683" t="s">
        <v>1096</v>
      </c>
      <c r="K177" s="1151"/>
      <c r="L177" s="96"/>
      <c r="O177" s="397"/>
      <c r="P177" s="314" t="s">
        <v>8025</v>
      </c>
      <c r="Q177" s="315"/>
      <c r="R177" s="521"/>
      <c r="T177" s="413"/>
    </row>
    <row r="178" spans="1:20" ht="15" customHeight="1" x14ac:dyDescent="0.25">
      <c r="A178" s="115" t="s">
        <v>1329</v>
      </c>
      <c r="B178" s="144">
        <v>0</v>
      </c>
      <c r="C178" s="138">
        <v>0</v>
      </c>
      <c r="D178" s="138"/>
      <c r="E178" s="138"/>
      <c r="F178" s="138"/>
      <c r="G178" s="138"/>
      <c r="H178" s="138"/>
      <c r="I178" s="113"/>
      <c r="J178" s="370" t="s">
        <v>1385</v>
      </c>
      <c r="K178" s="1152"/>
      <c r="L178" s="91"/>
      <c r="O178" s="397"/>
      <c r="P178" s="314" t="s">
        <v>8073</v>
      </c>
      <c r="Q178" s="315"/>
      <c r="R178" s="521"/>
      <c r="T178" s="413"/>
    </row>
    <row r="179" spans="1:20" ht="15" customHeight="1" x14ac:dyDescent="0.25">
      <c r="A179" s="115" t="s">
        <v>1330</v>
      </c>
      <c r="B179" s="144">
        <v>0</v>
      </c>
      <c r="C179" s="138">
        <v>1</v>
      </c>
      <c r="D179" s="138"/>
      <c r="E179" s="138"/>
      <c r="F179" s="138"/>
      <c r="G179" s="138"/>
      <c r="H179" s="138"/>
      <c r="I179" s="113"/>
      <c r="J179" s="370" t="s">
        <v>1593</v>
      </c>
      <c r="K179" s="1152"/>
      <c r="L179" s="91"/>
      <c r="O179" s="397"/>
      <c r="P179" s="314" t="s">
        <v>8034</v>
      </c>
      <c r="Q179" s="315"/>
      <c r="R179" s="521"/>
      <c r="T179" s="413"/>
    </row>
    <row r="180" spans="1:20" ht="15" customHeight="1" x14ac:dyDescent="0.25">
      <c r="A180" s="115" t="s">
        <v>1331</v>
      </c>
      <c r="B180" s="144">
        <v>1</v>
      </c>
      <c r="C180" s="138">
        <v>0</v>
      </c>
      <c r="D180" s="138"/>
      <c r="E180" s="138"/>
      <c r="F180" s="138"/>
      <c r="G180" s="138"/>
      <c r="H180" s="138"/>
      <c r="I180" s="113"/>
      <c r="J180" s="370" t="s">
        <v>1411</v>
      </c>
      <c r="K180" s="1152"/>
      <c r="L180" s="91"/>
      <c r="O180" s="397"/>
      <c r="P180" s="314" t="s">
        <v>8027</v>
      </c>
      <c r="Q180" s="315"/>
      <c r="R180" s="408"/>
      <c r="T180" s="413"/>
    </row>
    <row r="181" spans="1:20" ht="15" customHeight="1" x14ac:dyDescent="0.25">
      <c r="A181" s="115" t="s">
        <v>1332</v>
      </c>
      <c r="B181" s="144">
        <v>1</v>
      </c>
      <c r="C181" s="138">
        <v>1</v>
      </c>
      <c r="D181" s="138"/>
      <c r="E181" s="138"/>
      <c r="F181" s="138"/>
      <c r="G181" s="138"/>
      <c r="H181" s="138"/>
      <c r="I181" s="113"/>
      <c r="J181" s="89" t="s">
        <v>1103</v>
      </c>
      <c r="K181" s="1152"/>
      <c r="L181" s="91"/>
      <c r="O181" s="397"/>
      <c r="P181" s="314" t="s">
        <v>8074</v>
      </c>
      <c r="Q181" s="315"/>
      <c r="R181" s="408"/>
      <c r="T181" s="413"/>
    </row>
    <row r="182" spans="1:20" ht="30" customHeight="1" x14ac:dyDescent="0.25">
      <c r="A182" s="115" t="s">
        <v>1333</v>
      </c>
      <c r="B182" s="144"/>
      <c r="C182" s="138"/>
      <c r="D182" s="138" t="s">
        <v>8</v>
      </c>
      <c r="E182" s="138"/>
      <c r="F182" s="138"/>
      <c r="G182" s="138"/>
      <c r="H182" s="138"/>
      <c r="I182" s="113"/>
      <c r="J182" s="89" t="s">
        <v>1103</v>
      </c>
      <c r="K182" s="1152"/>
      <c r="L182" s="91"/>
      <c r="O182" s="397"/>
      <c r="P182" s="314" t="s">
        <v>8028</v>
      </c>
      <c r="Q182" s="315"/>
      <c r="R182" s="408"/>
      <c r="T182" s="413"/>
    </row>
    <row r="183" spans="1:20" ht="15" customHeight="1" x14ac:dyDescent="0.25">
      <c r="A183" s="115" t="s">
        <v>1334</v>
      </c>
      <c r="B183" s="144"/>
      <c r="C183" s="138"/>
      <c r="D183" s="138"/>
      <c r="E183" s="138">
        <v>0</v>
      </c>
      <c r="F183" s="138"/>
      <c r="G183" s="138"/>
      <c r="H183" s="138"/>
      <c r="I183" s="113"/>
      <c r="J183" s="370" t="s">
        <v>8665</v>
      </c>
      <c r="K183" s="1152"/>
      <c r="L183" s="91"/>
      <c r="O183" s="397"/>
      <c r="P183" s="314" t="s">
        <v>8029</v>
      </c>
      <c r="Q183" s="315"/>
      <c r="R183" s="408"/>
      <c r="T183" s="413"/>
    </row>
    <row r="184" spans="1:20" ht="30" x14ac:dyDescent="0.25">
      <c r="A184" s="1131" t="s">
        <v>1335</v>
      </c>
      <c r="B184" s="146"/>
      <c r="C184" s="156"/>
      <c r="D184" s="156"/>
      <c r="E184" s="156">
        <v>1</v>
      </c>
      <c r="F184" s="156"/>
      <c r="G184" s="156"/>
      <c r="H184" s="156"/>
      <c r="I184" s="114"/>
      <c r="J184" s="1149" t="s">
        <v>11094</v>
      </c>
      <c r="K184" s="1153"/>
      <c r="L184" s="91"/>
      <c r="O184" s="397"/>
      <c r="P184" s="314" t="s">
        <v>8035</v>
      </c>
      <c r="Q184" s="315"/>
      <c r="R184" s="408"/>
      <c r="T184" s="413"/>
    </row>
    <row r="185" spans="1:20" ht="15" customHeight="1" x14ac:dyDescent="0.25">
      <c r="A185" s="1132" t="s">
        <v>1336</v>
      </c>
      <c r="B185" s="4060"/>
      <c r="C185" s="4061"/>
      <c r="D185" s="4061"/>
      <c r="E185" s="4061"/>
      <c r="F185" s="4061"/>
      <c r="G185" s="4061"/>
      <c r="H185" s="4061"/>
      <c r="I185" s="4061"/>
      <c r="J185" s="4061"/>
      <c r="K185" s="4061"/>
      <c r="L185" s="4110"/>
      <c r="O185" s="397"/>
      <c r="P185" s="314" t="s">
        <v>8030</v>
      </c>
      <c r="Q185" s="315"/>
      <c r="R185" s="408"/>
      <c r="T185" s="413"/>
    </row>
    <row r="186" spans="1:20" x14ac:dyDescent="0.25">
      <c r="A186" s="1133" t="s">
        <v>1337</v>
      </c>
      <c r="B186" s="4060"/>
      <c r="C186" s="4061"/>
      <c r="D186" s="4061"/>
      <c r="E186" s="4061"/>
      <c r="F186" s="4061"/>
      <c r="G186" s="4061"/>
      <c r="H186" s="4061"/>
      <c r="I186" s="4061"/>
      <c r="J186" s="4061"/>
      <c r="K186" s="4061"/>
      <c r="L186" s="4110"/>
      <c r="O186" s="397"/>
      <c r="P186" s="314" t="s">
        <v>8048</v>
      </c>
      <c r="Q186" s="315"/>
      <c r="R186" s="408"/>
    </row>
    <row r="187" spans="1:20" ht="15" customHeight="1" x14ac:dyDescent="0.25">
      <c r="A187" s="1134" t="s">
        <v>1338</v>
      </c>
      <c r="B187" s="4081" t="s">
        <v>11014</v>
      </c>
      <c r="C187" s="4082"/>
      <c r="D187" s="4082"/>
      <c r="E187" s="4082"/>
      <c r="F187" s="4082"/>
      <c r="G187" s="4082"/>
      <c r="H187" s="4082"/>
      <c r="I187" s="4082"/>
      <c r="J187" s="4082"/>
      <c r="K187" s="4082"/>
      <c r="L187" s="4083"/>
      <c r="O187" s="397"/>
      <c r="P187" s="314" t="s">
        <v>8075</v>
      </c>
      <c r="Q187" s="315"/>
      <c r="R187" s="408"/>
    </row>
    <row r="188" spans="1:20" ht="15" customHeight="1" x14ac:dyDescent="0.25">
      <c r="A188" s="214" t="s">
        <v>1339</v>
      </c>
      <c r="B188" s="4081" t="s">
        <v>11015</v>
      </c>
      <c r="C188" s="4082"/>
      <c r="D188" s="4082"/>
      <c r="E188" s="4082"/>
      <c r="F188" s="4082"/>
      <c r="G188" s="4082"/>
      <c r="H188" s="4082"/>
      <c r="I188" s="4082"/>
      <c r="J188" s="4082"/>
      <c r="K188" s="4082"/>
      <c r="L188" s="4083"/>
      <c r="O188" s="397" t="s">
        <v>8077</v>
      </c>
      <c r="P188" s="314" t="s">
        <v>8078</v>
      </c>
      <c r="Q188" s="315">
        <v>29</v>
      </c>
      <c r="R188" s="408" t="s">
        <v>8080</v>
      </c>
    </row>
    <row r="189" spans="1:20" ht="15" customHeight="1" x14ac:dyDescent="0.25">
      <c r="A189" s="1135" t="s">
        <v>1340</v>
      </c>
      <c r="B189" s="4060"/>
      <c r="C189" s="4061"/>
      <c r="D189" s="4061"/>
      <c r="E189" s="4061"/>
      <c r="F189" s="4061"/>
      <c r="G189" s="4061"/>
      <c r="H189" s="4061"/>
      <c r="I189" s="4061"/>
      <c r="J189" s="4061"/>
      <c r="K189" s="4061"/>
      <c r="L189" s="4110"/>
      <c r="O189" s="397"/>
      <c r="P189" s="314" t="s">
        <v>8079</v>
      </c>
      <c r="Q189" s="315"/>
      <c r="R189" s="408"/>
    </row>
    <row r="190" spans="1:20" ht="15" customHeight="1" x14ac:dyDescent="0.25">
      <c r="A190" s="115" t="s">
        <v>1341</v>
      </c>
      <c r="B190" s="4115" t="s">
        <v>9967</v>
      </c>
      <c r="C190" s="4116"/>
      <c r="D190" s="4116"/>
      <c r="E190" s="4116"/>
      <c r="F190" s="4116"/>
      <c r="G190" s="4116"/>
      <c r="H190" s="4116"/>
      <c r="I190" s="4116"/>
      <c r="J190" s="4116"/>
      <c r="K190" s="4116"/>
      <c r="L190" s="4117"/>
      <c r="O190" s="397"/>
      <c r="P190" s="314" t="s">
        <v>8025</v>
      </c>
      <c r="Q190" s="315"/>
      <c r="R190" s="408"/>
    </row>
    <row r="191" spans="1:20" x14ac:dyDescent="0.25">
      <c r="A191" s="1130" t="s">
        <v>1342</v>
      </c>
      <c r="B191" s="4060"/>
      <c r="C191" s="4061"/>
      <c r="D191" s="4061"/>
      <c r="E191" s="4061"/>
      <c r="F191" s="4061"/>
      <c r="G191" s="4061"/>
      <c r="H191" s="4061"/>
      <c r="I191" s="4061"/>
      <c r="J191" s="4061"/>
      <c r="K191" s="4061"/>
      <c r="L191" s="4110"/>
      <c r="O191" s="397"/>
      <c r="P191" s="314" t="s">
        <v>8073</v>
      </c>
      <c r="Q191" s="315"/>
      <c r="R191" s="408"/>
    </row>
    <row r="192" spans="1:20" x14ac:dyDescent="0.25">
      <c r="A192" s="214" t="s">
        <v>1343</v>
      </c>
      <c r="B192" s="3888" t="s">
        <v>11097</v>
      </c>
      <c r="C192" s="3889"/>
      <c r="D192" s="3889"/>
      <c r="E192" s="3889"/>
      <c r="F192" s="3889"/>
      <c r="G192" s="3889"/>
      <c r="H192" s="3889"/>
      <c r="I192" s="3889"/>
      <c r="J192" s="3889"/>
      <c r="K192" s="3889"/>
      <c r="L192" s="3930"/>
      <c r="O192" s="397"/>
      <c r="P192" s="314" t="s">
        <v>8027</v>
      </c>
      <c r="Q192" s="315"/>
      <c r="R192" s="408"/>
    </row>
    <row r="193" spans="1:18" ht="15" customHeight="1" x14ac:dyDescent="0.25">
      <c r="A193" s="115" t="s">
        <v>1344</v>
      </c>
      <c r="B193" s="3888" t="s">
        <v>11016</v>
      </c>
      <c r="C193" s="3889"/>
      <c r="D193" s="3889"/>
      <c r="E193" s="3889"/>
      <c r="F193" s="3889"/>
      <c r="G193" s="3889"/>
      <c r="H193" s="3889"/>
      <c r="I193" s="3889"/>
      <c r="J193" s="3889"/>
      <c r="K193" s="3889"/>
      <c r="L193" s="3930"/>
      <c r="O193" s="397"/>
      <c r="P193" s="314" t="s">
        <v>8034</v>
      </c>
      <c r="Q193" s="315"/>
      <c r="R193" s="408"/>
    </row>
    <row r="194" spans="1:18" x14ac:dyDescent="0.25">
      <c r="A194" s="115" t="s">
        <v>1345</v>
      </c>
      <c r="B194" s="3888" t="s">
        <v>11017</v>
      </c>
      <c r="C194" s="3889"/>
      <c r="D194" s="3889"/>
      <c r="E194" s="3889"/>
      <c r="F194" s="3889"/>
      <c r="G194" s="3889"/>
      <c r="H194" s="3889"/>
      <c r="I194" s="3889"/>
      <c r="J194" s="3889"/>
      <c r="K194" s="3889"/>
      <c r="L194" s="3930"/>
      <c r="O194" s="397"/>
      <c r="P194" s="314" t="s">
        <v>8074</v>
      </c>
      <c r="Q194" s="315"/>
      <c r="R194" s="408"/>
    </row>
    <row r="195" spans="1:18" x14ac:dyDescent="0.25">
      <c r="A195" s="1130" t="s">
        <v>1346</v>
      </c>
      <c r="B195" s="3888" t="s">
        <v>11018</v>
      </c>
      <c r="C195" s="3889"/>
      <c r="D195" s="3889"/>
      <c r="E195" s="3889"/>
      <c r="F195" s="3889"/>
      <c r="G195" s="3889"/>
      <c r="H195" s="3889"/>
      <c r="I195" s="3889"/>
      <c r="J195" s="3889"/>
      <c r="K195" s="3889"/>
      <c r="L195" s="3930"/>
      <c r="O195" s="397"/>
      <c r="P195" s="314" t="s">
        <v>8028</v>
      </c>
      <c r="Q195" s="315"/>
      <c r="R195" s="408"/>
    </row>
    <row r="196" spans="1:18" ht="15" customHeight="1" x14ac:dyDescent="0.25">
      <c r="A196" s="1146" t="s">
        <v>1347</v>
      </c>
      <c r="B196" s="3888" t="s">
        <v>11019</v>
      </c>
      <c r="C196" s="3889"/>
      <c r="D196" s="3889"/>
      <c r="E196" s="3889"/>
      <c r="F196" s="3889"/>
      <c r="G196" s="3889"/>
      <c r="H196" s="3889"/>
      <c r="I196" s="3889"/>
      <c r="J196" s="3889"/>
      <c r="K196" s="3889"/>
      <c r="L196" s="3930"/>
      <c r="O196" s="397"/>
      <c r="P196" s="314" t="s">
        <v>8029</v>
      </c>
      <c r="Q196" s="315"/>
      <c r="R196" s="408"/>
    </row>
    <row r="197" spans="1:18" x14ac:dyDescent="0.25">
      <c r="A197" s="1136" t="s">
        <v>3010</v>
      </c>
      <c r="B197" s="3888" t="s">
        <v>11020</v>
      </c>
      <c r="C197" s="3889"/>
      <c r="D197" s="3889"/>
      <c r="E197" s="3889"/>
      <c r="F197" s="3889"/>
      <c r="G197" s="3889"/>
      <c r="H197" s="3889"/>
      <c r="I197" s="3889"/>
      <c r="J197" s="3889"/>
      <c r="K197" s="3889"/>
      <c r="L197" s="3930"/>
      <c r="O197" s="397"/>
      <c r="P197" s="314" t="s">
        <v>8030</v>
      </c>
      <c r="Q197" s="315"/>
      <c r="R197" s="408"/>
    </row>
    <row r="198" spans="1:18" x14ac:dyDescent="0.25">
      <c r="A198" s="115" t="s">
        <v>11092</v>
      </c>
      <c r="B198" s="3888" t="s">
        <v>11021</v>
      </c>
      <c r="C198" s="3889"/>
      <c r="D198" s="3889"/>
      <c r="E198" s="3889"/>
      <c r="F198" s="3889"/>
      <c r="G198" s="3889"/>
      <c r="H198" s="3889"/>
      <c r="I198" s="3889"/>
      <c r="J198" s="3889"/>
      <c r="K198" s="3889"/>
      <c r="L198" s="3930"/>
      <c r="O198" s="397"/>
      <c r="P198" s="314" t="s">
        <v>8048</v>
      </c>
      <c r="Q198" s="315"/>
      <c r="R198" s="408"/>
    </row>
    <row r="199" spans="1:18" x14ac:dyDescent="0.25">
      <c r="A199" s="1147" t="s">
        <v>11093</v>
      </c>
      <c r="B199" s="3888" t="s">
        <v>11022</v>
      </c>
      <c r="C199" s="3889"/>
      <c r="D199" s="3889"/>
      <c r="E199" s="3889"/>
      <c r="F199" s="3889"/>
      <c r="G199" s="3889"/>
      <c r="H199" s="3889"/>
      <c r="I199" s="3889"/>
      <c r="J199" s="3889"/>
      <c r="K199" s="3889"/>
      <c r="L199" s="3930"/>
      <c r="O199" s="397"/>
      <c r="P199" s="314" t="s">
        <v>8035</v>
      </c>
      <c r="Q199" s="315"/>
      <c r="R199" s="408"/>
    </row>
    <row r="200" spans="1:18" x14ac:dyDescent="0.25">
      <c r="A200" s="115" t="s">
        <v>1349</v>
      </c>
      <c r="B200" s="3888" t="s">
        <v>11023</v>
      </c>
      <c r="C200" s="3889"/>
      <c r="D200" s="3889"/>
      <c r="E200" s="3889"/>
      <c r="F200" s="3889"/>
      <c r="G200" s="3889"/>
      <c r="H200" s="3889"/>
      <c r="I200" s="3889"/>
      <c r="J200" s="3889"/>
      <c r="K200" s="3889"/>
      <c r="L200" s="3930"/>
      <c r="O200" s="397" t="s">
        <v>207</v>
      </c>
      <c r="P200" s="314" t="s">
        <v>8081</v>
      </c>
      <c r="Q200" s="315">
        <v>5</v>
      </c>
      <c r="R200" s="408" t="s">
        <v>8153</v>
      </c>
    </row>
    <row r="201" spans="1:18" x14ac:dyDescent="0.25">
      <c r="A201" s="115" t="s">
        <v>8209</v>
      </c>
      <c r="B201" s="3888" t="s">
        <v>11024</v>
      </c>
      <c r="C201" s="3889"/>
      <c r="D201" s="3889"/>
      <c r="E201" s="3889"/>
      <c r="F201" s="3889"/>
      <c r="G201" s="3889"/>
      <c r="H201" s="3889"/>
      <c r="I201" s="3889"/>
      <c r="J201" s="3889"/>
      <c r="K201" s="3889"/>
      <c r="L201" s="3930"/>
      <c r="O201" s="397" t="s">
        <v>208</v>
      </c>
      <c r="P201" s="314" t="s">
        <v>8083</v>
      </c>
      <c r="Q201" s="315">
        <v>5</v>
      </c>
      <c r="R201" s="408" t="s">
        <v>8154</v>
      </c>
    </row>
    <row r="202" spans="1:18" x14ac:dyDescent="0.25">
      <c r="A202" s="115" t="s">
        <v>8207</v>
      </c>
      <c r="B202" s="3888" t="s">
        <v>11025</v>
      </c>
      <c r="C202" s="3889"/>
      <c r="D202" s="3889"/>
      <c r="E202" s="3889"/>
      <c r="F202" s="3889"/>
      <c r="G202" s="3889"/>
      <c r="H202" s="3889"/>
      <c r="I202" s="3889"/>
      <c r="J202" s="3889"/>
      <c r="K202" s="3889"/>
      <c r="L202" s="3930"/>
      <c r="O202" s="397" t="s">
        <v>206</v>
      </c>
      <c r="P202" s="314" t="s">
        <v>8085</v>
      </c>
      <c r="Q202" s="315">
        <v>5</v>
      </c>
      <c r="R202" s="408" t="s">
        <v>8155</v>
      </c>
    </row>
    <row r="203" spans="1:18" x14ac:dyDescent="0.25">
      <c r="A203" s="115" t="s">
        <v>8208</v>
      </c>
      <c r="B203" s="4060"/>
      <c r="C203" s="4061"/>
      <c r="D203" s="4061"/>
      <c r="E203" s="4061"/>
      <c r="F203" s="4061"/>
      <c r="G203" s="4061"/>
      <c r="H203" s="4061"/>
      <c r="I203" s="4061"/>
      <c r="J203" s="4061"/>
      <c r="K203" s="4061"/>
      <c r="L203" s="4110"/>
      <c r="O203" s="397" t="s">
        <v>8087</v>
      </c>
      <c r="P203" s="314" t="s">
        <v>8088</v>
      </c>
      <c r="Q203" s="315">
        <v>2</v>
      </c>
      <c r="R203" s="408">
        <v>96</v>
      </c>
    </row>
    <row r="204" spans="1:18" ht="15" customHeight="1" x14ac:dyDescent="0.25">
      <c r="A204" s="202" t="s">
        <v>6924</v>
      </c>
      <c r="B204" s="4081" t="s">
        <v>11026</v>
      </c>
      <c r="C204" s="4082"/>
      <c r="D204" s="4082"/>
      <c r="E204" s="4082"/>
      <c r="F204" s="4082"/>
      <c r="G204" s="4082"/>
      <c r="H204" s="4082"/>
      <c r="I204" s="4082"/>
      <c r="J204" s="4082"/>
      <c r="K204" s="4082"/>
      <c r="L204" s="4083"/>
      <c r="O204" s="397" t="s">
        <v>8089</v>
      </c>
      <c r="P204" s="314" t="s">
        <v>8090</v>
      </c>
      <c r="Q204" s="315">
        <v>1</v>
      </c>
      <c r="R204" s="408">
        <v>3</v>
      </c>
    </row>
    <row r="205" spans="1:18" ht="30" customHeight="1" x14ac:dyDescent="0.25">
      <c r="A205" s="1165" t="s">
        <v>6923</v>
      </c>
      <c r="B205" s="4081" t="s">
        <v>11027</v>
      </c>
      <c r="C205" s="4082"/>
      <c r="D205" s="4082"/>
      <c r="E205" s="4082"/>
      <c r="F205" s="4082"/>
      <c r="G205" s="4082"/>
      <c r="H205" s="4082"/>
      <c r="I205" s="4082"/>
      <c r="J205" s="4082"/>
      <c r="K205" s="4082"/>
      <c r="L205" s="4083"/>
      <c r="O205" s="397">
        <v>80</v>
      </c>
      <c r="P205" s="314" t="s">
        <v>8037</v>
      </c>
      <c r="Q205" s="315">
        <v>128</v>
      </c>
      <c r="R205" s="408" t="s">
        <v>11059</v>
      </c>
    </row>
    <row r="206" spans="1:18" x14ac:dyDescent="0.25">
      <c r="A206" s="1144" t="s">
        <v>1350</v>
      </c>
      <c r="B206" s="4060"/>
      <c r="C206" s="4061"/>
      <c r="D206" s="4061"/>
      <c r="E206" s="4061"/>
      <c r="F206" s="4061"/>
      <c r="G206" s="4061"/>
      <c r="H206" s="4061"/>
      <c r="I206" s="4061"/>
      <c r="J206" s="4061"/>
      <c r="K206" s="4061"/>
      <c r="L206" s="4110"/>
      <c r="O206" s="397" t="s">
        <v>56</v>
      </c>
      <c r="P206" s="314" t="s">
        <v>8091</v>
      </c>
      <c r="Q206" s="315">
        <v>1</v>
      </c>
      <c r="R206" s="408">
        <v>80</v>
      </c>
    </row>
    <row r="207" spans="1:18" x14ac:dyDescent="0.25">
      <c r="A207" s="1143" t="s">
        <v>1351</v>
      </c>
      <c r="B207" s="3888" t="s">
        <v>11028</v>
      </c>
      <c r="C207" s="3889"/>
      <c r="D207" s="3889"/>
      <c r="E207" s="3889"/>
      <c r="F207" s="3889"/>
      <c r="G207" s="3889"/>
      <c r="H207" s="3889"/>
      <c r="I207" s="3889"/>
      <c r="J207" s="3889"/>
      <c r="K207" s="3889"/>
      <c r="L207" s="3930"/>
      <c r="O207" s="397" t="s">
        <v>62</v>
      </c>
      <c r="P207" s="314" t="s">
        <v>8092</v>
      </c>
      <c r="Q207" s="315">
        <v>2</v>
      </c>
      <c r="R207" s="408">
        <v>117</v>
      </c>
    </row>
    <row r="208" spans="1:18" ht="30" customHeight="1" x14ac:dyDescent="0.25">
      <c r="A208" s="1144" t="s">
        <v>1352</v>
      </c>
      <c r="B208" s="3888" t="s">
        <v>11029</v>
      </c>
      <c r="C208" s="3889"/>
      <c r="D208" s="3889"/>
      <c r="E208" s="3889"/>
      <c r="F208" s="3889"/>
      <c r="G208" s="3889"/>
      <c r="H208" s="3889"/>
      <c r="I208" s="3889"/>
      <c r="J208" s="3889"/>
      <c r="K208" s="3889"/>
      <c r="L208" s="3930"/>
      <c r="O208" s="397" t="s">
        <v>8093</v>
      </c>
      <c r="P208" s="314" t="s">
        <v>8094</v>
      </c>
      <c r="Q208" s="315">
        <v>128</v>
      </c>
      <c r="R208" s="408" t="s">
        <v>11058</v>
      </c>
    </row>
    <row r="209" spans="1:18" ht="15" customHeight="1" x14ac:dyDescent="0.25">
      <c r="A209" s="202" t="s">
        <v>1353</v>
      </c>
      <c r="B209" s="3888" t="s">
        <v>11030</v>
      </c>
      <c r="C209" s="3889"/>
      <c r="D209" s="3889"/>
      <c r="E209" s="3889"/>
      <c r="F209" s="3889"/>
      <c r="G209" s="3889"/>
      <c r="H209" s="3889"/>
      <c r="I209" s="3889"/>
      <c r="J209" s="3889"/>
      <c r="K209" s="3889"/>
      <c r="L209" s="3930"/>
      <c r="O209" s="397" t="s">
        <v>54</v>
      </c>
      <c r="P209" s="314" t="s">
        <v>8095</v>
      </c>
      <c r="Q209" s="315">
        <v>7</v>
      </c>
      <c r="R209" s="408" t="s">
        <v>8156</v>
      </c>
    </row>
    <row r="210" spans="1:18" x14ac:dyDescent="0.25">
      <c r="A210" s="202" t="s">
        <v>1354</v>
      </c>
      <c r="B210" s="3888" t="s">
        <v>11031</v>
      </c>
      <c r="C210" s="3889"/>
      <c r="D210" s="3889"/>
      <c r="E210" s="3889"/>
      <c r="F210" s="3889"/>
      <c r="G210" s="3889"/>
      <c r="H210" s="3889"/>
      <c r="I210" s="3889"/>
      <c r="J210" s="3889"/>
      <c r="K210" s="3889"/>
      <c r="L210" s="3930"/>
      <c r="O210" s="397" t="s">
        <v>56</v>
      </c>
      <c r="P210" s="314" t="s">
        <v>8091</v>
      </c>
      <c r="Q210" s="315">
        <v>1</v>
      </c>
      <c r="R210" s="408">
        <v>0</v>
      </c>
    </row>
    <row r="211" spans="1:18" ht="15" customHeight="1" x14ac:dyDescent="0.25">
      <c r="A211" s="202" t="s">
        <v>1355</v>
      </c>
      <c r="B211" s="3888" t="s">
        <v>11032</v>
      </c>
      <c r="C211" s="3889"/>
      <c r="D211" s="3889"/>
      <c r="E211" s="3889"/>
      <c r="F211" s="3889"/>
      <c r="G211" s="3889"/>
      <c r="H211" s="3889"/>
      <c r="I211" s="3889"/>
      <c r="J211" s="3889"/>
      <c r="K211" s="3889"/>
      <c r="L211" s="3930"/>
      <c r="O211" s="397" t="s">
        <v>62</v>
      </c>
      <c r="P211" s="314" t="s">
        <v>8092</v>
      </c>
      <c r="Q211" s="315">
        <v>2</v>
      </c>
      <c r="R211" s="408">
        <v>117</v>
      </c>
    </row>
    <row r="212" spans="1:18" x14ac:dyDescent="0.25">
      <c r="A212" s="1148" t="s">
        <v>1357</v>
      </c>
      <c r="B212" s="3888" t="s">
        <v>11033</v>
      </c>
      <c r="C212" s="3889"/>
      <c r="D212" s="3889"/>
      <c r="E212" s="3889"/>
      <c r="F212" s="3889"/>
      <c r="G212" s="3889"/>
      <c r="H212" s="3889"/>
      <c r="I212" s="3889"/>
      <c r="J212" s="3889"/>
      <c r="K212" s="3889"/>
      <c r="L212" s="3930"/>
      <c r="O212" s="397" t="s">
        <v>55</v>
      </c>
      <c r="P212" s="314" t="s">
        <v>8097</v>
      </c>
      <c r="Q212" s="315">
        <v>8</v>
      </c>
      <c r="R212" s="408" t="s">
        <v>8157</v>
      </c>
    </row>
    <row r="213" spans="1:18" x14ac:dyDescent="0.25">
      <c r="B213" s="3888" t="s">
        <v>11034</v>
      </c>
      <c r="C213" s="3889"/>
      <c r="D213" s="3889"/>
      <c r="E213" s="3889"/>
      <c r="F213" s="3889"/>
      <c r="G213" s="3889"/>
      <c r="H213" s="3889"/>
      <c r="I213" s="3889"/>
      <c r="J213" s="3889"/>
      <c r="K213" s="3889"/>
      <c r="L213" s="3930"/>
      <c r="O213" s="397" t="s">
        <v>54</v>
      </c>
      <c r="P213" s="314" t="s">
        <v>8095</v>
      </c>
      <c r="Q213" s="315">
        <v>7</v>
      </c>
      <c r="R213" s="408" t="s">
        <v>8158</v>
      </c>
    </row>
    <row r="214" spans="1:18" x14ac:dyDescent="0.25">
      <c r="B214" s="3888" t="s">
        <v>11035</v>
      </c>
      <c r="C214" s="3889"/>
      <c r="D214" s="3889"/>
      <c r="E214" s="3889"/>
      <c r="F214" s="3889"/>
      <c r="G214" s="3889"/>
      <c r="H214" s="3889"/>
      <c r="I214" s="3889"/>
      <c r="J214" s="3889"/>
      <c r="K214" s="3889"/>
      <c r="L214" s="3930"/>
      <c r="O214" s="397" t="s">
        <v>8100</v>
      </c>
      <c r="P214" s="314" t="s">
        <v>8101</v>
      </c>
      <c r="Q214" s="315">
        <v>2</v>
      </c>
      <c r="R214" s="408">
        <v>0</v>
      </c>
    </row>
    <row r="215" spans="1:18" x14ac:dyDescent="0.25">
      <c r="B215" s="3888" t="s">
        <v>11036</v>
      </c>
      <c r="C215" s="3889"/>
      <c r="D215" s="3889"/>
      <c r="E215" s="3889"/>
      <c r="F215" s="3889"/>
      <c r="G215" s="3889"/>
      <c r="H215" s="3889"/>
      <c r="I215" s="3889"/>
      <c r="J215" s="3889"/>
      <c r="K215" s="3889"/>
      <c r="L215" s="3930"/>
      <c r="O215" s="397" t="s">
        <v>62</v>
      </c>
      <c r="P215" s="314" t="s">
        <v>8092</v>
      </c>
      <c r="Q215" s="315">
        <v>2</v>
      </c>
      <c r="R215" s="408">
        <v>117</v>
      </c>
    </row>
    <row r="216" spans="1:18" ht="30" x14ac:dyDescent="0.25">
      <c r="B216" s="3888" t="s">
        <v>11037</v>
      </c>
      <c r="C216" s="3889"/>
      <c r="D216" s="3889"/>
      <c r="E216" s="3889"/>
      <c r="F216" s="3889"/>
      <c r="G216" s="3889"/>
      <c r="H216" s="3889"/>
      <c r="I216" s="3889"/>
      <c r="J216" s="3889"/>
      <c r="K216" s="3889"/>
      <c r="L216" s="3930"/>
      <c r="O216" s="397" t="s">
        <v>8023</v>
      </c>
      <c r="P216" s="314" t="s">
        <v>8024</v>
      </c>
      <c r="Q216" s="315">
        <v>31</v>
      </c>
      <c r="R216" s="408" t="s">
        <v>8036</v>
      </c>
    </row>
    <row r="217" spans="1:18" ht="15" customHeight="1" x14ac:dyDescent="0.25">
      <c r="A217" s="1147"/>
      <c r="B217" s="4081" t="s">
        <v>11038</v>
      </c>
      <c r="C217" s="4082"/>
      <c r="D217" s="4082"/>
      <c r="E217" s="4082"/>
      <c r="F217" s="4082"/>
      <c r="G217" s="4082"/>
      <c r="H217" s="4082"/>
      <c r="I217" s="4082"/>
      <c r="J217" s="4082"/>
      <c r="K217" s="4082"/>
      <c r="L217" s="4083"/>
      <c r="O217" s="397"/>
      <c r="P217" s="314" t="s">
        <v>8025</v>
      </c>
      <c r="Q217" s="315"/>
      <c r="R217" s="408"/>
    </row>
    <row r="218" spans="1:18" ht="15" customHeight="1" x14ac:dyDescent="0.25">
      <c r="A218" s="1147"/>
      <c r="B218" s="4060"/>
      <c r="C218" s="4061"/>
      <c r="D218" s="4061"/>
      <c r="E218" s="4061"/>
      <c r="F218" s="4061"/>
      <c r="G218" s="4061"/>
      <c r="H218" s="4061"/>
      <c r="I218" s="4061"/>
      <c r="J218" s="4061"/>
      <c r="K218" s="4061"/>
      <c r="L218" s="4110"/>
      <c r="O218" s="397"/>
      <c r="P218" s="314" t="s">
        <v>8026</v>
      </c>
      <c r="Q218" s="315"/>
      <c r="R218" s="408"/>
    </row>
    <row r="219" spans="1:18" ht="15" customHeight="1" x14ac:dyDescent="0.25">
      <c r="A219" s="1147"/>
      <c r="O219" s="397"/>
      <c r="P219" s="314" t="s">
        <v>8027</v>
      </c>
      <c r="Q219" s="315"/>
      <c r="R219" s="408"/>
    </row>
    <row r="220" spans="1:18" x14ac:dyDescent="0.25">
      <c r="A220" s="1147"/>
      <c r="B220" s="3888" t="s">
        <v>11039</v>
      </c>
      <c r="C220" s="3889"/>
      <c r="D220" s="3889"/>
      <c r="E220" s="3889"/>
      <c r="F220" s="3889"/>
      <c r="G220" s="3889"/>
      <c r="H220" s="3889"/>
      <c r="I220" s="3889"/>
      <c r="J220" s="3889"/>
      <c r="K220" s="3889"/>
      <c r="L220" s="3930"/>
      <c r="O220" s="397"/>
      <c r="P220" s="314" t="s">
        <v>8028</v>
      </c>
      <c r="Q220" s="315"/>
      <c r="R220" s="408"/>
    </row>
    <row r="221" spans="1:18" x14ac:dyDescent="0.25">
      <c r="A221" s="1147"/>
      <c r="B221" s="3888" t="s">
        <v>11040</v>
      </c>
      <c r="C221" s="3889"/>
      <c r="D221" s="3889"/>
      <c r="E221" s="3889"/>
      <c r="F221" s="3889"/>
      <c r="G221" s="3889"/>
      <c r="H221" s="3889"/>
      <c r="I221" s="3889"/>
      <c r="J221" s="3889"/>
      <c r="K221" s="3889"/>
      <c r="L221" s="3930"/>
      <c r="O221" s="397"/>
      <c r="P221" s="314" t="s">
        <v>8029</v>
      </c>
      <c r="Q221" s="315"/>
      <c r="R221" s="408"/>
    </row>
    <row r="222" spans="1:18" ht="15" customHeight="1" x14ac:dyDescent="0.25">
      <c r="A222" s="1147"/>
      <c r="B222" s="4081" t="s">
        <v>11041</v>
      </c>
      <c r="C222" s="4082"/>
      <c r="D222" s="4082"/>
      <c r="E222" s="4082"/>
      <c r="F222" s="4082"/>
      <c r="G222" s="4082"/>
      <c r="H222" s="4082"/>
      <c r="I222" s="4082"/>
      <c r="J222" s="4082"/>
      <c r="K222" s="4082"/>
      <c r="L222" s="4083"/>
      <c r="O222" s="397"/>
      <c r="P222" s="314" t="s">
        <v>8030</v>
      </c>
      <c r="Q222" s="315"/>
      <c r="R222" s="408"/>
    </row>
    <row r="223" spans="1:18" x14ac:dyDescent="0.25">
      <c r="A223" s="1147"/>
      <c r="B223" s="3888" t="s">
        <v>11042</v>
      </c>
      <c r="C223" s="3889"/>
      <c r="D223" s="3889"/>
      <c r="E223" s="3889"/>
      <c r="F223" s="3889"/>
      <c r="G223" s="3889"/>
      <c r="H223" s="3889"/>
      <c r="I223" s="3889"/>
      <c r="J223" s="3889"/>
      <c r="K223" s="3889"/>
      <c r="L223" s="3930"/>
      <c r="O223" s="397"/>
      <c r="P223" s="314" t="s">
        <v>8031</v>
      </c>
      <c r="Q223" s="315"/>
      <c r="R223" s="408"/>
    </row>
    <row r="224" spans="1:18" ht="15" customHeight="1" x14ac:dyDescent="0.25">
      <c r="A224" s="1147"/>
      <c r="B224" s="3888" t="s">
        <v>11043</v>
      </c>
      <c r="C224" s="3889"/>
      <c r="D224" s="3889"/>
      <c r="E224" s="3889"/>
      <c r="F224" s="3889"/>
      <c r="G224" s="3889"/>
      <c r="H224" s="3889"/>
      <c r="I224" s="3889"/>
      <c r="J224" s="3889"/>
      <c r="K224" s="3889"/>
      <c r="L224" s="3930"/>
      <c r="O224" s="397"/>
      <c r="P224" s="314" t="s">
        <v>8032</v>
      </c>
      <c r="Q224" s="315"/>
      <c r="R224" s="408"/>
    </row>
    <row r="225" spans="1:18" ht="15" customHeight="1" x14ac:dyDescent="0.25">
      <c r="A225" s="1147"/>
      <c r="B225" s="3888" t="s">
        <v>11044</v>
      </c>
      <c r="C225" s="3889"/>
      <c r="D225" s="3889"/>
      <c r="E225" s="3889"/>
      <c r="F225" s="3889"/>
      <c r="G225" s="3889"/>
      <c r="H225" s="3889"/>
      <c r="I225" s="3889"/>
      <c r="J225" s="3889"/>
      <c r="K225" s="3889"/>
      <c r="L225" s="3930"/>
      <c r="O225" s="397"/>
      <c r="P225" s="314" t="s">
        <v>8033</v>
      </c>
      <c r="Q225" s="315"/>
      <c r="R225" s="408"/>
    </row>
    <row r="226" spans="1:18" ht="15" customHeight="1" x14ac:dyDescent="0.25">
      <c r="A226" s="1150"/>
      <c r="B226" s="3888" t="s">
        <v>11045</v>
      </c>
      <c r="C226" s="3889"/>
      <c r="D226" s="3889"/>
      <c r="E226" s="3889"/>
      <c r="F226" s="3889"/>
      <c r="G226" s="3889"/>
      <c r="H226" s="3889"/>
      <c r="I226" s="3889"/>
      <c r="J226" s="3889"/>
      <c r="K226" s="3889"/>
      <c r="L226" s="3930"/>
      <c r="O226" s="397"/>
      <c r="P226" s="314" t="s">
        <v>8034</v>
      </c>
      <c r="Q226" s="315"/>
      <c r="R226" s="408"/>
    </row>
    <row r="227" spans="1:18" x14ac:dyDescent="0.25">
      <c r="A227" s="1147"/>
      <c r="B227" s="596" t="s">
        <v>11046</v>
      </c>
      <c r="C227" s="1039"/>
      <c r="D227" s="1039"/>
      <c r="E227" s="1039"/>
      <c r="F227" s="1039"/>
      <c r="G227" s="1039"/>
      <c r="H227" s="1039"/>
      <c r="I227" s="1039"/>
      <c r="J227" s="1039"/>
      <c r="K227" s="1039"/>
      <c r="L227" s="1017"/>
      <c r="O227" s="397"/>
      <c r="P227" s="314" t="s">
        <v>8035</v>
      </c>
      <c r="Q227" s="315"/>
      <c r="R227" s="408"/>
    </row>
    <row r="228" spans="1:18" ht="30" x14ac:dyDescent="0.25">
      <c r="A228" s="1147"/>
      <c r="B228" s="596" t="s">
        <v>11047</v>
      </c>
      <c r="C228" s="1039"/>
      <c r="D228" s="1039"/>
      <c r="E228" s="1039"/>
      <c r="F228" s="1039"/>
      <c r="G228" s="1039"/>
      <c r="H228" s="1039"/>
      <c r="I228" s="1039"/>
      <c r="J228" s="1039"/>
      <c r="K228" s="1039"/>
      <c r="L228" s="1017"/>
      <c r="O228" s="397" t="s">
        <v>8102</v>
      </c>
      <c r="P228" s="314" t="s">
        <v>8103</v>
      </c>
      <c r="Q228" s="315">
        <v>48</v>
      </c>
      <c r="R228" s="408" t="s">
        <v>8104</v>
      </c>
    </row>
    <row r="229" spans="1:18" x14ac:dyDescent="0.25">
      <c r="A229" s="1147"/>
      <c r="B229" s="596" t="s">
        <v>11048</v>
      </c>
      <c r="C229" s="1039"/>
      <c r="D229" s="1039"/>
      <c r="E229" s="1039"/>
      <c r="F229" s="1039"/>
      <c r="G229" s="1039"/>
      <c r="H229" s="1039"/>
      <c r="I229" s="1039"/>
      <c r="J229" s="1039"/>
      <c r="K229" s="1039"/>
      <c r="L229" s="1017"/>
      <c r="O229" s="397" t="s">
        <v>8089</v>
      </c>
      <c r="P229" s="314" t="s">
        <v>8090</v>
      </c>
      <c r="Q229" s="453">
        <v>1</v>
      </c>
      <c r="R229" s="597">
        <v>3</v>
      </c>
    </row>
    <row r="230" spans="1:18" x14ac:dyDescent="0.25">
      <c r="A230" s="1147"/>
      <c r="B230" s="3888" t="s">
        <v>7154</v>
      </c>
      <c r="C230" s="3889"/>
      <c r="D230" s="3889"/>
      <c r="E230" s="3889"/>
      <c r="F230" s="3889"/>
      <c r="G230" s="3889"/>
      <c r="H230" s="3889"/>
      <c r="I230" s="3889"/>
      <c r="J230" s="3889"/>
      <c r="K230" s="3889"/>
      <c r="L230" s="3930"/>
      <c r="O230" s="397" t="s">
        <v>8105</v>
      </c>
      <c r="P230" s="314" t="s">
        <v>8106</v>
      </c>
      <c r="Q230" s="453">
        <v>6</v>
      </c>
      <c r="R230" s="597" t="s">
        <v>8107</v>
      </c>
    </row>
    <row r="231" spans="1:18" x14ac:dyDescent="0.25">
      <c r="A231" s="1147"/>
      <c r="B231" s="3888" t="s">
        <v>11049</v>
      </c>
      <c r="C231" s="3889"/>
      <c r="D231" s="3889"/>
      <c r="E231" s="3889"/>
      <c r="F231" s="3889"/>
      <c r="G231" s="3889"/>
      <c r="H231" s="3889"/>
      <c r="I231" s="3889"/>
      <c r="J231" s="3889"/>
      <c r="K231" s="3889"/>
      <c r="L231" s="3930"/>
      <c r="O231" s="397" t="s">
        <v>8108</v>
      </c>
      <c r="P231" s="314" t="s">
        <v>8109</v>
      </c>
      <c r="Q231" s="453">
        <v>1</v>
      </c>
      <c r="R231" s="597" t="s">
        <v>8110</v>
      </c>
    </row>
    <row r="232" spans="1:18" x14ac:dyDescent="0.25">
      <c r="A232" s="1147"/>
      <c r="B232" s="3888" t="s">
        <v>11050</v>
      </c>
      <c r="C232" s="3889"/>
      <c r="D232" s="3889"/>
      <c r="E232" s="3889"/>
      <c r="F232" s="3889"/>
      <c r="G232" s="3889"/>
      <c r="H232" s="3889"/>
      <c r="I232" s="3889"/>
      <c r="J232" s="3889"/>
      <c r="K232" s="3889"/>
      <c r="L232" s="3930"/>
      <c r="O232" s="397" t="s">
        <v>8111</v>
      </c>
      <c r="P232" s="314" t="s">
        <v>8112</v>
      </c>
      <c r="Q232" s="453">
        <v>6</v>
      </c>
      <c r="R232" s="597">
        <v>200000</v>
      </c>
    </row>
    <row r="233" spans="1:18" x14ac:dyDescent="0.25">
      <c r="A233" s="1147"/>
      <c r="B233" s="4204" t="s">
        <v>11051</v>
      </c>
      <c r="C233" s="4205"/>
      <c r="D233" s="4205"/>
      <c r="E233" s="4205"/>
      <c r="F233" s="4205"/>
      <c r="G233" s="4205"/>
      <c r="H233" s="4205"/>
      <c r="I233" s="4205"/>
      <c r="J233" s="4205"/>
      <c r="K233" s="4205"/>
      <c r="L233" s="4206"/>
      <c r="O233" s="397" t="s">
        <v>8113</v>
      </c>
      <c r="P233" s="314" t="s">
        <v>8114</v>
      </c>
      <c r="Q233" s="453">
        <v>6</v>
      </c>
      <c r="R233" s="597">
        <v>200000</v>
      </c>
    </row>
    <row r="234" spans="1:18" ht="22.5" x14ac:dyDescent="0.25">
      <c r="A234" s="1147"/>
      <c r="B234" s="4174" t="s">
        <v>19809</v>
      </c>
      <c r="C234" s="4175"/>
      <c r="D234" s="4175"/>
      <c r="E234" s="4175"/>
      <c r="F234" s="4175"/>
      <c r="G234" s="4175"/>
      <c r="H234" s="4175"/>
      <c r="I234" s="4175"/>
      <c r="J234" s="4175"/>
      <c r="K234" s="4175"/>
      <c r="L234" s="4151"/>
      <c r="O234" s="397" t="s">
        <v>8115</v>
      </c>
      <c r="P234" s="314" t="s">
        <v>8116</v>
      </c>
      <c r="Q234" s="453">
        <v>1</v>
      </c>
      <c r="R234" s="597" t="s">
        <v>8117</v>
      </c>
    </row>
    <row r="235" spans="1:18" x14ac:dyDescent="0.25">
      <c r="A235" s="1147"/>
      <c r="B235" s="4201"/>
      <c r="C235" s="4202"/>
      <c r="D235" s="4202"/>
      <c r="E235" s="4202"/>
      <c r="F235" s="4202"/>
      <c r="G235" s="4202"/>
      <c r="H235" s="4202"/>
      <c r="I235" s="4202"/>
      <c r="J235" s="4202"/>
      <c r="K235" s="4202"/>
      <c r="L235" s="4203"/>
      <c r="O235" s="397" t="s">
        <v>8118</v>
      </c>
      <c r="P235" s="314" t="s">
        <v>8119</v>
      </c>
      <c r="Q235" s="453">
        <v>1</v>
      </c>
      <c r="R235" s="597">
        <v>80</v>
      </c>
    </row>
    <row r="236" spans="1:18" x14ac:dyDescent="0.25">
      <c r="A236" s="1147"/>
      <c r="B236" s="3902" t="s">
        <v>10992</v>
      </c>
      <c r="C236" s="3903"/>
      <c r="D236" s="3903"/>
      <c r="E236" s="3903"/>
      <c r="F236" s="3903"/>
      <c r="G236" s="3903"/>
      <c r="H236" s="3903"/>
      <c r="I236" s="3903"/>
      <c r="J236" s="3903"/>
      <c r="K236" s="3903"/>
      <c r="L236" s="3929"/>
      <c r="O236" s="397" t="s">
        <v>8120</v>
      </c>
      <c r="P236" s="314" t="s">
        <v>8121</v>
      </c>
      <c r="Q236" s="453">
        <v>4</v>
      </c>
      <c r="R236" s="597" t="s">
        <v>8159</v>
      </c>
    </row>
    <row r="237" spans="1:18" x14ac:dyDescent="0.25">
      <c r="A237" s="1147"/>
      <c r="B237" s="4195"/>
      <c r="C237" s="4196"/>
      <c r="D237" s="4196"/>
      <c r="E237" s="4196"/>
      <c r="F237" s="4196"/>
      <c r="G237" s="4196"/>
      <c r="H237" s="4196"/>
      <c r="I237" s="4196"/>
      <c r="J237" s="4196"/>
      <c r="K237" s="4196"/>
      <c r="L237" s="4197"/>
      <c r="O237" s="397" t="s">
        <v>8123</v>
      </c>
      <c r="P237" s="314" t="s">
        <v>8124</v>
      </c>
      <c r="Q237" s="453">
        <v>1</v>
      </c>
      <c r="R237" s="597" t="s">
        <v>8110</v>
      </c>
    </row>
    <row r="238" spans="1:18" ht="22.5" x14ac:dyDescent="0.25">
      <c r="A238" s="1146" t="s">
        <v>1358</v>
      </c>
      <c r="B238" s="4174" t="s">
        <v>1527</v>
      </c>
      <c r="C238" s="4175"/>
      <c r="D238" s="4175"/>
      <c r="E238" s="4175"/>
      <c r="F238" s="4175"/>
      <c r="G238" s="4175"/>
      <c r="H238" s="4175"/>
      <c r="I238" s="4175"/>
      <c r="J238" s="4175"/>
      <c r="K238" s="4175"/>
      <c r="L238" s="4151"/>
      <c r="O238" s="397" t="s">
        <v>8125</v>
      </c>
      <c r="P238" s="314" t="s">
        <v>8126</v>
      </c>
      <c r="Q238" s="453">
        <v>2</v>
      </c>
      <c r="R238" s="597">
        <v>978</v>
      </c>
    </row>
    <row r="239" spans="1:18" x14ac:dyDescent="0.25">
      <c r="A239" s="1145" t="s">
        <v>1359</v>
      </c>
      <c r="B239" s="3905" t="s">
        <v>11085</v>
      </c>
      <c r="C239" s="3906"/>
      <c r="D239" s="3906"/>
      <c r="E239" s="3906"/>
      <c r="F239" s="3906"/>
      <c r="G239" s="3906"/>
      <c r="H239" s="3906"/>
      <c r="I239" s="3906"/>
      <c r="J239" s="3906"/>
      <c r="K239" s="3906"/>
      <c r="L239" s="3934"/>
      <c r="O239" s="397" t="s">
        <v>8127</v>
      </c>
      <c r="P239" s="314" t="s">
        <v>8128</v>
      </c>
      <c r="Q239" s="453">
        <v>6</v>
      </c>
      <c r="R239" s="597">
        <v>160000</v>
      </c>
    </row>
    <row r="240" spans="1:18" x14ac:dyDescent="0.25">
      <c r="A240" s="202" t="s">
        <v>1360</v>
      </c>
      <c r="B240" s="3902" t="s">
        <v>11086</v>
      </c>
      <c r="C240" s="3903"/>
      <c r="D240" s="3903"/>
      <c r="E240" s="3903"/>
      <c r="F240" s="3903"/>
      <c r="G240" s="3903"/>
      <c r="H240" s="3903"/>
      <c r="I240" s="3903"/>
      <c r="J240" s="3903"/>
      <c r="K240" s="3903"/>
      <c r="L240" s="3929"/>
      <c r="O240" s="397" t="s">
        <v>8129</v>
      </c>
      <c r="P240" s="314" t="s">
        <v>8130</v>
      </c>
      <c r="Q240" s="453">
        <v>6</v>
      </c>
      <c r="R240" s="597">
        <v>0</v>
      </c>
    </row>
    <row r="241" spans="1:18" x14ac:dyDescent="0.25">
      <c r="A241" s="202" t="s">
        <v>1361</v>
      </c>
      <c r="B241" s="3902" t="s">
        <v>11087</v>
      </c>
      <c r="C241" s="3903"/>
      <c r="D241" s="3903"/>
      <c r="E241" s="3903"/>
      <c r="F241" s="3903"/>
      <c r="G241" s="3903"/>
      <c r="H241" s="3903"/>
      <c r="I241" s="3903"/>
      <c r="J241" s="3903"/>
      <c r="K241" s="3903"/>
      <c r="L241" s="3929"/>
      <c r="O241" s="397" t="s">
        <v>762</v>
      </c>
      <c r="P241" s="314" t="s">
        <v>8131</v>
      </c>
      <c r="Q241" s="453">
        <v>2</v>
      </c>
      <c r="R241" s="597">
        <v>4000</v>
      </c>
    </row>
    <row r="242" spans="1:18" x14ac:dyDescent="0.25">
      <c r="A242" s="202" t="s">
        <v>7099</v>
      </c>
      <c r="B242" s="3908" t="s">
        <v>11088</v>
      </c>
      <c r="C242" s="3909"/>
      <c r="D242" s="3909"/>
      <c r="E242" s="3909"/>
      <c r="F242" s="3909"/>
      <c r="G242" s="3909"/>
      <c r="H242" s="3909"/>
      <c r="I242" s="3909"/>
      <c r="J242" s="3909"/>
      <c r="K242" s="3909"/>
      <c r="L242" s="3910"/>
      <c r="O242" s="397" t="s">
        <v>764</v>
      </c>
      <c r="P242" s="314" t="s">
        <v>8132</v>
      </c>
      <c r="Q242" s="453">
        <v>1</v>
      </c>
      <c r="R242" s="597">
        <v>0</v>
      </c>
    </row>
    <row r="243" spans="1:18" x14ac:dyDescent="0.25">
      <c r="A243" s="1166" t="s">
        <v>7100</v>
      </c>
      <c r="B243" s="4198"/>
      <c r="C243" s="4199"/>
      <c r="D243" s="4199"/>
      <c r="E243" s="4199"/>
      <c r="F243" s="4199"/>
      <c r="G243" s="4199"/>
      <c r="H243" s="4199"/>
      <c r="I243" s="4199"/>
      <c r="J243" s="4199"/>
      <c r="K243" s="4199"/>
      <c r="L243" s="4200"/>
      <c r="O243" s="397" t="s">
        <v>8133</v>
      </c>
      <c r="P243" s="314" t="s">
        <v>8134</v>
      </c>
      <c r="Q243" s="453">
        <v>6</v>
      </c>
      <c r="R243" s="597">
        <v>0</v>
      </c>
    </row>
    <row r="244" spans="1:18" ht="22.5" x14ac:dyDescent="0.25">
      <c r="A244" s="1165" t="s">
        <v>1362</v>
      </c>
      <c r="B244" s="4174" t="s">
        <v>10993</v>
      </c>
      <c r="C244" s="4175"/>
      <c r="D244" s="4175"/>
      <c r="E244" s="4175"/>
      <c r="F244" s="4175"/>
      <c r="G244" s="4175"/>
      <c r="H244" s="4175"/>
      <c r="I244" s="4175"/>
      <c r="J244" s="4175"/>
      <c r="K244" s="4175"/>
      <c r="L244" s="4151"/>
      <c r="O244" s="397" t="s">
        <v>786</v>
      </c>
      <c r="P244" s="314" t="s">
        <v>8135</v>
      </c>
      <c r="Q244" s="453">
        <v>6</v>
      </c>
      <c r="R244" s="597">
        <v>160000</v>
      </c>
    </row>
    <row r="245" spans="1:18" x14ac:dyDescent="0.25">
      <c r="A245" s="1144" t="s">
        <v>1363</v>
      </c>
      <c r="B245" s="3905" t="s">
        <v>11089</v>
      </c>
      <c r="C245" s="3906"/>
      <c r="D245" s="3906"/>
      <c r="E245" s="3906"/>
      <c r="F245" s="3906"/>
      <c r="G245" s="3906"/>
      <c r="H245" s="3906"/>
      <c r="I245" s="3906"/>
      <c r="J245" s="3906"/>
      <c r="K245" s="3906"/>
      <c r="L245" s="3934"/>
      <c r="O245" s="397" t="s">
        <v>759</v>
      </c>
      <c r="P245" s="314" t="s">
        <v>8136</v>
      </c>
      <c r="Q245" s="453">
        <v>6</v>
      </c>
      <c r="R245" s="597">
        <v>200000</v>
      </c>
    </row>
    <row r="246" spans="1:18" x14ac:dyDescent="0.25">
      <c r="A246" s="202" t="s">
        <v>1364</v>
      </c>
      <c r="B246" s="3902" t="s">
        <v>11090</v>
      </c>
      <c r="C246" s="3903"/>
      <c r="D246" s="3903"/>
      <c r="E246" s="3903"/>
      <c r="F246" s="3903"/>
      <c r="G246" s="3903"/>
      <c r="H246" s="3903"/>
      <c r="I246" s="3903"/>
      <c r="J246" s="3903"/>
      <c r="K246" s="3903"/>
      <c r="L246" s="3929"/>
      <c r="O246" s="397" t="s">
        <v>8133</v>
      </c>
      <c r="P246" s="314" t="s">
        <v>8160</v>
      </c>
      <c r="Q246" s="453">
        <v>1</v>
      </c>
      <c r="R246" s="597">
        <v>0</v>
      </c>
    </row>
    <row r="247" spans="1:18" x14ac:dyDescent="0.25">
      <c r="A247" s="202" t="s">
        <v>1365</v>
      </c>
      <c r="B247" s="3902" t="s">
        <v>11091</v>
      </c>
      <c r="C247" s="3903"/>
      <c r="D247" s="3903"/>
      <c r="E247" s="3903"/>
      <c r="F247" s="3903"/>
      <c r="G247" s="3903"/>
      <c r="H247" s="3903"/>
      <c r="I247" s="3903"/>
      <c r="J247" s="3903"/>
      <c r="K247" s="3903"/>
      <c r="L247" s="3929"/>
      <c r="O247" s="397" t="s">
        <v>786</v>
      </c>
      <c r="P247" s="314" t="s">
        <v>8161</v>
      </c>
      <c r="Q247" s="453">
        <v>1</v>
      </c>
      <c r="R247" s="597" t="s">
        <v>8110</v>
      </c>
    </row>
    <row r="248" spans="1:18" x14ac:dyDescent="0.25">
      <c r="A248" s="1165" t="s">
        <v>1366</v>
      </c>
      <c r="B248" s="4179"/>
      <c r="C248" s="4180"/>
      <c r="D248" s="4180"/>
      <c r="E248" s="4180"/>
      <c r="F248" s="4180"/>
      <c r="G248" s="4180"/>
      <c r="H248" s="4180"/>
      <c r="I248" s="4180"/>
      <c r="J248" s="4180"/>
      <c r="K248" s="4180"/>
      <c r="L248" s="4181"/>
      <c r="O248" s="397" t="s">
        <v>8133</v>
      </c>
      <c r="P248" s="314" t="s">
        <v>8137</v>
      </c>
      <c r="Q248" s="453">
        <v>1</v>
      </c>
      <c r="R248" s="597">
        <v>0</v>
      </c>
    </row>
    <row r="249" spans="1:18" x14ac:dyDescent="0.25">
      <c r="A249" s="202" t="s">
        <v>1367</v>
      </c>
      <c r="B249" s="4182"/>
      <c r="C249" s="4183"/>
      <c r="D249" s="4183"/>
      <c r="E249" s="4183"/>
      <c r="F249" s="4183"/>
      <c r="G249" s="4183"/>
      <c r="H249" s="4183"/>
      <c r="I249" s="4183"/>
      <c r="J249" s="4183"/>
      <c r="K249" s="4183"/>
      <c r="L249" s="4184"/>
      <c r="O249" s="397" t="s">
        <v>786</v>
      </c>
      <c r="P249" s="314" t="s">
        <v>8138</v>
      </c>
      <c r="Q249" s="453">
        <v>1</v>
      </c>
      <c r="R249" s="597" t="s">
        <v>8110</v>
      </c>
    </row>
    <row r="250" spans="1:18" x14ac:dyDescent="0.25">
      <c r="A250" s="202" t="s">
        <v>1368</v>
      </c>
      <c r="B250" s="4064"/>
      <c r="C250" s="4065"/>
      <c r="D250" s="4065"/>
      <c r="E250" s="4065"/>
      <c r="F250" s="4065"/>
      <c r="G250" s="4065"/>
      <c r="H250" s="4065"/>
      <c r="I250" s="4065"/>
      <c r="J250" s="4065"/>
      <c r="K250" s="4065"/>
      <c r="L250" s="4066"/>
      <c r="O250" s="397" t="s">
        <v>759</v>
      </c>
      <c r="P250" s="314" t="s">
        <v>8139</v>
      </c>
      <c r="Q250" s="453">
        <v>1</v>
      </c>
      <c r="R250" s="597" t="s">
        <v>8117</v>
      </c>
    </row>
    <row r="251" spans="1:18" x14ac:dyDescent="0.25">
      <c r="A251" s="1137" t="s">
        <v>1369</v>
      </c>
      <c r="B251" s="4060"/>
      <c r="C251" s="4061"/>
      <c r="D251" s="4061"/>
      <c r="E251" s="4061"/>
      <c r="F251" s="4061"/>
      <c r="G251" s="4061"/>
      <c r="H251" s="4061"/>
      <c r="I251" s="4061"/>
      <c r="J251" s="4061"/>
      <c r="K251" s="4061"/>
      <c r="L251" s="4110"/>
      <c r="O251" s="397" t="s">
        <v>803</v>
      </c>
      <c r="P251" s="314" t="s">
        <v>8140</v>
      </c>
      <c r="Q251" s="453">
        <v>6</v>
      </c>
      <c r="R251" s="597">
        <v>2000</v>
      </c>
    </row>
    <row r="252" spans="1:18" x14ac:dyDescent="0.25">
      <c r="A252" s="202" t="s">
        <v>1370</v>
      </c>
      <c r="B252" s="4060"/>
      <c r="C252" s="4061"/>
      <c r="D252" s="4061"/>
      <c r="E252" s="4061"/>
      <c r="F252" s="4061"/>
      <c r="G252" s="4061"/>
      <c r="H252" s="4061"/>
      <c r="I252" s="4061"/>
      <c r="J252" s="4061"/>
      <c r="K252" s="4061"/>
      <c r="L252" s="4110"/>
      <c r="O252" s="397" t="s">
        <v>8141</v>
      </c>
      <c r="P252" s="314" t="s">
        <v>8142</v>
      </c>
      <c r="Q252" s="453">
        <v>6</v>
      </c>
      <c r="R252" s="597">
        <v>0</v>
      </c>
    </row>
    <row r="253" spans="1:18" x14ac:dyDescent="0.25">
      <c r="A253" s="1137" t="s">
        <v>1371</v>
      </c>
      <c r="B253" s="4060"/>
      <c r="C253" s="4061"/>
      <c r="D253" s="4061"/>
      <c r="E253" s="4061"/>
      <c r="F253" s="4061"/>
      <c r="G253" s="4061"/>
      <c r="H253" s="4061"/>
      <c r="I253" s="4061"/>
      <c r="J253" s="4061"/>
      <c r="K253" s="4061"/>
      <c r="L253" s="4110"/>
      <c r="O253" s="397" t="s">
        <v>8143</v>
      </c>
      <c r="P253" s="314" t="s">
        <v>8144</v>
      </c>
      <c r="Q253" s="453">
        <v>6</v>
      </c>
      <c r="R253" s="597">
        <v>14000</v>
      </c>
    </row>
    <row r="254" spans="1:18" x14ac:dyDescent="0.25">
      <c r="B254" s="4176"/>
      <c r="C254" s="4177"/>
      <c r="D254" s="4177"/>
      <c r="E254" s="4177"/>
      <c r="F254" s="4177"/>
      <c r="G254" s="4177"/>
      <c r="H254" s="4177"/>
      <c r="I254" s="4177"/>
      <c r="J254" s="4177"/>
      <c r="K254" s="4177"/>
      <c r="L254" s="4178"/>
      <c r="O254" s="397" t="s">
        <v>8145</v>
      </c>
      <c r="P254" s="314" t="s">
        <v>8140</v>
      </c>
      <c r="Q254" s="453">
        <v>6</v>
      </c>
      <c r="R254" s="597">
        <v>2000</v>
      </c>
    </row>
    <row r="255" spans="1:18" ht="22.5" x14ac:dyDescent="0.25">
      <c r="A255" s="1146" t="s">
        <v>1372</v>
      </c>
      <c r="B255" s="4174" t="s">
        <v>1596</v>
      </c>
      <c r="C255" s="4175"/>
      <c r="D255" s="4175"/>
      <c r="E255" s="4175"/>
      <c r="F255" s="4175"/>
      <c r="G255" s="4175"/>
      <c r="H255" s="4175"/>
      <c r="I255" s="4175"/>
      <c r="J255" s="4175"/>
      <c r="K255" s="4175"/>
      <c r="L255" s="4151"/>
      <c r="O255" s="397" t="s">
        <v>8146</v>
      </c>
      <c r="P255" s="314" t="s">
        <v>8144</v>
      </c>
      <c r="Q255" s="453">
        <v>6</v>
      </c>
      <c r="R255" s="597">
        <v>14000</v>
      </c>
    </row>
    <row r="256" spans="1:18" x14ac:dyDescent="0.25">
      <c r="A256" s="1138" t="s">
        <v>1373</v>
      </c>
      <c r="B256" s="4064"/>
      <c r="C256" s="4065"/>
      <c r="D256" s="4065"/>
      <c r="E256" s="4065"/>
      <c r="F256" s="4065"/>
      <c r="G256" s="4065"/>
      <c r="H256" s="4065"/>
      <c r="I256" s="4065"/>
      <c r="J256" s="4065"/>
      <c r="K256" s="4065"/>
      <c r="L256" s="4066"/>
      <c r="O256" s="398" t="s">
        <v>8147</v>
      </c>
      <c r="P256" s="316" t="s">
        <v>8148</v>
      </c>
      <c r="Q256" s="454">
        <v>2</v>
      </c>
      <c r="R256" s="598">
        <v>1000</v>
      </c>
    </row>
    <row r="257" spans="1:20" x14ac:dyDescent="0.25">
      <c r="A257" s="1148" t="s">
        <v>1374</v>
      </c>
      <c r="B257" s="3902" t="s">
        <v>10994</v>
      </c>
      <c r="C257" s="3903"/>
      <c r="D257" s="3903"/>
      <c r="E257" s="3903"/>
      <c r="F257" s="3903"/>
      <c r="G257" s="3903"/>
      <c r="H257" s="3903"/>
      <c r="I257" s="3903"/>
      <c r="J257" s="3903"/>
      <c r="K257" s="3903"/>
      <c r="L257" s="3929"/>
      <c r="O257" s="400"/>
    </row>
    <row r="258" spans="1:20" x14ac:dyDescent="0.25">
      <c r="B258" s="3888"/>
      <c r="C258" s="3889"/>
      <c r="D258" s="3889"/>
      <c r="E258" s="3889"/>
      <c r="F258" s="3889"/>
      <c r="G258" s="3889"/>
      <c r="H258" s="3889"/>
      <c r="I258" s="3889"/>
      <c r="J258" s="3889"/>
      <c r="K258" s="3889"/>
      <c r="L258" s="3930"/>
      <c r="O258" s="400"/>
    </row>
    <row r="259" spans="1:20" x14ac:dyDescent="0.25">
      <c r="B259" s="4060"/>
      <c r="C259" s="4061"/>
      <c r="D259" s="4061"/>
      <c r="E259" s="4061"/>
      <c r="F259" s="4061"/>
      <c r="G259" s="4061"/>
      <c r="H259" s="4061"/>
      <c r="I259" s="4061"/>
      <c r="J259" s="4061"/>
      <c r="K259" s="4061"/>
      <c r="L259" s="4110"/>
      <c r="O259" s="400"/>
    </row>
    <row r="260" spans="1:20" x14ac:dyDescent="0.25">
      <c r="B260" s="4062"/>
      <c r="C260" s="4063"/>
      <c r="D260" s="4063"/>
      <c r="E260" s="4063"/>
      <c r="F260" s="4063"/>
      <c r="G260" s="4063"/>
      <c r="H260" s="4063"/>
      <c r="I260" s="4063"/>
      <c r="J260" s="4063"/>
      <c r="K260" s="4063"/>
      <c r="L260" s="4113"/>
      <c r="O260" s="401"/>
    </row>
    <row r="261" spans="1:20" x14ac:dyDescent="0.25">
      <c r="J261" s="4209" t="s">
        <v>9519</v>
      </c>
      <c r="K261" s="4210"/>
      <c r="O261" s="399"/>
      <c r="P261" s="311" t="s">
        <v>8162</v>
      </c>
      <c r="T261" s="413"/>
    </row>
    <row r="262" spans="1:20" x14ac:dyDescent="0.25">
      <c r="J262" s="4211" t="s">
        <v>8744</v>
      </c>
      <c r="K262" s="4212"/>
      <c r="O262" s="402" t="s">
        <v>7130</v>
      </c>
      <c r="P262" s="345" t="s">
        <v>8012</v>
      </c>
      <c r="Q262" s="345" t="s">
        <v>644</v>
      </c>
      <c r="R262" s="407" t="s">
        <v>664</v>
      </c>
      <c r="T262" s="413"/>
    </row>
    <row r="263" spans="1:20" x14ac:dyDescent="0.25">
      <c r="J263" s="4185" t="s">
        <v>8754</v>
      </c>
      <c r="K263" s="4186"/>
      <c r="O263" s="400"/>
      <c r="T263" s="413"/>
    </row>
    <row r="264" spans="1:20" x14ac:dyDescent="0.25">
      <c r="J264" s="4207" t="s">
        <v>8759</v>
      </c>
      <c r="K264" s="4208"/>
      <c r="O264" s="400"/>
      <c r="T264" s="413"/>
    </row>
    <row r="265" spans="1:20" x14ac:dyDescent="0.25">
      <c r="J265" s="872" t="s">
        <v>8745</v>
      </c>
      <c r="K265" s="873" t="s">
        <v>8746</v>
      </c>
      <c r="O265" s="400"/>
      <c r="T265" s="413"/>
    </row>
    <row r="266" spans="1:20" ht="30" x14ac:dyDescent="0.25">
      <c r="J266" s="875" t="s">
        <v>8747</v>
      </c>
      <c r="K266" s="874" t="s">
        <v>9510</v>
      </c>
      <c r="O266" s="401"/>
      <c r="T266" s="413"/>
    </row>
    <row r="267" spans="1:20" x14ac:dyDescent="0.25">
      <c r="J267" s="875" t="s">
        <v>7073</v>
      </c>
      <c r="K267" s="874">
        <v>82</v>
      </c>
      <c r="O267" s="399"/>
      <c r="P267" s="311" t="s">
        <v>1534</v>
      </c>
      <c r="T267" s="413"/>
    </row>
    <row r="268" spans="1:20" x14ac:dyDescent="0.25">
      <c r="J268" s="875" t="s">
        <v>7074</v>
      </c>
      <c r="K268" s="871">
        <v>0</v>
      </c>
      <c r="O268" s="403" t="s">
        <v>7130</v>
      </c>
      <c r="P268" s="346" t="s">
        <v>8012</v>
      </c>
      <c r="Q268" s="346" t="s">
        <v>644</v>
      </c>
      <c r="R268" s="517" t="s">
        <v>664</v>
      </c>
      <c r="T268" s="411" t="s">
        <v>8566</v>
      </c>
    </row>
    <row r="269" spans="1:20" ht="30" x14ac:dyDescent="0.25">
      <c r="J269" s="875" t="s">
        <v>7075</v>
      </c>
      <c r="K269" s="871">
        <v>0</v>
      </c>
      <c r="O269" s="397" t="s">
        <v>7092</v>
      </c>
      <c r="P269" s="314" t="s">
        <v>8163</v>
      </c>
      <c r="Q269" s="315">
        <v>32</v>
      </c>
      <c r="R269" s="408" t="s">
        <v>8164</v>
      </c>
      <c r="T269" s="409" t="s">
        <v>8567</v>
      </c>
    </row>
    <row r="270" spans="1:20" x14ac:dyDescent="0.25">
      <c r="J270" s="875" t="s">
        <v>8748</v>
      </c>
      <c r="K270" s="871" t="s">
        <v>8749</v>
      </c>
      <c r="O270" s="397">
        <v>84</v>
      </c>
      <c r="P270" s="314" t="s">
        <v>8165</v>
      </c>
      <c r="Q270" s="315">
        <v>14</v>
      </c>
      <c r="R270" s="408" t="s">
        <v>2330</v>
      </c>
      <c r="T270" s="409" t="s">
        <v>8568</v>
      </c>
    </row>
    <row r="271" spans="1:20" ht="225" x14ac:dyDescent="0.25">
      <c r="J271" s="875" t="s">
        <v>8750</v>
      </c>
      <c r="K271" s="874" t="s">
        <v>9511</v>
      </c>
      <c r="O271" s="397" t="s">
        <v>8166</v>
      </c>
      <c r="P271" s="314" t="s">
        <v>8167</v>
      </c>
      <c r="Q271" s="315">
        <v>14</v>
      </c>
      <c r="R271" s="408" t="s">
        <v>8168</v>
      </c>
      <c r="T271" s="409" t="s">
        <v>8569</v>
      </c>
    </row>
    <row r="272" spans="1:20" ht="45" customHeight="1" x14ac:dyDescent="0.25">
      <c r="J272" s="875" t="s">
        <v>8751</v>
      </c>
      <c r="K272" s="871" t="s">
        <v>8752</v>
      </c>
      <c r="O272" s="397">
        <v>88</v>
      </c>
      <c r="P272" s="314" t="s">
        <v>8169</v>
      </c>
      <c r="Q272" s="315">
        <v>1</v>
      </c>
      <c r="R272" s="408">
        <v>1</v>
      </c>
      <c r="T272" s="409" t="s">
        <v>8570</v>
      </c>
    </row>
    <row r="273" spans="10:20" ht="30" x14ac:dyDescent="0.25">
      <c r="J273" s="4213"/>
      <c r="K273" s="4214"/>
      <c r="O273" s="397" t="s">
        <v>8017</v>
      </c>
      <c r="P273" s="314" t="s">
        <v>8170</v>
      </c>
      <c r="Q273" s="315">
        <v>8</v>
      </c>
      <c r="R273" s="408" t="s">
        <v>8019</v>
      </c>
      <c r="T273" s="409" t="s">
        <v>8571</v>
      </c>
    </row>
    <row r="274" spans="10:20" x14ac:dyDescent="0.25">
      <c r="J274" s="4187" t="s">
        <v>9512</v>
      </c>
      <c r="K274" s="4188"/>
      <c r="O274" s="404"/>
      <c r="P274" s="29"/>
      <c r="Q274" s="29"/>
      <c r="R274" s="599"/>
      <c r="T274" s="409" t="s">
        <v>8572</v>
      </c>
    </row>
    <row r="275" spans="10:20" x14ac:dyDescent="0.25">
      <c r="J275" s="4187" t="s">
        <v>9513</v>
      </c>
      <c r="K275" s="4188"/>
      <c r="O275" s="401"/>
      <c r="T275" s="409" t="s">
        <v>3054</v>
      </c>
    </row>
    <row r="276" spans="10:20" x14ac:dyDescent="0.25">
      <c r="J276" s="4187" t="s">
        <v>9514</v>
      </c>
      <c r="K276" s="4188"/>
      <c r="O276" s="399"/>
      <c r="P276" s="311" t="s">
        <v>1543</v>
      </c>
      <c r="T276" s="409" t="s">
        <v>8573</v>
      </c>
    </row>
    <row r="277" spans="10:20" x14ac:dyDescent="0.25">
      <c r="J277" s="4187" t="s">
        <v>9515</v>
      </c>
      <c r="K277" s="4188"/>
      <c r="O277" s="396" t="s">
        <v>7130</v>
      </c>
      <c r="P277" s="344" t="s">
        <v>8012</v>
      </c>
      <c r="Q277" s="344" t="s">
        <v>644</v>
      </c>
      <c r="R277" s="407" t="s">
        <v>664</v>
      </c>
      <c r="T277" s="409" t="s">
        <v>8574</v>
      </c>
    </row>
    <row r="278" spans="10:20" ht="30" x14ac:dyDescent="0.25">
      <c r="J278" s="4187" t="s">
        <v>9516</v>
      </c>
      <c r="K278" s="4188"/>
      <c r="O278" s="397" t="s">
        <v>7092</v>
      </c>
      <c r="P278" s="314" t="s">
        <v>8163</v>
      </c>
      <c r="Q278" s="315">
        <v>87</v>
      </c>
      <c r="R278" s="408" t="s">
        <v>11060</v>
      </c>
      <c r="T278" s="409" t="s">
        <v>8575</v>
      </c>
    </row>
    <row r="279" spans="10:20" x14ac:dyDescent="0.25">
      <c r="J279" s="4187"/>
      <c r="K279" s="4188"/>
      <c r="O279" s="397">
        <v>84</v>
      </c>
      <c r="P279" s="314" t="s">
        <v>8165</v>
      </c>
      <c r="Q279" s="315">
        <v>14</v>
      </c>
      <c r="R279" s="408" t="s">
        <v>2334</v>
      </c>
      <c r="T279" s="409" t="s">
        <v>8576</v>
      </c>
    </row>
    <row r="280" spans="10:20" ht="30" x14ac:dyDescent="0.25">
      <c r="J280" s="4187" t="s">
        <v>8764</v>
      </c>
      <c r="K280" s="4188"/>
      <c r="O280" s="397" t="s">
        <v>8166</v>
      </c>
      <c r="P280" s="314" t="s">
        <v>8167</v>
      </c>
      <c r="Q280" s="315">
        <v>69</v>
      </c>
      <c r="R280" s="408" t="s">
        <v>11061</v>
      </c>
      <c r="T280" s="409" t="s">
        <v>8577</v>
      </c>
    </row>
    <row r="281" spans="10:20" ht="30" x14ac:dyDescent="0.25">
      <c r="J281" s="4187" t="s">
        <v>9517</v>
      </c>
      <c r="K281" s="4188"/>
      <c r="O281" s="397" t="s">
        <v>8171</v>
      </c>
      <c r="P281" s="314" t="s">
        <v>8172</v>
      </c>
      <c r="Q281" s="315">
        <v>66</v>
      </c>
      <c r="R281" s="408" t="s">
        <v>11062</v>
      </c>
      <c r="T281" s="409" t="s">
        <v>8578</v>
      </c>
    </row>
    <row r="282" spans="10:20" ht="30" x14ac:dyDescent="0.25">
      <c r="J282" s="4187" t="s">
        <v>9518</v>
      </c>
      <c r="K282" s="4188"/>
      <c r="O282" s="397">
        <v>61</v>
      </c>
      <c r="P282" s="314" t="s">
        <v>8173</v>
      </c>
      <c r="Q282" s="315">
        <v>27</v>
      </c>
      <c r="R282" s="408" t="s">
        <v>8174</v>
      </c>
      <c r="T282" s="409" t="s">
        <v>8579</v>
      </c>
    </row>
    <row r="283" spans="10:20" x14ac:dyDescent="0.25">
      <c r="J283" s="4185" t="s">
        <v>8767</v>
      </c>
      <c r="K283" s="4186"/>
      <c r="O283" s="397" t="s">
        <v>8175</v>
      </c>
      <c r="P283" s="314" t="s">
        <v>8176</v>
      </c>
      <c r="Q283" s="315">
        <v>7</v>
      </c>
      <c r="R283" s="408" t="s">
        <v>2487</v>
      </c>
      <c r="T283" s="409" t="s">
        <v>8580</v>
      </c>
    </row>
    <row r="284" spans="10:20" x14ac:dyDescent="0.25">
      <c r="O284" s="397">
        <v>50</v>
      </c>
      <c r="P284" s="314" t="s">
        <v>8177</v>
      </c>
      <c r="Q284" s="315">
        <v>2</v>
      </c>
      <c r="R284" s="408">
        <v>4342</v>
      </c>
      <c r="T284" s="409" t="s">
        <v>8581</v>
      </c>
    </row>
    <row r="285" spans="10:20" ht="30" x14ac:dyDescent="0.25">
      <c r="O285" s="397">
        <v>87</v>
      </c>
      <c r="P285" s="314" t="s">
        <v>8178</v>
      </c>
      <c r="Q285" s="315">
        <v>1</v>
      </c>
      <c r="R285" s="408">
        <v>1</v>
      </c>
      <c r="T285" s="409" t="s">
        <v>8582</v>
      </c>
    </row>
    <row r="286" spans="10:20" x14ac:dyDescent="0.25">
      <c r="O286" s="4215" t="s">
        <v>8179</v>
      </c>
      <c r="P286" s="314" t="s">
        <v>8180</v>
      </c>
      <c r="Q286" s="4221">
        <v>8</v>
      </c>
      <c r="R286" s="4225">
        <v>300000000000000</v>
      </c>
      <c r="T286" s="409" t="s">
        <v>3124</v>
      </c>
    </row>
    <row r="287" spans="10:20" x14ac:dyDescent="0.25">
      <c r="O287" s="4215"/>
      <c r="P287" s="314" t="s">
        <v>8181</v>
      </c>
      <c r="Q287" s="4221"/>
      <c r="R287" s="4225"/>
      <c r="T287" s="412"/>
    </row>
    <row r="288" spans="10:20" ht="30" x14ac:dyDescent="0.25">
      <c r="O288" s="397">
        <v>61</v>
      </c>
      <c r="P288" s="314" t="s">
        <v>8173</v>
      </c>
      <c r="Q288" s="315">
        <v>35</v>
      </c>
      <c r="R288" s="408" t="s">
        <v>8182</v>
      </c>
      <c r="T288" s="412"/>
    </row>
    <row r="289" spans="15:20" x14ac:dyDescent="0.25">
      <c r="O289" s="397" t="s">
        <v>8175</v>
      </c>
      <c r="P289" s="314" t="s">
        <v>8176</v>
      </c>
      <c r="Q289" s="315">
        <v>7</v>
      </c>
      <c r="R289" s="408" t="s">
        <v>2354</v>
      </c>
      <c r="T289" s="412"/>
    </row>
    <row r="290" spans="15:20" x14ac:dyDescent="0.25">
      <c r="O290" s="397">
        <v>50</v>
      </c>
      <c r="P290" s="314" t="s">
        <v>8177</v>
      </c>
      <c r="Q290" s="315">
        <v>10</v>
      </c>
      <c r="R290" s="408" t="s">
        <v>8219</v>
      </c>
      <c r="T290" s="410"/>
    </row>
    <row r="291" spans="15:20" ht="30" customHeight="1" x14ac:dyDescent="0.25">
      <c r="O291" s="397">
        <v>87</v>
      </c>
      <c r="P291" s="314" t="s">
        <v>8178</v>
      </c>
      <c r="Q291" s="315">
        <v>1</v>
      </c>
      <c r="R291" s="408">
        <v>2</v>
      </c>
      <c r="T291" s="413"/>
    </row>
    <row r="292" spans="15:20" x14ac:dyDescent="0.25">
      <c r="O292" s="4215" t="s">
        <v>8179</v>
      </c>
      <c r="P292" s="314" t="s">
        <v>8180</v>
      </c>
      <c r="Q292" s="4221">
        <v>8</v>
      </c>
      <c r="R292" s="4225" t="s">
        <v>8193</v>
      </c>
      <c r="T292" s="413"/>
    </row>
    <row r="293" spans="15:20" x14ac:dyDescent="0.25">
      <c r="O293" s="4216"/>
      <c r="P293" s="316" t="s">
        <v>8181</v>
      </c>
      <c r="Q293" s="4222"/>
      <c r="R293" s="4226"/>
      <c r="T293" s="413"/>
    </row>
    <row r="294" spans="15:20" x14ac:dyDescent="0.25">
      <c r="O294" s="400"/>
      <c r="R294" s="1101"/>
    </row>
    <row r="295" spans="15:20" x14ac:dyDescent="0.25">
      <c r="O295" s="405"/>
      <c r="R295" s="31"/>
      <c r="T295" s="413"/>
    </row>
    <row r="296" spans="15:20" x14ac:dyDescent="0.25">
      <c r="O296" s="399"/>
      <c r="P296" s="311" t="s">
        <v>8183</v>
      </c>
      <c r="R296" s="31"/>
      <c r="T296" s="413"/>
    </row>
    <row r="297" spans="15:20" x14ac:dyDescent="0.25">
      <c r="O297" s="403" t="s">
        <v>7130</v>
      </c>
      <c r="P297" s="346" t="s">
        <v>8012</v>
      </c>
      <c r="Q297" s="346" t="s">
        <v>644</v>
      </c>
      <c r="R297" s="1102" t="s">
        <v>664</v>
      </c>
      <c r="T297" s="413"/>
    </row>
    <row r="298" spans="15:20" ht="30" x14ac:dyDescent="0.25">
      <c r="O298" s="397">
        <v>61</v>
      </c>
      <c r="P298" s="314" t="s">
        <v>8173</v>
      </c>
      <c r="Q298" s="315">
        <v>27</v>
      </c>
      <c r="R298" s="1103" t="s">
        <v>8174</v>
      </c>
    </row>
    <row r="299" spans="15:20" x14ac:dyDescent="0.25">
      <c r="O299" s="397" t="s">
        <v>8175</v>
      </c>
      <c r="P299" s="314" t="s">
        <v>8176</v>
      </c>
      <c r="Q299" s="315">
        <v>7</v>
      </c>
      <c r="R299" s="1103" t="s">
        <v>2487</v>
      </c>
      <c r="T299" s="413"/>
    </row>
    <row r="300" spans="15:20" x14ac:dyDescent="0.25">
      <c r="O300" s="397">
        <v>50</v>
      </c>
      <c r="P300" s="314" t="s">
        <v>8177</v>
      </c>
      <c r="Q300" s="315">
        <v>2</v>
      </c>
      <c r="R300" s="1103" t="s">
        <v>8015</v>
      </c>
      <c r="T300" s="413"/>
    </row>
    <row r="301" spans="15:20" ht="30" customHeight="1" x14ac:dyDescent="0.25">
      <c r="O301" s="397">
        <v>87</v>
      </c>
      <c r="P301" s="314" t="s">
        <v>8178</v>
      </c>
      <c r="Q301" s="315">
        <v>1</v>
      </c>
      <c r="R301" s="1103">
        <v>1</v>
      </c>
      <c r="T301" s="413"/>
    </row>
    <row r="302" spans="15:20" x14ac:dyDescent="0.25">
      <c r="O302" s="4215" t="s">
        <v>8179</v>
      </c>
      <c r="P302" s="314" t="s">
        <v>8180</v>
      </c>
      <c r="Q302" s="4221">
        <v>8</v>
      </c>
      <c r="R302" s="4223" t="s">
        <v>8193</v>
      </c>
      <c r="T302" s="413"/>
    </row>
    <row r="303" spans="15:20" x14ac:dyDescent="0.25">
      <c r="O303" s="4216"/>
      <c r="P303" s="316" t="s">
        <v>8181</v>
      </c>
      <c r="Q303" s="4222"/>
      <c r="R303" s="4224"/>
      <c r="T303" s="413"/>
    </row>
    <row r="304" spans="15:20" ht="15" customHeight="1" x14ac:dyDescent="0.25">
      <c r="O304" s="400"/>
      <c r="R304" s="31"/>
      <c r="T304" s="413"/>
    </row>
    <row r="305" spans="15:20" x14ac:dyDescent="0.25">
      <c r="O305" s="405"/>
      <c r="R305" s="31"/>
      <c r="T305" s="413"/>
    </row>
    <row r="306" spans="15:20" x14ac:dyDescent="0.25">
      <c r="O306" s="399"/>
      <c r="P306" s="311" t="s">
        <v>8184</v>
      </c>
      <c r="R306" s="31"/>
      <c r="T306" s="413"/>
    </row>
    <row r="307" spans="15:20" x14ac:dyDescent="0.25">
      <c r="O307" s="403" t="s">
        <v>7130</v>
      </c>
      <c r="P307" s="346" t="s">
        <v>8012</v>
      </c>
      <c r="Q307" s="346" t="s">
        <v>644</v>
      </c>
      <c r="R307" s="1102" t="s">
        <v>664</v>
      </c>
      <c r="T307" s="413"/>
    </row>
    <row r="308" spans="15:20" ht="30" x14ac:dyDescent="0.25">
      <c r="O308" s="397">
        <v>61</v>
      </c>
      <c r="P308" s="314" t="s">
        <v>8173</v>
      </c>
      <c r="Q308" s="315">
        <v>35</v>
      </c>
      <c r="R308" s="1103" t="s">
        <v>8182</v>
      </c>
      <c r="T308" s="413"/>
    </row>
    <row r="309" spans="15:20" x14ac:dyDescent="0.25">
      <c r="O309" s="397" t="s">
        <v>8175</v>
      </c>
      <c r="P309" s="314" t="s">
        <v>8176</v>
      </c>
      <c r="Q309" s="315">
        <v>7</v>
      </c>
      <c r="R309" s="1103" t="s">
        <v>2354</v>
      </c>
      <c r="T309" s="413"/>
    </row>
    <row r="310" spans="15:20" x14ac:dyDescent="0.25">
      <c r="O310" s="397">
        <v>50</v>
      </c>
      <c r="P310" s="314" t="s">
        <v>8177</v>
      </c>
      <c r="Q310" s="315">
        <v>10</v>
      </c>
      <c r="R310" s="1103" t="s">
        <v>8150</v>
      </c>
      <c r="T310" s="413"/>
    </row>
    <row r="311" spans="15:20" ht="30" x14ac:dyDescent="0.25">
      <c r="O311" s="397">
        <v>87</v>
      </c>
      <c r="P311" s="314" t="s">
        <v>8178</v>
      </c>
      <c r="Q311" s="315">
        <v>1</v>
      </c>
      <c r="R311" s="1103">
        <v>2</v>
      </c>
      <c r="T311" s="413"/>
    </row>
    <row r="312" spans="15:20" x14ac:dyDescent="0.25">
      <c r="O312" s="4215" t="s">
        <v>8179</v>
      </c>
      <c r="P312" s="314" t="s">
        <v>8180</v>
      </c>
      <c r="Q312" s="4217">
        <v>8</v>
      </c>
      <c r="R312" s="4219" t="s">
        <v>8193</v>
      </c>
      <c r="T312" s="413"/>
    </row>
    <row r="313" spans="15:20" x14ac:dyDescent="0.25">
      <c r="O313" s="4216"/>
      <c r="P313" s="316" t="s">
        <v>8181</v>
      </c>
      <c r="Q313" s="4218"/>
      <c r="R313" s="4220"/>
      <c r="T313" s="413"/>
    </row>
    <row r="314" spans="15:20" x14ac:dyDescent="0.25">
      <c r="O314" s="400"/>
      <c r="T314" s="413"/>
    </row>
    <row r="315" spans="15:20" x14ac:dyDescent="0.25">
      <c r="O315" s="405"/>
      <c r="T315" s="413"/>
    </row>
    <row r="316" spans="15:20" x14ac:dyDescent="0.25">
      <c r="O316" s="400"/>
      <c r="T316" s="413"/>
    </row>
    <row r="317" spans="15:20" x14ac:dyDescent="0.25">
      <c r="O317" s="405"/>
      <c r="T317" s="413"/>
    </row>
    <row r="318" spans="15:20" x14ac:dyDescent="0.25">
      <c r="O318" s="400"/>
      <c r="T318" s="413"/>
    </row>
    <row r="319" spans="15:20" x14ac:dyDescent="0.25">
      <c r="O319" s="400"/>
      <c r="T319" s="413"/>
    </row>
    <row r="320" spans="15:20" x14ac:dyDescent="0.25">
      <c r="O320" s="405"/>
      <c r="T320" s="413"/>
    </row>
    <row r="321" spans="15:23" x14ac:dyDescent="0.25">
      <c r="O321" s="405"/>
      <c r="T321" s="413"/>
      <c r="U321" s="1122" t="s">
        <v>1094</v>
      </c>
      <c r="V321" s="1122" t="s">
        <v>1095</v>
      </c>
      <c r="W321" s="1122" t="s">
        <v>1096</v>
      </c>
    </row>
    <row r="322" spans="15:23" x14ac:dyDescent="0.25">
      <c r="O322" s="405"/>
      <c r="T322" s="413"/>
      <c r="U322" s="1123"/>
      <c r="V322" s="1123"/>
      <c r="W322" s="1123" t="s">
        <v>1385</v>
      </c>
    </row>
    <row r="323" spans="15:23" x14ac:dyDescent="0.25">
      <c r="T323" s="413"/>
      <c r="U323" s="1123"/>
      <c r="V323" s="1123"/>
      <c r="W323" s="1123" t="s">
        <v>1593</v>
      </c>
    </row>
    <row r="324" spans="15:23" x14ac:dyDescent="0.25">
      <c r="T324" s="1123"/>
      <c r="U324" s="1123"/>
      <c r="V324" s="1123"/>
      <c r="W324" s="1123" t="s">
        <v>1411</v>
      </c>
    </row>
    <row r="325" spans="15:23" x14ac:dyDescent="0.25">
      <c r="T325" s="1123"/>
      <c r="U325" s="1123"/>
      <c r="V325" s="1123"/>
      <c r="W325" s="1123" t="s">
        <v>1103</v>
      </c>
    </row>
    <row r="326" spans="15:23" x14ac:dyDescent="0.25">
      <c r="T326" s="1123"/>
      <c r="U326" s="1123"/>
      <c r="V326" s="1123"/>
      <c r="W326" s="1123" t="s">
        <v>1103</v>
      </c>
    </row>
    <row r="327" spans="15:23" x14ac:dyDescent="0.25">
      <c r="T327" s="1123"/>
      <c r="U327" s="1123"/>
      <c r="V327" s="1123"/>
      <c r="W327" s="1123" t="s">
        <v>8665</v>
      </c>
    </row>
    <row r="328" spans="15:23" x14ac:dyDescent="0.25">
      <c r="T328" s="1123"/>
      <c r="U328" s="1123"/>
      <c r="V328" s="1123"/>
      <c r="W328" s="1123" t="s">
        <v>8666</v>
      </c>
    </row>
    <row r="329" spans="15:23" x14ac:dyDescent="0.25">
      <c r="T329" s="1123" t="s">
        <v>7114</v>
      </c>
      <c r="U329" s="1123" t="s">
        <v>7114</v>
      </c>
      <c r="V329" s="1123" t="s">
        <v>7114</v>
      </c>
      <c r="W329" s="1123" t="s">
        <v>1103</v>
      </c>
    </row>
    <row r="455" spans="2:12" x14ac:dyDescent="0.25">
      <c r="B455" s="3453"/>
      <c r="C455" s="3453"/>
      <c r="D455" s="3453"/>
      <c r="E455" s="3453"/>
      <c r="F455" s="3453"/>
      <c r="G455" s="3453"/>
      <c r="H455" s="3453"/>
      <c r="I455" s="3453"/>
      <c r="J455" s="3453"/>
      <c r="K455" s="3453"/>
      <c r="L455" s="3453"/>
    </row>
    <row r="456" spans="2:12" x14ac:dyDescent="0.25">
      <c r="B456" s="4061"/>
      <c r="C456" s="4061"/>
      <c r="D456" s="4061"/>
      <c r="E456" s="4061"/>
      <c r="F456" s="4061"/>
      <c r="G456" s="4061"/>
      <c r="H456" s="4061"/>
      <c r="I456" s="4061"/>
      <c r="J456" s="4061"/>
      <c r="K456" s="4061"/>
      <c r="L456" s="4061"/>
    </row>
    <row r="457" spans="2:12" x14ac:dyDescent="0.25">
      <c r="B457" s="4173"/>
      <c r="C457" s="4173"/>
      <c r="D457" s="4173"/>
      <c r="E457" s="4173"/>
      <c r="F457" s="4173"/>
      <c r="G457" s="4173"/>
      <c r="H457" s="4173"/>
      <c r="I457" s="4173"/>
      <c r="J457" s="4173"/>
      <c r="K457" s="4173"/>
      <c r="L457" s="4173"/>
    </row>
    <row r="458" spans="2:12" x14ac:dyDescent="0.25">
      <c r="B458" s="3903"/>
      <c r="C458" s="3903"/>
      <c r="D458" s="3903"/>
      <c r="E458" s="3903"/>
      <c r="F458" s="3903"/>
      <c r="G458" s="3903"/>
      <c r="H458" s="3903"/>
      <c r="I458" s="3903"/>
      <c r="J458" s="3903"/>
      <c r="K458" s="3903"/>
      <c r="L458" s="3903"/>
    </row>
    <row r="459" spans="2:12" x14ac:dyDescent="0.25">
      <c r="B459" s="4061"/>
      <c r="C459" s="4061"/>
      <c r="D459" s="4061"/>
      <c r="E459" s="4061"/>
      <c r="F459" s="4061"/>
      <c r="G459" s="4061"/>
      <c r="H459" s="4061"/>
      <c r="I459" s="4061"/>
      <c r="J459" s="4061"/>
      <c r="K459" s="4061"/>
      <c r="L459" s="4061"/>
    </row>
    <row r="460" spans="2:12" x14ac:dyDescent="0.25">
      <c r="J460" s="1159"/>
      <c r="K460" s="1159"/>
      <c r="L460" s="1159"/>
    </row>
    <row r="461" spans="2:12" x14ac:dyDescent="0.25">
      <c r="J461" s="90"/>
      <c r="K461" s="138"/>
      <c r="L461" s="90"/>
    </row>
    <row r="462" spans="2:12" x14ac:dyDescent="0.25">
      <c r="J462" s="90"/>
      <c r="K462" s="138"/>
      <c r="L462" s="90"/>
    </row>
    <row r="463" spans="2:12" x14ac:dyDescent="0.25">
      <c r="J463" s="90"/>
      <c r="K463" s="138"/>
      <c r="L463" s="90"/>
    </row>
    <row r="464" spans="2:12" x14ac:dyDescent="0.25">
      <c r="J464" s="90"/>
      <c r="K464" s="138"/>
      <c r="L464" s="90"/>
    </row>
    <row r="465" spans="10:12" x14ac:dyDescent="0.25">
      <c r="J465" s="90"/>
      <c r="K465" s="138"/>
      <c r="L465" s="90"/>
    </row>
    <row r="466" spans="10:12" x14ac:dyDescent="0.25">
      <c r="J466" s="90"/>
      <c r="K466" s="138"/>
      <c r="L466" s="90"/>
    </row>
    <row r="467" spans="10:12" x14ac:dyDescent="0.25">
      <c r="J467" s="90"/>
      <c r="K467" s="138"/>
      <c r="L467" s="90"/>
    </row>
    <row r="468" spans="10:12" x14ac:dyDescent="0.25">
      <c r="J468" s="90"/>
      <c r="K468" s="138"/>
      <c r="L468" s="90"/>
    </row>
    <row r="469" spans="10:12" x14ac:dyDescent="0.25">
      <c r="J469" s="90"/>
      <c r="K469" s="138"/>
      <c r="L469" s="90"/>
    </row>
    <row r="470" spans="10:12" x14ac:dyDescent="0.25">
      <c r="J470" s="90"/>
      <c r="K470" s="138"/>
      <c r="L470" s="90"/>
    </row>
    <row r="471" spans="10:12" x14ac:dyDescent="0.25">
      <c r="J471" s="90"/>
      <c r="K471" s="138"/>
      <c r="L471" s="90"/>
    </row>
    <row r="472" spans="10:12" x14ac:dyDescent="0.25">
      <c r="J472" s="90"/>
      <c r="K472" s="138"/>
      <c r="L472" s="90"/>
    </row>
    <row r="476" spans="10:12" x14ac:dyDescent="0.25">
      <c r="J476" s="48"/>
      <c r="K476" s="48"/>
      <c r="L476" s="48"/>
    </row>
    <row r="477" spans="10:12" x14ac:dyDescent="0.25">
      <c r="J477" s="48"/>
      <c r="K477" s="48"/>
      <c r="L477" s="48"/>
    </row>
    <row r="478" spans="10:12" x14ac:dyDescent="0.25">
      <c r="J478" s="48"/>
      <c r="K478" s="48"/>
      <c r="L478" s="48"/>
    </row>
    <row r="479" spans="10:12" x14ac:dyDescent="0.25">
      <c r="J479" s="48"/>
      <c r="K479" s="48"/>
      <c r="L479" s="48"/>
    </row>
    <row r="480" spans="10:12" x14ac:dyDescent="0.25">
      <c r="J480" s="48"/>
      <c r="K480" s="48"/>
      <c r="L480" s="48"/>
    </row>
    <row r="484" spans="10:12" x14ac:dyDescent="0.25">
      <c r="J484" s="1257"/>
      <c r="K484" s="1257"/>
      <c r="L484" s="1257"/>
    </row>
    <row r="485" spans="10:12" x14ac:dyDescent="0.25">
      <c r="J485" s="48"/>
      <c r="K485" s="48"/>
      <c r="L485" s="48"/>
    </row>
    <row r="489" spans="10:12" x14ac:dyDescent="0.25">
      <c r="J489" s="1154"/>
      <c r="K489" s="1154"/>
      <c r="L489" s="1154"/>
    </row>
    <row r="490" spans="10:12" x14ac:dyDescent="0.25">
      <c r="J490" s="1154"/>
      <c r="K490" s="1154"/>
      <c r="L490" s="1154"/>
    </row>
    <row r="493" spans="10:12" x14ac:dyDescent="0.25">
      <c r="J493" s="1159"/>
      <c r="K493" s="1159"/>
      <c r="L493" s="1159"/>
    </row>
    <row r="494" spans="10:12" x14ac:dyDescent="0.25">
      <c r="J494" s="90"/>
      <c r="K494" s="138"/>
      <c r="L494" s="90"/>
    </row>
    <row r="495" spans="10:12" x14ac:dyDescent="0.25">
      <c r="J495" s="90"/>
      <c r="K495" s="138"/>
      <c r="L495" s="90"/>
    </row>
    <row r="496" spans="10:12" x14ac:dyDescent="0.25">
      <c r="J496" s="90"/>
      <c r="K496" s="138"/>
      <c r="L496" s="90"/>
    </row>
    <row r="497" spans="10:12" x14ac:dyDescent="0.25">
      <c r="J497" s="90"/>
      <c r="K497" s="138"/>
      <c r="L497" s="90"/>
    </row>
    <row r="498" spans="10:12" x14ac:dyDescent="0.25">
      <c r="J498" s="90"/>
      <c r="K498" s="138"/>
      <c r="L498" s="90"/>
    </row>
    <row r="499" spans="10:12" x14ac:dyDescent="0.25">
      <c r="J499" s="90"/>
      <c r="K499" s="138"/>
      <c r="L499" s="90"/>
    </row>
    <row r="500" spans="10:12" x14ac:dyDescent="0.25">
      <c r="J500" s="90"/>
      <c r="K500" s="138"/>
      <c r="L500" s="90"/>
    </row>
    <row r="509" spans="10:12" ht="18.75" x14ac:dyDescent="0.3">
      <c r="J509" s="1160"/>
      <c r="K509" s="1160"/>
      <c r="L509" s="1160"/>
    </row>
    <row r="513" spans="10:12" x14ac:dyDescent="0.25">
      <c r="J513" s="1257"/>
      <c r="K513" s="1257"/>
      <c r="L513" s="1257"/>
    </row>
    <row r="529" spans="10:12" x14ac:dyDescent="0.25">
      <c r="J529" s="1257"/>
      <c r="K529" s="1257"/>
      <c r="L529" s="1257"/>
    </row>
    <row r="535" spans="10:12" x14ac:dyDescent="0.25">
      <c r="J535" s="1159"/>
      <c r="K535" s="1159"/>
      <c r="L535" s="1159"/>
    </row>
    <row r="536" spans="10:12" x14ac:dyDescent="0.25">
      <c r="J536" s="90"/>
      <c r="K536" s="138"/>
      <c r="L536" s="90"/>
    </row>
    <row r="537" spans="10:12" x14ac:dyDescent="0.25">
      <c r="J537" s="90"/>
      <c r="K537" s="138"/>
      <c r="L537" s="90"/>
    </row>
    <row r="538" spans="10:12" x14ac:dyDescent="0.25">
      <c r="J538" s="90"/>
      <c r="K538" s="138"/>
      <c r="L538" s="90"/>
    </row>
    <row r="539" spans="10:12" x14ac:dyDescent="0.25">
      <c r="J539" s="90"/>
      <c r="K539" s="138"/>
      <c r="L539" s="90"/>
    </row>
    <row r="540" spans="10:12" x14ac:dyDescent="0.25">
      <c r="J540" s="90"/>
      <c r="K540" s="138"/>
      <c r="L540" s="90"/>
    </row>
    <row r="541" spans="10:12" x14ac:dyDescent="0.25">
      <c r="J541" s="90"/>
      <c r="K541" s="138"/>
      <c r="L541" s="90"/>
    </row>
    <row r="542" spans="10:12" x14ac:dyDescent="0.25">
      <c r="J542" s="90"/>
      <c r="K542" s="138"/>
      <c r="L542" s="90"/>
    </row>
    <row r="543" spans="10:12" x14ac:dyDescent="0.25">
      <c r="J543" s="90"/>
      <c r="K543" s="138"/>
      <c r="L543" s="90"/>
    </row>
    <row r="544" spans="10:12" x14ac:dyDescent="0.25">
      <c r="J544" s="90"/>
      <c r="K544" s="138"/>
      <c r="L544" s="90"/>
    </row>
    <row r="545" spans="10:12" x14ac:dyDescent="0.25">
      <c r="J545" s="90"/>
      <c r="K545" s="138"/>
      <c r="L545" s="90"/>
    </row>
    <row r="546" spans="10:12" x14ac:dyDescent="0.25">
      <c r="J546" s="90"/>
      <c r="K546" s="138"/>
      <c r="L546" s="90"/>
    </row>
    <row r="547" spans="10:12" x14ac:dyDescent="0.25">
      <c r="J547" s="90"/>
      <c r="K547" s="138"/>
      <c r="L547" s="207"/>
    </row>
    <row r="554" spans="10:12" x14ac:dyDescent="0.25">
      <c r="J554" s="413"/>
      <c r="K554" s="413"/>
      <c r="L554" s="413"/>
    </row>
    <row r="555" spans="10:12" x14ac:dyDescent="0.25">
      <c r="J555" s="413"/>
      <c r="K555" s="413"/>
      <c r="L555" s="413"/>
    </row>
    <row r="556" spans="10:12" x14ac:dyDescent="0.25">
      <c r="J556" s="413"/>
      <c r="K556" s="413"/>
      <c r="L556" s="413"/>
    </row>
    <row r="557" spans="10:12" x14ac:dyDescent="0.25">
      <c r="J557" s="413"/>
      <c r="K557" s="413"/>
      <c r="L557" s="413"/>
    </row>
    <row r="558" spans="10:12" x14ac:dyDescent="0.25">
      <c r="J558" s="1155"/>
      <c r="K558" s="1155"/>
      <c r="L558" s="1155"/>
    </row>
    <row r="559" spans="10:12" x14ac:dyDescent="0.25">
      <c r="J559" s="1155"/>
      <c r="K559" s="1155"/>
      <c r="L559" s="1155"/>
    </row>
    <row r="560" spans="10:12" x14ac:dyDescent="0.25">
      <c r="J560" s="1155"/>
      <c r="K560" s="1155"/>
      <c r="L560" s="1155"/>
    </row>
    <row r="561" spans="10:12" x14ac:dyDescent="0.25">
      <c r="J561" s="1155"/>
      <c r="K561" s="1155"/>
      <c r="L561" s="1155"/>
    </row>
    <row r="562" spans="10:12" x14ac:dyDescent="0.25">
      <c r="J562" s="1155"/>
      <c r="K562" s="1155"/>
      <c r="L562" s="1155"/>
    </row>
    <row r="563" spans="10:12" x14ac:dyDescent="0.25">
      <c r="J563" s="1155"/>
      <c r="K563" s="1155"/>
      <c r="L563" s="1155"/>
    </row>
    <row r="564" spans="10:12" x14ac:dyDescent="0.25">
      <c r="J564" s="1155"/>
      <c r="K564" s="1155"/>
      <c r="L564" s="1155"/>
    </row>
    <row r="565" spans="10:12" x14ac:dyDescent="0.25">
      <c r="J565" s="1155"/>
      <c r="K565" s="1155"/>
      <c r="L565" s="1155"/>
    </row>
    <row r="566" spans="10:12" x14ac:dyDescent="0.25">
      <c r="J566" s="1155"/>
      <c r="K566" s="1155"/>
      <c r="L566" s="1155"/>
    </row>
    <row r="567" spans="10:12" x14ac:dyDescent="0.25">
      <c r="J567" s="413"/>
      <c r="K567" s="413"/>
      <c r="L567" s="413"/>
    </row>
    <row r="568" spans="10:12" x14ac:dyDescent="0.25">
      <c r="J568" s="413"/>
      <c r="K568" s="413"/>
      <c r="L568" s="413"/>
    </row>
    <row r="569" spans="10:12" x14ac:dyDescent="0.25">
      <c r="J569" s="413"/>
      <c r="K569" s="413"/>
      <c r="L569" s="413"/>
    </row>
    <row r="570" spans="10:12" x14ac:dyDescent="0.25">
      <c r="J570" s="1155"/>
      <c r="K570" s="1155"/>
      <c r="L570" s="1155"/>
    </row>
    <row r="571" spans="10:12" x14ac:dyDescent="0.25">
      <c r="J571" s="1155"/>
      <c r="K571" s="1155"/>
      <c r="L571" s="1155"/>
    </row>
    <row r="573" spans="10:12" x14ac:dyDescent="0.25">
      <c r="J573" s="1156"/>
      <c r="K573" s="1156"/>
      <c r="L573" s="1156"/>
    </row>
    <row r="574" spans="10:12" x14ac:dyDescent="0.25">
      <c r="J574" s="1155"/>
      <c r="K574" s="1155"/>
      <c r="L574" s="1155"/>
    </row>
    <row r="575" spans="10:12" x14ac:dyDescent="0.25">
      <c r="J575" s="1155"/>
      <c r="K575" s="1155"/>
      <c r="L575" s="1155"/>
    </row>
    <row r="577" spans="10:12" x14ac:dyDescent="0.25">
      <c r="J577" s="1156"/>
      <c r="K577" s="1156"/>
      <c r="L577" s="1156"/>
    </row>
    <row r="578" spans="10:12" x14ac:dyDescent="0.25">
      <c r="J578" s="1115"/>
      <c r="K578" s="1115"/>
      <c r="L578" s="1115"/>
    </row>
    <row r="579" spans="10:12" x14ac:dyDescent="0.25">
      <c r="J579" s="413"/>
      <c r="K579" s="413"/>
      <c r="L579" s="413"/>
    </row>
    <row r="580" spans="10:12" x14ac:dyDescent="0.25">
      <c r="J580" s="413"/>
      <c r="K580" s="413"/>
      <c r="L580" s="413"/>
    </row>
    <row r="581" spans="10:12" x14ac:dyDescent="0.25">
      <c r="J581" s="1157"/>
      <c r="K581" s="1157"/>
      <c r="L581" s="1157"/>
    </row>
    <row r="582" spans="10:12" x14ac:dyDescent="0.25">
      <c r="J582" s="413"/>
      <c r="K582" s="413"/>
      <c r="L582" s="413"/>
    </row>
    <row r="583" spans="10:12" x14ac:dyDescent="0.25">
      <c r="J583" s="413"/>
      <c r="K583" s="413"/>
      <c r="L583" s="413"/>
    </row>
    <row r="584" spans="10:12" x14ac:dyDescent="0.25">
      <c r="J584" s="413"/>
      <c r="K584" s="413"/>
      <c r="L584" s="413"/>
    </row>
    <row r="585" spans="10:12" x14ac:dyDescent="0.25">
      <c r="J585" s="413"/>
      <c r="K585" s="413"/>
      <c r="L585" s="413"/>
    </row>
    <row r="586" spans="10:12" x14ac:dyDescent="0.25">
      <c r="J586" s="413"/>
      <c r="K586" s="413"/>
      <c r="L586" s="413"/>
    </row>
    <row r="587" spans="10:12" x14ac:dyDescent="0.25">
      <c r="J587" s="1157"/>
      <c r="K587" s="1157"/>
      <c r="L587" s="1157"/>
    </row>
    <row r="588" spans="10:12" x14ac:dyDescent="0.25">
      <c r="J588" s="413"/>
      <c r="K588" s="413"/>
      <c r="L588" s="413"/>
    </row>
    <row r="589" spans="10:12" x14ac:dyDescent="0.25">
      <c r="J589" s="413"/>
      <c r="K589" s="413"/>
      <c r="L589" s="413"/>
    </row>
    <row r="590" spans="10:12" x14ac:dyDescent="0.25">
      <c r="J590" s="413"/>
      <c r="K590" s="413"/>
      <c r="L590" s="413"/>
    </row>
    <row r="591" spans="10:12" x14ac:dyDescent="0.25">
      <c r="J591" s="413"/>
      <c r="K591" s="413"/>
      <c r="L591" s="413"/>
    </row>
    <row r="592" spans="10:12" x14ac:dyDescent="0.25">
      <c r="J592" s="1158"/>
      <c r="K592" s="1158"/>
      <c r="L592" s="1158"/>
    </row>
    <row r="593" spans="10:12" x14ac:dyDescent="0.25">
      <c r="J593" s="1159"/>
      <c r="K593" s="1159"/>
    </row>
    <row r="594" spans="10:12" x14ac:dyDescent="0.25">
      <c r="J594" s="90"/>
      <c r="K594" s="90"/>
    </row>
    <row r="595" spans="10:12" x14ac:dyDescent="0.25">
      <c r="J595" s="90"/>
      <c r="K595" s="90"/>
    </row>
    <row r="596" spans="10:12" x14ac:dyDescent="0.25">
      <c r="J596" s="90"/>
      <c r="K596" s="90"/>
    </row>
    <row r="597" spans="10:12" x14ac:dyDescent="0.25">
      <c r="J597" s="90"/>
      <c r="K597" s="90"/>
    </row>
    <row r="598" spans="10:12" x14ac:dyDescent="0.25">
      <c r="J598" s="90"/>
      <c r="K598" s="90"/>
    </row>
    <row r="599" spans="10:12" x14ac:dyDescent="0.25">
      <c r="J599" s="90"/>
      <c r="K599" s="90"/>
    </row>
    <row r="600" spans="10:12" x14ac:dyDescent="0.25">
      <c r="J600" s="90"/>
      <c r="K600" s="1124"/>
    </row>
    <row r="603" spans="10:12" x14ac:dyDescent="0.25">
      <c r="J603" s="1115"/>
      <c r="K603" s="1115"/>
      <c r="L603" s="1115"/>
    </row>
    <row r="604" spans="10:12" x14ac:dyDescent="0.25">
      <c r="J604" s="1126"/>
      <c r="K604" s="1126"/>
      <c r="L604" s="1126"/>
    </row>
    <row r="605" spans="10:12" x14ac:dyDescent="0.25">
      <c r="J605" s="413"/>
      <c r="K605" s="413"/>
      <c r="L605" s="413"/>
    </row>
    <row r="608" spans="10:12" x14ac:dyDescent="0.25">
      <c r="J608" s="1159"/>
      <c r="K608" s="1159"/>
      <c r="L608" s="1159"/>
    </row>
    <row r="609" spans="10:12" x14ac:dyDescent="0.25">
      <c r="J609" s="90"/>
      <c r="K609" s="138"/>
      <c r="L609" s="90"/>
    </row>
    <row r="610" spans="10:12" x14ac:dyDescent="0.25">
      <c r="J610" s="90"/>
      <c r="K610" s="138"/>
      <c r="L610" s="90"/>
    </row>
    <row r="611" spans="10:12" x14ac:dyDescent="0.25">
      <c r="J611" s="90"/>
      <c r="K611" s="138"/>
      <c r="L611" s="90"/>
    </row>
    <row r="612" spans="10:12" x14ac:dyDescent="0.25">
      <c r="J612" s="90"/>
      <c r="K612" s="138"/>
      <c r="L612" s="90"/>
    </row>
    <row r="613" spans="10:12" x14ac:dyDescent="0.25">
      <c r="J613" s="90"/>
      <c r="K613" s="138"/>
      <c r="L613" s="90"/>
    </row>
    <row r="614" spans="10:12" x14ac:dyDescent="0.25">
      <c r="J614" s="90"/>
      <c r="K614" s="138"/>
      <c r="L614" s="90"/>
    </row>
    <row r="615" spans="10:12" x14ac:dyDescent="0.25">
      <c r="J615" s="90"/>
      <c r="K615" s="138"/>
      <c r="L615" s="90"/>
    </row>
    <row r="616" spans="10:12" x14ac:dyDescent="0.25">
      <c r="J616" s="90"/>
      <c r="K616" s="138"/>
      <c r="L616" s="1124"/>
    </row>
    <row r="617" spans="10:12" x14ac:dyDescent="0.25">
      <c r="J617" s="90"/>
      <c r="K617" s="138"/>
      <c r="L617" s="90"/>
    </row>
    <row r="618" spans="10:12" x14ac:dyDescent="0.25">
      <c r="J618" s="90"/>
      <c r="K618" s="138"/>
      <c r="L618" s="90"/>
    </row>
    <row r="619" spans="10:12" x14ac:dyDescent="0.25">
      <c r="J619" s="90"/>
      <c r="K619" s="138"/>
      <c r="L619" s="90"/>
    </row>
    <row r="620" spans="10:12" x14ac:dyDescent="0.25">
      <c r="J620" s="90"/>
      <c r="K620" s="138"/>
      <c r="L620" s="90"/>
    </row>
    <row r="621" spans="10:12" x14ac:dyDescent="0.25">
      <c r="J621" s="90"/>
      <c r="K621" s="138"/>
      <c r="L621" s="90"/>
    </row>
    <row r="622" spans="10:12" x14ac:dyDescent="0.25">
      <c r="J622" s="90"/>
      <c r="K622" s="138"/>
      <c r="L622" s="90"/>
    </row>
    <row r="623" spans="10:12" x14ac:dyDescent="0.25">
      <c r="J623" s="90"/>
      <c r="K623" s="138"/>
      <c r="L623" s="90"/>
    </row>
    <row r="624" spans="10:12" x14ac:dyDescent="0.25">
      <c r="J624" s="90"/>
      <c r="K624" s="138"/>
      <c r="L624" s="207"/>
    </row>
    <row r="631" spans="10:12" x14ac:dyDescent="0.25">
      <c r="J631" s="413"/>
      <c r="K631" s="413"/>
      <c r="L631" s="413"/>
    </row>
    <row r="632" spans="10:12" x14ac:dyDescent="0.25">
      <c r="J632" s="413"/>
      <c r="K632" s="413"/>
      <c r="L632" s="413"/>
    </row>
    <row r="633" spans="10:12" x14ac:dyDescent="0.25">
      <c r="J633" s="413"/>
      <c r="K633" s="413"/>
      <c r="L633" s="413"/>
    </row>
    <row r="634" spans="10:12" x14ac:dyDescent="0.25">
      <c r="J634" s="413"/>
      <c r="K634" s="413"/>
      <c r="L634" s="413"/>
    </row>
    <row r="635" spans="10:12" x14ac:dyDescent="0.25">
      <c r="J635" s="1155"/>
      <c r="K635" s="1155"/>
      <c r="L635" s="1155"/>
    </row>
    <row r="636" spans="10:12" x14ac:dyDescent="0.25">
      <c r="J636" s="1155"/>
      <c r="K636" s="1155"/>
      <c r="L636" s="1155"/>
    </row>
    <row r="637" spans="10:12" x14ac:dyDescent="0.25">
      <c r="J637" s="1155"/>
      <c r="K637" s="1155"/>
      <c r="L637" s="1155"/>
    </row>
    <row r="638" spans="10:12" x14ac:dyDescent="0.25">
      <c r="J638" s="1155"/>
      <c r="K638" s="1155"/>
      <c r="L638" s="1155"/>
    </row>
    <row r="639" spans="10:12" x14ac:dyDescent="0.25">
      <c r="J639" s="1155"/>
      <c r="K639" s="1155"/>
      <c r="L639" s="1155"/>
    </row>
    <row r="640" spans="10:12" x14ac:dyDescent="0.25">
      <c r="J640" s="1155"/>
      <c r="K640" s="1155"/>
      <c r="L640" s="1155"/>
    </row>
    <row r="641" spans="10:12" x14ac:dyDescent="0.25">
      <c r="J641" s="1155"/>
      <c r="K641" s="1155"/>
      <c r="L641" s="1155"/>
    </row>
    <row r="642" spans="10:12" x14ac:dyDescent="0.25">
      <c r="J642" s="1155"/>
      <c r="K642" s="1155"/>
      <c r="L642" s="1155"/>
    </row>
    <row r="643" spans="10:12" x14ac:dyDescent="0.25">
      <c r="J643" s="1155"/>
      <c r="K643" s="1155"/>
      <c r="L643" s="1155"/>
    </row>
    <row r="644" spans="10:12" x14ac:dyDescent="0.25">
      <c r="J644" s="413"/>
      <c r="K644" s="413"/>
      <c r="L644" s="413"/>
    </row>
    <row r="645" spans="10:12" x14ac:dyDescent="0.25">
      <c r="J645" s="413"/>
      <c r="K645" s="413"/>
      <c r="L645" s="413"/>
    </row>
    <row r="646" spans="10:12" x14ac:dyDescent="0.25">
      <c r="J646" s="413"/>
      <c r="K646" s="413"/>
      <c r="L646" s="413"/>
    </row>
    <row r="647" spans="10:12" x14ac:dyDescent="0.25">
      <c r="J647" s="1155"/>
      <c r="K647" s="1155"/>
      <c r="L647" s="1155"/>
    </row>
    <row r="648" spans="10:12" x14ac:dyDescent="0.25">
      <c r="J648" s="1155"/>
      <c r="K648" s="1155"/>
      <c r="L648" s="1155"/>
    </row>
    <row r="650" spans="10:12" x14ac:dyDescent="0.25">
      <c r="J650" s="1156"/>
      <c r="K650" s="1156"/>
      <c r="L650" s="1156"/>
    </row>
    <row r="651" spans="10:12" x14ac:dyDescent="0.25">
      <c r="J651" s="1155"/>
      <c r="K651" s="1155"/>
      <c r="L651" s="1155"/>
    </row>
    <row r="652" spans="10:12" x14ac:dyDescent="0.25">
      <c r="J652" s="1155"/>
      <c r="K652" s="1155"/>
      <c r="L652" s="1155"/>
    </row>
    <row r="654" spans="10:12" x14ac:dyDescent="0.25">
      <c r="J654" s="1156"/>
      <c r="K654" s="1156"/>
      <c r="L654" s="1156"/>
    </row>
    <row r="655" spans="10:12" x14ac:dyDescent="0.25">
      <c r="J655" s="1115"/>
      <c r="K655" s="1115"/>
      <c r="L655" s="1115"/>
    </row>
    <row r="656" spans="10:12" x14ac:dyDescent="0.25">
      <c r="J656" s="413"/>
      <c r="K656" s="413"/>
      <c r="L656" s="413"/>
    </row>
    <row r="657" spans="10:12" x14ac:dyDescent="0.25">
      <c r="J657" s="413"/>
      <c r="K657" s="413"/>
      <c r="L657" s="413"/>
    </row>
    <row r="658" spans="10:12" x14ac:dyDescent="0.25">
      <c r="J658" s="1157"/>
      <c r="K658" s="1157"/>
      <c r="L658" s="1157"/>
    </row>
    <row r="659" spans="10:12" x14ac:dyDescent="0.25">
      <c r="J659" s="413"/>
      <c r="K659" s="413"/>
      <c r="L659" s="413"/>
    </row>
    <row r="660" spans="10:12" x14ac:dyDescent="0.25">
      <c r="J660" s="413"/>
      <c r="K660" s="413"/>
      <c r="L660" s="413"/>
    </row>
    <row r="661" spans="10:12" x14ac:dyDescent="0.25">
      <c r="J661" s="413"/>
      <c r="K661" s="413"/>
      <c r="L661" s="413"/>
    </row>
    <row r="662" spans="10:12" x14ac:dyDescent="0.25">
      <c r="J662" s="413"/>
      <c r="K662" s="413"/>
      <c r="L662" s="413"/>
    </row>
    <row r="663" spans="10:12" x14ac:dyDescent="0.25">
      <c r="J663" s="413"/>
      <c r="K663" s="413"/>
      <c r="L663" s="413"/>
    </row>
    <row r="664" spans="10:12" x14ac:dyDescent="0.25">
      <c r="J664" s="1157"/>
      <c r="K664" s="1157"/>
      <c r="L664" s="1157"/>
    </row>
    <row r="665" spans="10:12" x14ac:dyDescent="0.25">
      <c r="J665" s="413"/>
      <c r="K665" s="413"/>
      <c r="L665" s="413"/>
    </row>
    <row r="666" spans="10:12" x14ac:dyDescent="0.25">
      <c r="J666" s="413"/>
      <c r="K666" s="413"/>
      <c r="L666" s="413"/>
    </row>
    <row r="667" spans="10:12" x14ac:dyDescent="0.25">
      <c r="J667" s="413"/>
      <c r="K667" s="413"/>
      <c r="L667" s="413"/>
    </row>
    <row r="668" spans="10:12" x14ac:dyDescent="0.25">
      <c r="J668" s="413"/>
      <c r="K668" s="413"/>
      <c r="L668" s="413"/>
    </row>
    <row r="669" spans="10:12" x14ac:dyDescent="0.25">
      <c r="J669" s="1158"/>
      <c r="K669" s="1158"/>
      <c r="L669" s="1158"/>
    </row>
    <row r="670" spans="10:12" x14ac:dyDescent="0.25">
      <c r="J670" s="1159"/>
      <c r="K670" s="1159"/>
    </row>
    <row r="671" spans="10:12" x14ac:dyDescent="0.25">
      <c r="J671" s="90"/>
      <c r="K671" s="90"/>
    </row>
    <row r="672" spans="10:12" x14ac:dyDescent="0.25">
      <c r="J672" s="90"/>
      <c r="K672" s="90"/>
    </row>
    <row r="673" spans="10:12" x14ac:dyDescent="0.25">
      <c r="J673" s="90"/>
      <c r="K673" s="90"/>
    </row>
    <row r="674" spans="10:12" x14ac:dyDescent="0.25">
      <c r="J674" s="90"/>
      <c r="K674" s="90"/>
    </row>
    <row r="675" spans="10:12" x14ac:dyDescent="0.25">
      <c r="J675" s="90"/>
      <c r="K675" s="90"/>
    </row>
    <row r="676" spans="10:12" x14ac:dyDescent="0.25">
      <c r="J676" s="90"/>
      <c r="K676" s="90"/>
    </row>
    <row r="677" spans="10:12" x14ac:dyDescent="0.25">
      <c r="J677" s="90"/>
      <c r="K677" s="1124"/>
    </row>
    <row r="680" spans="10:12" x14ac:dyDescent="0.25">
      <c r="J680" s="1115"/>
      <c r="K680" s="1115"/>
      <c r="L680" s="1115"/>
    </row>
    <row r="681" spans="10:12" x14ac:dyDescent="0.25">
      <c r="J681" s="1126"/>
      <c r="K681" s="1126"/>
      <c r="L681" s="1126"/>
    </row>
    <row r="682" spans="10:12" x14ac:dyDescent="0.25">
      <c r="J682" s="413"/>
      <c r="K682" s="413"/>
      <c r="L682" s="413"/>
    </row>
    <row r="685" spans="10:12" x14ac:dyDescent="0.25">
      <c r="J685" s="1159"/>
      <c r="K685" s="1159"/>
      <c r="L685" s="1159"/>
    </row>
    <row r="686" spans="10:12" x14ac:dyDescent="0.25">
      <c r="J686" s="90"/>
      <c r="K686" s="138"/>
      <c r="L686" s="90"/>
    </row>
    <row r="687" spans="10:12" x14ac:dyDescent="0.25">
      <c r="J687" s="90"/>
      <c r="K687" s="138"/>
      <c r="L687" s="90"/>
    </row>
    <row r="688" spans="10:12" x14ac:dyDescent="0.25">
      <c r="J688" s="90"/>
      <c r="K688" s="138"/>
      <c r="L688" s="90"/>
    </row>
    <row r="689" spans="10:12" x14ac:dyDescent="0.25">
      <c r="J689" s="90"/>
      <c r="K689" s="138"/>
      <c r="L689" s="90"/>
    </row>
    <row r="690" spans="10:12" x14ac:dyDescent="0.25">
      <c r="J690" s="90"/>
      <c r="K690" s="138"/>
      <c r="L690" s="90"/>
    </row>
    <row r="691" spans="10:12" x14ac:dyDescent="0.25">
      <c r="J691" s="90"/>
      <c r="K691" s="138"/>
      <c r="L691" s="90"/>
    </row>
    <row r="692" spans="10:12" x14ac:dyDescent="0.25">
      <c r="J692" s="90"/>
      <c r="K692" s="138"/>
      <c r="L692" s="90"/>
    </row>
    <row r="693" spans="10:12" x14ac:dyDescent="0.25">
      <c r="J693" s="90"/>
      <c r="K693" s="138"/>
      <c r="L693" s="1124"/>
    </row>
  </sheetData>
  <mergeCells count="301">
    <mergeCell ref="Q11:R11"/>
    <mergeCell ref="Q15:R15"/>
    <mergeCell ref="Q16:R16"/>
    <mergeCell ref="Q12:R12"/>
    <mergeCell ref="Q13:R13"/>
    <mergeCell ref="Q14:R14"/>
    <mergeCell ref="B38:L38"/>
    <mergeCell ref="B39:L39"/>
    <mergeCell ref="B1:L1"/>
    <mergeCell ref="B2:L2"/>
    <mergeCell ref="B3:L3"/>
    <mergeCell ref="B14:L14"/>
    <mergeCell ref="B15:L15"/>
    <mergeCell ref="O1:R1"/>
    <mergeCell ref="Q8:R8"/>
    <mergeCell ref="Q9:R9"/>
    <mergeCell ref="Q10:R10"/>
    <mergeCell ref="Q2:R2"/>
    <mergeCell ref="Q3:R3"/>
    <mergeCell ref="Q4:R4"/>
    <mergeCell ref="Q5:R5"/>
    <mergeCell ref="Q6:R6"/>
    <mergeCell ref="Q7:R7"/>
    <mergeCell ref="O312:O313"/>
    <mergeCell ref="Q312:Q313"/>
    <mergeCell ref="R312:R313"/>
    <mergeCell ref="O302:O303"/>
    <mergeCell ref="Q302:Q303"/>
    <mergeCell ref="R302:R303"/>
    <mergeCell ref="O286:O287"/>
    <mergeCell ref="Q286:Q287"/>
    <mergeCell ref="R286:R287"/>
    <mergeCell ref="O292:O293"/>
    <mergeCell ref="Q292:Q293"/>
    <mergeCell ref="R292:R293"/>
    <mergeCell ref="J281:K281"/>
    <mergeCell ref="J264:K264"/>
    <mergeCell ref="J261:K261"/>
    <mergeCell ref="J262:K262"/>
    <mergeCell ref="J263:K263"/>
    <mergeCell ref="J273:K273"/>
    <mergeCell ref="J275:K275"/>
    <mergeCell ref="J280:K280"/>
    <mergeCell ref="J274:K274"/>
    <mergeCell ref="J276:K276"/>
    <mergeCell ref="J277:K277"/>
    <mergeCell ref="J278:K278"/>
    <mergeCell ref="J279:K279"/>
    <mergeCell ref="B220:L220"/>
    <mergeCell ref="B222:L222"/>
    <mergeCell ref="B221:L221"/>
    <mergeCell ref="B224:L224"/>
    <mergeCell ref="B223:L223"/>
    <mergeCell ref="B237:L237"/>
    <mergeCell ref="B238:L238"/>
    <mergeCell ref="B243:L243"/>
    <mergeCell ref="B239:L239"/>
    <mergeCell ref="B240:L240"/>
    <mergeCell ref="B241:L241"/>
    <mergeCell ref="B242:L242"/>
    <mergeCell ref="B236:L236"/>
    <mergeCell ref="B234:L234"/>
    <mergeCell ref="B235:L235"/>
    <mergeCell ref="B230:L230"/>
    <mergeCell ref="B225:L225"/>
    <mergeCell ref="B226:L226"/>
    <mergeCell ref="B231:L231"/>
    <mergeCell ref="B232:L232"/>
    <mergeCell ref="B233:L233"/>
    <mergeCell ref="B218:L218"/>
    <mergeCell ref="B217:L217"/>
    <mergeCell ref="B208:L208"/>
    <mergeCell ref="B209:L209"/>
    <mergeCell ref="B210:L210"/>
    <mergeCell ref="B211:L211"/>
    <mergeCell ref="B198:L198"/>
    <mergeCell ref="B199:L199"/>
    <mergeCell ref="B200:L200"/>
    <mergeCell ref="B201:L201"/>
    <mergeCell ref="B202:L202"/>
    <mergeCell ref="B203:L203"/>
    <mergeCell ref="B205:L205"/>
    <mergeCell ref="B204:L204"/>
    <mergeCell ref="B213:L213"/>
    <mergeCell ref="B214:L214"/>
    <mergeCell ref="B207:L207"/>
    <mergeCell ref="B206:L206"/>
    <mergeCell ref="B215:L215"/>
    <mergeCell ref="B216:L216"/>
    <mergeCell ref="K171:L171"/>
    <mergeCell ref="B212:L212"/>
    <mergeCell ref="K166:L166"/>
    <mergeCell ref="K167:L167"/>
    <mergeCell ref="B150:L150"/>
    <mergeCell ref="B151:L151"/>
    <mergeCell ref="B152:L152"/>
    <mergeCell ref="B50:L50"/>
    <mergeCell ref="B51:L51"/>
    <mergeCell ref="B52:L52"/>
    <mergeCell ref="B65:L65"/>
    <mergeCell ref="B66:L66"/>
    <mergeCell ref="B67:L67"/>
    <mergeCell ref="B68:L68"/>
    <mergeCell ref="B69:L69"/>
    <mergeCell ref="B116:L116"/>
    <mergeCell ref="B117:L117"/>
    <mergeCell ref="B118:L118"/>
    <mergeCell ref="B121:L121"/>
    <mergeCell ref="B123:L123"/>
    <mergeCell ref="B119:L119"/>
    <mergeCell ref="B120:L120"/>
    <mergeCell ref="B124:L124"/>
    <mergeCell ref="B122:L122"/>
    <mergeCell ref="B455:L455"/>
    <mergeCell ref="B456:L456"/>
    <mergeCell ref="B457:L457"/>
    <mergeCell ref="B458:L458"/>
    <mergeCell ref="B459:L459"/>
    <mergeCell ref="B244:L244"/>
    <mergeCell ref="B250:L250"/>
    <mergeCell ref="B245:L245"/>
    <mergeCell ref="B246:L246"/>
    <mergeCell ref="B247:L247"/>
    <mergeCell ref="B254:L254"/>
    <mergeCell ref="B255:L255"/>
    <mergeCell ref="B256:L256"/>
    <mergeCell ref="B257:L257"/>
    <mergeCell ref="B252:L252"/>
    <mergeCell ref="B253:L253"/>
    <mergeCell ref="B258:L258"/>
    <mergeCell ref="B259:L259"/>
    <mergeCell ref="B260:L260"/>
    <mergeCell ref="B251:L251"/>
    <mergeCell ref="B248:L248"/>
    <mergeCell ref="B249:L249"/>
    <mergeCell ref="J283:K283"/>
    <mergeCell ref="J282:K282"/>
    <mergeCell ref="B175:L175"/>
    <mergeCell ref="B176:K176"/>
    <mergeCell ref="K168:L168"/>
    <mergeCell ref="K169:L169"/>
    <mergeCell ref="K170:L170"/>
    <mergeCell ref="B30:L30"/>
    <mergeCell ref="B31:L31"/>
    <mergeCell ref="B32:L32"/>
    <mergeCell ref="B33:L33"/>
    <mergeCell ref="B34:L34"/>
    <mergeCell ref="B35:L35"/>
    <mergeCell ref="B36:L36"/>
    <mergeCell ref="B37:L37"/>
    <mergeCell ref="B142:L142"/>
    <mergeCell ref="B143:L143"/>
    <mergeCell ref="B153:L153"/>
    <mergeCell ref="B154:L154"/>
    <mergeCell ref="B113:L113"/>
    <mergeCell ref="B87:L87"/>
    <mergeCell ref="B88:L88"/>
    <mergeCell ref="B89:L89"/>
    <mergeCell ref="B90:L90"/>
    <mergeCell ref="B91:L91"/>
    <mergeCell ref="B110:L110"/>
    <mergeCell ref="B16:L16"/>
    <mergeCell ref="B17:L17"/>
    <mergeCell ref="B18:L18"/>
    <mergeCell ref="B19:L19"/>
    <mergeCell ref="B4:L4"/>
    <mergeCell ref="B8:L8"/>
    <mergeCell ref="B6:L6"/>
    <mergeCell ref="B7:L7"/>
    <mergeCell ref="B21:L21"/>
    <mergeCell ref="B5:L5"/>
    <mergeCell ref="B20:L20"/>
    <mergeCell ref="B22:L22"/>
    <mergeCell ref="B23:L23"/>
    <mergeCell ref="B24:L24"/>
    <mergeCell ref="B25:L25"/>
    <mergeCell ref="B26:L26"/>
    <mergeCell ref="B27:L27"/>
    <mergeCell ref="B28:L28"/>
    <mergeCell ref="B29:L29"/>
    <mergeCell ref="K76:L76"/>
    <mergeCell ref="B62:L62"/>
    <mergeCell ref="B77:J77"/>
    <mergeCell ref="B40:L40"/>
    <mergeCell ref="B41:L41"/>
    <mergeCell ref="B42:L42"/>
    <mergeCell ref="B43:L43"/>
    <mergeCell ref="B44:L44"/>
    <mergeCell ref="B45:L45"/>
    <mergeCell ref="B46:L46"/>
    <mergeCell ref="B47:L47"/>
    <mergeCell ref="B48:L48"/>
    <mergeCell ref="B49:L49"/>
    <mergeCell ref="B74:J74"/>
    <mergeCell ref="B75:J75"/>
    <mergeCell ref="B60:L60"/>
    <mergeCell ref="B63:L63"/>
    <mergeCell ref="B64:L64"/>
    <mergeCell ref="B71:L71"/>
    <mergeCell ref="B72:L72"/>
    <mergeCell ref="B73:L73"/>
    <mergeCell ref="B61:L61"/>
    <mergeCell ref="B59:L59"/>
    <mergeCell ref="B111:L111"/>
    <mergeCell ref="B112:L112"/>
    <mergeCell ref="B97:L97"/>
    <mergeCell ref="B98:L98"/>
    <mergeCell ref="B99:L99"/>
    <mergeCell ref="B100:L100"/>
    <mergeCell ref="B101:L101"/>
    <mergeCell ref="B102:L102"/>
    <mergeCell ref="B103:L103"/>
    <mergeCell ref="B107:L107"/>
    <mergeCell ref="B108:L108"/>
    <mergeCell ref="B109:L109"/>
    <mergeCell ref="B105:L105"/>
    <mergeCell ref="B185:L185"/>
    <mergeCell ref="B186:L186"/>
    <mergeCell ref="B196:L196"/>
    <mergeCell ref="B197:L197"/>
    <mergeCell ref="B187:L187"/>
    <mergeCell ref="B188:L188"/>
    <mergeCell ref="B189:L189"/>
    <mergeCell ref="B190:L190"/>
    <mergeCell ref="B191:L191"/>
    <mergeCell ref="B192:L192"/>
    <mergeCell ref="B193:L193"/>
    <mergeCell ref="B194:L194"/>
    <mergeCell ref="B195:L195"/>
    <mergeCell ref="B131:L131"/>
    <mergeCell ref="B133:L133"/>
    <mergeCell ref="B129:L129"/>
    <mergeCell ref="B130:L130"/>
    <mergeCell ref="B132:L132"/>
    <mergeCell ref="B134:L134"/>
    <mergeCell ref="B135:L135"/>
    <mergeCell ref="B136:L136"/>
    <mergeCell ref="B174:L174"/>
    <mergeCell ref="K172:L172"/>
    <mergeCell ref="K173:L173"/>
    <mergeCell ref="B144:L144"/>
    <mergeCell ref="B139:L139"/>
    <mergeCell ref="B171:J171"/>
    <mergeCell ref="B172:J172"/>
    <mergeCell ref="B173:J173"/>
    <mergeCell ref="B145:L145"/>
    <mergeCell ref="B146:L146"/>
    <mergeCell ref="B147:L147"/>
    <mergeCell ref="B148:L148"/>
    <mergeCell ref="B149:L149"/>
    <mergeCell ref="B138:L138"/>
    <mergeCell ref="B140:L140"/>
    <mergeCell ref="B141:L141"/>
    <mergeCell ref="B92:L92"/>
    <mergeCell ref="B93:L93"/>
    <mergeCell ref="B94:L94"/>
    <mergeCell ref="B95:L95"/>
    <mergeCell ref="B96:L96"/>
    <mergeCell ref="B54:J54"/>
    <mergeCell ref="B55:J55"/>
    <mergeCell ref="B56:J56"/>
    <mergeCell ref="B57:J57"/>
    <mergeCell ref="B58:J58"/>
    <mergeCell ref="K75:L75"/>
    <mergeCell ref="B79:L79"/>
    <mergeCell ref="B78:J78"/>
    <mergeCell ref="B70:L70"/>
    <mergeCell ref="B84:L84"/>
    <mergeCell ref="B85:L85"/>
    <mergeCell ref="B86:L86"/>
    <mergeCell ref="B80:L80"/>
    <mergeCell ref="B81:L81"/>
    <mergeCell ref="B82:L82"/>
    <mergeCell ref="B83:L83"/>
    <mergeCell ref="K77:L77"/>
    <mergeCell ref="K78:L78"/>
    <mergeCell ref="B76:J76"/>
    <mergeCell ref="B114:L114"/>
    <mergeCell ref="B115:L115"/>
    <mergeCell ref="B104:L104"/>
    <mergeCell ref="B106:L106"/>
    <mergeCell ref="B166:J166"/>
    <mergeCell ref="B167:J167"/>
    <mergeCell ref="B168:J168"/>
    <mergeCell ref="B169:J169"/>
    <mergeCell ref="B170:J170"/>
    <mergeCell ref="B125:L125"/>
    <mergeCell ref="B158:J158"/>
    <mergeCell ref="B159:J159"/>
    <mergeCell ref="B160:J160"/>
    <mergeCell ref="B161:J161"/>
    <mergeCell ref="B162:J162"/>
    <mergeCell ref="B163:J163"/>
    <mergeCell ref="B164:J164"/>
    <mergeCell ref="B126:L126"/>
    <mergeCell ref="B127:L127"/>
    <mergeCell ref="B128:L128"/>
    <mergeCell ref="B155:L155"/>
    <mergeCell ref="B156:L156"/>
    <mergeCell ref="B157:L157"/>
    <mergeCell ref="B137:L137"/>
  </mergeCells>
  <pageMargins left="0.7" right="0.7" top="0.75" bottom="0.75" header="0.3" footer="0.3"/>
  <pageSetup orientation="portrait" r:id="rId1"/>
  <drawing r:id="rId2"/>
  <legacyDrawing r:id="rId3"/>
  <oleObjects>
    <mc:AlternateContent xmlns:mc="http://schemas.openxmlformats.org/markup-compatibility/2006">
      <mc:Choice Requires="x14">
        <oleObject progId="Visio.Drawing.6" shapeId="1025" r:id="rId4">
          <objectPr defaultSize="0" autoPict="0" r:id="rId5">
            <anchor moveWithCells="1" sizeWithCells="1">
              <from>
                <xdr:col>0</xdr:col>
                <xdr:colOff>238125</xdr:colOff>
                <xdr:row>214</xdr:row>
                <xdr:rowOff>9525</xdr:rowOff>
              </from>
              <to>
                <xdr:col>0</xdr:col>
                <xdr:colOff>8448675</xdr:colOff>
                <xdr:row>236</xdr:row>
                <xdr:rowOff>38100</xdr:rowOff>
              </to>
            </anchor>
          </objectPr>
        </oleObject>
      </mc:Choice>
      <mc:Fallback>
        <oleObject progId="Visio.Drawing.6" shapeId="1025" r:id="rId4"/>
      </mc:Fallback>
    </mc:AlternateContent>
  </oleObjec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2">
    <pageSetUpPr fitToPage="1"/>
  </sheetPr>
  <dimension ref="A1:AG998"/>
  <sheetViews>
    <sheetView topLeftCell="C19" zoomScale="75" zoomScaleNormal="75" workbookViewId="0">
      <selection activeCell="G11" sqref="G11"/>
    </sheetView>
  </sheetViews>
  <sheetFormatPr baseColWidth="10" defaultRowHeight="15" x14ac:dyDescent="0.25"/>
  <cols>
    <col min="1" max="1" width="37.7109375" bestFit="1" customWidth="1"/>
    <col min="2" max="2" width="107.28515625" bestFit="1" customWidth="1"/>
    <col min="3" max="3" width="8.42578125" bestFit="1" customWidth="1"/>
    <col min="4" max="4" width="26.42578125" bestFit="1" customWidth="1"/>
    <col min="5" max="5" width="8.85546875" bestFit="1" customWidth="1"/>
    <col min="6" max="6" width="26.42578125" bestFit="1" customWidth="1"/>
    <col min="7" max="7" width="70.5703125" style="48" bestFit="1" customWidth="1"/>
    <col min="8" max="8" width="57.28515625" bestFit="1" customWidth="1"/>
    <col min="9" max="9" width="61.140625" customWidth="1"/>
    <col min="10" max="10" width="6.140625" style="413" customWidth="1"/>
    <col min="11" max="11" width="6.85546875" customWidth="1"/>
    <col min="12" max="12" width="11.42578125" hidden="1" customWidth="1"/>
  </cols>
  <sheetData>
    <row r="1" spans="1:13" x14ac:dyDescent="0.25">
      <c r="A1" s="2732" t="s">
        <v>13686</v>
      </c>
      <c r="B1" s="1191" t="s">
        <v>13685</v>
      </c>
      <c r="C1" s="90" t="s">
        <v>13686</v>
      </c>
      <c r="D1" s="4" t="s">
        <v>13685</v>
      </c>
      <c r="E1" s="264" t="s">
        <v>13686</v>
      </c>
      <c r="F1" s="250" t="s">
        <v>13685</v>
      </c>
      <c r="G1" s="2872"/>
      <c r="I1" s="3903"/>
      <c r="J1" s="3903"/>
      <c r="K1" s="3903"/>
      <c r="L1" s="3903"/>
      <c r="M1" t="s">
        <v>13684</v>
      </c>
    </row>
    <row r="2" spans="1:13" x14ac:dyDescent="0.25">
      <c r="A2" s="2732" t="s">
        <v>13612</v>
      </c>
      <c r="B2" s="1191" t="s">
        <v>13611</v>
      </c>
      <c r="C2" s="90" t="s">
        <v>13683</v>
      </c>
      <c r="D2" s="4" t="s">
        <v>13611</v>
      </c>
      <c r="E2" s="4" t="s">
        <v>13683</v>
      </c>
      <c r="F2" s="14" t="s">
        <v>13611</v>
      </c>
      <c r="G2" s="2872" t="s">
        <v>13610</v>
      </c>
      <c r="H2" t="s">
        <v>13682</v>
      </c>
      <c r="I2" s="3903"/>
      <c r="J2" s="3903"/>
      <c r="K2" s="3903"/>
      <c r="L2" s="3903"/>
      <c r="M2" t="s">
        <v>13681</v>
      </c>
    </row>
    <row r="3" spans="1:13" x14ac:dyDescent="0.25">
      <c r="A3" s="2732" t="s">
        <v>13609</v>
      </c>
      <c r="B3" s="1218">
        <v>10010</v>
      </c>
      <c r="C3" s="1111" t="s">
        <v>13680</v>
      </c>
      <c r="D3" s="4" t="s">
        <v>13679</v>
      </c>
      <c r="E3" s="264" t="s">
        <v>13680</v>
      </c>
      <c r="F3" s="250" t="s">
        <v>13679</v>
      </c>
      <c r="G3" s="2872" t="s">
        <v>13608</v>
      </c>
      <c r="I3" s="3903"/>
      <c r="J3" s="3903"/>
      <c r="K3" s="3903"/>
      <c r="L3" s="3903"/>
      <c r="M3" t="s">
        <v>13678</v>
      </c>
    </row>
    <row r="4" spans="1:13" x14ac:dyDescent="0.25">
      <c r="A4" s="2732" t="s">
        <v>13677</v>
      </c>
      <c r="B4" s="1191">
        <v>978</v>
      </c>
      <c r="C4" s="90" t="s">
        <v>13677</v>
      </c>
      <c r="D4" s="4" t="s">
        <v>1158</v>
      </c>
      <c r="E4" s="1930" t="s">
        <v>13677</v>
      </c>
      <c r="F4" s="2731" t="s">
        <v>1158</v>
      </c>
      <c r="G4" s="2872"/>
      <c r="I4" s="3903"/>
      <c r="J4" s="3903"/>
      <c r="K4" s="3903"/>
      <c r="L4" s="3903"/>
      <c r="M4" t="s">
        <v>13676</v>
      </c>
    </row>
    <row r="5" spans="1:13" x14ac:dyDescent="0.25">
      <c r="A5" s="2732" t="s">
        <v>13675</v>
      </c>
      <c r="B5" s="1191">
        <v>553</v>
      </c>
      <c r="C5" s="90" t="s">
        <v>13675</v>
      </c>
      <c r="D5" s="4" t="s">
        <v>13674</v>
      </c>
      <c r="E5" s="4" t="s">
        <v>13675</v>
      </c>
      <c r="F5" s="795" t="s">
        <v>13674</v>
      </c>
      <c r="G5" s="2872" t="s">
        <v>13673</v>
      </c>
      <c r="H5" t="s">
        <v>13672</v>
      </c>
      <c r="I5" s="3903"/>
      <c r="J5" s="3903"/>
      <c r="K5" s="3903"/>
      <c r="L5" s="3903"/>
      <c r="M5" t="s">
        <v>13671</v>
      </c>
    </row>
    <row r="6" spans="1:13" x14ac:dyDescent="0.25">
      <c r="A6" s="2732" t="s">
        <v>13670</v>
      </c>
      <c r="B6" s="1218">
        <v>250</v>
      </c>
      <c r="C6" s="1111" t="s">
        <v>13670</v>
      </c>
      <c r="D6" s="4" t="s">
        <v>1157</v>
      </c>
      <c r="E6" s="1053" t="s">
        <v>13670</v>
      </c>
      <c r="F6" s="14" t="s">
        <v>1157</v>
      </c>
      <c r="G6" s="2872"/>
      <c r="I6" s="3903"/>
      <c r="J6" s="3903"/>
      <c r="K6" s="3903"/>
      <c r="L6" s="3903"/>
      <c r="M6" t="s">
        <v>13669</v>
      </c>
    </row>
    <row r="7" spans="1:13" x14ac:dyDescent="0.25">
      <c r="A7" s="2732" t="s">
        <v>13668</v>
      </c>
      <c r="B7" s="1218" t="s">
        <v>13667</v>
      </c>
      <c r="C7" s="1111" t="s">
        <v>13668</v>
      </c>
      <c r="D7" s="4" t="s">
        <v>13667</v>
      </c>
      <c r="E7" s="4" t="s">
        <v>13668</v>
      </c>
      <c r="F7" s="14" t="s">
        <v>13667</v>
      </c>
      <c r="G7" s="2872" t="s">
        <v>13666</v>
      </c>
      <c r="I7" s="3903"/>
      <c r="J7" s="3903"/>
      <c r="K7" s="3903"/>
      <c r="L7" s="3903"/>
      <c r="M7" t="s">
        <v>13665</v>
      </c>
    </row>
    <row r="8" spans="1:13" x14ac:dyDescent="0.25">
      <c r="A8" s="193" t="s">
        <v>13664</v>
      </c>
      <c r="B8" s="1218">
        <v>1</v>
      </c>
      <c r="C8" s="1111" t="s">
        <v>13664</v>
      </c>
      <c r="D8" s="4" t="s">
        <v>819</v>
      </c>
      <c r="E8" t="s">
        <v>13664</v>
      </c>
      <c r="F8">
        <v>1</v>
      </c>
      <c r="I8" s="3903"/>
      <c r="J8" s="3903"/>
      <c r="K8" s="3903"/>
      <c r="L8" s="3903"/>
      <c r="M8" t="s">
        <v>13663</v>
      </c>
    </row>
    <row r="9" spans="1:13" x14ac:dyDescent="0.25">
      <c r="A9" s="193" t="s">
        <v>13662</v>
      </c>
      <c r="B9" s="1218" t="s">
        <v>13661</v>
      </c>
      <c r="C9" s="1111" t="s">
        <v>13662</v>
      </c>
      <c r="D9" s="4" t="s">
        <v>13661</v>
      </c>
      <c r="E9" t="s">
        <v>13662</v>
      </c>
      <c r="F9" t="s">
        <v>13661</v>
      </c>
      <c r="I9" s="3903"/>
      <c r="J9" s="3903"/>
      <c r="K9" s="3903"/>
      <c r="L9" s="3903"/>
      <c r="M9" t="s">
        <v>13660</v>
      </c>
    </row>
    <row r="10" spans="1:13" x14ac:dyDescent="0.25">
      <c r="A10" s="193" t="s">
        <v>13658</v>
      </c>
      <c r="B10" s="1191" t="s">
        <v>13659</v>
      </c>
      <c r="C10" s="90" t="s">
        <v>13658</v>
      </c>
      <c r="D10" s="4" t="s">
        <v>13657</v>
      </c>
      <c r="E10" t="s">
        <v>13658</v>
      </c>
      <c r="F10" t="s">
        <v>13657</v>
      </c>
      <c r="G10" s="48" t="s">
        <v>13656</v>
      </c>
      <c r="I10" s="3903"/>
      <c r="J10" s="3903"/>
      <c r="K10" s="3903"/>
      <c r="L10" s="3903"/>
    </row>
    <row r="11" spans="1:13" x14ac:dyDescent="0.25">
      <c r="A11" s="193" t="s">
        <v>13605</v>
      </c>
      <c r="B11" s="1053" t="s">
        <v>1152</v>
      </c>
      <c r="C11" s="795" t="s">
        <v>13655</v>
      </c>
      <c r="D11" s="4" t="s">
        <v>1152</v>
      </c>
      <c r="E11" t="s">
        <v>13655</v>
      </c>
      <c r="F11">
        <v>2</v>
      </c>
      <c r="G11" s="48" t="s">
        <v>13604</v>
      </c>
      <c r="I11" s="3903"/>
      <c r="J11" s="3903"/>
      <c r="K11" s="3903"/>
      <c r="L11" s="3903"/>
    </row>
    <row r="12" spans="1:13" x14ac:dyDescent="0.25">
      <c r="A12" s="193" t="s">
        <v>13654</v>
      </c>
      <c r="B12" s="1191">
        <v>3</v>
      </c>
      <c r="C12" s="90" t="s">
        <v>13654</v>
      </c>
      <c r="D12" s="4" t="s">
        <v>1207</v>
      </c>
      <c r="E12" t="s">
        <v>13654</v>
      </c>
      <c r="F12">
        <v>3</v>
      </c>
      <c r="G12" s="48" t="s">
        <v>13653</v>
      </c>
      <c r="I12" s="3903"/>
      <c r="J12" s="3903"/>
      <c r="K12" s="3903"/>
      <c r="L12" s="3903"/>
    </row>
    <row r="13" spans="1:13" x14ac:dyDescent="0.25">
      <c r="A13" s="193" t="s">
        <v>13652</v>
      </c>
      <c r="B13" s="1191" t="s">
        <v>13649</v>
      </c>
      <c r="C13" s="90" t="s">
        <v>13652</v>
      </c>
      <c r="D13" s="4" t="s">
        <v>13649</v>
      </c>
      <c r="E13" t="s">
        <v>13652</v>
      </c>
      <c r="F13" t="s">
        <v>13649</v>
      </c>
      <c r="G13" s="48" t="s">
        <v>13651</v>
      </c>
      <c r="I13" s="3903"/>
      <c r="J13" s="3903"/>
      <c r="K13" s="3903"/>
      <c r="L13" s="3903"/>
    </row>
    <row r="14" spans="1:13" x14ac:dyDescent="0.25">
      <c r="A14" s="193" t="s">
        <v>13650</v>
      </c>
      <c r="B14" s="1191" t="s">
        <v>13649</v>
      </c>
      <c r="C14" s="90" t="s">
        <v>13650</v>
      </c>
      <c r="D14" s="4" t="s">
        <v>13649</v>
      </c>
      <c r="E14" t="s">
        <v>13650</v>
      </c>
      <c r="F14" t="s">
        <v>13649</v>
      </c>
      <c r="G14" s="48" t="s">
        <v>13648</v>
      </c>
      <c r="I14" s="3903"/>
      <c r="J14" s="3903"/>
      <c r="K14" s="3903"/>
      <c r="L14" s="3903"/>
    </row>
    <row r="15" spans="1:13" x14ac:dyDescent="0.25">
      <c r="A15" s="194" t="s">
        <v>13647</v>
      </c>
      <c r="B15" s="1191">
        <v>2</v>
      </c>
      <c r="C15" s="90" t="s">
        <v>13647</v>
      </c>
      <c r="D15" s="4" t="s">
        <v>1152</v>
      </c>
      <c r="E15" t="s">
        <v>13647</v>
      </c>
      <c r="F15">
        <v>2</v>
      </c>
      <c r="G15" s="48" t="s">
        <v>13646</v>
      </c>
      <c r="I15" s="3903"/>
      <c r="J15" s="3903"/>
      <c r="K15" s="3903"/>
      <c r="L15" s="3903"/>
    </row>
    <row r="16" spans="1:13" x14ac:dyDescent="0.25">
      <c r="A16" s="194" t="s">
        <v>13645</v>
      </c>
      <c r="B16" s="1191">
        <v>0</v>
      </c>
      <c r="C16" s="90" t="s">
        <v>13645</v>
      </c>
      <c r="D16" s="4" t="s">
        <v>1171</v>
      </c>
      <c r="E16" t="s">
        <v>13645</v>
      </c>
      <c r="F16">
        <v>0</v>
      </c>
      <c r="G16" s="48" t="s">
        <v>13644</v>
      </c>
      <c r="I16" s="3903"/>
      <c r="J16" s="3903"/>
      <c r="K16" s="3903"/>
      <c r="L16" s="3903"/>
    </row>
    <row r="17" spans="1:12" x14ac:dyDescent="0.25">
      <c r="A17" s="194" t="s">
        <v>13643</v>
      </c>
      <c r="B17" s="1053" t="s">
        <v>1207</v>
      </c>
      <c r="C17" s="795" t="s">
        <v>13643</v>
      </c>
      <c r="D17" s="4" t="s">
        <v>1207</v>
      </c>
      <c r="E17" t="s">
        <v>13643</v>
      </c>
      <c r="F17">
        <v>3</v>
      </c>
      <c r="G17" s="48" t="s">
        <v>13642</v>
      </c>
      <c r="I17" s="3903"/>
      <c r="J17" s="3903"/>
      <c r="K17" s="3903"/>
      <c r="L17" s="3903"/>
    </row>
    <row r="18" spans="1:12" x14ac:dyDescent="0.25">
      <c r="A18" s="194" t="s">
        <v>13641</v>
      </c>
      <c r="B18" s="1191">
        <v>0</v>
      </c>
      <c r="C18" s="90" t="s">
        <v>13641</v>
      </c>
      <c r="D18" s="1053" t="s">
        <v>1171</v>
      </c>
      <c r="E18" t="s">
        <v>13641</v>
      </c>
      <c r="F18">
        <v>0</v>
      </c>
      <c r="G18" s="48" t="s">
        <v>13640</v>
      </c>
      <c r="I18" s="3903"/>
      <c r="J18" s="3903"/>
      <c r="K18" s="3903"/>
      <c r="L18" s="3903"/>
    </row>
    <row r="19" spans="1:12" x14ac:dyDescent="0.25">
      <c r="A19" s="194" t="s">
        <v>13638</v>
      </c>
      <c r="B19" s="1218">
        <v>326584975000</v>
      </c>
      <c r="C19" s="1111" t="s">
        <v>13638</v>
      </c>
      <c r="D19" s="4" t="s">
        <v>13639</v>
      </c>
      <c r="E19" t="s">
        <v>13638</v>
      </c>
      <c r="F19">
        <v>326584975000</v>
      </c>
      <c r="G19" s="48" t="s">
        <v>13637</v>
      </c>
      <c r="I19" s="3903"/>
      <c r="J19" s="3903"/>
      <c r="K19" s="3903"/>
      <c r="L19" s="3903"/>
    </row>
    <row r="20" spans="1:12" x14ac:dyDescent="0.25">
      <c r="A20" s="194" t="s">
        <v>13635</v>
      </c>
      <c r="B20" s="1191">
        <v>141</v>
      </c>
      <c r="C20" s="90" t="s">
        <v>13635</v>
      </c>
      <c r="D20" s="4" t="s">
        <v>13636</v>
      </c>
      <c r="E20" t="s">
        <v>13635</v>
      </c>
      <c r="F20">
        <v>141</v>
      </c>
      <c r="G20" s="48" t="s">
        <v>13634</v>
      </c>
      <c r="I20" s="3903"/>
      <c r="J20" s="3903"/>
      <c r="K20" s="3903"/>
      <c r="L20" s="3903"/>
    </row>
    <row r="21" spans="1:12" x14ac:dyDescent="0.25">
      <c r="A21" s="194" t="s">
        <v>13633</v>
      </c>
      <c r="B21" s="1191" t="s">
        <v>13632</v>
      </c>
      <c r="C21" s="90" t="s">
        <v>13633</v>
      </c>
      <c r="D21" s="4" t="s">
        <v>13632</v>
      </c>
      <c r="E21" t="s">
        <v>13633</v>
      </c>
      <c r="F21" t="s">
        <v>13632</v>
      </c>
      <c r="G21" s="48" t="s">
        <v>13631</v>
      </c>
      <c r="I21" s="3903"/>
      <c r="J21" s="3903"/>
      <c r="K21" s="3903"/>
      <c r="L21" s="3903"/>
    </row>
    <row r="22" spans="1:12" x14ac:dyDescent="0.25">
      <c r="A22" s="194" t="s">
        <v>13630</v>
      </c>
      <c r="B22" s="1191" t="s">
        <v>13629</v>
      </c>
      <c r="C22" s="90" t="s">
        <v>13630</v>
      </c>
      <c r="D22" s="4" t="s">
        <v>13629</v>
      </c>
      <c r="E22" t="s">
        <v>13630</v>
      </c>
      <c r="F22" t="s">
        <v>13629</v>
      </c>
      <c r="G22" s="48" t="s">
        <v>13628</v>
      </c>
      <c r="H22" t="s">
        <v>13627</v>
      </c>
      <c r="I22" s="3903"/>
      <c r="J22" s="3903"/>
      <c r="K22" s="3903"/>
      <c r="L22" s="3903"/>
    </row>
    <row r="23" spans="1:12" x14ac:dyDescent="0.25">
      <c r="A23" s="194" t="s">
        <v>13626</v>
      </c>
      <c r="B23" s="1218">
        <v>1</v>
      </c>
      <c r="C23" s="1111" t="s">
        <v>13626</v>
      </c>
      <c r="D23" s="4" t="s">
        <v>819</v>
      </c>
      <c r="E23" t="s">
        <v>13626</v>
      </c>
      <c r="F23">
        <v>1</v>
      </c>
      <c r="G23" s="48" t="s">
        <v>13625</v>
      </c>
      <c r="H23" t="s">
        <v>13624</v>
      </c>
      <c r="I23" s="3903"/>
      <c r="J23" s="3903"/>
      <c r="K23" s="3903"/>
      <c r="L23" s="3903"/>
    </row>
    <row r="24" spans="1:12" x14ac:dyDescent="0.25">
      <c r="A24" s="194" t="s">
        <v>13622</v>
      </c>
      <c r="B24" s="1218">
        <v>0</v>
      </c>
      <c r="C24" s="1111" t="s">
        <v>13622</v>
      </c>
      <c r="D24" s="4" t="s">
        <v>13623</v>
      </c>
      <c r="E24" t="s">
        <v>13622</v>
      </c>
      <c r="F24">
        <v>0</v>
      </c>
      <c r="G24" s="48" t="s">
        <v>13621</v>
      </c>
      <c r="I24" s="3903"/>
      <c r="J24" s="3903"/>
      <c r="K24" s="3903"/>
      <c r="L24" s="3903"/>
    </row>
    <row r="25" spans="1:12" x14ac:dyDescent="0.25">
      <c r="A25" s="194" t="s">
        <v>13620</v>
      </c>
      <c r="B25" s="1218">
        <v>0</v>
      </c>
      <c r="C25" s="1111" t="s">
        <v>13620</v>
      </c>
      <c r="D25" s="4" t="s">
        <v>1171</v>
      </c>
      <c r="E25" t="s">
        <v>13620</v>
      </c>
      <c r="F25">
        <v>0</v>
      </c>
      <c r="G25" s="48" t="s">
        <v>13619</v>
      </c>
      <c r="I25" s="3903"/>
      <c r="J25" s="3903"/>
      <c r="K25" s="3903"/>
      <c r="L25" s="3903"/>
    </row>
    <row r="26" spans="1:12" x14ac:dyDescent="0.25">
      <c r="A26" s="194" t="s">
        <v>13618</v>
      </c>
      <c r="B26" s="1053" t="s">
        <v>819</v>
      </c>
      <c r="C26" s="166" t="s">
        <v>13618</v>
      </c>
      <c r="D26" s="4" t="s">
        <v>819</v>
      </c>
      <c r="E26" t="s">
        <v>13618</v>
      </c>
      <c r="F26">
        <v>1</v>
      </c>
      <c r="G26" s="48" t="s">
        <v>13617</v>
      </c>
      <c r="H26" t="s">
        <v>13616</v>
      </c>
      <c r="I26" s="3903"/>
      <c r="J26" s="3903"/>
      <c r="K26" s="3903"/>
      <c r="L26" s="3903"/>
    </row>
    <row r="27" spans="1:12" x14ac:dyDescent="0.25">
      <c r="A27" s="194" t="s">
        <v>13615</v>
      </c>
      <c r="B27" s="1191">
        <v>1</v>
      </c>
      <c r="C27" s="413" t="s">
        <v>13615</v>
      </c>
      <c r="D27" s="4" t="s">
        <v>819</v>
      </c>
      <c r="E27" t="s">
        <v>13615</v>
      </c>
      <c r="F27">
        <v>1</v>
      </c>
      <c r="G27" s="48" t="s">
        <v>13614</v>
      </c>
      <c r="H27" t="s">
        <v>13613</v>
      </c>
      <c r="I27" s="3903"/>
      <c r="J27" s="3903"/>
      <c r="K27" s="3903"/>
      <c r="L27" s="3903"/>
    </row>
    <row r="28" spans="1:12" x14ac:dyDescent="0.25">
      <c r="A28" s="194"/>
      <c r="B28" s="1191"/>
      <c r="C28" s="795" t="s">
        <v>13612</v>
      </c>
      <c r="D28" s="4" t="s">
        <v>13611</v>
      </c>
      <c r="E28" t="s">
        <v>13612</v>
      </c>
      <c r="F28" t="s">
        <v>13611</v>
      </c>
      <c r="G28" s="48" t="s">
        <v>13610</v>
      </c>
      <c r="I28" s="3903"/>
      <c r="J28" s="3903"/>
      <c r="K28" s="3903"/>
      <c r="L28" s="3903"/>
    </row>
    <row r="29" spans="1:12" x14ac:dyDescent="0.25">
      <c r="A29" s="194"/>
      <c r="B29" s="1218"/>
      <c r="C29" s="1111" t="s">
        <v>13609</v>
      </c>
      <c r="D29" s="4" t="s">
        <v>586</v>
      </c>
      <c r="E29" t="s">
        <v>13609</v>
      </c>
      <c r="F29">
        <v>34</v>
      </c>
      <c r="G29" s="48" t="s">
        <v>13608</v>
      </c>
      <c r="I29" s="3903"/>
      <c r="J29" s="3903"/>
      <c r="K29" s="3903"/>
      <c r="L29" s="3903"/>
    </row>
    <row r="30" spans="1:12" x14ac:dyDescent="0.25">
      <c r="A30" s="194"/>
      <c r="B30" s="1218"/>
      <c r="C30" s="1111" t="s">
        <v>13607</v>
      </c>
      <c r="D30" s="4" t="s">
        <v>12934</v>
      </c>
      <c r="E30" t="s">
        <v>13606</v>
      </c>
      <c r="F30" t="s">
        <v>12934</v>
      </c>
      <c r="G30" s="48" t="s">
        <v>13579</v>
      </c>
      <c r="I30" s="3903"/>
      <c r="J30" s="3903"/>
      <c r="K30" s="3903"/>
      <c r="L30" s="3903"/>
    </row>
    <row r="31" spans="1:12" x14ac:dyDescent="0.25">
      <c r="A31" s="194"/>
      <c r="B31" s="1218"/>
      <c r="C31" s="1111" t="s">
        <v>13605</v>
      </c>
      <c r="D31" s="4" t="s">
        <v>1159</v>
      </c>
      <c r="E31" t="s">
        <v>13605</v>
      </c>
      <c r="F31">
        <v>4</v>
      </c>
      <c r="G31" s="48" t="s">
        <v>13604</v>
      </c>
      <c r="I31" s="3903"/>
      <c r="J31" s="3903"/>
      <c r="K31" s="3903"/>
      <c r="L31" s="3903"/>
    </row>
    <row r="32" spans="1:12" x14ac:dyDescent="0.25">
      <c r="A32" s="194"/>
      <c r="B32" s="1191"/>
      <c r="C32" s="90" t="s">
        <v>13599</v>
      </c>
      <c r="D32" s="4" t="s">
        <v>13603</v>
      </c>
      <c r="E32" t="s">
        <v>13599</v>
      </c>
      <c r="F32" t="s">
        <v>13603</v>
      </c>
      <c r="G32" s="48" t="s">
        <v>13602</v>
      </c>
      <c r="I32" s="3903"/>
      <c r="J32" s="3903"/>
      <c r="K32" s="3903"/>
      <c r="L32" s="3903"/>
    </row>
    <row r="33" spans="1:12" x14ac:dyDescent="0.25">
      <c r="A33" s="194"/>
      <c r="C33" t="s">
        <v>13599</v>
      </c>
      <c r="D33" t="s">
        <v>13601</v>
      </c>
      <c r="E33" t="s">
        <v>13599</v>
      </c>
      <c r="F33" t="s">
        <v>13601</v>
      </c>
      <c r="I33" s="3903"/>
      <c r="J33" s="3903"/>
      <c r="K33" s="3903"/>
      <c r="L33" s="3903"/>
    </row>
    <row r="34" spans="1:12" x14ac:dyDescent="0.25">
      <c r="A34" s="194"/>
      <c r="C34" t="s">
        <v>13599</v>
      </c>
      <c r="D34" t="s">
        <v>13600</v>
      </c>
      <c r="E34" t="s">
        <v>13599</v>
      </c>
      <c r="F34" t="s">
        <v>13600</v>
      </c>
      <c r="I34" s="3903"/>
      <c r="J34" s="3903"/>
      <c r="K34" s="3903"/>
      <c r="L34" s="3903"/>
    </row>
    <row r="35" spans="1:12" x14ac:dyDescent="0.25">
      <c r="A35" s="194"/>
      <c r="C35" t="s">
        <v>13599</v>
      </c>
      <c r="D35" t="s">
        <v>13598</v>
      </c>
      <c r="E35" t="s">
        <v>13599</v>
      </c>
      <c r="F35" t="s">
        <v>13598</v>
      </c>
      <c r="I35" s="3903"/>
      <c r="J35" s="3903"/>
      <c r="K35" s="3903"/>
      <c r="L35" s="3903"/>
    </row>
    <row r="36" spans="1:12" x14ac:dyDescent="0.25">
      <c r="A36" s="194"/>
      <c r="C36" t="s">
        <v>13597</v>
      </c>
      <c r="D36" t="s">
        <v>13596</v>
      </c>
      <c r="E36" t="s">
        <v>13597</v>
      </c>
      <c r="F36" t="s">
        <v>13596</v>
      </c>
      <c r="G36" s="48" t="s">
        <v>13595</v>
      </c>
      <c r="I36" s="3903"/>
      <c r="J36" s="3903"/>
      <c r="K36" s="3903"/>
      <c r="L36" s="3903"/>
    </row>
    <row r="37" spans="1:12" x14ac:dyDescent="0.25">
      <c r="A37" s="194"/>
      <c r="C37" t="s">
        <v>13594</v>
      </c>
      <c r="D37">
        <v>1</v>
      </c>
      <c r="E37" t="s">
        <v>13594</v>
      </c>
      <c r="F37">
        <v>1</v>
      </c>
      <c r="G37" s="48" t="s">
        <v>13593</v>
      </c>
      <c r="I37" s="3903"/>
      <c r="J37" s="3903"/>
      <c r="K37" s="3903"/>
      <c r="L37" s="3903"/>
    </row>
    <row r="38" spans="1:12" x14ac:dyDescent="0.25">
      <c r="A38" s="194"/>
      <c r="C38" t="s">
        <v>13592</v>
      </c>
      <c r="D38" t="s">
        <v>10716</v>
      </c>
      <c r="E38" t="s">
        <v>13592</v>
      </c>
      <c r="F38" t="s">
        <v>10716</v>
      </c>
      <c r="G38" s="48" t="s">
        <v>13591</v>
      </c>
      <c r="I38" s="3903"/>
      <c r="J38" s="3903"/>
      <c r="K38" s="3903"/>
      <c r="L38" s="3903"/>
    </row>
    <row r="39" spans="1:12" x14ac:dyDescent="0.25">
      <c r="A39" s="194"/>
      <c r="C39" t="s">
        <v>13590</v>
      </c>
      <c r="D39" t="s">
        <v>13589</v>
      </c>
      <c r="E39" t="s">
        <v>13590</v>
      </c>
      <c r="F39" t="s">
        <v>13589</v>
      </c>
      <c r="G39" s="48" t="s">
        <v>13588</v>
      </c>
      <c r="I39" s="3903"/>
      <c r="J39" s="3903"/>
      <c r="K39" s="3903"/>
      <c r="L39" s="3903"/>
    </row>
    <row r="40" spans="1:12" x14ac:dyDescent="0.25">
      <c r="A40" s="194"/>
      <c r="C40" t="s">
        <v>13587</v>
      </c>
      <c r="D40">
        <v>2801</v>
      </c>
      <c r="E40" t="s">
        <v>13587</v>
      </c>
      <c r="F40">
        <v>2801</v>
      </c>
      <c r="G40" s="48" t="s">
        <v>13586</v>
      </c>
      <c r="I40" s="3903"/>
      <c r="J40" s="3903"/>
      <c r="K40" s="3903"/>
      <c r="L40" s="3903"/>
    </row>
    <row r="41" spans="1:12" x14ac:dyDescent="0.25">
      <c r="A41" s="194"/>
      <c r="E41" t="s">
        <v>13585</v>
      </c>
      <c r="F41" t="s">
        <v>13584</v>
      </c>
      <c r="G41" s="48" t="s">
        <v>13583</v>
      </c>
      <c r="I41" s="3903"/>
      <c r="J41" s="3903"/>
      <c r="K41" s="3903"/>
      <c r="L41" s="3903"/>
    </row>
    <row r="42" spans="1:12" x14ac:dyDescent="0.25">
      <c r="A42" s="194" t="s">
        <v>13582</v>
      </c>
      <c r="C42" t="s">
        <v>13582</v>
      </c>
      <c r="E42" t="s">
        <v>13582</v>
      </c>
      <c r="G42" s="48" t="s">
        <v>13581</v>
      </c>
      <c r="I42" s="3903"/>
      <c r="J42" s="3903"/>
      <c r="K42" s="3903"/>
      <c r="L42" s="3903"/>
    </row>
    <row r="43" spans="1:12" x14ac:dyDescent="0.25">
      <c r="A43" s="194"/>
      <c r="I43" s="3903"/>
      <c r="J43" s="3903"/>
      <c r="K43" s="3903"/>
      <c r="L43" s="3903"/>
    </row>
    <row r="44" spans="1:12" x14ac:dyDescent="0.25">
      <c r="A44" s="194" t="s">
        <v>13580</v>
      </c>
      <c r="G44" s="48" t="s">
        <v>13579</v>
      </c>
      <c r="I44" s="3903"/>
      <c r="J44" s="3903"/>
      <c r="K44" s="3903"/>
      <c r="L44" s="3903"/>
    </row>
    <row r="45" spans="1:12" x14ac:dyDescent="0.25">
      <c r="D45" s="413"/>
      <c r="E45" s="413"/>
      <c r="F45" s="413"/>
      <c r="G45" s="467"/>
      <c r="I45" s="3903"/>
      <c r="J45" s="3903"/>
      <c r="K45" s="3903"/>
      <c r="L45" s="3903"/>
    </row>
    <row r="46" spans="1:12" x14ac:dyDescent="0.25">
      <c r="A46" t="s">
        <v>18620</v>
      </c>
      <c r="B46" s="604" t="s">
        <v>7250</v>
      </c>
      <c r="I46" s="3903"/>
      <c r="J46" s="3903"/>
      <c r="K46" s="3903"/>
      <c r="L46" s="3903"/>
    </row>
    <row r="47" spans="1:12" ht="15.75" thickBot="1" x14ac:dyDescent="0.3">
      <c r="A47" t="s">
        <v>18621</v>
      </c>
      <c r="B47" s="760" t="s">
        <v>7251</v>
      </c>
      <c r="H47" s="37"/>
      <c r="I47" s="3903"/>
      <c r="J47" s="3903"/>
      <c r="K47" s="3903"/>
      <c r="L47" s="3903"/>
    </row>
    <row r="48" spans="1:12" ht="15" customHeight="1" x14ac:dyDescent="0.25">
      <c r="A48" t="s">
        <v>18622</v>
      </c>
      <c r="B48" s="760" t="s">
        <v>7252</v>
      </c>
      <c r="D48" s="4260" t="s">
        <v>18639</v>
      </c>
      <c r="E48" s="4261"/>
      <c r="F48" s="4261"/>
      <c r="G48" s="4262"/>
      <c r="H48" s="2879" t="s">
        <v>10694</v>
      </c>
      <c r="I48" s="4252" t="s">
        <v>18638</v>
      </c>
      <c r="J48" s="3903"/>
      <c r="K48" s="3903"/>
      <c r="L48" s="3903"/>
    </row>
    <row r="49" spans="1:12" ht="15" customHeight="1" x14ac:dyDescent="0.25">
      <c r="A49" t="s">
        <v>18623</v>
      </c>
      <c r="B49" s="760" t="s">
        <v>7253</v>
      </c>
      <c r="D49" s="2864"/>
      <c r="E49" s="3903" t="s">
        <v>18640</v>
      </c>
      <c r="F49" s="3903"/>
      <c r="G49" s="3904"/>
      <c r="H49" s="2880" t="s">
        <v>10529</v>
      </c>
      <c r="I49" s="4265">
        <v>7</v>
      </c>
      <c r="J49" s="4266"/>
      <c r="K49" s="4266"/>
      <c r="L49" s="4266"/>
    </row>
    <row r="50" spans="1:12" ht="30" customHeight="1" x14ac:dyDescent="0.25">
      <c r="A50" t="s">
        <v>18624</v>
      </c>
      <c r="B50" s="760" t="s">
        <v>7254</v>
      </c>
      <c r="D50" s="2863"/>
      <c r="E50" s="2861"/>
      <c r="F50" s="4248" t="s">
        <v>18641</v>
      </c>
      <c r="G50" s="4249"/>
      <c r="H50" s="1011"/>
      <c r="I50" s="4267" t="s">
        <v>18639</v>
      </c>
      <c r="J50" s="4268"/>
      <c r="K50" s="4268"/>
      <c r="L50" s="4268"/>
    </row>
    <row r="51" spans="1:12" ht="15" customHeight="1" x14ac:dyDescent="0.25">
      <c r="A51" t="s">
        <v>18625</v>
      </c>
      <c r="D51" s="4252" t="s">
        <v>18642</v>
      </c>
      <c r="E51" s="3903"/>
      <c r="F51" s="3903"/>
      <c r="G51" s="3904"/>
      <c r="H51" s="2880" t="s">
        <v>10693</v>
      </c>
      <c r="I51" s="4252" t="s">
        <v>18640</v>
      </c>
      <c r="J51" s="3903"/>
      <c r="K51" s="3903"/>
      <c r="L51" s="3903"/>
    </row>
    <row r="52" spans="1:12" ht="15" customHeight="1" x14ac:dyDescent="0.25">
      <c r="D52" s="2864"/>
      <c r="E52" s="3903" t="s">
        <v>18643</v>
      </c>
      <c r="F52" s="3903"/>
      <c r="G52" s="3904"/>
      <c r="H52" s="2880" t="s">
        <v>8014</v>
      </c>
      <c r="I52" s="4265" t="s">
        <v>18641</v>
      </c>
      <c r="J52" s="4266"/>
      <c r="K52" s="4266"/>
      <c r="L52" s="4266"/>
    </row>
    <row r="53" spans="1:12" ht="30" customHeight="1" x14ac:dyDescent="0.25">
      <c r="D53" s="2864"/>
      <c r="E53" s="2861"/>
      <c r="F53" s="4248" t="s">
        <v>18644</v>
      </c>
      <c r="G53" s="4249"/>
      <c r="H53" s="1011"/>
      <c r="I53" s="4267" t="s">
        <v>18642</v>
      </c>
      <c r="J53" s="4268"/>
      <c r="K53" s="4268"/>
      <c r="L53" s="4268"/>
    </row>
    <row r="54" spans="1:12" ht="15" customHeight="1" x14ac:dyDescent="0.25">
      <c r="D54" s="2864"/>
      <c r="E54" s="3903" t="s">
        <v>18645</v>
      </c>
      <c r="F54" s="3903"/>
      <c r="G54" s="3904"/>
      <c r="H54" s="2880" t="s">
        <v>8016</v>
      </c>
      <c r="I54" s="4252" t="s">
        <v>18643</v>
      </c>
      <c r="J54" s="3903"/>
      <c r="K54" s="3903"/>
      <c r="L54" s="3903"/>
    </row>
    <row r="55" spans="1:12" ht="30" customHeight="1" x14ac:dyDescent="0.25">
      <c r="A55" s="1" t="s">
        <v>18630</v>
      </c>
      <c r="D55" s="2864"/>
      <c r="E55" s="2861"/>
      <c r="F55" s="4248">
        <v>1</v>
      </c>
      <c r="G55" s="4249"/>
      <c r="H55" s="1011"/>
      <c r="I55" s="4272" t="s">
        <v>18797</v>
      </c>
      <c r="J55" s="4273"/>
      <c r="K55" s="4273"/>
      <c r="L55" s="4273"/>
    </row>
    <row r="56" spans="1:12" ht="15" customHeight="1" x14ac:dyDescent="0.25">
      <c r="A56" t="s">
        <v>18631</v>
      </c>
      <c r="D56" s="2864"/>
      <c r="E56" s="3903" t="s">
        <v>18646</v>
      </c>
      <c r="F56" s="3903"/>
      <c r="G56" s="3904"/>
      <c r="H56" s="2880" t="s">
        <v>10486</v>
      </c>
      <c r="I56" s="4252" t="s">
        <v>18645</v>
      </c>
      <c r="J56" s="3903"/>
      <c r="K56" s="3903"/>
      <c r="L56" s="3903"/>
    </row>
    <row r="57" spans="1:12" ht="15" customHeight="1" x14ac:dyDescent="0.25">
      <c r="A57" t="s">
        <v>18621</v>
      </c>
      <c r="D57" s="2864"/>
      <c r="E57" s="2861"/>
      <c r="F57" s="4248" t="s">
        <v>18647</v>
      </c>
      <c r="G57" s="4249"/>
      <c r="H57" s="1011"/>
      <c r="I57" s="4272">
        <v>1</v>
      </c>
      <c r="J57" s="4273"/>
      <c r="K57" s="4273"/>
      <c r="L57" s="4273"/>
    </row>
    <row r="58" spans="1:12" ht="30" customHeight="1" x14ac:dyDescent="0.25">
      <c r="A58" t="s">
        <v>18622</v>
      </c>
      <c r="D58" s="2864"/>
      <c r="E58" s="3903" t="s">
        <v>18648</v>
      </c>
      <c r="F58" s="3903"/>
      <c r="G58" s="3904"/>
      <c r="H58" s="2881" t="s">
        <v>10031</v>
      </c>
      <c r="I58" s="4252" t="s">
        <v>18646</v>
      </c>
      <c r="J58" s="3903"/>
      <c r="K58" s="3903"/>
      <c r="L58" s="3903"/>
    </row>
    <row r="59" spans="1:12" ht="45" customHeight="1" x14ac:dyDescent="0.25">
      <c r="A59" t="s">
        <v>18626</v>
      </c>
      <c r="D59" s="2864"/>
      <c r="E59" s="2861"/>
      <c r="F59" s="4248" t="s">
        <v>18649</v>
      </c>
      <c r="G59" s="4249"/>
      <c r="H59" s="1011"/>
      <c r="I59" s="4272" t="s">
        <v>18647</v>
      </c>
      <c r="J59" s="4273"/>
      <c r="K59" s="4273"/>
      <c r="L59" s="4273"/>
    </row>
    <row r="60" spans="1:12" ht="15" customHeight="1" x14ac:dyDescent="0.25">
      <c r="A60" t="s">
        <v>18627</v>
      </c>
      <c r="D60" s="2864"/>
      <c r="E60" s="3903" t="s">
        <v>18650</v>
      </c>
      <c r="F60" s="3903"/>
      <c r="G60" s="3904"/>
      <c r="H60" s="2880" t="s">
        <v>10400</v>
      </c>
      <c r="I60" s="4252" t="s">
        <v>18648</v>
      </c>
      <c r="J60" s="3903"/>
      <c r="K60" s="3903"/>
      <c r="L60" s="3903"/>
    </row>
    <row r="61" spans="1:12" ht="15" customHeight="1" x14ac:dyDescent="0.25">
      <c r="A61" t="s">
        <v>18628</v>
      </c>
      <c r="B61" t="s">
        <v>18632</v>
      </c>
      <c r="D61" s="2864"/>
      <c r="E61" s="2861"/>
      <c r="F61" s="4248">
        <v>1</v>
      </c>
      <c r="G61" s="4249"/>
      <c r="H61" s="1011"/>
      <c r="I61" s="4272" t="s">
        <v>18649</v>
      </c>
      <c r="J61" s="4273"/>
      <c r="K61" s="4273"/>
      <c r="L61" s="4273"/>
    </row>
    <row r="62" spans="1:12" ht="15" customHeight="1" x14ac:dyDescent="0.25">
      <c r="A62" t="s">
        <v>18629</v>
      </c>
      <c r="B62" t="s">
        <v>18633</v>
      </c>
      <c r="D62" s="2864"/>
      <c r="E62" s="3903" t="s">
        <v>18651</v>
      </c>
      <c r="F62" s="3903"/>
      <c r="G62" s="3904"/>
      <c r="H62" s="2880" t="s">
        <v>10403</v>
      </c>
      <c r="I62" s="4252" t="s">
        <v>18650</v>
      </c>
      <c r="J62" s="3903"/>
      <c r="K62" s="3903"/>
      <c r="L62" s="3903"/>
    </row>
    <row r="63" spans="1:12" ht="15" customHeight="1" x14ac:dyDescent="0.25">
      <c r="B63" t="s">
        <v>18634</v>
      </c>
      <c r="D63" s="2864"/>
      <c r="E63" s="2861"/>
      <c r="F63" s="4248" t="s">
        <v>18644</v>
      </c>
      <c r="G63" s="4249"/>
      <c r="H63" s="1011"/>
      <c r="I63" s="4272">
        <v>1</v>
      </c>
      <c r="J63" s="4273"/>
      <c r="K63" s="4273"/>
      <c r="L63" s="4273"/>
    </row>
    <row r="64" spans="1:12" ht="15" customHeight="1" x14ac:dyDescent="0.25">
      <c r="D64" s="2864"/>
      <c r="E64" s="3903" t="s">
        <v>18639</v>
      </c>
      <c r="F64" s="3903"/>
      <c r="G64" s="3904"/>
      <c r="H64" s="2880" t="s">
        <v>10694</v>
      </c>
      <c r="I64" s="4252" t="s">
        <v>18651</v>
      </c>
      <c r="J64" s="3903"/>
      <c r="K64" s="3903"/>
      <c r="L64" s="3903"/>
    </row>
    <row r="65" spans="4:12" ht="30" customHeight="1" x14ac:dyDescent="0.25">
      <c r="D65" s="2864"/>
      <c r="E65" s="2862"/>
      <c r="F65" s="3903" t="s">
        <v>18640</v>
      </c>
      <c r="G65" s="3904"/>
      <c r="H65" s="2880" t="s">
        <v>10529</v>
      </c>
      <c r="I65" s="4272" t="s">
        <v>18797</v>
      </c>
      <c r="J65" s="4273"/>
      <c r="K65" s="4273"/>
      <c r="L65" s="4273"/>
    </row>
    <row r="66" spans="4:12" ht="30" customHeight="1" x14ac:dyDescent="0.25">
      <c r="D66" s="2863"/>
      <c r="E66" s="2861"/>
      <c r="F66" s="2861"/>
      <c r="G66" s="2865" t="s">
        <v>18641</v>
      </c>
      <c r="H66" s="1011"/>
      <c r="I66" s="4252" t="s">
        <v>18639</v>
      </c>
      <c r="J66" s="3903"/>
      <c r="K66" s="3903"/>
      <c r="L66" s="3903"/>
    </row>
    <row r="67" spans="4:12" ht="15" customHeight="1" x14ac:dyDescent="0.25">
      <c r="D67" s="4252" t="s">
        <v>18654</v>
      </c>
      <c r="E67" s="3903"/>
      <c r="F67" s="3903"/>
      <c r="G67" s="3904"/>
      <c r="H67" s="2880" t="s">
        <v>12509</v>
      </c>
      <c r="I67" s="4252" t="s">
        <v>18640</v>
      </c>
      <c r="J67" s="3903"/>
      <c r="K67" s="3903"/>
      <c r="L67" s="3903"/>
    </row>
    <row r="68" spans="4:12" x14ac:dyDescent="0.25">
      <c r="D68" s="2863"/>
      <c r="E68" s="4248">
        <v>1</v>
      </c>
      <c r="F68" s="4248"/>
      <c r="G68" s="4249"/>
      <c r="H68" s="1011"/>
      <c r="I68" s="4265" t="s">
        <v>18641</v>
      </c>
      <c r="J68" s="4266"/>
      <c r="K68" s="4266"/>
      <c r="L68" s="4266"/>
    </row>
    <row r="69" spans="4:12" ht="15" customHeight="1" x14ac:dyDescent="0.25">
      <c r="D69" s="4252" t="s">
        <v>18643</v>
      </c>
      <c r="E69" s="3903"/>
      <c r="F69" s="3903"/>
      <c r="G69" s="3904"/>
      <c r="H69" s="2880" t="s">
        <v>8014</v>
      </c>
      <c r="I69" s="4267" t="s">
        <v>18652</v>
      </c>
      <c r="J69" s="4268"/>
      <c r="K69" s="4268"/>
      <c r="L69" s="4268"/>
    </row>
    <row r="70" spans="4:12" ht="15" customHeight="1" x14ac:dyDescent="0.25">
      <c r="D70" s="2863"/>
      <c r="E70" s="4248" t="s">
        <v>18644</v>
      </c>
      <c r="F70" s="4248"/>
      <c r="G70" s="4249"/>
      <c r="H70" s="1011"/>
      <c r="I70" s="4265">
        <v>801</v>
      </c>
      <c r="J70" s="4266"/>
      <c r="K70" s="4266"/>
      <c r="L70" s="4266"/>
    </row>
    <row r="71" spans="4:12" ht="15" customHeight="1" x14ac:dyDescent="0.25">
      <c r="D71" s="4255" t="s">
        <v>18662</v>
      </c>
      <c r="E71" s="4256"/>
      <c r="F71" s="4256"/>
      <c r="G71" s="4257"/>
      <c r="H71" s="2880" t="s">
        <v>8039</v>
      </c>
      <c r="I71" s="4267" t="s">
        <v>18653</v>
      </c>
      <c r="J71" s="4268"/>
      <c r="K71" s="4268"/>
      <c r="L71" s="4268"/>
    </row>
    <row r="72" spans="4:12" ht="15" customHeight="1" x14ac:dyDescent="0.25">
      <c r="D72" s="2863"/>
      <c r="E72" s="4248" t="s">
        <v>18663</v>
      </c>
      <c r="F72" s="4248"/>
      <c r="G72" s="4249"/>
      <c r="H72" s="1011"/>
      <c r="I72" s="4265">
        <v>0</v>
      </c>
      <c r="J72" s="4266"/>
      <c r="K72" s="4266"/>
      <c r="L72" s="4266"/>
    </row>
    <row r="73" spans="4:12" ht="30" customHeight="1" x14ac:dyDescent="0.25">
      <c r="D73" s="4252" t="s">
        <v>18664</v>
      </c>
      <c r="E73" s="3903"/>
      <c r="F73" s="3903"/>
      <c r="G73" s="3904"/>
      <c r="H73" s="2880" t="s">
        <v>8013</v>
      </c>
      <c r="I73" s="4267" t="s">
        <v>18654</v>
      </c>
      <c r="J73" s="4268"/>
      <c r="K73" s="4268"/>
      <c r="L73" s="4268"/>
    </row>
    <row r="74" spans="4:12" ht="15" customHeight="1" x14ac:dyDescent="0.25">
      <c r="D74" s="2863"/>
      <c r="E74" s="4248" t="s">
        <v>2752</v>
      </c>
      <c r="F74" s="4248"/>
      <c r="G74" s="4249"/>
      <c r="H74" s="1011"/>
      <c r="I74" s="4265">
        <v>1</v>
      </c>
      <c r="J74" s="4266"/>
      <c r="K74" s="4266"/>
      <c r="L74" s="4266"/>
    </row>
    <row r="75" spans="4:12" ht="15" customHeight="1" x14ac:dyDescent="0.25">
      <c r="D75" s="4252" t="s">
        <v>18645</v>
      </c>
      <c r="E75" s="3903"/>
      <c r="F75" s="3903"/>
      <c r="G75" s="3904"/>
      <c r="H75" s="2880" t="s">
        <v>8016</v>
      </c>
      <c r="I75" s="4267" t="s">
        <v>18655</v>
      </c>
      <c r="J75" s="4268"/>
      <c r="K75" s="4268"/>
      <c r="L75" s="4268"/>
    </row>
    <row r="76" spans="4:12" ht="15" customHeight="1" x14ac:dyDescent="0.25">
      <c r="D76" s="2863"/>
      <c r="E76" s="4248">
        <v>1</v>
      </c>
      <c r="F76" s="4248"/>
      <c r="G76" s="4249"/>
      <c r="H76" s="1011"/>
      <c r="I76" s="4265" t="s">
        <v>18656</v>
      </c>
      <c r="J76" s="4266"/>
      <c r="K76" s="4266"/>
      <c r="L76" s="4266"/>
    </row>
    <row r="77" spans="4:12" ht="15" customHeight="1" x14ac:dyDescent="0.25">
      <c r="D77" s="4252" t="s">
        <v>18666</v>
      </c>
      <c r="E77" s="3903"/>
      <c r="F77" s="3903"/>
      <c r="G77" s="3904"/>
      <c r="H77" s="2880" t="s">
        <v>10009</v>
      </c>
      <c r="I77" s="4267" t="s">
        <v>18657</v>
      </c>
      <c r="J77" s="4268"/>
      <c r="K77" s="4268"/>
      <c r="L77" s="4268"/>
    </row>
    <row r="78" spans="4:12" ht="15" customHeight="1" x14ac:dyDescent="0.25">
      <c r="D78" s="2863"/>
      <c r="E78" s="4248" t="s">
        <v>18667</v>
      </c>
      <c r="F78" s="4248"/>
      <c r="G78" s="4249"/>
      <c r="H78" s="1011"/>
      <c r="I78" s="4265" t="s">
        <v>18658</v>
      </c>
      <c r="J78" s="4266"/>
      <c r="K78" s="4266"/>
      <c r="L78" s="4266"/>
    </row>
    <row r="79" spans="4:12" ht="15" customHeight="1" x14ac:dyDescent="0.25">
      <c r="D79" s="4252" t="s">
        <v>18648</v>
      </c>
      <c r="E79" s="3903"/>
      <c r="F79" s="3903"/>
      <c r="G79" s="3904"/>
      <c r="H79" s="2881" t="s">
        <v>10031</v>
      </c>
      <c r="I79" s="4267" t="s">
        <v>18659</v>
      </c>
      <c r="J79" s="4268"/>
      <c r="K79" s="4268"/>
      <c r="L79" s="4268"/>
    </row>
    <row r="80" spans="4:12" ht="15" customHeight="1" x14ac:dyDescent="0.25">
      <c r="D80" s="2863"/>
      <c r="E80" s="4248" t="s">
        <v>18649</v>
      </c>
      <c r="F80" s="4248"/>
      <c r="G80" s="4249"/>
      <c r="H80" s="1011"/>
      <c r="I80" s="4265" t="s">
        <v>18660</v>
      </c>
      <c r="J80" s="4266"/>
      <c r="K80" s="4266"/>
      <c r="L80" s="4266"/>
    </row>
    <row r="81" spans="4:33" ht="15" customHeight="1" x14ac:dyDescent="0.25">
      <c r="D81" s="4252" t="s">
        <v>18651</v>
      </c>
      <c r="E81" s="3903"/>
      <c r="F81" s="3903"/>
      <c r="G81" s="3904"/>
      <c r="H81" s="2880" t="s">
        <v>10403</v>
      </c>
      <c r="I81" s="4267" t="s">
        <v>18661</v>
      </c>
      <c r="J81" s="4268"/>
      <c r="K81" s="4268"/>
      <c r="L81" s="4268"/>
      <c r="M81" s="14"/>
      <c r="N81" s="14"/>
      <c r="O81" s="14"/>
      <c r="P81" s="14"/>
      <c r="Q81" s="14"/>
      <c r="R81" s="14"/>
      <c r="S81" s="14"/>
      <c r="T81" s="14"/>
      <c r="U81" s="14"/>
      <c r="V81" s="14"/>
      <c r="W81" s="14"/>
      <c r="X81" s="14"/>
      <c r="Y81" s="14"/>
      <c r="Z81" s="14"/>
      <c r="AA81" s="14"/>
      <c r="AB81" s="14"/>
      <c r="AC81" s="14"/>
      <c r="AD81" s="14"/>
      <c r="AE81" s="14"/>
      <c r="AF81" s="14"/>
      <c r="AG81" s="14"/>
    </row>
    <row r="82" spans="4:33" x14ac:dyDescent="0.25">
      <c r="D82" s="2863"/>
      <c r="E82" s="4248" t="s">
        <v>18644</v>
      </c>
      <c r="F82" s="4248"/>
      <c r="G82" s="4249"/>
      <c r="H82" s="2869"/>
      <c r="I82" s="4269"/>
      <c r="J82" s="4270"/>
      <c r="K82" s="4270"/>
      <c r="L82" s="4270"/>
      <c r="M82" s="14"/>
      <c r="N82" s="14"/>
      <c r="O82" s="14"/>
      <c r="P82" s="14"/>
      <c r="Q82" s="14"/>
      <c r="R82" s="14"/>
      <c r="S82" s="14"/>
      <c r="T82" s="14"/>
      <c r="U82" s="14"/>
      <c r="V82" s="14"/>
      <c r="W82" s="14"/>
      <c r="X82" s="14"/>
      <c r="Y82" s="14"/>
      <c r="Z82" s="14"/>
      <c r="AA82" s="14"/>
      <c r="AB82" s="14"/>
      <c r="AC82" s="14"/>
      <c r="AD82" s="14"/>
      <c r="AE82" s="14"/>
      <c r="AF82" s="14"/>
      <c r="AG82" s="14"/>
    </row>
    <row r="83" spans="4:33" ht="15" customHeight="1" x14ac:dyDescent="0.25">
      <c r="D83" s="4252" t="s">
        <v>18646</v>
      </c>
      <c r="E83" s="3903"/>
      <c r="F83" s="3903"/>
      <c r="G83" s="3904"/>
      <c r="H83" s="2880" t="s">
        <v>10486</v>
      </c>
      <c r="I83" s="4267" t="s">
        <v>18643</v>
      </c>
      <c r="J83" s="4268"/>
      <c r="K83" s="4268"/>
      <c r="L83" s="4268"/>
      <c r="M83" s="14"/>
      <c r="N83" s="14"/>
      <c r="O83" s="14"/>
      <c r="P83" s="14"/>
      <c r="Q83" s="14"/>
      <c r="R83" s="14"/>
      <c r="S83" s="14"/>
      <c r="T83" s="14"/>
      <c r="U83" s="14"/>
      <c r="V83" s="14"/>
      <c r="W83" s="14"/>
      <c r="X83" s="14"/>
      <c r="Y83" s="14"/>
      <c r="Z83" s="14"/>
      <c r="AA83" s="14"/>
      <c r="AB83" s="14"/>
      <c r="AC83" s="14"/>
      <c r="AD83" s="14"/>
      <c r="AE83" s="14"/>
      <c r="AF83" s="14"/>
      <c r="AG83" s="14"/>
    </row>
    <row r="84" spans="4:33" ht="30" customHeight="1" x14ac:dyDescent="0.25">
      <c r="D84" s="2863"/>
      <c r="E84" s="4248" t="s">
        <v>18647</v>
      </c>
      <c r="F84" s="4248"/>
      <c r="G84" s="4249"/>
      <c r="H84" s="2869"/>
      <c r="I84" s="4265" t="s">
        <v>18797</v>
      </c>
      <c r="J84" s="4266"/>
      <c r="K84" s="4266"/>
      <c r="L84" s="4266"/>
      <c r="M84" s="14"/>
      <c r="N84" s="14"/>
      <c r="O84" s="14"/>
      <c r="P84" s="14"/>
      <c r="Q84" s="14"/>
      <c r="R84" s="14"/>
      <c r="S84" s="14"/>
      <c r="T84" s="14"/>
      <c r="U84" s="14"/>
      <c r="V84" s="14"/>
      <c r="W84" s="14"/>
      <c r="X84" s="14"/>
      <c r="Y84" s="14"/>
      <c r="Z84" s="14"/>
      <c r="AA84" s="14"/>
      <c r="AB84" s="14"/>
      <c r="AC84" s="14"/>
      <c r="AD84" s="14"/>
      <c r="AE84" s="14"/>
      <c r="AF84" s="14"/>
      <c r="AG84" s="14"/>
    </row>
    <row r="85" spans="4:33" ht="15" customHeight="1" x14ac:dyDescent="0.25">
      <c r="D85" s="4252" t="s">
        <v>18715</v>
      </c>
      <c r="E85" s="3903"/>
      <c r="F85" s="3903"/>
      <c r="G85" s="3904"/>
      <c r="H85" s="2882" t="s">
        <v>10617</v>
      </c>
      <c r="I85" s="4267" t="s">
        <v>18662</v>
      </c>
      <c r="J85" s="4268"/>
      <c r="K85" s="4268"/>
      <c r="L85" s="4268"/>
      <c r="M85" s="14"/>
      <c r="N85" s="14"/>
      <c r="O85" s="14"/>
      <c r="P85" s="14"/>
      <c r="Q85" s="14"/>
      <c r="R85" s="14"/>
      <c r="S85" s="14"/>
      <c r="T85" s="14"/>
      <c r="U85" s="14"/>
      <c r="V85" s="14"/>
      <c r="W85" s="14"/>
      <c r="X85" s="14"/>
      <c r="Y85" s="14"/>
      <c r="Z85" s="14"/>
      <c r="AA85" s="14"/>
      <c r="AB85" s="14"/>
      <c r="AC85" s="14"/>
      <c r="AD85" s="14"/>
      <c r="AE85" s="14"/>
      <c r="AF85" s="14"/>
      <c r="AG85" s="14"/>
    </row>
    <row r="86" spans="4:33" ht="30" customHeight="1" x14ac:dyDescent="0.25">
      <c r="D86" s="2863"/>
      <c r="E86" s="4248">
        <v>0</v>
      </c>
      <c r="F86" s="4248"/>
      <c r="G86" s="4249"/>
      <c r="H86" s="2869"/>
      <c r="I86" s="4265" t="s">
        <v>18798</v>
      </c>
      <c r="J86" s="4266"/>
      <c r="K86" s="4266"/>
      <c r="L86" s="4266"/>
      <c r="M86" s="14"/>
      <c r="N86" s="14"/>
      <c r="O86" s="14"/>
      <c r="P86" s="14"/>
      <c r="Q86" s="14"/>
      <c r="R86" s="14"/>
      <c r="S86" s="14"/>
      <c r="T86" s="14"/>
      <c r="U86" s="14"/>
      <c r="V86" s="14"/>
      <c r="W86" s="14"/>
      <c r="X86" s="14"/>
      <c r="Y86" s="14"/>
      <c r="Z86" s="14"/>
      <c r="AA86" s="14"/>
      <c r="AB86" s="14"/>
      <c r="AC86" s="14"/>
      <c r="AD86" s="14"/>
      <c r="AE86" s="14"/>
      <c r="AF86" s="14"/>
      <c r="AG86" s="14"/>
    </row>
    <row r="87" spans="4:33" ht="15" customHeight="1" x14ac:dyDescent="0.25">
      <c r="D87" s="4252" t="s">
        <v>18650</v>
      </c>
      <c r="E87" s="3903"/>
      <c r="F87" s="3903"/>
      <c r="G87" s="3904"/>
      <c r="H87" s="2880" t="s">
        <v>10400</v>
      </c>
      <c r="I87" s="4267" t="s">
        <v>18664</v>
      </c>
      <c r="J87" s="4268"/>
      <c r="K87" s="4268"/>
      <c r="L87" s="4268"/>
      <c r="M87" s="14"/>
      <c r="N87" s="14"/>
      <c r="O87" s="14"/>
      <c r="P87" s="14"/>
      <c r="Q87" s="14"/>
      <c r="R87" s="14"/>
      <c r="S87" s="14"/>
      <c r="T87" s="14"/>
      <c r="U87" s="14"/>
      <c r="V87" s="14"/>
      <c r="W87" s="14"/>
      <c r="X87" s="14"/>
      <c r="Y87" s="14"/>
      <c r="Z87" s="14"/>
      <c r="AA87" s="14"/>
      <c r="AB87" s="14"/>
      <c r="AC87" s="14"/>
      <c r="AD87" s="14"/>
      <c r="AE87" s="14"/>
      <c r="AF87" s="14"/>
      <c r="AG87" s="14"/>
    </row>
    <row r="88" spans="4:33" ht="15" customHeight="1" x14ac:dyDescent="0.25">
      <c r="D88" s="2863"/>
      <c r="E88" s="4248">
        <v>1</v>
      </c>
      <c r="F88" s="4248"/>
      <c r="G88" s="4249"/>
      <c r="H88" s="2869"/>
      <c r="I88" s="4265" t="s">
        <v>2758</v>
      </c>
      <c r="J88" s="4266"/>
      <c r="K88" s="4266"/>
      <c r="L88" s="4266"/>
      <c r="M88" s="14"/>
      <c r="N88" s="14"/>
      <c r="O88" s="14"/>
      <c r="P88" s="14"/>
      <c r="Q88" s="14"/>
      <c r="R88" s="14"/>
      <c r="S88" s="14"/>
      <c r="T88" s="14"/>
      <c r="U88" s="14"/>
      <c r="V88" s="14"/>
      <c r="W88" s="14"/>
      <c r="X88" s="14"/>
      <c r="Y88" s="14"/>
      <c r="Z88" s="14"/>
      <c r="AA88" s="14"/>
      <c r="AB88" s="14"/>
      <c r="AC88" s="14"/>
      <c r="AD88" s="14"/>
      <c r="AE88" s="14"/>
      <c r="AF88" s="14"/>
      <c r="AG88" s="14"/>
    </row>
    <row r="89" spans="4:33" ht="15" customHeight="1" x14ac:dyDescent="0.25">
      <c r="D89" s="4255" t="s">
        <v>18692</v>
      </c>
      <c r="E89" s="4256"/>
      <c r="F89" s="4256"/>
      <c r="G89" s="4257"/>
      <c r="H89" s="2880" t="s">
        <v>1950</v>
      </c>
      <c r="I89" s="4267" t="s">
        <v>18645</v>
      </c>
      <c r="J89" s="4268"/>
      <c r="K89" s="4268"/>
      <c r="L89" s="4268"/>
      <c r="M89" s="14"/>
      <c r="N89" s="14"/>
      <c r="O89" s="14"/>
      <c r="P89" s="14"/>
      <c r="Q89" s="14"/>
      <c r="R89" s="14"/>
      <c r="S89" s="14"/>
      <c r="T89" s="14"/>
      <c r="U89" s="14"/>
      <c r="V89" s="14"/>
      <c r="W89" s="14"/>
      <c r="X89" s="14"/>
      <c r="Y89" s="14"/>
      <c r="Z89" s="14"/>
      <c r="AA89" s="14"/>
      <c r="AB89" s="14"/>
      <c r="AC89" s="14"/>
      <c r="AD89" s="14"/>
      <c r="AE89" s="14"/>
      <c r="AF89" s="14"/>
      <c r="AG89" s="14"/>
    </row>
    <row r="90" spans="4:33" ht="15" customHeight="1" x14ac:dyDescent="0.25">
      <c r="D90" s="2863"/>
      <c r="E90" s="4248" t="s">
        <v>18693</v>
      </c>
      <c r="F90" s="4248"/>
      <c r="G90" s="4249"/>
      <c r="H90" s="2869"/>
      <c r="I90" s="4265">
        <v>1</v>
      </c>
      <c r="J90" s="4266"/>
      <c r="K90" s="4266"/>
      <c r="L90" s="4266"/>
      <c r="M90" s="14"/>
      <c r="N90" s="14"/>
      <c r="O90" s="14"/>
      <c r="P90" s="14"/>
      <c r="Q90" s="14"/>
      <c r="R90" s="14"/>
      <c r="S90" s="14"/>
      <c r="T90" s="14"/>
      <c r="U90" s="14"/>
      <c r="V90" s="14"/>
      <c r="W90" s="14"/>
      <c r="X90" s="14"/>
      <c r="Y90" s="14"/>
      <c r="Z90" s="14"/>
      <c r="AA90" s="14"/>
      <c r="AB90" s="14"/>
      <c r="AC90" s="14"/>
      <c r="AD90" s="14"/>
      <c r="AE90" s="14"/>
      <c r="AF90" s="14"/>
      <c r="AG90" s="14"/>
    </row>
    <row r="91" spans="4:33" ht="15" customHeight="1" x14ac:dyDescent="0.25">
      <c r="D91" s="4255" t="s">
        <v>18694</v>
      </c>
      <c r="E91" s="4256"/>
      <c r="F91" s="4256"/>
      <c r="G91" s="4257"/>
      <c r="H91" s="2880" t="s">
        <v>8097</v>
      </c>
      <c r="I91" s="4267" t="s">
        <v>18665</v>
      </c>
      <c r="J91" s="4268"/>
      <c r="K91" s="4268"/>
      <c r="L91" s="4268"/>
      <c r="M91" s="14"/>
      <c r="N91" s="14"/>
      <c r="O91" s="14"/>
      <c r="P91" s="14"/>
      <c r="Q91" s="14"/>
      <c r="R91" s="14"/>
      <c r="S91" s="14"/>
      <c r="T91" s="14"/>
      <c r="U91" s="14"/>
      <c r="V91" s="14"/>
      <c r="W91" s="14"/>
      <c r="X91" s="14"/>
      <c r="Y91" s="14"/>
      <c r="Z91" s="14"/>
      <c r="AA91" s="14"/>
      <c r="AB91" s="14"/>
      <c r="AC91" s="14"/>
      <c r="AD91" s="14"/>
      <c r="AE91" s="14"/>
      <c r="AF91" s="14"/>
      <c r="AG91" s="14"/>
    </row>
    <row r="92" spans="4:33" ht="15" customHeight="1" x14ac:dyDescent="0.25">
      <c r="D92" s="2863"/>
      <c r="E92" s="4248" t="s">
        <v>18695</v>
      </c>
      <c r="F92" s="4248"/>
      <c r="G92" s="4249"/>
      <c r="H92" s="2869"/>
      <c r="I92" s="4265">
        <v>0</v>
      </c>
      <c r="J92" s="4266"/>
      <c r="K92" s="4266"/>
      <c r="L92" s="4266"/>
      <c r="M92" s="14"/>
      <c r="N92" s="14"/>
      <c r="O92" s="14"/>
      <c r="P92" s="14"/>
      <c r="Q92" s="14"/>
      <c r="R92" s="14"/>
      <c r="S92" s="14"/>
      <c r="T92" s="14"/>
      <c r="U92" s="14"/>
      <c r="V92" s="14"/>
      <c r="W92" s="14"/>
      <c r="X92" s="14"/>
      <c r="Y92" s="14"/>
      <c r="Z92" s="14"/>
      <c r="AA92" s="14"/>
      <c r="AB92" s="14"/>
      <c r="AC92" s="14"/>
      <c r="AD92" s="14"/>
      <c r="AE92" s="14"/>
      <c r="AF92" s="14"/>
      <c r="AG92" s="14"/>
    </row>
    <row r="93" spans="4:33" ht="15" customHeight="1" x14ac:dyDescent="0.25">
      <c r="D93" s="4255" t="s">
        <v>18696</v>
      </c>
      <c r="E93" s="4256"/>
      <c r="F93" s="4256"/>
      <c r="G93" s="4257"/>
      <c r="H93" s="2880" t="s">
        <v>10458</v>
      </c>
      <c r="I93" s="4267" t="s">
        <v>18666</v>
      </c>
      <c r="J93" s="4268"/>
      <c r="K93" s="4268"/>
      <c r="L93" s="4268"/>
      <c r="M93" s="14"/>
      <c r="N93" s="14"/>
      <c r="O93" s="14"/>
      <c r="P93" s="14"/>
      <c r="Q93" s="14"/>
      <c r="R93" s="14"/>
      <c r="S93" s="14"/>
      <c r="T93" s="14"/>
      <c r="U93" s="14"/>
      <c r="V93" s="14"/>
      <c r="W93" s="14"/>
      <c r="X93" s="14"/>
      <c r="Y93" s="14"/>
      <c r="Z93" s="14"/>
      <c r="AA93" s="14"/>
      <c r="AB93" s="14"/>
      <c r="AC93" s="14"/>
      <c r="AD93" s="14"/>
      <c r="AE93" s="14"/>
      <c r="AF93" s="14"/>
      <c r="AG93" s="14"/>
    </row>
    <row r="94" spans="4:33" ht="15" customHeight="1" x14ac:dyDescent="0.25">
      <c r="D94" s="2863"/>
      <c r="E94" s="4248">
        <v>80</v>
      </c>
      <c r="F94" s="4248"/>
      <c r="G94" s="4249"/>
      <c r="H94" s="2869"/>
      <c r="I94" s="4265" t="s">
        <v>18667</v>
      </c>
      <c r="J94" s="4266"/>
      <c r="K94" s="4266"/>
      <c r="L94" s="4266"/>
      <c r="M94" s="14"/>
      <c r="N94" s="14"/>
      <c r="O94" s="14"/>
      <c r="P94" s="14"/>
      <c r="Q94" s="14"/>
      <c r="R94" s="14"/>
      <c r="S94" s="14"/>
      <c r="T94" s="14"/>
      <c r="U94" s="14"/>
      <c r="V94" s="14"/>
      <c r="W94" s="14"/>
      <c r="X94" s="14"/>
      <c r="Y94" s="14"/>
      <c r="Z94" s="14"/>
      <c r="AA94" s="14"/>
      <c r="AB94" s="14"/>
      <c r="AC94" s="14"/>
      <c r="AD94" s="14"/>
      <c r="AE94" s="14"/>
      <c r="AF94" s="14"/>
      <c r="AG94" s="14"/>
    </row>
    <row r="95" spans="4:33" ht="15" customHeight="1" x14ac:dyDescent="0.25">
      <c r="D95" s="4255" t="s">
        <v>18697</v>
      </c>
      <c r="E95" s="4256"/>
      <c r="F95" s="4256"/>
      <c r="G95" s="4257"/>
      <c r="H95" s="2881" t="s">
        <v>10397</v>
      </c>
      <c r="I95" s="4267" t="s">
        <v>18648</v>
      </c>
      <c r="J95" s="4268"/>
      <c r="K95" s="4268"/>
      <c r="L95" s="4268"/>
      <c r="M95" s="14"/>
      <c r="N95" s="14"/>
      <c r="O95" s="14"/>
      <c r="P95" s="14"/>
      <c r="Q95" s="14"/>
      <c r="R95" s="14"/>
      <c r="S95" s="14"/>
      <c r="T95" s="14"/>
      <c r="U95" s="14"/>
      <c r="V95" s="14"/>
      <c r="W95" s="14"/>
      <c r="X95" s="14"/>
      <c r="Y95" s="14"/>
      <c r="Z95" s="14"/>
      <c r="AA95" s="14"/>
      <c r="AB95" s="14"/>
      <c r="AC95" s="14"/>
      <c r="AD95" s="14"/>
      <c r="AE95" s="14"/>
      <c r="AF95" s="14"/>
      <c r="AG95" s="14"/>
    </row>
    <row r="96" spans="4:33" ht="15" customHeight="1" x14ac:dyDescent="0.25">
      <c r="D96" s="2863"/>
      <c r="E96" s="4248" t="s">
        <v>18698</v>
      </c>
      <c r="F96" s="4248"/>
      <c r="G96" s="4249"/>
      <c r="H96" s="2869"/>
      <c r="I96" s="4265" t="s">
        <v>18649</v>
      </c>
      <c r="J96" s="4266"/>
      <c r="K96" s="4266"/>
      <c r="L96" s="4266"/>
      <c r="M96" s="14"/>
      <c r="N96" s="14"/>
      <c r="O96" s="14"/>
      <c r="P96" s="14"/>
      <c r="Q96" s="14"/>
      <c r="R96" s="14"/>
      <c r="S96" s="14"/>
      <c r="T96" s="14"/>
      <c r="U96" s="14"/>
      <c r="V96" s="14"/>
      <c r="W96" s="14"/>
      <c r="X96" s="14"/>
      <c r="Y96" s="14"/>
      <c r="Z96" s="14"/>
      <c r="AA96" s="14"/>
      <c r="AB96" s="14"/>
      <c r="AC96" s="14"/>
      <c r="AD96" s="14"/>
      <c r="AE96" s="14"/>
      <c r="AF96" s="14"/>
      <c r="AG96" s="14"/>
    </row>
    <row r="97" spans="4:33" ht="15" customHeight="1" x14ac:dyDescent="0.25">
      <c r="D97" s="4255" t="s">
        <v>18699</v>
      </c>
      <c r="E97" s="4256"/>
      <c r="F97" s="4256"/>
      <c r="G97" s="4257"/>
      <c r="H97" s="2880" t="s">
        <v>8092</v>
      </c>
      <c r="I97" s="4267" t="s">
        <v>18668</v>
      </c>
      <c r="J97" s="4268"/>
      <c r="K97" s="4268"/>
      <c r="L97" s="4268"/>
      <c r="M97" s="14"/>
      <c r="N97" s="14"/>
      <c r="O97" s="14"/>
      <c r="P97" s="14"/>
      <c r="Q97" s="14"/>
      <c r="R97" s="14"/>
      <c r="S97" s="14"/>
      <c r="T97" s="14"/>
      <c r="U97" s="14"/>
      <c r="V97" s="14"/>
      <c r="W97" s="14"/>
      <c r="X97" s="14"/>
      <c r="Y97" s="14"/>
      <c r="Z97" s="14"/>
      <c r="AA97" s="14"/>
      <c r="AB97" s="14"/>
      <c r="AC97" s="14"/>
      <c r="AD97" s="14"/>
      <c r="AE97" s="14"/>
      <c r="AF97" s="14"/>
      <c r="AG97" s="14"/>
    </row>
    <row r="98" spans="4:33" ht="15" customHeight="1" x14ac:dyDescent="0.25">
      <c r="D98" s="2863"/>
      <c r="E98" s="4248">
        <v>7</v>
      </c>
      <c r="F98" s="4248"/>
      <c r="G98" s="4249"/>
      <c r="H98" s="2869"/>
      <c r="I98" s="4265">
        <v>2</v>
      </c>
      <c r="J98" s="4266"/>
      <c r="K98" s="4266"/>
      <c r="L98" s="4266"/>
      <c r="M98" s="14"/>
      <c r="N98" s="14"/>
      <c r="O98" s="14"/>
      <c r="P98" s="14"/>
      <c r="Q98" s="14"/>
      <c r="R98" s="14"/>
      <c r="S98" s="14"/>
      <c r="T98" s="14"/>
      <c r="U98" s="14"/>
      <c r="V98" s="14"/>
      <c r="W98" s="14"/>
      <c r="X98" s="14"/>
      <c r="Y98" s="14"/>
      <c r="Z98" s="14"/>
      <c r="AA98" s="14"/>
      <c r="AB98" s="14"/>
      <c r="AC98" s="14"/>
      <c r="AD98" s="14"/>
      <c r="AE98" s="14"/>
      <c r="AF98" s="14"/>
      <c r="AG98" s="14"/>
    </row>
    <row r="99" spans="4:33" ht="15" customHeight="1" x14ac:dyDescent="0.25">
      <c r="D99" s="4252" t="s">
        <v>18703</v>
      </c>
      <c r="E99" s="3903"/>
      <c r="F99" s="3903"/>
      <c r="G99" s="3904"/>
      <c r="H99" s="2883" t="s">
        <v>8060</v>
      </c>
      <c r="I99" s="4267" t="s">
        <v>18669</v>
      </c>
      <c r="J99" s="4268"/>
      <c r="K99" s="4268"/>
      <c r="L99" s="4268"/>
      <c r="M99" s="14"/>
      <c r="N99" s="14"/>
      <c r="O99" s="14"/>
      <c r="P99" s="14"/>
      <c r="Q99" s="14"/>
      <c r="R99" s="14"/>
      <c r="S99" s="14"/>
      <c r="T99" s="14"/>
      <c r="U99" s="14"/>
      <c r="V99" s="14"/>
      <c r="W99" s="14"/>
      <c r="X99" s="14"/>
      <c r="Y99" s="14"/>
      <c r="Z99" s="14"/>
      <c r="AA99" s="14"/>
      <c r="AB99" s="14"/>
      <c r="AC99" s="14"/>
      <c r="AD99" s="14"/>
      <c r="AE99" s="14"/>
      <c r="AF99" s="14"/>
      <c r="AG99" s="14"/>
    </row>
    <row r="100" spans="4:33" ht="15" customHeight="1" x14ac:dyDescent="0.25">
      <c r="D100" s="2863"/>
      <c r="E100" s="4263" t="s">
        <v>18710</v>
      </c>
      <c r="F100" s="4263"/>
      <c r="G100" s="4264"/>
      <c r="H100" s="2869"/>
      <c r="I100" s="4265" t="s">
        <v>18670</v>
      </c>
      <c r="J100" s="4266"/>
      <c r="K100" s="4266"/>
      <c r="L100" s="4266"/>
      <c r="M100" s="14"/>
      <c r="N100" s="14"/>
      <c r="O100" s="14"/>
      <c r="P100" s="14"/>
      <c r="Q100" s="14"/>
      <c r="R100" s="14"/>
      <c r="S100" s="14"/>
      <c r="T100" s="14"/>
      <c r="U100" s="14"/>
      <c r="V100" s="14"/>
      <c r="W100" s="14"/>
      <c r="X100" s="14"/>
      <c r="Y100" s="14"/>
      <c r="Z100" s="14"/>
      <c r="AA100" s="14"/>
      <c r="AB100" s="14"/>
      <c r="AC100" s="14"/>
      <c r="AD100" s="14"/>
      <c r="AE100" s="14"/>
      <c r="AF100" s="14"/>
      <c r="AG100" s="14"/>
    </row>
    <row r="101" spans="4:33" ht="15" customHeight="1" x14ac:dyDescent="0.25">
      <c r="D101" s="4252" t="s">
        <v>18704</v>
      </c>
      <c r="E101" s="3903"/>
      <c r="F101" s="3903"/>
      <c r="G101" s="3904"/>
      <c r="H101" s="2883" t="s">
        <v>10015</v>
      </c>
      <c r="I101" s="4267" t="s">
        <v>18651</v>
      </c>
      <c r="J101" s="4268"/>
      <c r="K101" s="4268"/>
      <c r="L101" s="4268"/>
      <c r="M101" s="14"/>
      <c r="N101" s="14"/>
      <c r="O101" s="14"/>
      <c r="P101" s="14"/>
      <c r="Q101" s="14"/>
      <c r="R101" s="14"/>
      <c r="S101" s="14"/>
      <c r="T101" s="14"/>
      <c r="U101" s="14"/>
      <c r="V101" s="14"/>
      <c r="W101" s="14"/>
      <c r="X101" s="14"/>
      <c r="Y101" s="14"/>
      <c r="Z101" s="14"/>
      <c r="AA101" s="14"/>
      <c r="AB101" s="14"/>
      <c r="AC101" s="14"/>
      <c r="AD101" s="14"/>
      <c r="AE101" s="14"/>
      <c r="AF101" s="14"/>
      <c r="AG101" s="14"/>
    </row>
    <row r="102" spans="4:33" ht="30" customHeight="1" thickBot="1" x14ac:dyDescent="0.3">
      <c r="D102" s="2866"/>
      <c r="E102" s="4243">
        <v>3010</v>
      </c>
      <c r="F102" s="4243"/>
      <c r="G102" s="4244"/>
      <c r="H102" s="2869"/>
      <c r="I102" s="4265" t="s">
        <v>18797</v>
      </c>
      <c r="J102" s="4266"/>
      <c r="K102" s="4266"/>
      <c r="L102" s="4266"/>
      <c r="M102" s="14"/>
      <c r="N102" s="14"/>
      <c r="O102" s="14"/>
      <c r="P102" s="14"/>
      <c r="Q102" s="14"/>
      <c r="R102" s="14"/>
      <c r="S102" s="14"/>
      <c r="T102" s="14"/>
      <c r="U102" s="14"/>
      <c r="V102" s="14"/>
      <c r="W102" s="14"/>
      <c r="X102" s="14"/>
      <c r="Y102" s="14"/>
      <c r="Z102" s="14"/>
      <c r="AA102" s="14"/>
      <c r="AB102" s="14"/>
      <c r="AC102" s="14"/>
      <c r="AD102" s="14"/>
      <c r="AE102" s="14"/>
      <c r="AF102" s="14"/>
      <c r="AG102" s="14"/>
    </row>
    <row r="103" spans="4:33" ht="15" customHeight="1" x14ac:dyDescent="0.25">
      <c r="D103" s="4260" t="s">
        <v>18655</v>
      </c>
      <c r="E103" s="4261"/>
      <c r="F103" s="4261"/>
      <c r="G103" s="4262"/>
      <c r="H103" s="2876" t="s">
        <v>10436</v>
      </c>
      <c r="I103" s="4267" t="s">
        <v>18671</v>
      </c>
      <c r="J103" s="4268"/>
      <c r="K103" s="4268"/>
      <c r="L103" s="4268"/>
      <c r="M103" s="14"/>
      <c r="N103" s="14"/>
      <c r="O103" s="14"/>
      <c r="P103" s="14"/>
      <c r="Q103" s="14"/>
      <c r="R103" s="14"/>
      <c r="S103" s="14"/>
      <c r="T103" s="14"/>
      <c r="U103" s="14"/>
      <c r="V103" s="14"/>
      <c r="W103" s="14"/>
      <c r="X103" s="14"/>
      <c r="Y103" s="14"/>
      <c r="Z103" s="14"/>
      <c r="AA103" s="14"/>
      <c r="AB103" s="14"/>
      <c r="AC103" s="14"/>
      <c r="AD103" s="14"/>
      <c r="AE103" s="14"/>
      <c r="AF103" s="14"/>
      <c r="AG103" s="14"/>
    </row>
    <row r="104" spans="4:33" ht="15" customHeight="1" x14ac:dyDescent="0.25">
      <c r="D104" s="2863"/>
      <c r="E104" s="4248" t="s">
        <v>18656</v>
      </c>
      <c r="F104" s="4248"/>
      <c r="G104" s="4249"/>
      <c r="H104" s="1011"/>
      <c r="I104" s="4265">
        <v>111225</v>
      </c>
      <c r="J104" s="4266"/>
      <c r="K104" s="4266"/>
      <c r="L104" s="4266"/>
      <c r="M104" s="14"/>
      <c r="N104" s="14"/>
      <c r="O104" s="14"/>
      <c r="P104" s="14"/>
      <c r="Q104" s="14"/>
      <c r="R104" s="14"/>
      <c r="S104" s="14"/>
      <c r="T104" s="14"/>
      <c r="U104" s="14"/>
      <c r="V104" s="14"/>
      <c r="W104" s="14"/>
      <c r="X104" s="14"/>
      <c r="Y104" s="14"/>
      <c r="Z104" s="14"/>
      <c r="AA104" s="14"/>
      <c r="AB104" s="14"/>
      <c r="AC104" s="14"/>
      <c r="AD104" s="14"/>
      <c r="AE104" s="14"/>
      <c r="AF104" s="14"/>
      <c r="AG104" s="14"/>
    </row>
    <row r="105" spans="4:33" ht="15" customHeight="1" x14ac:dyDescent="0.25">
      <c r="D105" s="4252" t="s">
        <v>18657</v>
      </c>
      <c r="E105" s="3903"/>
      <c r="F105" s="3903"/>
      <c r="G105" s="3904"/>
      <c r="H105" s="2876" t="s">
        <v>12328</v>
      </c>
      <c r="I105" s="4267" t="s">
        <v>18672</v>
      </c>
      <c r="J105" s="4268"/>
      <c r="K105" s="4268"/>
      <c r="L105" s="4268"/>
      <c r="M105" s="14"/>
      <c r="N105" s="14"/>
      <c r="O105" s="14"/>
      <c r="P105" s="14"/>
      <c r="Q105" s="14"/>
      <c r="R105" s="14"/>
      <c r="S105" s="14"/>
      <c r="T105" s="14"/>
      <c r="U105" s="14"/>
      <c r="V105" s="14"/>
      <c r="W105" s="14"/>
      <c r="X105" s="14"/>
      <c r="Y105" s="14"/>
      <c r="Z105" s="14"/>
      <c r="AA105" s="14"/>
      <c r="AB105" s="14"/>
      <c r="AC105" s="14"/>
      <c r="AD105" s="14"/>
      <c r="AE105" s="14"/>
      <c r="AF105" s="14"/>
      <c r="AG105" s="14"/>
    </row>
    <row r="106" spans="4:33" ht="15" customHeight="1" x14ac:dyDescent="0.25">
      <c r="D106" s="2863"/>
      <c r="E106" s="4248" t="s">
        <v>18658</v>
      </c>
      <c r="F106" s="4248"/>
      <c r="G106" s="4249"/>
      <c r="H106" s="1011"/>
      <c r="I106" s="4265">
        <v>600808</v>
      </c>
      <c r="J106" s="4266"/>
      <c r="K106" s="4266"/>
      <c r="L106" s="4266"/>
      <c r="M106" s="14"/>
      <c r="N106" s="14"/>
      <c r="O106" s="14"/>
      <c r="P106" s="14"/>
      <c r="Q106" s="14"/>
      <c r="R106" s="14"/>
      <c r="S106" s="14"/>
      <c r="T106" s="14"/>
      <c r="U106" s="14"/>
      <c r="V106" s="14"/>
      <c r="W106" s="14"/>
      <c r="X106" s="14"/>
      <c r="Y106" s="14"/>
      <c r="Z106" s="14"/>
      <c r="AA106" s="14"/>
      <c r="AB106" s="14"/>
      <c r="AC106" s="14"/>
      <c r="AD106" s="14"/>
      <c r="AE106" s="14"/>
      <c r="AF106" s="14"/>
      <c r="AG106" s="14"/>
    </row>
    <row r="107" spans="4:33" ht="30" customHeight="1" x14ac:dyDescent="0.25">
      <c r="D107" s="4252" t="s">
        <v>18659</v>
      </c>
      <c r="E107" s="3903"/>
      <c r="F107" s="3903"/>
      <c r="G107" s="3904"/>
      <c r="H107" s="2876" t="s">
        <v>10500</v>
      </c>
      <c r="I107" s="4267" t="s">
        <v>18673</v>
      </c>
      <c r="J107" s="4268"/>
      <c r="K107" s="4268"/>
      <c r="L107" s="4268"/>
      <c r="M107" s="14"/>
      <c r="N107" s="14"/>
      <c r="O107" s="14"/>
      <c r="P107" s="14"/>
      <c r="Q107" s="14"/>
      <c r="R107" s="14"/>
      <c r="S107" s="14"/>
      <c r="T107" s="14"/>
      <c r="U107" s="14"/>
      <c r="V107" s="14"/>
      <c r="W107" s="14"/>
      <c r="X107" s="14"/>
      <c r="Y107" s="14"/>
      <c r="Z107" s="14"/>
      <c r="AA107" s="14"/>
      <c r="AB107" s="14"/>
      <c r="AC107" s="14"/>
      <c r="AD107" s="14"/>
      <c r="AE107" s="14"/>
      <c r="AF107" s="14"/>
      <c r="AG107" s="14"/>
    </row>
    <row r="108" spans="4:33" ht="15" customHeight="1" x14ac:dyDescent="0.25">
      <c r="D108" s="2863"/>
      <c r="E108" s="4248" t="s">
        <v>18660</v>
      </c>
      <c r="F108" s="4248"/>
      <c r="G108" s="4249"/>
      <c r="H108" s="1011"/>
      <c r="I108" s="4265">
        <v>0</v>
      </c>
      <c r="J108" s="4266"/>
      <c r="K108" s="4266"/>
      <c r="L108" s="4266"/>
      <c r="M108" s="14"/>
      <c r="N108" s="14"/>
      <c r="O108" s="14"/>
      <c r="P108" s="14"/>
      <c r="Q108" s="14"/>
      <c r="R108" s="14"/>
      <c r="S108" s="14"/>
      <c r="T108" s="14"/>
      <c r="U108" s="14"/>
      <c r="V108" s="14"/>
      <c r="W108" s="14"/>
      <c r="X108" s="14"/>
      <c r="Y108" s="14"/>
      <c r="Z108" s="14"/>
      <c r="AA108" s="14"/>
      <c r="AB108" s="14"/>
      <c r="AC108" s="14"/>
      <c r="AD108" s="14"/>
      <c r="AE108" s="14"/>
      <c r="AF108" s="14"/>
      <c r="AG108" s="14"/>
    </row>
    <row r="109" spans="4:33" ht="15" customHeight="1" x14ac:dyDescent="0.25">
      <c r="D109" s="4252" t="s">
        <v>18661</v>
      </c>
      <c r="E109" s="3903"/>
      <c r="F109" s="3903"/>
      <c r="G109" s="3904"/>
      <c r="H109" s="2876" t="s">
        <v>10415</v>
      </c>
      <c r="I109" s="4267" t="s">
        <v>18674</v>
      </c>
      <c r="J109" s="4268"/>
      <c r="K109" s="4268"/>
      <c r="L109" s="4268"/>
      <c r="M109" s="14"/>
      <c r="N109" s="14"/>
      <c r="O109" s="14"/>
      <c r="P109" s="14"/>
      <c r="Q109" s="14"/>
      <c r="R109" s="14"/>
      <c r="S109" s="14"/>
      <c r="T109" s="14"/>
      <c r="U109" s="14"/>
      <c r="V109" s="14"/>
      <c r="W109" s="14"/>
      <c r="X109" s="14"/>
      <c r="Y109" s="14"/>
      <c r="Z109" s="14"/>
      <c r="AA109" s="14"/>
      <c r="AB109" s="14"/>
      <c r="AC109" s="14"/>
      <c r="AD109" s="14"/>
      <c r="AE109" s="14"/>
      <c r="AF109" s="14"/>
      <c r="AG109" s="14"/>
    </row>
    <row r="110" spans="4:33" ht="15" customHeight="1" x14ac:dyDescent="0.25">
      <c r="D110" s="2863"/>
      <c r="E110" s="4248"/>
      <c r="F110" s="4248"/>
      <c r="G110" s="4249"/>
      <c r="H110" s="1011"/>
      <c r="I110" s="4265">
        <v>22</v>
      </c>
      <c r="J110" s="4266"/>
      <c r="K110" s="4266"/>
      <c r="L110" s="4266"/>
      <c r="M110" s="14"/>
      <c r="N110" s="14"/>
      <c r="O110" s="14"/>
      <c r="P110" s="14"/>
      <c r="Q110" s="14"/>
      <c r="R110" s="14"/>
      <c r="S110" s="14"/>
      <c r="T110" s="14"/>
      <c r="U110" s="14"/>
      <c r="V110" s="14"/>
      <c r="W110" s="14"/>
      <c r="X110" s="14"/>
      <c r="Y110" s="14"/>
      <c r="Z110" s="14"/>
      <c r="AA110" s="14"/>
      <c r="AB110" s="14"/>
      <c r="AC110" s="14"/>
      <c r="AD110" s="14"/>
      <c r="AE110" s="14"/>
      <c r="AF110" s="14"/>
      <c r="AG110" s="14"/>
    </row>
    <row r="111" spans="4:33" ht="15" customHeight="1" x14ac:dyDescent="0.25">
      <c r="D111" s="4252" t="s">
        <v>18684</v>
      </c>
      <c r="E111" s="3903"/>
      <c r="F111" s="3903"/>
      <c r="G111" s="3904"/>
      <c r="H111" s="2876" t="s">
        <v>8844</v>
      </c>
      <c r="I111" s="4267" t="s">
        <v>18646</v>
      </c>
      <c r="J111" s="4268"/>
      <c r="K111" s="4268"/>
      <c r="L111" s="4268"/>
      <c r="M111" s="14"/>
      <c r="N111" s="14"/>
      <c r="O111" s="14"/>
      <c r="P111" s="14"/>
      <c r="Q111" s="14"/>
      <c r="R111" s="14"/>
      <c r="S111" s="14"/>
      <c r="T111" s="14"/>
      <c r="U111" s="14"/>
      <c r="V111" s="14"/>
      <c r="W111" s="14"/>
      <c r="X111" s="14"/>
      <c r="Y111" s="14"/>
      <c r="Z111" s="14"/>
      <c r="AA111" s="14"/>
      <c r="AB111" s="14"/>
      <c r="AC111" s="14"/>
      <c r="AD111" s="14"/>
      <c r="AE111" s="14"/>
      <c r="AF111" s="14"/>
      <c r="AG111" s="14"/>
    </row>
    <row r="112" spans="4:33" ht="30" customHeight="1" x14ac:dyDescent="0.25">
      <c r="D112" s="2863"/>
      <c r="E112" s="4248">
        <v>250</v>
      </c>
      <c r="F112" s="4248"/>
      <c r="G112" s="4249"/>
      <c r="H112" s="2869"/>
      <c r="I112" s="4265" t="s">
        <v>18647</v>
      </c>
      <c r="J112" s="4266"/>
      <c r="K112" s="4266"/>
      <c r="L112" s="4266"/>
      <c r="M112" s="14"/>
      <c r="N112" s="14"/>
      <c r="O112" s="14"/>
      <c r="P112" s="14"/>
      <c r="Q112" s="14"/>
      <c r="R112" s="14"/>
      <c r="S112" s="14"/>
      <c r="T112" s="14"/>
      <c r="U112" s="14"/>
      <c r="V112" s="14"/>
      <c r="W112" s="14"/>
      <c r="X112" s="14"/>
      <c r="Y112" s="14"/>
      <c r="Z112" s="14"/>
      <c r="AA112" s="14"/>
      <c r="AB112" s="14"/>
      <c r="AC112" s="14"/>
      <c r="AD112" s="14"/>
      <c r="AE112" s="14"/>
      <c r="AF112" s="14"/>
      <c r="AG112" s="14"/>
    </row>
    <row r="113" spans="4:33" ht="15" customHeight="1" x14ac:dyDescent="0.25">
      <c r="D113" s="4252" t="s">
        <v>18685</v>
      </c>
      <c r="E113" s="3903"/>
      <c r="F113" s="3903"/>
      <c r="G113" s="3904"/>
      <c r="H113" s="2876" t="s">
        <v>11491</v>
      </c>
      <c r="I113" s="4276" t="s">
        <v>18675</v>
      </c>
      <c r="J113" s="4277"/>
      <c r="K113" s="4277"/>
      <c r="L113" s="4277"/>
      <c r="M113" s="14"/>
      <c r="N113" s="14"/>
      <c r="O113" s="14"/>
      <c r="P113" s="14"/>
      <c r="Q113" s="14"/>
      <c r="R113" s="14"/>
      <c r="S113" s="14"/>
      <c r="T113" s="14"/>
      <c r="U113" s="14"/>
      <c r="V113" s="14"/>
      <c r="W113" s="14"/>
      <c r="X113" s="14"/>
      <c r="Y113" s="14"/>
      <c r="Z113" s="14"/>
      <c r="AA113" s="14"/>
      <c r="AB113" s="14"/>
      <c r="AC113" s="14"/>
      <c r="AD113" s="14"/>
      <c r="AE113" s="14"/>
      <c r="AF113" s="14"/>
      <c r="AG113" s="14"/>
    </row>
    <row r="114" spans="4:33" ht="15" customHeight="1" x14ac:dyDescent="0.25">
      <c r="D114" s="2863"/>
      <c r="E114" s="4248">
        <v>100</v>
      </c>
      <c r="F114" s="4248"/>
      <c r="G114" s="4249"/>
      <c r="H114" s="2869"/>
      <c r="I114" s="4265">
        <v>8000</v>
      </c>
      <c r="J114" s="4266"/>
      <c r="K114" s="4266"/>
      <c r="L114" s="4266"/>
      <c r="M114" s="14"/>
      <c r="N114" s="14"/>
      <c r="O114" s="14"/>
      <c r="P114" s="14"/>
      <c r="Q114" s="14"/>
      <c r="R114" s="14"/>
      <c r="S114" s="14"/>
      <c r="T114" s="14"/>
      <c r="U114" s="14"/>
      <c r="V114" s="14"/>
      <c r="W114" s="14"/>
      <c r="X114" s="14"/>
      <c r="Y114" s="14"/>
      <c r="Z114" s="14"/>
      <c r="AA114" s="14"/>
      <c r="AB114" s="14"/>
      <c r="AC114" s="14"/>
      <c r="AD114" s="14"/>
      <c r="AE114" s="14"/>
      <c r="AF114" s="14"/>
      <c r="AG114" s="14"/>
    </row>
    <row r="115" spans="4:33" ht="15" customHeight="1" x14ac:dyDescent="0.25">
      <c r="D115" s="4252" t="s">
        <v>18686</v>
      </c>
      <c r="E115" s="3903"/>
      <c r="F115" s="3903"/>
      <c r="G115" s="3904"/>
      <c r="H115" s="2876" t="s">
        <v>10026</v>
      </c>
      <c r="I115" s="4267" t="s">
        <v>18676</v>
      </c>
      <c r="J115" s="4268"/>
      <c r="K115" s="4268"/>
      <c r="L115" s="4268"/>
      <c r="M115" s="14"/>
      <c r="N115" s="14"/>
      <c r="O115" s="14"/>
      <c r="P115" s="14"/>
      <c r="Q115" s="14"/>
      <c r="R115" s="14"/>
      <c r="S115" s="14"/>
      <c r="T115" s="14"/>
      <c r="U115" s="14"/>
      <c r="V115" s="14"/>
      <c r="W115" s="14"/>
      <c r="X115" s="14"/>
      <c r="Y115" s="14"/>
      <c r="Z115" s="14"/>
      <c r="AA115" s="14"/>
      <c r="AB115" s="14"/>
      <c r="AC115" s="14"/>
      <c r="AD115" s="14"/>
      <c r="AE115" s="14"/>
      <c r="AF115" s="14"/>
      <c r="AG115" s="14"/>
    </row>
    <row r="116" spans="4:33" ht="15" customHeight="1" x14ac:dyDescent="0.25">
      <c r="D116" s="2863"/>
      <c r="E116" s="4248">
        <v>978</v>
      </c>
      <c r="F116" s="4248"/>
      <c r="G116" s="4249"/>
      <c r="H116" s="2869"/>
      <c r="I116" s="4271" t="s">
        <v>18677</v>
      </c>
      <c r="J116" s="4248"/>
      <c r="K116" s="4248"/>
      <c r="L116" s="4248"/>
      <c r="M116" s="14"/>
      <c r="N116" s="14"/>
      <c r="O116" s="14"/>
      <c r="P116" s="14"/>
      <c r="Q116" s="14"/>
      <c r="R116" s="14"/>
      <c r="S116" s="14"/>
      <c r="T116" s="14"/>
      <c r="U116" s="14"/>
      <c r="V116" s="14"/>
      <c r="W116" s="14"/>
      <c r="X116" s="14"/>
      <c r="Y116" s="14"/>
      <c r="Z116" s="14"/>
      <c r="AA116" s="14"/>
      <c r="AB116" s="14"/>
      <c r="AC116" s="14"/>
      <c r="AD116" s="14"/>
      <c r="AE116" s="14"/>
      <c r="AF116" s="14"/>
      <c r="AG116" s="14"/>
    </row>
    <row r="117" spans="4:33" ht="15" customHeight="1" x14ac:dyDescent="0.25">
      <c r="D117" s="4252" t="s">
        <v>18687</v>
      </c>
      <c r="E117" s="3903"/>
      <c r="F117" s="3903"/>
      <c r="G117" s="3904"/>
      <c r="H117" s="2877" t="s">
        <v>10361</v>
      </c>
      <c r="I117" s="4274" t="s">
        <v>18678</v>
      </c>
      <c r="J117" s="4275"/>
      <c r="K117" s="4275"/>
      <c r="L117" s="4275"/>
      <c r="M117" s="14"/>
      <c r="N117" s="14"/>
      <c r="O117" s="14"/>
      <c r="P117" s="14"/>
      <c r="Q117" s="14"/>
      <c r="R117" s="14"/>
      <c r="S117" s="14"/>
      <c r="T117" s="14"/>
      <c r="U117" s="14"/>
      <c r="V117" s="14"/>
      <c r="W117" s="14"/>
      <c r="X117" s="14"/>
      <c r="Y117" s="14"/>
      <c r="Z117" s="14"/>
      <c r="AA117" s="14"/>
      <c r="AB117" s="14"/>
      <c r="AC117" s="14"/>
      <c r="AD117" s="14"/>
      <c r="AE117" s="14"/>
      <c r="AF117" s="14"/>
      <c r="AG117" s="14"/>
    </row>
    <row r="118" spans="4:33" ht="15" customHeight="1" x14ac:dyDescent="0.25">
      <c r="D118" s="2863"/>
      <c r="E118" s="4248">
        <v>170816</v>
      </c>
      <c r="F118" s="4248"/>
      <c r="G118" s="4249"/>
      <c r="H118" s="2869"/>
      <c r="I118" s="4271" t="s">
        <v>18679</v>
      </c>
      <c r="J118" s="4248"/>
      <c r="K118" s="4248"/>
      <c r="L118" s="4248"/>
      <c r="M118" s="14"/>
      <c r="N118" s="14"/>
      <c r="O118" s="14"/>
      <c r="P118" s="14"/>
      <c r="Q118" s="14"/>
      <c r="R118" s="14"/>
      <c r="S118" s="14"/>
      <c r="T118" s="14"/>
      <c r="U118" s="14"/>
      <c r="V118" s="14"/>
      <c r="W118" s="14"/>
      <c r="X118" s="14"/>
      <c r="Y118" s="14"/>
      <c r="Z118" s="14"/>
      <c r="AA118" s="14"/>
      <c r="AB118" s="14"/>
      <c r="AC118" s="14"/>
      <c r="AD118" s="14"/>
      <c r="AE118" s="14"/>
      <c r="AF118" s="14"/>
      <c r="AG118" s="14"/>
    </row>
    <row r="119" spans="4:33" ht="15" customHeight="1" x14ac:dyDescent="0.25">
      <c r="D119" s="4252" t="s">
        <v>18688</v>
      </c>
      <c r="E119" s="3903"/>
      <c r="F119" s="3903"/>
      <c r="G119" s="3904"/>
      <c r="H119" s="2878" t="s">
        <v>10367</v>
      </c>
      <c r="I119" s="4274" t="s">
        <v>18680</v>
      </c>
      <c r="J119" s="4275"/>
      <c r="K119" s="4275"/>
      <c r="L119" s="4275"/>
      <c r="M119" s="14"/>
      <c r="N119" s="14"/>
      <c r="O119" s="14"/>
      <c r="P119" s="14"/>
      <c r="Q119" s="14"/>
      <c r="R119" s="14"/>
      <c r="S119" s="14"/>
      <c r="T119" s="14"/>
      <c r="U119" s="14"/>
      <c r="V119" s="14"/>
      <c r="W119" s="14"/>
      <c r="X119" s="14"/>
      <c r="Y119" s="14"/>
      <c r="Z119" s="14"/>
      <c r="AA119" s="14"/>
      <c r="AB119" s="14"/>
      <c r="AC119" s="14"/>
      <c r="AD119" s="14"/>
      <c r="AE119" s="14"/>
      <c r="AF119" s="14"/>
      <c r="AG119" s="14"/>
    </row>
    <row r="120" spans="4:33" ht="15" customHeight="1" x14ac:dyDescent="0.25">
      <c r="D120" s="2863"/>
      <c r="E120" s="4248">
        <v>0</v>
      </c>
      <c r="F120" s="4248"/>
      <c r="G120" s="4249"/>
      <c r="H120" s="2869"/>
      <c r="I120" s="4271">
        <v>0</v>
      </c>
      <c r="J120" s="4248"/>
      <c r="K120" s="4248"/>
      <c r="L120" s="4248"/>
      <c r="M120" s="14"/>
      <c r="N120" s="14"/>
      <c r="O120" s="14"/>
      <c r="P120" s="14"/>
      <c r="Q120" s="14"/>
      <c r="R120" s="14"/>
      <c r="S120" s="14"/>
      <c r="T120" s="14"/>
      <c r="U120" s="14"/>
      <c r="V120" s="14"/>
      <c r="W120" s="14"/>
      <c r="X120" s="14"/>
      <c r="Y120" s="14"/>
      <c r="Z120" s="14"/>
      <c r="AA120" s="14"/>
      <c r="AB120" s="14"/>
      <c r="AC120" s="14"/>
      <c r="AD120" s="14"/>
      <c r="AE120" s="14"/>
      <c r="AF120" s="14"/>
      <c r="AG120" s="14"/>
    </row>
    <row r="121" spans="4:33" ht="15" customHeight="1" x14ac:dyDescent="0.25">
      <c r="D121" s="4252" t="s">
        <v>18689</v>
      </c>
      <c r="E121" s="3903"/>
      <c r="F121" s="3903"/>
      <c r="G121" s="3904"/>
      <c r="H121" s="2876" t="s">
        <v>1002</v>
      </c>
      <c r="I121" s="4274" t="s">
        <v>18681</v>
      </c>
      <c r="J121" s="4275"/>
      <c r="K121" s="4275"/>
      <c r="L121" s="4275"/>
      <c r="M121" s="14"/>
      <c r="N121" s="14"/>
      <c r="O121" s="14"/>
      <c r="P121" s="14"/>
      <c r="Q121" s="14"/>
      <c r="R121" s="14"/>
      <c r="S121" s="14"/>
      <c r="T121" s="14"/>
      <c r="U121" s="14"/>
      <c r="V121" s="14"/>
      <c r="W121" s="14"/>
      <c r="X121" s="14"/>
      <c r="Y121" s="14"/>
      <c r="Z121" s="14"/>
      <c r="AA121" s="14"/>
      <c r="AB121" s="14"/>
      <c r="AC121" s="14"/>
      <c r="AD121" s="14"/>
      <c r="AE121" s="14"/>
      <c r="AF121" s="14"/>
      <c r="AG121" s="14"/>
    </row>
    <row r="122" spans="4:33" ht="15" customHeight="1" x14ac:dyDescent="0.25">
      <c r="D122" s="2863"/>
      <c r="E122" s="4258">
        <v>0</v>
      </c>
      <c r="F122" s="4258"/>
      <c r="G122" s="4259"/>
      <c r="H122" s="2874"/>
      <c r="I122" s="4271">
        <v>70000</v>
      </c>
      <c r="J122" s="4248"/>
      <c r="K122" s="4248"/>
      <c r="L122" s="4248"/>
      <c r="M122" s="14"/>
      <c r="N122" s="14"/>
      <c r="O122" s="14"/>
      <c r="P122" s="14"/>
      <c r="Q122" s="14"/>
      <c r="R122" s="14"/>
      <c r="S122" s="14"/>
      <c r="T122" s="14"/>
      <c r="U122" s="14"/>
      <c r="V122" s="14"/>
      <c r="W122" s="14"/>
      <c r="X122" s="14"/>
      <c r="Y122" s="14"/>
      <c r="Z122" s="14"/>
      <c r="AA122" s="14"/>
      <c r="AB122" s="14"/>
      <c r="AC122" s="14"/>
      <c r="AD122" s="14"/>
      <c r="AE122" s="14"/>
      <c r="AF122" s="14"/>
      <c r="AG122" s="14"/>
    </row>
    <row r="123" spans="4:33" ht="15" customHeight="1" x14ac:dyDescent="0.25">
      <c r="D123" s="4245" t="s">
        <v>18690</v>
      </c>
      <c r="E123" s="4246"/>
      <c r="F123" s="4246"/>
      <c r="G123" s="4247"/>
      <c r="H123" s="2876" t="s">
        <v>10483</v>
      </c>
      <c r="I123" s="4274" t="s">
        <v>18650</v>
      </c>
      <c r="J123" s="4275"/>
      <c r="K123" s="4275"/>
      <c r="L123" s="4275"/>
      <c r="M123" s="14"/>
      <c r="N123" s="14"/>
      <c r="O123" s="14"/>
      <c r="P123" s="14"/>
      <c r="Q123" s="14"/>
      <c r="R123" s="14"/>
      <c r="S123" s="14"/>
      <c r="T123" s="14"/>
      <c r="U123" s="14"/>
      <c r="V123" s="14"/>
      <c r="W123" s="14"/>
      <c r="X123" s="14"/>
      <c r="Y123" s="14"/>
      <c r="Z123" s="14"/>
      <c r="AA123" s="14"/>
      <c r="AB123" s="14"/>
      <c r="AC123" s="14"/>
      <c r="AD123" s="14"/>
      <c r="AE123" s="14"/>
      <c r="AF123" s="14"/>
      <c r="AG123" s="14"/>
    </row>
    <row r="124" spans="4:33" ht="15" customHeight="1" x14ac:dyDescent="0.25">
      <c r="D124" s="2863"/>
      <c r="E124" s="4248" t="s">
        <v>18691</v>
      </c>
      <c r="F124" s="4248"/>
      <c r="G124" s="4249"/>
      <c r="H124" s="2869"/>
      <c r="I124" s="4271">
        <v>1</v>
      </c>
      <c r="J124" s="4248"/>
      <c r="K124" s="4248"/>
      <c r="L124" s="4248"/>
      <c r="M124" s="14"/>
      <c r="N124" s="14"/>
      <c r="O124" s="14"/>
      <c r="P124" s="14"/>
      <c r="Q124" s="14"/>
      <c r="R124" s="14"/>
      <c r="S124" s="14"/>
      <c r="T124" s="14"/>
      <c r="U124" s="14"/>
      <c r="V124" s="14"/>
      <c r="W124" s="14"/>
      <c r="X124" s="14"/>
      <c r="Y124" s="14"/>
      <c r="Z124" s="14"/>
      <c r="AA124" s="14"/>
      <c r="AB124" s="14"/>
      <c r="AC124" s="14"/>
      <c r="AD124" s="14"/>
      <c r="AE124" s="14"/>
      <c r="AF124" s="14"/>
      <c r="AG124" s="14"/>
    </row>
    <row r="125" spans="4:33" ht="15" customHeight="1" x14ac:dyDescent="0.25">
      <c r="D125" s="4252" t="s">
        <v>18700</v>
      </c>
      <c r="E125" s="3903"/>
      <c r="F125" s="3903"/>
      <c r="G125" s="3904"/>
      <c r="H125" s="2876" t="s">
        <v>11505</v>
      </c>
      <c r="I125" s="4274" t="s">
        <v>18682</v>
      </c>
      <c r="J125" s="4275"/>
      <c r="K125" s="4275"/>
      <c r="L125" s="4275"/>
      <c r="M125" s="14"/>
      <c r="N125" s="14"/>
      <c r="O125" s="14"/>
      <c r="P125" s="14"/>
      <c r="Q125" s="14"/>
      <c r="R125" s="14"/>
      <c r="S125" s="14"/>
      <c r="T125" s="14"/>
      <c r="U125" s="14"/>
      <c r="V125" s="14"/>
      <c r="W125" s="14"/>
      <c r="X125" s="14"/>
      <c r="Y125" s="14"/>
      <c r="Z125" s="14"/>
      <c r="AA125" s="14"/>
      <c r="AB125" s="14"/>
      <c r="AC125" s="14"/>
      <c r="AD125" s="14"/>
      <c r="AE125" s="14"/>
      <c r="AF125" s="14"/>
      <c r="AG125" s="14"/>
    </row>
    <row r="126" spans="4:33" ht="15" customHeight="1" x14ac:dyDescent="0.25">
      <c r="D126" s="2863"/>
      <c r="E126" s="4248">
        <v>0</v>
      </c>
      <c r="F126" s="4248"/>
      <c r="G126" s="4249"/>
      <c r="H126" s="2869"/>
      <c r="I126" s="4271" t="s">
        <v>18683</v>
      </c>
      <c r="J126" s="4248"/>
      <c r="K126" s="4248"/>
      <c r="L126" s="4248"/>
      <c r="M126" s="14"/>
      <c r="N126" s="14"/>
      <c r="O126" s="14"/>
      <c r="P126" s="14"/>
      <c r="Q126" s="14"/>
      <c r="R126" s="14"/>
      <c r="S126" s="14"/>
      <c r="T126" s="14"/>
      <c r="U126" s="14"/>
      <c r="V126" s="14"/>
      <c r="W126" s="14"/>
      <c r="X126" s="14"/>
      <c r="Y126" s="14"/>
      <c r="Z126" s="14"/>
      <c r="AA126" s="14"/>
      <c r="AB126" s="14"/>
      <c r="AC126" s="14"/>
      <c r="AD126" s="14"/>
      <c r="AE126" s="14"/>
      <c r="AF126" s="14"/>
      <c r="AG126" s="14"/>
    </row>
    <row r="127" spans="4:33" ht="15" customHeight="1" x14ac:dyDescent="0.25">
      <c r="D127" s="4252" t="s">
        <v>18671</v>
      </c>
      <c r="E127" s="3903"/>
      <c r="F127" s="3903"/>
      <c r="G127" s="3904"/>
      <c r="H127" s="2876" t="s">
        <v>10445</v>
      </c>
      <c r="I127" s="4274" t="s">
        <v>18684</v>
      </c>
      <c r="J127" s="4275"/>
      <c r="K127" s="4275"/>
      <c r="L127" s="4275"/>
      <c r="M127" s="14"/>
      <c r="N127" s="14"/>
      <c r="O127" s="14"/>
      <c r="P127" s="14"/>
      <c r="Q127" s="14"/>
      <c r="R127" s="14"/>
      <c r="S127" s="14"/>
      <c r="T127" s="14"/>
      <c r="U127" s="14"/>
      <c r="V127" s="14"/>
      <c r="W127" s="14"/>
      <c r="X127" s="14"/>
      <c r="Y127" s="14"/>
      <c r="Z127" s="14"/>
      <c r="AA127" s="14"/>
      <c r="AB127" s="14"/>
      <c r="AC127" s="14"/>
      <c r="AD127" s="14"/>
      <c r="AE127" s="14"/>
      <c r="AF127" s="14"/>
      <c r="AG127" s="14"/>
    </row>
    <row r="128" spans="4:33" ht="15" customHeight="1" x14ac:dyDescent="0.25">
      <c r="D128" s="2863"/>
      <c r="E128" s="4248">
        <v>142057</v>
      </c>
      <c r="F128" s="4248"/>
      <c r="G128" s="4249"/>
      <c r="H128" s="2869"/>
      <c r="I128" s="4271">
        <v>250</v>
      </c>
      <c r="J128" s="4248"/>
      <c r="K128" s="4248"/>
      <c r="L128" s="4248"/>
      <c r="M128" s="14"/>
      <c r="N128" s="14"/>
      <c r="O128" s="14"/>
      <c r="P128" s="14"/>
      <c r="Q128" s="14"/>
      <c r="R128" s="14"/>
      <c r="S128" s="14"/>
      <c r="T128" s="14"/>
      <c r="U128" s="14"/>
      <c r="V128" s="14"/>
      <c r="W128" s="14"/>
      <c r="X128" s="14"/>
      <c r="Y128" s="14"/>
      <c r="Z128" s="14"/>
      <c r="AA128" s="14"/>
      <c r="AB128" s="14"/>
      <c r="AC128" s="14"/>
      <c r="AD128" s="14"/>
      <c r="AE128" s="14"/>
      <c r="AF128" s="14"/>
      <c r="AG128" s="14"/>
    </row>
    <row r="129" spans="4:33" ht="15" customHeight="1" x14ac:dyDescent="0.25">
      <c r="D129" s="4245" t="s">
        <v>18672</v>
      </c>
      <c r="E129" s="4246"/>
      <c r="F129" s="4246"/>
      <c r="G129" s="4247"/>
      <c r="H129" s="2876" t="s">
        <v>8841</v>
      </c>
      <c r="I129" s="4274" t="s">
        <v>18685</v>
      </c>
      <c r="J129" s="4275"/>
      <c r="K129" s="4275"/>
      <c r="L129" s="4275"/>
      <c r="M129" s="14"/>
      <c r="N129" s="14"/>
      <c r="O129" s="14"/>
      <c r="P129" s="14"/>
      <c r="Q129" s="14"/>
      <c r="R129" s="14"/>
      <c r="S129" s="14"/>
      <c r="T129" s="14"/>
      <c r="U129" s="14"/>
      <c r="V129" s="14"/>
      <c r="W129" s="14"/>
      <c r="X129" s="14"/>
      <c r="Y129" s="14"/>
      <c r="Z129" s="14"/>
      <c r="AA129" s="14"/>
      <c r="AB129" s="14"/>
      <c r="AC129" s="14"/>
      <c r="AD129" s="14"/>
      <c r="AE129" s="14"/>
      <c r="AF129" s="14"/>
      <c r="AG129" s="14"/>
    </row>
    <row r="130" spans="4:33" ht="15" customHeight="1" x14ac:dyDescent="0.25">
      <c r="D130" s="2863"/>
      <c r="E130" s="4248">
        <v>600808</v>
      </c>
      <c r="F130" s="4248"/>
      <c r="G130" s="4249"/>
      <c r="H130" s="2869"/>
      <c r="I130" s="4271">
        <v>2100</v>
      </c>
      <c r="J130" s="4248"/>
      <c r="K130" s="4248"/>
      <c r="L130" s="4248"/>
      <c r="M130" s="14"/>
      <c r="N130" s="14"/>
      <c r="O130" s="14"/>
      <c r="P130" s="14"/>
      <c r="Q130" s="14"/>
      <c r="R130" s="14"/>
      <c r="S130" s="14"/>
      <c r="T130" s="14"/>
      <c r="U130" s="14"/>
      <c r="V130" s="14"/>
      <c r="W130" s="14"/>
      <c r="X130" s="14"/>
      <c r="Y130" s="14"/>
      <c r="Z130" s="14"/>
      <c r="AA130" s="14"/>
      <c r="AB130" s="14"/>
      <c r="AC130" s="14"/>
      <c r="AD130" s="14"/>
      <c r="AE130" s="14"/>
      <c r="AF130" s="14"/>
      <c r="AG130" s="14"/>
    </row>
    <row r="131" spans="4:33" ht="15" customHeight="1" x14ac:dyDescent="0.25">
      <c r="D131" s="4252" t="s">
        <v>18673</v>
      </c>
      <c r="E131" s="3903"/>
      <c r="F131" s="3903"/>
      <c r="G131" s="3904"/>
      <c r="H131" s="2876" t="s">
        <v>10479</v>
      </c>
      <c r="I131" s="4274" t="s">
        <v>18686</v>
      </c>
      <c r="J131" s="4275"/>
      <c r="K131" s="4275"/>
      <c r="L131" s="4275"/>
      <c r="M131" s="14"/>
      <c r="N131" s="14"/>
      <c r="O131" s="14"/>
      <c r="P131" s="14"/>
      <c r="Q131" s="14"/>
      <c r="R131" s="14"/>
      <c r="S131" s="14"/>
      <c r="T131" s="14"/>
      <c r="U131" s="14"/>
      <c r="V131" s="14"/>
      <c r="W131" s="14"/>
      <c r="X131" s="14"/>
      <c r="Y131" s="14"/>
      <c r="Z131" s="14"/>
      <c r="AA131" s="14"/>
      <c r="AB131" s="14"/>
      <c r="AC131" s="14"/>
      <c r="AD131" s="14"/>
      <c r="AE131" s="14"/>
      <c r="AF131" s="14"/>
      <c r="AG131" s="14"/>
    </row>
    <row r="132" spans="4:33" ht="15" customHeight="1" x14ac:dyDescent="0.25">
      <c r="D132" s="2863"/>
      <c r="E132" s="4258">
        <v>0</v>
      </c>
      <c r="F132" s="4258"/>
      <c r="G132" s="4259"/>
      <c r="H132" s="2874"/>
      <c r="I132" s="4271">
        <v>978</v>
      </c>
      <c r="J132" s="4248"/>
      <c r="K132" s="4248"/>
      <c r="L132" s="4248"/>
      <c r="M132" s="14"/>
      <c r="N132" s="14"/>
      <c r="O132" s="14"/>
      <c r="P132" s="14"/>
      <c r="Q132" s="14"/>
      <c r="R132" s="14"/>
      <c r="S132" s="14"/>
      <c r="T132" s="14"/>
      <c r="U132" s="14"/>
      <c r="V132" s="14"/>
      <c r="W132" s="14"/>
      <c r="X132" s="14"/>
      <c r="Y132" s="14"/>
      <c r="Z132" s="14"/>
      <c r="AA132" s="14"/>
      <c r="AB132" s="14"/>
      <c r="AC132" s="14"/>
      <c r="AD132" s="14"/>
      <c r="AE132" s="14"/>
      <c r="AF132" s="14"/>
      <c r="AG132" s="14"/>
    </row>
    <row r="133" spans="4:33" ht="15" customHeight="1" x14ac:dyDescent="0.25">
      <c r="D133" s="4252" t="s">
        <v>18674</v>
      </c>
      <c r="E133" s="3903"/>
      <c r="F133" s="3903"/>
      <c r="G133" s="3904"/>
      <c r="H133" s="2876" t="s">
        <v>8847</v>
      </c>
      <c r="I133" s="4274" t="s">
        <v>18687</v>
      </c>
      <c r="J133" s="4275"/>
      <c r="K133" s="4275"/>
      <c r="L133" s="4275"/>
      <c r="M133" s="14"/>
      <c r="N133" s="14"/>
      <c r="O133" s="14"/>
      <c r="P133" s="14"/>
      <c r="Q133" s="14"/>
      <c r="R133" s="14"/>
      <c r="S133" s="14"/>
      <c r="T133" s="14"/>
      <c r="U133" s="14"/>
      <c r="V133" s="14"/>
      <c r="W133" s="14"/>
      <c r="X133" s="14"/>
      <c r="Y133" s="14"/>
      <c r="Z133" s="14"/>
      <c r="AA133" s="14"/>
      <c r="AB133" s="14"/>
      <c r="AC133" s="14"/>
      <c r="AD133" s="14"/>
      <c r="AE133" s="14"/>
      <c r="AF133" s="14"/>
      <c r="AG133" s="14"/>
    </row>
    <row r="134" spans="4:33" ht="15" customHeight="1" x14ac:dyDescent="0.25">
      <c r="D134" s="2863"/>
      <c r="E134" s="4248">
        <v>22</v>
      </c>
      <c r="F134" s="4248"/>
      <c r="G134" s="4249"/>
      <c r="H134" s="2869"/>
      <c r="I134" s="4271">
        <v>170831</v>
      </c>
      <c r="J134" s="4248"/>
      <c r="K134" s="4248"/>
      <c r="L134" s="4248"/>
      <c r="M134" s="14"/>
      <c r="N134" s="14"/>
      <c r="O134" s="14"/>
      <c r="P134" s="14"/>
      <c r="Q134" s="14"/>
      <c r="R134" s="14"/>
      <c r="S134" s="14"/>
      <c r="T134" s="14"/>
      <c r="U134" s="14"/>
      <c r="V134" s="14"/>
      <c r="W134" s="14"/>
      <c r="X134" s="14"/>
      <c r="Y134" s="14"/>
      <c r="Z134" s="14"/>
      <c r="AA134" s="14"/>
      <c r="AB134" s="14"/>
      <c r="AC134" s="14"/>
      <c r="AD134" s="14"/>
      <c r="AE134" s="14"/>
      <c r="AF134" s="14"/>
      <c r="AG134" s="14"/>
    </row>
    <row r="135" spans="4:33" ht="15" customHeight="1" x14ac:dyDescent="0.25">
      <c r="D135" s="4245" t="s">
        <v>18680</v>
      </c>
      <c r="E135" s="4246"/>
      <c r="F135" s="4246"/>
      <c r="G135" s="4247"/>
      <c r="H135" s="2876" t="s">
        <v>10426</v>
      </c>
      <c r="I135" s="4274" t="s">
        <v>18688</v>
      </c>
      <c r="J135" s="4275"/>
      <c r="K135" s="4275"/>
      <c r="L135" s="4275"/>
      <c r="M135" s="14"/>
      <c r="N135" s="14"/>
      <c r="O135" s="14"/>
      <c r="P135" s="14"/>
      <c r="Q135" s="14"/>
      <c r="R135" s="14"/>
      <c r="S135" s="14"/>
      <c r="T135" s="14"/>
      <c r="U135" s="14"/>
      <c r="V135" s="14"/>
      <c r="W135" s="14"/>
      <c r="X135" s="14"/>
      <c r="Y135" s="14"/>
      <c r="Z135" s="14"/>
      <c r="AA135" s="14"/>
      <c r="AB135" s="14"/>
      <c r="AC135" s="14"/>
      <c r="AD135" s="14"/>
      <c r="AE135" s="14"/>
      <c r="AF135" s="14"/>
      <c r="AG135" s="14"/>
    </row>
    <row r="136" spans="4:33" ht="15" customHeight="1" x14ac:dyDescent="0.25">
      <c r="D136" s="2863"/>
      <c r="E136" s="4248">
        <v>0</v>
      </c>
      <c r="F136" s="4248"/>
      <c r="G136" s="4249"/>
      <c r="H136" s="2869"/>
      <c r="I136" s="4271">
        <v>0</v>
      </c>
      <c r="J136" s="4248"/>
      <c r="K136" s="4248"/>
      <c r="L136" s="4248"/>
      <c r="M136" s="14"/>
      <c r="N136" s="14"/>
      <c r="O136" s="14"/>
      <c r="P136" s="14"/>
      <c r="Q136" s="14"/>
      <c r="R136" s="14"/>
      <c r="S136" s="14"/>
      <c r="T136" s="14"/>
      <c r="U136" s="14"/>
      <c r="V136" s="14"/>
      <c r="W136" s="14"/>
      <c r="X136" s="14"/>
      <c r="Y136" s="14"/>
      <c r="Z136" s="14"/>
      <c r="AA136" s="14"/>
      <c r="AB136" s="14"/>
      <c r="AC136" s="14"/>
      <c r="AD136" s="14"/>
      <c r="AE136" s="14"/>
      <c r="AF136" s="14"/>
      <c r="AG136" s="14"/>
    </row>
    <row r="137" spans="4:33" ht="15" customHeight="1" x14ac:dyDescent="0.25">
      <c r="D137" s="4252" t="s">
        <v>18668</v>
      </c>
      <c r="E137" s="3903"/>
      <c r="F137" s="3903"/>
      <c r="G137" s="3904"/>
      <c r="H137" s="2876" t="s">
        <v>10047</v>
      </c>
      <c r="I137" s="4274" t="s">
        <v>18689</v>
      </c>
      <c r="J137" s="4275"/>
      <c r="K137" s="4275"/>
      <c r="L137" s="4275"/>
      <c r="M137" s="14"/>
      <c r="N137" s="14"/>
      <c r="O137" s="14"/>
      <c r="P137" s="14"/>
      <c r="Q137" s="14"/>
      <c r="R137" s="14"/>
      <c r="S137" s="14"/>
      <c r="T137" s="14"/>
      <c r="U137" s="14"/>
      <c r="V137" s="14"/>
      <c r="W137" s="14"/>
      <c r="X137" s="14"/>
      <c r="Y137" s="14"/>
      <c r="Z137" s="14"/>
      <c r="AA137" s="14"/>
      <c r="AB137" s="14"/>
      <c r="AC137" s="14"/>
      <c r="AD137" s="14"/>
      <c r="AE137" s="14"/>
      <c r="AF137" s="14"/>
      <c r="AG137" s="14"/>
    </row>
    <row r="138" spans="4:33" ht="15" customHeight="1" x14ac:dyDescent="0.25">
      <c r="D138" s="2863"/>
      <c r="E138" s="4248">
        <v>2</v>
      </c>
      <c r="F138" s="4248"/>
      <c r="G138" s="4249"/>
      <c r="H138" s="2869"/>
      <c r="I138" s="4271">
        <v>0</v>
      </c>
      <c r="J138" s="4248"/>
      <c r="K138" s="4248"/>
      <c r="L138" s="4248"/>
      <c r="M138" s="14"/>
      <c r="N138" s="14"/>
      <c r="O138" s="14"/>
      <c r="P138" s="14"/>
      <c r="Q138" s="14"/>
      <c r="R138" s="14"/>
      <c r="S138" s="14"/>
      <c r="T138" s="14"/>
      <c r="U138" s="14"/>
      <c r="V138" s="14"/>
      <c r="W138" s="14"/>
      <c r="X138" s="14"/>
      <c r="Y138" s="14"/>
      <c r="Z138" s="14"/>
      <c r="AA138" s="14"/>
      <c r="AB138" s="14"/>
      <c r="AC138" s="14"/>
      <c r="AD138" s="14"/>
      <c r="AE138" s="14"/>
      <c r="AF138" s="14"/>
      <c r="AG138" s="14"/>
    </row>
    <row r="139" spans="4:33" ht="15" customHeight="1" x14ac:dyDescent="0.25">
      <c r="D139" s="4252" t="s">
        <v>18669</v>
      </c>
      <c r="E139" s="3903"/>
      <c r="F139" s="3903"/>
      <c r="G139" s="3904"/>
      <c r="H139" s="2876" t="s">
        <v>11490</v>
      </c>
      <c r="I139" s="4274" t="s">
        <v>18690</v>
      </c>
      <c r="J139" s="4275"/>
      <c r="K139" s="4275"/>
      <c r="L139" s="4275"/>
      <c r="M139" s="14"/>
      <c r="N139" s="14"/>
      <c r="O139" s="14"/>
      <c r="P139" s="14"/>
      <c r="Q139" s="14"/>
      <c r="R139" s="14"/>
      <c r="S139" s="14"/>
      <c r="T139" s="14"/>
      <c r="U139" s="14"/>
      <c r="V139" s="14"/>
      <c r="W139" s="14"/>
      <c r="X139" s="14"/>
      <c r="Y139" s="14"/>
      <c r="Z139" s="14"/>
      <c r="AA139" s="14"/>
      <c r="AB139" s="14"/>
      <c r="AC139" s="14"/>
      <c r="AD139" s="14"/>
      <c r="AE139" s="14"/>
      <c r="AF139" s="14"/>
      <c r="AG139" s="14"/>
    </row>
    <row r="140" spans="4:33" ht="15" customHeight="1" x14ac:dyDescent="0.25">
      <c r="D140" s="2863"/>
      <c r="E140" s="4248" t="s">
        <v>18670</v>
      </c>
      <c r="F140" s="4248"/>
      <c r="G140" s="4249"/>
      <c r="H140" s="2869"/>
      <c r="I140" s="4271" t="s">
        <v>18799</v>
      </c>
      <c r="J140" s="4248"/>
      <c r="K140" s="4248"/>
      <c r="L140" s="4248"/>
      <c r="M140" s="14"/>
      <c r="N140" s="14"/>
      <c r="O140" s="14"/>
      <c r="P140" s="14"/>
      <c r="Q140" s="14"/>
      <c r="R140" s="14"/>
      <c r="S140" s="14"/>
      <c r="T140" s="14"/>
      <c r="U140" s="14"/>
      <c r="V140" s="14"/>
      <c r="W140" s="14"/>
      <c r="X140" s="14"/>
      <c r="Y140" s="14"/>
      <c r="Z140" s="14"/>
      <c r="AA140" s="14"/>
      <c r="AB140" s="14"/>
      <c r="AC140" s="14"/>
      <c r="AD140" s="14"/>
      <c r="AE140" s="14"/>
      <c r="AF140" s="14"/>
      <c r="AG140" s="14"/>
    </row>
    <row r="141" spans="4:33" ht="15" customHeight="1" x14ac:dyDescent="0.25">
      <c r="D141" s="4252" t="s">
        <v>18665</v>
      </c>
      <c r="E141" s="3903"/>
      <c r="F141" s="3903"/>
      <c r="G141" s="3904"/>
      <c r="H141" s="2876" t="s">
        <v>10364</v>
      </c>
      <c r="I141" s="4274" t="s">
        <v>18692</v>
      </c>
      <c r="J141" s="4275"/>
      <c r="K141" s="4275"/>
      <c r="L141" s="4275"/>
      <c r="M141" s="14"/>
      <c r="N141" s="14"/>
      <c r="O141" s="14"/>
      <c r="P141" s="14"/>
      <c r="Q141" s="14"/>
      <c r="R141" s="14"/>
      <c r="S141" s="14"/>
      <c r="T141" s="14"/>
      <c r="U141" s="14"/>
      <c r="V141" s="14"/>
      <c r="W141" s="14"/>
      <c r="X141" s="14"/>
      <c r="Y141" s="14"/>
      <c r="Z141" s="14"/>
      <c r="AA141" s="14"/>
      <c r="AB141" s="14"/>
      <c r="AC141" s="14"/>
      <c r="AD141" s="14"/>
      <c r="AE141" s="14"/>
      <c r="AF141" s="14"/>
      <c r="AG141" s="14"/>
    </row>
    <row r="142" spans="4:33" ht="15" customHeight="1" x14ac:dyDescent="0.25">
      <c r="D142" s="2863"/>
      <c r="E142" s="4258">
        <v>0</v>
      </c>
      <c r="F142" s="4258"/>
      <c r="G142" s="4259"/>
      <c r="H142" s="2875"/>
      <c r="I142" s="4271" t="s">
        <v>18693</v>
      </c>
      <c r="J142" s="4248"/>
      <c r="K142" s="4248"/>
      <c r="L142" s="4248"/>
      <c r="M142" s="14"/>
      <c r="N142" s="14"/>
      <c r="O142" s="14"/>
      <c r="P142" s="14"/>
      <c r="Q142" s="14"/>
      <c r="R142" s="14"/>
      <c r="S142" s="14"/>
      <c r="T142" s="14"/>
      <c r="U142" s="14"/>
      <c r="V142" s="14"/>
      <c r="W142" s="14"/>
      <c r="X142" s="14"/>
      <c r="Y142" s="14"/>
      <c r="Z142" s="14"/>
      <c r="AA142" s="14"/>
      <c r="AB142" s="14"/>
      <c r="AC142" s="14"/>
      <c r="AD142" s="14"/>
      <c r="AE142" s="14"/>
      <c r="AF142" s="14"/>
      <c r="AG142" s="14"/>
    </row>
    <row r="143" spans="4:33" ht="15" customHeight="1" x14ac:dyDescent="0.25">
      <c r="D143" s="4252" t="s">
        <v>18638</v>
      </c>
      <c r="E143" s="3903"/>
      <c r="F143" s="3903"/>
      <c r="G143" s="3904"/>
      <c r="H143" s="2876" t="s">
        <v>10489</v>
      </c>
      <c r="I143" s="4274" t="s">
        <v>18694</v>
      </c>
      <c r="J143" s="4275"/>
      <c r="K143" s="4275"/>
      <c r="L143" s="4275"/>
      <c r="M143" s="14"/>
      <c r="N143" s="14"/>
      <c r="O143" s="14"/>
      <c r="P143" s="14"/>
      <c r="Q143" s="14"/>
      <c r="R143" s="14"/>
      <c r="S143" s="14"/>
      <c r="T143" s="14"/>
      <c r="U143" s="14"/>
      <c r="V143" s="14"/>
      <c r="W143" s="14"/>
      <c r="X143" s="14"/>
      <c r="Y143" s="14"/>
      <c r="Z143" s="14"/>
      <c r="AA143" s="14"/>
      <c r="AB143" s="14"/>
      <c r="AC143" s="14"/>
      <c r="AD143" s="14"/>
      <c r="AE143" s="14"/>
      <c r="AF143" s="14"/>
      <c r="AG143" s="14"/>
    </row>
    <row r="144" spans="4:33" ht="15" customHeight="1" x14ac:dyDescent="0.25">
      <c r="D144" s="2863"/>
      <c r="E144" s="4248">
        <v>7</v>
      </c>
      <c r="F144" s="4248"/>
      <c r="G144" s="4249"/>
      <c r="H144" s="1011"/>
      <c r="I144" s="4271" t="s">
        <v>18800</v>
      </c>
      <c r="J144" s="4248"/>
      <c r="K144" s="4248"/>
      <c r="L144" s="4248"/>
      <c r="M144" s="14"/>
      <c r="N144" s="14"/>
      <c r="O144" s="14"/>
      <c r="P144" s="14"/>
      <c r="Q144" s="14"/>
      <c r="R144" s="14"/>
      <c r="S144" s="14"/>
      <c r="T144" s="14"/>
      <c r="U144" s="14"/>
      <c r="V144" s="14"/>
      <c r="W144" s="14"/>
      <c r="X144" s="14"/>
      <c r="Y144" s="14"/>
      <c r="Z144" s="14"/>
      <c r="AA144" s="14"/>
      <c r="AB144" s="14"/>
      <c r="AC144" s="14"/>
      <c r="AD144" s="14"/>
      <c r="AE144" s="14"/>
      <c r="AF144" s="14"/>
      <c r="AG144" s="14"/>
    </row>
    <row r="145" spans="4:33" ht="15" customHeight="1" x14ac:dyDescent="0.25">
      <c r="D145" s="4252" t="s">
        <v>18653</v>
      </c>
      <c r="E145" s="3903"/>
      <c r="F145" s="3903"/>
      <c r="G145" s="3904"/>
      <c r="H145" s="2876" t="s">
        <v>10503</v>
      </c>
      <c r="I145" s="4274" t="s">
        <v>18696</v>
      </c>
      <c r="J145" s="4275"/>
      <c r="K145" s="4275"/>
      <c r="L145" s="4275"/>
      <c r="M145" s="14"/>
      <c r="N145" s="14"/>
      <c r="O145" s="14"/>
      <c r="P145" s="14"/>
      <c r="Q145" s="14"/>
      <c r="R145" s="14"/>
      <c r="S145" s="14"/>
      <c r="T145" s="14"/>
      <c r="U145" s="14"/>
      <c r="V145" s="14"/>
      <c r="W145" s="14"/>
      <c r="X145" s="14"/>
      <c r="Y145" s="14"/>
      <c r="Z145" s="14"/>
      <c r="AA145" s="14"/>
      <c r="AB145" s="14"/>
      <c r="AC145" s="14"/>
      <c r="AD145" s="14"/>
      <c r="AE145" s="14"/>
      <c r="AF145" s="14"/>
      <c r="AG145" s="14"/>
    </row>
    <row r="146" spans="4:33" ht="15.75" thickBot="1" x14ac:dyDescent="0.3">
      <c r="D146" s="2866"/>
      <c r="E146" s="4243">
        <v>0</v>
      </c>
      <c r="F146" s="4243"/>
      <c r="G146" s="4244"/>
      <c r="H146" s="1011"/>
      <c r="I146" s="4271">
        <v>80</v>
      </c>
      <c r="J146" s="4248"/>
      <c r="K146" s="4248"/>
      <c r="L146" s="4248"/>
      <c r="M146" s="14"/>
      <c r="N146" s="14"/>
      <c r="O146" s="14"/>
      <c r="P146" s="14"/>
      <c r="Q146" s="14"/>
      <c r="R146" s="14"/>
      <c r="S146" s="14"/>
      <c r="T146" s="14"/>
      <c r="U146" s="14"/>
      <c r="V146" s="14"/>
      <c r="W146" s="14"/>
      <c r="X146" s="14"/>
      <c r="Y146" s="14"/>
      <c r="Z146" s="14"/>
      <c r="AA146" s="14"/>
      <c r="AB146" s="14"/>
      <c r="AC146" s="14"/>
      <c r="AD146" s="14"/>
      <c r="AE146" s="14"/>
      <c r="AF146" s="14"/>
      <c r="AG146" s="14"/>
    </row>
    <row r="147" spans="4:33" ht="15" customHeight="1" x14ac:dyDescent="0.25">
      <c r="D147" s="4253" t="s">
        <v>18705</v>
      </c>
      <c r="E147" s="4254"/>
      <c r="F147" s="4254"/>
      <c r="G147" s="4254"/>
      <c r="H147" s="2873"/>
      <c r="I147" s="4274" t="s">
        <v>18697</v>
      </c>
      <c r="J147" s="4275"/>
      <c r="K147" s="4275"/>
      <c r="L147" s="4275"/>
      <c r="M147" s="14"/>
      <c r="N147" s="14"/>
      <c r="O147" s="14"/>
      <c r="P147" s="14"/>
      <c r="Q147" s="14"/>
      <c r="R147" s="14"/>
      <c r="S147" s="14"/>
      <c r="T147" s="14"/>
      <c r="U147" s="14"/>
      <c r="V147" s="14"/>
      <c r="W147" s="14"/>
      <c r="X147" s="14"/>
      <c r="Y147" s="14"/>
      <c r="Z147" s="14"/>
      <c r="AA147" s="14"/>
      <c r="AB147" s="14"/>
      <c r="AC147" s="14"/>
      <c r="AD147" s="14"/>
      <c r="AE147" s="14"/>
      <c r="AF147" s="14"/>
      <c r="AG147" s="14"/>
    </row>
    <row r="148" spans="4:33" ht="30" customHeight="1" x14ac:dyDescent="0.25">
      <c r="D148" s="2863"/>
      <c r="E148" s="4248" t="s">
        <v>18706</v>
      </c>
      <c r="F148" s="4248"/>
      <c r="G148" s="4249"/>
      <c r="H148" s="2869"/>
      <c r="I148" s="4271" t="s">
        <v>18801</v>
      </c>
      <c r="J148" s="4248"/>
      <c r="K148" s="4248"/>
      <c r="L148" s="4248"/>
      <c r="M148" s="14"/>
      <c r="N148" s="14"/>
      <c r="O148" s="14"/>
      <c r="P148" s="14"/>
      <c r="Q148" s="14"/>
      <c r="R148" s="14"/>
      <c r="S148" s="14"/>
      <c r="T148" s="14"/>
      <c r="U148" s="14"/>
      <c r="V148" s="14"/>
      <c r="W148" s="14"/>
      <c r="X148" s="14"/>
      <c r="Y148" s="14"/>
      <c r="Z148" s="14"/>
      <c r="AA148" s="14"/>
      <c r="AB148" s="14"/>
      <c r="AC148" s="14"/>
      <c r="AD148" s="14"/>
      <c r="AE148" s="14"/>
      <c r="AF148" s="14"/>
      <c r="AG148" s="14"/>
    </row>
    <row r="149" spans="4:33" ht="15" customHeight="1" x14ac:dyDescent="0.25">
      <c r="D149" s="4250" t="s">
        <v>18707</v>
      </c>
      <c r="E149" s="4251"/>
      <c r="F149" s="4251"/>
      <c r="G149" s="4251"/>
      <c r="H149" s="2870" t="s">
        <v>18711</v>
      </c>
      <c r="I149" s="4274" t="s">
        <v>18699</v>
      </c>
      <c r="J149" s="4275"/>
      <c r="K149" s="4275"/>
      <c r="L149" s="4275"/>
      <c r="M149" s="14"/>
      <c r="N149" s="14"/>
      <c r="O149" s="14"/>
      <c r="P149" s="14"/>
      <c r="Q149" s="14"/>
      <c r="R149" s="14"/>
      <c r="S149" s="14"/>
      <c r="T149" s="14"/>
      <c r="U149" s="14"/>
      <c r="V149" s="14"/>
      <c r="W149" s="14"/>
      <c r="X149" s="14"/>
      <c r="Y149" s="14"/>
      <c r="Z149" s="14"/>
      <c r="AA149" s="14"/>
      <c r="AB149" s="14"/>
      <c r="AC149" s="14"/>
      <c r="AD149" s="14"/>
      <c r="AE149" s="14"/>
      <c r="AF149" s="14"/>
      <c r="AG149" s="14"/>
    </row>
    <row r="150" spans="4:33" ht="15" customHeight="1" x14ac:dyDescent="0.25">
      <c r="D150" s="2863"/>
      <c r="E150" s="4248">
        <v>0</v>
      </c>
      <c r="F150" s="4248"/>
      <c r="G150" s="4249"/>
      <c r="H150" s="2869"/>
      <c r="I150" s="4271">
        <v>1</v>
      </c>
      <c r="J150" s="4248"/>
      <c r="K150" s="4248"/>
      <c r="L150" s="4248"/>
      <c r="M150" s="14"/>
      <c r="N150" s="14"/>
      <c r="O150" s="14"/>
      <c r="P150" s="14"/>
      <c r="Q150" s="14"/>
      <c r="R150" s="14"/>
      <c r="S150" s="14"/>
      <c r="T150" s="14"/>
      <c r="U150" s="14"/>
      <c r="V150" s="14"/>
      <c r="W150" s="14"/>
      <c r="X150" s="14"/>
      <c r="Y150" s="14"/>
      <c r="Z150" s="14"/>
      <c r="AA150" s="14"/>
      <c r="AB150" s="14"/>
      <c r="AC150" s="14"/>
      <c r="AD150" s="14"/>
      <c r="AE150" s="14"/>
      <c r="AF150" s="14"/>
      <c r="AG150" s="14"/>
    </row>
    <row r="151" spans="4:33" ht="15" customHeight="1" x14ac:dyDescent="0.25">
      <c r="D151" s="4250" t="s">
        <v>18708</v>
      </c>
      <c r="E151" s="4251"/>
      <c r="F151" s="4251"/>
      <c r="G151" s="4251"/>
      <c r="H151" s="2870"/>
      <c r="I151" s="4274" t="s">
        <v>18700</v>
      </c>
      <c r="J151" s="4275"/>
      <c r="K151" s="4275"/>
      <c r="L151" s="4275"/>
      <c r="M151" s="14"/>
      <c r="N151" s="14"/>
      <c r="O151" s="14"/>
      <c r="P151" s="14"/>
      <c r="Q151" s="14"/>
      <c r="R151" s="14"/>
      <c r="S151" s="14"/>
      <c r="T151" s="14"/>
      <c r="U151" s="14"/>
      <c r="V151" s="14"/>
      <c r="W151" s="14"/>
      <c r="X151" s="14"/>
      <c r="Y151" s="14"/>
      <c r="Z151" s="14"/>
      <c r="AA151" s="14"/>
      <c r="AB151" s="14"/>
      <c r="AC151" s="14"/>
      <c r="AD151" s="14"/>
      <c r="AE151" s="14"/>
      <c r="AF151" s="14"/>
      <c r="AG151" s="14"/>
    </row>
    <row r="152" spans="4:33" ht="15" customHeight="1" x14ac:dyDescent="0.25">
      <c r="D152" s="2864"/>
      <c r="E152" s="4251" t="s">
        <v>18709</v>
      </c>
      <c r="F152" s="4251"/>
      <c r="G152" s="4251"/>
      <c r="H152" s="2870"/>
      <c r="I152" s="4271">
        <v>0</v>
      </c>
      <c r="J152" s="4248"/>
      <c r="K152" s="4248"/>
      <c r="L152" s="4248"/>
      <c r="M152" s="14"/>
      <c r="N152" s="14"/>
      <c r="O152" s="14"/>
      <c r="P152" s="14"/>
      <c r="Q152" s="14"/>
      <c r="R152" s="14"/>
      <c r="S152" s="14"/>
      <c r="T152" s="14"/>
      <c r="U152" s="14"/>
      <c r="V152" s="14"/>
      <c r="W152" s="14"/>
      <c r="X152" s="14"/>
      <c r="Y152" s="14"/>
      <c r="Z152" s="14"/>
      <c r="AA152" s="14"/>
      <c r="AB152" s="14"/>
      <c r="AC152" s="14"/>
      <c r="AD152" s="14"/>
      <c r="AE152" s="14"/>
      <c r="AF152" s="14"/>
      <c r="AG152" s="14"/>
    </row>
    <row r="153" spans="4:33" ht="15.75" thickBot="1" x14ac:dyDescent="0.3">
      <c r="D153" s="2866"/>
      <c r="E153" s="2867"/>
      <c r="F153" s="4243">
        <v>4</v>
      </c>
      <c r="G153" s="4244"/>
      <c r="H153" s="2871"/>
      <c r="I153" s="4274" t="s">
        <v>18701</v>
      </c>
      <c r="J153" s="4275"/>
      <c r="K153" s="4275"/>
      <c r="L153" s="4275"/>
      <c r="M153" s="14"/>
      <c r="N153" s="14"/>
      <c r="O153" s="14"/>
      <c r="P153" s="14"/>
      <c r="Q153" s="14"/>
      <c r="R153" s="14"/>
      <c r="S153" s="14"/>
      <c r="T153" s="14"/>
      <c r="U153" s="14"/>
      <c r="V153" s="14"/>
      <c r="W153" s="14"/>
      <c r="X153" s="14"/>
      <c r="Y153" s="14"/>
      <c r="Z153" s="14"/>
      <c r="AA153" s="14"/>
      <c r="AB153" s="14"/>
      <c r="AC153" s="14"/>
      <c r="AD153" s="14"/>
      <c r="AE153" s="14"/>
      <c r="AF153" s="14"/>
      <c r="AG153" s="14"/>
    </row>
    <row r="154" spans="4:33" ht="45" customHeight="1" x14ac:dyDescent="0.25">
      <c r="D154" s="4250" t="s">
        <v>18652</v>
      </c>
      <c r="E154" s="4251"/>
      <c r="F154" s="4251"/>
      <c r="G154" s="4251"/>
      <c r="H154" s="2868"/>
      <c r="I154" s="4271" t="s">
        <v>18802</v>
      </c>
      <c r="J154" s="4248"/>
      <c r="K154" s="4248"/>
      <c r="L154" s="4248"/>
      <c r="M154" s="14"/>
      <c r="N154" s="14"/>
      <c r="O154" s="14"/>
      <c r="P154" s="14"/>
      <c r="Q154" s="14"/>
      <c r="R154" s="14"/>
      <c r="S154" s="14"/>
      <c r="T154" s="14"/>
      <c r="U154" s="14"/>
      <c r="V154" s="14"/>
      <c r="W154" s="14"/>
      <c r="X154" s="14"/>
      <c r="Y154" s="14"/>
      <c r="Z154" s="14"/>
      <c r="AA154" s="14"/>
      <c r="AB154" s="14"/>
      <c r="AC154" s="14"/>
      <c r="AD154" s="14"/>
      <c r="AE154" s="14"/>
      <c r="AF154" s="14"/>
      <c r="AG154" s="14"/>
    </row>
    <row r="155" spans="4:33" ht="15" customHeight="1" x14ac:dyDescent="0.25">
      <c r="D155" s="2863"/>
      <c r="E155" s="4248">
        <v>800</v>
      </c>
      <c r="F155" s="4248"/>
      <c r="G155" s="4249"/>
      <c r="H155" s="1011"/>
      <c r="I155" s="4274" t="s">
        <v>18703</v>
      </c>
      <c r="J155" s="4275"/>
      <c r="K155" s="4275"/>
      <c r="L155" s="4275"/>
      <c r="M155" s="14"/>
      <c r="N155" s="14"/>
      <c r="O155" s="14"/>
      <c r="P155" s="14"/>
      <c r="Q155" s="14"/>
      <c r="R155" s="14"/>
      <c r="S155" s="14"/>
      <c r="T155" s="14"/>
      <c r="U155" s="14"/>
      <c r="V155" s="14"/>
      <c r="W155" s="14"/>
      <c r="X155" s="14"/>
      <c r="Y155" s="14"/>
      <c r="Z155" s="14"/>
      <c r="AA155" s="14"/>
      <c r="AB155" s="14"/>
      <c r="AC155" s="14"/>
      <c r="AD155" s="14"/>
      <c r="AE155" s="14"/>
      <c r="AF155" s="14"/>
      <c r="AG155" s="14"/>
    </row>
    <row r="156" spans="4:33" ht="15" customHeight="1" x14ac:dyDescent="0.25">
      <c r="D156" s="4250" t="s">
        <v>18701</v>
      </c>
      <c r="E156" s="4251"/>
      <c r="F156" s="4251"/>
      <c r="G156" s="4251"/>
      <c r="H156" s="2870" t="s">
        <v>18712</v>
      </c>
      <c r="I156" s="4271">
        <v>6210946888090000</v>
      </c>
      <c r="J156" s="4248"/>
      <c r="K156" s="4248"/>
      <c r="L156" s="4248"/>
      <c r="M156" s="14"/>
      <c r="N156" s="14"/>
      <c r="O156" s="14"/>
      <c r="P156" s="14"/>
      <c r="Q156" s="14"/>
      <c r="R156" s="14"/>
      <c r="S156" s="14"/>
      <c r="T156" s="14"/>
      <c r="U156" s="14"/>
      <c r="V156" s="14"/>
      <c r="W156" s="14"/>
      <c r="X156" s="14"/>
      <c r="Y156" s="14"/>
      <c r="Z156" s="14"/>
      <c r="AA156" s="14"/>
      <c r="AB156" s="14"/>
      <c r="AC156" s="14"/>
      <c r="AD156" s="14"/>
      <c r="AE156" s="14"/>
      <c r="AF156" s="14"/>
      <c r="AG156" s="14"/>
    </row>
    <row r="157" spans="4:33" ht="15" customHeight="1" x14ac:dyDescent="0.25">
      <c r="D157" s="2863"/>
      <c r="E157" s="4248" t="s">
        <v>18702</v>
      </c>
      <c r="F157" s="4248"/>
      <c r="G157" s="4249"/>
      <c r="H157" s="2869"/>
      <c r="I157" s="4274" t="s">
        <v>18704</v>
      </c>
      <c r="J157" s="4275"/>
      <c r="K157" s="4275"/>
      <c r="L157" s="4275"/>
      <c r="M157" s="14"/>
      <c r="N157" s="14"/>
      <c r="O157" s="14"/>
      <c r="P157" s="14"/>
      <c r="Q157" s="14"/>
      <c r="R157" s="14"/>
      <c r="S157" s="14"/>
      <c r="T157" s="14"/>
      <c r="U157" s="14"/>
      <c r="V157" s="14"/>
      <c r="W157" s="14"/>
      <c r="X157" s="14"/>
      <c r="Y157" s="14"/>
      <c r="Z157" s="14"/>
      <c r="AA157" s="14"/>
      <c r="AB157" s="14"/>
      <c r="AC157" s="14"/>
      <c r="AD157" s="14"/>
      <c r="AE157" s="14"/>
      <c r="AF157" s="14"/>
      <c r="AG157" s="14"/>
    </row>
    <row r="158" spans="4:33" ht="15" customHeight="1" x14ac:dyDescent="0.25">
      <c r="D158" s="4250" t="s">
        <v>18682</v>
      </c>
      <c r="E158" s="4251"/>
      <c r="F158" s="4251"/>
      <c r="G158" s="4251"/>
      <c r="H158" s="2870"/>
      <c r="I158" s="4271">
        <v>3010</v>
      </c>
      <c r="J158" s="4248"/>
      <c r="K158" s="4248"/>
      <c r="L158" s="4248"/>
      <c r="M158" s="14"/>
      <c r="N158" s="14"/>
      <c r="O158" s="14"/>
      <c r="P158" s="14"/>
      <c r="Q158" s="14"/>
      <c r="R158" s="14"/>
      <c r="S158" s="14"/>
      <c r="T158" s="14"/>
      <c r="U158" s="14"/>
      <c r="V158" s="14"/>
      <c r="W158" s="14"/>
      <c r="X158" s="14"/>
      <c r="Y158" s="14"/>
      <c r="Z158" s="14"/>
      <c r="AA158" s="14"/>
      <c r="AB158" s="14"/>
      <c r="AC158" s="14"/>
      <c r="AD158" s="14"/>
      <c r="AE158" s="14"/>
      <c r="AF158" s="14"/>
      <c r="AG158" s="14"/>
    </row>
    <row r="159" spans="4:33" ht="15" customHeight="1" x14ac:dyDescent="0.25">
      <c r="D159" s="2863"/>
      <c r="E159" s="4248" t="s">
        <v>18683</v>
      </c>
      <c r="F159" s="4248"/>
      <c r="G159" s="4249"/>
      <c r="H159" s="2869"/>
      <c r="I159" s="4274" t="s">
        <v>18705</v>
      </c>
      <c r="J159" s="4275"/>
      <c r="K159" s="4275"/>
      <c r="L159" s="4275"/>
      <c r="M159" s="14"/>
      <c r="N159" s="14"/>
      <c r="O159" s="14"/>
      <c r="P159" s="14"/>
      <c r="Q159" s="14"/>
      <c r="R159" s="14"/>
      <c r="S159" s="14"/>
      <c r="T159" s="14"/>
      <c r="U159" s="14"/>
      <c r="V159" s="14"/>
      <c r="W159" s="14"/>
      <c r="X159" s="14"/>
      <c r="Y159" s="14"/>
      <c r="Z159" s="14"/>
      <c r="AA159" s="14"/>
      <c r="AB159" s="14"/>
      <c r="AC159" s="14"/>
      <c r="AD159" s="14"/>
      <c r="AE159" s="14"/>
      <c r="AF159" s="14"/>
      <c r="AG159" s="14"/>
    </row>
    <row r="160" spans="4:33" ht="15" customHeight="1" x14ac:dyDescent="0.25">
      <c r="D160" s="4250" t="s">
        <v>18681</v>
      </c>
      <c r="E160" s="4251"/>
      <c r="F160" s="4251"/>
      <c r="G160" s="4251"/>
      <c r="H160" s="2870"/>
      <c r="I160" s="4271" t="s">
        <v>18706</v>
      </c>
      <c r="J160" s="4248"/>
      <c r="K160" s="4248"/>
      <c r="L160" s="4248"/>
      <c r="M160" s="14"/>
      <c r="N160" s="14"/>
      <c r="O160" s="14"/>
      <c r="P160" s="14"/>
      <c r="Q160" s="14"/>
      <c r="R160" s="14"/>
      <c r="S160" s="14"/>
      <c r="T160" s="14"/>
      <c r="U160" s="14"/>
      <c r="V160" s="14"/>
      <c r="W160" s="14"/>
      <c r="X160" s="14"/>
      <c r="Y160" s="14"/>
      <c r="Z160" s="14"/>
      <c r="AA160" s="14"/>
      <c r="AB160" s="14"/>
      <c r="AC160" s="14"/>
      <c r="AD160" s="14"/>
      <c r="AE160" s="14"/>
      <c r="AF160" s="14"/>
      <c r="AG160" s="14"/>
    </row>
    <row r="161" spans="4:33" ht="15" customHeight="1" x14ac:dyDescent="0.25">
      <c r="D161" s="2863"/>
      <c r="E161" s="4248">
        <v>70000</v>
      </c>
      <c r="F161" s="4248"/>
      <c r="G161" s="4249"/>
      <c r="H161" s="2869"/>
      <c r="I161" s="4274" t="s">
        <v>18707</v>
      </c>
      <c r="J161" s="4275"/>
      <c r="K161" s="4275"/>
      <c r="L161" s="4275"/>
      <c r="M161" s="14"/>
      <c r="N161" s="14"/>
      <c r="O161" s="14"/>
      <c r="P161" s="14"/>
      <c r="Q161" s="14"/>
      <c r="R161" s="14"/>
      <c r="S161" s="14"/>
      <c r="T161" s="14"/>
      <c r="U161" s="14"/>
      <c r="V161" s="14"/>
      <c r="W161" s="14"/>
      <c r="X161" s="14"/>
      <c r="Y161" s="14"/>
      <c r="Z161" s="14"/>
      <c r="AA161" s="14"/>
      <c r="AB161" s="14"/>
      <c r="AC161" s="14"/>
      <c r="AD161" s="14"/>
      <c r="AE161" s="14"/>
      <c r="AF161" s="14"/>
      <c r="AG161" s="14"/>
    </row>
    <row r="162" spans="4:33" ht="15" customHeight="1" x14ac:dyDescent="0.25">
      <c r="D162" s="4250" t="s">
        <v>18676</v>
      </c>
      <c r="E162" s="4251"/>
      <c r="F162" s="4251"/>
      <c r="G162" s="4251"/>
      <c r="H162" s="2870" t="s">
        <v>18713</v>
      </c>
      <c r="I162" s="4271">
        <v>0</v>
      </c>
      <c r="J162" s="4248"/>
      <c r="K162" s="4248"/>
      <c r="L162" s="4248"/>
      <c r="M162" s="14"/>
      <c r="N162" s="14"/>
      <c r="O162" s="14"/>
      <c r="P162" s="14"/>
      <c r="Q162" s="14"/>
      <c r="R162" s="14"/>
      <c r="S162" s="14"/>
      <c r="T162" s="14"/>
      <c r="U162" s="14"/>
      <c r="V162" s="14"/>
      <c r="W162" s="14"/>
      <c r="X162" s="14"/>
      <c r="Y162" s="14"/>
      <c r="Z162" s="14"/>
      <c r="AA162" s="14"/>
      <c r="AB162" s="14"/>
      <c r="AC162" s="14"/>
      <c r="AD162" s="14"/>
      <c r="AE162" s="14"/>
      <c r="AF162" s="14"/>
      <c r="AG162" s="14"/>
    </row>
    <row r="163" spans="4:33" ht="15" customHeight="1" x14ac:dyDescent="0.25">
      <c r="D163" s="2863"/>
      <c r="E163" s="4248" t="s">
        <v>18677</v>
      </c>
      <c r="F163" s="4248"/>
      <c r="G163" s="4249"/>
      <c r="H163" s="2869"/>
      <c r="I163" s="4274" t="s">
        <v>18708</v>
      </c>
      <c r="J163" s="4275"/>
      <c r="K163" s="4275"/>
      <c r="L163" s="4275"/>
      <c r="M163" s="14"/>
      <c r="N163" s="14"/>
      <c r="O163" s="14"/>
      <c r="P163" s="14"/>
      <c r="Q163" s="14"/>
      <c r="R163" s="14"/>
      <c r="S163" s="14"/>
      <c r="T163" s="14"/>
      <c r="U163" s="14"/>
      <c r="V163" s="14"/>
      <c r="W163" s="14"/>
      <c r="X163" s="14"/>
      <c r="Y163" s="14"/>
      <c r="Z163" s="14"/>
      <c r="AA163" s="14"/>
      <c r="AB163" s="14"/>
      <c r="AC163" s="14"/>
      <c r="AD163" s="14"/>
      <c r="AE163" s="14"/>
      <c r="AF163" s="14"/>
      <c r="AG163" s="14"/>
    </row>
    <row r="164" spans="4:33" ht="15" customHeight="1" x14ac:dyDescent="0.25">
      <c r="D164" s="4250" t="s">
        <v>18678</v>
      </c>
      <c r="E164" s="4251"/>
      <c r="F164" s="4251"/>
      <c r="G164" s="4251"/>
      <c r="H164" s="2870"/>
      <c r="I164" s="4278" t="s">
        <v>18709</v>
      </c>
      <c r="J164" s="3793"/>
      <c r="K164" s="3793"/>
      <c r="L164" s="3793"/>
      <c r="M164" s="14"/>
      <c r="N164" s="14"/>
      <c r="O164" s="14"/>
      <c r="P164" s="14"/>
      <c r="Q164" s="14"/>
      <c r="R164" s="14"/>
      <c r="S164" s="14"/>
      <c r="T164" s="14"/>
      <c r="U164" s="14"/>
      <c r="V164" s="14"/>
      <c r="W164" s="14"/>
      <c r="X164" s="14"/>
      <c r="Y164" s="14"/>
      <c r="Z164" s="14"/>
      <c r="AA164" s="14"/>
      <c r="AB164" s="14"/>
      <c r="AC164" s="14"/>
      <c r="AD164" s="14"/>
      <c r="AE164" s="14"/>
      <c r="AF164" s="14"/>
      <c r="AG164" s="14"/>
    </row>
    <row r="165" spans="4:33" ht="15.75" thickBot="1" x14ac:dyDescent="0.3">
      <c r="D165" s="2866"/>
      <c r="E165" s="4243" t="s">
        <v>18679</v>
      </c>
      <c r="F165" s="4243"/>
      <c r="G165" s="4244"/>
      <c r="H165" s="2871"/>
      <c r="I165" s="4271">
        <v>4</v>
      </c>
      <c r="J165" s="4248"/>
      <c r="K165" s="4248"/>
      <c r="L165" s="4248"/>
      <c r="M165" s="14"/>
      <c r="N165" s="14"/>
      <c r="O165" s="14"/>
      <c r="P165" s="14"/>
      <c r="Q165" s="14"/>
      <c r="R165" s="14"/>
      <c r="S165" s="14"/>
      <c r="T165" s="14"/>
      <c r="U165" s="14"/>
      <c r="V165" s="14"/>
      <c r="W165" s="14"/>
      <c r="X165" s="14"/>
      <c r="Y165" s="14"/>
      <c r="Z165" s="14"/>
      <c r="AA165" s="14"/>
      <c r="AB165" s="14"/>
      <c r="AC165" s="14"/>
      <c r="AD165" s="14"/>
      <c r="AE165" s="14"/>
      <c r="AF165" s="14"/>
      <c r="AG165" s="14"/>
    </row>
    <row r="166" spans="4:33" x14ac:dyDescent="0.25">
      <c r="D166" s="795"/>
      <c r="E166" s="795"/>
      <c r="F166" s="795"/>
      <c r="G166" s="2408"/>
      <c r="H166" s="14"/>
      <c r="I166" s="4279"/>
      <c r="J166" s="4279"/>
      <c r="K166" s="4279"/>
      <c r="L166" s="4279"/>
      <c r="M166" s="14"/>
      <c r="N166" s="14"/>
      <c r="O166" s="14"/>
      <c r="P166" s="14"/>
      <c r="Q166" s="14"/>
      <c r="R166" s="14"/>
      <c r="S166" s="14"/>
      <c r="T166" s="14"/>
      <c r="U166" s="14"/>
      <c r="V166" s="14"/>
      <c r="W166" s="14"/>
      <c r="X166" s="14"/>
      <c r="Y166" s="14"/>
      <c r="Z166" s="14"/>
      <c r="AA166" s="14"/>
      <c r="AB166" s="14"/>
      <c r="AC166" s="14"/>
      <c r="AD166" s="14"/>
      <c r="AE166" s="14"/>
      <c r="AF166" s="14"/>
      <c r="AG166" s="14"/>
    </row>
    <row r="167" spans="4:33" x14ac:dyDescent="0.25">
      <c r="D167" s="795"/>
      <c r="E167" s="795"/>
      <c r="F167" s="795"/>
      <c r="G167" s="2408"/>
      <c r="H167" s="14"/>
      <c r="I167" s="4280"/>
      <c r="J167" s="4280"/>
      <c r="K167" s="4280"/>
      <c r="L167" s="4280"/>
      <c r="M167" s="14"/>
      <c r="N167" s="14"/>
      <c r="O167" s="14"/>
      <c r="P167" s="14"/>
      <c r="Q167" s="14"/>
      <c r="R167" s="14"/>
      <c r="S167" s="14"/>
      <c r="T167" s="14"/>
      <c r="U167" s="14"/>
      <c r="V167" s="14"/>
      <c r="W167" s="14"/>
      <c r="X167" s="14"/>
      <c r="Y167" s="14"/>
      <c r="Z167" s="14"/>
      <c r="AA167" s="14"/>
      <c r="AB167" s="14"/>
      <c r="AC167" s="14"/>
      <c r="AD167" s="14"/>
      <c r="AE167" s="14"/>
      <c r="AF167" s="14"/>
      <c r="AG167" s="14"/>
    </row>
    <row r="168" spans="4:33" x14ac:dyDescent="0.25">
      <c r="D168" s="795"/>
      <c r="E168" s="795"/>
      <c r="F168" s="795"/>
      <c r="G168" s="2408"/>
      <c r="H168" s="14"/>
      <c r="I168" s="4280"/>
      <c r="J168" s="4280"/>
      <c r="K168" s="4280"/>
      <c r="L168" s="4280"/>
      <c r="M168" s="14"/>
      <c r="N168" s="14"/>
      <c r="O168" s="14"/>
      <c r="P168" s="14"/>
      <c r="Q168" s="14"/>
      <c r="R168" s="14"/>
      <c r="S168" s="14"/>
      <c r="T168" s="14"/>
      <c r="U168" s="14"/>
      <c r="V168" s="14"/>
      <c r="W168" s="14"/>
      <c r="X168" s="14"/>
      <c r="Y168" s="14"/>
      <c r="Z168" s="14"/>
      <c r="AA168" s="14"/>
      <c r="AB168" s="14"/>
      <c r="AC168" s="14"/>
      <c r="AD168" s="14"/>
      <c r="AE168" s="14"/>
      <c r="AF168" s="14"/>
      <c r="AG168" s="14"/>
    </row>
    <row r="169" spans="4:33" x14ac:dyDescent="0.25">
      <c r="D169" s="795"/>
      <c r="E169" s="795"/>
      <c r="F169" s="795"/>
      <c r="G169" s="2408"/>
      <c r="H169" s="14"/>
      <c r="I169" s="4280"/>
      <c r="J169" s="4280"/>
      <c r="K169" s="4280"/>
      <c r="L169" s="4280"/>
      <c r="M169" s="14"/>
      <c r="N169" s="14"/>
      <c r="O169" s="14"/>
      <c r="P169" s="14"/>
      <c r="Q169" s="14"/>
      <c r="R169" s="14"/>
      <c r="S169" s="14"/>
      <c r="T169" s="14"/>
      <c r="U169" s="14"/>
      <c r="V169" s="14"/>
      <c r="W169" s="14"/>
      <c r="X169" s="14"/>
      <c r="Y169" s="14"/>
      <c r="Z169" s="14"/>
      <c r="AA169" s="14"/>
      <c r="AB169" s="14"/>
      <c r="AC169" s="14"/>
      <c r="AD169" s="14"/>
      <c r="AE169" s="14"/>
      <c r="AF169" s="14"/>
      <c r="AG169" s="14"/>
    </row>
    <row r="170" spans="4:33" x14ac:dyDescent="0.25">
      <c r="D170" s="795"/>
      <c r="E170" s="795"/>
      <c r="F170" s="795"/>
      <c r="G170" s="2408"/>
      <c r="H170" s="14"/>
      <c r="I170" s="4280"/>
      <c r="J170" s="4280"/>
      <c r="K170" s="4280"/>
      <c r="L170" s="4280"/>
      <c r="M170" s="14"/>
      <c r="N170" s="14"/>
      <c r="O170" s="14"/>
      <c r="P170" s="14"/>
      <c r="Q170" s="14"/>
      <c r="R170" s="14"/>
      <c r="S170" s="14"/>
      <c r="T170" s="14"/>
      <c r="U170" s="14"/>
      <c r="V170" s="14"/>
      <c r="W170" s="14"/>
      <c r="X170" s="14"/>
      <c r="Y170" s="14"/>
      <c r="Z170" s="14"/>
      <c r="AA170" s="14"/>
      <c r="AB170" s="14"/>
      <c r="AC170" s="14"/>
      <c r="AD170" s="14"/>
      <c r="AE170" s="14"/>
      <c r="AF170" s="14"/>
      <c r="AG170" s="14"/>
    </row>
    <row r="171" spans="4:33" x14ac:dyDescent="0.25">
      <c r="D171" s="795"/>
      <c r="E171" s="795"/>
      <c r="F171" s="795"/>
      <c r="G171" s="2408"/>
      <c r="H171" s="14"/>
      <c r="I171" s="4280"/>
      <c r="J171" s="4280"/>
      <c r="K171" s="4280"/>
      <c r="L171" s="4280"/>
      <c r="M171" s="14"/>
      <c r="N171" s="14"/>
      <c r="O171" s="14"/>
      <c r="P171" s="14"/>
      <c r="Q171" s="14"/>
      <c r="R171" s="14"/>
      <c r="S171" s="14"/>
      <c r="T171" s="14"/>
      <c r="U171" s="14"/>
      <c r="V171" s="14"/>
      <c r="W171" s="14"/>
      <c r="X171" s="14"/>
      <c r="Y171" s="14"/>
      <c r="Z171" s="14"/>
      <c r="AA171" s="14"/>
      <c r="AB171" s="14"/>
      <c r="AC171" s="14"/>
      <c r="AD171" s="14"/>
      <c r="AE171" s="14"/>
      <c r="AF171" s="14"/>
      <c r="AG171" s="14"/>
    </row>
    <row r="172" spans="4:33" x14ac:dyDescent="0.25">
      <c r="D172" s="795"/>
      <c r="E172" s="795"/>
      <c r="F172" s="795"/>
      <c r="G172" s="2408"/>
      <c r="H172" s="14"/>
      <c r="I172" s="4280"/>
      <c r="J172" s="4280"/>
      <c r="K172" s="4280"/>
      <c r="L172" s="4280"/>
      <c r="M172" s="14"/>
      <c r="N172" s="14"/>
      <c r="O172" s="14"/>
      <c r="P172" s="14"/>
      <c r="Q172" s="14"/>
      <c r="R172" s="14"/>
      <c r="S172" s="14"/>
      <c r="T172" s="14"/>
      <c r="U172" s="14"/>
      <c r="V172" s="14"/>
      <c r="W172" s="14"/>
      <c r="X172" s="14"/>
      <c r="Y172" s="14"/>
      <c r="Z172" s="14"/>
      <c r="AA172" s="14"/>
      <c r="AB172" s="14"/>
      <c r="AC172" s="14"/>
      <c r="AD172" s="14"/>
      <c r="AE172" s="14"/>
      <c r="AF172" s="14"/>
      <c r="AG172" s="14"/>
    </row>
    <row r="173" spans="4:33" x14ac:dyDescent="0.25">
      <c r="D173" s="795"/>
      <c r="E173" s="795"/>
      <c r="F173" s="795"/>
      <c r="G173" s="2408"/>
      <c r="H173" s="14"/>
      <c r="I173" s="4280"/>
      <c r="J173" s="4280"/>
      <c r="K173" s="4280"/>
      <c r="L173" s="4280"/>
      <c r="M173" s="14"/>
      <c r="N173" s="14"/>
      <c r="O173" s="14"/>
      <c r="P173" s="14"/>
      <c r="Q173" s="14"/>
      <c r="R173" s="14"/>
      <c r="S173" s="14"/>
      <c r="T173" s="14"/>
      <c r="U173" s="14"/>
      <c r="V173" s="14"/>
      <c r="W173" s="14"/>
      <c r="X173" s="14"/>
      <c r="Y173" s="14"/>
      <c r="Z173" s="14"/>
      <c r="AA173" s="14"/>
      <c r="AB173" s="14"/>
      <c r="AC173" s="14"/>
      <c r="AD173" s="14"/>
      <c r="AE173" s="14"/>
      <c r="AF173" s="14"/>
      <c r="AG173" s="14"/>
    </row>
    <row r="174" spans="4:33" x14ac:dyDescent="0.25">
      <c r="D174" s="795"/>
      <c r="E174" s="795"/>
      <c r="F174" s="795"/>
      <c r="G174" s="2408"/>
      <c r="H174" s="14"/>
      <c r="I174" s="4280"/>
      <c r="J174" s="4280"/>
      <c r="K174" s="4280"/>
      <c r="L174" s="4280"/>
      <c r="M174" s="14"/>
      <c r="N174" s="14"/>
      <c r="O174" s="14"/>
      <c r="P174" s="14"/>
      <c r="Q174" s="14"/>
      <c r="R174" s="14"/>
      <c r="S174" s="14"/>
      <c r="T174" s="14"/>
      <c r="U174" s="14"/>
      <c r="V174" s="14"/>
      <c r="W174" s="14"/>
      <c r="X174" s="14"/>
      <c r="Y174" s="14"/>
      <c r="Z174" s="14"/>
      <c r="AA174" s="14"/>
      <c r="AB174" s="14"/>
      <c r="AC174" s="14"/>
      <c r="AD174" s="14"/>
      <c r="AE174" s="14"/>
      <c r="AF174" s="14"/>
      <c r="AG174" s="14"/>
    </row>
    <row r="175" spans="4:33" x14ac:dyDescent="0.25">
      <c r="D175" s="795"/>
      <c r="E175" s="795"/>
      <c r="F175" s="795"/>
      <c r="G175" s="2408"/>
      <c r="H175" s="14"/>
      <c r="I175" s="4280"/>
      <c r="J175" s="4280"/>
      <c r="K175" s="4280"/>
      <c r="L175" s="4280"/>
      <c r="M175" s="14"/>
      <c r="N175" s="14"/>
      <c r="O175" s="14"/>
      <c r="P175" s="14"/>
      <c r="Q175" s="14"/>
      <c r="R175" s="14"/>
      <c r="S175" s="14"/>
      <c r="T175" s="14"/>
      <c r="U175" s="14"/>
      <c r="V175" s="14"/>
      <c r="W175" s="14"/>
      <c r="X175" s="14"/>
      <c r="Y175" s="14"/>
      <c r="Z175" s="14"/>
      <c r="AA175" s="14"/>
      <c r="AB175" s="14"/>
      <c r="AC175" s="14"/>
      <c r="AD175" s="14"/>
      <c r="AE175" s="14"/>
      <c r="AF175" s="14"/>
      <c r="AG175" s="14"/>
    </row>
    <row r="176" spans="4:33" x14ac:dyDescent="0.25">
      <c r="D176" s="795"/>
      <c r="E176" s="795"/>
      <c r="F176" s="795"/>
      <c r="G176" s="2408"/>
      <c r="H176" s="14"/>
      <c r="I176" s="4280"/>
      <c r="J176" s="4280"/>
      <c r="K176" s="4280"/>
      <c r="L176" s="4280"/>
      <c r="M176" s="14"/>
      <c r="N176" s="14"/>
      <c r="O176" s="14"/>
      <c r="P176" s="14"/>
      <c r="Q176" s="14"/>
      <c r="R176" s="14"/>
      <c r="S176" s="14"/>
      <c r="T176" s="14"/>
      <c r="U176" s="14"/>
      <c r="V176" s="14"/>
      <c r="W176" s="14"/>
      <c r="X176" s="14"/>
      <c r="Y176" s="14"/>
      <c r="Z176" s="14"/>
      <c r="AA176" s="14"/>
      <c r="AB176" s="14"/>
      <c r="AC176" s="14"/>
      <c r="AD176" s="14"/>
      <c r="AE176" s="14"/>
      <c r="AF176" s="14"/>
      <c r="AG176" s="14"/>
    </row>
    <row r="177" spans="4:33" x14ac:dyDescent="0.25">
      <c r="D177" s="795"/>
      <c r="E177" s="795"/>
      <c r="F177" s="795"/>
      <c r="G177" s="2408"/>
      <c r="H177" s="14"/>
      <c r="I177" s="4280"/>
      <c r="J177" s="4280"/>
      <c r="K177" s="4280"/>
      <c r="L177" s="4280"/>
      <c r="M177" s="14"/>
      <c r="N177" s="14"/>
      <c r="O177" s="14"/>
      <c r="P177" s="14"/>
      <c r="Q177" s="14"/>
      <c r="R177" s="14"/>
      <c r="S177" s="14"/>
      <c r="T177" s="14"/>
      <c r="U177" s="14"/>
      <c r="V177" s="14"/>
      <c r="W177" s="14"/>
      <c r="X177" s="14"/>
      <c r="Y177" s="14"/>
      <c r="Z177" s="14"/>
      <c r="AA177" s="14"/>
      <c r="AB177" s="14"/>
      <c r="AC177" s="14"/>
      <c r="AD177" s="14"/>
      <c r="AE177" s="14"/>
      <c r="AF177" s="14"/>
      <c r="AG177" s="14"/>
    </row>
    <row r="178" spans="4:33" x14ac:dyDescent="0.25">
      <c r="D178" s="795"/>
      <c r="E178" s="795"/>
      <c r="F178" s="795"/>
      <c r="G178" s="2408"/>
      <c r="H178" s="14"/>
      <c r="I178" s="4280"/>
      <c r="J178" s="4280"/>
      <c r="K178" s="4280"/>
      <c r="L178" s="4280"/>
      <c r="M178" s="14"/>
      <c r="N178" s="14"/>
      <c r="O178" s="14"/>
      <c r="P178" s="14"/>
      <c r="Q178" s="14"/>
      <c r="R178" s="14"/>
      <c r="S178" s="14"/>
      <c r="T178" s="14"/>
      <c r="U178" s="14"/>
      <c r="V178" s="14"/>
      <c r="W178" s="14"/>
      <c r="X178" s="14"/>
      <c r="Y178" s="14"/>
      <c r="Z178" s="14"/>
      <c r="AA178" s="14"/>
      <c r="AB178" s="14"/>
      <c r="AC178" s="14"/>
      <c r="AD178" s="14"/>
      <c r="AE178" s="14"/>
      <c r="AF178" s="14"/>
      <c r="AG178" s="14"/>
    </row>
    <row r="179" spans="4:33" x14ac:dyDescent="0.25">
      <c r="D179" s="795"/>
      <c r="E179" s="795"/>
      <c r="F179" s="795"/>
      <c r="G179" s="2408"/>
      <c r="H179" s="14"/>
      <c r="I179" s="4280"/>
      <c r="J179" s="4280"/>
      <c r="K179" s="4280"/>
      <c r="L179" s="4280"/>
      <c r="M179" s="14"/>
      <c r="N179" s="14"/>
      <c r="O179" s="14"/>
      <c r="P179" s="14"/>
      <c r="Q179" s="14"/>
      <c r="R179" s="14"/>
      <c r="S179" s="14"/>
      <c r="T179" s="14"/>
      <c r="U179" s="14"/>
      <c r="V179" s="14"/>
      <c r="W179" s="14"/>
      <c r="X179" s="14"/>
      <c r="Y179" s="14"/>
      <c r="Z179" s="14"/>
      <c r="AA179" s="14"/>
      <c r="AB179" s="14"/>
      <c r="AC179" s="14"/>
      <c r="AD179" s="14"/>
      <c r="AE179" s="14"/>
      <c r="AF179" s="14"/>
      <c r="AG179" s="14"/>
    </row>
    <row r="180" spans="4:33" x14ac:dyDescent="0.25">
      <c r="D180" s="795"/>
      <c r="E180" s="795"/>
      <c r="F180" s="795"/>
      <c r="G180" s="2408"/>
      <c r="H180" s="14"/>
      <c r="I180" s="4280"/>
      <c r="J180" s="4280"/>
      <c r="K180" s="4280"/>
      <c r="L180" s="4280"/>
      <c r="M180" s="14"/>
      <c r="N180" s="14"/>
      <c r="O180" s="14"/>
      <c r="P180" s="14"/>
      <c r="Q180" s="14"/>
      <c r="R180" s="14"/>
      <c r="S180" s="14"/>
      <c r="T180" s="14"/>
      <c r="U180" s="14"/>
      <c r="V180" s="14"/>
      <c r="W180" s="14"/>
      <c r="X180" s="14"/>
      <c r="Y180" s="14"/>
      <c r="Z180" s="14"/>
      <c r="AA180" s="14"/>
      <c r="AB180" s="14"/>
      <c r="AC180" s="14"/>
      <c r="AD180" s="14"/>
      <c r="AE180" s="14"/>
      <c r="AF180" s="14"/>
      <c r="AG180" s="14"/>
    </row>
    <row r="181" spans="4:33" x14ac:dyDescent="0.25">
      <c r="D181" s="795"/>
      <c r="E181" s="795"/>
      <c r="F181" s="795"/>
      <c r="G181" s="2408"/>
      <c r="H181" s="14"/>
      <c r="I181" s="4280"/>
      <c r="J181" s="4280"/>
      <c r="K181" s="4280"/>
      <c r="L181" s="4280"/>
      <c r="M181" s="14"/>
      <c r="N181" s="14"/>
      <c r="O181" s="14"/>
      <c r="P181" s="14"/>
      <c r="Q181" s="14"/>
      <c r="R181" s="14"/>
      <c r="S181" s="14"/>
      <c r="T181" s="14"/>
      <c r="U181" s="14"/>
      <c r="V181" s="14"/>
      <c r="W181" s="14"/>
      <c r="X181" s="14"/>
      <c r="Y181" s="14"/>
      <c r="Z181" s="14"/>
      <c r="AA181" s="14"/>
      <c r="AB181" s="14"/>
      <c r="AC181" s="14"/>
      <c r="AD181" s="14"/>
      <c r="AE181" s="14"/>
      <c r="AF181" s="14"/>
      <c r="AG181" s="14"/>
    </row>
    <row r="182" spans="4:33" x14ac:dyDescent="0.25">
      <c r="D182" s="795"/>
      <c r="E182" s="795"/>
      <c r="F182" s="795"/>
      <c r="G182" s="2408"/>
      <c r="H182" s="14"/>
      <c r="I182" s="4280"/>
      <c r="J182" s="4280"/>
      <c r="K182" s="4280"/>
      <c r="L182" s="4280"/>
      <c r="M182" s="14"/>
      <c r="N182" s="14"/>
      <c r="O182" s="14"/>
      <c r="P182" s="14"/>
      <c r="Q182" s="14"/>
      <c r="R182" s="14"/>
      <c r="S182" s="14"/>
      <c r="T182" s="14"/>
      <c r="U182" s="14"/>
      <c r="V182" s="14"/>
      <c r="W182" s="14"/>
      <c r="X182" s="14"/>
      <c r="Y182" s="14"/>
      <c r="Z182" s="14"/>
      <c r="AA182" s="14"/>
      <c r="AB182" s="14"/>
      <c r="AC182" s="14"/>
      <c r="AD182" s="14"/>
      <c r="AE182" s="14"/>
      <c r="AF182" s="14"/>
      <c r="AG182" s="14"/>
    </row>
    <row r="183" spans="4:33" x14ac:dyDescent="0.25">
      <c r="D183" s="795"/>
      <c r="E183" s="795"/>
      <c r="F183" s="795"/>
      <c r="G183" s="2408"/>
      <c r="H183" s="14"/>
      <c r="I183" s="4280"/>
      <c r="J183" s="4280"/>
      <c r="K183" s="4280"/>
      <c r="L183" s="4280"/>
      <c r="M183" s="14"/>
      <c r="N183" s="14"/>
      <c r="O183" s="14"/>
      <c r="P183" s="14"/>
      <c r="Q183" s="14"/>
      <c r="R183" s="14"/>
      <c r="S183" s="14"/>
      <c r="T183" s="14"/>
      <c r="U183" s="14"/>
      <c r="V183" s="14"/>
      <c r="W183" s="14"/>
      <c r="X183" s="14"/>
      <c r="Y183" s="14"/>
      <c r="Z183" s="14"/>
      <c r="AA183" s="14"/>
      <c r="AB183" s="14"/>
      <c r="AC183" s="14"/>
      <c r="AD183" s="14"/>
      <c r="AE183" s="14"/>
      <c r="AF183" s="14"/>
      <c r="AG183" s="14"/>
    </row>
    <row r="184" spans="4:33" x14ac:dyDescent="0.25">
      <c r="D184" s="795"/>
      <c r="E184" s="795"/>
      <c r="F184" s="795"/>
      <c r="G184" s="2408"/>
      <c r="H184" s="14"/>
      <c r="I184" s="4280"/>
      <c r="J184" s="4280"/>
      <c r="K184" s="4280"/>
      <c r="L184" s="4280"/>
      <c r="M184" s="14"/>
      <c r="N184" s="14"/>
      <c r="O184" s="14"/>
      <c r="P184" s="14"/>
      <c r="Q184" s="14"/>
      <c r="R184" s="14"/>
      <c r="S184" s="14"/>
      <c r="T184" s="14"/>
      <c r="U184" s="14"/>
      <c r="V184" s="14"/>
      <c r="W184" s="14"/>
      <c r="X184" s="14"/>
      <c r="Y184" s="14"/>
      <c r="Z184" s="14"/>
      <c r="AA184" s="14"/>
      <c r="AB184" s="14"/>
      <c r="AC184" s="14"/>
      <c r="AD184" s="14"/>
      <c r="AE184" s="14"/>
      <c r="AF184" s="14"/>
      <c r="AG184" s="14"/>
    </row>
    <row r="185" spans="4:33" x14ac:dyDescent="0.25">
      <c r="D185" s="795"/>
      <c r="E185" s="795"/>
      <c r="F185" s="795"/>
      <c r="G185" s="2408"/>
      <c r="H185" s="14"/>
      <c r="I185" s="4280"/>
      <c r="J185" s="4280"/>
      <c r="K185" s="4280"/>
      <c r="L185" s="4280"/>
      <c r="M185" s="14"/>
      <c r="N185" s="14"/>
      <c r="O185" s="14"/>
      <c r="P185" s="14"/>
      <c r="Q185" s="14"/>
      <c r="R185" s="14"/>
      <c r="S185" s="14"/>
      <c r="T185" s="14"/>
      <c r="U185" s="14"/>
      <c r="V185" s="14"/>
      <c r="W185" s="14"/>
      <c r="X185" s="14"/>
      <c r="Y185" s="14"/>
      <c r="Z185" s="14"/>
      <c r="AA185" s="14"/>
      <c r="AB185" s="14"/>
      <c r="AC185" s="14"/>
      <c r="AD185" s="14"/>
      <c r="AE185" s="14"/>
      <c r="AF185" s="14"/>
      <c r="AG185" s="14"/>
    </row>
    <row r="186" spans="4:33" x14ac:dyDescent="0.25">
      <c r="D186" s="795"/>
      <c r="E186" s="795"/>
      <c r="F186" s="795"/>
      <c r="G186" s="2408"/>
      <c r="H186" s="14"/>
      <c r="I186" s="4280"/>
      <c r="J186" s="4280"/>
      <c r="K186" s="4280"/>
      <c r="L186" s="4280"/>
      <c r="M186" s="14"/>
      <c r="N186" s="14"/>
      <c r="O186" s="14"/>
      <c r="P186" s="14"/>
      <c r="Q186" s="14"/>
      <c r="R186" s="14"/>
      <c r="S186" s="14"/>
      <c r="T186" s="14"/>
      <c r="U186" s="14"/>
      <c r="V186" s="14"/>
      <c r="W186" s="14"/>
      <c r="X186" s="14"/>
      <c r="Y186" s="14"/>
      <c r="Z186" s="14"/>
      <c r="AA186" s="14"/>
      <c r="AB186" s="14"/>
      <c r="AC186" s="14"/>
      <c r="AD186" s="14"/>
      <c r="AE186" s="14"/>
      <c r="AF186" s="14"/>
      <c r="AG186" s="14"/>
    </row>
    <row r="187" spans="4:33" x14ac:dyDescent="0.25">
      <c r="D187" s="795"/>
      <c r="E187" s="795"/>
      <c r="F187" s="795"/>
      <c r="G187" s="2408"/>
      <c r="H187" s="14"/>
      <c r="I187" s="4280"/>
      <c r="J187" s="4280"/>
      <c r="K187" s="4280"/>
      <c r="L187" s="4280"/>
      <c r="M187" s="14"/>
      <c r="N187" s="14"/>
      <c r="O187" s="14"/>
      <c r="P187" s="14"/>
      <c r="Q187" s="14"/>
      <c r="R187" s="14"/>
      <c r="S187" s="14"/>
      <c r="T187" s="14"/>
      <c r="U187" s="14"/>
      <c r="V187" s="14"/>
      <c r="W187" s="14"/>
      <c r="X187" s="14"/>
      <c r="Y187" s="14"/>
      <c r="Z187" s="14"/>
      <c r="AA187" s="14"/>
      <c r="AB187" s="14"/>
      <c r="AC187" s="14"/>
      <c r="AD187" s="14"/>
      <c r="AE187" s="14"/>
      <c r="AF187" s="14"/>
      <c r="AG187" s="14"/>
    </row>
    <row r="188" spans="4:33" x14ac:dyDescent="0.25">
      <c r="D188" s="795"/>
      <c r="E188" s="795"/>
      <c r="F188" s="795"/>
      <c r="G188" s="2408"/>
      <c r="H188" s="14"/>
      <c r="I188" s="4280"/>
      <c r="J188" s="4280"/>
      <c r="K188" s="4280"/>
      <c r="L188" s="4280"/>
      <c r="M188" s="14"/>
      <c r="N188" s="14"/>
      <c r="O188" s="14"/>
      <c r="P188" s="14"/>
      <c r="Q188" s="14"/>
      <c r="R188" s="14"/>
      <c r="S188" s="14"/>
      <c r="T188" s="14"/>
      <c r="U188" s="14"/>
      <c r="V188" s="14"/>
      <c r="W188" s="14"/>
      <c r="X188" s="14"/>
      <c r="Y188" s="14"/>
      <c r="Z188" s="14"/>
      <c r="AA188" s="14"/>
      <c r="AB188" s="14"/>
      <c r="AC188" s="14"/>
      <c r="AD188" s="14"/>
      <c r="AE188" s="14"/>
      <c r="AF188" s="14"/>
      <c r="AG188" s="14"/>
    </row>
    <row r="189" spans="4:33" x14ac:dyDescent="0.25">
      <c r="D189" s="795"/>
      <c r="E189" s="795"/>
      <c r="F189" s="795"/>
      <c r="G189" s="2408"/>
      <c r="H189" s="14"/>
      <c r="I189" s="4280"/>
      <c r="J189" s="4280"/>
      <c r="K189" s="4280"/>
      <c r="L189" s="4280"/>
      <c r="M189" s="14"/>
      <c r="N189" s="14"/>
      <c r="O189" s="14"/>
      <c r="P189" s="14"/>
      <c r="Q189" s="14"/>
      <c r="R189" s="14"/>
      <c r="S189" s="14"/>
      <c r="T189" s="14"/>
      <c r="U189" s="14"/>
      <c r="V189" s="14"/>
      <c r="W189" s="14"/>
      <c r="X189" s="14"/>
      <c r="Y189" s="14"/>
      <c r="Z189" s="14"/>
      <c r="AA189" s="14"/>
      <c r="AB189" s="14"/>
      <c r="AC189" s="14"/>
      <c r="AD189" s="14"/>
      <c r="AE189" s="14"/>
      <c r="AF189" s="14"/>
      <c r="AG189" s="14"/>
    </row>
    <row r="190" spans="4:33" x14ac:dyDescent="0.25">
      <c r="D190" s="795"/>
      <c r="E190" s="795"/>
      <c r="F190" s="795"/>
      <c r="G190" s="2408"/>
      <c r="H190" s="14"/>
      <c r="I190" s="4280"/>
      <c r="J190" s="4280"/>
      <c r="K190" s="4280"/>
      <c r="L190" s="4280"/>
      <c r="M190" s="14"/>
      <c r="N190" s="14"/>
      <c r="O190" s="14"/>
      <c r="P190" s="14"/>
      <c r="Q190" s="14"/>
      <c r="R190" s="14"/>
      <c r="S190" s="14"/>
      <c r="T190" s="14"/>
      <c r="U190" s="14"/>
      <c r="V190" s="14"/>
      <c r="W190" s="14"/>
      <c r="X190" s="14"/>
      <c r="Y190" s="14"/>
      <c r="Z190" s="14"/>
      <c r="AA190" s="14"/>
      <c r="AB190" s="14"/>
      <c r="AC190" s="14"/>
      <c r="AD190" s="14"/>
      <c r="AE190" s="14"/>
      <c r="AF190" s="14"/>
      <c r="AG190" s="14"/>
    </row>
    <row r="191" spans="4:33" x14ac:dyDescent="0.25">
      <c r="D191" s="795"/>
      <c r="E191" s="795"/>
      <c r="F191" s="795"/>
      <c r="G191" s="2408"/>
      <c r="H191" s="14"/>
      <c r="I191" s="4280"/>
      <c r="J191" s="4280"/>
      <c r="K191" s="4280"/>
      <c r="L191" s="4280"/>
      <c r="M191" s="14"/>
      <c r="N191" s="14"/>
      <c r="O191" s="14"/>
      <c r="P191" s="14"/>
      <c r="Q191" s="14"/>
      <c r="R191" s="14"/>
      <c r="S191" s="14"/>
      <c r="T191" s="14"/>
      <c r="U191" s="14"/>
      <c r="V191" s="14"/>
      <c r="W191" s="14"/>
      <c r="X191" s="14"/>
      <c r="Y191" s="14"/>
      <c r="Z191" s="14"/>
      <c r="AA191" s="14"/>
      <c r="AB191" s="14"/>
      <c r="AC191" s="14"/>
      <c r="AD191" s="14"/>
      <c r="AE191" s="14"/>
      <c r="AF191" s="14"/>
      <c r="AG191" s="14"/>
    </row>
    <row r="192" spans="4:33" x14ac:dyDescent="0.25">
      <c r="D192" s="795"/>
      <c r="E192" s="795"/>
      <c r="F192" s="795"/>
      <c r="G192" s="2408"/>
      <c r="H192" s="14"/>
      <c r="I192" s="4280"/>
      <c r="J192" s="4280"/>
      <c r="K192" s="4280"/>
      <c r="L192" s="4280"/>
      <c r="M192" s="14"/>
      <c r="N192" s="14"/>
      <c r="O192" s="14"/>
      <c r="P192" s="14"/>
      <c r="Q192" s="14"/>
      <c r="R192" s="14"/>
      <c r="S192" s="14"/>
      <c r="T192" s="14"/>
      <c r="U192" s="14"/>
      <c r="V192" s="14"/>
      <c r="W192" s="14"/>
      <c r="X192" s="14"/>
      <c r="Y192" s="14"/>
      <c r="Z192" s="14"/>
      <c r="AA192" s="14"/>
      <c r="AB192" s="14"/>
      <c r="AC192" s="14"/>
      <c r="AD192" s="14"/>
      <c r="AE192" s="14"/>
      <c r="AF192" s="14"/>
      <c r="AG192" s="14"/>
    </row>
    <row r="193" spans="4:33" x14ac:dyDescent="0.25">
      <c r="D193" s="795"/>
      <c r="E193" s="795"/>
      <c r="F193" s="795"/>
      <c r="G193" s="2408"/>
      <c r="H193" s="14"/>
      <c r="I193" s="4280"/>
      <c r="J193" s="4280"/>
      <c r="K193" s="4280"/>
      <c r="L193" s="4280"/>
      <c r="M193" s="14"/>
      <c r="N193" s="14"/>
      <c r="O193" s="14"/>
      <c r="P193" s="14"/>
      <c r="Q193" s="14"/>
      <c r="R193" s="14"/>
      <c r="S193" s="14"/>
      <c r="T193" s="14"/>
      <c r="U193" s="14"/>
      <c r="V193" s="14"/>
      <c r="W193" s="14"/>
      <c r="X193" s="14"/>
      <c r="Y193" s="14"/>
      <c r="Z193" s="14"/>
      <c r="AA193" s="14"/>
      <c r="AB193" s="14"/>
      <c r="AC193" s="14"/>
      <c r="AD193" s="14"/>
      <c r="AE193" s="14"/>
      <c r="AF193" s="14"/>
      <c r="AG193" s="14"/>
    </row>
    <row r="194" spans="4:33" x14ac:dyDescent="0.25">
      <c r="D194" s="795"/>
      <c r="E194" s="795"/>
      <c r="F194" s="795"/>
      <c r="G194" s="2408"/>
      <c r="H194" s="14"/>
      <c r="I194" s="4280"/>
      <c r="J194" s="4280"/>
      <c r="K194" s="4280"/>
      <c r="L194" s="4280"/>
      <c r="M194" s="14"/>
      <c r="N194" s="14"/>
      <c r="O194" s="14"/>
      <c r="P194" s="14"/>
      <c r="Q194" s="14"/>
      <c r="R194" s="14"/>
      <c r="S194" s="14"/>
      <c r="T194" s="14"/>
      <c r="U194" s="14"/>
      <c r="V194" s="14"/>
      <c r="W194" s="14"/>
      <c r="X194" s="14"/>
      <c r="Y194" s="14"/>
      <c r="Z194" s="14"/>
      <c r="AA194" s="14"/>
      <c r="AB194" s="14"/>
      <c r="AC194" s="14"/>
      <c r="AD194" s="14"/>
      <c r="AE194" s="14"/>
      <c r="AF194" s="14"/>
      <c r="AG194" s="14"/>
    </row>
    <row r="195" spans="4:33" x14ac:dyDescent="0.25">
      <c r="D195" s="795"/>
      <c r="E195" s="795"/>
      <c r="F195" s="795"/>
      <c r="G195" s="2408"/>
      <c r="H195" s="14"/>
      <c r="I195" s="4280"/>
      <c r="J195" s="4280"/>
      <c r="K195" s="4280"/>
      <c r="L195" s="4280"/>
      <c r="M195" s="14"/>
      <c r="N195" s="14"/>
      <c r="O195" s="14"/>
      <c r="P195" s="14"/>
      <c r="Q195" s="14"/>
      <c r="R195" s="14"/>
      <c r="S195" s="14"/>
      <c r="T195" s="14"/>
      <c r="U195" s="14"/>
      <c r="V195" s="14"/>
      <c r="W195" s="14"/>
      <c r="X195" s="14"/>
      <c r="Y195" s="14"/>
      <c r="Z195" s="14"/>
      <c r="AA195" s="14"/>
      <c r="AB195" s="14"/>
      <c r="AC195" s="14"/>
      <c r="AD195" s="14"/>
      <c r="AE195" s="14"/>
      <c r="AF195" s="14"/>
      <c r="AG195" s="14"/>
    </row>
    <row r="196" spans="4:33" x14ac:dyDescent="0.25">
      <c r="D196" s="795"/>
      <c r="E196" s="795"/>
      <c r="F196" s="795"/>
      <c r="G196" s="2408"/>
      <c r="H196" s="14"/>
      <c r="I196" s="4280"/>
      <c r="J196" s="4280"/>
      <c r="K196" s="4280"/>
      <c r="L196" s="4280"/>
      <c r="M196" s="14"/>
      <c r="N196" s="14"/>
      <c r="O196" s="14"/>
      <c r="P196" s="14"/>
      <c r="Q196" s="14"/>
      <c r="R196" s="14"/>
      <c r="S196" s="14"/>
      <c r="T196" s="14"/>
      <c r="U196" s="14"/>
      <c r="V196" s="14"/>
      <c r="W196" s="14"/>
      <c r="X196" s="14"/>
      <c r="Y196" s="14"/>
      <c r="Z196" s="14"/>
      <c r="AA196" s="14"/>
      <c r="AB196" s="14"/>
      <c r="AC196" s="14"/>
      <c r="AD196" s="14"/>
      <c r="AE196" s="14"/>
      <c r="AF196" s="14"/>
      <c r="AG196" s="14"/>
    </row>
    <row r="197" spans="4:33" x14ac:dyDescent="0.25">
      <c r="D197" s="795"/>
      <c r="E197" s="795"/>
      <c r="F197" s="795"/>
      <c r="G197" s="2408"/>
      <c r="H197" s="14"/>
      <c r="I197" s="4280"/>
      <c r="J197" s="4280"/>
      <c r="K197" s="4280"/>
      <c r="L197" s="4280"/>
      <c r="M197" s="14"/>
      <c r="N197" s="14"/>
      <c r="O197" s="14"/>
      <c r="P197" s="14"/>
      <c r="Q197" s="14"/>
      <c r="R197" s="14"/>
      <c r="S197" s="14"/>
      <c r="T197" s="14"/>
      <c r="U197" s="14"/>
      <c r="V197" s="14"/>
      <c r="W197" s="14"/>
      <c r="X197" s="14"/>
      <c r="Y197" s="14"/>
      <c r="Z197" s="14"/>
      <c r="AA197" s="14"/>
      <c r="AB197" s="14"/>
      <c r="AC197" s="14"/>
      <c r="AD197" s="14"/>
      <c r="AE197" s="14"/>
      <c r="AF197" s="14"/>
      <c r="AG197" s="14"/>
    </row>
    <row r="198" spans="4:33" x14ac:dyDescent="0.25">
      <c r="D198" s="795"/>
      <c r="E198" s="795"/>
      <c r="F198" s="795"/>
      <c r="G198" s="2408"/>
      <c r="H198" s="14"/>
      <c r="I198" s="4280"/>
      <c r="J198" s="4280"/>
      <c r="K198" s="4280"/>
      <c r="L198" s="4280"/>
      <c r="M198" s="14"/>
      <c r="N198" s="14"/>
      <c r="O198" s="14"/>
      <c r="P198" s="14"/>
      <c r="Q198" s="14"/>
      <c r="R198" s="14"/>
      <c r="S198" s="14"/>
      <c r="T198" s="14"/>
      <c r="U198" s="14"/>
      <c r="V198" s="14"/>
      <c r="W198" s="14"/>
      <c r="X198" s="14"/>
      <c r="Y198" s="14"/>
      <c r="Z198" s="14"/>
      <c r="AA198" s="14"/>
      <c r="AB198" s="14"/>
      <c r="AC198" s="14"/>
      <c r="AD198" s="14"/>
      <c r="AE198" s="14"/>
      <c r="AF198" s="14"/>
      <c r="AG198" s="14"/>
    </row>
    <row r="199" spans="4:33" x14ac:dyDescent="0.25">
      <c r="D199" s="795"/>
      <c r="E199" s="795"/>
      <c r="F199" s="795"/>
      <c r="G199" s="2408"/>
      <c r="H199" s="14"/>
      <c r="I199" s="4280"/>
      <c r="J199" s="4280"/>
      <c r="K199" s="4280"/>
      <c r="L199" s="4280"/>
      <c r="M199" s="14"/>
      <c r="N199" s="14"/>
      <c r="O199" s="14"/>
      <c r="P199" s="14"/>
      <c r="Q199" s="14"/>
      <c r="R199" s="14"/>
      <c r="S199" s="14"/>
      <c r="T199" s="14"/>
      <c r="U199" s="14"/>
      <c r="V199" s="14"/>
      <c r="W199" s="14"/>
      <c r="X199" s="14"/>
      <c r="Y199" s="14"/>
      <c r="Z199" s="14"/>
      <c r="AA199" s="14"/>
      <c r="AB199" s="14"/>
      <c r="AC199" s="14"/>
      <c r="AD199" s="14"/>
      <c r="AE199" s="14"/>
      <c r="AF199" s="14"/>
      <c r="AG199" s="14"/>
    </row>
    <row r="200" spans="4:33" x14ac:dyDescent="0.25">
      <c r="D200" s="795"/>
      <c r="E200" s="795"/>
      <c r="F200" s="795"/>
      <c r="G200" s="2408"/>
      <c r="H200" s="14"/>
      <c r="I200" s="4280"/>
      <c r="J200" s="4280"/>
      <c r="K200" s="4280"/>
      <c r="L200" s="4280"/>
      <c r="M200" s="14"/>
      <c r="N200" s="14"/>
      <c r="O200" s="14"/>
      <c r="P200" s="14"/>
      <c r="Q200" s="14"/>
      <c r="R200" s="14"/>
      <c r="S200" s="14"/>
      <c r="T200" s="14"/>
      <c r="U200" s="14"/>
      <c r="V200" s="14"/>
      <c r="W200" s="14"/>
      <c r="X200" s="14"/>
      <c r="Y200" s="14"/>
      <c r="Z200" s="14"/>
      <c r="AA200" s="14"/>
      <c r="AB200" s="14"/>
      <c r="AC200" s="14"/>
      <c r="AD200" s="14"/>
      <c r="AE200" s="14"/>
      <c r="AF200" s="14"/>
      <c r="AG200" s="14"/>
    </row>
    <row r="201" spans="4:33" x14ac:dyDescent="0.25">
      <c r="D201" s="795"/>
      <c r="E201" s="795"/>
      <c r="F201" s="795"/>
      <c r="G201" s="2408"/>
      <c r="H201" s="14"/>
      <c r="I201" s="4280"/>
      <c r="J201" s="4280"/>
      <c r="K201" s="4280"/>
      <c r="L201" s="4280"/>
      <c r="M201" s="14"/>
      <c r="N201" s="14"/>
      <c r="O201" s="14"/>
      <c r="P201" s="14"/>
      <c r="Q201" s="14"/>
      <c r="R201" s="14"/>
      <c r="S201" s="14"/>
      <c r="T201" s="14"/>
      <c r="U201" s="14"/>
      <c r="V201" s="14"/>
      <c r="W201" s="14"/>
      <c r="X201" s="14"/>
      <c r="Y201" s="14"/>
      <c r="Z201" s="14"/>
      <c r="AA201" s="14"/>
      <c r="AB201" s="14"/>
      <c r="AC201" s="14"/>
      <c r="AD201" s="14"/>
      <c r="AE201" s="14"/>
      <c r="AF201" s="14"/>
      <c r="AG201" s="14"/>
    </row>
    <row r="202" spans="4:33" x14ac:dyDescent="0.25">
      <c r="D202" s="795"/>
      <c r="E202" s="795"/>
      <c r="F202" s="795"/>
      <c r="G202" s="2408"/>
      <c r="H202" s="14"/>
      <c r="I202" s="4280"/>
      <c r="J202" s="4280"/>
      <c r="K202" s="4280"/>
      <c r="L202" s="4280"/>
      <c r="M202" s="14"/>
      <c r="N202" s="14"/>
      <c r="O202" s="14"/>
      <c r="P202" s="14"/>
      <c r="Q202" s="14"/>
      <c r="R202" s="14"/>
      <c r="S202" s="14"/>
      <c r="T202" s="14"/>
      <c r="U202" s="14"/>
      <c r="V202" s="14"/>
      <c r="W202" s="14"/>
      <c r="X202" s="14"/>
      <c r="Y202" s="14"/>
      <c r="Z202" s="14"/>
      <c r="AA202" s="14"/>
      <c r="AB202" s="14"/>
      <c r="AC202" s="14"/>
      <c r="AD202" s="14"/>
      <c r="AE202" s="14"/>
      <c r="AF202" s="14"/>
      <c r="AG202" s="14"/>
    </row>
    <row r="203" spans="4:33" x14ac:dyDescent="0.25">
      <c r="D203" s="795"/>
      <c r="E203" s="795"/>
      <c r="F203" s="795"/>
      <c r="G203" s="2408"/>
      <c r="H203" s="14"/>
      <c r="I203" s="4280"/>
      <c r="J203" s="4280"/>
      <c r="K203" s="4280"/>
      <c r="L203" s="4280"/>
      <c r="M203" s="14"/>
      <c r="N203" s="14"/>
      <c r="O203" s="14"/>
      <c r="P203" s="14"/>
      <c r="Q203" s="14"/>
      <c r="R203" s="14"/>
      <c r="S203" s="14"/>
      <c r="T203" s="14"/>
      <c r="U203" s="14"/>
      <c r="V203" s="14"/>
      <c r="W203" s="14"/>
      <c r="X203" s="14"/>
      <c r="Y203" s="14"/>
      <c r="Z203" s="14"/>
      <c r="AA203" s="14"/>
      <c r="AB203" s="14"/>
      <c r="AC203" s="14"/>
      <c r="AD203" s="14"/>
      <c r="AE203" s="14"/>
      <c r="AF203" s="14"/>
      <c r="AG203" s="14"/>
    </row>
    <row r="204" spans="4:33" x14ac:dyDescent="0.25">
      <c r="D204" s="795"/>
      <c r="E204" s="795"/>
      <c r="F204" s="795"/>
      <c r="G204" s="2408"/>
      <c r="H204" s="14"/>
      <c r="I204" s="4280"/>
      <c r="J204" s="4280"/>
      <c r="K204" s="4280"/>
      <c r="L204" s="4280"/>
      <c r="M204" s="14"/>
      <c r="N204" s="14"/>
      <c r="O204" s="14"/>
      <c r="P204" s="14"/>
      <c r="Q204" s="14"/>
      <c r="R204" s="14"/>
      <c r="S204" s="14"/>
      <c r="T204" s="14"/>
      <c r="U204" s="14"/>
      <c r="V204" s="14"/>
      <c r="W204" s="14"/>
      <c r="X204" s="14"/>
      <c r="Y204" s="14"/>
      <c r="Z204" s="14"/>
      <c r="AA204" s="14"/>
      <c r="AB204" s="14"/>
      <c r="AC204" s="14"/>
      <c r="AD204" s="14"/>
      <c r="AE204" s="14"/>
      <c r="AF204" s="14"/>
      <c r="AG204" s="14"/>
    </row>
    <row r="205" spans="4:33" x14ac:dyDescent="0.25">
      <c r="D205" s="795"/>
      <c r="E205" s="795"/>
      <c r="F205" s="795"/>
      <c r="G205" s="2408"/>
      <c r="H205" s="14"/>
      <c r="I205" s="4280"/>
      <c r="J205" s="4280"/>
      <c r="K205" s="4280"/>
      <c r="L205" s="4280"/>
      <c r="M205" s="14"/>
      <c r="N205" s="14"/>
      <c r="O205" s="14"/>
      <c r="P205" s="14"/>
      <c r="Q205" s="14"/>
      <c r="R205" s="14"/>
      <c r="S205" s="14"/>
      <c r="T205" s="14"/>
      <c r="U205" s="14"/>
      <c r="V205" s="14"/>
      <c r="W205" s="14"/>
      <c r="X205" s="14"/>
      <c r="Y205" s="14"/>
      <c r="Z205" s="14"/>
      <c r="AA205" s="14"/>
      <c r="AB205" s="14"/>
      <c r="AC205" s="14"/>
      <c r="AD205" s="14"/>
      <c r="AE205" s="14"/>
      <c r="AF205" s="14"/>
      <c r="AG205" s="14"/>
    </row>
    <row r="206" spans="4:33" x14ac:dyDescent="0.25">
      <c r="D206" s="795"/>
      <c r="E206" s="795"/>
      <c r="F206" s="795"/>
      <c r="G206" s="2408"/>
      <c r="H206" s="14"/>
      <c r="I206" s="4280"/>
      <c r="J206" s="4280"/>
      <c r="K206" s="4280"/>
      <c r="L206" s="4280"/>
      <c r="M206" s="14"/>
      <c r="N206" s="14"/>
      <c r="O206" s="14"/>
      <c r="P206" s="14"/>
      <c r="Q206" s="14"/>
      <c r="R206" s="14"/>
      <c r="S206" s="14"/>
      <c r="T206" s="14"/>
      <c r="U206" s="14"/>
      <c r="V206" s="14"/>
      <c r="W206" s="14"/>
      <c r="X206" s="14"/>
      <c r="Y206" s="14"/>
      <c r="Z206" s="14"/>
      <c r="AA206" s="14"/>
      <c r="AB206" s="14"/>
      <c r="AC206" s="14"/>
      <c r="AD206" s="14"/>
      <c r="AE206" s="14"/>
      <c r="AF206" s="14"/>
      <c r="AG206" s="14"/>
    </row>
    <row r="207" spans="4:33" x14ac:dyDescent="0.25">
      <c r="D207" s="795"/>
      <c r="E207" s="795"/>
      <c r="F207" s="795"/>
      <c r="G207" s="2408"/>
      <c r="H207" s="14"/>
      <c r="I207" s="4280"/>
      <c r="J207" s="4280"/>
      <c r="K207" s="4280"/>
      <c r="L207" s="4280"/>
      <c r="M207" s="14"/>
      <c r="N207" s="14"/>
      <c r="O207" s="14"/>
      <c r="P207" s="14"/>
      <c r="Q207" s="14"/>
      <c r="R207" s="14"/>
      <c r="S207" s="14"/>
      <c r="T207" s="14"/>
      <c r="U207" s="14"/>
      <c r="V207" s="14"/>
      <c r="W207" s="14"/>
      <c r="X207" s="14"/>
      <c r="Y207" s="14"/>
      <c r="Z207" s="14"/>
      <c r="AA207" s="14"/>
      <c r="AB207" s="14"/>
      <c r="AC207" s="14"/>
      <c r="AD207" s="14"/>
      <c r="AE207" s="14"/>
      <c r="AF207" s="14"/>
      <c r="AG207" s="14"/>
    </row>
    <row r="208" spans="4:33" x14ac:dyDescent="0.25">
      <c r="D208" s="795"/>
      <c r="E208" s="795"/>
      <c r="F208" s="795"/>
      <c r="G208" s="2408"/>
      <c r="H208" s="14"/>
      <c r="I208" s="4280"/>
      <c r="J208" s="4280"/>
      <c r="K208" s="4280"/>
      <c r="L208" s="4280"/>
      <c r="M208" s="14"/>
      <c r="N208" s="14"/>
      <c r="O208" s="14"/>
      <c r="P208" s="14"/>
      <c r="Q208" s="14"/>
      <c r="R208" s="14"/>
      <c r="S208" s="14"/>
      <c r="T208" s="14"/>
      <c r="U208" s="14"/>
      <c r="V208" s="14"/>
      <c r="W208" s="14"/>
      <c r="X208" s="14"/>
      <c r="Y208" s="14"/>
      <c r="Z208" s="14"/>
      <c r="AA208" s="14"/>
      <c r="AB208" s="14"/>
      <c r="AC208" s="14"/>
      <c r="AD208" s="14"/>
      <c r="AE208" s="14"/>
      <c r="AF208" s="14"/>
      <c r="AG208" s="14"/>
    </row>
    <row r="209" spans="4:33" x14ac:dyDescent="0.25">
      <c r="D209" s="795"/>
      <c r="E209" s="795"/>
      <c r="F209" s="795"/>
      <c r="G209" s="2408"/>
      <c r="H209" s="14"/>
      <c r="I209" s="4280"/>
      <c r="J209" s="4280"/>
      <c r="K209" s="4280"/>
      <c r="L209" s="4280"/>
      <c r="M209" s="14"/>
      <c r="N209" s="14"/>
      <c r="O209" s="14"/>
      <c r="P209" s="14"/>
      <c r="Q209" s="14"/>
      <c r="R209" s="14"/>
      <c r="S209" s="14"/>
      <c r="T209" s="14"/>
      <c r="U209" s="14"/>
      <c r="V209" s="14"/>
      <c r="W209" s="14"/>
      <c r="X209" s="14"/>
      <c r="Y209" s="14"/>
      <c r="Z209" s="14"/>
      <c r="AA209" s="14"/>
      <c r="AB209" s="14"/>
      <c r="AC209" s="14"/>
      <c r="AD209" s="14"/>
      <c r="AE209" s="14"/>
      <c r="AF209" s="14"/>
      <c r="AG209" s="14"/>
    </row>
    <row r="210" spans="4:33" x14ac:dyDescent="0.25">
      <c r="D210" s="795"/>
      <c r="E210" s="795"/>
      <c r="F210" s="795"/>
      <c r="G210" s="2408"/>
      <c r="H210" s="14"/>
      <c r="I210" s="4280"/>
      <c r="J210" s="4280"/>
      <c r="K210" s="4280"/>
      <c r="L210" s="4280"/>
      <c r="M210" s="14"/>
      <c r="N210" s="14"/>
      <c r="O210" s="14"/>
      <c r="P210" s="14"/>
      <c r="Q210" s="14"/>
      <c r="R210" s="14"/>
      <c r="S210" s="14"/>
      <c r="T210" s="14"/>
      <c r="U210" s="14"/>
      <c r="V210" s="14"/>
      <c r="W210" s="14"/>
      <c r="X210" s="14"/>
      <c r="Y210" s="14"/>
      <c r="Z210" s="14"/>
      <c r="AA210" s="14"/>
      <c r="AB210" s="14"/>
      <c r="AC210" s="14"/>
      <c r="AD210" s="14"/>
      <c r="AE210" s="14"/>
      <c r="AF210" s="14"/>
      <c r="AG210" s="14"/>
    </row>
    <row r="211" spans="4:33" x14ac:dyDescent="0.25">
      <c r="D211" s="795"/>
      <c r="E211" s="795"/>
      <c r="F211" s="795"/>
      <c r="G211" s="2408"/>
      <c r="H211" s="14"/>
      <c r="I211" s="4280"/>
      <c r="J211" s="4280"/>
      <c r="K211" s="4280"/>
      <c r="L211" s="4280"/>
      <c r="M211" s="14"/>
      <c r="N211" s="14"/>
      <c r="O211" s="14"/>
      <c r="P211" s="14"/>
      <c r="Q211" s="14"/>
      <c r="R211" s="14"/>
      <c r="S211" s="14"/>
      <c r="T211" s="14"/>
      <c r="U211" s="14"/>
      <c r="V211" s="14"/>
      <c r="W211" s="14"/>
      <c r="X211" s="14"/>
      <c r="Y211" s="14"/>
      <c r="Z211" s="14"/>
      <c r="AA211" s="14"/>
      <c r="AB211" s="14"/>
      <c r="AC211" s="14"/>
      <c r="AD211" s="14"/>
      <c r="AE211" s="14"/>
      <c r="AF211" s="14"/>
      <c r="AG211" s="14"/>
    </row>
    <row r="212" spans="4:33" x14ac:dyDescent="0.25">
      <c r="D212" s="795"/>
      <c r="E212" s="795"/>
      <c r="F212" s="795"/>
      <c r="G212" s="2408"/>
      <c r="H212" s="14"/>
      <c r="I212" s="4280"/>
      <c r="J212" s="4280"/>
      <c r="K212" s="4280"/>
      <c r="L212" s="4280"/>
      <c r="M212" s="14"/>
      <c r="N212" s="14"/>
      <c r="O212" s="14"/>
      <c r="P212" s="14"/>
      <c r="Q212" s="14"/>
      <c r="R212" s="14"/>
      <c r="S212" s="14"/>
      <c r="T212" s="14"/>
      <c r="U212" s="14"/>
      <c r="V212" s="14"/>
      <c r="W212" s="14"/>
      <c r="X212" s="14"/>
      <c r="Y212" s="14"/>
      <c r="Z212" s="14"/>
      <c r="AA212" s="14"/>
      <c r="AB212" s="14"/>
      <c r="AC212" s="14"/>
      <c r="AD212" s="14"/>
      <c r="AE212" s="14"/>
      <c r="AF212" s="14"/>
      <c r="AG212" s="14"/>
    </row>
    <row r="213" spans="4:33" x14ac:dyDescent="0.25">
      <c r="D213" s="795"/>
      <c r="E213" s="795"/>
      <c r="F213" s="795"/>
      <c r="G213" s="2408"/>
      <c r="H213" s="14"/>
      <c r="I213" s="4280"/>
      <c r="J213" s="4280"/>
      <c r="K213" s="4280"/>
      <c r="L213" s="4280"/>
      <c r="M213" s="14"/>
      <c r="N213" s="14"/>
      <c r="O213" s="14"/>
      <c r="P213" s="14"/>
      <c r="Q213" s="14"/>
      <c r="R213" s="14"/>
      <c r="S213" s="14"/>
      <c r="T213" s="14"/>
      <c r="U213" s="14"/>
      <c r="V213" s="14"/>
      <c r="W213" s="14"/>
      <c r="X213" s="14"/>
      <c r="Y213" s="14"/>
      <c r="Z213" s="14"/>
      <c r="AA213" s="14"/>
      <c r="AB213" s="14"/>
      <c r="AC213" s="14"/>
      <c r="AD213" s="14"/>
      <c r="AE213" s="14"/>
      <c r="AF213" s="14"/>
      <c r="AG213" s="14"/>
    </row>
    <row r="214" spans="4:33" x14ac:dyDescent="0.25">
      <c r="D214" s="795"/>
      <c r="E214" s="795"/>
      <c r="F214" s="795"/>
      <c r="G214" s="2408"/>
      <c r="H214" s="14"/>
      <c r="I214" s="4280"/>
      <c r="J214" s="4280"/>
      <c r="K214" s="4280"/>
      <c r="L214" s="4280"/>
      <c r="M214" s="14"/>
      <c r="N214" s="14"/>
      <c r="O214" s="14"/>
      <c r="P214" s="14"/>
      <c r="Q214" s="14"/>
      <c r="R214" s="14"/>
      <c r="S214" s="14"/>
      <c r="T214" s="14"/>
      <c r="U214" s="14"/>
      <c r="V214" s="14"/>
      <c r="W214" s="14"/>
      <c r="X214" s="14"/>
      <c r="Y214" s="14"/>
      <c r="Z214" s="14"/>
      <c r="AA214" s="14"/>
      <c r="AB214" s="14"/>
      <c r="AC214" s="14"/>
      <c r="AD214" s="14"/>
      <c r="AE214" s="14"/>
      <c r="AF214" s="14"/>
      <c r="AG214" s="14"/>
    </row>
    <row r="215" spans="4:33" x14ac:dyDescent="0.25">
      <c r="D215" s="795"/>
      <c r="E215" s="795"/>
      <c r="F215" s="795"/>
      <c r="G215" s="2408"/>
      <c r="H215" s="14"/>
      <c r="I215" s="4280"/>
      <c r="J215" s="4280"/>
      <c r="K215" s="4280"/>
      <c r="L215" s="4280"/>
      <c r="M215" s="14"/>
      <c r="N215" s="14"/>
      <c r="O215" s="14"/>
      <c r="P215" s="14"/>
      <c r="Q215" s="14"/>
      <c r="R215" s="14"/>
      <c r="S215" s="14"/>
      <c r="T215" s="14"/>
      <c r="U215" s="14"/>
      <c r="V215" s="14"/>
      <c r="W215" s="14"/>
      <c r="X215" s="14"/>
      <c r="Y215" s="14"/>
      <c r="Z215" s="14"/>
      <c r="AA215" s="14"/>
      <c r="AB215" s="14"/>
      <c r="AC215" s="14"/>
      <c r="AD215" s="14"/>
      <c r="AE215" s="14"/>
      <c r="AF215" s="14"/>
      <c r="AG215" s="14"/>
    </row>
    <row r="216" spans="4:33" x14ac:dyDescent="0.25">
      <c r="D216" s="795"/>
      <c r="E216" s="795"/>
      <c r="F216" s="795"/>
      <c r="G216" s="2408"/>
      <c r="H216" s="14"/>
      <c r="I216" s="4280"/>
      <c r="J216" s="4280"/>
      <c r="K216" s="4280"/>
      <c r="L216" s="4280"/>
      <c r="M216" s="14"/>
      <c r="N216" s="14"/>
      <c r="O216" s="14"/>
      <c r="P216" s="14"/>
      <c r="Q216" s="14"/>
      <c r="R216" s="14"/>
      <c r="S216" s="14"/>
      <c r="T216" s="14"/>
      <c r="U216" s="14"/>
      <c r="V216" s="14"/>
      <c r="W216" s="14"/>
      <c r="X216" s="14"/>
      <c r="Y216" s="14"/>
      <c r="Z216" s="14"/>
      <c r="AA216" s="14"/>
      <c r="AB216" s="14"/>
      <c r="AC216" s="14"/>
      <c r="AD216" s="14"/>
      <c r="AE216" s="14"/>
      <c r="AF216" s="14"/>
      <c r="AG216" s="14"/>
    </row>
    <row r="217" spans="4:33" x14ac:dyDescent="0.25">
      <c r="D217" s="795"/>
      <c r="E217" s="795"/>
      <c r="F217" s="795"/>
      <c r="G217" s="2408"/>
      <c r="H217" s="14"/>
      <c r="I217" s="4280"/>
      <c r="J217" s="4280"/>
      <c r="K217" s="4280"/>
      <c r="L217" s="4280"/>
      <c r="M217" s="14"/>
      <c r="N217" s="14"/>
      <c r="O217" s="14"/>
      <c r="P217" s="14"/>
      <c r="Q217" s="14"/>
      <c r="R217" s="14"/>
      <c r="S217" s="14"/>
      <c r="T217" s="14"/>
      <c r="U217" s="14"/>
      <c r="V217" s="14"/>
      <c r="W217" s="14"/>
      <c r="X217" s="14"/>
      <c r="Y217" s="14"/>
      <c r="Z217" s="14"/>
      <c r="AA217" s="14"/>
      <c r="AB217" s="14"/>
      <c r="AC217" s="14"/>
      <c r="AD217" s="14"/>
      <c r="AE217" s="14"/>
      <c r="AF217" s="14"/>
      <c r="AG217" s="14"/>
    </row>
    <row r="218" spans="4:33" x14ac:dyDescent="0.25">
      <c r="D218" s="795"/>
      <c r="E218" s="795"/>
      <c r="F218" s="795"/>
      <c r="G218" s="2408"/>
      <c r="H218" s="14"/>
      <c r="I218" s="4280"/>
      <c r="J218" s="4280"/>
      <c r="K218" s="4280"/>
      <c r="L218" s="4280"/>
      <c r="M218" s="14"/>
      <c r="N218" s="14"/>
      <c r="O218" s="14"/>
      <c r="P218" s="14"/>
      <c r="Q218" s="14"/>
      <c r="R218" s="14"/>
      <c r="S218" s="14"/>
      <c r="T218" s="14"/>
      <c r="U218" s="14"/>
      <c r="V218" s="14"/>
      <c r="W218" s="14"/>
      <c r="X218" s="14"/>
      <c r="Y218" s="14"/>
      <c r="Z218" s="14"/>
      <c r="AA218" s="14"/>
      <c r="AB218" s="14"/>
      <c r="AC218" s="14"/>
      <c r="AD218" s="14"/>
      <c r="AE218" s="14"/>
      <c r="AF218" s="14"/>
      <c r="AG218" s="14"/>
    </row>
    <row r="219" spans="4:33" x14ac:dyDescent="0.25">
      <c r="D219" s="795"/>
      <c r="E219" s="795"/>
      <c r="F219" s="795"/>
      <c r="G219" s="2408"/>
      <c r="H219" s="14"/>
      <c r="I219" s="4280"/>
      <c r="J219" s="4280"/>
      <c r="K219" s="4280"/>
      <c r="L219" s="4280"/>
      <c r="M219" s="14"/>
      <c r="N219" s="14"/>
      <c r="O219" s="14"/>
      <c r="P219" s="14"/>
      <c r="Q219" s="14"/>
      <c r="R219" s="14"/>
      <c r="S219" s="14"/>
      <c r="T219" s="14"/>
      <c r="U219" s="14"/>
      <c r="V219" s="14"/>
      <c r="W219" s="14"/>
      <c r="X219" s="14"/>
      <c r="Y219" s="14"/>
      <c r="Z219" s="14"/>
      <c r="AA219" s="14"/>
      <c r="AB219" s="14"/>
      <c r="AC219" s="14"/>
      <c r="AD219" s="14"/>
      <c r="AE219" s="14"/>
      <c r="AF219" s="14"/>
      <c r="AG219" s="14"/>
    </row>
    <row r="220" spans="4:33" x14ac:dyDescent="0.25">
      <c r="D220" s="795"/>
      <c r="E220" s="795"/>
      <c r="F220" s="795"/>
      <c r="G220" s="2408"/>
      <c r="H220" s="14"/>
      <c r="I220" s="4280"/>
      <c r="J220" s="4280"/>
      <c r="K220" s="4280"/>
      <c r="L220" s="4280"/>
      <c r="M220" s="14"/>
      <c r="N220" s="14"/>
      <c r="O220" s="14"/>
      <c r="P220" s="14"/>
      <c r="Q220" s="14"/>
      <c r="R220" s="14"/>
      <c r="S220" s="14"/>
      <c r="T220" s="14"/>
      <c r="U220" s="14"/>
      <c r="V220" s="14"/>
      <c r="W220" s="14"/>
      <c r="X220" s="14"/>
      <c r="Y220" s="14"/>
      <c r="Z220" s="14"/>
      <c r="AA220" s="14"/>
      <c r="AB220" s="14"/>
      <c r="AC220" s="14"/>
      <c r="AD220" s="14"/>
      <c r="AE220" s="14"/>
      <c r="AF220" s="14"/>
      <c r="AG220" s="14"/>
    </row>
    <row r="221" spans="4:33" x14ac:dyDescent="0.25">
      <c r="D221" s="795"/>
      <c r="E221" s="795"/>
      <c r="F221" s="795"/>
      <c r="G221" s="2408"/>
      <c r="H221" s="14"/>
      <c r="I221" s="4280"/>
      <c r="J221" s="4280"/>
      <c r="K221" s="4280"/>
      <c r="L221" s="4280"/>
      <c r="M221" s="14"/>
      <c r="N221" s="14"/>
      <c r="O221" s="14"/>
      <c r="P221" s="14"/>
      <c r="Q221" s="14"/>
      <c r="R221" s="14"/>
      <c r="S221" s="14"/>
      <c r="T221" s="14"/>
      <c r="U221" s="14"/>
      <c r="V221" s="14"/>
      <c r="W221" s="14"/>
      <c r="X221" s="14"/>
      <c r="Y221" s="14"/>
      <c r="Z221" s="14"/>
      <c r="AA221" s="14"/>
      <c r="AB221" s="14"/>
      <c r="AC221" s="14"/>
      <c r="AD221" s="14"/>
      <c r="AE221" s="14"/>
      <c r="AF221" s="14"/>
      <c r="AG221" s="14"/>
    </row>
    <row r="222" spans="4:33" x14ac:dyDescent="0.25">
      <c r="D222" s="795"/>
      <c r="E222" s="795"/>
      <c r="F222" s="795"/>
      <c r="G222" s="2408"/>
      <c r="H222" s="14"/>
      <c r="I222" s="4280"/>
      <c r="J222" s="4280"/>
      <c r="K222" s="4280"/>
      <c r="L222" s="4280"/>
      <c r="M222" s="14"/>
      <c r="N222" s="14"/>
      <c r="O222" s="14"/>
      <c r="P222" s="14"/>
      <c r="Q222" s="14"/>
      <c r="R222" s="14"/>
      <c r="S222" s="14"/>
      <c r="T222" s="14"/>
      <c r="U222" s="14"/>
      <c r="V222" s="14"/>
      <c r="W222" s="14"/>
      <c r="X222" s="14"/>
      <c r="Y222" s="14"/>
      <c r="Z222" s="14"/>
      <c r="AA222" s="14"/>
      <c r="AB222" s="14"/>
      <c r="AC222" s="14"/>
      <c r="AD222" s="14"/>
      <c r="AE222" s="14"/>
      <c r="AF222" s="14"/>
      <c r="AG222" s="14"/>
    </row>
    <row r="223" spans="4:33" x14ac:dyDescent="0.25">
      <c r="D223" s="795"/>
      <c r="E223" s="795"/>
      <c r="F223" s="795"/>
      <c r="G223" s="2408"/>
      <c r="H223" s="14"/>
      <c r="I223" s="4280"/>
      <c r="J223" s="4280"/>
      <c r="K223" s="4280"/>
      <c r="L223" s="4280"/>
      <c r="M223" s="14"/>
      <c r="N223" s="14"/>
      <c r="O223" s="14"/>
      <c r="P223" s="14"/>
      <c r="Q223" s="14"/>
      <c r="R223" s="14"/>
      <c r="S223" s="14"/>
      <c r="T223" s="14"/>
      <c r="U223" s="14"/>
      <c r="V223" s="14"/>
      <c r="W223" s="14"/>
      <c r="X223" s="14"/>
      <c r="Y223" s="14"/>
      <c r="Z223" s="14"/>
      <c r="AA223" s="14"/>
      <c r="AB223" s="14"/>
      <c r="AC223" s="14"/>
      <c r="AD223" s="14"/>
      <c r="AE223" s="14"/>
      <c r="AF223" s="14"/>
      <c r="AG223" s="14"/>
    </row>
    <row r="224" spans="4:33" x14ac:dyDescent="0.25">
      <c r="D224" s="795"/>
      <c r="E224" s="795"/>
      <c r="F224" s="795"/>
      <c r="G224" s="2408"/>
      <c r="H224" s="14"/>
      <c r="I224" s="4280"/>
      <c r="J224" s="4280"/>
      <c r="K224" s="4280"/>
      <c r="L224" s="4280"/>
      <c r="M224" s="14"/>
      <c r="N224" s="14"/>
      <c r="O224" s="14"/>
      <c r="P224" s="14"/>
      <c r="Q224" s="14"/>
      <c r="R224" s="14"/>
      <c r="S224" s="14"/>
      <c r="T224" s="14"/>
      <c r="U224" s="14"/>
      <c r="V224" s="14"/>
      <c r="W224" s="14"/>
      <c r="X224" s="14"/>
      <c r="Y224" s="14"/>
      <c r="Z224" s="14"/>
      <c r="AA224" s="14"/>
      <c r="AB224" s="14"/>
      <c r="AC224" s="14"/>
      <c r="AD224" s="14"/>
      <c r="AE224" s="14"/>
      <c r="AF224" s="14"/>
      <c r="AG224" s="14"/>
    </row>
    <row r="225" spans="4:33" x14ac:dyDescent="0.25">
      <c r="D225" s="795"/>
      <c r="E225" s="795"/>
      <c r="F225" s="795"/>
      <c r="G225" s="2408"/>
      <c r="H225" s="14"/>
      <c r="I225" s="4280"/>
      <c r="J225" s="4280"/>
      <c r="K225" s="4280"/>
      <c r="L225" s="4280"/>
      <c r="M225" s="14"/>
      <c r="N225" s="14"/>
      <c r="O225" s="14"/>
      <c r="P225" s="14"/>
      <c r="Q225" s="14"/>
      <c r="R225" s="14"/>
      <c r="S225" s="14"/>
      <c r="T225" s="14"/>
      <c r="U225" s="14"/>
      <c r="V225" s="14"/>
      <c r="W225" s="14"/>
      <c r="X225" s="14"/>
      <c r="Y225" s="14"/>
      <c r="Z225" s="14"/>
      <c r="AA225" s="14"/>
      <c r="AB225" s="14"/>
      <c r="AC225" s="14"/>
      <c r="AD225" s="14"/>
      <c r="AE225" s="14"/>
      <c r="AF225" s="14"/>
      <c r="AG225" s="14"/>
    </row>
    <row r="226" spans="4:33" x14ac:dyDescent="0.25">
      <c r="D226" s="795"/>
      <c r="E226" s="795"/>
      <c r="F226" s="795"/>
      <c r="G226" s="2408"/>
      <c r="H226" s="14"/>
      <c r="I226" s="4280"/>
      <c r="J226" s="4280"/>
      <c r="K226" s="4280"/>
      <c r="L226" s="4280"/>
      <c r="M226" s="14"/>
      <c r="N226" s="14"/>
      <c r="O226" s="14"/>
      <c r="P226" s="14"/>
      <c r="Q226" s="14"/>
      <c r="R226" s="14"/>
      <c r="S226" s="14"/>
      <c r="T226" s="14"/>
      <c r="U226" s="14"/>
      <c r="V226" s="14"/>
      <c r="W226" s="14"/>
      <c r="X226" s="14"/>
      <c r="Y226" s="14"/>
      <c r="Z226" s="14"/>
      <c r="AA226" s="14"/>
      <c r="AB226" s="14"/>
      <c r="AC226" s="14"/>
      <c r="AD226" s="14"/>
      <c r="AE226" s="14"/>
      <c r="AF226" s="14"/>
      <c r="AG226" s="14"/>
    </row>
    <row r="227" spans="4:33" x14ac:dyDescent="0.25">
      <c r="D227" s="795"/>
      <c r="E227" s="795"/>
      <c r="F227" s="795"/>
      <c r="G227" s="2408"/>
      <c r="H227" s="14"/>
      <c r="I227" s="4280"/>
      <c r="J227" s="4280"/>
      <c r="K227" s="4280"/>
      <c r="L227" s="4280"/>
      <c r="M227" s="14"/>
      <c r="N227" s="14"/>
      <c r="O227" s="14"/>
      <c r="P227" s="14"/>
      <c r="Q227" s="14"/>
      <c r="R227" s="14"/>
      <c r="S227" s="14"/>
      <c r="T227" s="14"/>
      <c r="U227" s="14"/>
      <c r="V227" s="14"/>
      <c r="W227" s="14"/>
      <c r="X227" s="14"/>
      <c r="Y227" s="14"/>
      <c r="Z227" s="14"/>
      <c r="AA227" s="14"/>
      <c r="AB227" s="14"/>
      <c r="AC227" s="14"/>
      <c r="AD227" s="14"/>
      <c r="AE227" s="14"/>
      <c r="AF227" s="14"/>
      <c r="AG227" s="14"/>
    </row>
    <row r="228" spans="4:33" x14ac:dyDescent="0.25">
      <c r="D228" s="795"/>
      <c r="E228" s="795"/>
      <c r="F228" s="795"/>
      <c r="G228" s="2408"/>
      <c r="H228" s="14"/>
      <c r="I228" s="4280"/>
      <c r="J228" s="4280"/>
      <c r="K228" s="4280"/>
      <c r="L228" s="4280"/>
      <c r="M228" s="14"/>
      <c r="N228" s="14"/>
      <c r="O228" s="14"/>
      <c r="P228" s="14"/>
      <c r="Q228" s="14"/>
      <c r="R228" s="14"/>
      <c r="S228" s="14"/>
      <c r="T228" s="14"/>
      <c r="U228" s="14"/>
      <c r="V228" s="14"/>
      <c r="W228" s="14"/>
      <c r="X228" s="14"/>
      <c r="Y228" s="14"/>
      <c r="Z228" s="14"/>
      <c r="AA228" s="14"/>
      <c r="AB228" s="14"/>
      <c r="AC228" s="14"/>
      <c r="AD228" s="14"/>
      <c r="AE228" s="14"/>
      <c r="AF228" s="14"/>
      <c r="AG228" s="14"/>
    </row>
    <row r="229" spans="4:33" x14ac:dyDescent="0.25">
      <c r="D229" s="14"/>
      <c r="E229" s="14"/>
      <c r="F229" s="14"/>
      <c r="G229" s="3"/>
      <c r="H229" s="14"/>
      <c r="I229" s="4280"/>
      <c r="J229" s="4280"/>
      <c r="K229" s="4280"/>
      <c r="L229" s="4280"/>
      <c r="M229" s="14"/>
      <c r="N229" s="14"/>
      <c r="O229" s="14"/>
      <c r="P229" s="14"/>
      <c r="Q229" s="14"/>
      <c r="R229" s="14"/>
      <c r="S229" s="14"/>
      <c r="T229" s="14"/>
      <c r="U229" s="14"/>
      <c r="V229" s="14"/>
      <c r="W229" s="14"/>
      <c r="X229" s="14"/>
      <c r="Y229" s="14"/>
      <c r="Z229" s="14"/>
      <c r="AA229" s="14"/>
      <c r="AB229" s="14"/>
      <c r="AC229" s="14"/>
      <c r="AD229" s="14"/>
      <c r="AE229" s="14"/>
      <c r="AF229" s="14"/>
      <c r="AG229" s="14"/>
    </row>
    <row r="230" spans="4:33" x14ac:dyDescent="0.25">
      <c r="D230" s="14"/>
      <c r="E230" s="14"/>
      <c r="F230" s="14"/>
      <c r="G230" s="3"/>
      <c r="H230" s="14"/>
      <c r="I230" s="4280"/>
      <c r="J230" s="4280"/>
      <c r="K230" s="4280"/>
      <c r="L230" s="4280"/>
      <c r="M230" s="14"/>
      <c r="N230" s="14"/>
      <c r="O230" s="14"/>
      <c r="P230" s="14"/>
      <c r="Q230" s="14"/>
      <c r="R230" s="14"/>
      <c r="S230" s="14"/>
      <c r="T230" s="14"/>
      <c r="U230" s="14"/>
      <c r="V230" s="14"/>
      <c r="W230" s="14"/>
      <c r="X230" s="14"/>
      <c r="Y230" s="14"/>
      <c r="Z230" s="14"/>
      <c r="AA230" s="14"/>
      <c r="AB230" s="14"/>
      <c r="AC230" s="14"/>
      <c r="AD230" s="14"/>
      <c r="AE230" s="14"/>
      <c r="AF230" s="14"/>
      <c r="AG230" s="14"/>
    </row>
    <row r="231" spans="4:33" x14ac:dyDescent="0.25">
      <c r="D231" s="14"/>
      <c r="E231" s="14"/>
      <c r="F231" s="14"/>
      <c r="G231" s="3"/>
      <c r="H231" s="14"/>
      <c r="I231" s="4280"/>
      <c r="J231" s="4280"/>
      <c r="K231" s="4280"/>
      <c r="L231" s="4280"/>
      <c r="M231" s="14"/>
      <c r="N231" s="14"/>
      <c r="O231" s="14"/>
      <c r="P231" s="14"/>
      <c r="Q231" s="14"/>
      <c r="R231" s="14"/>
      <c r="S231" s="14"/>
      <c r="T231" s="14"/>
      <c r="U231" s="14"/>
      <c r="V231" s="14"/>
      <c r="W231" s="14"/>
      <c r="X231" s="14"/>
      <c r="Y231" s="14"/>
      <c r="Z231" s="14"/>
      <c r="AA231" s="14"/>
      <c r="AB231" s="14"/>
      <c r="AC231" s="14"/>
      <c r="AD231" s="14"/>
      <c r="AE231" s="14"/>
      <c r="AF231" s="14"/>
      <c r="AG231" s="14"/>
    </row>
    <row r="232" spans="4:33" x14ac:dyDescent="0.25">
      <c r="D232" s="14"/>
      <c r="E232" s="14"/>
      <c r="F232" s="14"/>
      <c r="G232" s="3"/>
      <c r="H232" s="14"/>
      <c r="I232" s="4280"/>
      <c r="J232" s="4280"/>
      <c r="K232" s="4280"/>
      <c r="L232" s="4280"/>
      <c r="M232" s="14"/>
      <c r="N232" s="14"/>
      <c r="O232" s="14"/>
      <c r="P232" s="14"/>
      <c r="Q232" s="14"/>
      <c r="R232" s="14"/>
      <c r="S232" s="14"/>
      <c r="T232" s="14"/>
      <c r="U232" s="14"/>
      <c r="V232" s="14"/>
      <c r="W232" s="14"/>
      <c r="X232" s="14"/>
      <c r="Y232" s="14"/>
      <c r="Z232" s="14"/>
      <c r="AA232" s="14"/>
      <c r="AB232" s="14"/>
      <c r="AC232" s="14"/>
      <c r="AD232" s="14"/>
      <c r="AE232" s="14"/>
      <c r="AF232" s="14"/>
      <c r="AG232" s="14"/>
    </row>
    <row r="233" spans="4:33" x14ac:dyDescent="0.25">
      <c r="D233" s="14"/>
      <c r="E233" s="14"/>
      <c r="F233" s="14"/>
      <c r="G233" s="3"/>
      <c r="H233" s="14"/>
      <c r="I233" s="4280"/>
      <c r="J233" s="4280"/>
      <c r="K233" s="4280"/>
      <c r="L233" s="4280"/>
      <c r="M233" s="14"/>
      <c r="N233" s="14"/>
      <c r="O233" s="14"/>
      <c r="P233" s="14"/>
      <c r="Q233" s="14"/>
      <c r="R233" s="14"/>
      <c r="S233" s="14"/>
      <c r="T233" s="14"/>
      <c r="U233" s="14"/>
      <c r="V233" s="14"/>
      <c r="W233" s="14"/>
      <c r="X233" s="14"/>
      <c r="Y233" s="14"/>
      <c r="Z233" s="14"/>
      <c r="AA233" s="14"/>
      <c r="AB233" s="14"/>
      <c r="AC233" s="14"/>
      <c r="AD233" s="14"/>
      <c r="AE233" s="14"/>
      <c r="AF233" s="14"/>
      <c r="AG233" s="14"/>
    </row>
    <row r="234" spans="4:33" x14ac:dyDescent="0.25">
      <c r="D234" s="14"/>
      <c r="E234" s="14"/>
      <c r="F234" s="14"/>
      <c r="G234" s="3"/>
      <c r="H234" s="14"/>
      <c r="I234" s="4280"/>
      <c r="J234" s="4280"/>
      <c r="K234" s="4280"/>
      <c r="L234" s="4280"/>
      <c r="M234" s="14"/>
      <c r="N234" s="14"/>
      <c r="O234" s="14"/>
      <c r="P234" s="14"/>
      <c r="Q234" s="14"/>
      <c r="R234" s="14"/>
      <c r="S234" s="14"/>
      <c r="T234" s="14"/>
      <c r="U234" s="14"/>
      <c r="V234" s="14"/>
      <c r="W234" s="14"/>
      <c r="X234" s="14"/>
      <c r="Y234" s="14"/>
      <c r="Z234" s="14"/>
      <c r="AA234" s="14"/>
      <c r="AB234" s="14"/>
      <c r="AC234" s="14"/>
      <c r="AD234" s="14"/>
      <c r="AE234" s="14"/>
      <c r="AF234" s="14"/>
      <c r="AG234" s="14"/>
    </row>
    <row r="235" spans="4:33" x14ac:dyDescent="0.25">
      <c r="D235" s="14"/>
      <c r="E235" s="14"/>
      <c r="F235" s="14"/>
      <c r="G235" s="3"/>
      <c r="H235" s="14"/>
      <c r="I235" s="4280"/>
      <c r="J235" s="4280"/>
      <c r="K235" s="4280"/>
      <c r="L235" s="4280"/>
      <c r="M235" s="14"/>
      <c r="N235" s="14"/>
      <c r="O235" s="14"/>
      <c r="P235" s="14"/>
      <c r="Q235" s="14"/>
      <c r="R235" s="14"/>
      <c r="S235" s="14"/>
      <c r="T235" s="14"/>
      <c r="U235" s="14"/>
      <c r="V235" s="14"/>
      <c r="W235" s="14"/>
      <c r="X235" s="14"/>
      <c r="Y235" s="14"/>
      <c r="Z235" s="14"/>
      <c r="AA235" s="14"/>
      <c r="AB235" s="14"/>
      <c r="AC235" s="14"/>
      <c r="AD235" s="14"/>
      <c r="AE235" s="14"/>
      <c r="AF235" s="14"/>
      <c r="AG235" s="14"/>
    </row>
    <row r="236" spans="4:33" x14ac:dyDescent="0.25">
      <c r="D236" s="14"/>
      <c r="E236" s="14"/>
      <c r="F236" s="14"/>
      <c r="G236" s="3"/>
      <c r="H236" s="14"/>
      <c r="I236" s="4280"/>
      <c r="J236" s="4280"/>
      <c r="K236" s="4280"/>
      <c r="L236" s="4280"/>
      <c r="M236" s="14"/>
      <c r="N236" s="14"/>
      <c r="O236" s="14"/>
      <c r="P236" s="14"/>
      <c r="Q236" s="14"/>
      <c r="R236" s="14"/>
      <c r="S236" s="14"/>
      <c r="T236" s="14"/>
      <c r="U236" s="14"/>
      <c r="V236" s="14"/>
      <c r="W236" s="14"/>
      <c r="X236" s="14"/>
      <c r="Y236" s="14"/>
      <c r="Z236" s="14"/>
      <c r="AA236" s="14"/>
      <c r="AB236" s="14"/>
      <c r="AC236" s="14"/>
      <c r="AD236" s="14"/>
      <c r="AE236" s="14"/>
      <c r="AF236" s="14"/>
      <c r="AG236" s="14"/>
    </row>
    <row r="237" spans="4:33" x14ac:dyDescent="0.25">
      <c r="D237" s="14"/>
      <c r="E237" s="14"/>
      <c r="F237" s="14"/>
      <c r="G237" s="3"/>
      <c r="H237" s="14"/>
      <c r="I237" s="4280"/>
      <c r="J237" s="4280"/>
      <c r="K237" s="4280"/>
      <c r="L237" s="4280"/>
      <c r="M237" s="14"/>
      <c r="N237" s="14"/>
      <c r="O237" s="14"/>
      <c r="P237" s="14"/>
      <c r="Q237" s="14"/>
      <c r="R237" s="14"/>
      <c r="S237" s="14"/>
      <c r="T237" s="14"/>
      <c r="U237" s="14"/>
      <c r="V237" s="14"/>
      <c r="W237" s="14"/>
      <c r="X237" s="14"/>
      <c r="Y237" s="14"/>
      <c r="Z237" s="14"/>
      <c r="AA237" s="14"/>
      <c r="AB237" s="14"/>
      <c r="AC237" s="14"/>
      <c r="AD237" s="14"/>
      <c r="AE237" s="14"/>
      <c r="AF237" s="14"/>
      <c r="AG237" s="14"/>
    </row>
    <row r="238" spans="4:33" x14ac:dyDescent="0.25">
      <c r="D238" s="14"/>
      <c r="E238" s="14"/>
      <c r="F238" s="14"/>
      <c r="G238" s="3"/>
      <c r="H238" s="14"/>
      <c r="I238" s="4280"/>
      <c r="J238" s="4280"/>
      <c r="K238" s="4280"/>
      <c r="L238" s="4280"/>
      <c r="M238" s="14"/>
      <c r="N238" s="14"/>
      <c r="O238" s="14"/>
      <c r="P238" s="14"/>
      <c r="Q238" s="14"/>
      <c r="R238" s="14"/>
      <c r="S238" s="14"/>
      <c r="T238" s="14"/>
      <c r="U238" s="14"/>
      <c r="V238" s="14"/>
      <c r="W238" s="14"/>
      <c r="X238" s="14"/>
      <c r="Y238" s="14"/>
      <c r="Z238" s="14"/>
      <c r="AA238" s="14"/>
      <c r="AB238" s="14"/>
      <c r="AC238" s="14"/>
      <c r="AD238" s="14"/>
      <c r="AE238" s="14"/>
      <c r="AF238" s="14"/>
      <c r="AG238" s="14"/>
    </row>
    <row r="239" spans="4:33" x14ac:dyDescent="0.25">
      <c r="D239" s="14"/>
      <c r="E239" s="14"/>
      <c r="F239" s="14"/>
      <c r="G239" s="3"/>
      <c r="H239" s="14"/>
      <c r="I239" s="4280"/>
      <c r="J239" s="4280"/>
      <c r="K239" s="4280"/>
      <c r="L239" s="4280"/>
      <c r="M239" s="14"/>
      <c r="N239" s="14"/>
      <c r="O239" s="14"/>
      <c r="P239" s="14"/>
      <c r="Q239" s="14"/>
      <c r="R239" s="14"/>
      <c r="S239" s="14"/>
      <c r="T239" s="14"/>
      <c r="U239" s="14"/>
      <c r="V239" s="14"/>
      <c r="W239" s="14"/>
      <c r="X239" s="14"/>
      <c r="Y239" s="14"/>
      <c r="Z239" s="14"/>
      <c r="AA239" s="14"/>
      <c r="AB239" s="14"/>
      <c r="AC239" s="14"/>
      <c r="AD239" s="14"/>
      <c r="AE239" s="14"/>
      <c r="AF239" s="14"/>
      <c r="AG239" s="14"/>
    </row>
    <row r="240" spans="4:33" x14ac:dyDescent="0.25">
      <c r="D240" s="14"/>
      <c r="E240" s="14"/>
      <c r="F240" s="14"/>
      <c r="G240" s="3"/>
      <c r="H240" s="14"/>
      <c r="I240" s="4280"/>
      <c r="J240" s="4280"/>
      <c r="K240" s="4280"/>
      <c r="L240" s="4280"/>
      <c r="M240" s="14"/>
      <c r="N240" s="14"/>
      <c r="O240" s="14"/>
      <c r="P240" s="14"/>
      <c r="Q240" s="14"/>
      <c r="R240" s="14"/>
      <c r="S240" s="14"/>
      <c r="T240" s="14"/>
      <c r="U240" s="14"/>
      <c r="V240" s="14"/>
      <c r="W240" s="14"/>
      <c r="X240" s="14"/>
      <c r="Y240" s="14"/>
      <c r="Z240" s="14"/>
      <c r="AA240" s="14"/>
      <c r="AB240" s="14"/>
      <c r="AC240" s="14"/>
      <c r="AD240" s="14"/>
      <c r="AE240" s="14"/>
      <c r="AF240" s="14"/>
      <c r="AG240" s="14"/>
    </row>
    <row r="241" spans="4:33" x14ac:dyDescent="0.25">
      <c r="D241" s="14"/>
      <c r="E241" s="14"/>
      <c r="F241" s="14"/>
      <c r="G241" s="3"/>
      <c r="H241" s="14"/>
      <c r="I241" s="4280"/>
      <c r="J241" s="4280"/>
      <c r="K241" s="4280"/>
      <c r="L241" s="4280"/>
      <c r="M241" s="14"/>
      <c r="N241" s="14"/>
      <c r="O241" s="14"/>
      <c r="P241" s="14"/>
      <c r="Q241" s="14"/>
      <c r="R241" s="14"/>
      <c r="S241" s="14"/>
      <c r="T241" s="14"/>
      <c r="U241" s="14"/>
      <c r="V241" s="14"/>
      <c r="W241" s="14"/>
      <c r="X241" s="14"/>
      <c r="Y241" s="14"/>
      <c r="Z241" s="14"/>
      <c r="AA241" s="14"/>
      <c r="AB241" s="14"/>
      <c r="AC241" s="14"/>
      <c r="AD241" s="14"/>
      <c r="AE241" s="14"/>
      <c r="AF241" s="14"/>
      <c r="AG241" s="14"/>
    </row>
    <row r="242" spans="4:33" x14ac:dyDescent="0.25">
      <c r="D242" s="14"/>
      <c r="E242" s="14"/>
      <c r="F242" s="14"/>
      <c r="G242" s="3"/>
      <c r="H242" s="14"/>
      <c r="I242" s="4280"/>
      <c r="J242" s="4280"/>
      <c r="K242" s="4280"/>
      <c r="L242" s="4280"/>
      <c r="M242" s="14"/>
      <c r="N242" s="14"/>
      <c r="O242" s="14"/>
      <c r="P242" s="14"/>
      <c r="Q242" s="14"/>
      <c r="R242" s="14"/>
      <c r="S242" s="14"/>
      <c r="T242" s="14"/>
      <c r="U242" s="14"/>
      <c r="V242" s="14"/>
      <c r="W242" s="14"/>
      <c r="X242" s="14"/>
      <c r="Y242" s="14"/>
      <c r="Z242" s="14"/>
      <c r="AA242" s="14"/>
      <c r="AB242" s="14"/>
      <c r="AC242" s="14"/>
      <c r="AD242" s="14"/>
      <c r="AE242" s="14"/>
      <c r="AF242" s="14"/>
      <c r="AG242" s="14"/>
    </row>
    <row r="243" spans="4:33" x14ac:dyDescent="0.25">
      <c r="D243" s="14"/>
      <c r="E243" s="14"/>
      <c r="F243" s="14"/>
      <c r="G243" s="3"/>
      <c r="H243" s="14"/>
      <c r="I243" s="4280"/>
      <c r="J243" s="4280"/>
      <c r="K243" s="4280"/>
      <c r="L243" s="4280"/>
      <c r="M243" s="14"/>
      <c r="N243" s="14"/>
      <c r="O243" s="14"/>
      <c r="P243" s="14"/>
      <c r="Q243" s="14"/>
      <c r="R243" s="14"/>
      <c r="S243" s="14"/>
      <c r="T243" s="14"/>
      <c r="U243" s="14"/>
      <c r="V243" s="14"/>
      <c r="W243" s="14"/>
      <c r="X243" s="14"/>
      <c r="Y243" s="14"/>
      <c r="Z243" s="14"/>
      <c r="AA243" s="14"/>
      <c r="AB243" s="14"/>
      <c r="AC243" s="14"/>
      <c r="AD243" s="14"/>
      <c r="AE243" s="14"/>
      <c r="AF243" s="14"/>
      <c r="AG243" s="14"/>
    </row>
    <row r="244" spans="4:33" x14ac:dyDescent="0.25">
      <c r="D244" s="14"/>
      <c r="E244" s="14"/>
      <c r="F244" s="14"/>
      <c r="G244" s="3"/>
      <c r="H244" s="14"/>
      <c r="I244" s="4280"/>
      <c r="J244" s="4280"/>
      <c r="K244" s="4280"/>
      <c r="L244" s="4280"/>
      <c r="M244" s="14"/>
      <c r="N244" s="14"/>
      <c r="O244" s="14"/>
      <c r="P244" s="14"/>
      <c r="Q244" s="14"/>
      <c r="R244" s="14"/>
      <c r="S244" s="14"/>
      <c r="T244" s="14"/>
      <c r="U244" s="14"/>
      <c r="V244" s="14"/>
      <c r="W244" s="14"/>
      <c r="X244" s="14"/>
      <c r="Y244" s="14"/>
      <c r="Z244" s="14"/>
      <c r="AA244" s="14"/>
      <c r="AB244" s="14"/>
      <c r="AC244" s="14"/>
      <c r="AD244" s="14"/>
      <c r="AE244" s="14"/>
      <c r="AF244" s="14"/>
      <c r="AG244" s="14"/>
    </row>
    <row r="245" spans="4:33" x14ac:dyDescent="0.25">
      <c r="D245" s="14"/>
      <c r="E245" s="14"/>
      <c r="F245" s="14"/>
      <c r="G245" s="3"/>
      <c r="H245" s="14"/>
      <c r="I245" s="4280"/>
      <c r="J245" s="4280"/>
      <c r="K245" s="4280"/>
      <c r="L245" s="4280"/>
      <c r="M245" s="14"/>
      <c r="N245" s="14"/>
      <c r="O245" s="14"/>
      <c r="P245" s="14"/>
      <c r="Q245" s="14"/>
      <c r="R245" s="14"/>
      <c r="S245" s="14"/>
      <c r="T245" s="14"/>
      <c r="U245" s="14"/>
      <c r="V245" s="14"/>
      <c r="W245" s="14"/>
      <c r="X245" s="14"/>
      <c r="Y245" s="14"/>
      <c r="Z245" s="14"/>
      <c r="AA245" s="14"/>
      <c r="AB245" s="14"/>
      <c r="AC245" s="14"/>
      <c r="AD245" s="14"/>
      <c r="AE245" s="14"/>
      <c r="AF245" s="14"/>
      <c r="AG245" s="14"/>
    </row>
    <row r="246" spans="4:33" x14ac:dyDescent="0.25">
      <c r="D246" s="14"/>
      <c r="E246" s="14"/>
      <c r="F246" s="14"/>
      <c r="G246" s="3"/>
      <c r="H246" s="14"/>
      <c r="I246" s="4280"/>
      <c r="J246" s="4280"/>
      <c r="K246" s="4280"/>
      <c r="L246" s="4280"/>
      <c r="M246" s="14"/>
      <c r="N246" s="14"/>
      <c r="O246" s="14"/>
      <c r="P246" s="14"/>
      <c r="Q246" s="14"/>
      <c r="R246" s="14"/>
      <c r="S246" s="14"/>
      <c r="T246" s="14"/>
      <c r="U246" s="14"/>
      <c r="V246" s="14"/>
      <c r="W246" s="14"/>
      <c r="X246" s="14"/>
      <c r="Y246" s="14"/>
      <c r="Z246" s="14"/>
      <c r="AA246" s="14"/>
      <c r="AB246" s="14"/>
      <c r="AC246" s="14"/>
      <c r="AD246" s="14"/>
      <c r="AE246" s="14"/>
      <c r="AF246" s="14"/>
      <c r="AG246" s="14"/>
    </row>
    <row r="247" spans="4:33" x14ac:dyDescent="0.25">
      <c r="D247" s="14"/>
      <c r="E247" s="14"/>
      <c r="F247" s="14"/>
      <c r="G247" s="3"/>
      <c r="H247" s="14"/>
      <c r="I247" s="4280"/>
      <c r="J247" s="4280"/>
      <c r="K247" s="4280"/>
      <c r="L247" s="4280"/>
      <c r="M247" s="14"/>
      <c r="N247" s="14"/>
      <c r="O247" s="14"/>
      <c r="P247" s="14"/>
      <c r="Q247" s="14"/>
      <c r="R247" s="14"/>
      <c r="S247" s="14"/>
      <c r="T247" s="14"/>
      <c r="U247" s="14"/>
      <c r="V247" s="14"/>
      <c r="W247" s="14"/>
      <c r="X247" s="14"/>
      <c r="Y247" s="14"/>
      <c r="Z247" s="14"/>
      <c r="AA247" s="14"/>
      <c r="AB247" s="14"/>
      <c r="AC247" s="14"/>
      <c r="AD247" s="14"/>
      <c r="AE247" s="14"/>
      <c r="AF247" s="14"/>
      <c r="AG247" s="14"/>
    </row>
    <row r="248" spans="4:33" x14ac:dyDescent="0.25">
      <c r="D248" s="14"/>
      <c r="E248" s="14"/>
      <c r="F248" s="14"/>
      <c r="G248" s="3"/>
      <c r="H248" s="14"/>
      <c r="I248" s="4280"/>
      <c r="J248" s="4280"/>
      <c r="K248" s="4280"/>
      <c r="L248" s="4280"/>
      <c r="M248" s="14"/>
      <c r="N248" s="14"/>
      <c r="O248" s="14"/>
      <c r="P248" s="14"/>
      <c r="Q248" s="14"/>
      <c r="R248" s="14"/>
      <c r="S248" s="14"/>
      <c r="T248" s="14"/>
      <c r="U248" s="14"/>
      <c r="V248" s="14"/>
      <c r="W248" s="14"/>
      <c r="X248" s="14"/>
      <c r="Y248" s="14"/>
      <c r="Z248" s="14"/>
      <c r="AA248" s="14"/>
      <c r="AB248" s="14"/>
      <c r="AC248" s="14"/>
      <c r="AD248" s="14"/>
      <c r="AE248" s="14"/>
      <c r="AF248" s="14"/>
      <c r="AG248" s="14"/>
    </row>
    <row r="249" spans="4:33" x14ac:dyDescent="0.25">
      <c r="D249" s="14"/>
      <c r="E249" s="14"/>
      <c r="F249" s="14"/>
      <c r="G249" s="3"/>
      <c r="H249" s="14"/>
      <c r="I249" s="4280"/>
      <c r="J249" s="4280"/>
      <c r="K249" s="4280"/>
      <c r="L249" s="4280"/>
      <c r="M249" s="14"/>
      <c r="N249" s="14"/>
      <c r="O249" s="14"/>
      <c r="P249" s="14"/>
      <c r="Q249" s="14"/>
      <c r="R249" s="14"/>
      <c r="S249" s="14"/>
      <c r="T249" s="14"/>
      <c r="U249" s="14"/>
      <c r="V249" s="14"/>
      <c r="W249" s="14"/>
      <c r="X249" s="14"/>
      <c r="Y249" s="14"/>
      <c r="Z249" s="14"/>
      <c r="AA249" s="14"/>
      <c r="AB249" s="14"/>
      <c r="AC249" s="14"/>
      <c r="AD249" s="14"/>
      <c r="AE249" s="14"/>
      <c r="AF249" s="14"/>
      <c r="AG249" s="14"/>
    </row>
    <row r="250" spans="4:33" x14ac:dyDescent="0.25">
      <c r="D250" s="14"/>
      <c r="E250" s="14"/>
      <c r="F250" s="14"/>
      <c r="G250" s="3"/>
      <c r="H250" s="14"/>
      <c r="I250" s="4280"/>
      <c r="J250" s="4280"/>
      <c r="K250" s="4280"/>
      <c r="L250" s="4280"/>
      <c r="M250" s="14"/>
      <c r="N250" s="14"/>
      <c r="O250" s="14"/>
      <c r="P250" s="14"/>
      <c r="Q250" s="14"/>
      <c r="R250" s="14"/>
      <c r="S250" s="14"/>
      <c r="T250" s="14"/>
      <c r="U250" s="14"/>
      <c r="V250" s="14"/>
      <c r="W250" s="14"/>
      <c r="X250" s="14"/>
      <c r="Y250" s="14"/>
      <c r="Z250" s="14"/>
      <c r="AA250" s="14"/>
      <c r="AB250" s="14"/>
      <c r="AC250" s="14"/>
      <c r="AD250" s="14"/>
      <c r="AE250" s="14"/>
      <c r="AF250" s="14"/>
      <c r="AG250" s="14"/>
    </row>
    <row r="251" spans="4:33" x14ac:dyDescent="0.25">
      <c r="D251" s="14"/>
      <c r="E251" s="14"/>
      <c r="F251" s="14"/>
      <c r="G251" s="3"/>
      <c r="H251" s="14"/>
      <c r="I251" s="4280"/>
      <c r="J251" s="4280"/>
      <c r="K251" s="4280"/>
      <c r="L251" s="4280"/>
      <c r="M251" s="14"/>
      <c r="N251" s="14"/>
      <c r="O251" s="14"/>
      <c r="P251" s="14"/>
      <c r="Q251" s="14"/>
      <c r="R251" s="14"/>
      <c r="S251" s="14"/>
      <c r="T251" s="14"/>
      <c r="U251" s="14"/>
      <c r="V251" s="14"/>
      <c r="W251" s="14"/>
      <c r="X251" s="14"/>
      <c r="Y251" s="14"/>
      <c r="Z251" s="14"/>
      <c r="AA251" s="14"/>
      <c r="AB251" s="14"/>
      <c r="AC251" s="14"/>
      <c r="AD251" s="14"/>
      <c r="AE251" s="14"/>
      <c r="AF251" s="14"/>
      <c r="AG251" s="14"/>
    </row>
    <row r="252" spans="4:33" x14ac:dyDescent="0.25">
      <c r="D252" s="14"/>
      <c r="E252" s="14"/>
      <c r="F252" s="14"/>
      <c r="G252" s="3"/>
      <c r="H252" s="14"/>
      <c r="I252" s="4280"/>
      <c r="J252" s="4280"/>
      <c r="K252" s="4280"/>
      <c r="L252" s="4280"/>
      <c r="M252" s="14"/>
      <c r="N252" s="14"/>
      <c r="O252" s="14"/>
      <c r="P252" s="14"/>
      <c r="Q252" s="14"/>
      <c r="R252" s="14"/>
      <c r="S252" s="14"/>
      <c r="T252" s="14"/>
      <c r="U252" s="14"/>
      <c r="V252" s="14"/>
      <c r="W252" s="14"/>
      <c r="X252" s="14"/>
      <c r="Y252" s="14"/>
      <c r="Z252" s="14"/>
      <c r="AA252" s="14"/>
      <c r="AB252" s="14"/>
      <c r="AC252" s="14"/>
      <c r="AD252" s="14"/>
      <c r="AE252" s="14"/>
      <c r="AF252" s="14"/>
      <c r="AG252" s="14"/>
    </row>
    <row r="253" spans="4:33" x14ac:dyDescent="0.25">
      <c r="D253" s="14"/>
      <c r="E253" s="14"/>
      <c r="F253" s="14"/>
      <c r="G253" s="3"/>
      <c r="H253" s="14"/>
      <c r="I253" s="4280"/>
      <c r="J253" s="4280"/>
      <c r="K253" s="4280"/>
      <c r="L253" s="4280"/>
      <c r="M253" s="14"/>
      <c r="N253" s="14"/>
      <c r="O253" s="14"/>
      <c r="P253" s="14"/>
      <c r="Q253" s="14"/>
      <c r="R253" s="14"/>
      <c r="S253" s="14"/>
      <c r="T253" s="14"/>
      <c r="U253" s="14"/>
      <c r="V253" s="14"/>
      <c r="W253" s="14"/>
      <c r="X253" s="14"/>
      <c r="Y253" s="14"/>
      <c r="Z253" s="14"/>
      <c r="AA253" s="14"/>
      <c r="AB253" s="14"/>
      <c r="AC253" s="14"/>
      <c r="AD253" s="14"/>
      <c r="AE253" s="14"/>
      <c r="AF253" s="14"/>
      <c r="AG253" s="14"/>
    </row>
    <row r="254" spans="4:33" x14ac:dyDescent="0.25">
      <c r="D254" s="14"/>
      <c r="E254" s="14"/>
      <c r="F254" s="14"/>
      <c r="G254" s="3"/>
      <c r="H254" s="14"/>
      <c r="I254" s="4280"/>
      <c r="J254" s="4280"/>
      <c r="K254" s="4280"/>
      <c r="L254" s="4280"/>
      <c r="M254" s="14"/>
      <c r="N254" s="14"/>
      <c r="O254" s="14"/>
      <c r="P254" s="14"/>
      <c r="Q254" s="14"/>
      <c r="R254" s="14"/>
      <c r="S254" s="14"/>
      <c r="T254" s="14"/>
      <c r="U254" s="14"/>
      <c r="V254" s="14"/>
      <c r="W254" s="14"/>
      <c r="X254" s="14"/>
      <c r="Y254" s="14"/>
      <c r="Z254" s="14"/>
      <c r="AA254" s="14"/>
      <c r="AB254" s="14"/>
      <c r="AC254" s="14"/>
      <c r="AD254" s="14"/>
      <c r="AE254" s="14"/>
      <c r="AF254" s="14"/>
      <c r="AG254" s="14"/>
    </row>
    <row r="255" spans="4:33" x14ac:dyDescent="0.25">
      <c r="D255" s="14"/>
      <c r="E255" s="14"/>
      <c r="F255" s="14"/>
      <c r="G255" s="3"/>
      <c r="H255" s="14"/>
      <c r="I255" s="4280"/>
      <c r="J255" s="4280"/>
      <c r="K255" s="4280"/>
      <c r="L255" s="4280"/>
      <c r="M255" s="14"/>
      <c r="N255" s="14"/>
      <c r="O255" s="14"/>
      <c r="P255" s="14"/>
      <c r="Q255" s="14"/>
      <c r="R255" s="14"/>
      <c r="S255" s="14"/>
      <c r="T255" s="14"/>
      <c r="U255" s="14"/>
      <c r="V255" s="14"/>
      <c r="W255" s="14"/>
      <c r="X255" s="14"/>
      <c r="Y255" s="14"/>
      <c r="Z255" s="14"/>
      <c r="AA255" s="14"/>
      <c r="AB255" s="14"/>
      <c r="AC255" s="14"/>
      <c r="AD255" s="14"/>
      <c r="AE255" s="14"/>
      <c r="AF255" s="14"/>
      <c r="AG255" s="14"/>
    </row>
    <row r="256" spans="4:33" x14ac:dyDescent="0.25">
      <c r="D256" s="14"/>
      <c r="E256" s="14"/>
      <c r="F256" s="14"/>
      <c r="G256" s="3"/>
      <c r="H256" s="14"/>
      <c r="I256" s="4280"/>
      <c r="J256" s="4280"/>
      <c r="K256" s="4280"/>
      <c r="L256" s="4280"/>
      <c r="M256" s="14"/>
      <c r="N256" s="14"/>
      <c r="O256" s="14"/>
      <c r="P256" s="14"/>
      <c r="Q256" s="14"/>
      <c r="R256" s="14"/>
      <c r="S256" s="14"/>
      <c r="T256" s="14"/>
      <c r="U256" s="14"/>
      <c r="V256" s="14"/>
      <c r="W256" s="14"/>
      <c r="X256" s="14"/>
      <c r="Y256" s="14"/>
      <c r="Z256" s="14"/>
      <c r="AA256" s="14"/>
      <c r="AB256" s="14"/>
      <c r="AC256" s="14"/>
      <c r="AD256" s="14"/>
      <c r="AE256" s="14"/>
      <c r="AF256" s="14"/>
      <c r="AG256" s="14"/>
    </row>
    <row r="257" spans="4:33" x14ac:dyDescent="0.25">
      <c r="D257" s="14"/>
      <c r="E257" s="14"/>
      <c r="F257" s="14"/>
      <c r="G257" s="3"/>
      <c r="H257" s="14"/>
      <c r="I257" s="4280"/>
      <c r="J257" s="4280"/>
      <c r="K257" s="4280"/>
      <c r="L257" s="4280"/>
      <c r="M257" s="14"/>
      <c r="N257" s="14"/>
      <c r="O257" s="14"/>
      <c r="P257" s="14"/>
      <c r="Q257" s="14"/>
      <c r="R257" s="14"/>
      <c r="S257" s="14"/>
      <c r="T257" s="14"/>
      <c r="U257" s="14"/>
      <c r="V257" s="14"/>
      <c r="W257" s="14"/>
      <c r="X257" s="14"/>
      <c r="Y257" s="14"/>
      <c r="Z257" s="14"/>
      <c r="AA257" s="14"/>
      <c r="AB257" s="14"/>
      <c r="AC257" s="14"/>
      <c r="AD257" s="14"/>
      <c r="AE257" s="14"/>
      <c r="AF257" s="14"/>
      <c r="AG257" s="14"/>
    </row>
    <row r="258" spans="4:33" x14ac:dyDescent="0.25">
      <c r="D258" s="14"/>
      <c r="E258" s="14"/>
      <c r="F258" s="14"/>
      <c r="G258" s="3"/>
      <c r="H258" s="14"/>
      <c r="I258" s="4280"/>
      <c r="J258" s="4280"/>
      <c r="K258" s="4280"/>
      <c r="L258" s="4280"/>
      <c r="M258" s="14"/>
      <c r="N258" s="14"/>
      <c r="O258" s="14"/>
      <c r="P258" s="14"/>
      <c r="Q258" s="14"/>
      <c r="R258" s="14"/>
      <c r="S258" s="14"/>
      <c r="T258" s="14"/>
      <c r="U258" s="14"/>
      <c r="V258" s="14"/>
      <c r="W258" s="14"/>
      <c r="X258" s="14"/>
      <c r="Y258" s="14"/>
      <c r="Z258" s="14"/>
      <c r="AA258" s="14"/>
      <c r="AB258" s="14"/>
      <c r="AC258" s="14"/>
      <c r="AD258" s="14"/>
      <c r="AE258" s="14"/>
      <c r="AF258" s="14"/>
      <c r="AG258" s="14"/>
    </row>
    <row r="259" spans="4:33" x14ac:dyDescent="0.25">
      <c r="D259" s="14"/>
      <c r="E259" s="14"/>
      <c r="F259" s="14"/>
      <c r="G259" s="3"/>
      <c r="H259" s="14"/>
      <c r="I259" s="4280"/>
      <c r="J259" s="4280"/>
      <c r="K259" s="4280"/>
      <c r="L259" s="4280"/>
      <c r="M259" s="14"/>
      <c r="N259" s="14"/>
      <c r="O259" s="14"/>
      <c r="P259" s="14"/>
      <c r="Q259" s="14"/>
      <c r="R259" s="14"/>
      <c r="S259" s="14"/>
      <c r="T259" s="14"/>
      <c r="U259" s="14"/>
      <c r="V259" s="14"/>
      <c r="W259" s="14"/>
      <c r="X259" s="14"/>
      <c r="Y259" s="14"/>
      <c r="Z259" s="14"/>
      <c r="AA259" s="14"/>
      <c r="AB259" s="14"/>
      <c r="AC259" s="14"/>
      <c r="AD259" s="14"/>
      <c r="AE259" s="14"/>
      <c r="AF259" s="14"/>
      <c r="AG259" s="14"/>
    </row>
    <row r="260" spans="4:33" x14ac:dyDescent="0.25">
      <c r="D260" s="14"/>
      <c r="E260" s="14"/>
      <c r="F260" s="14"/>
      <c r="G260" s="3"/>
      <c r="H260" s="14"/>
      <c r="I260" s="4280"/>
      <c r="J260" s="4280"/>
      <c r="K260" s="4280"/>
      <c r="L260" s="4280"/>
      <c r="M260" s="14"/>
      <c r="N260" s="14"/>
      <c r="O260" s="14"/>
      <c r="P260" s="14"/>
      <c r="Q260" s="14"/>
      <c r="R260" s="14"/>
      <c r="S260" s="14"/>
      <c r="T260" s="14"/>
      <c r="U260" s="14"/>
      <c r="V260" s="14"/>
      <c r="W260" s="14"/>
      <c r="X260" s="14"/>
      <c r="Y260" s="14"/>
      <c r="Z260" s="14"/>
      <c r="AA260" s="14"/>
      <c r="AB260" s="14"/>
      <c r="AC260" s="14"/>
      <c r="AD260" s="14"/>
      <c r="AE260" s="14"/>
      <c r="AF260" s="14"/>
      <c r="AG260" s="14"/>
    </row>
    <row r="261" spans="4:33" x14ac:dyDescent="0.25">
      <c r="D261" s="14"/>
      <c r="E261" s="14"/>
      <c r="F261" s="14"/>
      <c r="G261" s="3"/>
      <c r="H261" s="14"/>
      <c r="I261" s="4280"/>
      <c r="J261" s="4280"/>
      <c r="K261" s="4280"/>
      <c r="L261" s="4280"/>
      <c r="M261" s="14"/>
      <c r="N261" s="14"/>
      <c r="O261" s="14"/>
      <c r="P261" s="14"/>
      <c r="Q261" s="14"/>
      <c r="R261" s="14"/>
      <c r="S261" s="14"/>
      <c r="T261" s="14"/>
      <c r="U261" s="14"/>
      <c r="V261" s="14"/>
      <c r="W261" s="14"/>
      <c r="X261" s="14"/>
      <c r="Y261" s="14"/>
      <c r="Z261" s="14"/>
      <c r="AA261" s="14"/>
      <c r="AB261" s="14"/>
      <c r="AC261" s="14"/>
      <c r="AD261" s="14"/>
      <c r="AE261" s="14"/>
      <c r="AF261" s="14"/>
      <c r="AG261" s="14"/>
    </row>
    <row r="262" spans="4:33" x14ac:dyDescent="0.25">
      <c r="D262" s="14"/>
      <c r="E262" s="14"/>
      <c r="F262" s="14"/>
      <c r="G262" s="3"/>
      <c r="H262" s="14"/>
      <c r="I262" s="4280"/>
      <c r="J262" s="4280"/>
      <c r="K262" s="4280"/>
      <c r="L262" s="4280"/>
      <c r="M262" s="14"/>
      <c r="N262" s="14"/>
      <c r="O262" s="14"/>
      <c r="P262" s="14"/>
      <c r="Q262" s="14"/>
      <c r="R262" s="14"/>
      <c r="S262" s="14"/>
      <c r="T262" s="14"/>
      <c r="U262" s="14"/>
      <c r="V262" s="14"/>
      <c r="W262" s="14"/>
      <c r="X262" s="14"/>
      <c r="Y262" s="14"/>
      <c r="Z262" s="14"/>
      <c r="AA262" s="14"/>
      <c r="AB262" s="14"/>
      <c r="AC262" s="14"/>
      <c r="AD262" s="14"/>
      <c r="AE262" s="14"/>
      <c r="AF262" s="14"/>
      <c r="AG262" s="14"/>
    </row>
    <row r="263" spans="4:33" x14ac:dyDescent="0.25">
      <c r="D263" s="14"/>
      <c r="E263" s="14"/>
      <c r="F263" s="14"/>
      <c r="G263" s="3"/>
      <c r="H263" s="14"/>
      <c r="I263" s="4280"/>
      <c r="J263" s="4280"/>
      <c r="K263" s="4280"/>
      <c r="L263" s="4280"/>
      <c r="M263" s="14"/>
      <c r="N263" s="14"/>
      <c r="O263" s="14"/>
      <c r="P263" s="14"/>
      <c r="Q263" s="14"/>
      <c r="R263" s="14"/>
      <c r="S263" s="14"/>
      <c r="T263" s="14"/>
      <c r="U263" s="14"/>
      <c r="V263" s="14"/>
      <c r="W263" s="14"/>
      <c r="X263" s="14"/>
      <c r="Y263" s="14"/>
      <c r="Z263" s="14"/>
      <c r="AA263" s="14"/>
      <c r="AB263" s="14"/>
      <c r="AC263" s="14"/>
      <c r="AD263" s="14"/>
      <c r="AE263" s="14"/>
      <c r="AF263" s="14"/>
      <c r="AG263" s="14"/>
    </row>
    <row r="264" spans="4:33" x14ac:dyDescent="0.25">
      <c r="D264" s="14"/>
      <c r="E264" s="14"/>
      <c r="F264" s="14"/>
      <c r="G264" s="3"/>
      <c r="H264" s="14"/>
      <c r="I264" s="4280"/>
      <c r="J264" s="4280"/>
      <c r="K264" s="4280"/>
      <c r="L264" s="4280"/>
      <c r="M264" s="14"/>
      <c r="N264" s="14"/>
      <c r="O264" s="14"/>
      <c r="P264" s="14"/>
      <c r="Q264" s="14"/>
      <c r="R264" s="14"/>
      <c r="S264" s="14"/>
      <c r="T264" s="14"/>
      <c r="U264" s="14"/>
      <c r="V264" s="14"/>
      <c r="W264" s="14"/>
      <c r="X264" s="14"/>
      <c r="Y264" s="14"/>
      <c r="Z264" s="14"/>
      <c r="AA264" s="14"/>
      <c r="AB264" s="14"/>
      <c r="AC264" s="14"/>
      <c r="AD264" s="14"/>
      <c r="AE264" s="14"/>
      <c r="AF264" s="14"/>
      <c r="AG264" s="14"/>
    </row>
    <row r="265" spans="4:33" x14ac:dyDescent="0.25">
      <c r="D265" s="14"/>
      <c r="E265" s="14"/>
      <c r="F265" s="14"/>
      <c r="G265" s="3"/>
      <c r="H265" s="14"/>
      <c r="I265" s="4280"/>
      <c r="J265" s="4280"/>
      <c r="K265" s="4280"/>
      <c r="L265" s="4280"/>
      <c r="M265" s="14"/>
      <c r="N265" s="14"/>
      <c r="O265" s="14"/>
      <c r="P265" s="14"/>
      <c r="Q265" s="14"/>
      <c r="R265" s="14"/>
      <c r="S265" s="14"/>
      <c r="T265" s="14"/>
      <c r="U265" s="14"/>
      <c r="V265" s="14"/>
      <c r="W265" s="14"/>
      <c r="X265" s="14"/>
      <c r="Y265" s="14"/>
      <c r="Z265" s="14"/>
      <c r="AA265" s="14"/>
      <c r="AB265" s="14"/>
      <c r="AC265" s="14"/>
      <c r="AD265" s="14"/>
      <c r="AE265" s="14"/>
      <c r="AF265" s="14"/>
      <c r="AG265" s="14"/>
    </row>
    <row r="266" spans="4:33" x14ac:dyDescent="0.25">
      <c r="D266" s="14"/>
      <c r="E266" s="14"/>
      <c r="F266" s="14"/>
      <c r="G266" s="3"/>
      <c r="H266" s="14"/>
      <c r="I266" s="4280"/>
      <c r="J266" s="4280"/>
      <c r="K266" s="4280"/>
      <c r="L266" s="4280"/>
      <c r="M266" s="14"/>
      <c r="N266" s="14"/>
      <c r="O266" s="14"/>
      <c r="P266" s="14"/>
      <c r="Q266" s="14"/>
      <c r="R266" s="14"/>
      <c r="S266" s="14"/>
      <c r="T266" s="14"/>
      <c r="U266" s="14"/>
      <c r="V266" s="14"/>
      <c r="W266" s="14"/>
      <c r="X266" s="14"/>
      <c r="Y266" s="14"/>
      <c r="Z266" s="14"/>
      <c r="AA266" s="14"/>
      <c r="AB266" s="14"/>
      <c r="AC266" s="14"/>
      <c r="AD266" s="14"/>
      <c r="AE266" s="14"/>
      <c r="AF266" s="14"/>
      <c r="AG266" s="14"/>
    </row>
    <row r="267" spans="4:33" x14ac:dyDescent="0.25">
      <c r="D267" s="14"/>
      <c r="E267" s="14"/>
      <c r="F267" s="14"/>
      <c r="G267" s="3"/>
      <c r="H267" s="14"/>
      <c r="I267" s="4280"/>
      <c r="J267" s="4280"/>
      <c r="K267" s="4280"/>
      <c r="L267" s="4280"/>
      <c r="M267" s="14"/>
      <c r="N267" s="14"/>
      <c r="O267" s="14"/>
      <c r="P267" s="14"/>
      <c r="Q267" s="14"/>
      <c r="R267" s="14"/>
      <c r="S267" s="14"/>
      <c r="T267" s="14"/>
      <c r="U267" s="14"/>
      <c r="V267" s="14"/>
      <c r="W267" s="14"/>
      <c r="X267" s="14"/>
      <c r="Y267" s="14"/>
      <c r="Z267" s="14"/>
      <c r="AA267" s="14"/>
      <c r="AB267" s="14"/>
      <c r="AC267" s="14"/>
      <c r="AD267" s="14"/>
      <c r="AE267" s="14"/>
      <c r="AF267" s="14"/>
      <c r="AG267" s="14"/>
    </row>
    <row r="268" spans="4:33" x14ac:dyDescent="0.25">
      <c r="D268" s="14"/>
      <c r="E268" s="14"/>
      <c r="F268" s="14"/>
      <c r="G268" s="3"/>
      <c r="H268" s="14"/>
      <c r="I268" s="4280"/>
      <c r="J268" s="4280"/>
      <c r="K268" s="4280"/>
      <c r="L268" s="4280"/>
      <c r="M268" s="14"/>
      <c r="N268" s="14"/>
      <c r="O268" s="14"/>
      <c r="P268" s="14"/>
      <c r="Q268" s="14"/>
      <c r="R268" s="14"/>
      <c r="S268" s="14"/>
      <c r="T268" s="14"/>
      <c r="U268" s="14"/>
      <c r="V268" s="14"/>
      <c r="W268" s="14"/>
      <c r="X268" s="14"/>
      <c r="Y268" s="14"/>
      <c r="Z268" s="14"/>
      <c r="AA268" s="14"/>
      <c r="AB268" s="14"/>
      <c r="AC268" s="14"/>
      <c r="AD268" s="14"/>
      <c r="AE268" s="14"/>
      <c r="AF268" s="14"/>
      <c r="AG268" s="14"/>
    </row>
    <row r="269" spans="4:33" x14ac:dyDescent="0.25">
      <c r="D269" s="14"/>
      <c r="E269" s="14"/>
      <c r="F269" s="14"/>
      <c r="G269" s="3"/>
      <c r="H269" s="14"/>
      <c r="I269" s="4280"/>
      <c r="J269" s="4280"/>
      <c r="K269" s="4280"/>
      <c r="L269" s="4280"/>
      <c r="M269" s="14"/>
      <c r="N269" s="14"/>
      <c r="O269" s="14"/>
      <c r="P269" s="14"/>
      <c r="Q269" s="14"/>
      <c r="R269" s="14"/>
      <c r="S269" s="14"/>
      <c r="T269" s="14"/>
      <c r="U269" s="14"/>
      <c r="V269" s="14"/>
      <c r="W269" s="14"/>
      <c r="X269" s="14"/>
      <c r="Y269" s="14"/>
      <c r="Z269" s="14"/>
      <c r="AA269" s="14"/>
      <c r="AB269" s="14"/>
      <c r="AC269" s="14"/>
      <c r="AD269" s="14"/>
      <c r="AE269" s="14"/>
      <c r="AF269" s="14"/>
      <c r="AG269" s="14"/>
    </row>
    <row r="270" spans="4:33" x14ac:dyDescent="0.25">
      <c r="D270" s="14"/>
      <c r="E270" s="14"/>
      <c r="F270" s="14"/>
      <c r="G270" s="3"/>
      <c r="H270" s="14"/>
      <c r="I270" s="4280"/>
      <c r="J270" s="4280"/>
      <c r="K270" s="4280"/>
      <c r="L270" s="4280"/>
      <c r="M270" s="14"/>
      <c r="N270" s="14"/>
      <c r="O270" s="14"/>
      <c r="P270" s="14"/>
      <c r="Q270" s="14"/>
      <c r="R270" s="14"/>
      <c r="S270" s="14"/>
      <c r="T270" s="14"/>
      <c r="U270" s="14"/>
      <c r="V270" s="14"/>
      <c r="W270" s="14"/>
      <c r="X270" s="14"/>
      <c r="Y270" s="14"/>
      <c r="Z270" s="14"/>
      <c r="AA270" s="14"/>
      <c r="AB270" s="14"/>
      <c r="AC270" s="14"/>
      <c r="AD270" s="14"/>
      <c r="AE270" s="14"/>
      <c r="AF270" s="14"/>
      <c r="AG270" s="14"/>
    </row>
    <row r="271" spans="4:33" x14ac:dyDescent="0.25">
      <c r="D271" s="14"/>
      <c r="E271" s="14"/>
      <c r="F271" s="14"/>
      <c r="G271" s="3"/>
      <c r="H271" s="14"/>
      <c r="I271" s="4280"/>
      <c r="J271" s="4280"/>
      <c r="K271" s="4280"/>
      <c r="L271" s="4280"/>
      <c r="M271" s="14"/>
      <c r="N271" s="14"/>
      <c r="O271" s="14"/>
      <c r="P271" s="14"/>
      <c r="Q271" s="14"/>
      <c r="R271" s="14"/>
      <c r="S271" s="14"/>
      <c r="T271" s="14"/>
      <c r="U271" s="14"/>
      <c r="V271" s="14"/>
      <c r="W271" s="14"/>
      <c r="X271" s="14"/>
      <c r="Y271" s="14"/>
      <c r="Z271" s="14"/>
      <c r="AA271" s="14"/>
      <c r="AB271" s="14"/>
      <c r="AC271" s="14"/>
      <c r="AD271" s="14"/>
      <c r="AE271" s="14"/>
      <c r="AF271" s="14"/>
      <c r="AG271" s="14"/>
    </row>
    <row r="272" spans="4:33" x14ac:dyDescent="0.25">
      <c r="D272" s="14"/>
      <c r="E272" s="14"/>
      <c r="F272" s="14"/>
      <c r="G272" s="3"/>
      <c r="H272" s="14"/>
      <c r="I272" s="4280"/>
      <c r="J272" s="4280"/>
      <c r="K272" s="4280"/>
      <c r="L272" s="4280"/>
      <c r="M272" s="14"/>
      <c r="N272" s="14"/>
      <c r="O272" s="14"/>
      <c r="P272" s="14"/>
      <c r="Q272" s="14"/>
      <c r="R272" s="14"/>
      <c r="S272" s="14"/>
      <c r="T272" s="14"/>
      <c r="U272" s="14"/>
      <c r="V272" s="14"/>
      <c r="W272" s="14"/>
      <c r="X272" s="14"/>
      <c r="Y272" s="14"/>
      <c r="Z272" s="14"/>
      <c r="AA272" s="14"/>
      <c r="AB272" s="14"/>
      <c r="AC272" s="14"/>
      <c r="AD272" s="14"/>
      <c r="AE272" s="14"/>
      <c r="AF272" s="14"/>
      <c r="AG272" s="14"/>
    </row>
    <row r="273" spans="4:33" x14ac:dyDescent="0.25">
      <c r="D273" s="14"/>
      <c r="E273" s="14"/>
      <c r="F273" s="14"/>
      <c r="G273" s="3"/>
      <c r="H273" s="14"/>
      <c r="I273" s="4280"/>
      <c r="J273" s="4280"/>
      <c r="K273" s="4280"/>
      <c r="L273" s="4280"/>
      <c r="M273" s="14"/>
      <c r="N273" s="14"/>
      <c r="O273" s="14"/>
      <c r="P273" s="14"/>
      <c r="Q273" s="14"/>
      <c r="R273" s="14"/>
      <c r="S273" s="14"/>
      <c r="T273" s="14"/>
      <c r="U273" s="14"/>
      <c r="V273" s="14"/>
      <c r="W273" s="14"/>
      <c r="X273" s="14"/>
      <c r="Y273" s="14"/>
      <c r="Z273" s="14"/>
      <c r="AA273" s="14"/>
      <c r="AB273" s="14"/>
      <c r="AC273" s="14"/>
      <c r="AD273" s="14"/>
      <c r="AE273" s="14"/>
      <c r="AF273" s="14"/>
      <c r="AG273" s="14"/>
    </row>
    <row r="274" spans="4:33" x14ac:dyDescent="0.25">
      <c r="D274" s="14"/>
      <c r="E274" s="14"/>
      <c r="F274" s="14"/>
      <c r="G274" s="3"/>
      <c r="H274" s="14"/>
      <c r="I274" s="4280"/>
      <c r="J274" s="4280"/>
      <c r="K274" s="4280"/>
      <c r="L274" s="4280"/>
      <c r="M274" s="14"/>
      <c r="N274" s="14"/>
      <c r="O274" s="14"/>
      <c r="P274" s="14"/>
      <c r="Q274" s="14"/>
      <c r="R274" s="14"/>
      <c r="S274" s="14"/>
      <c r="T274" s="14"/>
      <c r="U274" s="14"/>
      <c r="V274" s="14"/>
      <c r="W274" s="14"/>
      <c r="X274" s="14"/>
      <c r="Y274" s="14"/>
      <c r="Z274" s="14"/>
      <c r="AA274" s="14"/>
      <c r="AB274" s="14"/>
      <c r="AC274" s="14"/>
      <c r="AD274" s="14"/>
      <c r="AE274" s="14"/>
      <c r="AF274" s="14"/>
      <c r="AG274" s="14"/>
    </row>
    <row r="275" spans="4:33" x14ac:dyDescent="0.25">
      <c r="D275" s="14"/>
      <c r="E275" s="14"/>
      <c r="F275" s="14"/>
      <c r="G275" s="3"/>
      <c r="H275" s="14"/>
      <c r="I275" s="4280"/>
      <c r="J275" s="4280"/>
      <c r="K275" s="4280"/>
      <c r="L275" s="4280"/>
      <c r="M275" s="14"/>
      <c r="N275" s="14"/>
      <c r="O275" s="14"/>
      <c r="P275" s="14"/>
      <c r="Q275" s="14"/>
      <c r="R275" s="14"/>
      <c r="S275" s="14"/>
      <c r="T275" s="14"/>
      <c r="U275" s="14"/>
      <c r="V275" s="14"/>
      <c r="W275" s="14"/>
      <c r="X275" s="14"/>
      <c r="Y275" s="14"/>
      <c r="Z275" s="14"/>
      <c r="AA275" s="14"/>
      <c r="AB275" s="14"/>
      <c r="AC275" s="14"/>
      <c r="AD275" s="14"/>
      <c r="AE275" s="14"/>
      <c r="AF275" s="14"/>
      <c r="AG275" s="14"/>
    </row>
    <row r="276" spans="4:33" x14ac:dyDescent="0.25">
      <c r="D276" s="14"/>
      <c r="E276" s="14"/>
      <c r="F276" s="14"/>
      <c r="G276" s="3"/>
      <c r="H276" s="14"/>
      <c r="I276" s="4280"/>
      <c r="J276" s="4280"/>
      <c r="K276" s="4280"/>
      <c r="L276" s="4280"/>
      <c r="M276" s="14"/>
      <c r="N276" s="14"/>
      <c r="O276" s="14"/>
      <c r="P276" s="14"/>
      <c r="Q276" s="14"/>
      <c r="R276" s="14"/>
      <c r="S276" s="14"/>
      <c r="T276" s="14"/>
      <c r="U276" s="14"/>
      <c r="V276" s="14"/>
      <c r="W276" s="14"/>
      <c r="X276" s="14"/>
      <c r="Y276" s="14"/>
      <c r="Z276" s="14"/>
      <c r="AA276" s="14"/>
      <c r="AB276" s="14"/>
      <c r="AC276" s="14"/>
      <c r="AD276" s="14"/>
      <c r="AE276" s="14"/>
      <c r="AF276" s="14"/>
      <c r="AG276" s="14"/>
    </row>
    <row r="277" spans="4:33" x14ac:dyDescent="0.25">
      <c r="D277" s="14"/>
      <c r="E277" s="14"/>
      <c r="F277" s="14"/>
      <c r="G277" s="3"/>
      <c r="H277" s="14"/>
      <c r="I277" s="4280"/>
      <c r="J277" s="4280"/>
      <c r="K277" s="4280"/>
      <c r="L277" s="4280"/>
      <c r="M277" s="14"/>
      <c r="N277" s="14"/>
      <c r="O277" s="14"/>
      <c r="P277" s="14"/>
      <c r="Q277" s="14"/>
      <c r="R277" s="14"/>
      <c r="S277" s="14"/>
      <c r="T277" s="14"/>
      <c r="U277" s="14"/>
      <c r="V277" s="14"/>
      <c r="W277" s="14"/>
      <c r="X277" s="14"/>
      <c r="Y277" s="14"/>
      <c r="Z277" s="14"/>
      <c r="AA277" s="14"/>
      <c r="AB277" s="14"/>
      <c r="AC277" s="14"/>
      <c r="AD277" s="14"/>
      <c r="AE277" s="14"/>
      <c r="AF277" s="14"/>
      <c r="AG277" s="14"/>
    </row>
    <row r="278" spans="4:33" x14ac:dyDescent="0.25">
      <c r="D278" s="14"/>
      <c r="E278" s="14"/>
      <c r="F278" s="14"/>
      <c r="G278" s="3"/>
      <c r="H278" s="14"/>
      <c r="I278" s="4280"/>
      <c r="J278" s="4280"/>
      <c r="K278" s="4280"/>
      <c r="L278" s="4280"/>
      <c r="M278" s="14"/>
      <c r="N278" s="14"/>
      <c r="O278" s="14"/>
      <c r="P278" s="14"/>
      <c r="Q278" s="14"/>
      <c r="R278" s="14"/>
      <c r="S278" s="14"/>
      <c r="T278" s="14"/>
      <c r="U278" s="14"/>
      <c r="V278" s="14"/>
      <c r="W278" s="14"/>
      <c r="X278" s="14"/>
      <c r="Y278" s="14"/>
      <c r="Z278" s="14"/>
      <c r="AA278" s="14"/>
      <c r="AB278" s="14"/>
      <c r="AC278" s="14"/>
      <c r="AD278" s="14"/>
      <c r="AE278" s="14"/>
      <c r="AF278" s="14"/>
      <c r="AG278" s="14"/>
    </row>
    <row r="279" spans="4:33" x14ac:dyDescent="0.25">
      <c r="D279" s="14"/>
      <c r="E279" s="14"/>
      <c r="F279" s="14"/>
      <c r="G279" s="3"/>
      <c r="H279" s="14"/>
      <c r="I279" s="4280"/>
      <c r="J279" s="4280"/>
      <c r="K279" s="4280"/>
      <c r="L279" s="4280"/>
      <c r="M279" s="14"/>
      <c r="N279" s="14"/>
      <c r="O279" s="14"/>
      <c r="P279" s="14"/>
      <c r="Q279" s="14"/>
      <c r="R279" s="14"/>
      <c r="S279" s="14"/>
      <c r="T279" s="14"/>
      <c r="U279" s="14"/>
      <c r="V279" s="14"/>
      <c r="W279" s="14"/>
      <c r="X279" s="14"/>
      <c r="Y279" s="14"/>
      <c r="Z279" s="14"/>
      <c r="AA279" s="14"/>
      <c r="AB279" s="14"/>
      <c r="AC279" s="14"/>
      <c r="AD279" s="14"/>
      <c r="AE279" s="14"/>
      <c r="AF279" s="14"/>
      <c r="AG279" s="14"/>
    </row>
    <row r="280" spans="4:33" x14ac:dyDescent="0.25">
      <c r="D280" s="14"/>
      <c r="E280" s="14"/>
      <c r="F280" s="14"/>
      <c r="G280" s="3"/>
      <c r="H280" s="14"/>
      <c r="I280" s="4280"/>
      <c r="J280" s="4280"/>
      <c r="K280" s="4280"/>
      <c r="L280" s="4280"/>
      <c r="M280" s="14"/>
      <c r="N280" s="14"/>
      <c r="O280" s="14"/>
      <c r="P280" s="14"/>
      <c r="Q280" s="14"/>
      <c r="R280" s="14"/>
      <c r="S280" s="14"/>
      <c r="T280" s="14"/>
      <c r="U280" s="14"/>
      <c r="V280" s="14"/>
      <c r="W280" s="14"/>
      <c r="X280" s="14"/>
      <c r="Y280" s="14"/>
      <c r="Z280" s="14"/>
      <c r="AA280" s="14"/>
      <c r="AB280" s="14"/>
      <c r="AC280" s="14"/>
      <c r="AD280" s="14"/>
      <c r="AE280" s="14"/>
      <c r="AF280" s="14"/>
      <c r="AG280" s="14"/>
    </row>
    <row r="281" spans="4:33" x14ac:dyDescent="0.25">
      <c r="D281" s="14"/>
      <c r="E281" s="14"/>
      <c r="F281" s="14"/>
      <c r="G281" s="3"/>
      <c r="H281" s="14"/>
      <c r="I281" s="4280"/>
      <c r="J281" s="4280"/>
      <c r="K281" s="4280"/>
      <c r="L281" s="4280"/>
      <c r="M281" s="14"/>
      <c r="N281" s="14"/>
      <c r="O281" s="14"/>
      <c r="P281" s="14"/>
      <c r="Q281" s="14"/>
      <c r="R281" s="14"/>
      <c r="S281" s="14"/>
      <c r="T281" s="14"/>
      <c r="U281" s="14"/>
      <c r="V281" s="14"/>
      <c r="W281" s="14"/>
      <c r="X281" s="14"/>
      <c r="Y281" s="14"/>
      <c r="Z281" s="14"/>
      <c r="AA281" s="14"/>
      <c r="AB281" s="14"/>
      <c r="AC281" s="14"/>
      <c r="AD281" s="14"/>
      <c r="AE281" s="14"/>
      <c r="AF281" s="14"/>
      <c r="AG281" s="14"/>
    </row>
    <row r="282" spans="4:33" x14ac:dyDescent="0.25">
      <c r="D282" s="14"/>
      <c r="E282" s="14"/>
      <c r="F282" s="14"/>
      <c r="G282" s="3"/>
      <c r="H282" s="14"/>
      <c r="I282" s="4280"/>
      <c r="J282" s="4280"/>
      <c r="K282" s="4280"/>
      <c r="L282" s="4280"/>
      <c r="M282" s="14"/>
      <c r="N282" s="14"/>
      <c r="O282" s="14"/>
      <c r="P282" s="14"/>
      <c r="Q282" s="14"/>
      <c r="R282" s="14"/>
      <c r="S282" s="14"/>
      <c r="T282" s="14"/>
      <c r="U282" s="14"/>
      <c r="V282" s="14"/>
      <c r="W282" s="14"/>
      <c r="X282" s="14"/>
      <c r="Y282" s="14"/>
      <c r="Z282" s="14"/>
      <c r="AA282" s="14"/>
      <c r="AB282" s="14"/>
      <c r="AC282" s="14"/>
      <c r="AD282" s="14"/>
      <c r="AE282" s="14"/>
      <c r="AF282" s="14"/>
      <c r="AG282" s="14"/>
    </row>
    <row r="283" spans="4:33" x14ac:dyDescent="0.25">
      <c r="D283" s="14"/>
      <c r="E283" s="14"/>
      <c r="F283" s="14"/>
      <c r="G283" s="3"/>
      <c r="H283" s="14"/>
      <c r="I283" s="4280"/>
      <c r="J283" s="4280"/>
      <c r="K283" s="4280"/>
      <c r="L283" s="4280"/>
      <c r="M283" s="14"/>
      <c r="N283" s="14"/>
      <c r="O283" s="14"/>
      <c r="P283" s="14"/>
      <c r="Q283" s="14"/>
      <c r="R283" s="14"/>
      <c r="S283" s="14"/>
      <c r="T283" s="14"/>
      <c r="U283" s="14"/>
      <c r="V283" s="14"/>
      <c r="W283" s="14"/>
      <c r="X283" s="14"/>
      <c r="Y283" s="14"/>
      <c r="Z283" s="14"/>
      <c r="AA283" s="14"/>
      <c r="AB283" s="14"/>
      <c r="AC283" s="14"/>
      <c r="AD283" s="14"/>
      <c r="AE283" s="14"/>
      <c r="AF283" s="14"/>
      <c r="AG283" s="14"/>
    </row>
    <row r="284" spans="4:33" x14ac:dyDescent="0.25">
      <c r="D284" s="14"/>
      <c r="E284" s="14"/>
      <c r="F284" s="14"/>
      <c r="G284" s="3"/>
      <c r="H284" s="14"/>
      <c r="I284" s="4280"/>
      <c r="J284" s="4280"/>
      <c r="K284" s="4280"/>
      <c r="L284" s="4280"/>
      <c r="M284" s="14"/>
      <c r="N284" s="14"/>
      <c r="O284" s="14"/>
      <c r="P284" s="14"/>
      <c r="Q284" s="14"/>
      <c r="R284" s="14"/>
      <c r="S284" s="14"/>
      <c r="T284" s="14"/>
      <c r="U284" s="14"/>
      <c r="V284" s="14"/>
      <c r="W284" s="14"/>
      <c r="X284" s="14"/>
      <c r="Y284" s="14"/>
      <c r="Z284" s="14"/>
      <c r="AA284" s="14"/>
      <c r="AB284" s="14"/>
      <c r="AC284" s="14"/>
      <c r="AD284" s="14"/>
      <c r="AE284" s="14"/>
      <c r="AF284" s="14"/>
      <c r="AG284" s="14"/>
    </row>
    <row r="285" spans="4:33" x14ac:dyDescent="0.25">
      <c r="D285" s="14"/>
      <c r="E285" s="14"/>
      <c r="F285" s="14"/>
      <c r="G285" s="3"/>
      <c r="H285" s="14"/>
      <c r="I285" s="4280"/>
      <c r="J285" s="4280"/>
      <c r="K285" s="4280"/>
      <c r="L285" s="4280"/>
      <c r="M285" s="14"/>
      <c r="N285" s="14"/>
      <c r="O285" s="14"/>
      <c r="P285" s="14"/>
      <c r="Q285" s="14"/>
      <c r="R285" s="14"/>
      <c r="S285" s="14"/>
      <c r="T285" s="14"/>
      <c r="U285" s="14"/>
      <c r="V285" s="14"/>
      <c r="W285" s="14"/>
      <c r="X285" s="14"/>
      <c r="Y285" s="14"/>
      <c r="Z285" s="14"/>
      <c r="AA285" s="14"/>
      <c r="AB285" s="14"/>
      <c r="AC285" s="14"/>
      <c r="AD285" s="14"/>
      <c r="AE285" s="14"/>
      <c r="AF285" s="14"/>
      <c r="AG285" s="14"/>
    </row>
    <row r="286" spans="4:33" x14ac:dyDescent="0.25">
      <c r="D286" s="14"/>
      <c r="E286" s="14"/>
      <c r="F286" s="14"/>
      <c r="G286" s="3"/>
      <c r="H286" s="14"/>
      <c r="I286" s="4280"/>
      <c r="J286" s="4280"/>
      <c r="K286" s="4280"/>
      <c r="L286" s="4280"/>
      <c r="M286" s="14"/>
      <c r="N286" s="14"/>
      <c r="O286" s="14"/>
      <c r="P286" s="14"/>
      <c r="Q286" s="14"/>
      <c r="R286" s="14"/>
      <c r="S286" s="14"/>
      <c r="T286" s="14"/>
      <c r="U286" s="14"/>
      <c r="V286" s="14"/>
      <c r="W286" s="14"/>
      <c r="X286" s="14"/>
      <c r="Y286" s="14"/>
      <c r="Z286" s="14"/>
      <c r="AA286" s="14"/>
      <c r="AB286" s="14"/>
      <c r="AC286" s="14"/>
      <c r="AD286" s="14"/>
      <c r="AE286" s="14"/>
      <c r="AF286" s="14"/>
      <c r="AG286" s="14"/>
    </row>
    <row r="287" spans="4:33" x14ac:dyDescent="0.25">
      <c r="D287" s="14"/>
      <c r="E287" s="14"/>
      <c r="F287" s="14"/>
      <c r="G287" s="3"/>
      <c r="H287" s="14"/>
      <c r="I287" s="4280"/>
      <c r="J287" s="4280"/>
      <c r="K287" s="4280"/>
      <c r="L287" s="4280"/>
      <c r="M287" s="14"/>
      <c r="N287" s="14"/>
      <c r="O287" s="14"/>
      <c r="P287" s="14"/>
      <c r="Q287" s="14"/>
      <c r="R287" s="14"/>
      <c r="S287" s="14"/>
      <c r="T287" s="14"/>
      <c r="U287" s="14"/>
      <c r="V287" s="14"/>
      <c r="W287" s="14"/>
      <c r="X287" s="14"/>
      <c r="Y287" s="14"/>
      <c r="Z287" s="14"/>
      <c r="AA287" s="14"/>
      <c r="AB287" s="14"/>
      <c r="AC287" s="14"/>
      <c r="AD287" s="14"/>
      <c r="AE287" s="14"/>
      <c r="AF287" s="14"/>
      <c r="AG287" s="14"/>
    </row>
    <row r="288" spans="4:33" x14ac:dyDescent="0.25">
      <c r="D288" s="14"/>
      <c r="E288" s="14"/>
      <c r="F288" s="14"/>
      <c r="G288" s="3"/>
      <c r="H288" s="14"/>
      <c r="I288" s="4280"/>
      <c r="J288" s="4280"/>
      <c r="K288" s="4280"/>
      <c r="L288" s="4280"/>
      <c r="M288" s="14"/>
      <c r="N288" s="14"/>
      <c r="O288" s="14"/>
      <c r="P288" s="14"/>
      <c r="Q288" s="14"/>
      <c r="R288" s="14"/>
      <c r="S288" s="14"/>
      <c r="T288" s="14"/>
      <c r="U288" s="14"/>
      <c r="V288" s="14"/>
      <c r="W288" s="14"/>
      <c r="X288" s="14"/>
      <c r="Y288" s="14"/>
      <c r="Z288" s="14"/>
      <c r="AA288" s="14"/>
      <c r="AB288" s="14"/>
      <c r="AC288" s="14"/>
      <c r="AD288" s="14"/>
      <c r="AE288" s="14"/>
      <c r="AF288" s="14"/>
      <c r="AG288" s="14"/>
    </row>
    <row r="289" spans="4:33" x14ac:dyDescent="0.25">
      <c r="D289" s="14"/>
      <c r="E289" s="14"/>
      <c r="F289" s="14"/>
      <c r="G289" s="3"/>
      <c r="H289" s="14"/>
      <c r="I289" s="4280"/>
      <c r="J289" s="4280"/>
      <c r="K289" s="4280"/>
      <c r="L289" s="4280"/>
      <c r="M289" s="14"/>
      <c r="N289" s="14"/>
      <c r="O289" s="14"/>
      <c r="P289" s="14"/>
      <c r="Q289" s="14"/>
      <c r="R289" s="14"/>
      <c r="S289" s="14"/>
      <c r="T289" s="14"/>
      <c r="U289" s="14"/>
      <c r="V289" s="14"/>
      <c r="W289" s="14"/>
      <c r="X289" s="14"/>
      <c r="Y289" s="14"/>
      <c r="Z289" s="14"/>
      <c r="AA289" s="14"/>
      <c r="AB289" s="14"/>
      <c r="AC289" s="14"/>
      <c r="AD289" s="14"/>
      <c r="AE289" s="14"/>
      <c r="AF289" s="14"/>
      <c r="AG289" s="14"/>
    </row>
    <row r="290" spans="4:33" x14ac:dyDescent="0.25">
      <c r="D290" s="14"/>
      <c r="E290" s="14"/>
      <c r="F290" s="14"/>
      <c r="G290" s="3"/>
      <c r="H290" s="14"/>
      <c r="I290" s="4280"/>
      <c r="J290" s="4280"/>
      <c r="K290" s="4280"/>
      <c r="L290" s="4280"/>
      <c r="M290" s="14"/>
      <c r="N290" s="14"/>
      <c r="O290" s="14"/>
      <c r="P290" s="14"/>
      <c r="Q290" s="14"/>
      <c r="R290" s="14"/>
      <c r="S290" s="14"/>
      <c r="T290" s="14"/>
      <c r="U290" s="14"/>
      <c r="V290" s="14"/>
      <c r="W290" s="14"/>
      <c r="X290" s="14"/>
      <c r="Y290" s="14"/>
      <c r="Z290" s="14"/>
      <c r="AA290" s="14"/>
      <c r="AB290" s="14"/>
      <c r="AC290" s="14"/>
      <c r="AD290" s="14"/>
      <c r="AE290" s="14"/>
      <c r="AF290" s="14"/>
      <c r="AG290" s="14"/>
    </row>
    <row r="291" spans="4:33" x14ac:dyDescent="0.25">
      <c r="D291" s="14"/>
      <c r="E291" s="14"/>
      <c r="F291" s="14"/>
      <c r="G291" s="3"/>
      <c r="H291" s="14"/>
      <c r="I291" s="4280"/>
      <c r="J291" s="4280"/>
      <c r="K291" s="4280"/>
      <c r="L291" s="4280"/>
      <c r="M291" s="14"/>
      <c r="N291" s="14"/>
      <c r="O291" s="14"/>
      <c r="P291" s="14"/>
      <c r="Q291" s="14"/>
      <c r="R291" s="14"/>
      <c r="S291" s="14"/>
      <c r="T291" s="14"/>
      <c r="U291" s="14"/>
      <c r="V291" s="14"/>
      <c r="W291" s="14"/>
      <c r="X291" s="14"/>
      <c r="Y291" s="14"/>
      <c r="Z291" s="14"/>
      <c r="AA291" s="14"/>
      <c r="AB291" s="14"/>
      <c r="AC291" s="14"/>
      <c r="AD291" s="14"/>
      <c r="AE291" s="14"/>
      <c r="AF291" s="14"/>
      <c r="AG291" s="14"/>
    </row>
    <row r="292" spans="4:33" x14ac:dyDescent="0.25">
      <c r="D292" s="14"/>
      <c r="E292" s="14"/>
      <c r="F292" s="14"/>
      <c r="G292" s="3"/>
      <c r="H292" s="14"/>
      <c r="I292" s="4280"/>
      <c r="J292" s="4280"/>
      <c r="K292" s="4280"/>
      <c r="L292" s="4280"/>
      <c r="M292" s="14"/>
      <c r="N292" s="14"/>
      <c r="O292" s="14"/>
      <c r="P292" s="14"/>
      <c r="Q292" s="14"/>
      <c r="R292" s="14"/>
      <c r="S292" s="14"/>
      <c r="T292" s="14"/>
      <c r="U292" s="14"/>
      <c r="V292" s="14"/>
      <c r="W292" s="14"/>
      <c r="X292" s="14"/>
      <c r="Y292" s="14"/>
      <c r="Z292" s="14"/>
      <c r="AA292" s="14"/>
      <c r="AB292" s="14"/>
      <c r="AC292" s="14"/>
      <c r="AD292" s="14"/>
      <c r="AE292" s="14"/>
      <c r="AF292" s="14"/>
      <c r="AG292" s="14"/>
    </row>
    <row r="293" spans="4:33" x14ac:dyDescent="0.25">
      <c r="D293" s="14"/>
      <c r="E293" s="14"/>
      <c r="F293" s="14"/>
      <c r="G293" s="3"/>
      <c r="H293" s="14"/>
      <c r="I293" s="4280"/>
      <c r="J293" s="4280"/>
      <c r="K293" s="4280"/>
      <c r="L293" s="4280"/>
      <c r="M293" s="14"/>
      <c r="N293" s="14"/>
      <c r="O293" s="14"/>
      <c r="P293" s="14"/>
      <c r="Q293" s="14"/>
      <c r="R293" s="14"/>
      <c r="S293" s="14"/>
      <c r="T293" s="14"/>
      <c r="U293" s="14"/>
      <c r="V293" s="14"/>
      <c r="W293" s="14"/>
      <c r="X293" s="14"/>
      <c r="Y293" s="14"/>
      <c r="Z293" s="14"/>
      <c r="AA293" s="14"/>
      <c r="AB293" s="14"/>
      <c r="AC293" s="14"/>
      <c r="AD293" s="14"/>
      <c r="AE293" s="14"/>
      <c r="AF293" s="14"/>
      <c r="AG293" s="14"/>
    </row>
    <row r="294" spans="4:33" x14ac:dyDescent="0.25">
      <c r="D294" s="14"/>
      <c r="E294" s="14"/>
      <c r="F294" s="14"/>
      <c r="G294" s="3"/>
      <c r="H294" s="14"/>
      <c r="I294" s="4280"/>
      <c r="J294" s="4280"/>
      <c r="K294" s="4280"/>
      <c r="L294" s="4280"/>
      <c r="M294" s="14"/>
      <c r="N294" s="14"/>
      <c r="O294" s="14"/>
      <c r="P294" s="14"/>
      <c r="Q294" s="14"/>
      <c r="R294" s="14"/>
      <c r="S294" s="14"/>
      <c r="T294" s="14"/>
      <c r="U294" s="14"/>
      <c r="V294" s="14"/>
      <c r="W294" s="14"/>
      <c r="X294" s="14"/>
      <c r="Y294" s="14"/>
      <c r="Z294" s="14"/>
      <c r="AA294" s="14"/>
      <c r="AB294" s="14"/>
      <c r="AC294" s="14"/>
      <c r="AD294" s="14"/>
      <c r="AE294" s="14"/>
      <c r="AF294" s="14"/>
      <c r="AG294" s="14"/>
    </row>
    <row r="295" spans="4:33" x14ac:dyDescent="0.25">
      <c r="D295" s="14"/>
      <c r="E295" s="14"/>
      <c r="F295" s="14"/>
      <c r="G295" s="3"/>
      <c r="H295" s="14"/>
      <c r="I295" s="4280"/>
      <c r="J295" s="4280"/>
      <c r="K295" s="4280"/>
      <c r="L295" s="4280"/>
      <c r="M295" s="14"/>
      <c r="N295" s="14"/>
      <c r="O295" s="14"/>
      <c r="P295" s="14"/>
      <c r="Q295" s="14"/>
      <c r="R295" s="14"/>
      <c r="S295" s="14"/>
      <c r="T295" s="14"/>
      <c r="U295" s="14"/>
      <c r="V295" s="14"/>
      <c r="W295" s="14"/>
      <c r="X295" s="14"/>
      <c r="Y295" s="14"/>
      <c r="Z295" s="14"/>
      <c r="AA295" s="14"/>
      <c r="AB295" s="14"/>
      <c r="AC295" s="14"/>
      <c r="AD295" s="14"/>
      <c r="AE295" s="14"/>
      <c r="AF295" s="14"/>
      <c r="AG295" s="14"/>
    </row>
    <row r="296" spans="4:33" x14ac:dyDescent="0.25">
      <c r="D296" s="14"/>
      <c r="E296" s="14"/>
      <c r="F296" s="14"/>
      <c r="G296" s="3"/>
      <c r="H296" s="14"/>
      <c r="I296" s="4280"/>
      <c r="J296" s="4280"/>
      <c r="K296" s="4280"/>
      <c r="L296" s="4280"/>
      <c r="M296" s="14"/>
      <c r="N296" s="14"/>
      <c r="O296" s="14"/>
      <c r="P296" s="14"/>
      <c r="Q296" s="14"/>
      <c r="R296" s="14"/>
      <c r="S296" s="14"/>
      <c r="T296" s="14"/>
      <c r="U296" s="14"/>
      <c r="V296" s="14"/>
      <c r="W296" s="14"/>
      <c r="X296" s="14"/>
      <c r="Y296" s="14"/>
      <c r="Z296" s="14"/>
      <c r="AA296" s="14"/>
      <c r="AB296" s="14"/>
      <c r="AC296" s="14"/>
      <c r="AD296" s="14"/>
      <c r="AE296" s="14"/>
      <c r="AF296" s="14"/>
      <c r="AG296" s="14"/>
    </row>
    <row r="297" spans="4:33" x14ac:dyDescent="0.25">
      <c r="D297" s="14"/>
      <c r="E297" s="14"/>
      <c r="F297" s="14"/>
      <c r="G297" s="3"/>
      <c r="H297" s="14"/>
      <c r="I297" s="4280"/>
      <c r="J297" s="4280"/>
      <c r="K297" s="4280"/>
      <c r="L297" s="4280"/>
      <c r="M297" s="14"/>
      <c r="N297" s="14"/>
      <c r="O297" s="14"/>
      <c r="P297" s="14"/>
      <c r="Q297" s="14"/>
      <c r="R297" s="14"/>
      <c r="S297" s="14"/>
      <c r="T297" s="14"/>
      <c r="U297" s="14"/>
      <c r="V297" s="14"/>
      <c r="W297" s="14"/>
      <c r="X297" s="14"/>
      <c r="Y297" s="14"/>
      <c r="Z297" s="14"/>
      <c r="AA297" s="14"/>
      <c r="AB297" s="14"/>
      <c r="AC297" s="14"/>
      <c r="AD297" s="14"/>
      <c r="AE297" s="14"/>
      <c r="AF297" s="14"/>
      <c r="AG297" s="14"/>
    </row>
    <row r="298" spans="4:33" x14ac:dyDescent="0.25">
      <c r="D298" s="14"/>
      <c r="E298" s="14"/>
      <c r="F298" s="14"/>
      <c r="G298" s="3"/>
      <c r="H298" s="14"/>
      <c r="I298" s="4280"/>
      <c r="J298" s="4280"/>
      <c r="K298" s="4280"/>
      <c r="L298" s="4280"/>
      <c r="M298" s="14"/>
      <c r="N298" s="14"/>
      <c r="O298" s="14"/>
      <c r="P298" s="14"/>
      <c r="Q298" s="14"/>
      <c r="R298" s="14"/>
      <c r="S298" s="14"/>
      <c r="T298" s="14"/>
      <c r="U298" s="14"/>
      <c r="V298" s="14"/>
      <c r="W298" s="14"/>
      <c r="X298" s="14"/>
      <c r="Y298" s="14"/>
      <c r="Z298" s="14"/>
      <c r="AA298" s="14"/>
      <c r="AB298" s="14"/>
      <c r="AC298" s="14"/>
      <c r="AD298" s="14"/>
      <c r="AE298" s="14"/>
      <c r="AF298" s="14"/>
      <c r="AG298" s="14"/>
    </row>
    <row r="299" spans="4:33" x14ac:dyDescent="0.25">
      <c r="D299" s="14"/>
      <c r="E299" s="14"/>
      <c r="F299" s="14"/>
      <c r="G299" s="3"/>
      <c r="H299" s="14"/>
      <c r="I299" s="4280"/>
      <c r="J299" s="4280"/>
      <c r="K299" s="4280"/>
      <c r="L299" s="4280"/>
      <c r="M299" s="14"/>
      <c r="N299" s="14"/>
      <c r="O299" s="14"/>
      <c r="P299" s="14"/>
      <c r="Q299" s="14"/>
      <c r="R299" s="14"/>
      <c r="S299" s="14"/>
      <c r="T299" s="14"/>
      <c r="U299" s="14"/>
      <c r="V299" s="14"/>
      <c r="W299" s="14"/>
      <c r="X299" s="14"/>
      <c r="Y299" s="14"/>
      <c r="Z299" s="14"/>
      <c r="AA299" s="14"/>
      <c r="AB299" s="14"/>
      <c r="AC299" s="14"/>
      <c r="AD299" s="14"/>
      <c r="AE299" s="14"/>
      <c r="AF299" s="14"/>
      <c r="AG299" s="14"/>
    </row>
    <row r="300" spans="4:33" x14ac:dyDescent="0.25">
      <c r="D300" s="14"/>
      <c r="E300" s="14"/>
      <c r="F300" s="14"/>
      <c r="G300" s="3"/>
      <c r="H300" s="14"/>
      <c r="I300" s="4280"/>
      <c r="J300" s="4280"/>
      <c r="K300" s="4280"/>
      <c r="L300" s="4280"/>
      <c r="M300" s="14"/>
      <c r="N300" s="14"/>
      <c r="O300" s="14"/>
      <c r="P300" s="14"/>
      <c r="Q300" s="14"/>
      <c r="R300" s="14"/>
      <c r="S300" s="14"/>
      <c r="T300" s="14"/>
      <c r="U300" s="14"/>
      <c r="V300" s="14"/>
      <c r="W300" s="14"/>
      <c r="X300" s="14"/>
      <c r="Y300" s="14"/>
      <c r="Z300" s="14"/>
      <c r="AA300" s="14"/>
      <c r="AB300" s="14"/>
      <c r="AC300" s="14"/>
      <c r="AD300" s="14"/>
      <c r="AE300" s="14"/>
      <c r="AF300" s="14"/>
      <c r="AG300" s="14"/>
    </row>
    <row r="301" spans="4:33" x14ac:dyDescent="0.25">
      <c r="D301" s="14"/>
      <c r="E301" s="14"/>
      <c r="F301" s="14"/>
      <c r="G301" s="3"/>
      <c r="H301" s="14"/>
      <c r="I301" s="4280"/>
      <c r="J301" s="4280"/>
      <c r="K301" s="4280"/>
      <c r="L301" s="4280"/>
      <c r="M301" s="14"/>
      <c r="N301" s="14"/>
      <c r="O301" s="14"/>
      <c r="P301" s="14"/>
      <c r="Q301" s="14"/>
      <c r="R301" s="14"/>
      <c r="S301" s="14"/>
      <c r="T301" s="14"/>
      <c r="U301" s="14"/>
      <c r="V301" s="14"/>
      <c r="W301" s="14"/>
      <c r="X301" s="14"/>
      <c r="Y301" s="14"/>
      <c r="Z301" s="14"/>
      <c r="AA301" s="14"/>
      <c r="AB301" s="14"/>
      <c r="AC301" s="14"/>
      <c r="AD301" s="14"/>
      <c r="AE301" s="14"/>
      <c r="AF301" s="14"/>
      <c r="AG301" s="14"/>
    </row>
    <row r="302" spans="4:33" x14ac:dyDescent="0.25">
      <c r="D302" s="14"/>
      <c r="E302" s="14"/>
      <c r="F302" s="14"/>
      <c r="G302" s="3"/>
      <c r="H302" s="14"/>
      <c r="I302" s="4280"/>
      <c r="J302" s="4280"/>
      <c r="K302" s="4280"/>
      <c r="L302" s="4280"/>
      <c r="M302" s="14"/>
      <c r="N302" s="14"/>
      <c r="O302" s="14"/>
      <c r="P302" s="14"/>
      <c r="Q302" s="14"/>
      <c r="R302" s="14"/>
      <c r="S302" s="14"/>
      <c r="T302" s="14"/>
      <c r="U302" s="14"/>
      <c r="V302" s="14"/>
      <c r="W302" s="14"/>
      <c r="X302" s="14"/>
      <c r="Y302" s="14"/>
      <c r="Z302" s="14"/>
      <c r="AA302" s="14"/>
      <c r="AB302" s="14"/>
      <c r="AC302" s="14"/>
      <c r="AD302" s="14"/>
      <c r="AE302" s="14"/>
      <c r="AF302" s="14"/>
      <c r="AG302" s="14"/>
    </row>
    <row r="303" spans="4:33" x14ac:dyDescent="0.25">
      <c r="D303" s="14"/>
      <c r="E303" s="14"/>
      <c r="F303" s="14"/>
      <c r="G303" s="3"/>
      <c r="H303" s="14"/>
      <c r="I303" s="4280"/>
      <c r="J303" s="4280"/>
      <c r="K303" s="4280"/>
      <c r="L303" s="4280"/>
      <c r="M303" s="14"/>
      <c r="N303" s="14"/>
      <c r="O303" s="14"/>
      <c r="P303" s="14"/>
      <c r="Q303" s="14"/>
      <c r="R303" s="14"/>
      <c r="S303" s="14"/>
      <c r="T303" s="14"/>
      <c r="U303" s="14"/>
      <c r="V303" s="14"/>
      <c r="W303" s="14"/>
      <c r="X303" s="14"/>
      <c r="Y303" s="14"/>
      <c r="Z303" s="14"/>
      <c r="AA303" s="14"/>
      <c r="AB303" s="14"/>
      <c r="AC303" s="14"/>
      <c r="AD303" s="14"/>
      <c r="AE303" s="14"/>
      <c r="AF303" s="14"/>
      <c r="AG303" s="14"/>
    </row>
    <row r="304" spans="4:33" x14ac:dyDescent="0.25">
      <c r="D304" s="14"/>
      <c r="E304" s="14"/>
      <c r="F304" s="14"/>
      <c r="G304" s="3"/>
      <c r="H304" s="14"/>
      <c r="I304" s="4280"/>
      <c r="J304" s="4280"/>
      <c r="K304" s="4280"/>
      <c r="L304" s="4280"/>
      <c r="M304" s="14"/>
      <c r="N304" s="14"/>
      <c r="O304" s="14"/>
      <c r="P304" s="14"/>
      <c r="Q304" s="14"/>
      <c r="R304" s="14"/>
      <c r="S304" s="14"/>
      <c r="T304" s="14"/>
      <c r="U304" s="14"/>
      <c r="V304" s="14"/>
      <c r="W304" s="14"/>
      <c r="X304" s="14"/>
      <c r="Y304" s="14"/>
      <c r="Z304" s="14"/>
      <c r="AA304" s="14"/>
      <c r="AB304" s="14"/>
      <c r="AC304" s="14"/>
      <c r="AD304" s="14"/>
      <c r="AE304" s="14"/>
      <c r="AF304" s="14"/>
      <c r="AG304" s="14"/>
    </row>
    <row r="305" spans="4:33" x14ac:dyDescent="0.25">
      <c r="D305" s="14"/>
      <c r="E305" s="14"/>
      <c r="F305" s="14"/>
      <c r="G305" s="3"/>
      <c r="H305" s="14"/>
      <c r="I305" s="4280"/>
      <c r="J305" s="4280"/>
      <c r="K305" s="4280"/>
      <c r="L305" s="4280"/>
      <c r="M305" s="14"/>
      <c r="N305" s="14"/>
      <c r="O305" s="14"/>
      <c r="P305" s="14"/>
      <c r="Q305" s="14"/>
      <c r="R305" s="14"/>
      <c r="S305" s="14"/>
      <c r="T305" s="14"/>
      <c r="U305" s="14"/>
      <c r="V305" s="14"/>
      <c r="W305" s="14"/>
      <c r="X305" s="14"/>
      <c r="Y305" s="14"/>
      <c r="Z305" s="14"/>
      <c r="AA305" s="14"/>
      <c r="AB305" s="14"/>
      <c r="AC305" s="14"/>
      <c r="AD305" s="14"/>
      <c r="AE305" s="14"/>
      <c r="AF305" s="14"/>
      <c r="AG305" s="14"/>
    </row>
    <row r="306" spans="4:33" x14ac:dyDescent="0.25">
      <c r="D306" s="14"/>
      <c r="E306" s="14"/>
      <c r="F306" s="14"/>
      <c r="G306" s="3"/>
      <c r="H306" s="14"/>
      <c r="I306" s="4280"/>
      <c r="J306" s="4280"/>
      <c r="K306" s="4280"/>
      <c r="L306" s="4280"/>
      <c r="M306" s="14"/>
      <c r="N306" s="14"/>
      <c r="O306" s="14"/>
      <c r="P306" s="14"/>
      <c r="Q306" s="14"/>
      <c r="R306" s="14"/>
      <c r="S306" s="14"/>
      <c r="T306" s="14"/>
      <c r="U306" s="14"/>
      <c r="V306" s="14"/>
      <c r="W306" s="14"/>
      <c r="X306" s="14"/>
      <c r="Y306" s="14"/>
      <c r="Z306" s="14"/>
      <c r="AA306" s="14"/>
      <c r="AB306" s="14"/>
      <c r="AC306" s="14"/>
      <c r="AD306" s="14"/>
      <c r="AE306" s="14"/>
      <c r="AF306" s="14"/>
      <c r="AG306" s="14"/>
    </row>
    <row r="307" spans="4:33" x14ac:dyDescent="0.25">
      <c r="D307" s="14"/>
      <c r="E307" s="14"/>
      <c r="F307" s="14"/>
      <c r="G307" s="3"/>
      <c r="H307" s="14"/>
      <c r="I307" s="4280"/>
      <c r="J307" s="4280"/>
      <c r="K307" s="4280"/>
      <c r="L307" s="4280"/>
      <c r="M307" s="14"/>
      <c r="N307" s="14"/>
      <c r="O307" s="14"/>
      <c r="P307" s="14"/>
      <c r="Q307" s="14"/>
      <c r="R307" s="14"/>
      <c r="S307" s="14"/>
      <c r="T307" s="14"/>
      <c r="U307" s="14"/>
      <c r="V307" s="14"/>
      <c r="W307" s="14"/>
      <c r="X307" s="14"/>
      <c r="Y307" s="14"/>
      <c r="Z307" s="14"/>
      <c r="AA307" s="14"/>
      <c r="AB307" s="14"/>
      <c r="AC307" s="14"/>
      <c r="AD307" s="14"/>
      <c r="AE307" s="14"/>
      <c r="AF307" s="14"/>
      <c r="AG307" s="14"/>
    </row>
    <row r="308" spans="4:33" x14ac:dyDescent="0.25">
      <c r="D308" s="14"/>
      <c r="E308" s="14"/>
      <c r="F308" s="14"/>
      <c r="G308" s="3"/>
      <c r="H308" s="14"/>
      <c r="I308" s="4280"/>
      <c r="J308" s="4280"/>
      <c r="K308" s="4280"/>
      <c r="L308" s="4280"/>
      <c r="M308" s="14"/>
      <c r="N308" s="14"/>
      <c r="O308" s="14"/>
      <c r="P308" s="14"/>
      <c r="Q308" s="14"/>
      <c r="R308" s="14"/>
      <c r="S308" s="14"/>
      <c r="T308" s="14"/>
      <c r="U308" s="14"/>
      <c r="V308" s="14"/>
      <c r="W308" s="14"/>
      <c r="X308" s="14"/>
      <c r="Y308" s="14"/>
      <c r="Z308" s="14"/>
      <c r="AA308" s="14"/>
      <c r="AB308" s="14"/>
      <c r="AC308" s="14"/>
      <c r="AD308" s="14"/>
      <c r="AE308" s="14"/>
      <c r="AF308" s="14"/>
      <c r="AG308" s="14"/>
    </row>
    <row r="309" spans="4:33" x14ac:dyDescent="0.25">
      <c r="D309" s="14"/>
      <c r="E309" s="14"/>
      <c r="F309" s="14"/>
      <c r="G309" s="3"/>
      <c r="H309" s="14"/>
      <c r="I309" s="4280"/>
      <c r="J309" s="4280"/>
      <c r="K309" s="4280"/>
      <c r="L309" s="4280"/>
      <c r="M309" s="14"/>
      <c r="N309" s="14"/>
      <c r="O309" s="14"/>
      <c r="P309" s="14"/>
      <c r="Q309" s="14"/>
      <c r="R309" s="14"/>
      <c r="S309" s="14"/>
      <c r="T309" s="14"/>
      <c r="U309" s="14"/>
      <c r="V309" s="14"/>
      <c r="W309" s="14"/>
      <c r="X309" s="14"/>
      <c r="Y309" s="14"/>
      <c r="Z309" s="14"/>
      <c r="AA309" s="14"/>
      <c r="AB309" s="14"/>
      <c r="AC309" s="14"/>
      <c r="AD309" s="14"/>
      <c r="AE309" s="14"/>
      <c r="AF309" s="14"/>
      <c r="AG309" s="14"/>
    </row>
    <row r="310" spans="4:33" x14ac:dyDescent="0.25">
      <c r="D310" s="14"/>
      <c r="E310" s="14"/>
      <c r="F310" s="14"/>
      <c r="G310" s="3"/>
      <c r="H310" s="14"/>
      <c r="I310" s="4281"/>
      <c r="J310" s="4281"/>
      <c r="K310" s="4281"/>
      <c r="L310" s="4281"/>
      <c r="M310" s="14"/>
      <c r="N310" s="14"/>
      <c r="O310" s="14"/>
      <c r="P310" s="14"/>
      <c r="Q310" s="14"/>
      <c r="R310" s="14"/>
      <c r="S310" s="14"/>
      <c r="T310" s="14"/>
      <c r="U310" s="14"/>
      <c r="V310" s="14"/>
      <c r="W310" s="14"/>
      <c r="X310" s="14"/>
      <c r="Y310" s="14"/>
      <c r="Z310" s="14"/>
      <c r="AA310" s="14"/>
      <c r="AB310" s="14"/>
      <c r="AC310" s="14"/>
      <c r="AD310" s="14"/>
      <c r="AE310" s="14"/>
      <c r="AF310" s="14"/>
      <c r="AG310" s="14"/>
    </row>
    <row r="311" spans="4:33" x14ac:dyDescent="0.25">
      <c r="D311" s="14"/>
      <c r="E311" s="14"/>
      <c r="F311" s="14"/>
      <c r="G311" s="3"/>
      <c r="H311" s="14"/>
      <c r="I311" s="4281"/>
      <c r="J311" s="4281"/>
      <c r="K311" s="4281"/>
      <c r="L311" s="4281"/>
      <c r="M311" s="14"/>
      <c r="N311" s="14"/>
      <c r="O311" s="14"/>
      <c r="P311" s="14"/>
      <c r="Q311" s="14"/>
      <c r="R311" s="14"/>
      <c r="S311" s="14"/>
      <c r="T311" s="14"/>
      <c r="U311" s="14"/>
      <c r="V311" s="14"/>
      <c r="W311" s="14"/>
      <c r="X311" s="14"/>
      <c r="Y311" s="14"/>
      <c r="Z311" s="14"/>
      <c r="AA311" s="14"/>
      <c r="AB311" s="14"/>
      <c r="AC311" s="14"/>
      <c r="AD311" s="14"/>
      <c r="AE311" s="14"/>
      <c r="AF311" s="14"/>
      <c r="AG311" s="14"/>
    </row>
    <row r="312" spans="4:33" x14ac:dyDescent="0.25">
      <c r="D312" s="14"/>
      <c r="E312" s="14"/>
      <c r="F312" s="14"/>
      <c r="G312" s="3"/>
      <c r="H312" s="14"/>
      <c r="I312" s="4281"/>
      <c r="J312" s="4281"/>
      <c r="K312" s="4281"/>
      <c r="L312" s="4281"/>
      <c r="M312" s="14"/>
      <c r="N312" s="14"/>
      <c r="O312" s="14"/>
      <c r="P312" s="14"/>
      <c r="Q312" s="14"/>
      <c r="R312" s="14"/>
      <c r="S312" s="14"/>
      <c r="T312" s="14"/>
      <c r="U312" s="14"/>
      <c r="V312" s="14"/>
      <c r="W312" s="14"/>
      <c r="X312" s="14"/>
      <c r="Y312" s="14"/>
      <c r="Z312" s="14"/>
      <c r="AA312" s="14"/>
      <c r="AB312" s="14"/>
      <c r="AC312" s="14"/>
      <c r="AD312" s="14"/>
      <c r="AE312" s="14"/>
      <c r="AF312" s="14"/>
      <c r="AG312" s="14"/>
    </row>
    <row r="313" spans="4:33" x14ac:dyDescent="0.25">
      <c r="D313" s="14"/>
      <c r="E313" s="14"/>
      <c r="F313" s="14"/>
      <c r="G313" s="3"/>
      <c r="H313" s="14"/>
      <c r="I313" s="4281"/>
      <c r="J313" s="4281"/>
      <c r="K313" s="4281"/>
      <c r="L313" s="4281"/>
      <c r="M313" s="14"/>
      <c r="N313" s="14"/>
      <c r="O313" s="14"/>
      <c r="P313" s="14"/>
      <c r="Q313" s="14"/>
      <c r="R313" s="14"/>
      <c r="S313" s="14"/>
      <c r="T313" s="14"/>
      <c r="U313" s="14"/>
      <c r="V313" s="14"/>
      <c r="W313" s="14"/>
      <c r="X313" s="14"/>
      <c r="Y313" s="14"/>
      <c r="Z313" s="14"/>
      <c r="AA313" s="14"/>
      <c r="AB313" s="14"/>
      <c r="AC313" s="14"/>
      <c r="AD313" s="14"/>
      <c r="AE313" s="14"/>
      <c r="AF313" s="14"/>
      <c r="AG313" s="14"/>
    </row>
    <row r="314" spans="4:33" x14ac:dyDescent="0.25">
      <c r="D314" s="14"/>
      <c r="E314" s="14"/>
      <c r="F314" s="14"/>
      <c r="G314" s="3"/>
      <c r="H314" s="14"/>
      <c r="I314" s="4281"/>
      <c r="J314" s="4281"/>
      <c r="K314" s="4281"/>
      <c r="L314" s="4281"/>
      <c r="M314" s="14"/>
      <c r="N314" s="14"/>
      <c r="O314" s="14"/>
      <c r="P314" s="14"/>
      <c r="Q314" s="14"/>
      <c r="R314" s="14"/>
      <c r="S314" s="14"/>
      <c r="T314" s="14"/>
      <c r="U314" s="14"/>
      <c r="V314" s="14"/>
      <c r="W314" s="14"/>
      <c r="X314" s="14"/>
      <c r="Y314" s="14"/>
      <c r="Z314" s="14"/>
      <c r="AA314" s="14"/>
      <c r="AB314" s="14"/>
      <c r="AC314" s="14"/>
      <c r="AD314" s="14"/>
      <c r="AE314" s="14"/>
      <c r="AF314" s="14"/>
      <c r="AG314" s="14"/>
    </row>
    <row r="315" spans="4:33" x14ac:dyDescent="0.25">
      <c r="D315" s="14"/>
      <c r="E315" s="14"/>
      <c r="F315" s="14"/>
      <c r="G315" s="3"/>
      <c r="H315" s="14"/>
      <c r="I315" s="4281"/>
      <c r="J315" s="4281"/>
      <c r="K315" s="4281"/>
      <c r="L315" s="4281"/>
      <c r="M315" s="14"/>
      <c r="N315" s="14"/>
      <c r="O315" s="14"/>
      <c r="P315" s="14"/>
      <c r="Q315" s="14"/>
      <c r="R315" s="14"/>
      <c r="S315" s="14"/>
      <c r="T315" s="14"/>
      <c r="U315" s="14"/>
      <c r="V315" s="14"/>
      <c r="W315" s="14"/>
      <c r="X315" s="14"/>
      <c r="Y315" s="14"/>
      <c r="Z315" s="14"/>
      <c r="AA315" s="14"/>
      <c r="AB315" s="14"/>
      <c r="AC315" s="14"/>
      <c r="AD315" s="14"/>
      <c r="AE315" s="14"/>
      <c r="AF315" s="14"/>
      <c r="AG315" s="14"/>
    </row>
    <row r="316" spans="4:33" x14ac:dyDescent="0.25">
      <c r="D316" s="14"/>
      <c r="E316" s="14"/>
      <c r="F316" s="14"/>
      <c r="G316" s="3"/>
      <c r="H316" s="14"/>
      <c r="I316" s="4281"/>
      <c r="J316" s="4281"/>
      <c r="K316" s="4281"/>
      <c r="L316" s="4281"/>
      <c r="M316" s="14"/>
      <c r="N316" s="14"/>
      <c r="O316" s="14"/>
      <c r="P316" s="14"/>
      <c r="Q316" s="14"/>
      <c r="R316" s="14"/>
      <c r="S316" s="14"/>
      <c r="T316" s="14"/>
      <c r="U316" s="14"/>
      <c r="V316" s="14"/>
      <c r="W316" s="14"/>
      <c r="X316" s="14"/>
      <c r="Y316" s="14"/>
      <c r="Z316" s="14"/>
      <c r="AA316" s="14"/>
      <c r="AB316" s="14"/>
      <c r="AC316" s="14"/>
      <c r="AD316" s="14"/>
      <c r="AE316" s="14"/>
      <c r="AF316" s="14"/>
      <c r="AG316" s="14"/>
    </row>
    <row r="317" spans="4:33" x14ac:dyDescent="0.25">
      <c r="D317" s="14"/>
      <c r="E317" s="14"/>
      <c r="F317" s="14"/>
      <c r="G317" s="3"/>
      <c r="H317" s="14"/>
      <c r="I317" s="4281"/>
      <c r="J317" s="4281"/>
      <c r="K317" s="4281"/>
      <c r="L317" s="4281"/>
      <c r="M317" s="14"/>
      <c r="N317" s="14"/>
      <c r="O317" s="14"/>
      <c r="P317" s="14"/>
      <c r="Q317" s="14"/>
      <c r="R317" s="14"/>
      <c r="S317" s="14"/>
      <c r="T317" s="14"/>
      <c r="U317" s="14"/>
      <c r="V317" s="14"/>
      <c r="W317" s="14"/>
      <c r="X317" s="14"/>
      <c r="Y317" s="14"/>
      <c r="Z317" s="14"/>
      <c r="AA317" s="14"/>
      <c r="AB317" s="14"/>
      <c r="AC317" s="14"/>
      <c r="AD317" s="14"/>
      <c r="AE317" s="14"/>
      <c r="AF317" s="14"/>
      <c r="AG317" s="14"/>
    </row>
    <row r="318" spans="4:33" x14ac:dyDescent="0.25">
      <c r="D318" s="14"/>
      <c r="E318" s="14"/>
      <c r="F318" s="14"/>
      <c r="G318" s="3"/>
      <c r="H318" s="14"/>
      <c r="I318" s="4281"/>
      <c r="J318" s="4281"/>
      <c r="K318" s="4281"/>
      <c r="L318" s="4281"/>
      <c r="M318" s="14"/>
      <c r="N318" s="14"/>
      <c r="O318" s="14"/>
      <c r="P318" s="14"/>
      <c r="Q318" s="14"/>
      <c r="R318" s="14"/>
      <c r="S318" s="14"/>
      <c r="T318" s="14"/>
      <c r="U318" s="14"/>
      <c r="V318" s="14"/>
      <c r="W318" s="14"/>
      <c r="X318" s="14"/>
      <c r="Y318" s="14"/>
      <c r="Z318" s="14"/>
      <c r="AA318" s="14"/>
      <c r="AB318" s="14"/>
      <c r="AC318" s="14"/>
      <c r="AD318" s="14"/>
      <c r="AE318" s="14"/>
      <c r="AF318" s="14"/>
      <c r="AG318" s="14"/>
    </row>
    <row r="319" spans="4:33" x14ac:dyDescent="0.25">
      <c r="D319" s="14"/>
      <c r="E319" s="14"/>
      <c r="F319" s="14"/>
      <c r="G319" s="3"/>
      <c r="H319" s="14"/>
      <c r="I319" s="4281"/>
      <c r="J319" s="4281"/>
      <c r="K319" s="4281"/>
      <c r="L319" s="4281"/>
      <c r="M319" s="14"/>
      <c r="N319" s="14"/>
      <c r="O319" s="14"/>
      <c r="P319" s="14"/>
      <c r="Q319" s="14"/>
      <c r="R319" s="14"/>
      <c r="S319" s="14"/>
      <c r="T319" s="14"/>
      <c r="U319" s="14"/>
      <c r="V319" s="14"/>
      <c r="W319" s="14"/>
      <c r="X319" s="14"/>
      <c r="Y319" s="14"/>
      <c r="Z319" s="14"/>
      <c r="AA319" s="14"/>
      <c r="AB319" s="14"/>
      <c r="AC319" s="14"/>
      <c r="AD319" s="14"/>
      <c r="AE319" s="14"/>
      <c r="AF319" s="14"/>
      <c r="AG319" s="14"/>
    </row>
    <row r="320" spans="4:33" x14ac:dyDescent="0.25">
      <c r="D320" s="14"/>
      <c r="E320" s="14"/>
      <c r="F320" s="14"/>
      <c r="G320" s="3"/>
      <c r="H320" s="14"/>
      <c r="I320" s="4281"/>
      <c r="J320" s="4281"/>
      <c r="K320" s="4281"/>
      <c r="L320" s="4281"/>
      <c r="M320" s="14"/>
      <c r="N320" s="14"/>
      <c r="O320" s="14"/>
      <c r="P320" s="14"/>
      <c r="Q320" s="14"/>
      <c r="R320" s="14"/>
      <c r="S320" s="14"/>
      <c r="T320" s="14"/>
      <c r="U320" s="14"/>
      <c r="V320" s="14"/>
      <c r="W320" s="14"/>
      <c r="X320" s="14"/>
      <c r="Y320" s="14"/>
      <c r="Z320" s="14"/>
      <c r="AA320" s="14"/>
      <c r="AB320" s="14"/>
      <c r="AC320" s="14"/>
      <c r="AD320" s="14"/>
      <c r="AE320" s="14"/>
      <c r="AF320" s="14"/>
      <c r="AG320" s="14"/>
    </row>
    <row r="321" spans="4:33" x14ac:dyDescent="0.25">
      <c r="D321" s="14"/>
      <c r="E321" s="14"/>
      <c r="F321" s="14"/>
      <c r="G321" s="3"/>
      <c r="H321" s="14"/>
      <c r="I321" s="4281"/>
      <c r="J321" s="4281"/>
      <c r="K321" s="4281"/>
      <c r="L321" s="4281"/>
      <c r="M321" s="14"/>
      <c r="N321" s="14"/>
      <c r="O321" s="14"/>
      <c r="P321" s="14"/>
      <c r="Q321" s="14"/>
      <c r="R321" s="14"/>
      <c r="S321" s="14"/>
      <c r="T321" s="14"/>
      <c r="U321" s="14"/>
      <c r="V321" s="14"/>
      <c r="W321" s="14"/>
      <c r="X321" s="14"/>
      <c r="Y321" s="14"/>
      <c r="Z321" s="14"/>
      <c r="AA321" s="14"/>
      <c r="AB321" s="14"/>
      <c r="AC321" s="14"/>
      <c r="AD321" s="14"/>
      <c r="AE321" s="14"/>
      <c r="AF321" s="14"/>
      <c r="AG321" s="14"/>
    </row>
    <row r="322" spans="4:33" x14ac:dyDescent="0.25">
      <c r="D322" s="14"/>
      <c r="E322" s="14"/>
      <c r="F322" s="14"/>
      <c r="G322" s="3"/>
      <c r="H322" s="14"/>
      <c r="I322" s="4281"/>
      <c r="J322" s="4281"/>
      <c r="K322" s="4281"/>
      <c r="L322" s="4281"/>
      <c r="M322" s="14"/>
      <c r="N322" s="14"/>
      <c r="O322" s="14"/>
      <c r="P322" s="14"/>
      <c r="Q322" s="14"/>
      <c r="R322" s="14"/>
      <c r="S322" s="14"/>
      <c r="T322" s="14"/>
      <c r="U322" s="14"/>
      <c r="V322" s="14"/>
      <c r="W322" s="14"/>
      <c r="X322" s="14"/>
      <c r="Y322" s="14"/>
      <c r="Z322" s="14"/>
      <c r="AA322" s="14"/>
      <c r="AB322" s="14"/>
      <c r="AC322" s="14"/>
      <c r="AD322" s="14"/>
      <c r="AE322" s="14"/>
      <c r="AF322" s="14"/>
      <c r="AG322" s="14"/>
    </row>
    <row r="323" spans="4:33" x14ac:dyDescent="0.25">
      <c r="D323" s="14"/>
      <c r="E323" s="14"/>
      <c r="F323" s="14"/>
      <c r="G323" s="3"/>
      <c r="H323" s="14"/>
      <c r="I323" s="4281"/>
      <c r="J323" s="4281"/>
      <c r="K323" s="4281"/>
      <c r="L323" s="4281"/>
      <c r="M323" s="14"/>
      <c r="N323" s="14"/>
      <c r="O323" s="14"/>
      <c r="P323" s="14"/>
      <c r="Q323" s="14"/>
      <c r="R323" s="14"/>
      <c r="S323" s="14"/>
      <c r="T323" s="14"/>
      <c r="U323" s="14"/>
      <c r="V323" s="14"/>
      <c r="W323" s="14"/>
      <c r="X323" s="14"/>
      <c r="Y323" s="14"/>
      <c r="Z323" s="14"/>
      <c r="AA323" s="14"/>
      <c r="AB323" s="14"/>
      <c r="AC323" s="14"/>
      <c r="AD323" s="14"/>
      <c r="AE323" s="14"/>
      <c r="AF323" s="14"/>
      <c r="AG323" s="14"/>
    </row>
    <row r="324" spans="4:33" x14ac:dyDescent="0.25">
      <c r="D324" s="14"/>
      <c r="E324" s="14"/>
      <c r="F324" s="14"/>
      <c r="G324" s="3"/>
      <c r="H324" s="14"/>
      <c r="I324" s="4281"/>
      <c r="J324" s="4281"/>
      <c r="K324" s="4281"/>
      <c r="L324" s="4281"/>
      <c r="M324" s="14"/>
      <c r="N324" s="14"/>
      <c r="O324" s="14"/>
      <c r="P324" s="14"/>
      <c r="Q324" s="14"/>
      <c r="R324" s="14"/>
      <c r="S324" s="14"/>
      <c r="T324" s="14"/>
      <c r="U324" s="14"/>
      <c r="V324" s="14"/>
      <c r="W324" s="14"/>
      <c r="X324" s="14"/>
      <c r="Y324" s="14"/>
      <c r="Z324" s="14"/>
      <c r="AA324" s="14"/>
      <c r="AB324" s="14"/>
      <c r="AC324" s="14"/>
      <c r="AD324" s="14"/>
      <c r="AE324" s="14"/>
      <c r="AF324" s="14"/>
      <c r="AG324" s="14"/>
    </row>
    <row r="325" spans="4:33" x14ac:dyDescent="0.25">
      <c r="D325" s="14"/>
      <c r="E325" s="14"/>
      <c r="F325" s="14"/>
      <c r="G325" s="3"/>
      <c r="H325" s="14"/>
      <c r="I325" s="4281"/>
      <c r="J325" s="4281"/>
      <c r="K325" s="4281"/>
      <c r="L325" s="4281"/>
      <c r="M325" s="14"/>
      <c r="N325" s="14"/>
      <c r="O325" s="14"/>
      <c r="P325" s="14"/>
      <c r="Q325" s="14"/>
      <c r="R325" s="14"/>
      <c r="S325" s="14"/>
      <c r="T325" s="14"/>
      <c r="U325" s="14"/>
      <c r="V325" s="14"/>
      <c r="W325" s="14"/>
      <c r="X325" s="14"/>
      <c r="Y325" s="14"/>
      <c r="Z325" s="14"/>
      <c r="AA325" s="14"/>
      <c r="AB325" s="14"/>
      <c r="AC325" s="14"/>
      <c r="AD325" s="14"/>
      <c r="AE325" s="14"/>
      <c r="AF325" s="14"/>
      <c r="AG325" s="14"/>
    </row>
    <row r="326" spans="4:33" x14ac:dyDescent="0.25">
      <c r="D326" s="14"/>
      <c r="E326" s="14"/>
      <c r="F326" s="14"/>
      <c r="G326" s="3"/>
      <c r="H326" s="14"/>
      <c r="I326" s="4281"/>
      <c r="J326" s="4281"/>
      <c r="K326" s="4281"/>
      <c r="L326" s="4281"/>
      <c r="M326" s="14"/>
      <c r="N326" s="14"/>
      <c r="O326" s="14"/>
      <c r="P326" s="14"/>
      <c r="Q326" s="14"/>
      <c r="R326" s="14"/>
      <c r="S326" s="14"/>
      <c r="T326" s="14"/>
      <c r="U326" s="14"/>
      <c r="V326" s="14"/>
      <c r="W326" s="14"/>
      <c r="X326" s="14"/>
      <c r="Y326" s="14"/>
      <c r="Z326" s="14"/>
      <c r="AA326" s="14"/>
      <c r="AB326" s="14"/>
      <c r="AC326" s="14"/>
      <c r="AD326" s="14"/>
      <c r="AE326" s="14"/>
      <c r="AF326" s="14"/>
      <c r="AG326" s="14"/>
    </row>
    <row r="327" spans="4:33" x14ac:dyDescent="0.25">
      <c r="D327" s="14"/>
      <c r="E327" s="14"/>
      <c r="F327" s="14"/>
      <c r="G327" s="3"/>
      <c r="H327" s="14"/>
      <c r="I327" s="4281"/>
      <c r="J327" s="4281"/>
      <c r="K327" s="4281"/>
      <c r="L327" s="4281"/>
      <c r="M327" s="14"/>
      <c r="N327" s="14"/>
      <c r="O327" s="14"/>
      <c r="P327" s="14"/>
      <c r="Q327" s="14"/>
      <c r="R327" s="14"/>
      <c r="S327" s="14"/>
      <c r="T327" s="14"/>
      <c r="U327" s="14"/>
      <c r="V327" s="14"/>
      <c r="W327" s="14"/>
      <c r="X327" s="14"/>
      <c r="Y327" s="14"/>
      <c r="Z327" s="14"/>
      <c r="AA327" s="14"/>
      <c r="AB327" s="14"/>
      <c r="AC327" s="14"/>
      <c r="AD327" s="14"/>
      <c r="AE327" s="14"/>
      <c r="AF327" s="14"/>
      <c r="AG327" s="14"/>
    </row>
    <row r="328" spans="4:33" x14ac:dyDescent="0.25">
      <c r="D328" s="14"/>
      <c r="E328" s="14"/>
      <c r="F328" s="14"/>
      <c r="G328" s="3"/>
      <c r="H328" s="14"/>
      <c r="I328" s="4281"/>
      <c r="J328" s="4281"/>
      <c r="K328" s="4281"/>
      <c r="L328" s="4281"/>
      <c r="M328" s="14"/>
      <c r="N328" s="14"/>
      <c r="O328" s="14"/>
      <c r="P328" s="14"/>
      <c r="Q328" s="14"/>
      <c r="R328" s="14"/>
      <c r="S328" s="14"/>
      <c r="T328" s="14"/>
      <c r="U328" s="14"/>
      <c r="V328" s="14"/>
      <c r="W328" s="14"/>
      <c r="X328" s="14"/>
      <c r="Y328" s="14"/>
      <c r="Z328" s="14"/>
      <c r="AA328" s="14"/>
      <c r="AB328" s="14"/>
      <c r="AC328" s="14"/>
      <c r="AD328" s="14"/>
      <c r="AE328" s="14"/>
      <c r="AF328" s="14"/>
      <c r="AG328" s="14"/>
    </row>
    <row r="329" spans="4:33" x14ac:dyDescent="0.25">
      <c r="D329" s="14"/>
      <c r="E329" s="14"/>
      <c r="F329" s="14"/>
      <c r="G329" s="3"/>
      <c r="H329" s="14"/>
      <c r="I329" s="4281"/>
      <c r="J329" s="4281"/>
      <c r="K329" s="4281"/>
      <c r="L329" s="4281"/>
      <c r="M329" s="14"/>
      <c r="N329" s="14"/>
      <c r="O329" s="14"/>
      <c r="P329" s="14"/>
      <c r="Q329" s="14"/>
      <c r="R329" s="14"/>
      <c r="S329" s="14"/>
      <c r="T329" s="14"/>
      <c r="U329" s="14"/>
      <c r="V329" s="14"/>
      <c r="W329" s="14"/>
      <c r="X329" s="14"/>
      <c r="Y329" s="14"/>
      <c r="Z329" s="14"/>
      <c r="AA329" s="14"/>
      <c r="AB329" s="14"/>
      <c r="AC329" s="14"/>
      <c r="AD329" s="14"/>
      <c r="AE329" s="14"/>
      <c r="AF329" s="14"/>
      <c r="AG329" s="14"/>
    </row>
    <row r="330" spans="4:33" x14ac:dyDescent="0.25">
      <c r="D330" s="14"/>
      <c r="E330" s="14"/>
      <c r="F330" s="14"/>
      <c r="G330" s="3"/>
      <c r="H330" s="14"/>
      <c r="I330" s="4281"/>
      <c r="J330" s="4281"/>
      <c r="K330" s="4281"/>
      <c r="L330" s="4281"/>
      <c r="M330" s="14"/>
      <c r="N330" s="14"/>
      <c r="O330" s="14"/>
      <c r="P330" s="14"/>
      <c r="Q330" s="14"/>
      <c r="R330" s="14"/>
      <c r="S330" s="14"/>
      <c r="T330" s="14"/>
      <c r="U330" s="14"/>
      <c r="V330" s="14"/>
      <c r="W330" s="14"/>
      <c r="X330" s="14"/>
      <c r="Y330" s="14"/>
      <c r="Z330" s="14"/>
      <c r="AA330" s="14"/>
      <c r="AB330" s="14"/>
      <c r="AC330" s="14"/>
      <c r="AD330" s="14"/>
      <c r="AE330" s="14"/>
      <c r="AF330" s="14"/>
      <c r="AG330" s="14"/>
    </row>
    <row r="331" spans="4:33" x14ac:dyDescent="0.25">
      <c r="D331" s="14"/>
      <c r="E331" s="14"/>
      <c r="F331" s="14"/>
      <c r="G331" s="3"/>
      <c r="H331" s="14"/>
      <c r="I331" s="4281"/>
      <c r="J331" s="4281"/>
      <c r="K331" s="4281"/>
      <c r="L331" s="4281"/>
      <c r="M331" s="14"/>
      <c r="N331" s="14"/>
      <c r="O331" s="14"/>
      <c r="P331" s="14"/>
      <c r="Q331" s="14"/>
      <c r="R331" s="14"/>
      <c r="S331" s="14"/>
      <c r="T331" s="14"/>
      <c r="U331" s="14"/>
      <c r="V331" s="14"/>
      <c r="W331" s="14"/>
      <c r="X331" s="14"/>
      <c r="Y331" s="14"/>
      <c r="Z331" s="14"/>
      <c r="AA331" s="14"/>
      <c r="AB331" s="14"/>
      <c r="AC331" s="14"/>
      <c r="AD331" s="14"/>
      <c r="AE331" s="14"/>
      <c r="AF331" s="14"/>
      <c r="AG331" s="14"/>
    </row>
    <row r="332" spans="4:33" x14ac:dyDescent="0.25">
      <c r="D332" s="14"/>
      <c r="E332" s="14"/>
      <c r="F332" s="14"/>
      <c r="G332" s="3"/>
      <c r="H332" s="14"/>
      <c r="I332" s="4281"/>
      <c r="J332" s="4281"/>
      <c r="K332" s="4281"/>
      <c r="L332" s="4281"/>
      <c r="M332" s="14"/>
      <c r="N332" s="14"/>
      <c r="O332" s="14"/>
      <c r="P332" s="14"/>
      <c r="Q332" s="14"/>
      <c r="R332" s="14"/>
      <c r="S332" s="14"/>
      <c r="T332" s="14"/>
      <c r="U332" s="14"/>
      <c r="V332" s="14"/>
      <c r="W332" s="14"/>
      <c r="X332" s="14"/>
      <c r="Y332" s="14"/>
      <c r="Z332" s="14"/>
      <c r="AA332" s="14"/>
      <c r="AB332" s="14"/>
      <c r="AC332" s="14"/>
      <c r="AD332" s="14"/>
      <c r="AE332" s="14"/>
      <c r="AF332" s="14"/>
      <c r="AG332" s="14"/>
    </row>
    <row r="333" spans="4:33" x14ac:dyDescent="0.25">
      <c r="D333" s="14"/>
      <c r="E333" s="14"/>
      <c r="F333" s="14"/>
      <c r="G333" s="3"/>
      <c r="H333" s="14"/>
      <c r="I333" s="4281"/>
      <c r="J333" s="4281"/>
      <c r="K333" s="4281"/>
      <c r="L333" s="4281"/>
      <c r="M333" s="14"/>
      <c r="N333" s="14"/>
      <c r="O333" s="14"/>
      <c r="P333" s="14"/>
      <c r="Q333" s="14"/>
      <c r="R333" s="14"/>
      <c r="S333" s="14"/>
      <c r="T333" s="14"/>
      <c r="U333" s="14"/>
      <c r="V333" s="14"/>
      <c r="W333" s="14"/>
      <c r="X333" s="14"/>
      <c r="Y333" s="14"/>
      <c r="Z333" s="14"/>
      <c r="AA333" s="14"/>
      <c r="AB333" s="14"/>
      <c r="AC333" s="14"/>
      <c r="AD333" s="14"/>
      <c r="AE333" s="14"/>
      <c r="AF333" s="14"/>
      <c r="AG333" s="14"/>
    </row>
    <row r="334" spans="4:33" x14ac:dyDescent="0.25">
      <c r="D334" s="14"/>
      <c r="E334" s="14"/>
      <c r="F334" s="14"/>
      <c r="G334" s="3"/>
      <c r="H334" s="14"/>
      <c r="I334" s="4281"/>
      <c r="J334" s="4281"/>
      <c r="K334" s="4281"/>
      <c r="L334" s="4281"/>
      <c r="M334" s="14"/>
      <c r="N334" s="14"/>
      <c r="O334" s="14"/>
      <c r="P334" s="14"/>
      <c r="Q334" s="14"/>
      <c r="R334" s="14"/>
      <c r="S334" s="14"/>
      <c r="T334" s="14"/>
      <c r="U334" s="14"/>
      <c r="V334" s="14"/>
      <c r="W334" s="14"/>
      <c r="X334" s="14"/>
      <c r="Y334" s="14"/>
      <c r="Z334" s="14"/>
      <c r="AA334" s="14"/>
      <c r="AB334" s="14"/>
      <c r="AC334" s="14"/>
      <c r="AD334" s="14"/>
      <c r="AE334" s="14"/>
      <c r="AF334" s="14"/>
      <c r="AG334" s="14"/>
    </row>
    <row r="335" spans="4:33" x14ac:dyDescent="0.25">
      <c r="D335" s="14"/>
      <c r="E335" s="14"/>
      <c r="F335" s="14"/>
      <c r="G335" s="3"/>
      <c r="H335" s="14"/>
      <c r="I335" s="4281"/>
      <c r="J335" s="4281"/>
      <c r="K335" s="4281"/>
      <c r="L335" s="4281"/>
      <c r="M335" s="14"/>
      <c r="N335" s="14"/>
      <c r="O335" s="14"/>
      <c r="P335" s="14"/>
      <c r="Q335" s="14"/>
      <c r="R335" s="14"/>
      <c r="S335" s="14"/>
      <c r="T335" s="14"/>
      <c r="U335" s="14"/>
      <c r="V335" s="14"/>
      <c r="W335" s="14"/>
      <c r="X335" s="14"/>
      <c r="Y335" s="14"/>
      <c r="Z335" s="14"/>
      <c r="AA335" s="14"/>
      <c r="AB335" s="14"/>
      <c r="AC335" s="14"/>
      <c r="AD335" s="14"/>
      <c r="AE335" s="14"/>
      <c r="AF335" s="14"/>
      <c r="AG335" s="14"/>
    </row>
    <row r="336" spans="4:33" x14ac:dyDescent="0.25">
      <c r="D336" s="14"/>
      <c r="E336" s="14"/>
      <c r="F336" s="14"/>
      <c r="G336" s="3"/>
      <c r="H336" s="14"/>
      <c r="I336" s="4281"/>
      <c r="J336" s="4281"/>
      <c r="K336" s="4281"/>
      <c r="L336" s="4281"/>
      <c r="M336" s="14"/>
      <c r="N336" s="14"/>
      <c r="O336" s="14"/>
      <c r="P336" s="14"/>
      <c r="Q336" s="14"/>
      <c r="R336" s="14"/>
      <c r="S336" s="14"/>
      <c r="T336" s="14"/>
      <c r="U336" s="14"/>
      <c r="V336" s="14"/>
      <c r="W336" s="14"/>
      <c r="X336" s="14"/>
      <c r="Y336" s="14"/>
      <c r="Z336" s="14"/>
      <c r="AA336" s="14"/>
      <c r="AB336" s="14"/>
      <c r="AC336" s="14"/>
      <c r="AD336" s="14"/>
      <c r="AE336" s="14"/>
      <c r="AF336" s="14"/>
      <c r="AG336" s="14"/>
    </row>
    <row r="337" spans="4:33" x14ac:dyDescent="0.25">
      <c r="D337" s="14"/>
      <c r="E337" s="14"/>
      <c r="F337" s="14"/>
      <c r="G337" s="3"/>
      <c r="H337" s="14"/>
      <c r="I337" s="4281"/>
      <c r="J337" s="4281"/>
      <c r="K337" s="4281"/>
      <c r="L337" s="4281"/>
      <c r="M337" s="14"/>
      <c r="N337" s="14"/>
      <c r="O337" s="14"/>
      <c r="P337" s="14"/>
      <c r="Q337" s="14"/>
      <c r="R337" s="14"/>
      <c r="S337" s="14"/>
      <c r="T337" s="14"/>
      <c r="U337" s="14"/>
      <c r="V337" s="14"/>
      <c r="W337" s="14"/>
      <c r="X337" s="14"/>
      <c r="Y337" s="14"/>
      <c r="Z337" s="14"/>
      <c r="AA337" s="14"/>
      <c r="AB337" s="14"/>
      <c r="AC337" s="14"/>
      <c r="AD337" s="14"/>
      <c r="AE337" s="14"/>
      <c r="AF337" s="14"/>
      <c r="AG337" s="14"/>
    </row>
    <row r="338" spans="4:33" x14ac:dyDescent="0.25">
      <c r="D338" s="14"/>
      <c r="E338" s="14"/>
      <c r="F338" s="14"/>
      <c r="G338" s="3"/>
      <c r="H338" s="14"/>
      <c r="I338" s="4281"/>
      <c r="J338" s="4281"/>
      <c r="K338" s="4281"/>
      <c r="L338" s="4281"/>
      <c r="M338" s="14"/>
      <c r="N338" s="14"/>
      <c r="O338" s="14"/>
      <c r="P338" s="14"/>
      <c r="Q338" s="14"/>
      <c r="R338" s="14"/>
      <c r="S338" s="14"/>
      <c r="T338" s="14"/>
      <c r="U338" s="14"/>
      <c r="V338" s="14"/>
      <c r="W338" s="14"/>
      <c r="X338" s="14"/>
      <c r="Y338" s="14"/>
      <c r="Z338" s="14"/>
      <c r="AA338" s="14"/>
      <c r="AB338" s="14"/>
      <c r="AC338" s="14"/>
      <c r="AD338" s="14"/>
      <c r="AE338" s="14"/>
      <c r="AF338" s="14"/>
      <c r="AG338" s="14"/>
    </row>
    <row r="339" spans="4:33" x14ac:dyDescent="0.25">
      <c r="D339" s="14"/>
      <c r="E339" s="14"/>
      <c r="F339" s="14"/>
      <c r="G339" s="3"/>
      <c r="H339" s="14"/>
      <c r="I339" s="4281"/>
      <c r="J339" s="4281"/>
      <c r="K339" s="4281"/>
      <c r="L339" s="4281"/>
      <c r="M339" s="14"/>
      <c r="N339" s="14"/>
      <c r="O339" s="14"/>
      <c r="P339" s="14"/>
      <c r="Q339" s="14"/>
      <c r="R339" s="14"/>
      <c r="S339" s="14"/>
      <c r="T339" s="14"/>
      <c r="U339" s="14"/>
      <c r="V339" s="14"/>
      <c r="W339" s="14"/>
      <c r="X339" s="14"/>
      <c r="Y339" s="14"/>
      <c r="Z339" s="14"/>
      <c r="AA339" s="14"/>
      <c r="AB339" s="14"/>
      <c r="AC339" s="14"/>
      <c r="AD339" s="14"/>
      <c r="AE339" s="14"/>
      <c r="AF339" s="14"/>
      <c r="AG339" s="14"/>
    </row>
    <row r="340" spans="4:33" x14ac:dyDescent="0.25">
      <c r="D340" s="14"/>
      <c r="E340" s="14"/>
      <c r="F340" s="14"/>
      <c r="G340" s="3"/>
      <c r="H340" s="14"/>
      <c r="I340" s="4281"/>
      <c r="J340" s="4281"/>
      <c r="K340" s="4281"/>
      <c r="L340" s="4281"/>
      <c r="M340" s="14"/>
      <c r="N340" s="14"/>
      <c r="O340" s="14"/>
      <c r="P340" s="14"/>
      <c r="Q340" s="14"/>
      <c r="R340" s="14"/>
      <c r="S340" s="14"/>
      <c r="T340" s="14"/>
      <c r="U340" s="14"/>
      <c r="V340" s="14"/>
      <c r="W340" s="14"/>
      <c r="X340" s="14"/>
      <c r="Y340" s="14"/>
      <c r="Z340" s="14"/>
      <c r="AA340" s="14"/>
      <c r="AB340" s="14"/>
      <c r="AC340" s="14"/>
      <c r="AD340" s="14"/>
      <c r="AE340" s="14"/>
      <c r="AF340" s="14"/>
      <c r="AG340" s="14"/>
    </row>
    <row r="341" spans="4:33" x14ac:dyDescent="0.25">
      <c r="D341" s="14"/>
      <c r="E341" s="14"/>
      <c r="F341" s="14"/>
      <c r="G341" s="3"/>
      <c r="H341" s="14"/>
      <c r="I341" s="4281"/>
      <c r="J341" s="4281"/>
      <c r="K341" s="4281"/>
      <c r="L341" s="4281"/>
      <c r="M341" s="14"/>
      <c r="N341" s="14"/>
      <c r="O341" s="14"/>
      <c r="P341" s="14"/>
      <c r="Q341" s="14"/>
      <c r="R341" s="14"/>
      <c r="S341" s="14"/>
      <c r="T341" s="14"/>
      <c r="U341" s="14"/>
      <c r="V341" s="14"/>
      <c r="W341" s="14"/>
      <c r="X341" s="14"/>
      <c r="Y341" s="14"/>
      <c r="Z341" s="14"/>
      <c r="AA341" s="14"/>
      <c r="AB341" s="14"/>
      <c r="AC341" s="14"/>
      <c r="AD341" s="14"/>
      <c r="AE341" s="14"/>
      <c r="AF341" s="14"/>
      <c r="AG341" s="14"/>
    </row>
    <row r="342" spans="4:33" x14ac:dyDescent="0.25">
      <c r="D342" s="14"/>
      <c r="E342" s="14"/>
      <c r="F342" s="14"/>
      <c r="G342" s="3"/>
      <c r="H342" s="14"/>
      <c r="I342" s="4281"/>
      <c r="J342" s="4281"/>
      <c r="K342" s="4281"/>
      <c r="L342" s="4281"/>
      <c r="M342" s="14"/>
      <c r="N342" s="14"/>
      <c r="O342" s="14"/>
      <c r="P342" s="14"/>
      <c r="Q342" s="14"/>
      <c r="R342" s="14"/>
      <c r="S342" s="14"/>
      <c r="T342" s="14"/>
      <c r="U342" s="14"/>
      <c r="V342" s="14"/>
      <c r="W342" s="14"/>
      <c r="X342" s="14"/>
      <c r="Y342" s="14"/>
      <c r="Z342" s="14"/>
      <c r="AA342" s="14"/>
      <c r="AB342" s="14"/>
      <c r="AC342" s="14"/>
      <c r="AD342" s="14"/>
      <c r="AE342" s="14"/>
      <c r="AF342" s="14"/>
      <c r="AG342" s="14"/>
    </row>
    <row r="343" spans="4:33" x14ac:dyDescent="0.25">
      <c r="D343" s="14"/>
      <c r="E343" s="14"/>
      <c r="F343" s="14"/>
      <c r="G343" s="3"/>
      <c r="H343" s="14"/>
      <c r="I343" s="4281"/>
      <c r="J343" s="4281"/>
      <c r="K343" s="4281"/>
      <c r="L343" s="4281"/>
      <c r="M343" s="14"/>
      <c r="N343" s="14"/>
      <c r="O343" s="14"/>
      <c r="P343" s="14"/>
      <c r="Q343" s="14"/>
      <c r="R343" s="14"/>
      <c r="S343" s="14"/>
      <c r="T343" s="14"/>
      <c r="U343" s="14"/>
      <c r="V343" s="14"/>
      <c r="W343" s="14"/>
      <c r="X343" s="14"/>
      <c r="Y343" s="14"/>
      <c r="Z343" s="14"/>
      <c r="AA343" s="14"/>
      <c r="AB343" s="14"/>
      <c r="AC343" s="14"/>
      <c r="AD343" s="14"/>
      <c r="AE343" s="14"/>
      <c r="AF343" s="14"/>
      <c r="AG343" s="14"/>
    </row>
    <row r="344" spans="4:33" x14ac:dyDescent="0.25">
      <c r="D344" s="14"/>
      <c r="E344" s="14"/>
      <c r="F344" s="14"/>
      <c r="G344" s="3"/>
      <c r="H344" s="14"/>
      <c r="I344" s="4281"/>
      <c r="J344" s="4281"/>
      <c r="K344" s="4281"/>
      <c r="L344" s="4281"/>
      <c r="M344" s="14"/>
      <c r="N344" s="14"/>
      <c r="O344" s="14"/>
      <c r="P344" s="14"/>
      <c r="Q344" s="14"/>
      <c r="R344" s="14"/>
      <c r="S344" s="14"/>
      <c r="T344" s="14"/>
      <c r="U344" s="14"/>
      <c r="V344" s="14"/>
      <c r="W344" s="14"/>
      <c r="X344" s="14"/>
      <c r="Y344" s="14"/>
      <c r="Z344" s="14"/>
      <c r="AA344" s="14"/>
      <c r="AB344" s="14"/>
      <c r="AC344" s="14"/>
      <c r="AD344" s="14"/>
      <c r="AE344" s="14"/>
      <c r="AF344" s="14"/>
      <c r="AG344" s="14"/>
    </row>
    <row r="345" spans="4:33" x14ac:dyDescent="0.25">
      <c r="D345" s="14"/>
      <c r="E345" s="14"/>
      <c r="F345" s="14"/>
      <c r="G345" s="3"/>
      <c r="H345" s="14"/>
      <c r="I345" s="4281"/>
      <c r="J345" s="4281"/>
      <c r="K345" s="4281"/>
      <c r="L345" s="4281"/>
      <c r="M345" s="14"/>
      <c r="N345" s="14"/>
      <c r="O345" s="14"/>
      <c r="P345" s="14"/>
      <c r="Q345" s="14"/>
      <c r="R345" s="14"/>
      <c r="S345" s="14"/>
      <c r="T345" s="14"/>
      <c r="U345" s="14"/>
      <c r="V345" s="14"/>
      <c r="W345" s="14"/>
      <c r="X345" s="14"/>
      <c r="Y345" s="14"/>
      <c r="Z345" s="14"/>
      <c r="AA345" s="14"/>
      <c r="AB345" s="14"/>
      <c r="AC345" s="14"/>
      <c r="AD345" s="14"/>
      <c r="AE345" s="14"/>
      <c r="AF345" s="14"/>
      <c r="AG345" s="14"/>
    </row>
    <row r="346" spans="4:33" x14ac:dyDescent="0.25">
      <c r="D346" s="14"/>
      <c r="E346" s="14"/>
      <c r="F346" s="14"/>
      <c r="G346" s="3"/>
      <c r="H346" s="14"/>
      <c r="I346" s="4281"/>
      <c r="J346" s="4281"/>
      <c r="K346" s="4281"/>
      <c r="L346" s="4281"/>
      <c r="M346" s="14"/>
      <c r="N346" s="14"/>
      <c r="O346" s="14"/>
      <c r="P346" s="14"/>
      <c r="Q346" s="14"/>
      <c r="R346" s="14"/>
      <c r="S346" s="14"/>
      <c r="T346" s="14"/>
      <c r="U346" s="14"/>
      <c r="V346" s="14"/>
      <c r="W346" s="14"/>
      <c r="X346" s="14"/>
      <c r="Y346" s="14"/>
      <c r="Z346" s="14"/>
      <c r="AA346" s="14"/>
      <c r="AB346" s="14"/>
      <c r="AC346" s="14"/>
      <c r="AD346" s="14"/>
      <c r="AE346" s="14"/>
      <c r="AF346" s="14"/>
      <c r="AG346" s="14"/>
    </row>
    <row r="347" spans="4:33" x14ac:dyDescent="0.25">
      <c r="D347" s="14"/>
      <c r="E347" s="14"/>
      <c r="F347" s="14"/>
      <c r="G347" s="3"/>
      <c r="H347" s="14"/>
      <c r="I347" s="4281"/>
      <c r="J347" s="4281"/>
      <c r="K347" s="4281"/>
      <c r="L347" s="4281"/>
      <c r="M347" s="14"/>
      <c r="N347" s="14"/>
      <c r="O347" s="14"/>
      <c r="P347" s="14"/>
      <c r="Q347" s="14"/>
      <c r="R347" s="14"/>
      <c r="S347" s="14"/>
      <c r="T347" s="14"/>
      <c r="U347" s="14"/>
      <c r="V347" s="14"/>
      <c r="W347" s="14"/>
      <c r="X347" s="14"/>
      <c r="Y347" s="14"/>
      <c r="Z347" s="14"/>
      <c r="AA347" s="14"/>
      <c r="AB347" s="14"/>
      <c r="AC347" s="14"/>
      <c r="AD347" s="14"/>
      <c r="AE347" s="14"/>
      <c r="AF347" s="14"/>
      <c r="AG347" s="14"/>
    </row>
    <row r="348" spans="4:33" x14ac:dyDescent="0.25">
      <c r="D348" s="14"/>
      <c r="E348" s="14"/>
      <c r="F348" s="14"/>
      <c r="G348" s="3"/>
      <c r="H348" s="14"/>
      <c r="I348" s="4281"/>
      <c r="J348" s="4281"/>
      <c r="K348" s="4281"/>
      <c r="L348" s="4281"/>
      <c r="M348" s="14"/>
      <c r="N348" s="14"/>
      <c r="O348" s="14"/>
      <c r="P348" s="14"/>
      <c r="Q348" s="14"/>
      <c r="R348" s="14"/>
      <c r="S348" s="14"/>
      <c r="T348" s="14"/>
      <c r="U348" s="14"/>
      <c r="V348" s="14"/>
      <c r="W348" s="14"/>
      <c r="X348" s="14"/>
      <c r="Y348" s="14"/>
      <c r="Z348" s="14"/>
      <c r="AA348" s="14"/>
      <c r="AB348" s="14"/>
      <c r="AC348" s="14"/>
      <c r="AD348" s="14"/>
      <c r="AE348" s="14"/>
      <c r="AF348" s="14"/>
      <c r="AG348" s="14"/>
    </row>
    <row r="349" spans="4:33" x14ac:dyDescent="0.25">
      <c r="D349" s="14"/>
      <c r="E349" s="14"/>
      <c r="F349" s="14"/>
      <c r="G349" s="3"/>
      <c r="H349" s="14"/>
      <c r="I349" s="4281"/>
      <c r="J349" s="4281"/>
      <c r="K349" s="4281"/>
      <c r="L349" s="4281"/>
      <c r="M349" s="14"/>
      <c r="N349" s="14"/>
      <c r="O349" s="14"/>
      <c r="P349" s="14"/>
      <c r="Q349" s="14"/>
      <c r="R349" s="14"/>
      <c r="S349" s="14"/>
      <c r="T349" s="14"/>
      <c r="U349" s="14"/>
      <c r="V349" s="14"/>
      <c r="W349" s="14"/>
      <c r="X349" s="14"/>
      <c r="Y349" s="14"/>
      <c r="Z349" s="14"/>
      <c r="AA349" s="14"/>
      <c r="AB349" s="14"/>
      <c r="AC349" s="14"/>
      <c r="AD349" s="14"/>
      <c r="AE349" s="14"/>
      <c r="AF349" s="14"/>
      <c r="AG349" s="14"/>
    </row>
    <row r="350" spans="4:33" x14ac:dyDescent="0.25">
      <c r="D350" s="14"/>
      <c r="E350" s="14"/>
      <c r="F350" s="14"/>
      <c r="G350" s="3"/>
      <c r="H350" s="14"/>
      <c r="I350" s="4281"/>
      <c r="J350" s="4281"/>
      <c r="K350" s="4281"/>
      <c r="L350" s="4281"/>
      <c r="M350" s="14"/>
      <c r="N350" s="14"/>
      <c r="O350" s="14"/>
      <c r="P350" s="14"/>
      <c r="Q350" s="14"/>
      <c r="R350" s="14"/>
      <c r="S350" s="14"/>
      <c r="T350" s="14"/>
      <c r="U350" s="14"/>
      <c r="V350" s="14"/>
      <c r="W350" s="14"/>
      <c r="X350" s="14"/>
      <c r="Y350" s="14"/>
      <c r="Z350" s="14"/>
      <c r="AA350" s="14"/>
      <c r="AB350" s="14"/>
      <c r="AC350" s="14"/>
      <c r="AD350" s="14"/>
      <c r="AE350" s="14"/>
      <c r="AF350" s="14"/>
      <c r="AG350" s="14"/>
    </row>
    <row r="351" spans="4:33" x14ac:dyDescent="0.25">
      <c r="D351" s="14"/>
      <c r="E351" s="14"/>
      <c r="F351" s="14"/>
      <c r="G351" s="3"/>
      <c r="H351" s="14"/>
      <c r="I351" s="4281"/>
      <c r="J351" s="4281"/>
      <c r="K351" s="4281"/>
      <c r="L351" s="4281"/>
      <c r="M351" s="14"/>
      <c r="N351" s="14"/>
      <c r="O351" s="14"/>
      <c r="P351" s="14"/>
      <c r="Q351" s="14"/>
      <c r="R351" s="14"/>
      <c r="S351" s="14"/>
      <c r="T351" s="14"/>
      <c r="U351" s="14"/>
      <c r="V351" s="14"/>
      <c r="W351" s="14"/>
      <c r="X351" s="14"/>
      <c r="Y351" s="14"/>
      <c r="Z351" s="14"/>
      <c r="AA351" s="14"/>
      <c r="AB351" s="14"/>
      <c r="AC351" s="14"/>
      <c r="AD351" s="14"/>
      <c r="AE351" s="14"/>
      <c r="AF351" s="14"/>
      <c r="AG351" s="14"/>
    </row>
    <row r="352" spans="4:33" x14ac:dyDescent="0.25">
      <c r="D352" s="14"/>
      <c r="E352" s="14"/>
      <c r="F352" s="14"/>
      <c r="G352" s="3"/>
      <c r="H352" s="14"/>
      <c r="I352" s="4281"/>
      <c r="J352" s="4281"/>
      <c r="K352" s="4281"/>
      <c r="L352" s="4281"/>
      <c r="M352" s="14"/>
      <c r="N352" s="14"/>
      <c r="O352" s="14"/>
      <c r="P352" s="14"/>
      <c r="Q352" s="14"/>
      <c r="R352" s="14"/>
      <c r="S352" s="14"/>
      <c r="T352" s="14"/>
      <c r="U352" s="14"/>
      <c r="V352" s="14"/>
      <c r="W352" s="14"/>
      <c r="X352" s="14"/>
      <c r="Y352" s="14"/>
      <c r="Z352" s="14"/>
      <c r="AA352" s="14"/>
      <c r="AB352" s="14"/>
      <c r="AC352" s="14"/>
      <c r="AD352" s="14"/>
      <c r="AE352" s="14"/>
      <c r="AF352" s="14"/>
      <c r="AG352" s="14"/>
    </row>
    <row r="353" spans="4:33" x14ac:dyDescent="0.25">
      <c r="D353" s="14"/>
      <c r="E353" s="14"/>
      <c r="F353" s="14"/>
      <c r="G353" s="3"/>
      <c r="H353" s="14"/>
      <c r="I353" s="4281"/>
      <c r="J353" s="4281"/>
      <c r="K353" s="4281"/>
      <c r="L353" s="4281"/>
      <c r="M353" s="14"/>
      <c r="N353" s="14"/>
      <c r="O353" s="14"/>
      <c r="P353" s="14"/>
      <c r="Q353" s="14"/>
      <c r="R353" s="14"/>
      <c r="S353" s="14"/>
      <c r="T353" s="14"/>
      <c r="U353" s="14"/>
      <c r="V353" s="14"/>
      <c r="W353" s="14"/>
      <c r="X353" s="14"/>
      <c r="Y353" s="14"/>
      <c r="Z353" s="14"/>
      <c r="AA353" s="14"/>
      <c r="AB353" s="14"/>
      <c r="AC353" s="14"/>
      <c r="AD353" s="14"/>
      <c r="AE353" s="14"/>
      <c r="AF353" s="14"/>
      <c r="AG353" s="14"/>
    </row>
    <row r="354" spans="4:33" x14ac:dyDescent="0.25">
      <c r="D354" s="14"/>
      <c r="E354" s="14"/>
      <c r="F354" s="14"/>
      <c r="G354" s="3"/>
      <c r="H354" s="14"/>
      <c r="I354" s="4281"/>
      <c r="J354" s="4281"/>
      <c r="K354" s="4281"/>
      <c r="L354" s="4281"/>
      <c r="M354" s="14"/>
      <c r="N354" s="14"/>
      <c r="O354" s="14"/>
      <c r="P354" s="14"/>
      <c r="Q354" s="14"/>
      <c r="R354" s="14"/>
      <c r="S354" s="14"/>
      <c r="T354" s="14"/>
      <c r="U354" s="14"/>
      <c r="V354" s="14"/>
      <c r="W354" s="14"/>
      <c r="X354" s="14"/>
      <c r="Y354" s="14"/>
      <c r="Z354" s="14"/>
      <c r="AA354" s="14"/>
      <c r="AB354" s="14"/>
      <c r="AC354" s="14"/>
      <c r="AD354" s="14"/>
      <c r="AE354" s="14"/>
      <c r="AF354" s="14"/>
      <c r="AG354" s="14"/>
    </row>
    <row r="355" spans="4:33" x14ac:dyDescent="0.25">
      <c r="D355" s="14"/>
      <c r="E355" s="14"/>
      <c r="F355" s="14"/>
      <c r="G355" s="3"/>
      <c r="H355" s="14"/>
      <c r="I355" s="4281"/>
      <c r="J355" s="4281"/>
      <c r="K355" s="4281"/>
      <c r="L355" s="4281"/>
      <c r="M355" s="14"/>
      <c r="N355" s="14"/>
      <c r="O355" s="14"/>
      <c r="P355" s="14"/>
      <c r="Q355" s="14"/>
      <c r="R355" s="14"/>
      <c r="S355" s="14"/>
      <c r="T355" s="14"/>
      <c r="U355" s="14"/>
      <c r="V355" s="14"/>
      <c r="W355" s="14"/>
      <c r="X355" s="14"/>
      <c r="Y355" s="14"/>
      <c r="Z355" s="14"/>
      <c r="AA355" s="14"/>
      <c r="AB355" s="14"/>
      <c r="AC355" s="14"/>
      <c r="AD355" s="14"/>
      <c r="AE355" s="14"/>
      <c r="AF355" s="14"/>
      <c r="AG355" s="14"/>
    </row>
    <row r="356" spans="4:33" x14ac:dyDescent="0.25">
      <c r="D356" s="14"/>
      <c r="E356" s="14"/>
      <c r="F356" s="14"/>
      <c r="G356" s="3"/>
      <c r="H356" s="14"/>
      <c r="I356" s="4281"/>
      <c r="J356" s="4281"/>
      <c r="K356" s="4281"/>
      <c r="L356" s="4281"/>
      <c r="M356" s="14"/>
      <c r="N356" s="14"/>
      <c r="O356" s="14"/>
      <c r="P356" s="14"/>
      <c r="Q356" s="14"/>
      <c r="R356" s="14"/>
      <c r="S356" s="14"/>
      <c r="T356" s="14"/>
      <c r="U356" s="14"/>
      <c r="V356" s="14"/>
      <c r="W356" s="14"/>
      <c r="X356" s="14"/>
      <c r="Y356" s="14"/>
      <c r="Z356" s="14"/>
      <c r="AA356" s="14"/>
      <c r="AB356" s="14"/>
      <c r="AC356" s="14"/>
      <c r="AD356" s="14"/>
      <c r="AE356" s="14"/>
      <c r="AF356" s="14"/>
      <c r="AG356" s="14"/>
    </row>
    <row r="357" spans="4:33" x14ac:dyDescent="0.25">
      <c r="D357" s="14"/>
      <c r="E357" s="14"/>
      <c r="F357" s="14"/>
      <c r="G357" s="3"/>
      <c r="H357" s="14"/>
      <c r="I357" s="4281"/>
      <c r="J357" s="4281"/>
      <c r="K357" s="4281"/>
      <c r="L357" s="4281"/>
      <c r="M357" s="14"/>
      <c r="N357" s="14"/>
      <c r="O357" s="14"/>
      <c r="P357" s="14"/>
      <c r="Q357" s="14"/>
      <c r="R357" s="14"/>
      <c r="S357" s="14"/>
      <c r="T357" s="14"/>
      <c r="U357" s="14"/>
      <c r="V357" s="14"/>
      <c r="W357" s="14"/>
      <c r="X357" s="14"/>
      <c r="Y357" s="14"/>
      <c r="Z357" s="14"/>
      <c r="AA357" s="14"/>
      <c r="AB357" s="14"/>
      <c r="AC357" s="14"/>
      <c r="AD357" s="14"/>
      <c r="AE357" s="14"/>
      <c r="AF357" s="14"/>
      <c r="AG357" s="14"/>
    </row>
    <row r="358" spans="4:33" x14ac:dyDescent="0.25">
      <c r="D358" s="14"/>
      <c r="E358" s="14"/>
      <c r="F358" s="14"/>
      <c r="G358" s="3"/>
      <c r="H358" s="14"/>
      <c r="I358" s="4281"/>
      <c r="J358" s="4281"/>
      <c r="K358" s="4281"/>
      <c r="L358" s="4281"/>
      <c r="M358" s="14"/>
      <c r="N358" s="14"/>
      <c r="O358" s="14"/>
      <c r="P358" s="14"/>
      <c r="Q358" s="14"/>
      <c r="R358" s="14"/>
      <c r="S358" s="14"/>
      <c r="T358" s="14"/>
      <c r="U358" s="14"/>
      <c r="V358" s="14"/>
      <c r="W358" s="14"/>
      <c r="X358" s="14"/>
      <c r="Y358" s="14"/>
      <c r="Z358" s="14"/>
      <c r="AA358" s="14"/>
      <c r="AB358" s="14"/>
      <c r="AC358" s="14"/>
      <c r="AD358" s="14"/>
      <c r="AE358" s="14"/>
      <c r="AF358" s="14"/>
      <c r="AG358" s="14"/>
    </row>
    <row r="359" spans="4:33" x14ac:dyDescent="0.25">
      <c r="D359" s="14"/>
      <c r="E359" s="14"/>
      <c r="F359" s="14"/>
      <c r="G359" s="3"/>
      <c r="H359" s="14"/>
      <c r="I359" s="4281"/>
      <c r="J359" s="4281"/>
      <c r="K359" s="4281"/>
      <c r="L359" s="4281"/>
      <c r="M359" s="14"/>
      <c r="N359" s="14"/>
      <c r="O359" s="14"/>
      <c r="P359" s="14"/>
      <c r="Q359" s="14"/>
      <c r="R359" s="14"/>
      <c r="S359" s="14"/>
      <c r="T359" s="14"/>
      <c r="U359" s="14"/>
      <c r="V359" s="14"/>
      <c r="W359" s="14"/>
      <c r="X359" s="14"/>
      <c r="Y359" s="14"/>
      <c r="Z359" s="14"/>
      <c r="AA359" s="14"/>
      <c r="AB359" s="14"/>
      <c r="AC359" s="14"/>
      <c r="AD359" s="14"/>
      <c r="AE359" s="14"/>
      <c r="AF359" s="14"/>
      <c r="AG359" s="14"/>
    </row>
    <row r="360" spans="4:33" x14ac:dyDescent="0.25">
      <c r="D360" s="14"/>
      <c r="E360" s="14"/>
      <c r="F360" s="14"/>
      <c r="G360" s="3"/>
      <c r="H360" s="14"/>
      <c r="I360" s="4281"/>
      <c r="J360" s="4281"/>
      <c r="K360" s="4281"/>
      <c r="L360" s="4281"/>
      <c r="M360" s="14"/>
      <c r="N360" s="14"/>
      <c r="O360" s="14"/>
      <c r="P360" s="14"/>
      <c r="Q360" s="14"/>
      <c r="R360" s="14"/>
      <c r="S360" s="14"/>
      <c r="T360" s="14"/>
      <c r="U360" s="14"/>
      <c r="V360" s="14"/>
      <c r="W360" s="14"/>
      <c r="X360" s="14"/>
      <c r="Y360" s="14"/>
      <c r="Z360" s="14"/>
      <c r="AA360" s="14"/>
      <c r="AB360" s="14"/>
      <c r="AC360" s="14"/>
      <c r="AD360" s="14"/>
      <c r="AE360" s="14"/>
      <c r="AF360" s="14"/>
      <c r="AG360" s="14"/>
    </row>
    <row r="361" spans="4:33" x14ac:dyDescent="0.25">
      <c r="D361" s="14"/>
      <c r="E361" s="14"/>
      <c r="F361" s="14"/>
      <c r="G361" s="3"/>
      <c r="H361" s="14"/>
      <c r="I361" s="4281"/>
      <c r="J361" s="4281"/>
      <c r="K361" s="4281"/>
      <c r="L361" s="4281"/>
      <c r="M361" s="14"/>
      <c r="N361" s="14"/>
      <c r="O361" s="14"/>
      <c r="P361" s="14"/>
      <c r="Q361" s="14"/>
      <c r="R361" s="14"/>
      <c r="S361" s="14"/>
      <c r="T361" s="14"/>
      <c r="U361" s="14"/>
      <c r="V361" s="14"/>
      <c r="W361" s="14"/>
      <c r="X361" s="14"/>
      <c r="Y361" s="14"/>
      <c r="Z361" s="14"/>
      <c r="AA361" s="14"/>
      <c r="AB361" s="14"/>
      <c r="AC361" s="14"/>
      <c r="AD361" s="14"/>
      <c r="AE361" s="14"/>
      <c r="AF361" s="14"/>
      <c r="AG361" s="14"/>
    </row>
    <row r="362" spans="4:33" x14ac:dyDescent="0.25">
      <c r="D362" s="14"/>
      <c r="E362" s="14"/>
      <c r="F362" s="14"/>
      <c r="G362" s="3"/>
      <c r="H362" s="14"/>
      <c r="I362" s="4281"/>
      <c r="J362" s="4281"/>
      <c r="K362" s="4281"/>
      <c r="L362" s="4281"/>
      <c r="M362" s="14"/>
      <c r="N362" s="14"/>
      <c r="O362" s="14"/>
      <c r="P362" s="14"/>
      <c r="Q362" s="14"/>
      <c r="R362" s="14"/>
      <c r="S362" s="14"/>
      <c r="T362" s="14"/>
      <c r="U362" s="14"/>
      <c r="V362" s="14"/>
      <c r="W362" s="14"/>
      <c r="X362" s="14"/>
      <c r="Y362" s="14"/>
      <c r="Z362" s="14"/>
      <c r="AA362" s="14"/>
      <c r="AB362" s="14"/>
      <c r="AC362" s="14"/>
      <c r="AD362" s="14"/>
      <c r="AE362" s="14"/>
      <c r="AF362" s="14"/>
      <c r="AG362" s="14"/>
    </row>
    <row r="363" spans="4:33" x14ac:dyDescent="0.25">
      <c r="D363" s="14"/>
      <c r="E363" s="14"/>
      <c r="F363" s="14"/>
      <c r="G363" s="3"/>
      <c r="H363" s="14"/>
      <c r="I363" s="4281"/>
      <c r="J363" s="4281"/>
      <c r="K363" s="4281"/>
      <c r="L363" s="4281"/>
      <c r="M363" s="14"/>
      <c r="N363" s="14"/>
      <c r="O363" s="14"/>
      <c r="P363" s="14"/>
      <c r="Q363" s="14"/>
      <c r="R363" s="14"/>
      <c r="S363" s="14"/>
      <c r="T363" s="14"/>
      <c r="U363" s="14"/>
      <c r="V363" s="14"/>
      <c r="W363" s="14"/>
      <c r="X363" s="14"/>
      <c r="Y363" s="14"/>
      <c r="Z363" s="14"/>
      <c r="AA363" s="14"/>
      <c r="AB363" s="14"/>
      <c r="AC363" s="14"/>
      <c r="AD363" s="14"/>
      <c r="AE363" s="14"/>
      <c r="AF363" s="14"/>
      <c r="AG363" s="14"/>
    </row>
    <row r="364" spans="4:33" x14ac:dyDescent="0.25">
      <c r="D364" s="14"/>
      <c r="E364" s="14"/>
      <c r="F364" s="14"/>
      <c r="G364" s="3"/>
      <c r="H364" s="14"/>
      <c r="I364" s="4281"/>
      <c r="J364" s="4281"/>
      <c r="K364" s="4281"/>
      <c r="L364" s="4281"/>
      <c r="M364" s="14"/>
      <c r="N364" s="14"/>
      <c r="O364" s="14"/>
      <c r="P364" s="14"/>
      <c r="Q364" s="14"/>
      <c r="R364" s="14"/>
      <c r="S364" s="14"/>
      <c r="T364" s="14"/>
      <c r="U364" s="14"/>
      <c r="V364" s="14"/>
      <c r="W364" s="14"/>
      <c r="X364" s="14"/>
      <c r="Y364" s="14"/>
      <c r="Z364" s="14"/>
      <c r="AA364" s="14"/>
      <c r="AB364" s="14"/>
      <c r="AC364" s="14"/>
      <c r="AD364" s="14"/>
      <c r="AE364" s="14"/>
      <c r="AF364" s="14"/>
      <c r="AG364" s="14"/>
    </row>
    <row r="365" spans="4:33" x14ac:dyDescent="0.25">
      <c r="D365" s="14"/>
      <c r="E365" s="14"/>
      <c r="F365" s="14"/>
      <c r="G365" s="3"/>
      <c r="H365" s="14"/>
      <c r="I365" s="4281"/>
      <c r="J365" s="4281"/>
      <c r="K365" s="4281"/>
      <c r="L365" s="4281"/>
      <c r="M365" s="14"/>
      <c r="N365" s="14"/>
      <c r="O365" s="14"/>
      <c r="P365" s="14"/>
      <c r="Q365" s="14"/>
      <c r="R365" s="14"/>
      <c r="S365" s="14"/>
      <c r="T365" s="14"/>
      <c r="U365" s="14"/>
      <c r="V365" s="14"/>
      <c r="W365" s="14"/>
      <c r="X365" s="14"/>
      <c r="Y365" s="14"/>
      <c r="Z365" s="14"/>
      <c r="AA365" s="14"/>
      <c r="AB365" s="14"/>
      <c r="AC365" s="14"/>
      <c r="AD365" s="14"/>
      <c r="AE365" s="14"/>
      <c r="AF365" s="14"/>
      <c r="AG365" s="14"/>
    </row>
    <row r="366" spans="4:33" x14ac:dyDescent="0.25">
      <c r="D366" s="14"/>
      <c r="E366" s="14"/>
      <c r="F366" s="14"/>
      <c r="G366" s="3"/>
      <c r="H366" s="14"/>
      <c r="I366" s="4281"/>
      <c r="J366" s="4281"/>
      <c r="K366" s="4281"/>
      <c r="L366" s="4281"/>
      <c r="M366" s="14"/>
      <c r="N366" s="14"/>
      <c r="O366" s="14"/>
      <c r="P366" s="14"/>
      <c r="Q366" s="14"/>
      <c r="R366" s="14"/>
      <c r="S366" s="14"/>
      <c r="T366" s="14"/>
      <c r="U366" s="14"/>
      <c r="V366" s="14"/>
      <c r="W366" s="14"/>
      <c r="X366" s="14"/>
      <c r="Y366" s="14"/>
      <c r="Z366" s="14"/>
      <c r="AA366" s="14"/>
      <c r="AB366" s="14"/>
      <c r="AC366" s="14"/>
      <c r="AD366" s="14"/>
      <c r="AE366" s="14"/>
      <c r="AF366" s="14"/>
      <c r="AG366" s="14"/>
    </row>
    <row r="367" spans="4:33" x14ac:dyDescent="0.25">
      <c r="D367" s="14"/>
      <c r="E367" s="14"/>
      <c r="F367" s="14"/>
      <c r="G367" s="3"/>
      <c r="H367" s="14"/>
      <c r="I367" s="4281"/>
      <c r="J367" s="4281"/>
      <c r="K367" s="4281"/>
      <c r="L367" s="4281"/>
      <c r="M367" s="14"/>
      <c r="N367" s="14"/>
      <c r="O367" s="14"/>
      <c r="P367" s="14"/>
      <c r="Q367" s="14"/>
      <c r="R367" s="14"/>
      <c r="S367" s="14"/>
      <c r="T367" s="14"/>
      <c r="U367" s="14"/>
      <c r="V367" s="14"/>
      <c r="W367" s="14"/>
      <c r="X367" s="14"/>
      <c r="Y367" s="14"/>
      <c r="Z367" s="14"/>
      <c r="AA367" s="14"/>
      <c r="AB367" s="14"/>
      <c r="AC367" s="14"/>
      <c r="AD367" s="14"/>
      <c r="AE367" s="14"/>
      <c r="AF367" s="14"/>
      <c r="AG367" s="14"/>
    </row>
    <row r="368" spans="4:33" x14ac:dyDescent="0.25">
      <c r="D368" s="14"/>
      <c r="E368" s="14"/>
      <c r="F368" s="14"/>
      <c r="G368" s="3"/>
      <c r="H368" s="14"/>
      <c r="I368" s="4281"/>
      <c r="J368" s="4281"/>
      <c r="K368" s="4281"/>
      <c r="L368" s="4281"/>
      <c r="M368" s="14"/>
      <c r="N368" s="14"/>
      <c r="O368" s="14"/>
      <c r="P368" s="14"/>
      <c r="Q368" s="14"/>
      <c r="R368" s="14"/>
      <c r="S368" s="14"/>
      <c r="T368" s="14"/>
      <c r="U368" s="14"/>
      <c r="V368" s="14"/>
      <c r="W368" s="14"/>
      <c r="X368" s="14"/>
      <c r="Y368" s="14"/>
      <c r="Z368" s="14"/>
      <c r="AA368" s="14"/>
      <c r="AB368" s="14"/>
      <c r="AC368" s="14"/>
      <c r="AD368" s="14"/>
      <c r="AE368" s="14"/>
      <c r="AF368" s="14"/>
      <c r="AG368" s="14"/>
    </row>
    <row r="369" spans="4:33" x14ac:dyDescent="0.25">
      <c r="D369" s="14"/>
      <c r="E369" s="14"/>
      <c r="F369" s="14"/>
      <c r="G369" s="3"/>
      <c r="H369" s="14"/>
      <c r="I369" s="4281"/>
      <c r="J369" s="4281"/>
      <c r="K369" s="4281"/>
      <c r="L369" s="4281"/>
      <c r="M369" s="14"/>
      <c r="N369" s="14"/>
      <c r="O369" s="14"/>
      <c r="P369" s="14"/>
      <c r="Q369" s="14"/>
      <c r="R369" s="14"/>
      <c r="S369" s="14"/>
      <c r="T369" s="14"/>
      <c r="U369" s="14"/>
      <c r="V369" s="14"/>
      <c r="W369" s="14"/>
      <c r="X369" s="14"/>
      <c r="Y369" s="14"/>
      <c r="Z369" s="14"/>
      <c r="AA369" s="14"/>
      <c r="AB369" s="14"/>
      <c r="AC369" s="14"/>
      <c r="AD369" s="14"/>
      <c r="AE369" s="14"/>
      <c r="AF369" s="14"/>
      <c r="AG369" s="14"/>
    </row>
    <row r="370" spans="4:33" x14ac:dyDescent="0.25">
      <c r="D370" s="14"/>
      <c r="E370" s="14"/>
      <c r="F370" s="14"/>
      <c r="G370" s="3"/>
      <c r="H370" s="14"/>
      <c r="I370" s="4281"/>
      <c r="J370" s="4281"/>
      <c r="K370" s="4281"/>
      <c r="L370" s="4281"/>
      <c r="M370" s="14"/>
      <c r="N370" s="14"/>
      <c r="O370" s="14"/>
      <c r="P370" s="14"/>
      <c r="Q370" s="14"/>
      <c r="R370" s="14"/>
      <c r="S370" s="14"/>
      <c r="T370" s="14"/>
      <c r="U370" s="14"/>
      <c r="V370" s="14"/>
      <c r="W370" s="14"/>
      <c r="X370" s="14"/>
      <c r="Y370" s="14"/>
      <c r="Z370" s="14"/>
      <c r="AA370" s="14"/>
      <c r="AB370" s="14"/>
      <c r="AC370" s="14"/>
      <c r="AD370" s="14"/>
      <c r="AE370" s="14"/>
      <c r="AF370" s="14"/>
      <c r="AG370" s="14"/>
    </row>
    <row r="371" spans="4:33" x14ac:dyDescent="0.25">
      <c r="D371" s="14"/>
      <c r="E371" s="14"/>
      <c r="F371" s="14"/>
      <c r="G371" s="3"/>
      <c r="H371" s="14"/>
      <c r="I371" s="4281"/>
      <c r="J371" s="4281"/>
      <c r="K371" s="4281"/>
      <c r="L371" s="4281"/>
      <c r="M371" s="14"/>
      <c r="N371" s="14"/>
      <c r="O371" s="14"/>
      <c r="P371" s="14"/>
      <c r="Q371" s="14"/>
      <c r="R371" s="14"/>
      <c r="S371" s="14"/>
      <c r="T371" s="14"/>
      <c r="U371" s="14"/>
      <c r="V371" s="14"/>
      <c r="W371" s="14"/>
      <c r="X371" s="14"/>
      <c r="Y371" s="14"/>
      <c r="Z371" s="14"/>
      <c r="AA371" s="14"/>
      <c r="AB371" s="14"/>
      <c r="AC371" s="14"/>
      <c r="AD371" s="14"/>
      <c r="AE371" s="14"/>
      <c r="AF371" s="14"/>
      <c r="AG371" s="14"/>
    </row>
    <row r="372" spans="4:33" x14ac:dyDescent="0.25">
      <c r="D372" s="14"/>
      <c r="E372" s="14"/>
      <c r="F372" s="14"/>
      <c r="G372" s="3"/>
      <c r="H372" s="14"/>
      <c r="I372" s="4281"/>
      <c r="J372" s="4281"/>
      <c r="K372" s="4281"/>
      <c r="L372" s="4281"/>
      <c r="M372" s="14"/>
      <c r="N372" s="14"/>
      <c r="O372" s="14"/>
      <c r="P372" s="14"/>
      <c r="Q372" s="14"/>
      <c r="R372" s="14"/>
      <c r="S372" s="14"/>
      <c r="T372" s="14"/>
      <c r="U372" s="14"/>
      <c r="V372" s="14"/>
      <c r="W372" s="14"/>
      <c r="X372" s="14"/>
      <c r="Y372" s="14"/>
      <c r="Z372" s="14"/>
      <c r="AA372" s="14"/>
      <c r="AB372" s="14"/>
      <c r="AC372" s="14"/>
      <c r="AD372" s="14"/>
      <c r="AE372" s="14"/>
      <c r="AF372" s="14"/>
      <c r="AG372" s="14"/>
    </row>
    <row r="373" spans="4:33" x14ac:dyDescent="0.25">
      <c r="D373" s="14"/>
      <c r="E373" s="14"/>
      <c r="F373" s="14"/>
      <c r="G373" s="3"/>
      <c r="H373" s="14"/>
      <c r="I373" s="4281"/>
      <c r="J373" s="4281"/>
      <c r="K373" s="4281"/>
      <c r="L373" s="4281"/>
      <c r="M373" s="14"/>
      <c r="N373" s="14"/>
      <c r="O373" s="14"/>
      <c r="P373" s="14"/>
      <c r="Q373" s="14"/>
      <c r="R373" s="14"/>
      <c r="S373" s="14"/>
      <c r="T373" s="14"/>
      <c r="U373" s="14"/>
      <c r="V373" s="14"/>
      <c r="W373" s="14"/>
      <c r="X373" s="14"/>
      <c r="Y373" s="14"/>
      <c r="Z373" s="14"/>
      <c r="AA373" s="14"/>
      <c r="AB373" s="14"/>
      <c r="AC373" s="14"/>
      <c r="AD373" s="14"/>
      <c r="AE373" s="14"/>
      <c r="AF373" s="14"/>
      <c r="AG373" s="14"/>
    </row>
    <row r="374" spans="4:33" x14ac:dyDescent="0.25">
      <c r="D374" s="14"/>
      <c r="E374" s="14"/>
      <c r="F374" s="14"/>
      <c r="G374" s="3"/>
      <c r="H374" s="14"/>
      <c r="I374" s="4281"/>
      <c r="J374" s="4281"/>
      <c r="K374" s="4281"/>
      <c r="L374" s="4281"/>
      <c r="M374" s="14"/>
      <c r="N374" s="14"/>
      <c r="O374" s="14"/>
      <c r="P374" s="14"/>
      <c r="Q374" s="14"/>
      <c r="R374" s="14"/>
      <c r="S374" s="14"/>
      <c r="T374" s="14"/>
      <c r="U374" s="14"/>
      <c r="V374" s="14"/>
      <c r="W374" s="14"/>
      <c r="X374" s="14"/>
      <c r="Y374" s="14"/>
      <c r="Z374" s="14"/>
      <c r="AA374" s="14"/>
      <c r="AB374" s="14"/>
      <c r="AC374" s="14"/>
      <c r="AD374" s="14"/>
      <c r="AE374" s="14"/>
      <c r="AF374" s="14"/>
      <c r="AG374" s="14"/>
    </row>
    <row r="375" spans="4:33" x14ac:dyDescent="0.25">
      <c r="D375" s="14"/>
      <c r="E375" s="14"/>
      <c r="F375" s="14"/>
      <c r="G375" s="3"/>
      <c r="H375" s="14"/>
      <c r="I375" s="4281"/>
      <c r="J375" s="4281"/>
      <c r="K375" s="4281"/>
      <c r="L375" s="4281"/>
      <c r="M375" s="14"/>
      <c r="N375" s="14"/>
      <c r="O375" s="14"/>
      <c r="P375" s="14"/>
      <c r="Q375" s="14"/>
      <c r="R375" s="14"/>
      <c r="S375" s="14"/>
      <c r="T375" s="14"/>
      <c r="U375" s="14"/>
      <c r="V375" s="14"/>
      <c r="W375" s="14"/>
      <c r="X375" s="14"/>
      <c r="Y375" s="14"/>
      <c r="Z375" s="14"/>
      <c r="AA375" s="14"/>
      <c r="AB375" s="14"/>
      <c r="AC375" s="14"/>
      <c r="AD375" s="14"/>
      <c r="AE375" s="14"/>
      <c r="AF375" s="14"/>
      <c r="AG375" s="14"/>
    </row>
    <row r="376" spans="4:33" x14ac:dyDescent="0.25">
      <c r="D376" s="14"/>
      <c r="E376" s="14"/>
      <c r="F376" s="14"/>
      <c r="G376" s="3"/>
      <c r="H376" s="14"/>
      <c r="I376" s="4281"/>
      <c r="J376" s="4281"/>
      <c r="K376" s="4281"/>
      <c r="L376" s="4281"/>
      <c r="M376" s="14"/>
      <c r="N376" s="14"/>
      <c r="O376" s="14"/>
      <c r="P376" s="14"/>
      <c r="Q376" s="14"/>
      <c r="R376" s="14"/>
      <c r="S376" s="14"/>
      <c r="T376" s="14"/>
      <c r="U376" s="14"/>
      <c r="V376" s="14"/>
      <c r="W376" s="14"/>
      <c r="X376" s="14"/>
      <c r="Y376" s="14"/>
      <c r="Z376" s="14"/>
      <c r="AA376" s="14"/>
      <c r="AB376" s="14"/>
      <c r="AC376" s="14"/>
      <c r="AD376" s="14"/>
      <c r="AE376" s="14"/>
      <c r="AF376" s="14"/>
      <c r="AG376" s="14"/>
    </row>
    <row r="377" spans="4:33" x14ac:dyDescent="0.25">
      <c r="D377" s="14"/>
      <c r="E377" s="14"/>
      <c r="F377" s="14"/>
      <c r="G377" s="3"/>
      <c r="H377" s="14"/>
      <c r="I377" s="4281"/>
      <c r="J377" s="4281"/>
      <c r="K377" s="4281"/>
      <c r="L377" s="4281"/>
      <c r="M377" s="14"/>
      <c r="N377" s="14"/>
      <c r="O377" s="14"/>
      <c r="P377" s="14"/>
      <c r="Q377" s="14"/>
      <c r="R377" s="14"/>
      <c r="S377" s="14"/>
      <c r="T377" s="14"/>
      <c r="U377" s="14"/>
      <c r="V377" s="14"/>
      <c r="W377" s="14"/>
      <c r="X377" s="14"/>
      <c r="Y377" s="14"/>
      <c r="Z377" s="14"/>
      <c r="AA377" s="14"/>
      <c r="AB377" s="14"/>
      <c r="AC377" s="14"/>
      <c r="AD377" s="14"/>
      <c r="AE377" s="14"/>
      <c r="AF377" s="14"/>
      <c r="AG377" s="14"/>
    </row>
    <row r="378" spans="4:33" x14ac:dyDescent="0.25">
      <c r="D378" s="14"/>
      <c r="E378" s="14"/>
      <c r="F378" s="14"/>
      <c r="G378" s="3"/>
      <c r="H378" s="14"/>
      <c r="I378" s="4281"/>
      <c r="J378" s="4281"/>
      <c r="K378" s="4281"/>
      <c r="L378" s="4281"/>
      <c r="M378" s="14"/>
      <c r="N378" s="14"/>
      <c r="O378" s="14"/>
      <c r="P378" s="14"/>
      <c r="Q378" s="14"/>
      <c r="R378" s="14"/>
      <c r="S378" s="14"/>
      <c r="T378" s="14"/>
      <c r="U378" s="14"/>
      <c r="V378" s="14"/>
      <c r="W378" s="14"/>
      <c r="X378" s="14"/>
      <c r="Y378" s="14"/>
      <c r="Z378" s="14"/>
      <c r="AA378" s="14"/>
      <c r="AB378" s="14"/>
      <c r="AC378" s="14"/>
      <c r="AD378" s="14"/>
      <c r="AE378" s="14"/>
      <c r="AF378" s="14"/>
      <c r="AG378" s="14"/>
    </row>
    <row r="379" spans="4:33" x14ac:dyDescent="0.25">
      <c r="D379" s="14"/>
      <c r="E379" s="14"/>
      <c r="F379" s="14"/>
      <c r="G379" s="3"/>
      <c r="H379" s="14"/>
      <c r="I379" s="4281"/>
      <c r="J379" s="4281"/>
      <c r="K379" s="4281"/>
      <c r="L379" s="4281"/>
      <c r="M379" s="14"/>
      <c r="N379" s="14"/>
      <c r="O379" s="14"/>
      <c r="P379" s="14"/>
      <c r="Q379" s="14"/>
      <c r="R379" s="14"/>
      <c r="S379" s="14"/>
      <c r="T379" s="14"/>
      <c r="U379" s="14"/>
      <c r="V379" s="14"/>
      <c r="W379" s="14"/>
      <c r="X379" s="14"/>
      <c r="Y379" s="14"/>
      <c r="Z379" s="14"/>
      <c r="AA379" s="14"/>
      <c r="AB379" s="14"/>
      <c r="AC379" s="14"/>
      <c r="AD379" s="14"/>
      <c r="AE379" s="14"/>
      <c r="AF379" s="14"/>
      <c r="AG379" s="14"/>
    </row>
    <row r="380" spans="4:33" x14ac:dyDescent="0.25">
      <c r="D380" s="14"/>
      <c r="E380" s="14"/>
      <c r="F380" s="14"/>
      <c r="G380" s="3"/>
      <c r="H380" s="14"/>
      <c r="I380" s="4281"/>
      <c r="J380" s="4281"/>
      <c r="K380" s="4281"/>
      <c r="L380" s="4281"/>
      <c r="M380" s="14"/>
      <c r="N380" s="14"/>
      <c r="O380" s="14"/>
      <c r="P380" s="14"/>
      <c r="Q380" s="14"/>
      <c r="R380" s="14"/>
      <c r="S380" s="14"/>
      <c r="T380" s="14"/>
      <c r="U380" s="14"/>
      <c r="V380" s="14"/>
      <c r="W380" s="14"/>
      <c r="X380" s="14"/>
      <c r="Y380" s="14"/>
      <c r="Z380" s="14"/>
      <c r="AA380" s="14"/>
      <c r="AB380" s="14"/>
      <c r="AC380" s="14"/>
      <c r="AD380" s="14"/>
      <c r="AE380" s="14"/>
      <c r="AF380" s="14"/>
      <c r="AG380" s="14"/>
    </row>
    <row r="381" spans="4:33" x14ac:dyDescent="0.25">
      <c r="D381" s="14"/>
      <c r="E381" s="14"/>
      <c r="F381" s="14"/>
      <c r="G381" s="3"/>
      <c r="H381" s="14"/>
      <c r="I381" s="4281"/>
      <c r="J381" s="4281"/>
      <c r="K381" s="4281"/>
      <c r="L381" s="4281"/>
      <c r="M381" s="14"/>
      <c r="N381" s="14"/>
      <c r="O381" s="14"/>
      <c r="P381" s="14"/>
      <c r="Q381" s="14"/>
      <c r="R381" s="14"/>
      <c r="S381" s="14"/>
      <c r="T381" s="14"/>
      <c r="U381" s="14"/>
      <c r="V381" s="14"/>
      <c r="W381" s="14"/>
      <c r="X381" s="14"/>
      <c r="Y381" s="14"/>
      <c r="Z381" s="14"/>
      <c r="AA381" s="14"/>
      <c r="AB381" s="14"/>
      <c r="AC381" s="14"/>
      <c r="AD381" s="14"/>
      <c r="AE381" s="14"/>
      <c r="AF381" s="14"/>
      <c r="AG381" s="14"/>
    </row>
    <row r="382" spans="4:33" x14ac:dyDescent="0.25">
      <c r="D382" s="14"/>
      <c r="E382" s="14"/>
      <c r="F382" s="14"/>
      <c r="G382" s="3"/>
      <c r="H382" s="14"/>
      <c r="I382" s="4281"/>
      <c r="J382" s="4281"/>
      <c r="K382" s="4281"/>
      <c r="L382" s="4281"/>
      <c r="M382" s="14"/>
      <c r="N382" s="14"/>
      <c r="O382" s="14"/>
      <c r="P382" s="14"/>
      <c r="Q382" s="14"/>
      <c r="R382" s="14"/>
      <c r="S382" s="14"/>
      <c r="T382" s="14"/>
      <c r="U382" s="14"/>
      <c r="V382" s="14"/>
      <c r="W382" s="14"/>
      <c r="X382" s="14"/>
      <c r="Y382" s="14"/>
      <c r="Z382" s="14"/>
      <c r="AA382" s="14"/>
      <c r="AB382" s="14"/>
      <c r="AC382" s="14"/>
      <c r="AD382" s="14"/>
      <c r="AE382" s="14"/>
      <c r="AF382" s="14"/>
      <c r="AG382" s="14"/>
    </row>
    <row r="383" spans="4:33" x14ac:dyDescent="0.25">
      <c r="D383" s="14"/>
      <c r="E383" s="14"/>
      <c r="F383" s="14"/>
      <c r="G383" s="3"/>
      <c r="H383" s="14"/>
      <c r="I383" s="4281"/>
      <c r="J383" s="4281"/>
      <c r="K383" s="4281"/>
      <c r="L383" s="4281"/>
      <c r="M383" s="14"/>
      <c r="N383" s="14"/>
      <c r="O383" s="14"/>
      <c r="P383" s="14"/>
      <c r="Q383" s="14"/>
      <c r="R383" s="14"/>
      <c r="S383" s="14"/>
      <c r="T383" s="14"/>
      <c r="U383" s="14"/>
      <c r="V383" s="14"/>
      <c r="W383" s="14"/>
      <c r="X383" s="14"/>
      <c r="Y383" s="14"/>
      <c r="Z383" s="14"/>
      <c r="AA383" s="14"/>
      <c r="AB383" s="14"/>
      <c r="AC383" s="14"/>
      <c r="AD383" s="14"/>
      <c r="AE383" s="14"/>
      <c r="AF383" s="14"/>
      <c r="AG383" s="14"/>
    </row>
    <row r="384" spans="4:33" x14ac:dyDescent="0.25">
      <c r="D384" s="14"/>
      <c r="E384" s="14"/>
      <c r="F384" s="14"/>
      <c r="G384" s="3"/>
      <c r="H384" s="14"/>
      <c r="I384" s="4281"/>
      <c r="J384" s="4281"/>
      <c r="K384" s="4281"/>
      <c r="L384" s="4281"/>
      <c r="M384" s="14"/>
      <c r="N384" s="14"/>
      <c r="O384" s="14"/>
      <c r="P384" s="14"/>
      <c r="Q384" s="14"/>
      <c r="R384" s="14"/>
      <c r="S384" s="14"/>
      <c r="T384" s="14"/>
      <c r="U384" s="14"/>
      <c r="V384" s="14"/>
      <c r="W384" s="14"/>
      <c r="X384" s="14"/>
      <c r="Y384" s="14"/>
      <c r="Z384" s="14"/>
      <c r="AA384" s="14"/>
      <c r="AB384" s="14"/>
      <c r="AC384" s="14"/>
      <c r="AD384" s="14"/>
      <c r="AE384" s="14"/>
      <c r="AF384" s="14"/>
      <c r="AG384" s="14"/>
    </row>
    <row r="385" spans="4:33" x14ac:dyDescent="0.25">
      <c r="D385" s="14"/>
      <c r="E385" s="14"/>
      <c r="F385" s="14"/>
      <c r="G385" s="3"/>
      <c r="H385" s="14"/>
      <c r="I385" s="4281"/>
      <c r="J385" s="4281"/>
      <c r="K385" s="4281"/>
      <c r="L385" s="4281"/>
      <c r="M385" s="14"/>
      <c r="N385" s="14"/>
      <c r="O385" s="14"/>
      <c r="P385" s="14"/>
      <c r="Q385" s="14"/>
      <c r="R385" s="14"/>
      <c r="S385" s="14"/>
      <c r="T385" s="14"/>
      <c r="U385" s="14"/>
      <c r="V385" s="14"/>
      <c r="W385" s="14"/>
      <c r="X385" s="14"/>
      <c r="Y385" s="14"/>
      <c r="Z385" s="14"/>
      <c r="AA385" s="14"/>
      <c r="AB385" s="14"/>
      <c r="AC385" s="14"/>
      <c r="AD385" s="14"/>
      <c r="AE385" s="14"/>
      <c r="AF385" s="14"/>
      <c r="AG385" s="14"/>
    </row>
    <row r="386" spans="4:33" x14ac:dyDescent="0.25">
      <c r="D386" s="14"/>
      <c r="E386" s="14"/>
      <c r="F386" s="14"/>
      <c r="G386" s="3"/>
      <c r="H386" s="14"/>
      <c r="I386" s="4281"/>
      <c r="J386" s="4281"/>
      <c r="K386" s="4281"/>
      <c r="L386" s="4281"/>
      <c r="M386" s="14"/>
      <c r="N386" s="14"/>
      <c r="O386" s="14"/>
      <c r="P386" s="14"/>
      <c r="Q386" s="14"/>
      <c r="R386" s="14"/>
      <c r="S386" s="14"/>
      <c r="T386" s="14"/>
      <c r="U386" s="14"/>
      <c r="V386" s="14"/>
      <c r="W386" s="14"/>
      <c r="X386" s="14"/>
      <c r="Y386" s="14"/>
      <c r="Z386" s="14"/>
      <c r="AA386" s="14"/>
      <c r="AB386" s="14"/>
      <c r="AC386" s="14"/>
      <c r="AD386" s="14"/>
      <c r="AE386" s="14"/>
      <c r="AF386" s="14"/>
      <c r="AG386" s="14"/>
    </row>
    <row r="387" spans="4:33" x14ac:dyDescent="0.25">
      <c r="D387" s="14"/>
      <c r="E387" s="14"/>
      <c r="F387" s="14"/>
      <c r="G387" s="3"/>
      <c r="H387" s="14"/>
      <c r="I387" s="4281"/>
      <c r="J387" s="4281"/>
      <c r="K387" s="4281"/>
      <c r="L387" s="4281"/>
      <c r="M387" s="14"/>
      <c r="N387" s="14"/>
      <c r="O387" s="14"/>
      <c r="P387" s="14"/>
      <c r="Q387" s="14"/>
      <c r="R387" s="14"/>
      <c r="S387" s="14"/>
      <c r="T387" s="14"/>
      <c r="U387" s="14"/>
      <c r="V387" s="14"/>
      <c r="W387" s="14"/>
      <c r="X387" s="14"/>
      <c r="Y387" s="14"/>
      <c r="Z387" s="14"/>
      <c r="AA387" s="14"/>
      <c r="AB387" s="14"/>
      <c r="AC387" s="14"/>
      <c r="AD387" s="14"/>
      <c r="AE387" s="14"/>
      <c r="AF387" s="14"/>
      <c r="AG387" s="14"/>
    </row>
    <row r="388" spans="4:33" x14ac:dyDescent="0.25">
      <c r="D388" s="14"/>
      <c r="E388" s="14"/>
      <c r="F388" s="14"/>
      <c r="G388" s="3"/>
      <c r="H388" s="14"/>
      <c r="I388" s="4281"/>
      <c r="J388" s="4281"/>
      <c r="K388" s="4281"/>
      <c r="L388" s="4281"/>
      <c r="M388" s="14"/>
      <c r="N388" s="14"/>
      <c r="O388" s="14"/>
      <c r="P388" s="14"/>
      <c r="Q388" s="14"/>
      <c r="R388" s="14"/>
      <c r="S388" s="14"/>
      <c r="T388" s="14"/>
      <c r="U388" s="14"/>
      <c r="V388" s="14"/>
      <c r="W388" s="14"/>
      <c r="X388" s="14"/>
      <c r="Y388" s="14"/>
      <c r="Z388" s="14"/>
      <c r="AA388" s="14"/>
      <c r="AB388" s="14"/>
      <c r="AC388" s="14"/>
      <c r="AD388" s="14"/>
      <c r="AE388" s="14"/>
      <c r="AF388" s="14"/>
      <c r="AG388" s="14"/>
    </row>
    <row r="389" spans="4:33" x14ac:dyDescent="0.25">
      <c r="D389" s="14"/>
      <c r="E389" s="14"/>
      <c r="F389" s="14"/>
      <c r="G389" s="3"/>
      <c r="H389" s="14"/>
      <c r="I389" s="4281"/>
      <c r="J389" s="4281"/>
      <c r="K389" s="4281"/>
      <c r="L389" s="4281"/>
      <c r="M389" s="14"/>
      <c r="N389" s="14"/>
      <c r="O389" s="14"/>
      <c r="P389" s="14"/>
      <c r="Q389" s="14"/>
      <c r="R389" s="14"/>
      <c r="S389" s="14"/>
      <c r="T389" s="14"/>
      <c r="U389" s="14"/>
      <c r="V389" s="14"/>
      <c r="W389" s="14"/>
      <c r="X389" s="14"/>
      <c r="Y389" s="14"/>
      <c r="Z389" s="14"/>
      <c r="AA389" s="14"/>
      <c r="AB389" s="14"/>
      <c r="AC389" s="14"/>
      <c r="AD389" s="14"/>
      <c r="AE389" s="14"/>
      <c r="AF389" s="14"/>
      <c r="AG389" s="14"/>
    </row>
    <row r="390" spans="4:33" x14ac:dyDescent="0.25">
      <c r="D390" s="14"/>
      <c r="E390" s="14"/>
      <c r="F390" s="14"/>
      <c r="G390" s="3"/>
      <c r="H390" s="14"/>
      <c r="I390" s="4281"/>
      <c r="J390" s="4281"/>
      <c r="K390" s="4281"/>
      <c r="L390" s="4281"/>
      <c r="M390" s="14"/>
      <c r="N390" s="14"/>
      <c r="O390" s="14"/>
      <c r="P390" s="14"/>
      <c r="Q390" s="14"/>
      <c r="R390" s="14"/>
      <c r="S390" s="14"/>
      <c r="T390" s="14"/>
      <c r="U390" s="14"/>
      <c r="V390" s="14"/>
      <c r="W390" s="14"/>
      <c r="X390" s="14"/>
      <c r="Y390" s="14"/>
      <c r="Z390" s="14"/>
      <c r="AA390" s="14"/>
      <c r="AB390" s="14"/>
      <c r="AC390" s="14"/>
      <c r="AD390" s="14"/>
      <c r="AE390" s="14"/>
      <c r="AF390" s="14"/>
      <c r="AG390" s="14"/>
    </row>
    <row r="391" spans="4:33" x14ac:dyDescent="0.25">
      <c r="D391" s="14"/>
      <c r="E391" s="14"/>
      <c r="F391" s="14"/>
      <c r="G391" s="3"/>
      <c r="H391" s="14"/>
      <c r="I391" s="4281"/>
      <c r="J391" s="4281"/>
      <c r="K391" s="4281"/>
      <c r="L391" s="4281"/>
      <c r="M391" s="14"/>
      <c r="N391" s="14"/>
      <c r="O391" s="14"/>
      <c r="P391" s="14"/>
      <c r="Q391" s="14"/>
      <c r="R391" s="14"/>
      <c r="S391" s="14"/>
      <c r="T391" s="14"/>
      <c r="U391" s="14"/>
      <c r="V391" s="14"/>
      <c r="W391" s="14"/>
      <c r="X391" s="14"/>
      <c r="Y391" s="14"/>
      <c r="Z391" s="14"/>
      <c r="AA391" s="14"/>
      <c r="AB391" s="14"/>
      <c r="AC391" s="14"/>
      <c r="AD391" s="14"/>
      <c r="AE391" s="14"/>
      <c r="AF391" s="14"/>
      <c r="AG391" s="14"/>
    </row>
    <row r="392" spans="4:33" x14ac:dyDescent="0.25">
      <c r="D392" s="14"/>
      <c r="E392" s="14"/>
      <c r="F392" s="14"/>
      <c r="G392" s="3"/>
      <c r="H392" s="14"/>
      <c r="I392" s="4281"/>
      <c r="J392" s="4281"/>
      <c r="K392" s="4281"/>
      <c r="L392" s="4281"/>
      <c r="M392" s="14"/>
      <c r="N392" s="14"/>
      <c r="O392" s="14"/>
      <c r="P392" s="14"/>
      <c r="Q392" s="14"/>
      <c r="R392" s="14"/>
      <c r="S392" s="14"/>
      <c r="T392" s="14"/>
      <c r="U392" s="14"/>
      <c r="V392" s="14"/>
      <c r="W392" s="14"/>
      <c r="X392" s="14"/>
      <c r="Y392" s="14"/>
      <c r="Z392" s="14"/>
      <c r="AA392" s="14"/>
      <c r="AB392" s="14"/>
      <c r="AC392" s="14"/>
      <c r="AD392" s="14"/>
      <c r="AE392" s="14"/>
      <c r="AF392" s="14"/>
      <c r="AG392" s="14"/>
    </row>
    <row r="393" spans="4:33" x14ac:dyDescent="0.25">
      <c r="D393" s="14"/>
      <c r="E393" s="14"/>
      <c r="F393" s="14"/>
      <c r="G393" s="3"/>
      <c r="H393" s="14"/>
      <c r="I393" s="4281"/>
      <c r="J393" s="4281"/>
      <c r="K393" s="4281"/>
      <c r="L393" s="4281"/>
      <c r="M393" s="14"/>
      <c r="N393" s="14"/>
      <c r="O393" s="14"/>
      <c r="P393" s="14"/>
      <c r="Q393" s="14"/>
      <c r="R393" s="14"/>
      <c r="S393" s="14"/>
      <c r="T393" s="14"/>
      <c r="U393" s="14"/>
      <c r="V393" s="14"/>
      <c r="W393" s="14"/>
      <c r="X393" s="14"/>
      <c r="Y393" s="14"/>
      <c r="Z393" s="14"/>
      <c r="AA393" s="14"/>
      <c r="AB393" s="14"/>
      <c r="AC393" s="14"/>
      <c r="AD393" s="14"/>
      <c r="AE393" s="14"/>
      <c r="AF393" s="14"/>
      <c r="AG393" s="14"/>
    </row>
    <row r="394" spans="4:33" x14ac:dyDescent="0.25">
      <c r="D394" s="14"/>
      <c r="E394" s="14"/>
      <c r="F394" s="14"/>
      <c r="G394" s="3"/>
      <c r="H394" s="14"/>
      <c r="I394" s="4281"/>
      <c r="J394" s="4281"/>
      <c r="K394" s="4281"/>
      <c r="L394" s="4281"/>
      <c r="M394" s="14"/>
      <c r="N394" s="14"/>
      <c r="O394" s="14"/>
      <c r="P394" s="14"/>
      <c r="Q394" s="14"/>
      <c r="R394" s="14"/>
      <c r="S394" s="14"/>
      <c r="T394" s="14"/>
      <c r="U394" s="14"/>
      <c r="V394" s="14"/>
      <c r="W394" s="14"/>
      <c r="X394" s="14"/>
      <c r="Y394" s="14"/>
      <c r="Z394" s="14"/>
      <c r="AA394" s="14"/>
      <c r="AB394" s="14"/>
      <c r="AC394" s="14"/>
      <c r="AD394" s="14"/>
      <c r="AE394" s="14"/>
      <c r="AF394" s="14"/>
      <c r="AG394" s="14"/>
    </row>
    <row r="395" spans="4:33" x14ac:dyDescent="0.25">
      <c r="D395" s="14"/>
      <c r="E395" s="14"/>
      <c r="F395" s="14"/>
      <c r="G395" s="3"/>
      <c r="H395" s="14"/>
      <c r="I395" s="4281"/>
      <c r="J395" s="4281"/>
      <c r="K395" s="4281"/>
      <c r="L395" s="4281"/>
      <c r="M395" s="14"/>
      <c r="N395" s="14"/>
      <c r="O395" s="14"/>
      <c r="P395" s="14"/>
      <c r="Q395" s="14"/>
      <c r="R395" s="14"/>
      <c r="S395" s="14"/>
      <c r="T395" s="14"/>
      <c r="U395" s="14"/>
      <c r="V395" s="14"/>
      <c r="W395" s="14"/>
      <c r="X395" s="14"/>
      <c r="Y395" s="14"/>
      <c r="Z395" s="14"/>
      <c r="AA395" s="14"/>
      <c r="AB395" s="14"/>
      <c r="AC395" s="14"/>
      <c r="AD395" s="14"/>
      <c r="AE395" s="14"/>
      <c r="AF395" s="14"/>
      <c r="AG395" s="14"/>
    </row>
    <row r="396" spans="4:33" x14ac:dyDescent="0.25">
      <c r="D396" s="14"/>
      <c r="E396" s="14"/>
      <c r="F396" s="14"/>
      <c r="G396" s="3"/>
      <c r="H396" s="14"/>
      <c r="I396" s="4281"/>
      <c r="J396" s="4281"/>
      <c r="K396" s="4281"/>
      <c r="L396" s="4281"/>
      <c r="M396" s="14"/>
      <c r="N396" s="14"/>
      <c r="O396" s="14"/>
      <c r="P396" s="14"/>
      <c r="Q396" s="14"/>
      <c r="R396" s="14"/>
      <c r="S396" s="14"/>
      <c r="T396" s="14"/>
      <c r="U396" s="14"/>
      <c r="V396" s="14"/>
      <c r="W396" s="14"/>
      <c r="X396" s="14"/>
      <c r="Y396" s="14"/>
      <c r="Z396" s="14"/>
      <c r="AA396" s="14"/>
      <c r="AB396" s="14"/>
      <c r="AC396" s="14"/>
      <c r="AD396" s="14"/>
      <c r="AE396" s="14"/>
      <c r="AF396" s="14"/>
      <c r="AG396" s="14"/>
    </row>
    <row r="397" spans="4:33" x14ac:dyDescent="0.25">
      <c r="D397" s="14"/>
      <c r="E397" s="14"/>
      <c r="F397" s="14"/>
      <c r="G397" s="3"/>
      <c r="H397" s="14"/>
      <c r="I397" s="4281"/>
      <c r="J397" s="4281"/>
      <c r="K397" s="4281"/>
      <c r="L397" s="4281"/>
      <c r="M397" s="14"/>
      <c r="N397" s="14"/>
      <c r="O397" s="14"/>
      <c r="P397" s="14"/>
      <c r="Q397" s="14"/>
      <c r="R397" s="14"/>
      <c r="S397" s="14"/>
      <c r="T397" s="14"/>
      <c r="U397" s="14"/>
      <c r="V397" s="14"/>
      <c r="W397" s="14"/>
      <c r="X397" s="14"/>
      <c r="Y397" s="14"/>
      <c r="Z397" s="14"/>
      <c r="AA397" s="14"/>
      <c r="AB397" s="14"/>
      <c r="AC397" s="14"/>
      <c r="AD397" s="14"/>
      <c r="AE397" s="14"/>
      <c r="AF397" s="14"/>
      <c r="AG397" s="14"/>
    </row>
    <row r="398" spans="4:33" x14ac:dyDescent="0.25">
      <c r="D398" s="14"/>
      <c r="E398" s="14"/>
      <c r="F398" s="14"/>
      <c r="G398" s="3"/>
      <c r="H398" s="14"/>
      <c r="I398" s="4281"/>
      <c r="J398" s="4281"/>
      <c r="K398" s="4281"/>
      <c r="L398" s="4281"/>
      <c r="M398" s="14"/>
      <c r="N398" s="14"/>
      <c r="O398" s="14"/>
      <c r="P398" s="14"/>
      <c r="Q398" s="14"/>
      <c r="R398" s="14"/>
      <c r="S398" s="14"/>
      <c r="T398" s="14"/>
      <c r="U398" s="14"/>
      <c r="V398" s="14"/>
      <c r="W398" s="14"/>
      <c r="X398" s="14"/>
      <c r="Y398" s="14"/>
      <c r="Z398" s="14"/>
      <c r="AA398" s="14"/>
      <c r="AB398" s="14"/>
      <c r="AC398" s="14"/>
      <c r="AD398" s="14"/>
      <c r="AE398" s="14"/>
      <c r="AF398" s="14"/>
      <c r="AG398" s="14"/>
    </row>
    <row r="399" spans="4:33" x14ac:dyDescent="0.25">
      <c r="D399" s="14"/>
      <c r="E399" s="14"/>
      <c r="F399" s="14"/>
      <c r="G399" s="3"/>
      <c r="H399" s="14"/>
      <c r="I399" s="4281"/>
      <c r="J399" s="4281"/>
      <c r="K399" s="4281"/>
      <c r="L399" s="4281"/>
      <c r="M399" s="14"/>
      <c r="N399" s="14"/>
      <c r="O399" s="14"/>
      <c r="P399" s="14"/>
      <c r="Q399" s="14"/>
      <c r="R399" s="14"/>
      <c r="S399" s="14"/>
      <c r="T399" s="14"/>
      <c r="U399" s="14"/>
      <c r="V399" s="14"/>
      <c r="W399" s="14"/>
      <c r="X399" s="14"/>
      <c r="Y399" s="14"/>
      <c r="Z399" s="14"/>
      <c r="AA399" s="14"/>
      <c r="AB399" s="14"/>
      <c r="AC399" s="14"/>
      <c r="AD399" s="14"/>
      <c r="AE399" s="14"/>
      <c r="AF399" s="14"/>
      <c r="AG399" s="14"/>
    </row>
    <row r="400" spans="4:33" x14ac:dyDescent="0.25">
      <c r="D400" s="14"/>
      <c r="E400" s="14"/>
      <c r="F400" s="14"/>
      <c r="G400" s="3"/>
      <c r="H400" s="14"/>
      <c r="I400" s="4281"/>
      <c r="J400" s="4281"/>
      <c r="K400" s="4281"/>
      <c r="L400" s="4281"/>
      <c r="M400" s="14"/>
      <c r="N400" s="14"/>
      <c r="O400" s="14"/>
      <c r="P400" s="14"/>
      <c r="Q400" s="14"/>
      <c r="R400" s="14"/>
      <c r="S400" s="14"/>
      <c r="T400" s="14"/>
      <c r="U400" s="14"/>
      <c r="V400" s="14"/>
      <c r="W400" s="14"/>
      <c r="X400" s="14"/>
      <c r="Y400" s="14"/>
      <c r="Z400" s="14"/>
      <c r="AA400" s="14"/>
      <c r="AB400" s="14"/>
      <c r="AC400" s="14"/>
      <c r="AD400" s="14"/>
      <c r="AE400" s="14"/>
      <c r="AF400" s="14"/>
      <c r="AG400" s="14"/>
    </row>
    <row r="401" spans="4:33" x14ac:dyDescent="0.25">
      <c r="D401" s="14"/>
      <c r="E401" s="14"/>
      <c r="F401" s="14"/>
      <c r="G401" s="3"/>
      <c r="H401" s="14"/>
      <c r="I401" s="4281"/>
      <c r="J401" s="4281"/>
      <c r="K401" s="4281"/>
      <c r="L401" s="4281"/>
      <c r="M401" s="14"/>
      <c r="N401" s="14"/>
      <c r="O401" s="14"/>
      <c r="P401" s="14"/>
      <c r="Q401" s="14"/>
      <c r="R401" s="14"/>
      <c r="S401" s="14"/>
      <c r="T401" s="14"/>
      <c r="U401" s="14"/>
      <c r="V401" s="14"/>
      <c r="W401" s="14"/>
      <c r="X401" s="14"/>
      <c r="Y401" s="14"/>
      <c r="Z401" s="14"/>
      <c r="AA401" s="14"/>
      <c r="AB401" s="14"/>
      <c r="AC401" s="14"/>
      <c r="AD401" s="14"/>
      <c r="AE401" s="14"/>
      <c r="AF401" s="14"/>
      <c r="AG401" s="14"/>
    </row>
    <row r="402" spans="4:33" x14ac:dyDescent="0.25">
      <c r="D402" s="14"/>
      <c r="E402" s="14"/>
      <c r="F402" s="14"/>
      <c r="G402" s="3"/>
      <c r="H402" s="14"/>
      <c r="I402" s="4281"/>
      <c r="J402" s="4281"/>
      <c r="K402" s="4281"/>
      <c r="L402" s="4281"/>
      <c r="M402" s="14"/>
      <c r="N402" s="14"/>
      <c r="O402" s="14"/>
      <c r="P402" s="14"/>
      <c r="Q402" s="14"/>
      <c r="R402" s="14"/>
      <c r="S402" s="14"/>
      <c r="T402" s="14"/>
      <c r="U402" s="14"/>
      <c r="V402" s="14"/>
      <c r="W402" s="14"/>
      <c r="X402" s="14"/>
      <c r="Y402" s="14"/>
      <c r="Z402" s="14"/>
      <c r="AA402" s="14"/>
      <c r="AB402" s="14"/>
      <c r="AC402" s="14"/>
      <c r="AD402" s="14"/>
      <c r="AE402" s="14"/>
      <c r="AF402" s="14"/>
      <c r="AG402" s="14"/>
    </row>
    <row r="403" spans="4:33" x14ac:dyDescent="0.25">
      <c r="D403" s="14"/>
      <c r="E403" s="14"/>
      <c r="F403" s="14"/>
      <c r="G403" s="3"/>
      <c r="H403" s="14"/>
      <c r="I403" s="4281"/>
      <c r="J403" s="4281"/>
      <c r="K403" s="4281"/>
      <c r="L403" s="4281"/>
      <c r="M403" s="14"/>
      <c r="N403" s="14"/>
      <c r="O403" s="14"/>
      <c r="P403" s="14"/>
      <c r="Q403" s="14"/>
      <c r="R403" s="14"/>
      <c r="S403" s="14"/>
      <c r="T403" s="14"/>
      <c r="U403" s="14"/>
      <c r="V403" s="14"/>
      <c r="W403" s="14"/>
      <c r="X403" s="14"/>
      <c r="Y403" s="14"/>
      <c r="Z403" s="14"/>
      <c r="AA403" s="14"/>
      <c r="AB403" s="14"/>
      <c r="AC403" s="14"/>
      <c r="AD403" s="14"/>
      <c r="AE403" s="14"/>
      <c r="AF403" s="14"/>
      <c r="AG403" s="14"/>
    </row>
    <row r="404" spans="4:33" x14ac:dyDescent="0.25">
      <c r="D404" s="14"/>
      <c r="E404" s="14"/>
      <c r="F404" s="14"/>
      <c r="G404" s="3"/>
      <c r="H404" s="14"/>
      <c r="I404" s="4281"/>
      <c r="J404" s="4281"/>
      <c r="K404" s="4281"/>
      <c r="L404" s="4281"/>
      <c r="M404" s="14"/>
      <c r="N404" s="14"/>
      <c r="O404" s="14"/>
      <c r="P404" s="14"/>
      <c r="Q404" s="14"/>
      <c r="R404" s="14"/>
      <c r="S404" s="14"/>
      <c r="T404" s="14"/>
      <c r="U404" s="14"/>
      <c r="V404" s="14"/>
      <c r="W404" s="14"/>
      <c r="X404" s="14"/>
      <c r="Y404" s="14"/>
      <c r="Z404" s="14"/>
      <c r="AA404" s="14"/>
      <c r="AB404" s="14"/>
      <c r="AC404" s="14"/>
      <c r="AD404" s="14"/>
      <c r="AE404" s="14"/>
      <c r="AF404" s="14"/>
      <c r="AG404" s="14"/>
    </row>
    <row r="405" spans="4:33" x14ac:dyDescent="0.25">
      <c r="D405" s="14"/>
      <c r="E405" s="14"/>
      <c r="F405" s="14"/>
      <c r="G405" s="3"/>
      <c r="H405" s="14"/>
      <c r="I405" s="4281"/>
      <c r="J405" s="4281"/>
      <c r="K405" s="4281"/>
      <c r="L405" s="4281"/>
      <c r="M405" s="14"/>
      <c r="N405" s="14"/>
      <c r="O405" s="14"/>
      <c r="P405" s="14"/>
      <c r="Q405" s="14"/>
      <c r="R405" s="14"/>
      <c r="S405" s="14"/>
      <c r="T405" s="14"/>
      <c r="U405" s="14"/>
      <c r="V405" s="14"/>
      <c r="W405" s="14"/>
      <c r="X405" s="14"/>
      <c r="Y405" s="14"/>
      <c r="Z405" s="14"/>
      <c r="AA405" s="14"/>
      <c r="AB405" s="14"/>
      <c r="AC405" s="14"/>
      <c r="AD405" s="14"/>
      <c r="AE405" s="14"/>
      <c r="AF405" s="14"/>
      <c r="AG405" s="14"/>
    </row>
    <row r="406" spans="4:33" x14ac:dyDescent="0.25">
      <c r="D406" s="14"/>
      <c r="E406" s="14"/>
      <c r="F406" s="14"/>
      <c r="G406" s="3"/>
      <c r="H406" s="14"/>
      <c r="I406" s="4281"/>
      <c r="J406" s="4281"/>
      <c r="K406" s="4281"/>
      <c r="L406" s="4281"/>
      <c r="M406" s="14"/>
      <c r="N406" s="14"/>
      <c r="O406" s="14"/>
      <c r="P406" s="14"/>
      <c r="Q406" s="14"/>
      <c r="R406" s="14"/>
      <c r="S406" s="14"/>
      <c r="T406" s="14"/>
      <c r="U406" s="14"/>
      <c r="V406" s="14"/>
      <c r="W406" s="14"/>
      <c r="X406" s="14"/>
      <c r="Y406" s="14"/>
      <c r="Z406" s="14"/>
      <c r="AA406" s="14"/>
      <c r="AB406" s="14"/>
      <c r="AC406" s="14"/>
      <c r="AD406" s="14"/>
      <c r="AE406" s="14"/>
      <c r="AF406" s="14"/>
      <c r="AG406" s="14"/>
    </row>
    <row r="407" spans="4:33" x14ac:dyDescent="0.25">
      <c r="D407" s="14"/>
      <c r="E407" s="14"/>
      <c r="F407" s="14"/>
      <c r="G407" s="3"/>
      <c r="H407" s="14"/>
      <c r="I407" s="4281"/>
      <c r="J407" s="4281"/>
      <c r="K407" s="4281"/>
      <c r="L407" s="4281"/>
      <c r="M407" s="14"/>
      <c r="N407" s="14"/>
      <c r="O407" s="14"/>
      <c r="P407" s="14"/>
      <c r="Q407" s="14"/>
      <c r="R407" s="14"/>
      <c r="S407" s="14"/>
      <c r="T407" s="14"/>
      <c r="U407" s="14"/>
      <c r="V407" s="14"/>
      <c r="W407" s="14"/>
      <c r="X407" s="14"/>
      <c r="Y407" s="14"/>
      <c r="Z407" s="14"/>
      <c r="AA407" s="14"/>
      <c r="AB407" s="14"/>
      <c r="AC407" s="14"/>
      <c r="AD407" s="14"/>
      <c r="AE407" s="14"/>
      <c r="AF407" s="14"/>
      <c r="AG407" s="14"/>
    </row>
    <row r="408" spans="4:33" x14ac:dyDescent="0.25">
      <c r="D408" s="14"/>
      <c r="E408" s="14"/>
      <c r="F408" s="14"/>
      <c r="G408" s="3"/>
      <c r="H408" s="14"/>
      <c r="I408" s="4281"/>
      <c r="J408" s="4281"/>
      <c r="K408" s="4281"/>
      <c r="L408" s="4281"/>
      <c r="M408" s="14"/>
      <c r="N408" s="14"/>
      <c r="O408" s="14"/>
      <c r="P408" s="14"/>
      <c r="Q408" s="14"/>
      <c r="R408" s="14"/>
      <c r="S408" s="14"/>
      <c r="T408" s="14"/>
      <c r="U408" s="14"/>
      <c r="V408" s="14"/>
      <c r="W408" s="14"/>
      <c r="X408" s="14"/>
      <c r="Y408" s="14"/>
      <c r="Z408" s="14"/>
      <c r="AA408" s="14"/>
      <c r="AB408" s="14"/>
      <c r="AC408" s="14"/>
      <c r="AD408" s="14"/>
      <c r="AE408" s="14"/>
      <c r="AF408" s="14"/>
      <c r="AG408" s="14"/>
    </row>
    <row r="409" spans="4:33" x14ac:dyDescent="0.25">
      <c r="D409" s="14"/>
      <c r="E409" s="14"/>
      <c r="F409" s="14"/>
      <c r="G409" s="3"/>
      <c r="H409" s="14"/>
      <c r="I409" s="4281"/>
      <c r="J409" s="4281"/>
      <c r="K409" s="4281"/>
      <c r="L409" s="4281"/>
      <c r="M409" s="14"/>
      <c r="N409" s="14"/>
      <c r="O409" s="14"/>
      <c r="P409" s="14"/>
      <c r="Q409" s="14"/>
      <c r="R409" s="14"/>
      <c r="S409" s="14"/>
      <c r="T409" s="14"/>
      <c r="U409" s="14"/>
      <c r="V409" s="14"/>
      <c r="W409" s="14"/>
      <c r="X409" s="14"/>
      <c r="Y409" s="14"/>
      <c r="Z409" s="14"/>
      <c r="AA409" s="14"/>
      <c r="AB409" s="14"/>
      <c r="AC409" s="14"/>
      <c r="AD409" s="14"/>
      <c r="AE409" s="14"/>
      <c r="AF409" s="14"/>
      <c r="AG409" s="14"/>
    </row>
    <row r="410" spans="4:33" x14ac:dyDescent="0.25">
      <c r="D410" s="14"/>
      <c r="E410" s="14"/>
      <c r="F410" s="14"/>
      <c r="G410" s="3"/>
      <c r="H410" s="14"/>
      <c r="I410" s="4281"/>
      <c r="J410" s="4281"/>
      <c r="K410" s="4281"/>
      <c r="L410" s="4281"/>
      <c r="M410" s="14"/>
      <c r="N410" s="14"/>
      <c r="O410" s="14"/>
      <c r="P410" s="14"/>
      <c r="Q410" s="14"/>
      <c r="R410" s="14"/>
      <c r="S410" s="14"/>
      <c r="T410" s="14"/>
      <c r="U410" s="14"/>
      <c r="V410" s="14"/>
      <c r="W410" s="14"/>
      <c r="X410" s="14"/>
      <c r="Y410" s="14"/>
      <c r="Z410" s="14"/>
      <c r="AA410" s="14"/>
      <c r="AB410" s="14"/>
      <c r="AC410" s="14"/>
      <c r="AD410" s="14"/>
      <c r="AE410" s="14"/>
      <c r="AF410" s="14"/>
      <c r="AG410" s="14"/>
    </row>
    <row r="411" spans="4:33" x14ac:dyDescent="0.25">
      <c r="D411" s="14"/>
      <c r="E411" s="14"/>
      <c r="F411" s="14"/>
      <c r="G411" s="3"/>
      <c r="H411" s="14"/>
      <c r="I411" s="4281"/>
      <c r="J411" s="4281"/>
      <c r="K411" s="4281"/>
      <c r="L411" s="4281"/>
      <c r="M411" s="14"/>
      <c r="N411" s="14"/>
      <c r="O411" s="14"/>
      <c r="P411" s="14"/>
      <c r="Q411" s="14"/>
      <c r="R411" s="14"/>
      <c r="S411" s="14"/>
      <c r="T411" s="14"/>
      <c r="U411" s="14"/>
      <c r="V411" s="14"/>
      <c r="W411" s="14"/>
      <c r="X411" s="14"/>
      <c r="Y411" s="14"/>
      <c r="Z411" s="14"/>
      <c r="AA411" s="14"/>
      <c r="AB411" s="14"/>
      <c r="AC411" s="14"/>
      <c r="AD411" s="14"/>
      <c r="AE411" s="14"/>
      <c r="AF411" s="14"/>
      <c r="AG411" s="14"/>
    </row>
    <row r="412" spans="4:33" x14ac:dyDescent="0.25">
      <c r="D412" s="14"/>
      <c r="E412" s="14"/>
      <c r="F412" s="14"/>
      <c r="G412" s="3"/>
      <c r="H412" s="14"/>
      <c r="I412" s="4281"/>
      <c r="J412" s="4281"/>
      <c r="K412" s="4281"/>
      <c r="L412" s="4281"/>
      <c r="M412" s="14"/>
      <c r="N412" s="14"/>
      <c r="O412" s="14"/>
      <c r="P412" s="14"/>
      <c r="Q412" s="14"/>
      <c r="R412" s="14"/>
      <c r="S412" s="14"/>
      <c r="T412" s="14"/>
      <c r="U412" s="14"/>
      <c r="V412" s="14"/>
      <c r="W412" s="14"/>
      <c r="X412" s="14"/>
      <c r="Y412" s="14"/>
      <c r="Z412" s="14"/>
      <c r="AA412" s="14"/>
      <c r="AB412" s="14"/>
      <c r="AC412" s="14"/>
      <c r="AD412" s="14"/>
      <c r="AE412" s="14"/>
      <c r="AF412" s="14"/>
      <c r="AG412" s="14"/>
    </row>
    <row r="413" spans="4:33" x14ac:dyDescent="0.25">
      <c r="D413" s="14"/>
      <c r="E413" s="14"/>
      <c r="F413" s="14"/>
      <c r="G413" s="3"/>
      <c r="H413" s="14"/>
      <c r="I413" s="4281"/>
      <c r="J413" s="4281"/>
      <c r="K413" s="4281"/>
      <c r="L413" s="4281"/>
      <c r="M413" s="14"/>
      <c r="N413" s="14"/>
      <c r="O413" s="14"/>
      <c r="P413" s="14"/>
      <c r="Q413" s="14"/>
      <c r="R413" s="14"/>
      <c r="S413" s="14"/>
      <c r="T413" s="14"/>
      <c r="U413" s="14"/>
      <c r="V413" s="14"/>
      <c r="W413" s="14"/>
      <c r="X413" s="14"/>
      <c r="Y413" s="14"/>
      <c r="Z413" s="14"/>
      <c r="AA413" s="14"/>
      <c r="AB413" s="14"/>
      <c r="AC413" s="14"/>
      <c r="AD413" s="14"/>
      <c r="AE413" s="14"/>
      <c r="AF413" s="14"/>
      <c r="AG413" s="14"/>
    </row>
    <row r="414" spans="4:33" x14ac:dyDescent="0.25">
      <c r="D414" s="14"/>
      <c r="E414" s="14"/>
      <c r="F414" s="14"/>
      <c r="G414" s="3"/>
      <c r="H414" s="14"/>
      <c r="I414" s="4281"/>
      <c r="J414" s="4281"/>
      <c r="K414" s="4281"/>
      <c r="L414" s="4281"/>
      <c r="M414" s="14"/>
      <c r="N414" s="14"/>
      <c r="O414" s="14"/>
      <c r="P414" s="14"/>
      <c r="Q414" s="14"/>
      <c r="R414" s="14"/>
      <c r="S414" s="14"/>
      <c r="T414" s="14"/>
      <c r="U414" s="14"/>
      <c r="V414" s="14"/>
      <c r="W414" s="14"/>
      <c r="X414" s="14"/>
      <c r="Y414" s="14"/>
      <c r="Z414" s="14"/>
      <c r="AA414" s="14"/>
      <c r="AB414" s="14"/>
      <c r="AC414" s="14"/>
      <c r="AD414" s="14"/>
      <c r="AE414" s="14"/>
      <c r="AF414" s="14"/>
      <c r="AG414" s="14"/>
    </row>
    <row r="415" spans="4:33" x14ac:dyDescent="0.25">
      <c r="D415" s="14"/>
      <c r="E415" s="14"/>
      <c r="F415" s="14"/>
      <c r="G415" s="3"/>
      <c r="H415" s="14"/>
      <c r="I415" s="4281"/>
      <c r="J415" s="4281"/>
      <c r="K415" s="4281"/>
      <c r="L415" s="4281"/>
      <c r="M415" s="14"/>
      <c r="N415" s="14"/>
      <c r="O415" s="14"/>
      <c r="P415" s="14"/>
      <c r="Q415" s="14"/>
      <c r="R415" s="14"/>
      <c r="S415" s="14"/>
      <c r="T415" s="14"/>
      <c r="U415" s="14"/>
      <c r="V415" s="14"/>
      <c r="W415" s="14"/>
      <c r="X415" s="14"/>
      <c r="Y415" s="14"/>
      <c r="Z415" s="14"/>
      <c r="AA415" s="14"/>
      <c r="AB415" s="14"/>
      <c r="AC415" s="14"/>
      <c r="AD415" s="14"/>
      <c r="AE415" s="14"/>
      <c r="AF415" s="14"/>
      <c r="AG415" s="14"/>
    </row>
    <row r="416" spans="4:33" x14ac:dyDescent="0.25">
      <c r="D416" s="14"/>
      <c r="E416" s="14"/>
      <c r="F416" s="14"/>
      <c r="G416" s="3"/>
      <c r="H416" s="14"/>
      <c r="I416" s="4281"/>
      <c r="J416" s="4281"/>
      <c r="K416" s="4281"/>
      <c r="L416" s="4281"/>
      <c r="M416" s="14"/>
      <c r="N416" s="14"/>
      <c r="O416" s="14"/>
      <c r="P416" s="14"/>
      <c r="Q416" s="14"/>
      <c r="R416" s="14"/>
      <c r="S416" s="14"/>
      <c r="T416" s="14"/>
      <c r="U416" s="14"/>
      <c r="V416" s="14"/>
      <c r="W416" s="14"/>
      <c r="X416" s="14"/>
      <c r="Y416" s="14"/>
      <c r="Z416" s="14"/>
      <c r="AA416" s="14"/>
      <c r="AB416" s="14"/>
      <c r="AC416" s="14"/>
      <c r="AD416" s="14"/>
      <c r="AE416" s="14"/>
      <c r="AF416" s="14"/>
      <c r="AG416" s="14"/>
    </row>
    <row r="417" spans="4:33" x14ac:dyDescent="0.25">
      <c r="D417" s="14"/>
      <c r="E417" s="14"/>
      <c r="F417" s="14"/>
      <c r="G417" s="3"/>
      <c r="H417" s="14"/>
      <c r="I417" s="4281"/>
      <c r="J417" s="4281"/>
      <c r="K417" s="4281"/>
      <c r="L417" s="4281"/>
      <c r="M417" s="14"/>
      <c r="N417" s="14"/>
      <c r="O417" s="14"/>
      <c r="P417" s="14"/>
      <c r="Q417" s="14"/>
      <c r="R417" s="14"/>
      <c r="S417" s="14"/>
      <c r="T417" s="14"/>
      <c r="U417" s="14"/>
      <c r="V417" s="14"/>
      <c r="W417" s="14"/>
      <c r="X417" s="14"/>
      <c r="Y417" s="14"/>
      <c r="Z417" s="14"/>
      <c r="AA417" s="14"/>
      <c r="AB417" s="14"/>
      <c r="AC417" s="14"/>
      <c r="AD417" s="14"/>
      <c r="AE417" s="14"/>
      <c r="AF417" s="14"/>
      <c r="AG417" s="14"/>
    </row>
    <row r="418" spans="4:33" x14ac:dyDescent="0.25">
      <c r="D418" s="14"/>
      <c r="E418" s="14"/>
      <c r="F418" s="14"/>
      <c r="G418" s="3"/>
      <c r="H418" s="14"/>
      <c r="I418" s="4281"/>
      <c r="J418" s="4281"/>
      <c r="K418" s="4281"/>
      <c r="L418" s="4281"/>
      <c r="M418" s="14"/>
      <c r="N418" s="14"/>
      <c r="O418" s="14"/>
      <c r="P418" s="14"/>
      <c r="Q418" s="14"/>
      <c r="R418" s="14"/>
      <c r="S418" s="14"/>
      <c r="T418" s="14"/>
      <c r="U418" s="14"/>
      <c r="V418" s="14"/>
      <c r="W418" s="14"/>
      <c r="X418" s="14"/>
      <c r="Y418" s="14"/>
      <c r="Z418" s="14"/>
      <c r="AA418" s="14"/>
      <c r="AB418" s="14"/>
      <c r="AC418" s="14"/>
      <c r="AD418" s="14"/>
      <c r="AE418" s="14"/>
      <c r="AF418" s="14"/>
      <c r="AG418" s="14"/>
    </row>
    <row r="419" spans="4:33" x14ac:dyDescent="0.25">
      <c r="D419" s="14"/>
      <c r="E419" s="14"/>
      <c r="F419" s="14"/>
      <c r="G419" s="3"/>
      <c r="H419" s="14"/>
      <c r="I419" s="4281"/>
      <c r="J419" s="4281"/>
      <c r="K419" s="4281"/>
      <c r="L419" s="4281"/>
      <c r="M419" s="14"/>
      <c r="N419" s="14"/>
      <c r="O419" s="14"/>
      <c r="P419" s="14"/>
      <c r="Q419" s="14"/>
      <c r="R419" s="14"/>
      <c r="S419" s="14"/>
      <c r="T419" s="14"/>
      <c r="U419" s="14"/>
      <c r="V419" s="14"/>
      <c r="W419" s="14"/>
      <c r="X419" s="14"/>
      <c r="Y419" s="14"/>
      <c r="Z419" s="14"/>
      <c r="AA419" s="14"/>
      <c r="AB419" s="14"/>
      <c r="AC419" s="14"/>
      <c r="AD419" s="14"/>
      <c r="AE419" s="14"/>
      <c r="AF419" s="14"/>
      <c r="AG419" s="14"/>
    </row>
    <row r="420" spans="4:33" x14ac:dyDescent="0.25">
      <c r="D420" s="14"/>
      <c r="E420" s="14"/>
      <c r="F420" s="14"/>
      <c r="G420" s="3"/>
      <c r="H420" s="14"/>
      <c r="I420" s="4281"/>
      <c r="J420" s="4281"/>
      <c r="K420" s="4281"/>
      <c r="L420" s="4281"/>
      <c r="M420" s="14"/>
      <c r="N420" s="14"/>
      <c r="O420" s="14"/>
      <c r="P420" s="14"/>
      <c r="Q420" s="14"/>
      <c r="R420" s="14"/>
      <c r="S420" s="14"/>
      <c r="T420" s="14"/>
      <c r="U420" s="14"/>
      <c r="V420" s="14"/>
      <c r="W420" s="14"/>
      <c r="X420" s="14"/>
      <c r="Y420" s="14"/>
      <c r="Z420" s="14"/>
      <c r="AA420" s="14"/>
      <c r="AB420" s="14"/>
      <c r="AC420" s="14"/>
      <c r="AD420" s="14"/>
      <c r="AE420" s="14"/>
      <c r="AF420" s="14"/>
      <c r="AG420" s="14"/>
    </row>
    <row r="421" spans="4:33" x14ac:dyDescent="0.25">
      <c r="D421" s="14"/>
      <c r="E421" s="14"/>
      <c r="F421" s="14"/>
      <c r="G421" s="3"/>
      <c r="H421" s="14"/>
      <c r="I421" s="4281"/>
      <c r="J421" s="4281"/>
      <c r="K421" s="4281"/>
      <c r="L421" s="4281"/>
      <c r="M421" s="14"/>
      <c r="N421" s="14"/>
      <c r="O421" s="14"/>
      <c r="P421" s="14"/>
      <c r="Q421" s="14"/>
      <c r="R421" s="14"/>
      <c r="S421" s="14"/>
      <c r="T421" s="14"/>
      <c r="U421" s="14"/>
      <c r="V421" s="14"/>
      <c r="W421" s="14"/>
      <c r="X421" s="14"/>
      <c r="Y421" s="14"/>
      <c r="Z421" s="14"/>
      <c r="AA421" s="14"/>
      <c r="AB421" s="14"/>
      <c r="AC421" s="14"/>
      <c r="AD421" s="14"/>
      <c r="AE421" s="14"/>
      <c r="AF421" s="14"/>
      <c r="AG421" s="14"/>
    </row>
    <row r="422" spans="4:33" x14ac:dyDescent="0.25">
      <c r="D422" s="14"/>
      <c r="E422" s="14"/>
      <c r="F422" s="14"/>
      <c r="G422" s="3"/>
      <c r="H422" s="14"/>
      <c r="I422" s="4281"/>
      <c r="J422" s="4281"/>
      <c r="K422" s="4281"/>
      <c r="L422" s="4281"/>
      <c r="M422" s="14"/>
      <c r="N422" s="14"/>
      <c r="O422" s="14"/>
      <c r="P422" s="14"/>
      <c r="Q422" s="14"/>
      <c r="R422" s="14"/>
      <c r="S422" s="14"/>
      <c r="T422" s="14"/>
      <c r="U422" s="14"/>
      <c r="V422" s="14"/>
      <c r="W422" s="14"/>
      <c r="X422" s="14"/>
      <c r="Y422" s="14"/>
      <c r="Z422" s="14"/>
      <c r="AA422" s="14"/>
      <c r="AB422" s="14"/>
      <c r="AC422" s="14"/>
      <c r="AD422" s="14"/>
      <c r="AE422" s="14"/>
      <c r="AF422" s="14"/>
      <c r="AG422" s="14"/>
    </row>
    <row r="423" spans="4:33" x14ac:dyDescent="0.25">
      <c r="D423" s="14"/>
      <c r="E423" s="14"/>
      <c r="F423" s="14"/>
      <c r="G423" s="3"/>
      <c r="H423" s="14"/>
      <c r="I423" s="4281"/>
      <c r="J423" s="4281"/>
      <c r="K423" s="4281"/>
      <c r="L423" s="4281"/>
      <c r="M423" s="14"/>
      <c r="N423" s="14"/>
      <c r="O423" s="14"/>
      <c r="P423" s="14"/>
      <c r="Q423" s="14"/>
      <c r="R423" s="14"/>
      <c r="S423" s="14"/>
      <c r="T423" s="14"/>
      <c r="U423" s="14"/>
      <c r="V423" s="14"/>
      <c r="W423" s="14"/>
      <c r="X423" s="14"/>
      <c r="Y423" s="14"/>
      <c r="Z423" s="14"/>
      <c r="AA423" s="14"/>
      <c r="AB423" s="14"/>
      <c r="AC423" s="14"/>
      <c r="AD423" s="14"/>
      <c r="AE423" s="14"/>
      <c r="AF423" s="14"/>
      <c r="AG423" s="14"/>
    </row>
    <row r="424" spans="4:33" x14ac:dyDescent="0.25">
      <c r="D424" s="14"/>
      <c r="E424" s="14"/>
      <c r="F424" s="14"/>
      <c r="G424" s="3"/>
      <c r="H424" s="14"/>
      <c r="I424" s="4281"/>
      <c r="J424" s="4281"/>
      <c r="K424" s="4281"/>
      <c r="L424" s="4281"/>
      <c r="M424" s="14"/>
      <c r="N424" s="14"/>
      <c r="O424" s="14"/>
      <c r="P424" s="14"/>
      <c r="Q424" s="14"/>
      <c r="R424" s="14"/>
      <c r="S424" s="14"/>
      <c r="T424" s="14"/>
      <c r="U424" s="14"/>
      <c r="V424" s="14"/>
      <c r="W424" s="14"/>
      <c r="X424" s="14"/>
      <c r="Y424" s="14"/>
      <c r="Z424" s="14"/>
      <c r="AA424" s="14"/>
      <c r="AB424" s="14"/>
      <c r="AC424" s="14"/>
      <c r="AD424" s="14"/>
      <c r="AE424" s="14"/>
      <c r="AF424" s="14"/>
      <c r="AG424" s="14"/>
    </row>
    <row r="425" spans="4:33" x14ac:dyDescent="0.25">
      <c r="D425" s="14"/>
      <c r="E425" s="14"/>
      <c r="F425" s="14"/>
      <c r="G425" s="3"/>
      <c r="H425" s="14"/>
      <c r="I425" s="4281"/>
      <c r="J425" s="4281"/>
      <c r="K425" s="4281"/>
      <c r="L425" s="4281"/>
      <c r="M425" s="14"/>
      <c r="N425" s="14"/>
      <c r="O425" s="14"/>
      <c r="P425" s="14"/>
      <c r="Q425" s="14"/>
      <c r="R425" s="14"/>
      <c r="S425" s="14"/>
      <c r="T425" s="14"/>
      <c r="U425" s="14"/>
      <c r="V425" s="14"/>
      <c r="W425" s="14"/>
      <c r="X425" s="14"/>
      <c r="Y425" s="14"/>
      <c r="Z425" s="14"/>
      <c r="AA425" s="14"/>
      <c r="AB425" s="14"/>
      <c r="AC425" s="14"/>
      <c r="AD425" s="14"/>
      <c r="AE425" s="14"/>
      <c r="AF425" s="14"/>
      <c r="AG425" s="14"/>
    </row>
    <row r="426" spans="4:33" x14ac:dyDescent="0.25">
      <c r="D426" s="14"/>
      <c r="E426" s="14"/>
      <c r="F426" s="14"/>
      <c r="G426" s="3"/>
      <c r="H426" s="14"/>
      <c r="I426" s="4281"/>
      <c r="J426" s="4281"/>
      <c r="K426" s="4281"/>
      <c r="L426" s="4281"/>
      <c r="M426" s="14"/>
      <c r="N426" s="14"/>
      <c r="O426" s="14"/>
      <c r="P426" s="14"/>
      <c r="Q426" s="14"/>
      <c r="R426" s="14"/>
      <c r="S426" s="14"/>
      <c r="T426" s="14"/>
      <c r="U426" s="14"/>
      <c r="V426" s="14"/>
      <c r="W426" s="14"/>
      <c r="X426" s="14"/>
      <c r="Y426" s="14"/>
      <c r="Z426" s="14"/>
      <c r="AA426" s="14"/>
      <c r="AB426" s="14"/>
      <c r="AC426" s="14"/>
      <c r="AD426" s="14"/>
      <c r="AE426" s="14"/>
      <c r="AF426" s="14"/>
      <c r="AG426" s="14"/>
    </row>
    <row r="427" spans="4:33" x14ac:dyDescent="0.25">
      <c r="D427" s="14"/>
      <c r="E427" s="14"/>
      <c r="F427" s="14"/>
      <c r="G427" s="3"/>
      <c r="H427" s="14"/>
      <c r="I427" s="4281"/>
      <c r="J427" s="4281"/>
      <c r="K427" s="4281"/>
      <c r="L427" s="4281"/>
      <c r="M427" s="14"/>
      <c r="N427" s="14"/>
      <c r="O427" s="14"/>
      <c r="P427" s="14"/>
      <c r="Q427" s="14"/>
      <c r="R427" s="14"/>
      <c r="S427" s="14"/>
      <c r="T427" s="14"/>
      <c r="U427" s="14"/>
      <c r="V427" s="14"/>
      <c r="W427" s="14"/>
      <c r="X427" s="14"/>
      <c r="Y427" s="14"/>
      <c r="Z427" s="14"/>
      <c r="AA427" s="14"/>
      <c r="AB427" s="14"/>
      <c r="AC427" s="14"/>
      <c r="AD427" s="14"/>
      <c r="AE427" s="14"/>
      <c r="AF427" s="14"/>
      <c r="AG427" s="14"/>
    </row>
    <row r="428" spans="4:33" x14ac:dyDescent="0.25">
      <c r="D428" s="14"/>
      <c r="E428" s="14"/>
      <c r="F428" s="14"/>
      <c r="G428" s="3"/>
      <c r="H428" s="14"/>
      <c r="I428" s="4281"/>
      <c r="J428" s="4281"/>
      <c r="K428" s="4281"/>
      <c r="L428" s="4281"/>
      <c r="M428" s="14"/>
      <c r="N428" s="14"/>
      <c r="O428" s="14"/>
      <c r="P428" s="14"/>
      <c r="Q428" s="14"/>
      <c r="R428" s="14"/>
      <c r="S428" s="14"/>
      <c r="T428" s="14"/>
      <c r="U428" s="14"/>
      <c r="V428" s="14"/>
      <c r="W428" s="14"/>
      <c r="X428" s="14"/>
      <c r="Y428" s="14"/>
      <c r="Z428" s="14"/>
      <c r="AA428" s="14"/>
      <c r="AB428" s="14"/>
      <c r="AC428" s="14"/>
      <c r="AD428" s="14"/>
      <c r="AE428" s="14"/>
      <c r="AF428" s="14"/>
      <c r="AG428" s="14"/>
    </row>
    <row r="429" spans="4:33" x14ac:dyDescent="0.25">
      <c r="D429" s="14"/>
      <c r="E429" s="14"/>
      <c r="F429" s="14"/>
      <c r="G429" s="3"/>
      <c r="H429" s="14"/>
      <c r="I429" s="4281"/>
      <c r="J429" s="4281"/>
      <c r="K429" s="4281"/>
      <c r="L429" s="4281"/>
      <c r="M429" s="14"/>
      <c r="N429" s="14"/>
      <c r="O429" s="14"/>
      <c r="P429" s="14"/>
      <c r="Q429" s="14"/>
      <c r="R429" s="14"/>
      <c r="S429" s="14"/>
      <c r="T429" s="14"/>
      <c r="U429" s="14"/>
      <c r="V429" s="14"/>
      <c r="W429" s="14"/>
      <c r="X429" s="14"/>
      <c r="Y429" s="14"/>
      <c r="Z429" s="14"/>
      <c r="AA429" s="14"/>
      <c r="AB429" s="14"/>
      <c r="AC429" s="14"/>
      <c r="AD429" s="14"/>
      <c r="AE429" s="14"/>
      <c r="AF429" s="14"/>
      <c r="AG429" s="14"/>
    </row>
    <row r="430" spans="4:33" x14ac:dyDescent="0.25">
      <c r="D430" s="14"/>
      <c r="E430" s="14"/>
      <c r="F430" s="14"/>
      <c r="G430" s="3"/>
      <c r="H430" s="14"/>
      <c r="I430" s="4281"/>
      <c r="J430" s="4281"/>
      <c r="K430" s="4281"/>
      <c r="L430" s="4281"/>
      <c r="M430" s="14"/>
      <c r="N430" s="14"/>
      <c r="O430" s="14"/>
      <c r="P430" s="14"/>
      <c r="Q430" s="14"/>
      <c r="R430" s="14"/>
      <c r="S430" s="14"/>
      <c r="T430" s="14"/>
      <c r="U430" s="14"/>
      <c r="V430" s="14"/>
      <c r="W430" s="14"/>
      <c r="X430" s="14"/>
      <c r="Y430" s="14"/>
      <c r="Z430" s="14"/>
      <c r="AA430" s="14"/>
      <c r="AB430" s="14"/>
      <c r="AC430" s="14"/>
      <c r="AD430" s="14"/>
      <c r="AE430" s="14"/>
      <c r="AF430" s="14"/>
      <c r="AG430" s="14"/>
    </row>
    <row r="431" spans="4:33" x14ac:dyDescent="0.25">
      <c r="D431" s="14"/>
      <c r="E431" s="14"/>
      <c r="F431" s="14"/>
      <c r="G431" s="3"/>
      <c r="H431" s="14"/>
      <c r="I431" s="4281"/>
      <c r="J431" s="4281"/>
      <c r="K431" s="4281"/>
      <c r="L431" s="4281"/>
      <c r="M431" s="14"/>
      <c r="N431" s="14"/>
      <c r="O431" s="14"/>
      <c r="P431" s="14"/>
      <c r="Q431" s="14"/>
      <c r="R431" s="14"/>
      <c r="S431" s="14"/>
      <c r="T431" s="14"/>
      <c r="U431" s="14"/>
      <c r="V431" s="14"/>
      <c r="W431" s="14"/>
      <c r="X431" s="14"/>
      <c r="Y431" s="14"/>
      <c r="Z431" s="14"/>
      <c r="AA431" s="14"/>
      <c r="AB431" s="14"/>
      <c r="AC431" s="14"/>
      <c r="AD431" s="14"/>
      <c r="AE431" s="14"/>
      <c r="AF431" s="14"/>
      <c r="AG431" s="14"/>
    </row>
    <row r="432" spans="4:33" x14ac:dyDescent="0.25">
      <c r="D432" s="14"/>
      <c r="E432" s="14"/>
      <c r="F432" s="14"/>
      <c r="G432" s="3"/>
      <c r="H432" s="14"/>
      <c r="I432" s="4281"/>
      <c r="J432" s="4281"/>
      <c r="K432" s="4281"/>
      <c r="L432" s="4281"/>
      <c r="M432" s="14"/>
      <c r="N432" s="14"/>
      <c r="O432" s="14"/>
      <c r="P432" s="14"/>
      <c r="Q432" s="14"/>
      <c r="R432" s="14"/>
      <c r="S432" s="14"/>
      <c r="T432" s="14"/>
      <c r="U432" s="14"/>
      <c r="V432" s="14"/>
      <c r="W432" s="14"/>
      <c r="X432" s="14"/>
      <c r="Y432" s="14"/>
      <c r="Z432" s="14"/>
      <c r="AA432" s="14"/>
      <c r="AB432" s="14"/>
      <c r="AC432" s="14"/>
      <c r="AD432" s="14"/>
      <c r="AE432" s="14"/>
      <c r="AF432" s="14"/>
      <c r="AG432" s="14"/>
    </row>
    <row r="433" spans="4:33" x14ac:dyDescent="0.25">
      <c r="D433" s="14"/>
      <c r="E433" s="14"/>
      <c r="F433" s="14"/>
      <c r="G433" s="3"/>
      <c r="H433" s="14"/>
      <c r="I433" s="4281"/>
      <c r="J433" s="4281"/>
      <c r="K433" s="4281"/>
      <c r="L433" s="4281"/>
      <c r="M433" s="14"/>
      <c r="N433" s="14"/>
      <c r="O433" s="14"/>
      <c r="P433" s="14"/>
      <c r="Q433" s="14"/>
      <c r="R433" s="14"/>
      <c r="S433" s="14"/>
      <c r="T433" s="14"/>
      <c r="U433" s="14"/>
      <c r="V433" s="14"/>
      <c r="W433" s="14"/>
      <c r="X433" s="14"/>
      <c r="Y433" s="14"/>
      <c r="Z433" s="14"/>
      <c r="AA433" s="14"/>
      <c r="AB433" s="14"/>
      <c r="AC433" s="14"/>
      <c r="AD433" s="14"/>
      <c r="AE433" s="14"/>
      <c r="AF433" s="14"/>
      <c r="AG433" s="14"/>
    </row>
    <row r="434" spans="4:33" x14ac:dyDescent="0.25">
      <c r="D434" s="14"/>
      <c r="E434" s="14"/>
      <c r="F434" s="14"/>
      <c r="G434" s="3"/>
      <c r="H434" s="14"/>
      <c r="I434" s="4281"/>
      <c r="J434" s="4281"/>
      <c r="K434" s="4281"/>
      <c r="L434" s="4281"/>
      <c r="M434" s="14"/>
      <c r="N434" s="14"/>
      <c r="O434" s="14"/>
      <c r="P434" s="14"/>
      <c r="Q434" s="14"/>
      <c r="R434" s="14"/>
      <c r="S434" s="14"/>
      <c r="T434" s="14"/>
      <c r="U434" s="14"/>
      <c r="V434" s="14"/>
      <c r="W434" s="14"/>
      <c r="X434" s="14"/>
      <c r="Y434" s="14"/>
      <c r="Z434" s="14"/>
      <c r="AA434" s="14"/>
      <c r="AB434" s="14"/>
      <c r="AC434" s="14"/>
      <c r="AD434" s="14"/>
      <c r="AE434" s="14"/>
      <c r="AF434" s="14"/>
      <c r="AG434" s="14"/>
    </row>
    <row r="435" spans="4:33" x14ac:dyDescent="0.25">
      <c r="D435" s="14"/>
      <c r="E435" s="14"/>
      <c r="F435" s="14"/>
      <c r="G435" s="3"/>
      <c r="H435" s="14"/>
      <c r="I435" s="4281"/>
      <c r="J435" s="4281"/>
      <c r="K435" s="4281"/>
      <c r="L435" s="4281"/>
      <c r="M435" s="14"/>
      <c r="N435" s="14"/>
      <c r="O435" s="14"/>
      <c r="P435" s="14"/>
      <c r="Q435" s="14"/>
      <c r="R435" s="14"/>
      <c r="S435" s="14"/>
      <c r="T435" s="14"/>
      <c r="U435" s="14"/>
      <c r="V435" s="14"/>
      <c r="W435" s="14"/>
      <c r="X435" s="14"/>
      <c r="Y435" s="14"/>
      <c r="Z435" s="14"/>
      <c r="AA435" s="14"/>
      <c r="AB435" s="14"/>
      <c r="AC435" s="14"/>
      <c r="AD435" s="14"/>
      <c r="AE435" s="14"/>
      <c r="AF435" s="14"/>
      <c r="AG435" s="14"/>
    </row>
    <row r="436" spans="4:33" x14ac:dyDescent="0.25">
      <c r="D436" s="14"/>
      <c r="E436" s="14"/>
      <c r="F436" s="14"/>
      <c r="G436" s="3"/>
      <c r="H436" s="14"/>
      <c r="I436" s="4281"/>
      <c r="J436" s="4281"/>
      <c r="K436" s="4281"/>
      <c r="L436" s="4281"/>
      <c r="M436" s="14"/>
      <c r="N436" s="14"/>
      <c r="O436" s="14"/>
      <c r="P436" s="14"/>
      <c r="Q436" s="14"/>
      <c r="R436" s="14"/>
      <c r="S436" s="14"/>
      <c r="T436" s="14"/>
      <c r="U436" s="14"/>
      <c r="V436" s="14"/>
      <c r="W436" s="14"/>
      <c r="X436" s="14"/>
      <c r="Y436" s="14"/>
      <c r="Z436" s="14"/>
      <c r="AA436" s="14"/>
      <c r="AB436" s="14"/>
      <c r="AC436" s="14"/>
      <c r="AD436" s="14"/>
      <c r="AE436" s="14"/>
      <c r="AF436" s="14"/>
      <c r="AG436" s="14"/>
    </row>
    <row r="437" spans="4:33" x14ac:dyDescent="0.25">
      <c r="D437" s="14"/>
      <c r="E437" s="14"/>
      <c r="F437" s="14"/>
      <c r="G437" s="3"/>
      <c r="H437" s="14"/>
      <c r="I437" s="4281"/>
      <c r="J437" s="4281"/>
      <c r="K437" s="4281"/>
      <c r="L437" s="4281"/>
      <c r="M437" s="14"/>
      <c r="N437" s="14"/>
      <c r="O437" s="14"/>
      <c r="P437" s="14"/>
      <c r="Q437" s="14"/>
      <c r="R437" s="14"/>
      <c r="S437" s="14"/>
      <c r="T437" s="14"/>
      <c r="U437" s="14"/>
      <c r="V437" s="14"/>
      <c r="W437" s="14"/>
      <c r="X437" s="14"/>
      <c r="Y437" s="14"/>
      <c r="Z437" s="14"/>
      <c r="AA437" s="14"/>
      <c r="AB437" s="14"/>
      <c r="AC437" s="14"/>
      <c r="AD437" s="14"/>
      <c r="AE437" s="14"/>
      <c r="AF437" s="14"/>
      <c r="AG437" s="14"/>
    </row>
    <row r="438" spans="4:33" x14ac:dyDescent="0.25">
      <c r="D438" s="14"/>
      <c r="E438" s="14"/>
      <c r="F438" s="14"/>
      <c r="G438" s="3"/>
      <c r="H438" s="14"/>
      <c r="I438" s="4281"/>
      <c r="J438" s="4281"/>
      <c r="K438" s="4281"/>
      <c r="L438" s="4281"/>
      <c r="M438" s="14"/>
      <c r="N438" s="14"/>
      <c r="O438" s="14"/>
      <c r="P438" s="14"/>
      <c r="Q438" s="14"/>
      <c r="R438" s="14"/>
      <c r="S438" s="14"/>
      <c r="T438" s="14"/>
      <c r="U438" s="14"/>
      <c r="V438" s="14"/>
      <c r="W438" s="14"/>
      <c r="X438" s="14"/>
      <c r="Y438" s="14"/>
      <c r="Z438" s="14"/>
      <c r="AA438" s="14"/>
      <c r="AB438" s="14"/>
      <c r="AC438" s="14"/>
      <c r="AD438" s="14"/>
      <c r="AE438" s="14"/>
      <c r="AF438" s="14"/>
      <c r="AG438" s="14"/>
    </row>
    <row r="439" spans="4:33" x14ac:dyDescent="0.25">
      <c r="D439" s="14"/>
      <c r="E439" s="14"/>
      <c r="F439" s="14"/>
      <c r="G439" s="3"/>
      <c r="H439" s="14"/>
      <c r="I439" s="4281"/>
      <c r="J439" s="4281"/>
      <c r="K439" s="4281"/>
      <c r="L439" s="4281"/>
      <c r="M439" s="14"/>
      <c r="N439" s="14"/>
      <c r="O439" s="14"/>
      <c r="P439" s="14"/>
      <c r="Q439" s="14"/>
      <c r="R439" s="14"/>
      <c r="S439" s="14"/>
      <c r="T439" s="14"/>
      <c r="U439" s="14"/>
      <c r="V439" s="14"/>
      <c r="W439" s="14"/>
      <c r="X439" s="14"/>
      <c r="Y439" s="14"/>
      <c r="Z439" s="14"/>
      <c r="AA439" s="14"/>
      <c r="AB439" s="14"/>
      <c r="AC439" s="14"/>
      <c r="AD439" s="14"/>
      <c r="AE439" s="14"/>
      <c r="AF439" s="14"/>
      <c r="AG439" s="14"/>
    </row>
    <row r="440" spans="4:33" x14ac:dyDescent="0.25">
      <c r="D440" s="14"/>
      <c r="E440" s="14"/>
      <c r="F440" s="14"/>
      <c r="G440" s="3"/>
      <c r="H440" s="14"/>
      <c r="I440" s="4281"/>
      <c r="J440" s="4281"/>
      <c r="K440" s="4281"/>
      <c r="L440" s="4281"/>
      <c r="M440" s="14"/>
      <c r="N440" s="14"/>
      <c r="O440" s="14"/>
      <c r="P440" s="14"/>
      <c r="Q440" s="14"/>
      <c r="R440" s="14"/>
      <c r="S440" s="14"/>
      <c r="T440" s="14"/>
      <c r="U440" s="14"/>
      <c r="V440" s="14"/>
      <c r="W440" s="14"/>
      <c r="X440" s="14"/>
      <c r="Y440" s="14"/>
      <c r="Z440" s="14"/>
      <c r="AA440" s="14"/>
      <c r="AB440" s="14"/>
      <c r="AC440" s="14"/>
      <c r="AD440" s="14"/>
      <c r="AE440" s="14"/>
      <c r="AF440" s="14"/>
      <c r="AG440" s="14"/>
    </row>
    <row r="441" spans="4:33" x14ac:dyDescent="0.25">
      <c r="D441" s="14"/>
      <c r="E441" s="14"/>
      <c r="F441" s="14"/>
      <c r="G441" s="3"/>
      <c r="H441" s="14"/>
      <c r="I441" s="4281"/>
      <c r="J441" s="4281"/>
      <c r="K441" s="4281"/>
      <c r="L441" s="4281"/>
      <c r="M441" s="14"/>
      <c r="N441" s="14"/>
      <c r="O441" s="14"/>
      <c r="P441" s="14"/>
      <c r="Q441" s="14"/>
      <c r="R441" s="14"/>
      <c r="S441" s="14"/>
      <c r="T441" s="14"/>
      <c r="U441" s="14"/>
      <c r="V441" s="14"/>
      <c r="W441" s="14"/>
      <c r="X441" s="14"/>
      <c r="Y441" s="14"/>
      <c r="Z441" s="14"/>
      <c r="AA441" s="14"/>
      <c r="AB441" s="14"/>
      <c r="AC441" s="14"/>
      <c r="AD441" s="14"/>
      <c r="AE441" s="14"/>
      <c r="AF441" s="14"/>
      <c r="AG441" s="14"/>
    </row>
    <row r="442" spans="4:33" x14ac:dyDescent="0.25">
      <c r="D442" s="14"/>
      <c r="E442" s="14"/>
      <c r="F442" s="14"/>
      <c r="G442" s="3"/>
      <c r="H442" s="14"/>
      <c r="I442" s="4281"/>
      <c r="J442" s="4281"/>
      <c r="K442" s="4281"/>
      <c r="L442" s="4281"/>
      <c r="M442" s="14"/>
      <c r="N442" s="14"/>
      <c r="O442" s="14"/>
      <c r="P442" s="14"/>
      <c r="Q442" s="14"/>
      <c r="R442" s="14"/>
      <c r="S442" s="14"/>
      <c r="T442" s="14"/>
      <c r="U442" s="14"/>
      <c r="V442" s="14"/>
      <c r="W442" s="14"/>
      <c r="X442" s="14"/>
      <c r="Y442" s="14"/>
      <c r="Z442" s="14"/>
      <c r="AA442" s="14"/>
      <c r="AB442" s="14"/>
      <c r="AC442" s="14"/>
      <c r="AD442" s="14"/>
      <c r="AE442" s="14"/>
      <c r="AF442" s="14"/>
      <c r="AG442" s="14"/>
    </row>
    <row r="443" spans="4:33" x14ac:dyDescent="0.25">
      <c r="D443" s="14"/>
      <c r="E443" s="14"/>
      <c r="F443" s="14"/>
      <c r="G443" s="3"/>
      <c r="H443" s="14"/>
      <c r="I443" s="4281"/>
      <c r="J443" s="4281"/>
      <c r="K443" s="4281"/>
      <c r="L443" s="4281"/>
      <c r="M443" s="14"/>
      <c r="N443" s="14"/>
      <c r="O443" s="14"/>
      <c r="P443" s="14"/>
      <c r="Q443" s="14"/>
      <c r="R443" s="14"/>
      <c r="S443" s="14"/>
      <c r="T443" s="14"/>
      <c r="U443" s="14"/>
      <c r="V443" s="14"/>
      <c r="W443" s="14"/>
      <c r="X443" s="14"/>
      <c r="Y443" s="14"/>
      <c r="Z443" s="14"/>
      <c r="AA443" s="14"/>
      <c r="AB443" s="14"/>
      <c r="AC443" s="14"/>
      <c r="AD443" s="14"/>
      <c r="AE443" s="14"/>
      <c r="AF443" s="14"/>
      <c r="AG443" s="14"/>
    </row>
    <row r="444" spans="4:33" x14ac:dyDescent="0.25">
      <c r="D444" s="14"/>
      <c r="E444" s="14"/>
      <c r="F444" s="14"/>
      <c r="G444" s="3"/>
      <c r="H444" s="14"/>
      <c r="I444" s="4281"/>
      <c r="J444" s="4281"/>
      <c r="K444" s="4281"/>
      <c r="L444" s="4281"/>
      <c r="M444" s="14"/>
      <c r="N444" s="14"/>
      <c r="O444" s="14"/>
      <c r="P444" s="14"/>
      <c r="Q444" s="14"/>
      <c r="R444" s="14"/>
      <c r="S444" s="14"/>
      <c r="T444" s="14"/>
      <c r="U444" s="14"/>
      <c r="V444" s="14"/>
      <c r="W444" s="14"/>
      <c r="X444" s="14"/>
      <c r="Y444" s="14"/>
      <c r="Z444" s="14"/>
      <c r="AA444" s="14"/>
      <c r="AB444" s="14"/>
      <c r="AC444" s="14"/>
      <c r="AD444" s="14"/>
      <c r="AE444" s="14"/>
      <c r="AF444" s="14"/>
      <c r="AG444" s="14"/>
    </row>
    <row r="445" spans="4:33" x14ac:dyDescent="0.25">
      <c r="D445" s="14"/>
      <c r="E445" s="14"/>
      <c r="F445" s="14"/>
      <c r="G445" s="3"/>
      <c r="H445" s="14"/>
      <c r="I445" s="4281"/>
      <c r="J445" s="4281"/>
      <c r="K445" s="4281"/>
      <c r="L445" s="4281"/>
      <c r="M445" s="14"/>
      <c r="N445" s="14"/>
      <c r="O445" s="14"/>
      <c r="P445" s="14"/>
      <c r="Q445" s="14"/>
      <c r="R445" s="14"/>
      <c r="S445" s="14"/>
      <c r="T445" s="14"/>
      <c r="U445" s="14"/>
      <c r="V445" s="14"/>
      <c r="W445" s="14"/>
      <c r="X445" s="14"/>
      <c r="Y445" s="14"/>
      <c r="Z445" s="14"/>
      <c r="AA445" s="14"/>
      <c r="AB445" s="14"/>
      <c r="AC445" s="14"/>
      <c r="AD445" s="14"/>
      <c r="AE445" s="14"/>
      <c r="AF445" s="14"/>
      <c r="AG445" s="14"/>
    </row>
    <row r="446" spans="4:33" x14ac:dyDescent="0.25">
      <c r="D446" s="14"/>
      <c r="E446" s="14"/>
      <c r="F446" s="14"/>
      <c r="G446" s="3"/>
      <c r="H446" s="14"/>
      <c r="I446" s="4281"/>
      <c r="J446" s="4281"/>
      <c r="K446" s="4281"/>
      <c r="L446" s="4281"/>
      <c r="M446" s="14"/>
      <c r="N446" s="14"/>
      <c r="O446" s="14"/>
      <c r="P446" s="14"/>
      <c r="Q446" s="14"/>
      <c r="R446" s="14"/>
      <c r="S446" s="14"/>
      <c r="T446" s="14"/>
      <c r="U446" s="14"/>
      <c r="V446" s="14"/>
      <c r="W446" s="14"/>
      <c r="X446" s="14"/>
      <c r="Y446" s="14"/>
      <c r="Z446" s="14"/>
      <c r="AA446" s="14"/>
      <c r="AB446" s="14"/>
      <c r="AC446" s="14"/>
      <c r="AD446" s="14"/>
      <c r="AE446" s="14"/>
      <c r="AF446" s="14"/>
      <c r="AG446" s="14"/>
    </row>
    <row r="447" spans="4:33" x14ac:dyDescent="0.25">
      <c r="D447" s="14"/>
      <c r="E447" s="14"/>
      <c r="F447" s="14"/>
      <c r="G447" s="3"/>
      <c r="H447" s="14"/>
      <c r="I447" s="4281"/>
      <c r="J447" s="4281"/>
      <c r="K447" s="4281"/>
      <c r="L447" s="4281"/>
      <c r="M447" s="14"/>
      <c r="N447" s="14"/>
      <c r="O447" s="14"/>
      <c r="P447" s="14"/>
      <c r="Q447" s="14"/>
      <c r="R447" s="14"/>
      <c r="S447" s="14"/>
      <c r="T447" s="14"/>
      <c r="U447" s="14"/>
      <c r="V447" s="14"/>
      <c r="W447" s="14"/>
      <c r="X447" s="14"/>
      <c r="Y447" s="14"/>
      <c r="Z447" s="14"/>
      <c r="AA447" s="14"/>
      <c r="AB447" s="14"/>
      <c r="AC447" s="14"/>
      <c r="AD447" s="14"/>
      <c r="AE447" s="14"/>
      <c r="AF447" s="14"/>
      <c r="AG447" s="14"/>
    </row>
    <row r="448" spans="4:33" x14ac:dyDescent="0.25">
      <c r="D448" s="14"/>
      <c r="E448" s="14"/>
      <c r="F448" s="14"/>
      <c r="G448" s="3"/>
      <c r="H448" s="14"/>
      <c r="I448" s="4281"/>
      <c r="J448" s="4281"/>
      <c r="K448" s="4281"/>
      <c r="L448" s="4281"/>
      <c r="M448" s="14"/>
      <c r="N448" s="14"/>
      <c r="O448" s="14"/>
      <c r="P448" s="14"/>
      <c r="Q448" s="14"/>
      <c r="R448" s="14"/>
      <c r="S448" s="14"/>
      <c r="T448" s="14"/>
      <c r="U448" s="14"/>
      <c r="V448" s="14"/>
      <c r="W448" s="14"/>
      <c r="X448" s="14"/>
      <c r="Y448" s="14"/>
      <c r="Z448" s="14"/>
      <c r="AA448" s="14"/>
      <c r="AB448" s="14"/>
      <c r="AC448" s="14"/>
      <c r="AD448" s="14"/>
      <c r="AE448" s="14"/>
      <c r="AF448" s="14"/>
      <c r="AG448" s="14"/>
    </row>
    <row r="449" spans="4:33" x14ac:dyDescent="0.25">
      <c r="D449" s="14"/>
      <c r="E449" s="14"/>
      <c r="F449" s="14"/>
      <c r="G449" s="3"/>
      <c r="H449" s="14"/>
      <c r="I449" s="4281"/>
      <c r="J449" s="4281"/>
      <c r="K449" s="4281"/>
      <c r="L449" s="4281"/>
      <c r="M449" s="14"/>
      <c r="N449" s="14"/>
      <c r="O449" s="14"/>
      <c r="P449" s="14"/>
      <c r="Q449" s="14"/>
      <c r="R449" s="14"/>
      <c r="S449" s="14"/>
      <c r="T449" s="14"/>
      <c r="U449" s="14"/>
      <c r="V449" s="14"/>
      <c r="W449" s="14"/>
      <c r="X449" s="14"/>
      <c r="Y449" s="14"/>
      <c r="Z449" s="14"/>
      <c r="AA449" s="14"/>
      <c r="AB449" s="14"/>
      <c r="AC449" s="14"/>
      <c r="AD449" s="14"/>
      <c r="AE449" s="14"/>
      <c r="AF449" s="14"/>
      <c r="AG449" s="14"/>
    </row>
    <row r="450" spans="4:33" x14ac:dyDescent="0.25">
      <c r="D450" s="14"/>
      <c r="E450" s="14"/>
      <c r="F450" s="14"/>
      <c r="G450" s="3"/>
      <c r="H450" s="14"/>
      <c r="I450" s="4281"/>
      <c r="J450" s="4281"/>
      <c r="K450" s="4281"/>
      <c r="L450" s="4281"/>
      <c r="M450" s="14"/>
      <c r="N450" s="14"/>
      <c r="O450" s="14"/>
      <c r="P450" s="14"/>
      <c r="Q450" s="14"/>
      <c r="R450" s="14"/>
      <c r="S450" s="14"/>
      <c r="T450" s="14"/>
      <c r="U450" s="14"/>
      <c r="V450" s="14"/>
      <c r="W450" s="14"/>
      <c r="X450" s="14"/>
      <c r="Y450" s="14"/>
      <c r="Z450" s="14"/>
      <c r="AA450" s="14"/>
      <c r="AB450" s="14"/>
      <c r="AC450" s="14"/>
      <c r="AD450" s="14"/>
      <c r="AE450" s="14"/>
      <c r="AF450" s="14"/>
      <c r="AG450" s="14"/>
    </row>
    <row r="451" spans="4:33" x14ac:dyDescent="0.25">
      <c r="D451" s="14"/>
      <c r="E451" s="14"/>
      <c r="F451" s="14"/>
      <c r="G451" s="3"/>
      <c r="H451" s="14"/>
      <c r="I451" s="4281"/>
      <c r="J451" s="4281"/>
      <c r="K451" s="4281"/>
      <c r="L451" s="4281"/>
      <c r="M451" s="14"/>
      <c r="N451" s="14"/>
      <c r="O451" s="14"/>
      <c r="P451" s="14"/>
      <c r="Q451" s="14"/>
      <c r="R451" s="14"/>
      <c r="S451" s="14"/>
      <c r="T451" s="14"/>
      <c r="U451" s="14"/>
      <c r="V451" s="14"/>
      <c r="W451" s="14"/>
      <c r="X451" s="14"/>
      <c r="Y451" s="14"/>
      <c r="Z451" s="14"/>
      <c r="AA451" s="14"/>
      <c r="AB451" s="14"/>
      <c r="AC451" s="14"/>
      <c r="AD451" s="14"/>
      <c r="AE451" s="14"/>
      <c r="AF451" s="14"/>
      <c r="AG451" s="14"/>
    </row>
    <row r="452" spans="4:33" x14ac:dyDescent="0.25">
      <c r="D452" s="14"/>
      <c r="E452" s="14"/>
      <c r="F452" s="14"/>
      <c r="G452" s="3"/>
      <c r="H452" s="14"/>
      <c r="I452" s="4281"/>
      <c r="J452" s="4281"/>
      <c r="K452" s="4281"/>
      <c r="L452" s="4281"/>
      <c r="M452" s="14"/>
      <c r="N452" s="14"/>
      <c r="O452" s="14"/>
      <c r="P452" s="14"/>
      <c r="Q452" s="14"/>
      <c r="R452" s="14"/>
      <c r="S452" s="14"/>
      <c r="T452" s="14"/>
      <c r="U452" s="14"/>
      <c r="V452" s="14"/>
      <c r="W452" s="14"/>
      <c r="X452" s="14"/>
      <c r="Y452" s="14"/>
      <c r="Z452" s="14"/>
      <c r="AA452" s="14"/>
      <c r="AB452" s="14"/>
      <c r="AC452" s="14"/>
      <c r="AD452" s="14"/>
      <c r="AE452" s="14"/>
      <c r="AF452" s="14"/>
      <c r="AG452" s="14"/>
    </row>
    <row r="453" spans="4:33" x14ac:dyDescent="0.25">
      <c r="D453" s="14"/>
      <c r="E453" s="14"/>
      <c r="F453" s="14"/>
      <c r="G453" s="3"/>
      <c r="H453" s="14"/>
      <c r="I453" s="4281"/>
      <c r="J453" s="4281"/>
      <c r="K453" s="4281"/>
      <c r="L453" s="4281"/>
      <c r="M453" s="14"/>
      <c r="N453" s="14"/>
      <c r="O453" s="14"/>
      <c r="P453" s="14"/>
      <c r="Q453" s="14"/>
      <c r="R453" s="14"/>
      <c r="S453" s="14"/>
      <c r="T453" s="14"/>
      <c r="U453" s="14"/>
      <c r="V453" s="14"/>
      <c r="W453" s="14"/>
      <c r="X453" s="14"/>
      <c r="Y453" s="14"/>
      <c r="Z453" s="14"/>
      <c r="AA453" s="14"/>
      <c r="AB453" s="14"/>
      <c r="AC453" s="14"/>
      <c r="AD453" s="14"/>
      <c r="AE453" s="14"/>
      <c r="AF453" s="14"/>
      <c r="AG453" s="14"/>
    </row>
    <row r="454" spans="4:33" x14ac:dyDescent="0.25">
      <c r="D454" s="14"/>
      <c r="E454" s="14"/>
      <c r="F454" s="14"/>
      <c r="G454" s="3"/>
      <c r="H454" s="14"/>
      <c r="I454" s="4281"/>
      <c r="J454" s="4281"/>
      <c r="K454" s="4281"/>
      <c r="L454" s="4281"/>
      <c r="M454" s="14"/>
      <c r="N454" s="14"/>
      <c r="O454" s="14"/>
      <c r="P454" s="14"/>
      <c r="Q454" s="14"/>
      <c r="R454" s="14"/>
      <c r="S454" s="14"/>
      <c r="T454" s="14"/>
      <c r="U454" s="14"/>
      <c r="V454" s="14"/>
      <c r="W454" s="14"/>
      <c r="X454" s="14"/>
      <c r="Y454" s="14"/>
      <c r="Z454" s="14"/>
      <c r="AA454" s="14"/>
      <c r="AB454" s="14"/>
      <c r="AC454" s="14"/>
      <c r="AD454" s="14"/>
      <c r="AE454" s="14"/>
      <c r="AF454" s="14"/>
      <c r="AG454" s="14"/>
    </row>
    <row r="455" spans="4:33" x14ac:dyDescent="0.25">
      <c r="D455" s="14"/>
      <c r="E455" s="14"/>
      <c r="F455" s="14"/>
      <c r="G455" s="3"/>
      <c r="H455" s="14"/>
      <c r="I455" s="4281"/>
      <c r="J455" s="4281"/>
      <c r="K455" s="4281"/>
      <c r="L455" s="4281"/>
      <c r="M455" s="14"/>
      <c r="N455" s="14"/>
      <c r="O455" s="14"/>
      <c r="P455" s="14"/>
      <c r="Q455" s="14"/>
      <c r="R455" s="14"/>
      <c r="S455" s="14"/>
      <c r="T455" s="14"/>
      <c r="U455" s="14"/>
      <c r="V455" s="14"/>
      <c r="W455" s="14"/>
      <c r="X455" s="14"/>
      <c r="Y455" s="14"/>
      <c r="Z455" s="14"/>
      <c r="AA455" s="14"/>
      <c r="AB455" s="14"/>
      <c r="AC455" s="14"/>
      <c r="AD455" s="14"/>
      <c r="AE455" s="14"/>
      <c r="AF455" s="14"/>
      <c r="AG455" s="14"/>
    </row>
    <row r="456" spans="4:33" x14ac:dyDescent="0.25">
      <c r="D456" s="14"/>
      <c r="E456" s="14"/>
      <c r="F456" s="14"/>
      <c r="G456" s="3"/>
      <c r="H456" s="14"/>
      <c r="I456" s="4281"/>
      <c r="J456" s="4281"/>
      <c r="K456" s="4281"/>
      <c r="L456" s="4281"/>
      <c r="M456" s="14"/>
      <c r="N456" s="14"/>
      <c r="O456" s="14"/>
      <c r="P456" s="14"/>
      <c r="Q456" s="14"/>
      <c r="R456" s="14"/>
      <c r="S456" s="14"/>
      <c r="T456" s="14"/>
      <c r="U456" s="14"/>
      <c r="V456" s="14"/>
      <c r="W456" s="14"/>
      <c r="X456" s="14"/>
      <c r="Y456" s="14"/>
      <c r="Z456" s="14"/>
      <c r="AA456" s="14"/>
      <c r="AB456" s="14"/>
      <c r="AC456" s="14"/>
      <c r="AD456" s="14"/>
      <c r="AE456" s="14"/>
      <c r="AF456" s="14"/>
      <c r="AG456" s="14"/>
    </row>
    <row r="457" spans="4:33" x14ac:dyDescent="0.25">
      <c r="D457" s="14"/>
      <c r="E457" s="14"/>
      <c r="F457" s="14"/>
      <c r="G457" s="3"/>
      <c r="H457" s="14"/>
      <c r="I457" s="4281"/>
      <c r="J457" s="4281"/>
      <c r="K457" s="4281"/>
      <c r="L457" s="4281"/>
      <c r="M457" s="14"/>
      <c r="N457" s="14"/>
      <c r="O457" s="14"/>
      <c r="P457" s="14"/>
      <c r="Q457" s="14"/>
      <c r="R457" s="14"/>
      <c r="S457" s="14"/>
      <c r="T457" s="14"/>
      <c r="U457" s="14"/>
      <c r="V457" s="14"/>
      <c r="W457" s="14"/>
      <c r="X457" s="14"/>
      <c r="Y457" s="14"/>
      <c r="Z457" s="14"/>
      <c r="AA457" s="14"/>
      <c r="AB457" s="14"/>
      <c r="AC457" s="14"/>
      <c r="AD457" s="14"/>
      <c r="AE457" s="14"/>
      <c r="AF457" s="14"/>
      <c r="AG457" s="14"/>
    </row>
    <row r="458" spans="4:33" x14ac:dyDescent="0.25">
      <c r="D458" s="14"/>
      <c r="E458" s="14"/>
      <c r="F458" s="14"/>
      <c r="G458" s="3"/>
      <c r="H458" s="14"/>
      <c r="I458" s="4281"/>
      <c r="J458" s="4281"/>
      <c r="K458" s="4281"/>
      <c r="L458" s="4281"/>
      <c r="M458" s="14"/>
      <c r="N458" s="14"/>
      <c r="O458" s="14"/>
      <c r="P458" s="14"/>
      <c r="Q458" s="14"/>
      <c r="R458" s="14"/>
      <c r="S458" s="14"/>
      <c r="T458" s="14"/>
      <c r="U458" s="14"/>
      <c r="V458" s="14"/>
      <c r="W458" s="14"/>
      <c r="X458" s="14"/>
      <c r="Y458" s="14"/>
      <c r="Z458" s="14"/>
      <c r="AA458" s="14"/>
      <c r="AB458" s="14"/>
      <c r="AC458" s="14"/>
      <c r="AD458" s="14"/>
      <c r="AE458" s="14"/>
      <c r="AF458" s="14"/>
      <c r="AG458" s="14"/>
    </row>
    <row r="459" spans="4:33" x14ac:dyDescent="0.25">
      <c r="D459" s="14"/>
      <c r="E459" s="14"/>
      <c r="F459" s="14"/>
      <c r="G459" s="3"/>
      <c r="H459" s="14"/>
      <c r="I459" s="4281"/>
      <c r="J459" s="4281"/>
      <c r="K459" s="4281"/>
      <c r="L459" s="4281"/>
      <c r="M459" s="14"/>
      <c r="N459" s="14"/>
      <c r="O459" s="14"/>
      <c r="P459" s="14"/>
      <c r="Q459" s="14"/>
      <c r="R459" s="14"/>
      <c r="S459" s="14"/>
      <c r="T459" s="14"/>
      <c r="U459" s="14"/>
      <c r="V459" s="14"/>
      <c r="W459" s="14"/>
      <c r="X459" s="14"/>
      <c r="Y459" s="14"/>
      <c r="Z459" s="14"/>
      <c r="AA459" s="14"/>
      <c r="AB459" s="14"/>
      <c r="AC459" s="14"/>
      <c r="AD459" s="14"/>
      <c r="AE459" s="14"/>
      <c r="AF459" s="14"/>
      <c r="AG459" s="14"/>
    </row>
    <row r="460" spans="4:33" x14ac:dyDescent="0.25">
      <c r="D460" s="14"/>
      <c r="E460" s="14"/>
      <c r="F460" s="14"/>
      <c r="G460" s="3"/>
      <c r="H460" s="14"/>
      <c r="I460" s="4281"/>
      <c r="J460" s="4281"/>
      <c r="K460" s="4281"/>
      <c r="L460" s="4281"/>
      <c r="M460" s="14"/>
      <c r="N460" s="14"/>
      <c r="O460" s="14"/>
      <c r="P460" s="14"/>
      <c r="Q460" s="14"/>
      <c r="R460" s="14"/>
      <c r="S460" s="14"/>
      <c r="T460" s="14"/>
      <c r="U460" s="14"/>
      <c r="V460" s="14"/>
      <c r="W460" s="14"/>
      <c r="X460" s="14"/>
      <c r="Y460" s="14"/>
      <c r="Z460" s="14"/>
      <c r="AA460" s="14"/>
      <c r="AB460" s="14"/>
      <c r="AC460" s="14"/>
      <c r="AD460" s="14"/>
      <c r="AE460" s="14"/>
      <c r="AF460" s="14"/>
      <c r="AG460" s="14"/>
    </row>
    <row r="461" spans="4:33" x14ac:dyDescent="0.25">
      <c r="D461" s="14"/>
      <c r="E461" s="14"/>
      <c r="F461" s="14"/>
      <c r="G461" s="3"/>
      <c r="H461" s="14"/>
      <c r="I461" s="4281"/>
      <c r="J461" s="4281"/>
      <c r="K461" s="4281"/>
      <c r="L461" s="4281"/>
      <c r="M461" s="14"/>
      <c r="N461" s="14"/>
      <c r="O461" s="14"/>
      <c r="P461" s="14"/>
      <c r="Q461" s="14"/>
      <c r="R461" s="14"/>
      <c r="S461" s="14"/>
      <c r="T461" s="14"/>
      <c r="U461" s="14"/>
      <c r="V461" s="14"/>
      <c r="W461" s="14"/>
      <c r="X461" s="14"/>
      <c r="Y461" s="14"/>
      <c r="Z461" s="14"/>
      <c r="AA461" s="14"/>
      <c r="AB461" s="14"/>
      <c r="AC461" s="14"/>
      <c r="AD461" s="14"/>
      <c r="AE461" s="14"/>
      <c r="AF461" s="14"/>
      <c r="AG461" s="14"/>
    </row>
    <row r="462" spans="4:33" x14ac:dyDescent="0.25">
      <c r="D462" s="14"/>
      <c r="E462" s="14"/>
      <c r="F462" s="14"/>
      <c r="G462" s="3"/>
      <c r="H462" s="14"/>
      <c r="I462" s="4281"/>
      <c r="J462" s="4281"/>
      <c r="K462" s="4281"/>
      <c r="L462" s="4281"/>
      <c r="M462" s="14"/>
      <c r="N462" s="14"/>
      <c r="O462" s="14"/>
      <c r="P462" s="14"/>
      <c r="Q462" s="14"/>
      <c r="R462" s="14"/>
      <c r="S462" s="14"/>
      <c r="T462" s="14"/>
      <c r="U462" s="14"/>
      <c r="V462" s="14"/>
      <c r="W462" s="14"/>
      <c r="X462" s="14"/>
      <c r="Y462" s="14"/>
      <c r="Z462" s="14"/>
      <c r="AA462" s="14"/>
      <c r="AB462" s="14"/>
      <c r="AC462" s="14"/>
      <c r="AD462" s="14"/>
      <c r="AE462" s="14"/>
      <c r="AF462" s="14"/>
      <c r="AG462" s="14"/>
    </row>
    <row r="463" spans="4:33" x14ac:dyDescent="0.25">
      <c r="D463" s="14"/>
      <c r="E463" s="14"/>
      <c r="F463" s="14"/>
      <c r="G463" s="3"/>
      <c r="H463" s="14"/>
      <c r="I463" s="4281"/>
      <c r="J463" s="4281"/>
      <c r="K463" s="4281"/>
      <c r="L463" s="4281"/>
      <c r="M463" s="14"/>
      <c r="N463" s="14"/>
      <c r="O463" s="14"/>
      <c r="P463" s="14"/>
      <c r="Q463" s="14"/>
      <c r="R463" s="14"/>
      <c r="S463" s="14"/>
      <c r="T463" s="14"/>
      <c r="U463" s="14"/>
      <c r="V463" s="14"/>
      <c r="W463" s="14"/>
      <c r="X463" s="14"/>
      <c r="Y463" s="14"/>
      <c r="Z463" s="14"/>
      <c r="AA463" s="14"/>
      <c r="AB463" s="14"/>
      <c r="AC463" s="14"/>
      <c r="AD463" s="14"/>
      <c r="AE463" s="14"/>
      <c r="AF463" s="14"/>
      <c r="AG463" s="14"/>
    </row>
    <row r="464" spans="4:33" x14ac:dyDescent="0.25">
      <c r="D464" s="14"/>
      <c r="E464" s="14"/>
      <c r="F464" s="14"/>
      <c r="G464" s="3"/>
      <c r="H464" s="14"/>
      <c r="I464" s="4281"/>
      <c r="J464" s="4281"/>
      <c r="K464" s="4281"/>
      <c r="L464" s="4281"/>
      <c r="M464" s="14"/>
      <c r="N464" s="14"/>
      <c r="O464" s="14"/>
      <c r="P464" s="14"/>
      <c r="Q464" s="14"/>
      <c r="R464" s="14"/>
      <c r="S464" s="14"/>
      <c r="T464" s="14"/>
      <c r="U464" s="14"/>
      <c r="V464" s="14"/>
      <c r="W464" s="14"/>
      <c r="X464" s="14"/>
      <c r="Y464" s="14"/>
      <c r="Z464" s="14"/>
      <c r="AA464" s="14"/>
      <c r="AB464" s="14"/>
      <c r="AC464" s="14"/>
      <c r="AD464" s="14"/>
      <c r="AE464" s="14"/>
      <c r="AF464" s="14"/>
      <c r="AG464" s="14"/>
    </row>
    <row r="465" spans="4:33" x14ac:dyDescent="0.25">
      <c r="D465" s="14"/>
      <c r="E465" s="14"/>
      <c r="F465" s="14"/>
      <c r="G465" s="3"/>
      <c r="H465" s="14"/>
      <c r="I465" s="4281"/>
      <c r="J465" s="4281"/>
      <c r="K465" s="4281"/>
      <c r="L465" s="4281"/>
      <c r="M465" s="14"/>
      <c r="N465" s="14"/>
      <c r="O465" s="14"/>
      <c r="P465" s="14"/>
      <c r="Q465" s="14"/>
      <c r="R465" s="14"/>
      <c r="S465" s="14"/>
      <c r="T465" s="14"/>
      <c r="U465" s="14"/>
      <c r="V465" s="14"/>
      <c r="W465" s="14"/>
      <c r="X465" s="14"/>
      <c r="Y465" s="14"/>
      <c r="Z465" s="14"/>
      <c r="AA465" s="14"/>
      <c r="AB465" s="14"/>
      <c r="AC465" s="14"/>
      <c r="AD465" s="14"/>
      <c r="AE465" s="14"/>
      <c r="AF465" s="14"/>
      <c r="AG465" s="14"/>
    </row>
    <row r="466" spans="4:33" x14ac:dyDescent="0.25">
      <c r="D466" s="14"/>
      <c r="E466" s="14"/>
      <c r="F466" s="14"/>
      <c r="G466" s="3"/>
      <c r="H466" s="14"/>
      <c r="I466" s="4281"/>
      <c r="J466" s="4281"/>
      <c r="K466" s="4281"/>
      <c r="L466" s="4281"/>
      <c r="M466" s="14"/>
      <c r="N466" s="14"/>
      <c r="O466" s="14"/>
      <c r="P466" s="14"/>
      <c r="Q466" s="14"/>
      <c r="R466" s="14"/>
      <c r="S466" s="14"/>
      <c r="T466" s="14"/>
      <c r="U466" s="14"/>
      <c r="V466" s="14"/>
      <c r="W466" s="14"/>
      <c r="X466" s="14"/>
      <c r="Y466" s="14"/>
      <c r="Z466" s="14"/>
      <c r="AA466" s="14"/>
      <c r="AB466" s="14"/>
      <c r="AC466" s="14"/>
      <c r="AD466" s="14"/>
      <c r="AE466" s="14"/>
      <c r="AF466" s="14"/>
      <c r="AG466" s="14"/>
    </row>
    <row r="467" spans="4:33" x14ac:dyDescent="0.25">
      <c r="D467" s="14"/>
      <c r="E467" s="14"/>
      <c r="F467" s="14"/>
      <c r="G467" s="3"/>
      <c r="H467" s="14"/>
      <c r="I467" s="4281"/>
      <c r="J467" s="4281"/>
      <c r="K467" s="4281"/>
      <c r="L467" s="4281"/>
      <c r="M467" s="14"/>
      <c r="N467" s="14"/>
      <c r="O467" s="14"/>
      <c r="P467" s="14"/>
      <c r="Q467" s="14"/>
      <c r="R467" s="14"/>
      <c r="S467" s="14"/>
      <c r="T467" s="14"/>
      <c r="U467" s="14"/>
      <c r="V467" s="14"/>
      <c r="W467" s="14"/>
      <c r="X467" s="14"/>
      <c r="Y467" s="14"/>
      <c r="Z467" s="14"/>
      <c r="AA467" s="14"/>
      <c r="AB467" s="14"/>
      <c r="AC467" s="14"/>
      <c r="AD467" s="14"/>
      <c r="AE467" s="14"/>
      <c r="AF467" s="14"/>
      <c r="AG467" s="14"/>
    </row>
    <row r="468" spans="4:33" x14ac:dyDescent="0.25">
      <c r="D468" s="14"/>
      <c r="E468" s="14"/>
      <c r="F468" s="14"/>
      <c r="G468" s="3"/>
      <c r="H468" s="14"/>
      <c r="I468" s="4281"/>
      <c r="J468" s="4281"/>
      <c r="K468" s="4281"/>
      <c r="L468" s="4281"/>
      <c r="M468" s="14"/>
      <c r="N468" s="14"/>
      <c r="O468" s="14"/>
      <c r="P468" s="14"/>
      <c r="Q468" s="14"/>
      <c r="R468" s="14"/>
      <c r="S468" s="14"/>
      <c r="T468" s="14"/>
      <c r="U468" s="14"/>
      <c r="V468" s="14"/>
      <c r="W468" s="14"/>
      <c r="X468" s="14"/>
      <c r="Y468" s="14"/>
      <c r="Z468" s="14"/>
      <c r="AA468" s="14"/>
      <c r="AB468" s="14"/>
      <c r="AC468" s="14"/>
      <c r="AD468" s="14"/>
      <c r="AE468" s="14"/>
      <c r="AF468" s="14"/>
      <c r="AG468" s="14"/>
    </row>
    <row r="469" spans="4:33" x14ac:dyDescent="0.25">
      <c r="D469" s="14"/>
      <c r="E469" s="14"/>
      <c r="F469" s="14"/>
      <c r="G469" s="3"/>
      <c r="H469" s="14"/>
      <c r="I469" s="4281"/>
      <c r="J469" s="4281"/>
      <c r="K469" s="4281"/>
      <c r="L469" s="4281"/>
      <c r="M469" s="14"/>
      <c r="N469" s="14"/>
      <c r="O469" s="14"/>
      <c r="P469" s="14"/>
      <c r="Q469" s="14"/>
      <c r="R469" s="14"/>
      <c r="S469" s="14"/>
      <c r="T469" s="14"/>
      <c r="U469" s="14"/>
      <c r="V469" s="14"/>
      <c r="W469" s="14"/>
      <c r="X469" s="14"/>
      <c r="Y469" s="14"/>
      <c r="Z469" s="14"/>
      <c r="AA469" s="14"/>
      <c r="AB469" s="14"/>
      <c r="AC469" s="14"/>
      <c r="AD469" s="14"/>
      <c r="AE469" s="14"/>
      <c r="AF469" s="14"/>
      <c r="AG469" s="14"/>
    </row>
    <row r="470" spans="4:33" x14ac:dyDescent="0.25">
      <c r="D470" s="14"/>
      <c r="E470" s="14"/>
      <c r="F470" s="14"/>
      <c r="G470" s="3"/>
      <c r="H470" s="14"/>
      <c r="I470" s="4281"/>
      <c r="J470" s="4281"/>
      <c r="K470" s="4281"/>
      <c r="L470" s="4281"/>
      <c r="M470" s="14"/>
      <c r="N470" s="14"/>
      <c r="O470" s="14"/>
      <c r="P470" s="14"/>
      <c r="Q470" s="14"/>
      <c r="R470" s="14"/>
      <c r="S470" s="14"/>
      <c r="T470" s="14"/>
      <c r="U470" s="14"/>
      <c r="V470" s="14"/>
      <c r="W470" s="14"/>
      <c r="X470" s="14"/>
      <c r="Y470" s="14"/>
      <c r="Z470" s="14"/>
      <c r="AA470" s="14"/>
      <c r="AB470" s="14"/>
      <c r="AC470" s="14"/>
      <c r="AD470" s="14"/>
      <c r="AE470" s="14"/>
      <c r="AF470" s="14"/>
      <c r="AG470" s="14"/>
    </row>
    <row r="471" spans="4:33" x14ac:dyDescent="0.25">
      <c r="D471" s="14"/>
      <c r="E471" s="14"/>
      <c r="F471" s="14"/>
      <c r="G471" s="3"/>
      <c r="H471" s="14"/>
      <c r="I471" s="4281"/>
      <c r="J471" s="4281"/>
      <c r="K471" s="4281"/>
      <c r="L471" s="4281"/>
      <c r="M471" s="14"/>
      <c r="N471" s="14"/>
      <c r="O471" s="14"/>
      <c r="P471" s="14"/>
      <c r="Q471" s="14"/>
      <c r="R471" s="14"/>
      <c r="S471" s="14"/>
      <c r="T471" s="14"/>
      <c r="U471" s="14"/>
      <c r="V471" s="14"/>
      <c r="W471" s="14"/>
      <c r="X471" s="14"/>
      <c r="Y471" s="14"/>
      <c r="Z471" s="14"/>
      <c r="AA471" s="14"/>
      <c r="AB471" s="14"/>
      <c r="AC471" s="14"/>
      <c r="AD471" s="14"/>
      <c r="AE471" s="14"/>
      <c r="AF471" s="14"/>
      <c r="AG471" s="14"/>
    </row>
    <row r="472" spans="4:33" x14ac:dyDescent="0.25">
      <c r="D472" s="14"/>
      <c r="E472" s="14"/>
      <c r="F472" s="14"/>
      <c r="G472" s="3"/>
      <c r="H472" s="14"/>
      <c r="I472" s="4281"/>
      <c r="J472" s="4281"/>
      <c r="K472" s="4281"/>
      <c r="L472" s="4281"/>
      <c r="M472" s="14"/>
      <c r="N472" s="14"/>
      <c r="O472" s="14"/>
      <c r="P472" s="14"/>
      <c r="Q472" s="14"/>
      <c r="R472" s="14"/>
      <c r="S472" s="14"/>
      <c r="T472" s="14"/>
      <c r="U472" s="14"/>
      <c r="V472" s="14"/>
      <c r="W472" s="14"/>
      <c r="X472" s="14"/>
      <c r="Y472" s="14"/>
      <c r="Z472" s="14"/>
      <c r="AA472" s="14"/>
      <c r="AB472" s="14"/>
      <c r="AC472" s="14"/>
      <c r="AD472" s="14"/>
      <c r="AE472" s="14"/>
      <c r="AF472" s="14"/>
      <c r="AG472" s="14"/>
    </row>
    <row r="473" spans="4:33" x14ac:dyDescent="0.25">
      <c r="D473" s="14"/>
      <c r="E473" s="14"/>
      <c r="F473" s="14"/>
      <c r="G473" s="3"/>
      <c r="H473" s="14"/>
      <c r="I473" s="4281"/>
      <c r="J473" s="4281"/>
      <c r="K473" s="4281"/>
      <c r="L473" s="4281"/>
      <c r="M473" s="14"/>
      <c r="N473" s="14"/>
      <c r="O473" s="14"/>
      <c r="P473" s="14"/>
      <c r="Q473" s="14"/>
      <c r="R473" s="14"/>
      <c r="S473" s="14"/>
      <c r="T473" s="14"/>
      <c r="U473" s="14"/>
      <c r="V473" s="14"/>
      <c r="W473" s="14"/>
      <c r="X473" s="14"/>
      <c r="Y473" s="14"/>
      <c r="Z473" s="14"/>
      <c r="AA473" s="14"/>
      <c r="AB473" s="14"/>
      <c r="AC473" s="14"/>
      <c r="AD473" s="14"/>
      <c r="AE473" s="14"/>
      <c r="AF473" s="14"/>
      <c r="AG473" s="14"/>
    </row>
    <row r="474" spans="4:33" x14ac:dyDescent="0.25">
      <c r="D474" s="14"/>
      <c r="E474" s="14"/>
      <c r="F474" s="14"/>
      <c r="G474" s="3"/>
      <c r="H474" s="14"/>
      <c r="I474" s="4281"/>
      <c r="J474" s="4281"/>
      <c r="K474" s="4281"/>
      <c r="L474" s="4281"/>
      <c r="M474" s="14"/>
      <c r="N474" s="14"/>
      <c r="O474" s="14"/>
      <c r="P474" s="14"/>
      <c r="Q474" s="14"/>
      <c r="R474" s="14"/>
      <c r="S474" s="14"/>
      <c r="T474" s="14"/>
      <c r="U474" s="14"/>
      <c r="V474" s="14"/>
      <c r="W474" s="14"/>
      <c r="X474" s="14"/>
      <c r="Y474" s="14"/>
      <c r="Z474" s="14"/>
      <c r="AA474" s="14"/>
      <c r="AB474" s="14"/>
      <c r="AC474" s="14"/>
      <c r="AD474" s="14"/>
      <c r="AE474" s="14"/>
      <c r="AF474" s="14"/>
      <c r="AG474" s="14"/>
    </row>
    <row r="475" spans="4:33" x14ac:dyDescent="0.25">
      <c r="D475" s="14"/>
      <c r="E475" s="14"/>
      <c r="F475" s="14"/>
      <c r="G475" s="3"/>
      <c r="H475" s="14"/>
      <c r="I475" s="4281"/>
      <c r="J475" s="4281"/>
      <c r="K475" s="4281"/>
      <c r="L475" s="4281"/>
      <c r="M475" s="14"/>
      <c r="N475" s="14"/>
      <c r="O475" s="14"/>
      <c r="P475" s="14"/>
      <c r="Q475" s="14"/>
      <c r="R475" s="14"/>
      <c r="S475" s="14"/>
      <c r="T475" s="14"/>
      <c r="U475" s="14"/>
      <c r="V475" s="14"/>
      <c r="W475" s="14"/>
      <c r="X475" s="14"/>
      <c r="Y475" s="14"/>
      <c r="Z475" s="14"/>
      <c r="AA475" s="14"/>
      <c r="AB475" s="14"/>
      <c r="AC475" s="14"/>
      <c r="AD475" s="14"/>
      <c r="AE475" s="14"/>
      <c r="AF475" s="14"/>
      <c r="AG475" s="14"/>
    </row>
    <row r="476" spans="4:33" x14ac:dyDescent="0.25">
      <c r="D476" s="14"/>
      <c r="E476" s="14"/>
      <c r="F476" s="14"/>
      <c r="G476" s="3"/>
      <c r="H476" s="14"/>
      <c r="I476" s="4281"/>
      <c r="J476" s="4281"/>
      <c r="K476" s="4281"/>
      <c r="L476" s="4281"/>
      <c r="M476" s="14"/>
      <c r="N476" s="14"/>
      <c r="O476" s="14"/>
      <c r="P476" s="14"/>
      <c r="Q476" s="14"/>
      <c r="R476" s="14"/>
      <c r="S476" s="14"/>
      <c r="T476" s="14"/>
      <c r="U476" s="14"/>
      <c r="V476" s="14"/>
      <c r="W476" s="14"/>
      <c r="X476" s="14"/>
      <c r="Y476" s="14"/>
      <c r="Z476" s="14"/>
      <c r="AA476" s="14"/>
      <c r="AB476" s="14"/>
      <c r="AC476" s="14"/>
      <c r="AD476" s="14"/>
      <c r="AE476" s="14"/>
      <c r="AF476" s="14"/>
      <c r="AG476" s="14"/>
    </row>
    <row r="477" spans="4:33" x14ac:dyDescent="0.25">
      <c r="D477" s="14"/>
      <c r="E477" s="14"/>
      <c r="F477" s="14"/>
      <c r="G477" s="3"/>
      <c r="H477" s="14"/>
      <c r="I477" s="4281"/>
      <c r="J477" s="4281"/>
      <c r="K477" s="4281"/>
      <c r="L477" s="4281"/>
      <c r="M477" s="14"/>
      <c r="N477" s="14"/>
      <c r="O477" s="14"/>
      <c r="P477" s="14"/>
      <c r="Q477" s="14"/>
      <c r="R477" s="14"/>
      <c r="S477" s="14"/>
      <c r="T477" s="14"/>
      <c r="U477" s="14"/>
      <c r="V477" s="14"/>
      <c r="W477" s="14"/>
      <c r="X477" s="14"/>
      <c r="Y477" s="14"/>
      <c r="Z477" s="14"/>
      <c r="AA477" s="14"/>
      <c r="AB477" s="14"/>
      <c r="AC477" s="14"/>
      <c r="AD477" s="14"/>
      <c r="AE477" s="14"/>
      <c r="AF477" s="14"/>
      <c r="AG477" s="14"/>
    </row>
    <row r="478" spans="4:33" x14ac:dyDescent="0.25">
      <c r="D478" s="14"/>
      <c r="E478" s="14"/>
      <c r="F478" s="14"/>
      <c r="G478" s="3"/>
      <c r="H478" s="14"/>
      <c r="I478" s="4281"/>
      <c r="J478" s="4281"/>
      <c r="K478" s="4281"/>
      <c r="L478" s="4281"/>
      <c r="M478" s="14"/>
      <c r="N478" s="14"/>
      <c r="O478" s="14"/>
      <c r="P478" s="14"/>
      <c r="Q478" s="14"/>
      <c r="R478" s="14"/>
      <c r="S478" s="14"/>
      <c r="T478" s="14"/>
      <c r="U478" s="14"/>
      <c r="V478" s="14"/>
      <c r="W478" s="14"/>
      <c r="X478" s="14"/>
      <c r="Y478" s="14"/>
      <c r="Z478" s="14"/>
      <c r="AA478" s="14"/>
      <c r="AB478" s="14"/>
      <c r="AC478" s="14"/>
      <c r="AD478" s="14"/>
      <c r="AE478" s="14"/>
      <c r="AF478" s="14"/>
      <c r="AG478" s="14"/>
    </row>
    <row r="479" spans="4:33" x14ac:dyDescent="0.25">
      <c r="D479" s="14"/>
      <c r="E479" s="14"/>
      <c r="F479" s="14"/>
      <c r="G479" s="3"/>
      <c r="H479" s="14"/>
      <c r="I479" s="4281"/>
      <c r="J479" s="4281"/>
      <c r="K479" s="4281"/>
      <c r="L479" s="4281"/>
      <c r="M479" s="14"/>
      <c r="N479" s="14"/>
      <c r="O479" s="14"/>
      <c r="P479" s="14"/>
      <c r="Q479" s="14"/>
      <c r="R479" s="14"/>
      <c r="S479" s="14"/>
      <c r="T479" s="14"/>
      <c r="U479" s="14"/>
      <c r="V479" s="14"/>
      <c r="W479" s="14"/>
      <c r="X479" s="14"/>
      <c r="Y479" s="14"/>
      <c r="Z479" s="14"/>
      <c r="AA479" s="14"/>
      <c r="AB479" s="14"/>
      <c r="AC479" s="14"/>
      <c r="AD479" s="14"/>
      <c r="AE479" s="14"/>
      <c r="AF479" s="14"/>
      <c r="AG479" s="14"/>
    </row>
    <row r="480" spans="4:33" x14ac:dyDescent="0.25">
      <c r="D480" s="14"/>
      <c r="E480" s="14"/>
      <c r="F480" s="14"/>
      <c r="G480" s="3"/>
      <c r="H480" s="14"/>
      <c r="I480" s="4281"/>
      <c r="J480" s="4281"/>
      <c r="K480" s="4281"/>
      <c r="L480" s="4281"/>
      <c r="M480" s="14"/>
      <c r="N480" s="14"/>
      <c r="O480" s="14"/>
      <c r="P480" s="14"/>
      <c r="Q480" s="14"/>
      <c r="R480" s="14"/>
      <c r="S480" s="14"/>
      <c r="T480" s="14"/>
      <c r="U480" s="14"/>
      <c r="V480" s="14"/>
      <c r="W480" s="14"/>
      <c r="X480" s="14"/>
      <c r="Y480" s="14"/>
      <c r="Z480" s="14"/>
      <c r="AA480" s="14"/>
      <c r="AB480" s="14"/>
      <c r="AC480" s="14"/>
      <c r="AD480" s="14"/>
      <c r="AE480" s="14"/>
      <c r="AF480" s="14"/>
      <c r="AG480" s="14"/>
    </row>
    <row r="481" spans="4:33" x14ac:dyDescent="0.25">
      <c r="D481" s="14"/>
      <c r="E481" s="14"/>
      <c r="F481" s="14"/>
      <c r="G481" s="3"/>
      <c r="H481" s="14"/>
      <c r="I481" s="4281"/>
      <c r="J481" s="4281"/>
      <c r="K481" s="4281"/>
      <c r="L481" s="4281"/>
      <c r="M481" s="14"/>
      <c r="N481" s="14"/>
      <c r="O481" s="14"/>
      <c r="P481" s="14"/>
      <c r="Q481" s="14"/>
      <c r="R481" s="14"/>
      <c r="S481" s="14"/>
      <c r="T481" s="14"/>
      <c r="U481" s="14"/>
      <c r="V481" s="14"/>
      <c r="W481" s="14"/>
      <c r="X481" s="14"/>
      <c r="Y481" s="14"/>
      <c r="Z481" s="14"/>
      <c r="AA481" s="14"/>
      <c r="AB481" s="14"/>
      <c r="AC481" s="14"/>
      <c r="AD481" s="14"/>
      <c r="AE481" s="14"/>
      <c r="AF481" s="14"/>
      <c r="AG481" s="14"/>
    </row>
    <row r="482" spans="4:33" x14ac:dyDescent="0.25">
      <c r="D482" s="14"/>
      <c r="E482" s="14"/>
      <c r="F482" s="14"/>
      <c r="G482" s="3"/>
      <c r="H482" s="14"/>
      <c r="I482" s="4281"/>
      <c r="J482" s="4281"/>
      <c r="K482" s="4281"/>
      <c r="L482" s="4281"/>
      <c r="M482" s="14"/>
      <c r="N482" s="14"/>
      <c r="O482" s="14"/>
      <c r="P482" s="14"/>
      <c r="Q482" s="14"/>
      <c r="R482" s="14"/>
      <c r="S482" s="14"/>
      <c r="T482" s="14"/>
      <c r="U482" s="14"/>
      <c r="V482" s="14"/>
      <c r="W482" s="14"/>
      <c r="X482" s="14"/>
      <c r="Y482" s="14"/>
      <c r="Z482" s="14"/>
      <c r="AA482" s="14"/>
      <c r="AB482" s="14"/>
      <c r="AC482" s="14"/>
      <c r="AD482" s="14"/>
      <c r="AE482" s="14"/>
      <c r="AF482" s="14"/>
      <c r="AG482" s="14"/>
    </row>
    <row r="483" spans="4:33" x14ac:dyDescent="0.25">
      <c r="D483" s="14"/>
      <c r="E483" s="14"/>
      <c r="F483" s="14"/>
      <c r="G483" s="3"/>
      <c r="H483" s="14"/>
      <c r="I483" s="4281"/>
      <c r="J483" s="4281"/>
      <c r="K483" s="4281"/>
      <c r="L483" s="4281"/>
      <c r="M483" s="14"/>
      <c r="N483" s="14"/>
      <c r="O483" s="14"/>
      <c r="P483" s="14"/>
      <c r="Q483" s="14"/>
      <c r="R483" s="14"/>
      <c r="S483" s="14"/>
      <c r="T483" s="14"/>
      <c r="U483" s="14"/>
      <c r="V483" s="14"/>
      <c r="W483" s="14"/>
      <c r="X483" s="14"/>
      <c r="Y483" s="14"/>
      <c r="Z483" s="14"/>
      <c r="AA483" s="14"/>
      <c r="AB483" s="14"/>
      <c r="AC483" s="14"/>
      <c r="AD483" s="14"/>
      <c r="AE483" s="14"/>
      <c r="AF483" s="14"/>
      <c r="AG483" s="14"/>
    </row>
    <row r="484" spans="4:33" x14ac:dyDescent="0.25">
      <c r="D484" s="14"/>
      <c r="E484" s="14"/>
      <c r="F484" s="14"/>
      <c r="G484" s="3"/>
      <c r="H484" s="14"/>
      <c r="I484" s="4281"/>
      <c r="J484" s="4281"/>
      <c r="K484" s="4281"/>
      <c r="L484" s="4281"/>
      <c r="M484" s="14"/>
      <c r="N484" s="14"/>
      <c r="O484" s="14"/>
      <c r="P484" s="14"/>
      <c r="Q484" s="14"/>
      <c r="R484" s="14"/>
      <c r="S484" s="14"/>
      <c r="T484" s="14"/>
      <c r="U484" s="14"/>
      <c r="V484" s="14"/>
      <c r="W484" s="14"/>
      <c r="X484" s="14"/>
      <c r="Y484" s="14"/>
      <c r="Z484" s="14"/>
      <c r="AA484" s="14"/>
      <c r="AB484" s="14"/>
      <c r="AC484" s="14"/>
      <c r="AD484" s="14"/>
      <c r="AE484" s="14"/>
      <c r="AF484" s="14"/>
      <c r="AG484" s="14"/>
    </row>
    <row r="485" spans="4:33" x14ac:dyDescent="0.25">
      <c r="D485" s="14"/>
      <c r="E485" s="14"/>
      <c r="F485" s="14"/>
      <c r="G485" s="3"/>
      <c r="H485" s="14"/>
      <c r="I485" s="4281"/>
      <c r="J485" s="4281"/>
      <c r="K485" s="4281"/>
      <c r="L485" s="4281"/>
      <c r="M485" s="14"/>
      <c r="N485" s="14"/>
      <c r="O485" s="14"/>
      <c r="P485" s="14"/>
      <c r="Q485" s="14"/>
      <c r="R485" s="14"/>
      <c r="S485" s="14"/>
      <c r="T485" s="14"/>
      <c r="U485" s="14"/>
      <c r="V485" s="14"/>
      <c r="W485" s="14"/>
      <c r="X485" s="14"/>
      <c r="Y485" s="14"/>
      <c r="Z485" s="14"/>
      <c r="AA485" s="14"/>
      <c r="AB485" s="14"/>
      <c r="AC485" s="14"/>
      <c r="AD485" s="14"/>
      <c r="AE485" s="14"/>
      <c r="AF485" s="14"/>
      <c r="AG485" s="14"/>
    </row>
    <row r="486" spans="4:33" x14ac:dyDescent="0.25">
      <c r="D486" s="14"/>
      <c r="E486" s="14"/>
      <c r="F486" s="14"/>
      <c r="G486" s="3"/>
      <c r="H486" s="14"/>
      <c r="I486" s="4281"/>
      <c r="J486" s="4281"/>
      <c r="K486" s="4281"/>
      <c r="L486" s="4281"/>
      <c r="M486" s="14"/>
      <c r="N486" s="14"/>
      <c r="O486" s="14"/>
      <c r="P486" s="14"/>
      <c r="Q486" s="14"/>
      <c r="R486" s="14"/>
      <c r="S486" s="14"/>
      <c r="T486" s="14"/>
      <c r="U486" s="14"/>
      <c r="V486" s="14"/>
      <c r="W486" s="14"/>
      <c r="X486" s="14"/>
      <c r="Y486" s="14"/>
      <c r="Z486" s="14"/>
      <c r="AA486" s="14"/>
      <c r="AB486" s="14"/>
      <c r="AC486" s="14"/>
      <c r="AD486" s="14"/>
      <c r="AE486" s="14"/>
      <c r="AF486" s="14"/>
      <c r="AG486" s="14"/>
    </row>
    <row r="487" spans="4:33" x14ac:dyDescent="0.25">
      <c r="D487" s="14"/>
      <c r="E487" s="14"/>
      <c r="F487" s="14"/>
      <c r="G487" s="3"/>
      <c r="H487" s="14"/>
      <c r="I487" s="4281"/>
      <c r="J487" s="4281"/>
      <c r="K487" s="4281"/>
      <c r="L487" s="4281"/>
      <c r="M487" s="14"/>
      <c r="N487" s="14"/>
      <c r="O487" s="14"/>
      <c r="P487" s="14"/>
      <c r="Q487" s="14"/>
      <c r="R487" s="14"/>
      <c r="S487" s="14"/>
      <c r="T487" s="14"/>
      <c r="U487" s="14"/>
      <c r="V487" s="14"/>
      <c r="W487" s="14"/>
      <c r="X487" s="14"/>
      <c r="Y487" s="14"/>
      <c r="Z487" s="14"/>
      <c r="AA487" s="14"/>
      <c r="AB487" s="14"/>
      <c r="AC487" s="14"/>
      <c r="AD487" s="14"/>
      <c r="AE487" s="14"/>
      <c r="AF487" s="14"/>
      <c r="AG487" s="14"/>
    </row>
    <row r="488" spans="4:33" x14ac:dyDescent="0.25">
      <c r="D488" s="14"/>
      <c r="E488" s="14"/>
      <c r="F488" s="14"/>
      <c r="G488" s="3"/>
      <c r="H488" s="14"/>
      <c r="I488" s="4281"/>
      <c r="J488" s="4281"/>
      <c r="K488" s="4281"/>
      <c r="L488" s="4281"/>
      <c r="M488" s="14"/>
      <c r="N488" s="14"/>
      <c r="O488" s="14"/>
      <c r="P488" s="14"/>
      <c r="Q488" s="14"/>
      <c r="R488" s="14"/>
      <c r="S488" s="14"/>
      <c r="T488" s="14"/>
      <c r="U488" s="14"/>
      <c r="V488" s="14"/>
      <c r="W488" s="14"/>
      <c r="X488" s="14"/>
      <c r="Y488" s="14"/>
      <c r="Z488" s="14"/>
      <c r="AA488" s="14"/>
      <c r="AB488" s="14"/>
      <c r="AC488" s="14"/>
      <c r="AD488" s="14"/>
      <c r="AE488" s="14"/>
      <c r="AF488" s="14"/>
      <c r="AG488" s="14"/>
    </row>
    <row r="489" spans="4:33" x14ac:dyDescent="0.25">
      <c r="D489" s="14"/>
      <c r="E489" s="14"/>
      <c r="F489" s="14"/>
      <c r="G489" s="3"/>
      <c r="H489" s="14"/>
      <c r="I489" s="4281"/>
      <c r="J489" s="4281"/>
      <c r="K489" s="4281"/>
      <c r="L489" s="4281"/>
      <c r="M489" s="14"/>
      <c r="N489" s="14"/>
      <c r="O489" s="14"/>
      <c r="P489" s="14"/>
      <c r="Q489" s="14"/>
      <c r="R489" s="14"/>
      <c r="S489" s="14"/>
      <c r="T489" s="14"/>
      <c r="U489" s="14"/>
      <c r="V489" s="14"/>
      <c r="W489" s="14"/>
      <c r="X489" s="14"/>
      <c r="Y489" s="14"/>
      <c r="Z489" s="14"/>
      <c r="AA489" s="14"/>
      <c r="AB489" s="14"/>
      <c r="AC489" s="14"/>
      <c r="AD489" s="14"/>
      <c r="AE489" s="14"/>
      <c r="AF489" s="14"/>
      <c r="AG489" s="14"/>
    </row>
    <row r="490" spans="4:33" x14ac:dyDescent="0.25">
      <c r="D490" s="14"/>
      <c r="E490" s="14"/>
      <c r="F490" s="14"/>
      <c r="G490" s="3"/>
      <c r="H490" s="14"/>
      <c r="I490" s="4281"/>
      <c r="J490" s="4281"/>
      <c r="K490" s="4281"/>
      <c r="L490" s="4281"/>
      <c r="M490" s="14"/>
      <c r="N490" s="14"/>
      <c r="O490" s="14"/>
      <c r="P490" s="14"/>
      <c r="Q490" s="14"/>
      <c r="R490" s="14"/>
      <c r="S490" s="14"/>
      <c r="T490" s="14"/>
      <c r="U490" s="14"/>
      <c r="V490" s="14"/>
      <c r="W490" s="14"/>
      <c r="X490" s="14"/>
      <c r="Y490" s="14"/>
      <c r="Z490" s="14"/>
      <c r="AA490" s="14"/>
      <c r="AB490" s="14"/>
      <c r="AC490" s="14"/>
      <c r="AD490" s="14"/>
      <c r="AE490" s="14"/>
      <c r="AF490" s="14"/>
      <c r="AG490" s="14"/>
    </row>
    <row r="491" spans="4:33" x14ac:dyDescent="0.25">
      <c r="D491" s="14"/>
      <c r="E491" s="14"/>
      <c r="F491" s="14"/>
      <c r="G491" s="3"/>
      <c r="H491" s="14"/>
      <c r="I491" s="4281"/>
      <c r="J491" s="4281"/>
      <c r="K491" s="4281"/>
      <c r="L491" s="4281"/>
      <c r="M491" s="14"/>
      <c r="N491" s="14"/>
      <c r="O491" s="14"/>
      <c r="P491" s="14"/>
      <c r="Q491" s="14"/>
      <c r="R491" s="14"/>
      <c r="S491" s="14"/>
      <c r="T491" s="14"/>
      <c r="U491" s="14"/>
      <c r="V491" s="14"/>
      <c r="W491" s="14"/>
      <c r="X491" s="14"/>
      <c r="Y491" s="14"/>
      <c r="Z491" s="14"/>
      <c r="AA491" s="14"/>
      <c r="AB491" s="14"/>
      <c r="AC491" s="14"/>
      <c r="AD491" s="14"/>
      <c r="AE491" s="14"/>
      <c r="AF491" s="14"/>
      <c r="AG491" s="14"/>
    </row>
    <row r="492" spans="4:33" x14ac:dyDescent="0.25">
      <c r="D492" s="14"/>
      <c r="E492" s="14"/>
      <c r="F492" s="14"/>
      <c r="G492" s="3"/>
      <c r="H492" s="14"/>
      <c r="I492" s="4281"/>
      <c r="J492" s="4281"/>
      <c r="K492" s="4281"/>
      <c r="L492" s="4281"/>
      <c r="M492" s="14"/>
      <c r="N492" s="14"/>
      <c r="O492" s="14"/>
      <c r="P492" s="14"/>
      <c r="Q492" s="14"/>
      <c r="R492" s="14"/>
      <c r="S492" s="14"/>
      <c r="T492" s="14"/>
      <c r="U492" s="14"/>
      <c r="V492" s="14"/>
      <c r="W492" s="14"/>
      <c r="X492" s="14"/>
      <c r="Y492" s="14"/>
      <c r="Z492" s="14"/>
      <c r="AA492" s="14"/>
      <c r="AB492" s="14"/>
      <c r="AC492" s="14"/>
      <c r="AD492" s="14"/>
      <c r="AE492" s="14"/>
      <c r="AF492" s="14"/>
      <c r="AG492" s="14"/>
    </row>
    <row r="493" spans="4:33" x14ac:dyDescent="0.25">
      <c r="D493" s="14"/>
      <c r="E493" s="14"/>
      <c r="F493" s="14"/>
      <c r="G493" s="3"/>
      <c r="H493" s="14"/>
      <c r="I493" s="4281"/>
      <c r="J493" s="4281"/>
      <c r="K493" s="4281"/>
      <c r="L493" s="4281"/>
      <c r="M493" s="14"/>
      <c r="N493" s="14"/>
      <c r="O493" s="14"/>
      <c r="P493" s="14"/>
      <c r="Q493" s="14"/>
      <c r="R493" s="14"/>
      <c r="S493" s="14"/>
      <c r="T493" s="14"/>
      <c r="U493" s="14"/>
      <c r="V493" s="14"/>
      <c r="W493" s="14"/>
      <c r="X493" s="14"/>
      <c r="Y493" s="14"/>
      <c r="Z493" s="14"/>
      <c r="AA493" s="14"/>
      <c r="AB493" s="14"/>
      <c r="AC493" s="14"/>
      <c r="AD493" s="14"/>
      <c r="AE493" s="14"/>
      <c r="AF493" s="14"/>
      <c r="AG493" s="14"/>
    </row>
    <row r="494" spans="4:33" x14ac:dyDescent="0.25">
      <c r="D494" s="14"/>
      <c r="E494" s="14"/>
      <c r="F494" s="14"/>
      <c r="G494" s="3"/>
      <c r="H494" s="14"/>
      <c r="I494" s="4281"/>
      <c r="J494" s="4281"/>
      <c r="K494" s="4281"/>
      <c r="L494" s="4281"/>
      <c r="M494" s="14"/>
      <c r="N494" s="14"/>
      <c r="O494" s="14"/>
      <c r="P494" s="14"/>
      <c r="Q494" s="14"/>
      <c r="R494" s="14"/>
      <c r="S494" s="14"/>
      <c r="T494" s="14"/>
      <c r="U494" s="14"/>
      <c r="V494" s="14"/>
      <c r="W494" s="14"/>
      <c r="X494" s="14"/>
      <c r="Y494" s="14"/>
      <c r="Z494" s="14"/>
      <c r="AA494" s="14"/>
      <c r="AB494" s="14"/>
      <c r="AC494" s="14"/>
      <c r="AD494" s="14"/>
      <c r="AE494" s="14"/>
      <c r="AF494" s="14"/>
      <c r="AG494" s="14"/>
    </row>
    <row r="495" spans="4:33" x14ac:dyDescent="0.25">
      <c r="D495" s="14"/>
      <c r="E495" s="14"/>
      <c r="F495" s="14"/>
      <c r="G495" s="3"/>
      <c r="H495" s="14"/>
      <c r="I495" s="4281"/>
      <c r="J495" s="4281"/>
      <c r="K495" s="4281"/>
      <c r="L495" s="4281"/>
      <c r="M495" s="14"/>
      <c r="N495" s="14"/>
      <c r="O495" s="14"/>
      <c r="P495" s="14"/>
      <c r="Q495" s="14"/>
      <c r="R495" s="14"/>
      <c r="S495" s="14"/>
      <c r="T495" s="14"/>
      <c r="U495" s="14"/>
      <c r="V495" s="14"/>
      <c r="W495" s="14"/>
      <c r="X495" s="14"/>
      <c r="Y495" s="14"/>
      <c r="Z495" s="14"/>
      <c r="AA495" s="14"/>
      <c r="AB495" s="14"/>
      <c r="AC495" s="14"/>
      <c r="AD495" s="14"/>
      <c r="AE495" s="14"/>
      <c r="AF495" s="14"/>
      <c r="AG495" s="14"/>
    </row>
    <row r="496" spans="4:33" x14ac:dyDescent="0.25">
      <c r="D496" s="14"/>
      <c r="E496" s="14"/>
      <c r="F496" s="14"/>
      <c r="G496" s="3"/>
      <c r="H496" s="14"/>
      <c r="I496" s="4281"/>
      <c r="J496" s="4281"/>
      <c r="K496" s="4281"/>
      <c r="L496" s="4281"/>
      <c r="M496" s="14"/>
      <c r="N496" s="14"/>
      <c r="O496" s="14"/>
      <c r="P496" s="14"/>
      <c r="Q496" s="14"/>
      <c r="R496" s="14"/>
      <c r="S496" s="14"/>
      <c r="T496" s="14"/>
      <c r="U496" s="14"/>
      <c r="V496" s="14"/>
      <c r="W496" s="14"/>
      <c r="X496" s="14"/>
      <c r="Y496" s="14"/>
      <c r="Z496" s="14"/>
      <c r="AA496" s="14"/>
      <c r="AB496" s="14"/>
      <c r="AC496" s="14"/>
      <c r="AD496" s="14"/>
      <c r="AE496" s="14"/>
      <c r="AF496" s="14"/>
      <c r="AG496" s="14"/>
    </row>
    <row r="497" spans="4:33" x14ac:dyDescent="0.25">
      <c r="D497" s="14"/>
      <c r="E497" s="14"/>
      <c r="F497" s="14"/>
      <c r="G497" s="3"/>
      <c r="H497" s="14"/>
      <c r="I497" s="4281"/>
      <c r="J497" s="4281"/>
      <c r="K497" s="4281"/>
      <c r="L497" s="4281"/>
      <c r="M497" s="14"/>
      <c r="N497" s="14"/>
      <c r="O497" s="14"/>
      <c r="P497" s="14"/>
      <c r="Q497" s="14"/>
      <c r="R497" s="14"/>
      <c r="S497" s="14"/>
      <c r="T497" s="14"/>
      <c r="U497" s="14"/>
      <c r="V497" s="14"/>
      <c r="W497" s="14"/>
      <c r="X497" s="14"/>
      <c r="Y497" s="14"/>
      <c r="Z497" s="14"/>
      <c r="AA497" s="14"/>
      <c r="AB497" s="14"/>
      <c r="AC497" s="14"/>
      <c r="AD497" s="14"/>
      <c r="AE497" s="14"/>
      <c r="AF497" s="14"/>
      <c r="AG497" s="14"/>
    </row>
    <row r="498" spans="4:33" x14ac:dyDescent="0.25">
      <c r="D498" s="14"/>
      <c r="E498" s="14"/>
      <c r="F498" s="14"/>
      <c r="G498" s="3"/>
      <c r="H498" s="14"/>
      <c r="I498" s="4281"/>
      <c r="J498" s="4281"/>
      <c r="K498" s="4281"/>
      <c r="L498" s="4281"/>
      <c r="M498" s="14"/>
      <c r="N498" s="14"/>
      <c r="O498" s="14"/>
      <c r="P498" s="14"/>
      <c r="Q498" s="14"/>
      <c r="R498" s="14"/>
      <c r="S498" s="14"/>
      <c r="T498" s="14"/>
      <c r="U498" s="14"/>
      <c r="V498" s="14"/>
      <c r="W498" s="14"/>
      <c r="X498" s="14"/>
      <c r="Y498" s="14"/>
      <c r="Z498" s="14"/>
      <c r="AA498" s="14"/>
      <c r="AB498" s="14"/>
      <c r="AC498" s="14"/>
      <c r="AD498" s="14"/>
      <c r="AE498" s="14"/>
      <c r="AF498" s="14"/>
      <c r="AG498" s="14"/>
    </row>
    <row r="499" spans="4:33" x14ac:dyDescent="0.25">
      <c r="D499" s="14"/>
      <c r="E499" s="14"/>
      <c r="F499" s="14"/>
      <c r="G499" s="3"/>
      <c r="H499" s="14"/>
      <c r="I499" s="4281"/>
      <c r="J499" s="4281"/>
      <c r="K499" s="4281"/>
      <c r="L499" s="4281"/>
      <c r="M499" s="14"/>
      <c r="N499" s="14"/>
      <c r="O499" s="14"/>
      <c r="P499" s="14"/>
      <c r="Q499" s="14"/>
      <c r="R499" s="14"/>
      <c r="S499" s="14"/>
      <c r="T499" s="14"/>
      <c r="U499" s="14"/>
      <c r="V499" s="14"/>
      <c r="W499" s="14"/>
      <c r="X499" s="14"/>
      <c r="Y499" s="14"/>
      <c r="Z499" s="14"/>
      <c r="AA499" s="14"/>
      <c r="AB499" s="14"/>
      <c r="AC499" s="14"/>
      <c r="AD499" s="14"/>
      <c r="AE499" s="14"/>
      <c r="AF499" s="14"/>
      <c r="AG499" s="14"/>
    </row>
    <row r="500" spans="4:33" x14ac:dyDescent="0.25">
      <c r="D500" s="14"/>
      <c r="E500" s="14"/>
      <c r="F500" s="14"/>
      <c r="G500" s="3"/>
      <c r="H500" s="14"/>
      <c r="I500" s="4281"/>
      <c r="J500" s="4281"/>
      <c r="K500" s="4281"/>
      <c r="L500" s="4281"/>
      <c r="M500" s="14"/>
      <c r="N500" s="14"/>
      <c r="O500" s="14"/>
      <c r="P500" s="14"/>
      <c r="Q500" s="14"/>
      <c r="R500" s="14"/>
      <c r="S500" s="14"/>
      <c r="T500" s="14"/>
      <c r="U500" s="14"/>
      <c r="V500" s="14"/>
      <c r="W500" s="14"/>
      <c r="X500" s="14"/>
      <c r="Y500" s="14"/>
      <c r="Z500" s="14"/>
      <c r="AA500" s="14"/>
      <c r="AB500" s="14"/>
      <c r="AC500" s="14"/>
      <c r="AD500" s="14"/>
      <c r="AE500" s="14"/>
      <c r="AF500" s="14"/>
      <c r="AG500" s="14"/>
    </row>
    <row r="501" spans="4:33" x14ac:dyDescent="0.25">
      <c r="D501" s="14"/>
      <c r="E501" s="14"/>
      <c r="F501" s="14"/>
      <c r="G501" s="3"/>
      <c r="H501" s="14"/>
      <c r="I501" s="4281"/>
      <c r="J501" s="4281"/>
      <c r="K501" s="4281"/>
      <c r="L501" s="4281"/>
      <c r="M501" s="14"/>
      <c r="N501" s="14"/>
      <c r="O501" s="14"/>
      <c r="P501" s="14"/>
      <c r="Q501" s="14"/>
      <c r="R501" s="14"/>
      <c r="S501" s="14"/>
      <c r="T501" s="14"/>
      <c r="U501" s="14"/>
      <c r="V501" s="14"/>
      <c r="W501" s="14"/>
      <c r="X501" s="14"/>
      <c r="Y501" s="14"/>
      <c r="Z501" s="14"/>
      <c r="AA501" s="14"/>
      <c r="AB501" s="14"/>
      <c r="AC501" s="14"/>
      <c r="AD501" s="14"/>
      <c r="AE501" s="14"/>
      <c r="AF501" s="14"/>
      <c r="AG501" s="14"/>
    </row>
    <row r="502" spans="4:33" x14ac:dyDescent="0.25">
      <c r="D502" s="14"/>
      <c r="E502" s="14"/>
      <c r="F502" s="14"/>
      <c r="G502" s="3"/>
      <c r="H502" s="14"/>
      <c r="I502" s="4281"/>
      <c r="J502" s="4281"/>
      <c r="K502" s="4281"/>
      <c r="L502" s="4281"/>
      <c r="M502" s="14"/>
      <c r="N502" s="14"/>
      <c r="O502" s="14"/>
      <c r="P502" s="14"/>
      <c r="Q502" s="14"/>
      <c r="R502" s="14"/>
      <c r="S502" s="14"/>
      <c r="T502" s="14"/>
      <c r="U502" s="14"/>
      <c r="V502" s="14"/>
      <c r="W502" s="14"/>
      <c r="X502" s="14"/>
      <c r="Y502" s="14"/>
      <c r="Z502" s="14"/>
      <c r="AA502" s="14"/>
      <c r="AB502" s="14"/>
      <c r="AC502" s="14"/>
      <c r="AD502" s="14"/>
      <c r="AE502" s="14"/>
      <c r="AF502" s="14"/>
      <c r="AG502" s="14"/>
    </row>
    <row r="503" spans="4:33" x14ac:dyDescent="0.25">
      <c r="D503" s="14"/>
      <c r="E503" s="14"/>
      <c r="F503" s="14"/>
      <c r="G503" s="3"/>
      <c r="H503" s="14"/>
      <c r="I503" s="4281"/>
      <c r="J503" s="4281"/>
      <c r="K503" s="4281"/>
      <c r="L503" s="4281"/>
      <c r="M503" s="14"/>
      <c r="N503" s="14"/>
      <c r="O503" s="14"/>
      <c r="P503" s="14"/>
      <c r="Q503" s="14"/>
      <c r="R503" s="14"/>
      <c r="S503" s="14"/>
      <c r="T503" s="14"/>
      <c r="U503" s="14"/>
      <c r="V503" s="14"/>
      <c r="W503" s="14"/>
      <c r="X503" s="14"/>
      <c r="Y503" s="14"/>
      <c r="Z503" s="14"/>
      <c r="AA503" s="14"/>
      <c r="AB503" s="14"/>
      <c r="AC503" s="14"/>
      <c r="AD503" s="14"/>
      <c r="AE503" s="14"/>
      <c r="AF503" s="14"/>
      <c r="AG503" s="14"/>
    </row>
    <row r="504" spans="4:33" x14ac:dyDescent="0.25">
      <c r="D504" s="14"/>
      <c r="E504" s="14"/>
      <c r="F504" s="14"/>
      <c r="G504" s="3"/>
      <c r="H504" s="14"/>
      <c r="I504" s="4281"/>
      <c r="J504" s="4281"/>
      <c r="K504" s="4281"/>
      <c r="L504" s="4281"/>
      <c r="M504" s="14"/>
      <c r="N504" s="14"/>
      <c r="O504" s="14"/>
      <c r="P504" s="14"/>
      <c r="Q504" s="14"/>
      <c r="R504" s="14"/>
      <c r="S504" s="14"/>
      <c r="T504" s="14"/>
      <c r="U504" s="14"/>
      <c r="V504" s="14"/>
      <c r="W504" s="14"/>
      <c r="X504" s="14"/>
      <c r="Y504" s="14"/>
      <c r="Z504" s="14"/>
      <c r="AA504" s="14"/>
      <c r="AB504" s="14"/>
      <c r="AC504" s="14"/>
      <c r="AD504" s="14"/>
      <c r="AE504" s="14"/>
      <c r="AF504" s="14"/>
      <c r="AG504" s="14"/>
    </row>
    <row r="505" spans="4:33" x14ac:dyDescent="0.25">
      <c r="D505" s="14"/>
      <c r="E505" s="14"/>
      <c r="F505" s="14"/>
      <c r="G505" s="3"/>
      <c r="H505" s="14"/>
      <c r="I505" s="4281"/>
      <c r="J505" s="4281"/>
      <c r="K505" s="4281"/>
      <c r="L505" s="4281"/>
      <c r="M505" s="14"/>
      <c r="N505" s="14"/>
      <c r="O505" s="14"/>
      <c r="P505" s="14"/>
      <c r="Q505" s="14"/>
      <c r="R505" s="14"/>
      <c r="S505" s="14"/>
      <c r="T505" s="14"/>
      <c r="U505" s="14"/>
      <c r="V505" s="14"/>
      <c r="W505" s="14"/>
      <c r="X505" s="14"/>
      <c r="Y505" s="14"/>
      <c r="Z505" s="14"/>
      <c r="AA505" s="14"/>
      <c r="AB505" s="14"/>
      <c r="AC505" s="14"/>
      <c r="AD505" s="14"/>
      <c r="AE505" s="14"/>
      <c r="AF505" s="14"/>
      <c r="AG505" s="14"/>
    </row>
    <row r="506" spans="4:33" x14ac:dyDescent="0.25">
      <c r="D506" s="14"/>
      <c r="E506" s="14"/>
      <c r="F506" s="14"/>
      <c r="G506" s="3"/>
      <c r="H506" s="14"/>
      <c r="I506" s="4281"/>
      <c r="J506" s="4281"/>
      <c r="K506" s="4281"/>
      <c r="L506" s="4281"/>
      <c r="M506" s="14"/>
      <c r="N506" s="14"/>
      <c r="O506" s="14"/>
      <c r="P506" s="14"/>
      <c r="Q506" s="14"/>
      <c r="R506" s="14"/>
      <c r="S506" s="14"/>
      <c r="T506" s="14"/>
      <c r="U506" s="14"/>
      <c r="V506" s="14"/>
      <c r="W506" s="14"/>
      <c r="X506" s="14"/>
      <c r="Y506" s="14"/>
      <c r="Z506" s="14"/>
      <c r="AA506" s="14"/>
      <c r="AB506" s="14"/>
      <c r="AC506" s="14"/>
      <c r="AD506" s="14"/>
      <c r="AE506" s="14"/>
      <c r="AF506" s="14"/>
      <c r="AG506" s="14"/>
    </row>
    <row r="507" spans="4:33" x14ac:dyDescent="0.25">
      <c r="D507" s="14"/>
      <c r="E507" s="14"/>
      <c r="F507" s="14"/>
      <c r="G507" s="3"/>
      <c r="H507" s="14"/>
      <c r="I507" s="4281"/>
      <c r="J507" s="4281"/>
      <c r="K507" s="4281"/>
      <c r="L507" s="4281"/>
      <c r="M507" s="14"/>
      <c r="N507" s="14"/>
      <c r="O507" s="14"/>
      <c r="P507" s="14"/>
      <c r="Q507" s="14"/>
      <c r="R507" s="14"/>
      <c r="S507" s="14"/>
      <c r="T507" s="14"/>
      <c r="U507" s="14"/>
      <c r="V507" s="14"/>
      <c r="W507" s="14"/>
      <c r="X507" s="14"/>
      <c r="Y507" s="14"/>
      <c r="Z507" s="14"/>
      <c r="AA507" s="14"/>
      <c r="AB507" s="14"/>
      <c r="AC507" s="14"/>
      <c r="AD507" s="14"/>
      <c r="AE507" s="14"/>
      <c r="AF507" s="14"/>
      <c r="AG507" s="14"/>
    </row>
    <row r="508" spans="4:33" x14ac:dyDescent="0.25">
      <c r="D508" s="14"/>
      <c r="E508" s="14"/>
      <c r="F508" s="14"/>
      <c r="G508" s="3"/>
      <c r="H508" s="14"/>
      <c r="I508" s="4281"/>
      <c r="J508" s="4281"/>
      <c r="K508" s="4281"/>
      <c r="L508" s="4281"/>
      <c r="M508" s="14"/>
      <c r="N508" s="14"/>
      <c r="O508" s="14"/>
      <c r="P508" s="14"/>
      <c r="Q508" s="14"/>
      <c r="R508" s="14"/>
      <c r="S508" s="14"/>
      <c r="T508" s="14"/>
      <c r="U508" s="14"/>
      <c r="V508" s="14"/>
      <c r="W508" s="14"/>
      <c r="X508" s="14"/>
      <c r="Y508" s="14"/>
      <c r="Z508" s="14"/>
      <c r="AA508" s="14"/>
      <c r="AB508" s="14"/>
      <c r="AC508" s="14"/>
      <c r="AD508" s="14"/>
      <c r="AE508" s="14"/>
      <c r="AF508" s="14"/>
      <c r="AG508" s="14"/>
    </row>
    <row r="509" spans="4:33" x14ac:dyDescent="0.25">
      <c r="D509" s="14"/>
      <c r="E509" s="14"/>
      <c r="F509" s="14"/>
      <c r="G509" s="3"/>
      <c r="H509" s="14"/>
      <c r="I509" s="4281"/>
      <c r="J509" s="4281"/>
      <c r="K509" s="4281"/>
      <c r="L509" s="4281"/>
      <c r="M509" s="14"/>
      <c r="N509" s="14"/>
      <c r="O509" s="14"/>
      <c r="P509" s="14"/>
      <c r="Q509" s="14"/>
      <c r="R509" s="14"/>
      <c r="S509" s="14"/>
      <c r="T509" s="14"/>
      <c r="U509" s="14"/>
      <c r="V509" s="14"/>
      <c r="W509" s="14"/>
      <c r="X509" s="14"/>
      <c r="Y509" s="14"/>
      <c r="Z509" s="14"/>
      <c r="AA509" s="14"/>
      <c r="AB509" s="14"/>
      <c r="AC509" s="14"/>
      <c r="AD509" s="14"/>
      <c r="AE509" s="14"/>
      <c r="AF509" s="14"/>
      <c r="AG509" s="14"/>
    </row>
    <row r="510" spans="4:33" x14ac:dyDescent="0.25">
      <c r="D510" s="14"/>
      <c r="E510" s="14"/>
      <c r="F510" s="14"/>
      <c r="G510" s="3"/>
      <c r="H510" s="14"/>
      <c r="I510" s="4281"/>
      <c r="J510" s="4281"/>
      <c r="K510" s="4281"/>
      <c r="L510" s="4281"/>
      <c r="M510" s="14"/>
      <c r="N510" s="14"/>
      <c r="O510" s="14"/>
      <c r="P510" s="14"/>
      <c r="Q510" s="14"/>
      <c r="R510" s="14"/>
      <c r="S510" s="14"/>
      <c r="T510" s="14"/>
      <c r="U510" s="14"/>
      <c r="V510" s="14"/>
      <c r="W510" s="14"/>
      <c r="X510" s="14"/>
      <c r="Y510" s="14"/>
      <c r="Z510" s="14"/>
      <c r="AA510" s="14"/>
      <c r="AB510" s="14"/>
      <c r="AC510" s="14"/>
      <c r="AD510" s="14"/>
      <c r="AE510" s="14"/>
      <c r="AF510" s="14"/>
      <c r="AG510" s="14"/>
    </row>
    <row r="511" spans="4:33" x14ac:dyDescent="0.25">
      <c r="D511" s="14"/>
      <c r="E511" s="14"/>
      <c r="F511" s="14"/>
      <c r="G511" s="3"/>
      <c r="H511" s="14"/>
      <c r="I511" s="4281"/>
      <c r="J511" s="4281"/>
      <c r="K511" s="4281"/>
      <c r="L511" s="4281"/>
      <c r="M511" s="14"/>
      <c r="N511" s="14"/>
      <c r="O511" s="14"/>
      <c r="P511" s="14"/>
      <c r="Q511" s="14"/>
      <c r="R511" s="14"/>
      <c r="S511" s="14"/>
      <c r="T511" s="14"/>
      <c r="U511" s="14"/>
      <c r="V511" s="14"/>
      <c r="W511" s="14"/>
      <c r="X511" s="14"/>
      <c r="Y511" s="14"/>
      <c r="Z511" s="14"/>
      <c r="AA511" s="14"/>
      <c r="AB511" s="14"/>
      <c r="AC511" s="14"/>
      <c r="AD511" s="14"/>
      <c r="AE511" s="14"/>
      <c r="AF511" s="14"/>
      <c r="AG511" s="14"/>
    </row>
    <row r="512" spans="4:33" x14ac:dyDescent="0.25">
      <c r="D512" s="14"/>
      <c r="E512" s="14"/>
      <c r="F512" s="14"/>
      <c r="G512" s="3"/>
      <c r="H512" s="14"/>
      <c r="I512" s="4281"/>
      <c r="J512" s="4281"/>
      <c r="K512" s="4281"/>
      <c r="L512" s="4281"/>
      <c r="M512" s="14"/>
      <c r="N512" s="14"/>
      <c r="O512" s="14"/>
      <c r="P512" s="14"/>
      <c r="Q512" s="14"/>
      <c r="R512" s="14"/>
      <c r="S512" s="14"/>
      <c r="T512" s="14"/>
      <c r="U512" s="14"/>
      <c r="V512" s="14"/>
      <c r="W512" s="14"/>
      <c r="X512" s="14"/>
      <c r="Y512" s="14"/>
      <c r="Z512" s="14"/>
      <c r="AA512" s="14"/>
      <c r="AB512" s="14"/>
      <c r="AC512" s="14"/>
      <c r="AD512" s="14"/>
      <c r="AE512" s="14"/>
      <c r="AF512" s="14"/>
      <c r="AG512" s="14"/>
    </row>
    <row r="513" spans="4:33" x14ac:dyDescent="0.25">
      <c r="D513" s="14"/>
      <c r="E513" s="14"/>
      <c r="F513" s="14"/>
      <c r="G513" s="3"/>
      <c r="H513" s="14"/>
      <c r="I513" s="4281"/>
      <c r="J513" s="4281"/>
      <c r="K513" s="4281"/>
      <c r="L513" s="4281"/>
      <c r="M513" s="14"/>
      <c r="N513" s="14"/>
      <c r="O513" s="14"/>
      <c r="P513" s="14"/>
      <c r="Q513" s="14"/>
      <c r="R513" s="14"/>
      <c r="S513" s="14"/>
      <c r="T513" s="14"/>
      <c r="U513" s="14"/>
      <c r="V513" s="14"/>
      <c r="W513" s="14"/>
      <c r="X513" s="14"/>
      <c r="Y513" s="14"/>
      <c r="Z513" s="14"/>
      <c r="AA513" s="14"/>
      <c r="AB513" s="14"/>
      <c r="AC513" s="14"/>
      <c r="AD513" s="14"/>
      <c r="AE513" s="14"/>
      <c r="AF513" s="14"/>
      <c r="AG513" s="14"/>
    </row>
    <row r="514" spans="4:33" x14ac:dyDescent="0.25">
      <c r="D514" s="14"/>
      <c r="E514" s="14"/>
      <c r="F514" s="14"/>
      <c r="G514" s="3"/>
      <c r="H514" s="14"/>
      <c r="I514" s="4281"/>
      <c r="J514" s="4281"/>
      <c r="K514" s="4281"/>
      <c r="L514" s="4281"/>
      <c r="M514" s="14"/>
      <c r="N514" s="14"/>
      <c r="O514" s="14"/>
      <c r="P514" s="14"/>
      <c r="Q514" s="14"/>
      <c r="R514" s="14"/>
      <c r="S514" s="14"/>
      <c r="T514" s="14"/>
      <c r="U514" s="14"/>
      <c r="V514" s="14"/>
      <c r="W514" s="14"/>
      <c r="X514" s="14"/>
      <c r="Y514" s="14"/>
      <c r="Z514" s="14"/>
      <c r="AA514" s="14"/>
      <c r="AB514" s="14"/>
      <c r="AC514" s="14"/>
      <c r="AD514" s="14"/>
      <c r="AE514" s="14"/>
      <c r="AF514" s="14"/>
      <c r="AG514" s="14"/>
    </row>
    <row r="515" spans="4:33" x14ac:dyDescent="0.25">
      <c r="D515" s="14"/>
      <c r="E515" s="14"/>
      <c r="F515" s="14"/>
      <c r="G515" s="3"/>
      <c r="H515" s="14"/>
      <c r="I515" s="4281"/>
      <c r="J515" s="4281"/>
      <c r="K515" s="4281"/>
      <c r="L515" s="4281"/>
      <c r="M515" s="14"/>
      <c r="N515" s="14"/>
      <c r="O515" s="14"/>
      <c r="P515" s="14"/>
      <c r="Q515" s="14"/>
      <c r="R515" s="14"/>
      <c r="S515" s="14"/>
      <c r="T515" s="14"/>
      <c r="U515" s="14"/>
      <c r="V515" s="14"/>
      <c r="W515" s="14"/>
      <c r="X515" s="14"/>
      <c r="Y515" s="14"/>
      <c r="Z515" s="14"/>
      <c r="AA515" s="14"/>
      <c r="AB515" s="14"/>
      <c r="AC515" s="14"/>
      <c r="AD515" s="14"/>
      <c r="AE515" s="14"/>
      <c r="AF515" s="14"/>
      <c r="AG515" s="14"/>
    </row>
    <row r="516" spans="4:33" x14ac:dyDescent="0.25">
      <c r="D516" s="14"/>
      <c r="E516" s="14"/>
      <c r="F516" s="14"/>
      <c r="G516" s="3"/>
      <c r="H516" s="14"/>
      <c r="I516" s="4281"/>
      <c r="J516" s="4281"/>
      <c r="K516" s="4281"/>
      <c r="L516" s="4281"/>
      <c r="M516" s="14"/>
      <c r="N516" s="14"/>
      <c r="O516" s="14"/>
      <c r="P516" s="14"/>
      <c r="Q516" s="14"/>
      <c r="R516" s="14"/>
      <c r="S516" s="14"/>
      <c r="T516" s="14"/>
      <c r="U516" s="14"/>
      <c r="V516" s="14"/>
      <c r="W516" s="14"/>
      <c r="X516" s="14"/>
      <c r="Y516" s="14"/>
      <c r="Z516" s="14"/>
      <c r="AA516" s="14"/>
      <c r="AB516" s="14"/>
      <c r="AC516" s="14"/>
      <c r="AD516" s="14"/>
      <c r="AE516" s="14"/>
      <c r="AF516" s="14"/>
      <c r="AG516" s="14"/>
    </row>
    <row r="517" spans="4:33" x14ac:dyDescent="0.25">
      <c r="D517" s="14"/>
      <c r="E517" s="14"/>
      <c r="F517" s="14"/>
      <c r="G517" s="3"/>
      <c r="H517" s="14"/>
      <c r="I517" s="4281"/>
      <c r="J517" s="4281"/>
      <c r="K517" s="4281"/>
      <c r="L517" s="4281"/>
      <c r="M517" s="14"/>
      <c r="N517" s="14"/>
      <c r="O517" s="14"/>
      <c r="P517" s="14"/>
      <c r="Q517" s="14"/>
      <c r="R517" s="14"/>
      <c r="S517" s="14"/>
      <c r="T517" s="14"/>
      <c r="U517" s="14"/>
      <c r="V517" s="14"/>
      <c r="W517" s="14"/>
      <c r="X517" s="14"/>
      <c r="Y517" s="14"/>
      <c r="Z517" s="14"/>
      <c r="AA517" s="14"/>
      <c r="AB517" s="14"/>
      <c r="AC517" s="14"/>
      <c r="AD517" s="14"/>
      <c r="AE517" s="14"/>
      <c r="AF517" s="14"/>
      <c r="AG517" s="14"/>
    </row>
    <row r="518" spans="4:33" x14ac:dyDescent="0.25">
      <c r="D518" s="14"/>
      <c r="E518" s="14"/>
      <c r="F518" s="14"/>
      <c r="G518" s="3"/>
      <c r="H518" s="14"/>
      <c r="I518" s="4281"/>
      <c r="J518" s="4281"/>
      <c r="K518" s="4281"/>
      <c r="L518" s="4281"/>
      <c r="M518" s="14"/>
      <c r="N518" s="14"/>
      <c r="O518" s="14"/>
      <c r="P518" s="14"/>
      <c r="Q518" s="14"/>
      <c r="R518" s="14"/>
      <c r="S518" s="14"/>
      <c r="T518" s="14"/>
      <c r="U518" s="14"/>
      <c r="V518" s="14"/>
      <c r="W518" s="14"/>
      <c r="X518" s="14"/>
      <c r="Y518" s="14"/>
      <c r="Z518" s="14"/>
      <c r="AA518" s="14"/>
      <c r="AB518" s="14"/>
      <c r="AC518" s="14"/>
      <c r="AD518" s="14"/>
      <c r="AE518" s="14"/>
      <c r="AF518" s="14"/>
      <c r="AG518" s="14"/>
    </row>
    <row r="519" spans="4:33" x14ac:dyDescent="0.25">
      <c r="D519" s="14"/>
      <c r="E519" s="14"/>
      <c r="F519" s="14"/>
      <c r="G519" s="3"/>
      <c r="H519" s="14"/>
      <c r="I519" s="4281"/>
      <c r="J519" s="4281"/>
      <c r="K519" s="4281"/>
      <c r="L519" s="4281"/>
      <c r="M519" s="14"/>
      <c r="N519" s="14"/>
      <c r="O519" s="14"/>
      <c r="P519" s="14"/>
      <c r="Q519" s="14"/>
      <c r="R519" s="14"/>
      <c r="S519" s="14"/>
      <c r="T519" s="14"/>
      <c r="U519" s="14"/>
      <c r="V519" s="14"/>
      <c r="W519" s="14"/>
      <c r="X519" s="14"/>
      <c r="Y519" s="14"/>
      <c r="Z519" s="14"/>
      <c r="AA519" s="14"/>
      <c r="AB519" s="14"/>
      <c r="AC519" s="14"/>
      <c r="AD519" s="14"/>
      <c r="AE519" s="14"/>
      <c r="AF519" s="14"/>
      <c r="AG519" s="14"/>
    </row>
    <row r="520" spans="4:33" x14ac:dyDescent="0.25">
      <c r="D520" s="14"/>
      <c r="E520" s="14"/>
      <c r="F520" s="14"/>
      <c r="G520" s="3"/>
      <c r="H520" s="14"/>
      <c r="I520" s="4281"/>
      <c r="J520" s="4281"/>
      <c r="K520" s="4281"/>
      <c r="L520" s="4281"/>
      <c r="M520" s="14"/>
      <c r="N520" s="14"/>
      <c r="O520" s="14"/>
      <c r="P520" s="14"/>
      <c r="Q520" s="14"/>
      <c r="R520" s="14"/>
      <c r="S520" s="14"/>
      <c r="T520" s="14"/>
      <c r="U520" s="14"/>
      <c r="V520" s="14"/>
      <c r="W520" s="14"/>
      <c r="X520" s="14"/>
      <c r="Y520" s="14"/>
      <c r="Z520" s="14"/>
      <c r="AA520" s="14"/>
      <c r="AB520" s="14"/>
      <c r="AC520" s="14"/>
      <c r="AD520" s="14"/>
      <c r="AE520" s="14"/>
      <c r="AF520" s="14"/>
      <c r="AG520" s="14"/>
    </row>
    <row r="521" spans="4:33" x14ac:dyDescent="0.25">
      <c r="D521" s="14"/>
      <c r="E521" s="14"/>
      <c r="F521" s="14"/>
      <c r="G521" s="3"/>
      <c r="H521" s="14"/>
      <c r="I521" s="4281"/>
      <c r="J521" s="4281"/>
      <c r="K521" s="4281"/>
      <c r="L521" s="4281"/>
      <c r="M521" s="14"/>
      <c r="N521" s="14"/>
      <c r="O521" s="14"/>
      <c r="P521" s="14"/>
      <c r="Q521" s="14"/>
      <c r="R521" s="14"/>
      <c r="S521" s="14"/>
      <c r="T521" s="14"/>
      <c r="U521" s="14"/>
      <c r="V521" s="14"/>
      <c r="W521" s="14"/>
      <c r="X521" s="14"/>
      <c r="Y521" s="14"/>
      <c r="Z521" s="14"/>
      <c r="AA521" s="14"/>
      <c r="AB521" s="14"/>
      <c r="AC521" s="14"/>
      <c r="AD521" s="14"/>
      <c r="AE521" s="14"/>
      <c r="AF521" s="14"/>
      <c r="AG521" s="14"/>
    </row>
    <row r="522" spans="4:33" x14ac:dyDescent="0.25">
      <c r="D522" s="14"/>
      <c r="E522" s="14"/>
      <c r="F522" s="14"/>
      <c r="G522" s="3"/>
      <c r="H522" s="14"/>
      <c r="I522" s="4281"/>
      <c r="J522" s="4281"/>
      <c r="K522" s="4281"/>
      <c r="L522" s="4281"/>
      <c r="M522" s="14"/>
      <c r="N522" s="14"/>
      <c r="O522" s="14"/>
      <c r="P522" s="14"/>
      <c r="Q522" s="14"/>
      <c r="R522" s="14"/>
      <c r="S522" s="14"/>
      <c r="T522" s="14"/>
      <c r="U522" s="14"/>
      <c r="V522" s="14"/>
      <c r="W522" s="14"/>
      <c r="X522" s="14"/>
      <c r="Y522" s="14"/>
      <c r="Z522" s="14"/>
      <c r="AA522" s="14"/>
      <c r="AB522" s="14"/>
      <c r="AC522" s="14"/>
      <c r="AD522" s="14"/>
      <c r="AE522" s="14"/>
      <c r="AF522" s="14"/>
      <c r="AG522" s="14"/>
    </row>
    <row r="523" spans="4:33" x14ac:dyDescent="0.25">
      <c r="D523" s="14"/>
      <c r="E523" s="14"/>
      <c r="F523" s="14"/>
      <c r="G523" s="3"/>
      <c r="H523" s="14"/>
      <c r="I523" s="4281"/>
      <c r="J523" s="4281"/>
      <c r="K523" s="4281"/>
      <c r="L523" s="4281"/>
      <c r="M523" s="14"/>
      <c r="N523" s="14"/>
      <c r="O523" s="14"/>
      <c r="P523" s="14"/>
      <c r="Q523" s="14"/>
      <c r="R523" s="14"/>
      <c r="S523" s="14"/>
      <c r="T523" s="14"/>
      <c r="U523" s="14"/>
      <c r="V523" s="14"/>
      <c r="W523" s="14"/>
      <c r="X523" s="14"/>
      <c r="Y523" s="14"/>
      <c r="Z523" s="14"/>
      <c r="AA523" s="14"/>
      <c r="AB523" s="14"/>
      <c r="AC523" s="14"/>
      <c r="AD523" s="14"/>
      <c r="AE523" s="14"/>
      <c r="AF523" s="14"/>
      <c r="AG523" s="14"/>
    </row>
    <row r="524" spans="4:33" x14ac:dyDescent="0.25">
      <c r="D524" s="14"/>
      <c r="E524" s="14"/>
      <c r="F524" s="14"/>
      <c r="G524" s="3"/>
      <c r="H524" s="14"/>
      <c r="I524" s="4281"/>
      <c r="J524" s="4281"/>
      <c r="K524" s="4281"/>
      <c r="L524" s="4281"/>
      <c r="M524" s="14"/>
      <c r="N524" s="14"/>
      <c r="O524" s="14"/>
      <c r="P524" s="14"/>
      <c r="Q524" s="14"/>
      <c r="R524" s="14"/>
      <c r="S524" s="14"/>
      <c r="T524" s="14"/>
      <c r="U524" s="14"/>
      <c r="V524" s="14"/>
      <c r="W524" s="14"/>
      <c r="X524" s="14"/>
      <c r="Y524" s="14"/>
      <c r="Z524" s="14"/>
      <c r="AA524" s="14"/>
      <c r="AB524" s="14"/>
      <c r="AC524" s="14"/>
      <c r="AD524" s="14"/>
      <c r="AE524" s="14"/>
      <c r="AF524" s="14"/>
      <c r="AG524" s="14"/>
    </row>
    <row r="525" spans="4:33" x14ac:dyDescent="0.25">
      <c r="D525" s="14"/>
      <c r="E525" s="14"/>
      <c r="F525" s="14"/>
      <c r="G525" s="3"/>
      <c r="H525" s="14"/>
      <c r="I525" s="4281"/>
      <c r="J525" s="4281"/>
      <c r="K525" s="4281"/>
      <c r="L525" s="4281"/>
      <c r="M525" s="14"/>
      <c r="N525" s="14"/>
      <c r="O525" s="14"/>
      <c r="P525" s="14"/>
      <c r="Q525" s="14"/>
      <c r="R525" s="14"/>
      <c r="S525" s="14"/>
      <c r="T525" s="14"/>
      <c r="U525" s="14"/>
      <c r="V525" s="14"/>
      <c r="W525" s="14"/>
      <c r="X525" s="14"/>
      <c r="Y525" s="14"/>
      <c r="Z525" s="14"/>
      <c r="AA525" s="14"/>
      <c r="AB525" s="14"/>
      <c r="AC525" s="14"/>
      <c r="AD525" s="14"/>
      <c r="AE525" s="14"/>
      <c r="AF525" s="14"/>
      <c r="AG525" s="14"/>
    </row>
    <row r="526" spans="4:33" x14ac:dyDescent="0.25">
      <c r="D526" s="14"/>
      <c r="E526" s="14"/>
      <c r="F526" s="14"/>
      <c r="G526" s="3"/>
      <c r="H526" s="14"/>
      <c r="I526" s="4281"/>
      <c r="J526" s="4281"/>
      <c r="K526" s="4281"/>
      <c r="L526" s="4281"/>
      <c r="M526" s="14"/>
      <c r="N526" s="14"/>
      <c r="O526" s="14"/>
      <c r="P526" s="14"/>
      <c r="Q526" s="14"/>
      <c r="R526" s="14"/>
      <c r="S526" s="14"/>
      <c r="T526" s="14"/>
      <c r="U526" s="14"/>
      <c r="V526" s="14"/>
      <c r="W526" s="14"/>
      <c r="X526" s="14"/>
      <c r="Y526" s="14"/>
      <c r="Z526" s="14"/>
      <c r="AA526" s="14"/>
      <c r="AB526" s="14"/>
      <c r="AC526" s="14"/>
      <c r="AD526" s="14"/>
      <c r="AE526" s="14"/>
      <c r="AF526" s="14"/>
      <c r="AG526" s="14"/>
    </row>
    <row r="527" spans="4:33" x14ac:dyDescent="0.25">
      <c r="D527" s="14"/>
      <c r="E527" s="14"/>
      <c r="F527" s="14"/>
      <c r="G527" s="3"/>
      <c r="H527" s="14"/>
      <c r="I527" s="4281"/>
      <c r="J527" s="4281"/>
      <c r="K527" s="4281"/>
      <c r="L527" s="4281"/>
      <c r="M527" s="14"/>
      <c r="N527" s="14"/>
      <c r="O527" s="14"/>
      <c r="P527" s="14"/>
      <c r="Q527" s="14"/>
      <c r="R527" s="14"/>
      <c r="S527" s="14"/>
      <c r="T527" s="14"/>
      <c r="U527" s="14"/>
      <c r="V527" s="14"/>
      <c r="W527" s="14"/>
      <c r="X527" s="14"/>
      <c r="Y527" s="14"/>
      <c r="Z527" s="14"/>
      <c r="AA527" s="14"/>
      <c r="AB527" s="14"/>
      <c r="AC527" s="14"/>
      <c r="AD527" s="14"/>
      <c r="AE527" s="14"/>
      <c r="AF527" s="14"/>
      <c r="AG527" s="14"/>
    </row>
    <row r="528" spans="4:33" x14ac:dyDescent="0.25">
      <c r="D528" s="14"/>
      <c r="E528" s="14"/>
      <c r="F528" s="14"/>
      <c r="G528" s="3"/>
      <c r="H528" s="14"/>
      <c r="I528" s="4281"/>
      <c r="J528" s="4281"/>
      <c r="K528" s="4281"/>
      <c r="L528" s="4281"/>
      <c r="M528" s="14"/>
      <c r="N528" s="14"/>
      <c r="O528" s="14"/>
      <c r="P528" s="14"/>
      <c r="Q528" s="14"/>
      <c r="R528" s="14"/>
      <c r="S528" s="14"/>
      <c r="T528" s="14"/>
      <c r="U528" s="14"/>
      <c r="V528" s="14"/>
      <c r="W528" s="14"/>
      <c r="X528" s="14"/>
      <c r="Y528" s="14"/>
      <c r="Z528" s="14"/>
      <c r="AA528" s="14"/>
      <c r="AB528" s="14"/>
      <c r="AC528" s="14"/>
      <c r="AD528" s="14"/>
      <c r="AE528" s="14"/>
      <c r="AF528" s="14"/>
      <c r="AG528" s="14"/>
    </row>
    <row r="529" spans="4:33" x14ac:dyDescent="0.25">
      <c r="D529" s="14"/>
      <c r="E529" s="14"/>
      <c r="F529" s="14"/>
      <c r="G529" s="3"/>
      <c r="H529" s="14"/>
      <c r="I529" s="4281"/>
      <c r="J529" s="4281"/>
      <c r="K529" s="4281"/>
      <c r="L529" s="4281"/>
      <c r="M529" s="14"/>
      <c r="N529" s="14"/>
      <c r="O529" s="14"/>
      <c r="P529" s="14"/>
      <c r="Q529" s="14"/>
      <c r="R529" s="14"/>
      <c r="S529" s="14"/>
      <c r="T529" s="14"/>
      <c r="U529" s="14"/>
      <c r="V529" s="14"/>
      <c r="W529" s="14"/>
      <c r="X529" s="14"/>
      <c r="Y529" s="14"/>
      <c r="Z529" s="14"/>
      <c r="AA529" s="14"/>
      <c r="AB529" s="14"/>
      <c r="AC529" s="14"/>
      <c r="AD529" s="14"/>
      <c r="AE529" s="14"/>
      <c r="AF529" s="14"/>
      <c r="AG529" s="14"/>
    </row>
    <row r="530" spans="4:33" x14ac:dyDescent="0.25">
      <c r="D530" s="14"/>
      <c r="E530" s="14"/>
      <c r="F530" s="14"/>
      <c r="G530" s="3"/>
      <c r="H530" s="14"/>
      <c r="I530" s="4281"/>
      <c r="J530" s="4281"/>
      <c r="K530" s="4281"/>
      <c r="L530" s="4281"/>
      <c r="M530" s="14"/>
      <c r="N530" s="14"/>
      <c r="O530" s="14"/>
      <c r="P530" s="14"/>
      <c r="Q530" s="14"/>
      <c r="R530" s="14"/>
      <c r="S530" s="14"/>
      <c r="T530" s="14"/>
      <c r="U530" s="14"/>
      <c r="V530" s="14"/>
      <c r="W530" s="14"/>
      <c r="X530" s="14"/>
      <c r="Y530" s="14"/>
      <c r="Z530" s="14"/>
      <c r="AA530" s="14"/>
      <c r="AB530" s="14"/>
      <c r="AC530" s="14"/>
      <c r="AD530" s="14"/>
      <c r="AE530" s="14"/>
      <c r="AF530" s="14"/>
      <c r="AG530" s="14"/>
    </row>
    <row r="531" spans="4:33" x14ac:dyDescent="0.25">
      <c r="D531" s="14"/>
      <c r="E531" s="14"/>
      <c r="F531" s="14"/>
      <c r="G531" s="3"/>
      <c r="H531" s="14"/>
      <c r="I531" s="4281"/>
      <c r="J531" s="4281"/>
      <c r="K531" s="4281"/>
      <c r="L531" s="4281"/>
      <c r="M531" s="14"/>
      <c r="N531" s="14"/>
      <c r="O531" s="14"/>
      <c r="P531" s="14"/>
      <c r="Q531" s="14"/>
      <c r="R531" s="14"/>
      <c r="S531" s="14"/>
      <c r="T531" s="14"/>
      <c r="U531" s="14"/>
      <c r="V531" s="14"/>
      <c r="W531" s="14"/>
      <c r="X531" s="14"/>
      <c r="Y531" s="14"/>
      <c r="Z531" s="14"/>
      <c r="AA531" s="14"/>
      <c r="AB531" s="14"/>
      <c r="AC531" s="14"/>
      <c r="AD531" s="14"/>
      <c r="AE531" s="14"/>
      <c r="AF531" s="14"/>
      <c r="AG531" s="14"/>
    </row>
    <row r="532" spans="4:33" x14ac:dyDescent="0.25">
      <c r="D532" s="14"/>
      <c r="E532" s="14"/>
      <c r="F532" s="14"/>
      <c r="G532" s="3"/>
      <c r="H532" s="14"/>
      <c r="I532" s="4281"/>
      <c r="J532" s="4281"/>
      <c r="K532" s="4281"/>
      <c r="L532" s="4281"/>
      <c r="M532" s="14"/>
      <c r="N532" s="14"/>
      <c r="O532" s="14"/>
      <c r="P532" s="14"/>
      <c r="Q532" s="14"/>
      <c r="R532" s="14"/>
      <c r="S532" s="14"/>
      <c r="T532" s="14"/>
      <c r="U532" s="14"/>
      <c r="V532" s="14"/>
      <c r="W532" s="14"/>
      <c r="X532" s="14"/>
      <c r="Y532" s="14"/>
      <c r="Z532" s="14"/>
      <c r="AA532" s="14"/>
      <c r="AB532" s="14"/>
      <c r="AC532" s="14"/>
      <c r="AD532" s="14"/>
      <c r="AE532" s="14"/>
      <c r="AF532" s="14"/>
      <c r="AG532" s="14"/>
    </row>
    <row r="533" spans="4:33" x14ac:dyDescent="0.25">
      <c r="D533" s="14"/>
      <c r="E533" s="14"/>
      <c r="F533" s="14"/>
      <c r="G533" s="3"/>
      <c r="H533" s="14"/>
      <c r="I533" s="4281"/>
      <c r="J533" s="4281"/>
      <c r="K533" s="4281"/>
      <c r="L533" s="4281"/>
      <c r="M533" s="14"/>
      <c r="N533" s="14"/>
      <c r="O533" s="14"/>
      <c r="P533" s="14"/>
      <c r="Q533" s="14"/>
      <c r="R533" s="14"/>
      <c r="S533" s="14"/>
      <c r="T533" s="14"/>
      <c r="U533" s="14"/>
      <c r="V533" s="14"/>
      <c r="W533" s="14"/>
      <c r="X533" s="14"/>
      <c r="Y533" s="14"/>
      <c r="Z533" s="14"/>
      <c r="AA533" s="14"/>
      <c r="AB533" s="14"/>
      <c r="AC533" s="14"/>
      <c r="AD533" s="14"/>
      <c r="AE533" s="14"/>
      <c r="AF533" s="14"/>
      <c r="AG533" s="14"/>
    </row>
    <row r="534" spans="4:33" x14ac:dyDescent="0.25">
      <c r="D534" s="14"/>
      <c r="E534" s="14"/>
      <c r="F534" s="14"/>
      <c r="G534" s="3"/>
      <c r="H534" s="14"/>
      <c r="I534" s="4281"/>
      <c r="J534" s="4281"/>
      <c r="K534" s="4281"/>
      <c r="L534" s="4281"/>
      <c r="M534" s="14"/>
      <c r="N534" s="14"/>
      <c r="O534" s="14"/>
      <c r="P534" s="14"/>
      <c r="Q534" s="14"/>
      <c r="R534" s="14"/>
      <c r="S534" s="14"/>
      <c r="T534" s="14"/>
      <c r="U534" s="14"/>
      <c r="V534" s="14"/>
      <c r="W534" s="14"/>
      <c r="X534" s="14"/>
      <c r="Y534" s="14"/>
      <c r="Z534" s="14"/>
      <c r="AA534" s="14"/>
      <c r="AB534" s="14"/>
      <c r="AC534" s="14"/>
      <c r="AD534" s="14"/>
      <c r="AE534" s="14"/>
      <c r="AF534" s="14"/>
      <c r="AG534" s="14"/>
    </row>
    <row r="535" spans="4:33" x14ac:dyDescent="0.25">
      <c r="D535" s="14"/>
      <c r="E535" s="14"/>
      <c r="F535" s="14"/>
      <c r="G535" s="3"/>
      <c r="H535" s="14"/>
      <c r="I535" s="4281"/>
      <c r="J535" s="4281"/>
      <c r="K535" s="4281"/>
      <c r="L535" s="4281"/>
      <c r="M535" s="14"/>
      <c r="N535" s="14"/>
      <c r="O535" s="14"/>
      <c r="P535" s="14"/>
      <c r="Q535" s="14"/>
      <c r="R535" s="14"/>
      <c r="S535" s="14"/>
      <c r="T535" s="14"/>
      <c r="U535" s="14"/>
      <c r="V535" s="14"/>
      <c r="W535" s="14"/>
      <c r="X535" s="14"/>
      <c r="Y535" s="14"/>
      <c r="Z535" s="14"/>
      <c r="AA535" s="14"/>
      <c r="AB535" s="14"/>
      <c r="AC535" s="14"/>
      <c r="AD535" s="14"/>
      <c r="AE535" s="14"/>
      <c r="AF535" s="14"/>
      <c r="AG535" s="14"/>
    </row>
    <row r="536" spans="4:33" x14ac:dyDescent="0.25">
      <c r="D536" s="14"/>
      <c r="E536" s="14"/>
      <c r="F536" s="14"/>
      <c r="G536" s="3"/>
      <c r="H536" s="14"/>
      <c r="I536" s="4281"/>
      <c r="J536" s="4281"/>
      <c r="K536" s="4281"/>
      <c r="L536" s="4281"/>
      <c r="M536" s="14"/>
      <c r="N536" s="14"/>
      <c r="O536" s="14"/>
      <c r="P536" s="14"/>
      <c r="Q536" s="14"/>
      <c r="R536" s="14"/>
      <c r="S536" s="14"/>
      <c r="T536" s="14"/>
      <c r="U536" s="14"/>
      <c r="V536" s="14"/>
      <c r="W536" s="14"/>
      <c r="X536" s="14"/>
      <c r="Y536" s="14"/>
      <c r="Z536" s="14"/>
      <c r="AA536" s="14"/>
      <c r="AB536" s="14"/>
      <c r="AC536" s="14"/>
      <c r="AD536" s="14"/>
      <c r="AE536" s="14"/>
      <c r="AF536" s="14"/>
      <c r="AG536" s="14"/>
    </row>
    <row r="537" spans="4:33" x14ac:dyDescent="0.25">
      <c r="D537" s="14"/>
      <c r="E537" s="14"/>
      <c r="F537" s="14"/>
      <c r="G537" s="3"/>
      <c r="H537" s="14"/>
      <c r="I537" s="4281"/>
      <c r="J537" s="4281"/>
      <c r="K537" s="4281"/>
      <c r="L537" s="4281"/>
      <c r="M537" s="14"/>
      <c r="N537" s="14"/>
      <c r="O537" s="14"/>
      <c r="P537" s="14"/>
      <c r="Q537" s="14"/>
      <c r="R537" s="14"/>
      <c r="S537" s="14"/>
      <c r="T537" s="14"/>
      <c r="U537" s="14"/>
      <c r="V537" s="14"/>
      <c r="W537" s="14"/>
      <c r="X537" s="14"/>
      <c r="Y537" s="14"/>
      <c r="Z537" s="14"/>
      <c r="AA537" s="14"/>
      <c r="AB537" s="14"/>
      <c r="AC537" s="14"/>
      <c r="AD537" s="14"/>
      <c r="AE537" s="14"/>
      <c r="AF537" s="14"/>
      <c r="AG537" s="14"/>
    </row>
    <row r="538" spans="4:33" x14ac:dyDescent="0.25">
      <c r="D538" s="14"/>
      <c r="E538" s="14"/>
      <c r="F538" s="14"/>
      <c r="G538" s="3"/>
      <c r="H538" s="14"/>
      <c r="I538" s="4281"/>
      <c r="J538" s="4281"/>
      <c r="K538" s="4281"/>
      <c r="L538" s="4281"/>
      <c r="M538" s="14"/>
      <c r="N538" s="14"/>
      <c r="O538" s="14"/>
      <c r="P538" s="14"/>
      <c r="Q538" s="14"/>
      <c r="R538" s="14"/>
      <c r="S538" s="14"/>
      <c r="T538" s="14"/>
      <c r="U538" s="14"/>
      <c r="V538" s="14"/>
      <c r="W538" s="14"/>
      <c r="X538" s="14"/>
      <c r="Y538" s="14"/>
      <c r="Z538" s="14"/>
      <c r="AA538" s="14"/>
      <c r="AB538" s="14"/>
      <c r="AC538" s="14"/>
      <c r="AD538" s="14"/>
      <c r="AE538" s="14"/>
      <c r="AF538" s="14"/>
      <c r="AG538" s="14"/>
    </row>
    <row r="539" spans="4:33" x14ac:dyDescent="0.25">
      <c r="D539" s="14"/>
      <c r="E539" s="14"/>
      <c r="F539" s="14"/>
      <c r="G539" s="3"/>
      <c r="H539" s="14"/>
      <c r="I539" s="4281"/>
      <c r="J539" s="4281"/>
      <c r="K539" s="4281"/>
      <c r="L539" s="4281"/>
      <c r="M539" s="14"/>
      <c r="N539" s="14"/>
      <c r="O539" s="14"/>
      <c r="P539" s="14"/>
      <c r="Q539" s="14"/>
      <c r="R539" s="14"/>
      <c r="S539" s="14"/>
      <c r="T539" s="14"/>
      <c r="U539" s="14"/>
      <c r="V539" s="14"/>
      <c r="W539" s="14"/>
      <c r="X539" s="14"/>
      <c r="Y539" s="14"/>
      <c r="Z539" s="14"/>
      <c r="AA539" s="14"/>
      <c r="AB539" s="14"/>
      <c r="AC539" s="14"/>
      <c r="AD539" s="14"/>
      <c r="AE539" s="14"/>
      <c r="AF539" s="14"/>
      <c r="AG539" s="14"/>
    </row>
    <row r="540" spans="4:33" x14ac:dyDescent="0.25">
      <c r="D540" s="14"/>
      <c r="E540" s="14"/>
      <c r="F540" s="14"/>
      <c r="G540" s="3"/>
      <c r="H540" s="14"/>
      <c r="I540" s="4281"/>
      <c r="J540" s="4281"/>
      <c r="K540" s="4281"/>
      <c r="L540" s="4281"/>
      <c r="M540" s="14"/>
      <c r="N540" s="14"/>
      <c r="O540" s="14"/>
      <c r="P540" s="14"/>
      <c r="Q540" s="14"/>
      <c r="R540" s="14"/>
      <c r="S540" s="14"/>
      <c r="T540" s="14"/>
      <c r="U540" s="14"/>
      <c r="V540" s="14"/>
      <c r="W540" s="14"/>
      <c r="X540" s="14"/>
      <c r="Y540" s="14"/>
      <c r="Z540" s="14"/>
      <c r="AA540" s="14"/>
      <c r="AB540" s="14"/>
      <c r="AC540" s="14"/>
      <c r="AD540" s="14"/>
      <c r="AE540" s="14"/>
      <c r="AF540" s="14"/>
      <c r="AG540" s="14"/>
    </row>
    <row r="541" spans="4:33" x14ac:dyDescent="0.25">
      <c r="D541" s="14"/>
      <c r="E541" s="14"/>
      <c r="F541" s="14"/>
      <c r="G541" s="3"/>
      <c r="H541" s="14"/>
      <c r="I541" s="4281"/>
      <c r="J541" s="4281"/>
      <c r="K541" s="4281"/>
      <c r="L541" s="4281"/>
      <c r="M541" s="14"/>
      <c r="N541" s="14"/>
      <c r="O541" s="14"/>
      <c r="P541" s="14"/>
      <c r="Q541" s="14"/>
      <c r="R541" s="14"/>
      <c r="S541" s="14"/>
      <c r="T541" s="14"/>
      <c r="U541" s="14"/>
      <c r="V541" s="14"/>
      <c r="W541" s="14"/>
      <c r="X541" s="14"/>
      <c r="Y541" s="14"/>
      <c r="Z541" s="14"/>
      <c r="AA541" s="14"/>
      <c r="AB541" s="14"/>
      <c r="AC541" s="14"/>
      <c r="AD541" s="14"/>
      <c r="AE541" s="14"/>
      <c r="AF541" s="14"/>
      <c r="AG541" s="14"/>
    </row>
    <row r="542" spans="4:33" x14ac:dyDescent="0.25">
      <c r="D542" s="14"/>
      <c r="E542" s="14"/>
      <c r="F542" s="14"/>
      <c r="G542" s="3"/>
      <c r="H542" s="14"/>
      <c r="I542" s="4281"/>
      <c r="J542" s="4281"/>
      <c r="K542" s="4281"/>
      <c r="L542" s="4281"/>
      <c r="M542" s="14"/>
      <c r="N542" s="14"/>
      <c r="O542" s="14"/>
      <c r="P542" s="14"/>
      <c r="Q542" s="14"/>
      <c r="R542" s="14"/>
      <c r="S542" s="14"/>
      <c r="T542" s="14"/>
      <c r="U542" s="14"/>
      <c r="V542" s="14"/>
      <c r="W542" s="14"/>
      <c r="X542" s="14"/>
      <c r="Y542" s="14"/>
      <c r="Z542" s="14"/>
      <c r="AA542" s="14"/>
      <c r="AB542" s="14"/>
      <c r="AC542" s="14"/>
      <c r="AD542" s="14"/>
      <c r="AE542" s="14"/>
      <c r="AF542" s="14"/>
      <c r="AG542" s="14"/>
    </row>
    <row r="543" spans="4:33" x14ac:dyDescent="0.25">
      <c r="D543" s="14"/>
      <c r="E543" s="14"/>
      <c r="F543" s="14"/>
      <c r="G543" s="3"/>
      <c r="H543" s="14"/>
      <c r="I543" s="4281"/>
      <c r="J543" s="4281"/>
      <c r="K543" s="4281"/>
      <c r="L543" s="4281"/>
      <c r="M543" s="14"/>
      <c r="N543" s="14"/>
      <c r="O543" s="14"/>
      <c r="P543" s="14"/>
      <c r="Q543" s="14"/>
      <c r="R543" s="14"/>
      <c r="S543" s="14"/>
      <c r="T543" s="14"/>
      <c r="U543" s="14"/>
      <c r="V543" s="14"/>
      <c r="W543" s="14"/>
      <c r="X543" s="14"/>
      <c r="Y543" s="14"/>
      <c r="Z543" s="14"/>
      <c r="AA543" s="14"/>
      <c r="AB543" s="14"/>
      <c r="AC543" s="14"/>
      <c r="AD543" s="14"/>
      <c r="AE543" s="14"/>
      <c r="AF543" s="14"/>
      <c r="AG543" s="14"/>
    </row>
    <row r="544" spans="4:33" x14ac:dyDescent="0.25">
      <c r="D544" s="14"/>
      <c r="E544" s="14"/>
      <c r="F544" s="14"/>
      <c r="G544" s="3"/>
      <c r="H544" s="14"/>
      <c r="I544" s="4281"/>
      <c r="J544" s="4281"/>
      <c r="K544" s="4281"/>
      <c r="L544" s="4281"/>
      <c r="M544" s="14"/>
      <c r="N544" s="14"/>
      <c r="O544" s="14"/>
      <c r="P544" s="14"/>
      <c r="Q544" s="14"/>
      <c r="R544" s="14"/>
      <c r="S544" s="14"/>
      <c r="T544" s="14"/>
      <c r="U544" s="14"/>
      <c r="V544" s="14"/>
      <c r="W544" s="14"/>
      <c r="X544" s="14"/>
      <c r="Y544" s="14"/>
      <c r="Z544" s="14"/>
      <c r="AA544" s="14"/>
      <c r="AB544" s="14"/>
      <c r="AC544" s="14"/>
      <c r="AD544" s="14"/>
      <c r="AE544" s="14"/>
      <c r="AF544" s="14"/>
      <c r="AG544" s="14"/>
    </row>
    <row r="545" spans="4:33" x14ac:dyDescent="0.25">
      <c r="D545" s="14"/>
      <c r="E545" s="14"/>
      <c r="F545" s="14"/>
      <c r="G545" s="3"/>
      <c r="H545" s="14"/>
      <c r="I545" s="4281"/>
      <c r="J545" s="4281"/>
      <c r="K545" s="4281"/>
      <c r="L545" s="4281"/>
      <c r="M545" s="14"/>
      <c r="N545" s="14"/>
      <c r="O545" s="14"/>
      <c r="P545" s="14"/>
      <c r="Q545" s="14"/>
      <c r="R545" s="14"/>
      <c r="S545" s="14"/>
      <c r="T545" s="14"/>
      <c r="U545" s="14"/>
      <c r="V545" s="14"/>
      <c r="W545" s="14"/>
      <c r="X545" s="14"/>
      <c r="Y545" s="14"/>
      <c r="Z545" s="14"/>
      <c r="AA545" s="14"/>
      <c r="AB545" s="14"/>
      <c r="AC545" s="14"/>
      <c r="AD545" s="14"/>
      <c r="AE545" s="14"/>
      <c r="AF545" s="14"/>
      <c r="AG545" s="14"/>
    </row>
    <row r="546" spans="4:33" x14ac:dyDescent="0.25">
      <c r="D546" s="14"/>
      <c r="E546" s="14"/>
      <c r="F546" s="14"/>
      <c r="G546" s="3"/>
      <c r="H546" s="14"/>
      <c r="I546" s="4281"/>
      <c r="J546" s="4281"/>
      <c r="K546" s="4281"/>
      <c r="L546" s="4281"/>
      <c r="M546" s="14"/>
      <c r="N546" s="14"/>
      <c r="O546" s="14"/>
      <c r="P546" s="14"/>
      <c r="Q546" s="14"/>
      <c r="R546" s="14"/>
      <c r="S546" s="14"/>
      <c r="T546" s="14"/>
      <c r="U546" s="14"/>
      <c r="V546" s="14"/>
      <c r="W546" s="14"/>
      <c r="X546" s="14"/>
      <c r="Y546" s="14"/>
      <c r="Z546" s="14"/>
      <c r="AA546" s="14"/>
      <c r="AB546" s="14"/>
      <c r="AC546" s="14"/>
      <c r="AD546" s="14"/>
      <c r="AE546" s="14"/>
      <c r="AF546" s="14"/>
      <c r="AG546" s="14"/>
    </row>
    <row r="547" spans="4:33" x14ac:dyDescent="0.25">
      <c r="D547" s="14"/>
      <c r="E547" s="14"/>
      <c r="F547" s="14"/>
      <c r="G547" s="3"/>
      <c r="H547" s="14"/>
      <c r="I547" s="4281"/>
      <c r="J547" s="4281"/>
      <c r="K547" s="4281"/>
      <c r="L547" s="4281"/>
      <c r="M547" s="14"/>
      <c r="N547" s="14"/>
      <c r="O547" s="14"/>
      <c r="P547" s="14"/>
      <c r="Q547" s="14"/>
      <c r="R547" s="14"/>
      <c r="S547" s="14"/>
      <c r="T547" s="14"/>
      <c r="U547" s="14"/>
      <c r="V547" s="14"/>
      <c r="W547" s="14"/>
      <c r="X547" s="14"/>
      <c r="Y547" s="14"/>
      <c r="Z547" s="14"/>
      <c r="AA547" s="14"/>
      <c r="AB547" s="14"/>
      <c r="AC547" s="14"/>
      <c r="AD547" s="14"/>
      <c r="AE547" s="14"/>
      <c r="AF547" s="14"/>
      <c r="AG547" s="14"/>
    </row>
    <row r="548" spans="4:33" x14ac:dyDescent="0.25">
      <c r="D548" s="14"/>
      <c r="E548" s="14"/>
      <c r="F548" s="14"/>
      <c r="G548" s="3"/>
      <c r="H548" s="14"/>
      <c r="I548" s="4281"/>
      <c r="J548" s="4281"/>
      <c r="K548" s="4281"/>
      <c r="L548" s="4281"/>
      <c r="M548" s="14"/>
      <c r="N548" s="14"/>
      <c r="O548" s="14"/>
      <c r="P548" s="14"/>
      <c r="Q548" s="14"/>
      <c r="R548" s="14"/>
      <c r="S548" s="14"/>
      <c r="T548" s="14"/>
      <c r="U548" s="14"/>
      <c r="V548" s="14"/>
      <c r="W548" s="14"/>
      <c r="X548" s="14"/>
      <c r="Y548" s="14"/>
      <c r="Z548" s="14"/>
      <c r="AA548" s="14"/>
      <c r="AB548" s="14"/>
      <c r="AC548" s="14"/>
      <c r="AD548" s="14"/>
      <c r="AE548" s="14"/>
      <c r="AF548" s="14"/>
      <c r="AG548" s="14"/>
    </row>
    <row r="549" spans="4:33" x14ac:dyDescent="0.25">
      <c r="D549" s="14"/>
      <c r="E549" s="14"/>
      <c r="F549" s="14"/>
      <c r="G549" s="3"/>
      <c r="H549" s="14"/>
      <c r="I549" s="4281"/>
      <c r="J549" s="4281"/>
      <c r="K549" s="4281"/>
      <c r="L549" s="4281"/>
      <c r="M549" s="14"/>
      <c r="N549" s="14"/>
      <c r="O549" s="14"/>
      <c r="P549" s="14"/>
      <c r="Q549" s="14"/>
      <c r="R549" s="14"/>
      <c r="S549" s="14"/>
      <c r="T549" s="14"/>
      <c r="U549" s="14"/>
      <c r="V549" s="14"/>
      <c r="W549" s="14"/>
      <c r="X549" s="14"/>
      <c r="Y549" s="14"/>
      <c r="Z549" s="14"/>
      <c r="AA549" s="14"/>
      <c r="AB549" s="14"/>
      <c r="AC549" s="14"/>
      <c r="AD549" s="14"/>
      <c r="AE549" s="14"/>
      <c r="AF549" s="14"/>
      <c r="AG549" s="14"/>
    </row>
    <row r="550" spans="4:33" x14ac:dyDescent="0.25">
      <c r="D550" s="14"/>
      <c r="E550" s="14"/>
      <c r="F550" s="14"/>
      <c r="G550" s="3"/>
      <c r="H550" s="14"/>
      <c r="I550" s="4281"/>
      <c r="J550" s="4281"/>
      <c r="K550" s="4281"/>
      <c r="L550" s="4281"/>
      <c r="M550" s="14"/>
      <c r="N550" s="14"/>
      <c r="O550" s="14"/>
      <c r="P550" s="14"/>
      <c r="Q550" s="14"/>
      <c r="R550" s="14"/>
      <c r="S550" s="14"/>
      <c r="T550" s="14"/>
      <c r="U550" s="14"/>
      <c r="V550" s="14"/>
      <c r="W550" s="14"/>
      <c r="X550" s="14"/>
      <c r="Y550" s="14"/>
      <c r="Z550" s="14"/>
      <c r="AA550" s="14"/>
      <c r="AB550" s="14"/>
      <c r="AC550" s="14"/>
      <c r="AD550" s="14"/>
      <c r="AE550" s="14"/>
      <c r="AF550" s="14"/>
      <c r="AG550" s="14"/>
    </row>
    <row r="551" spans="4:33" x14ac:dyDescent="0.25">
      <c r="D551" s="14"/>
      <c r="E551" s="14"/>
      <c r="F551" s="14"/>
      <c r="G551" s="3"/>
      <c r="H551" s="14"/>
      <c r="I551" s="4281"/>
      <c r="J551" s="4281"/>
      <c r="K551" s="4281"/>
      <c r="L551" s="4281"/>
      <c r="M551" s="14"/>
      <c r="N551" s="14"/>
      <c r="O551" s="14"/>
      <c r="P551" s="14"/>
      <c r="Q551" s="14"/>
      <c r="R551" s="14"/>
      <c r="S551" s="14"/>
      <c r="T551" s="14"/>
      <c r="U551" s="14"/>
      <c r="V551" s="14"/>
      <c r="W551" s="14"/>
      <c r="X551" s="14"/>
      <c r="Y551" s="14"/>
      <c r="Z551" s="14"/>
      <c r="AA551" s="14"/>
      <c r="AB551" s="14"/>
      <c r="AC551" s="14"/>
      <c r="AD551" s="14"/>
      <c r="AE551" s="14"/>
      <c r="AF551" s="14"/>
      <c r="AG551" s="14"/>
    </row>
    <row r="552" spans="4:33" x14ac:dyDescent="0.25">
      <c r="D552" s="14"/>
      <c r="E552" s="14"/>
      <c r="F552" s="14"/>
      <c r="G552" s="3"/>
      <c r="H552" s="14"/>
      <c r="I552" s="4281"/>
      <c r="J552" s="4281"/>
      <c r="K552" s="4281"/>
      <c r="L552" s="4281"/>
      <c r="M552" s="14"/>
      <c r="N552" s="14"/>
      <c r="O552" s="14"/>
      <c r="P552" s="14"/>
      <c r="Q552" s="14"/>
      <c r="R552" s="14"/>
      <c r="S552" s="14"/>
      <c r="T552" s="14"/>
      <c r="U552" s="14"/>
      <c r="V552" s="14"/>
      <c r="W552" s="14"/>
      <c r="X552" s="14"/>
      <c r="Y552" s="14"/>
      <c r="Z552" s="14"/>
      <c r="AA552" s="14"/>
      <c r="AB552" s="14"/>
      <c r="AC552" s="14"/>
      <c r="AD552" s="14"/>
      <c r="AE552" s="14"/>
      <c r="AF552" s="14"/>
      <c r="AG552" s="14"/>
    </row>
    <row r="553" spans="4:33" x14ac:dyDescent="0.25">
      <c r="D553" s="14"/>
      <c r="E553" s="14"/>
      <c r="F553" s="14"/>
      <c r="G553" s="3"/>
      <c r="H553" s="14"/>
      <c r="I553" s="4281"/>
      <c r="J553" s="4281"/>
      <c r="K553" s="4281"/>
      <c r="L553" s="4281"/>
      <c r="M553" s="14"/>
      <c r="N553" s="14"/>
      <c r="O553" s="14"/>
      <c r="P553" s="14"/>
      <c r="Q553" s="14"/>
      <c r="R553" s="14"/>
      <c r="S553" s="14"/>
      <c r="T553" s="14"/>
      <c r="U553" s="14"/>
      <c r="V553" s="14"/>
      <c r="W553" s="14"/>
      <c r="X553" s="14"/>
      <c r="Y553" s="14"/>
      <c r="Z553" s="14"/>
      <c r="AA553" s="14"/>
      <c r="AB553" s="14"/>
      <c r="AC553" s="14"/>
      <c r="AD553" s="14"/>
      <c r="AE553" s="14"/>
      <c r="AF553" s="14"/>
      <c r="AG553" s="14"/>
    </row>
    <row r="554" spans="4:33" x14ac:dyDescent="0.25">
      <c r="D554" s="14"/>
      <c r="E554" s="14"/>
      <c r="F554" s="14"/>
      <c r="G554" s="3"/>
      <c r="H554" s="14"/>
      <c r="I554" s="4281"/>
      <c r="J554" s="4281"/>
      <c r="K554" s="4281"/>
      <c r="L554" s="4281"/>
      <c r="M554" s="14"/>
      <c r="N554" s="14"/>
      <c r="O554" s="14"/>
      <c r="P554" s="14"/>
      <c r="Q554" s="14"/>
      <c r="R554" s="14"/>
      <c r="S554" s="14"/>
      <c r="T554" s="14"/>
      <c r="U554" s="14"/>
      <c r="V554" s="14"/>
      <c r="W554" s="14"/>
      <c r="X554" s="14"/>
      <c r="Y554" s="14"/>
      <c r="Z554" s="14"/>
      <c r="AA554" s="14"/>
      <c r="AB554" s="14"/>
      <c r="AC554" s="14"/>
      <c r="AD554" s="14"/>
      <c r="AE554" s="14"/>
      <c r="AF554" s="14"/>
      <c r="AG554" s="14"/>
    </row>
    <row r="555" spans="4:33" x14ac:dyDescent="0.25">
      <c r="D555" s="14"/>
      <c r="E555" s="14"/>
      <c r="F555" s="14"/>
      <c r="G555" s="3"/>
      <c r="H555" s="14"/>
      <c r="I555" s="4281"/>
      <c r="J555" s="4281"/>
      <c r="K555" s="4281"/>
      <c r="L555" s="4281"/>
      <c r="M555" s="14"/>
      <c r="N555" s="14"/>
      <c r="O555" s="14"/>
      <c r="P555" s="14"/>
      <c r="Q555" s="14"/>
      <c r="R555" s="14"/>
      <c r="S555" s="14"/>
      <c r="T555" s="14"/>
      <c r="U555" s="14"/>
      <c r="V555" s="14"/>
      <c r="W555" s="14"/>
      <c r="X555" s="14"/>
      <c r="Y555" s="14"/>
      <c r="Z555" s="14"/>
      <c r="AA555" s="14"/>
      <c r="AB555" s="14"/>
      <c r="AC555" s="14"/>
      <c r="AD555" s="14"/>
      <c r="AE555" s="14"/>
      <c r="AF555" s="14"/>
      <c r="AG555" s="14"/>
    </row>
    <row r="556" spans="4:33" x14ac:dyDescent="0.25">
      <c r="D556" s="14"/>
      <c r="E556" s="14"/>
      <c r="F556" s="14"/>
      <c r="G556" s="3"/>
      <c r="H556" s="14"/>
      <c r="I556" s="4281"/>
      <c r="J556" s="4281"/>
      <c r="K556" s="4281"/>
      <c r="L556" s="4281"/>
      <c r="M556" s="14"/>
      <c r="N556" s="14"/>
      <c r="O556" s="14"/>
      <c r="P556" s="14"/>
      <c r="Q556" s="14"/>
      <c r="R556" s="14"/>
      <c r="S556" s="14"/>
      <c r="T556" s="14"/>
      <c r="U556" s="14"/>
      <c r="V556" s="14"/>
      <c r="W556" s="14"/>
      <c r="X556" s="14"/>
      <c r="Y556" s="14"/>
      <c r="Z556" s="14"/>
      <c r="AA556" s="14"/>
      <c r="AB556" s="14"/>
      <c r="AC556" s="14"/>
      <c r="AD556" s="14"/>
      <c r="AE556" s="14"/>
      <c r="AF556" s="14"/>
      <c r="AG556" s="14"/>
    </row>
    <row r="557" spans="4:33" x14ac:dyDescent="0.25">
      <c r="D557" s="14"/>
      <c r="E557" s="14"/>
      <c r="F557" s="14"/>
      <c r="G557" s="3"/>
      <c r="H557" s="14"/>
      <c r="I557" s="4281"/>
      <c r="J557" s="4281"/>
      <c r="K557" s="4281"/>
      <c r="L557" s="4281"/>
      <c r="M557" s="14"/>
      <c r="N557" s="14"/>
      <c r="O557" s="14"/>
      <c r="P557" s="14"/>
      <c r="Q557" s="14"/>
      <c r="R557" s="14"/>
      <c r="S557" s="14"/>
      <c r="T557" s="14"/>
      <c r="U557" s="14"/>
      <c r="V557" s="14"/>
      <c r="W557" s="14"/>
      <c r="X557" s="14"/>
      <c r="Y557" s="14"/>
      <c r="Z557" s="14"/>
      <c r="AA557" s="14"/>
      <c r="AB557" s="14"/>
      <c r="AC557" s="14"/>
      <c r="AD557" s="14"/>
      <c r="AE557" s="14"/>
      <c r="AF557" s="14"/>
      <c r="AG557" s="14"/>
    </row>
    <row r="558" spans="4:33" x14ac:dyDescent="0.25">
      <c r="D558" s="14"/>
      <c r="E558" s="14"/>
      <c r="F558" s="14"/>
      <c r="G558" s="3"/>
      <c r="H558" s="14"/>
      <c r="I558" s="4281"/>
      <c r="J558" s="4281"/>
      <c r="K558" s="4281"/>
      <c r="L558" s="4281"/>
      <c r="M558" s="14"/>
      <c r="N558" s="14"/>
      <c r="O558" s="14"/>
      <c r="P558" s="14"/>
      <c r="Q558" s="14"/>
      <c r="R558" s="14"/>
      <c r="S558" s="14"/>
      <c r="T558" s="14"/>
      <c r="U558" s="14"/>
      <c r="V558" s="14"/>
      <c r="W558" s="14"/>
      <c r="X558" s="14"/>
      <c r="Y558" s="14"/>
      <c r="Z558" s="14"/>
      <c r="AA558" s="14"/>
      <c r="AB558" s="14"/>
      <c r="AC558" s="14"/>
      <c r="AD558" s="14"/>
      <c r="AE558" s="14"/>
      <c r="AF558" s="14"/>
      <c r="AG558" s="14"/>
    </row>
    <row r="559" spans="4:33" x14ac:dyDescent="0.25">
      <c r="D559" s="14"/>
      <c r="E559" s="14"/>
      <c r="F559" s="14"/>
      <c r="G559" s="3"/>
      <c r="H559" s="14"/>
      <c r="I559" s="4281"/>
      <c r="J559" s="4281"/>
      <c r="K559" s="4281"/>
      <c r="L559" s="4281"/>
      <c r="M559" s="14"/>
      <c r="N559" s="14"/>
      <c r="O559" s="14"/>
      <c r="P559" s="14"/>
      <c r="Q559" s="14"/>
      <c r="R559" s="14"/>
      <c r="S559" s="14"/>
      <c r="T559" s="14"/>
      <c r="U559" s="14"/>
      <c r="V559" s="14"/>
      <c r="W559" s="14"/>
      <c r="X559" s="14"/>
      <c r="Y559" s="14"/>
      <c r="Z559" s="14"/>
      <c r="AA559" s="14"/>
      <c r="AB559" s="14"/>
      <c r="AC559" s="14"/>
      <c r="AD559" s="14"/>
      <c r="AE559" s="14"/>
      <c r="AF559" s="14"/>
      <c r="AG559" s="14"/>
    </row>
    <row r="560" spans="4:33" x14ac:dyDescent="0.25">
      <c r="D560" s="14"/>
      <c r="E560" s="14"/>
      <c r="F560" s="14"/>
      <c r="G560" s="3"/>
      <c r="H560" s="14"/>
      <c r="I560" s="4281"/>
      <c r="J560" s="4281"/>
      <c r="K560" s="4281"/>
      <c r="L560" s="4281"/>
      <c r="M560" s="14"/>
      <c r="N560" s="14"/>
      <c r="O560" s="14"/>
      <c r="P560" s="14"/>
      <c r="Q560" s="14"/>
      <c r="R560" s="14"/>
      <c r="S560" s="14"/>
      <c r="T560" s="14"/>
      <c r="U560" s="14"/>
      <c r="V560" s="14"/>
      <c r="W560" s="14"/>
      <c r="X560" s="14"/>
      <c r="Y560" s="14"/>
      <c r="Z560" s="14"/>
      <c r="AA560" s="14"/>
      <c r="AB560" s="14"/>
      <c r="AC560" s="14"/>
      <c r="AD560" s="14"/>
      <c r="AE560" s="14"/>
      <c r="AF560" s="14"/>
      <c r="AG560" s="14"/>
    </row>
    <row r="561" spans="4:33" x14ac:dyDescent="0.25">
      <c r="D561" s="14"/>
      <c r="E561" s="14"/>
      <c r="F561" s="14"/>
      <c r="G561" s="3"/>
      <c r="H561" s="14"/>
      <c r="I561" s="4281"/>
      <c r="J561" s="4281"/>
      <c r="K561" s="4281"/>
      <c r="L561" s="4281"/>
      <c r="M561" s="14"/>
      <c r="N561" s="14"/>
      <c r="O561" s="14"/>
      <c r="P561" s="14"/>
      <c r="Q561" s="14"/>
      <c r="R561" s="14"/>
      <c r="S561" s="14"/>
      <c r="T561" s="14"/>
      <c r="U561" s="14"/>
      <c r="V561" s="14"/>
      <c r="W561" s="14"/>
      <c r="X561" s="14"/>
      <c r="Y561" s="14"/>
      <c r="Z561" s="14"/>
      <c r="AA561" s="14"/>
      <c r="AB561" s="14"/>
      <c r="AC561" s="14"/>
      <c r="AD561" s="14"/>
      <c r="AE561" s="14"/>
      <c r="AF561" s="14"/>
      <c r="AG561" s="14"/>
    </row>
    <row r="562" spans="4:33" x14ac:dyDescent="0.25">
      <c r="D562" s="14"/>
      <c r="E562" s="14"/>
      <c r="F562" s="14"/>
      <c r="G562" s="3"/>
      <c r="H562" s="14"/>
      <c r="I562" s="4281"/>
      <c r="J562" s="4281"/>
      <c r="K562" s="4281"/>
      <c r="L562" s="4281"/>
      <c r="M562" s="14"/>
      <c r="N562" s="14"/>
      <c r="O562" s="14"/>
      <c r="P562" s="14"/>
      <c r="Q562" s="14"/>
      <c r="R562" s="14"/>
      <c r="S562" s="14"/>
      <c r="T562" s="14"/>
      <c r="U562" s="14"/>
      <c r="V562" s="14"/>
      <c r="W562" s="14"/>
      <c r="X562" s="14"/>
      <c r="Y562" s="14"/>
      <c r="Z562" s="14"/>
      <c r="AA562" s="14"/>
      <c r="AB562" s="14"/>
      <c r="AC562" s="14"/>
      <c r="AD562" s="14"/>
      <c r="AE562" s="14"/>
      <c r="AF562" s="14"/>
      <c r="AG562" s="14"/>
    </row>
    <row r="563" spans="4:33" x14ac:dyDescent="0.25">
      <c r="D563" s="14"/>
      <c r="E563" s="14"/>
      <c r="F563" s="14"/>
      <c r="G563" s="3"/>
      <c r="H563" s="14"/>
      <c r="I563" s="4281"/>
      <c r="J563" s="4281"/>
      <c r="K563" s="4281"/>
      <c r="L563" s="4281"/>
      <c r="M563" s="14"/>
      <c r="N563" s="14"/>
      <c r="O563" s="14"/>
      <c r="P563" s="14"/>
      <c r="Q563" s="14"/>
      <c r="R563" s="14"/>
      <c r="S563" s="14"/>
      <c r="T563" s="14"/>
      <c r="U563" s="14"/>
      <c r="V563" s="14"/>
      <c r="W563" s="14"/>
      <c r="X563" s="14"/>
      <c r="Y563" s="14"/>
      <c r="Z563" s="14"/>
      <c r="AA563" s="14"/>
      <c r="AB563" s="14"/>
      <c r="AC563" s="14"/>
      <c r="AD563" s="14"/>
      <c r="AE563" s="14"/>
      <c r="AF563" s="14"/>
      <c r="AG563" s="14"/>
    </row>
    <row r="564" spans="4:33" x14ac:dyDescent="0.25">
      <c r="D564" s="14"/>
      <c r="E564" s="14"/>
      <c r="F564" s="14"/>
      <c r="G564" s="3"/>
      <c r="H564" s="14"/>
      <c r="I564" s="4281"/>
      <c r="J564" s="4281"/>
      <c r="K564" s="4281"/>
      <c r="L564" s="4281"/>
      <c r="M564" s="14"/>
      <c r="N564" s="14"/>
      <c r="O564" s="14"/>
      <c r="P564" s="14"/>
      <c r="Q564" s="14"/>
      <c r="R564" s="14"/>
      <c r="S564" s="14"/>
      <c r="T564" s="14"/>
      <c r="U564" s="14"/>
      <c r="V564" s="14"/>
      <c r="W564" s="14"/>
      <c r="X564" s="14"/>
      <c r="Y564" s="14"/>
      <c r="Z564" s="14"/>
      <c r="AA564" s="14"/>
      <c r="AB564" s="14"/>
      <c r="AC564" s="14"/>
      <c r="AD564" s="14"/>
      <c r="AE564" s="14"/>
      <c r="AF564" s="14"/>
      <c r="AG564" s="14"/>
    </row>
    <row r="565" spans="4:33" x14ac:dyDescent="0.25">
      <c r="D565" s="14"/>
      <c r="E565" s="14"/>
      <c r="F565" s="14"/>
      <c r="G565" s="3"/>
      <c r="H565" s="14"/>
      <c r="I565" s="4281"/>
      <c r="J565" s="4281"/>
      <c r="K565" s="4281"/>
      <c r="L565" s="4281"/>
      <c r="M565" s="14"/>
      <c r="N565" s="14"/>
      <c r="O565" s="14"/>
      <c r="P565" s="14"/>
      <c r="Q565" s="14"/>
      <c r="R565" s="14"/>
      <c r="S565" s="14"/>
      <c r="T565" s="14"/>
      <c r="U565" s="14"/>
      <c r="V565" s="14"/>
      <c r="W565" s="14"/>
      <c r="X565" s="14"/>
      <c r="Y565" s="14"/>
      <c r="Z565" s="14"/>
      <c r="AA565" s="14"/>
      <c r="AB565" s="14"/>
      <c r="AC565" s="14"/>
      <c r="AD565" s="14"/>
      <c r="AE565" s="14"/>
      <c r="AF565" s="14"/>
      <c r="AG565" s="14"/>
    </row>
    <row r="566" spans="4:33" x14ac:dyDescent="0.25">
      <c r="D566" s="14"/>
      <c r="E566" s="14"/>
      <c r="F566" s="14"/>
      <c r="G566" s="3"/>
      <c r="H566" s="14"/>
      <c r="I566" s="4281"/>
      <c r="J566" s="4281"/>
      <c r="K566" s="4281"/>
      <c r="L566" s="4281"/>
      <c r="M566" s="14"/>
      <c r="N566" s="14"/>
      <c r="O566" s="14"/>
      <c r="P566" s="14"/>
      <c r="Q566" s="14"/>
      <c r="R566" s="14"/>
      <c r="S566" s="14"/>
      <c r="T566" s="14"/>
      <c r="U566" s="14"/>
      <c r="V566" s="14"/>
      <c r="W566" s="14"/>
      <c r="X566" s="14"/>
      <c r="Y566" s="14"/>
      <c r="Z566" s="14"/>
      <c r="AA566" s="14"/>
      <c r="AB566" s="14"/>
      <c r="AC566" s="14"/>
      <c r="AD566" s="14"/>
      <c r="AE566" s="14"/>
      <c r="AF566" s="14"/>
      <c r="AG566" s="14"/>
    </row>
    <row r="567" spans="4:33" x14ac:dyDescent="0.25">
      <c r="D567" s="14"/>
      <c r="E567" s="14"/>
      <c r="F567" s="14"/>
      <c r="G567" s="3"/>
      <c r="H567" s="14"/>
      <c r="I567" s="4281"/>
      <c r="J567" s="4281"/>
      <c r="K567" s="4281"/>
      <c r="L567" s="4281"/>
      <c r="M567" s="14"/>
      <c r="N567" s="14"/>
      <c r="O567" s="14"/>
      <c r="P567" s="14"/>
      <c r="Q567" s="14"/>
      <c r="R567" s="14"/>
      <c r="S567" s="14"/>
      <c r="T567" s="14"/>
      <c r="U567" s="14"/>
      <c r="V567" s="14"/>
      <c r="W567" s="14"/>
      <c r="X567" s="14"/>
      <c r="Y567" s="14"/>
      <c r="Z567" s="14"/>
      <c r="AA567" s="14"/>
      <c r="AB567" s="14"/>
      <c r="AC567" s="14"/>
      <c r="AD567" s="14"/>
      <c r="AE567" s="14"/>
      <c r="AF567" s="14"/>
      <c r="AG567" s="14"/>
    </row>
    <row r="568" spans="4:33" x14ac:dyDescent="0.25">
      <c r="D568" s="14"/>
      <c r="E568" s="14"/>
      <c r="F568" s="14"/>
      <c r="G568" s="3"/>
      <c r="H568" s="14"/>
      <c r="I568" s="4281"/>
      <c r="J568" s="4281"/>
      <c r="K568" s="4281"/>
      <c r="L568" s="4281"/>
      <c r="M568" s="14"/>
      <c r="N568" s="14"/>
      <c r="O568" s="14"/>
      <c r="P568" s="14"/>
      <c r="Q568" s="14"/>
      <c r="R568" s="14"/>
      <c r="S568" s="14"/>
      <c r="T568" s="14"/>
      <c r="U568" s="14"/>
      <c r="V568" s="14"/>
      <c r="W568" s="14"/>
      <c r="X568" s="14"/>
      <c r="Y568" s="14"/>
      <c r="Z568" s="14"/>
      <c r="AA568" s="14"/>
      <c r="AB568" s="14"/>
      <c r="AC568" s="14"/>
      <c r="AD568" s="14"/>
      <c r="AE568" s="14"/>
      <c r="AF568" s="14"/>
      <c r="AG568" s="14"/>
    </row>
    <row r="569" spans="4:33" x14ac:dyDescent="0.25">
      <c r="D569" s="14"/>
      <c r="E569" s="14"/>
      <c r="F569" s="14"/>
      <c r="G569" s="3"/>
      <c r="H569" s="14"/>
      <c r="I569" s="4281"/>
      <c r="J569" s="4281"/>
      <c r="K569" s="4281"/>
      <c r="L569" s="4281"/>
      <c r="M569" s="14"/>
      <c r="N569" s="14"/>
      <c r="O569" s="14"/>
      <c r="P569" s="14"/>
      <c r="Q569" s="14"/>
      <c r="R569" s="14"/>
      <c r="S569" s="14"/>
      <c r="T569" s="14"/>
      <c r="U569" s="14"/>
      <c r="V569" s="14"/>
      <c r="W569" s="14"/>
      <c r="X569" s="14"/>
      <c r="Y569" s="14"/>
      <c r="Z569" s="14"/>
      <c r="AA569" s="14"/>
      <c r="AB569" s="14"/>
      <c r="AC569" s="14"/>
      <c r="AD569" s="14"/>
      <c r="AE569" s="14"/>
      <c r="AF569" s="14"/>
      <c r="AG569" s="14"/>
    </row>
    <row r="570" spans="4:33" x14ac:dyDescent="0.25">
      <c r="D570" s="14"/>
      <c r="E570" s="14"/>
      <c r="F570" s="14"/>
      <c r="G570" s="3"/>
      <c r="H570" s="14"/>
      <c r="I570" s="4281"/>
      <c r="J570" s="4281"/>
      <c r="K570" s="4281"/>
      <c r="L570" s="4281"/>
      <c r="M570" s="14"/>
      <c r="N570" s="14"/>
      <c r="O570" s="14"/>
      <c r="P570" s="14"/>
      <c r="Q570" s="14"/>
      <c r="R570" s="14"/>
      <c r="S570" s="14"/>
      <c r="T570" s="14"/>
      <c r="U570" s="14"/>
      <c r="V570" s="14"/>
      <c r="W570" s="14"/>
      <c r="X570" s="14"/>
      <c r="Y570" s="14"/>
      <c r="Z570" s="14"/>
      <c r="AA570" s="14"/>
      <c r="AB570" s="14"/>
      <c r="AC570" s="14"/>
      <c r="AD570" s="14"/>
      <c r="AE570" s="14"/>
      <c r="AF570" s="14"/>
      <c r="AG570" s="14"/>
    </row>
    <row r="571" spans="4:33" x14ac:dyDescent="0.25">
      <c r="D571" s="14"/>
      <c r="E571" s="14"/>
      <c r="F571" s="14"/>
      <c r="G571" s="3"/>
      <c r="H571" s="14"/>
      <c r="I571" s="4281"/>
      <c r="J571" s="4281"/>
      <c r="K571" s="4281"/>
      <c r="L571" s="4281"/>
      <c r="M571" s="14"/>
      <c r="N571" s="14"/>
      <c r="O571" s="14"/>
      <c r="P571" s="14"/>
      <c r="Q571" s="14"/>
      <c r="R571" s="14"/>
      <c r="S571" s="14"/>
      <c r="T571" s="14"/>
      <c r="U571" s="14"/>
      <c r="V571" s="14"/>
      <c r="W571" s="14"/>
      <c r="X571" s="14"/>
      <c r="Y571" s="14"/>
      <c r="Z571" s="14"/>
      <c r="AA571" s="14"/>
      <c r="AB571" s="14"/>
      <c r="AC571" s="14"/>
      <c r="AD571" s="14"/>
      <c r="AE571" s="14"/>
      <c r="AF571" s="14"/>
      <c r="AG571" s="14"/>
    </row>
    <row r="572" spans="4:33" x14ac:dyDescent="0.25">
      <c r="D572" s="14"/>
      <c r="E572" s="14"/>
      <c r="F572" s="14"/>
      <c r="G572" s="3"/>
      <c r="H572" s="14"/>
      <c r="I572" s="4281"/>
      <c r="J572" s="4281"/>
      <c r="K572" s="4281"/>
      <c r="L572" s="4281"/>
      <c r="M572" s="14"/>
      <c r="N572" s="14"/>
      <c r="O572" s="14"/>
      <c r="P572" s="14"/>
      <c r="Q572" s="14"/>
      <c r="R572" s="14"/>
      <c r="S572" s="14"/>
      <c r="T572" s="14"/>
      <c r="U572" s="14"/>
      <c r="V572" s="14"/>
      <c r="W572" s="14"/>
      <c r="X572" s="14"/>
      <c r="Y572" s="14"/>
      <c r="Z572" s="14"/>
      <c r="AA572" s="14"/>
      <c r="AB572" s="14"/>
      <c r="AC572" s="14"/>
      <c r="AD572" s="14"/>
      <c r="AE572" s="14"/>
      <c r="AF572" s="14"/>
      <c r="AG572" s="14"/>
    </row>
    <row r="573" spans="4:33" x14ac:dyDescent="0.25">
      <c r="D573" s="14"/>
      <c r="E573" s="14"/>
      <c r="F573" s="14"/>
      <c r="G573" s="3"/>
      <c r="H573" s="14"/>
      <c r="I573" s="4281"/>
      <c r="J573" s="4281"/>
      <c r="K573" s="4281"/>
      <c r="L573" s="4281"/>
      <c r="M573" s="14"/>
      <c r="N573" s="14"/>
      <c r="O573" s="14"/>
      <c r="P573" s="14"/>
      <c r="Q573" s="14"/>
      <c r="R573" s="14"/>
      <c r="S573" s="14"/>
      <c r="T573" s="14"/>
      <c r="U573" s="14"/>
      <c r="V573" s="14"/>
      <c r="W573" s="14"/>
      <c r="X573" s="14"/>
      <c r="Y573" s="14"/>
      <c r="Z573" s="14"/>
      <c r="AA573" s="14"/>
      <c r="AB573" s="14"/>
      <c r="AC573" s="14"/>
      <c r="AD573" s="14"/>
      <c r="AE573" s="14"/>
      <c r="AF573" s="14"/>
      <c r="AG573" s="14"/>
    </row>
    <row r="574" spans="4:33" x14ac:dyDescent="0.25">
      <c r="D574" s="14"/>
      <c r="E574" s="14"/>
      <c r="F574" s="14"/>
      <c r="G574" s="3"/>
      <c r="H574" s="14"/>
      <c r="I574" s="4281"/>
      <c r="J574" s="4281"/>
      <c r="K574" s="4281"/>
      <c r="L574" s="4281"/>
      <c r="M574" s="14"/>
      <c r="N574" s="14"/>
      <c r="O574" s="14"/>
      <c r="P574" s="14"/>
      <c r="Q574" s="14"/>
      <c r="R574" s="14"/>
      <c r="S574" s="14"/>
      <c r="T574" s="14"/>
      <c r="U574" s="14"/>
      <c r="V574" s="14"/>
      <c r="W574" s="14"/>
      <c r="X574" s="14"/>
      <c r="Y574" s="14"/>
      <c r="Z574" s="14"/>
      <c r="AA574" s="14"/>
      <c r="AB574" s="14"/>
      <c r="AC574" s="14"/>
      <c r="AD574" s="14"/>
      <c r="AE574" s="14"/>
      <c r="AF574" s="14"/>
      <c r="AG574" s="14"/>
    </row>
    <row r="575" spans="4:33" x14ac:dyDescent="0.25">
      <c r="D575" s="14"/>
      <c r="E575" s="14"/>
      <c r="F575" s="14"/>
      <c r="G575" s="3"/>
      <c r="H575" s="14"/>
      <c r="I575" s="4281"/>
      <c r="J575" s="4281"/>
      <c r="K575" s="4281"/>
      <c r="L575" s="4281"/>
      <c r="M575" s="14"/>
      <c r="N575" s="14"/>
      <c r="O575" s="14"/>
      <c r="P575" s="14"/>
      <c r="Q575" s="14"/>
      <c r="R575" s="14"/>
      <c r="S575" s="14"/>
      <c r="T575" s="14"/>
      <c r="U575" s="14"/>
      <c r="V575" s="14"/>
      <c r="W575" s="14"/>
      <c r="X575" s="14"/>
      <c r="Y575" s="14"/>
      <c r="Z575" s="14"/>
      <c r="AA575" s="14"/>
      <c r="AB575" s="14"/>
      <c r="AC575" s="14"/>
      <c r="AD575" s="14"/>
      <c r="AE575" s="14"/>
      <c r="AF575" s="14"/>
      <c r="AG575" s="14"/>
    </row>
    <row r="576" spans="4:33" x14ac:dyDescent="0.25">
      <c r="D576" s="14"/>
      <c r="E576" s="14"/>
      <c r="F576" s="14"/>
      <c r="G576" s="3"/>
      <c r="H576" s="14"/>
      <c r="I576" s="4281"/>
      <c r="J576" s="4281"/>
      <c r="K576" s="4281"/>
      <c r="L576" s="4281"/>
      <c r="M576" s="14"/>
      <c r="N576" s="14"/>
      <c r="O576" s="14"/>
      <c r="P576" s="14"/>
      <c r="Q576" s="14"/>
      <c r="R576" s="14"/>
      <c r="S576" s="14"/>
      <c r="T576" s="14"/>
      <c r="U576" s="14"/>
      <c r="V576" s="14"/>
      <c r="W576" s="14"/>
      <c r="X576" s="14"/>
      <c r="Y576" s="14"/>
      <c r="Z576" s="14"/>
      <c r="AA576" s="14"/>
      <c r="AB576" s="14"/>
      <c r="AC576" s="14"/>
      <c r="AD576" s="14"/>
      <c r="AE576" s="14"/>
      <c r="AF576" s="14"/>
      <c r="AG576" s="14"/>
    </row>
    <row r="577" spans="4:33" x14ac:dyDescent="0.25">
      <c r="D577" s="14"/>
      <c r="E577" s="14"/>
      <c r="F577" s="14"/>
      <c r="G577" s="3"/>
      <c r="H577" s="14"/>
      <c r="I577" s="4281"/>
      <c r="J577" s="4281"/>
      <c r="K577" s="4281"/>
      <c r="L577" s="4281"/>
      <c r="M577" s="14"/>
      <c r="N577" s="14"/>
      <c r="O577" s="14"/>
      <c r="P577" s="14"/>
      <c r="Q577" s="14"/>
      <c r="R577" s="14"/>
      <c r="S577" s="14"/>
      <c r="T577" s="14"/>
      <c r="U577" s="14"/>
      <c r="V577" s="14"/>
      <c r="W577" s="14"/>
      <c r="X577" s="14"/>
      <c r="Y577" s="14"/>
      <c r="Z577" s="14"/>
      <c r="AA577" s="14"/>
      <c r="AB577" s="14"/>
      <c r="AC577" s="14"/>
      <c r="AD577" s="14"/>
      <c r="AE577" s="14"/>
      <c r="AF577" s="14"/>
      <c r="AG577" s="14"/>
    </row>
    <row r="578" spans="4:33" x14ac:dyDescent="0.25">
      <c r="D578" s="14"/>
      <c r="E578" s="14"/>
      <c r="F578" s="14"/>
      <c r="G578" s="3"/>
      <c r="H578" s="14"/>
      <c r="I578" s="4281"/>
      <c r="J578" s="4281"/>
      <c r="K578" s="4281"/>
      <c r="L578" s="4281"/>
      <c r="M578" s="14"/>
      <c r="N578" s="14"/>
      <c r="O578" s="14"/>
      <c r="P578" s="14"/>
      <c r="Q578" s="14"/>
      <c r="R578" s="14"/>
      <c r="S578" s="14"/>
      <c r="T578" s="14"/>
      <c r="U578" s="14"/>
      <c r="V578" s="14"/>
      <c r="W578" s="14"/>
      <c r="X578" s="14"/>
      <c r="Y578" s="14"/>
      <c r="Z578" s="14"/>
      <c r="AA578" s="14"/>
      <c r="AB578" s="14"/>
      <c r="AC578" s="14"/>
      <c r="AD578" s="14"/>
      <c r="AE578" s="14"/>
      <c r="AF578" s="14"/>
      <c r="AG578" s="14"/>
    </row>
    <row r="579" spans="4:33" x14ac:dyDescent="0.25">
      <c r="D579" s="14"/>
      <c r="E579" s="14"/>
      <c r="F579" s="14"/>
      <c r="G579" s="3"/>
      <c r="H579" s="14"/>
      <c r="I579" s="4281"/>
      <c r="J579" s="4281"/>
      <c r="K579" s="4281"/>
      <c r="L579" s="4281"/>
      <c r="M579" s="14"/>
      <c r="N579" s="14"/>
      <c r="O579" s="14"/>
      <c r="P579" s="14"/>
      <c r="Q579" s="14"/>
      <c r="R579" s="14"/>
      <c r="S579" s="14"/>
      <c r="T579" s="14"/>
      <c r="U579" s="14"/>
      <c r="V579" s="14"/>
      <c r="W579" s="14"/>
      <c r="X579" s="14"/>
      <c r="Y579" s="14"/>
      <c r="Z579" s="14"/>
      <c r="AA579" s="14"/>
      <c r="AB579" s="14"/>
      <c r="AC579" s="14"/>
      <c r="AD579" s="14"/>
      <c r="AE579" s="14"/>
      <c r="AF579" s="14"/>
      <c r="AG579" s="14"/>
    </row>
    <row r="580" spans="4:33" x14ac:dyDescent="0.25">
      <c r="D580" s="14"/>
      <c r="E580" s="14"/>
      <c r="F580" s="14"/>
      <c r="G580" s="3"/>
      <c r="H580" s="14"/>
      <c r="I580" s="4281"/>
      <c r="J580" s="4281"/>
      <c r="K580" s="4281"/>
      <c r="L580" s="4281"/>
      <c r="M580" s="14"/>
      <c r="N580" s="14"/>
      <c r="O580" s="14"/>
      <c r="P580" s="14"/>
      <c r="Q580" s="14"/>
      <c r="R580" s="14"/>
      <c r="S580" s="14"/>
      <c r="T580" s="14"/>
      <c r="U580" s="14"/>
      <c r="V580" s="14"/>
      <c r="W580" s="14"/>
      <c r="X580" s="14"/>
      <c r="Y580" s="14"/>
      <c r="Z580" s="14"/>
      <c r="AA580" s="14"/>
      <c r="AB580" s="14"/>
      <c r="AC580" s="14"/>
      <c r="AD580" s="14"/>
      <c r="AE580" s="14"/>
      <c r="AF580" s="14"/>
      <c r="AG580" s="14"/>
    </row>
    <row r="581" spans="4:33" x14ac:dyDescent="0.25">
      <c r="D581" s="14"/>
      <c r="E581" s="14"/>
      <c r="F581" s="14"/>
      <c r="G581" s="3"/>
      <c r="H581" s="14"/>
      <c r="I581" s="4281"/>
      <c r="J581" s="4281"/>
      <c r="K581" s="4281"/>
      <c r="L581" s="4281"/>
      <c r="M581" s="14"/>
      <c r="N581" s="14"/>
      <c r="O581" s="14"/>
      <c r="P581" s="14"/>
      <c r="Q581" s="14"/>
      <c r="R581" s="14"/>
      <c r="S581" s="14"/>
      <c r="T581" s="14"/>
      <c r="U581" s="14"/>
      <c r="V581" s="14"/>
      <c r="W581" s="14"/>
      <c r="X581" s="14"/>
      <c r="Y581" s="14"/>
      <c r="Z581" s="14"/>
      <c r="AA581" s="14"/>
      <c r="AB581" s="14"/>
      <c r="AC581" s="14"/>
      <c r="AD581" s="14"/>
      <c r="AE581" s="14"/>
      <c r="AF581" s="14"/>
      <c r="AG581" s="14"/>
    </row>
    <row r="582" spans="4:33" x14ac:dyDescent="0.25">
      <c r="D582" s="14"/>
      <c r="E582" s="14"/>
      <c r="F582" s="14"/>
      <c r="G582" s="3"/>
      <c r="H582" s="14"/>
      <c r="I582" s="4281"/>
      <c r="J582" s="4281"/>
      <c r="K582" s="4281"/>
      <c r="L582" s="4281"/>
      <c r="M582" s="14"/>
      <c r="N582" s="14"/>
      <c r="O582" s="14"/>
      <c r="P582" s="14"/>
      <c r="Q582" s="14"/>
      <c r="R582" s="14"/>
      <c r="S582" s="14"/>
      <c r="T582" s="14"/>
      <c r="U582" s="14"/>
      <c r="V582" s="14"/>
      <c r="W582" s="14"/>
      <c r="X582" s="14"/>
      <c r="Y582" s="14"/>
      <c r="Z582" s="14"/>
      <c r="AA582" s="14"/>
      <c r="AB582" s="14"/>
      <c r="AC582" s="14"/>
      <c r="AD582" s="14"/>
      <c r="AE582" s="14"/>
      <c r="AF582" s="14"/>
      <c r="AG582" s="14"/>
    </row>
    <row r="583" spans="4:33" x14ac:dyDescent="0.25">
      <c r="D583" s="14"/>
      <c r="E583" s="14"/>
      <c r="F583" s="14"/>
      <c r="G583" s="3"/>
      <c r="H583" s="14"/>
      <c r="I583" s="4281"/>
      <c r="J583" s="4281"/>
      <c r="K583" s="4281"/>
      <c r="L583" s="4281"/>
      <c r="M583" s="14"/>
      <c r="N583" s="14"/>
      <c r="O583" s="14"/>
      <c r="P583" s="14"/>
      <c r="Q583" s="14"/>
      <c r="R583" s="14"/>
      <c r="S583" s="14"/>
      <c r="T583" s="14"/>
      <c r="U583" s="14"/>
      <c r="V583" s="14"/>
      <c r="W583" s="14"/>
      <c r="X583" s="14"/>
      <c r="Y583" s="14"/>
      <c r="Z583" s="14"/>
      <c r="AA583" s="14"/>
      <c r="AB583" s="14"/>
      <c r="AC583" s="14"/>
      <c r="AD583" s="14"/>
      <c r="AE583" s="14"/>
      <c r="AF583" s="14"/>
      <c r="AG583" s="14"/>
    </row>
    <row r="584" spans="4:33" x14ac:dyDescent="0.25">
      <c r="D584" s="14"/>
      <c r="E584" s="14"/>
      <c r="F584" s="14"/>
      <c r="G584" s="3"/>
      <c r="H584" s="14"/>
      <c r="I584" s="4281"/>
      <c r="J584" s="4281"/>
      <c r="K584" s="4281"/>
      <c r="L584" s="4281"/>
      <c r="M584" s="14"/>
      <c r="N584" s="14"/>
      <c r="O584" s="14"/>
      <c r="P584" s="14"/>
      <c r="Q584" s="14"/>
      <c r="R584" s="14"/>
      <c r="S584" s="14"/>
      <c r="T584" s="14"/>
      <c r="U584" s="14"/>
      <c r="V584" s="14"/>
      <c r="W584" s="14"/>
      <c r="X584" s="14"/>
      <c r="Y584" s="14"/>
      <c r="Z584" s="14"/>
      <c r="AA584" s="14"/>
      <c r="AB584" s="14"/>
      <c r="AC584" s="14"/>
      <c r="AD584" s="14"/>
      <c r="AE584" s="14"/>
      <c r="AF584" s="14"/>
      <c r="AG584" s="14"/>
    </row>
    <row r="585" spans="4:33" x14ac:dyDescent="0.25">
      <c r="D585" s="14"/>
      <c r="E585" s="14"/>
      <c r="F585" s="14"/>
      <c r="G585" s="3"/>
      <c r="H585" s="14"/>
      <c r="I585" s="4281"/>
      <c r="J585" s="4281"/>
      <c r="K585" s="4281"/>
      <c r="L585" s="4281"/>
      <c r="M585" s="14"/>
      <c r="N585" s="14"/>
      <c r="O585" s="14"/>
      <c r="P585" s="14"/>
      <c r="Q585" s="14"/>
      <c r="R585" s="14"/>
      <c r="S585" s="14"/>
      <c r="T585" s="14"/>
      <c r="U585" s="14"/>
      <c r="V585" s="14"/>
      <c r="W585" s="14"/>
      <c r="X585" s="14"/>
      <c r="Y585" s="14"/>
      <c r="Z585" s="14"/>
      <c r="AA585" s="14"/>
      <c r="AB585" s="14"/>
      <c r="AC585" s="14"/>
      <c r="AD585" s="14"/>
      <c r="AE585" s="14"/>
      <c r="AF585" s="14"/>
      <c r="AG585" s="14"/>
    </row>
    <row r="586" spans="4:33" x14ac:dyDescent="0.25">
      <c r="D586" s="14"/>
      <c r="E586" s="14"/>
      <c r="F586" s="14"/>
      <c r="G586" s="3"/>
      <c r="H586" s="14"/>
      <c r="I586" s="4281"/>
      <c r="J586" s="4281"/>
      <c r="K586" s="4281"/>
      <c r="L586" s="4281"/>
      <c r="M586" s="14"/>
      <c r="N586" s="14"/>
      <c r="O586" s="14"/>
      <c r="P586" s="14"/>
      <c r="Q586" s="14"/>
      <c r="R586" s="14"/>
      <c r="S586" s="14"/>
      <c r="T586" s="14"/>
      <c r="U586" s="14"/>
      <c r="V586" s="14"/>
      <c r="W586" s="14"/>
      <c r="X586" s="14"/>
      <c r="Y586" s="14"/>
      <c r="Z586" s="14"/>
      <c r="AA586" s="14"/>
      <c r="AB586" s="14"/>
      <c r="AC586" s="14"/>
      <c r="AD586" s="14"/>
      <c r="AE586" s="14"/>
      <c r="AF586" s="14"/>
      <c r="AG586" s="14"/>
    </row>
    <row r="587" spans="4:33" x14ac:dyDescent="0.25">
      <c r="D587" s="14"/>
      <c r="E587" s="14"/>
      <c r="F587" s="14"/>
      <c r="G587" s="3"/>
      <c r="H587" s="14"/>
      <c r="I587" s="4281"/>
      <c r="J587" s="4281"/>
      <c r="K587" s="4281"/>
      <c r="L587" s="4281"/>
      <c r="M587" s="14"/>
      <c r="N587" s="14"/>
      <c r="O587" s="14"/>
      <c r="P587" s="14"/>
      <c r="Q587" s="14"/>
      <c r="R587" s="14"/>
      <c r="S587" s="14"/>
      <c r="T587" s="14"/>
      <c r="U587" s="14"/>
      <c r="V587" s="14"/>
      <c r="W587" s="14"/>
      <c r="X587" s="14"/>
      <c r="Y587" s="14"/>
      <c r="Z587" s="14"/>
      <c r="AA587" s="14"/>
      <c r="AB587" s="14"/>
      <c r="AC587" s="14"/>
      <c r="AD587" s="14"/>
      <c r="AE587" s="14"/>
      <c r="AF587" s="14"/>
      <c r="AG587" s="14"/>
    </row>
    <row r="588" spans="4:33" x14ac:dyDescent="0.25">
      <c r="D588" s="14"/>
      <c r="E588" s="14"/>
      <c r="F588" s="14"/>
      <c r="G588" s="3"/>
      <c r="H588" s="14"/>
      <c r="I588" s="4281"/>
      <c r="J588" s="4281"/>
      <c r="K588" s="4281"/>
      <c r="L588" s="4281"/>
      <c r="M588" s="14"/>
      <c r="N588" s="14"/>
      <c r="O588" s="14"/>
      <c r="P588" s="14"/>
      <c r="Q588" s="14"/>
      <c r="R588" s="14"/>
      <c r="S588" s="14"/>
      <c r="T588" s="14"/>
      <c r="U588" s="14"/>
      <c r="V588" s="14"/>
      <c r="W588" s="14"/>
      <c r="X588" s="14"/>
      <c r="Y588" s="14"/>
      <c r="Z588" s="14"/>
      <c r="AA588" s="14"/>
      <c r="AB588" s="14"/>
      <c r="AC588" s="14"/>
      <c r="AD588" s="14"/>
      <c r="AE588" s="14"/>
      <c r="AF588" s="14"/>
      <c r="AG588" s="14"/>
    </row>
    <row r="589" spans="4:33" x14ac:dyDescent="0.25">
      <c r="D589" s="14"/>
      <c r="E589" s="14"/>
      <c r="F589" s="14"/>
      <c r="G589" s="3"/>
      <c r="H589" s="14"/>
      <c r="I589" s="4281"/>
      <c r="J589" s="4281"/>
      <c r="K589" s="4281"/>
      <c r="L589" s="4281"/>
      <c r="M589" s="14"/>
      <c r="N589" s="14"/>
      <c r="O589" s="14"/>
      <c r="P589" s="14"/>
      <c r="Q589" s="14"/>
      <c r="R589" s="14"/>
      <c r="S589" s="14"/>
      <c r="T589" s="14"/>
      <c r="U589" s="14"/>
      <c r="V589" s="14"/>
      <c r="W589" s="14"/>
      <c r="X589" s="14"/>
      <c r="Y589" s="14"/>
      <c r="Z589" s="14"/>
      <c r="AA589" s="14"/>
      <c r="AB589" s="14"/>
      <c r="AC589" s="14"/>
      <c r="AD589" s="14"/>
      <c r="AE589" s="14"/>
      <c r="AF589" s="14"/>
      <c r="AG589" s="14"/>
    </row>
    <row r="590" spans="4:33" x14ac:dyDescent="0.25">
      <c r="D590" s="14"/>
      <c r="E590" s="14"/>
      <c r="F590" s="14"/>
      <c r="G590" s="3"/>
      <c r="H590" s="14"/>
      <c r="I590" s="4281"/>
      <c r="J590" s="4281"/>
      <c r="K590" s="4281"/>
      <c r="L590" s="4281"/>
      <c r="M590" s="14"/>
      <c r="N590" s="14"/>
      <c r="O590" s="14"/>
      <c r="P590" s="14"/>
      <c r="Q590" s="14"/>
      <c r="R590" s="14"/>
      <c r="S590" s="14"/>
      <c r="T590" s="14"/>
      <c r="U590" s="14"/>
      <c r="V590" s="14"/>
      <c r="W590" s="14"/>
      <c r="X590" s="14"/>
      <c r="Y590" s="14"/>
      <c r="Z590" s="14"/>
      <c r="AA590" s="14"/>
      <c r="AB590" s="14"/>
      <c r="AC590" s="14"/>
      <c r="AD590" s="14"/>
      <c r="AE590" s="14"/>
      <c r="AF590" s="14"/>
      <c r="AG590" s="14"/>
    </row>
    <row r="591" spans="4:33" x14ac:dyDescent="0.25">
      <c r="D591" s="14"/>
      <c r="E591" s="14"/>
      <c r="F591" s="14"/>
      <c r="G591" s="3"/>
      <c r="H591" s="14"/>
      <c r="I591" s="4281"/>
      <c r="J591" s="4281"/>
      <c r="K591" s="4281"/>
      <c r="L591" s="4281"/>
      <c r="M591" s="14"/>
      <c r="N591" s="14"/>
      <c r="O591" s="14"/>
      <c r="P591" s="14"/>
      <c r="Q591" s="14"/>
      <c r="R591" s="14"/>
      <c r="S591" s="14"/>
      <c r="T591" s="14"/>
      <c r="U591" s="14"/>
      <c r="V591" s="14"/>
      <c r="W591" s="14"/>
      <c r="X591" s="14"/>
      <c r="Y591" s="14"/>
      <c r="Z591" s="14"/>
      <c r="AA591" s="14"/>
      <c r="AB591" s="14"/>
      <c r="AC591" s="14"/>
      <c r="AD591" s="14"/>
      <c r="AE591" s="14"/>
      <c r="AF591" s="14"/>
      <c r="AG591" s="14"/>
    </row>
    <row r="592" spans="4:33" x14ac:dyDescent="0.25">
      <c r="D592" s="14"/>
      <c r="E592" s="14"/>
      <c r="F592" s="14"/>
      <c r="G592" s="3"/>
      <c r="H592" s="14"/>
      <c r="I592" s="4281"/>
      <c r="J592" s="4281"/>
      <c r="K592" s="4281"/>
      <c r="L592" s="4281"/>
      <c r="M592" s="14"/>
      <c r="N592" s="14"/>
      <c r="O592" s="14"/>
      <c r="P592" s="14"/>
      <c r="Q592" s="14"/>
      <c r="R592" s="14"/>
      <c r="S592" s="14"/>
      <c r="T592" s="14"/>
      <c r="U592" s="14"/>
      <c r="V592" s="14"/>
      <c r="W592" s="14"/>
      <c r="X592" s="14"/>
      <c r="Y592" s="14"/>
      <c r="Z592" s="14"/>
      <c r="AA592" s="14"/>
      <c r="AB592" s="14"/>
      <c r="AC592" s="14"/>
      <c r="AD592" s="14"/>
      <c r="AE592" s="14"/>
      <c r="AF592" s="14"/>
      <c r="AG592" s="14"/>
    </row>
    <row r="593" spans="4:33" x14ac:dyDescent="0.25">
      <c r="D593" s="14"/>
      <c r="E593" s="14"/>
      <c r="F593" s="14"/>
      <c r="G593" s="3"/>
      <c r="H593" s="14"/>
      <c r="I593" s="4281"/>
      <c r="J593" s="4281"/>
      <c r="K593" s="4281"/>
      <c r="L593" s="4281"/>
      <c r="M593" s="14"/>
      <c r="N593" s="14"/>
      <c r="O593" s="14"/>
      <c r="P593" s="14"/>
      <c r="Q593" s="14"/>
      <c r="R593" s="14"/>
      <c r="S593" s="14"/>
      <c r="T593" s="14"/>
      <c r="U593" s="14"/>
      <c r="V593" s="14"/>
      <c r="W593" s="14"/>
      <c r="X593" s="14"/>
      <c r="Y593" s="14"/>
      <c r="Z593" s="14"/>
      <c r="AA593" s="14"/>
      <c r="AB593" s="14"/>
      <c r="AC593" s="14"/>
      <c r="AD593" s="14"/>
      <c r="AE593" s="14"/>
      <c r="AF593" s="14"/>
      <c r="AG593" s="14"/>
    </row>
    <row r="594" spans="4:33" x14ac:dyDescent="0.25">
      <c r="D594" s="14"/>
      <c r="E594" s="14"/>
      <c r="F594" s="14"/>
      <c r="G594" s="3"/>
      <c r="H594" s="14"/>
      <c r="I594" s="4281"/>
      <c r="J594" s="4281"/>
      <c r="K594" s="4281"/>
      <c r="L594" s="4281"/>
      <c r="M594" s="14"/>
      <c r="N594" s="14"/>
      <c r="O594" s="14"/>
      <c r="P594" s="14"/>
      <c r="Q594" s="14"/>
      <c r="R594" s="14"/>
      <c r="S594" s="14"/>
      <c r="T594" s="14"/>
      <c r="U594" s="14"/>
      <c r="V594" s="14"/>
      <c r="W594" s="14"/>
      <c r="X594" s="14"/>
      <c r="Y594" s="14"/>
      <c r="Z594" s="14"/>
      <c r="AA594" s="14"/>
      <c r="AB594" s="14"/>
      <c r="AC594" s="14"/>
      <c r="AD594" s="14"/>
      <c r="AE594" s="14"/>
      <c r="AF594" s="14"/>
      <c r="AG594" s="14"/>
    </row>
    <row r="595" spans="4:33" x14ac:dyDescent="0.25">
      <c r="D595" s="14"/>
      <c r="E595" s="14"/>
      <c r="F595" s="14"/>
      <c r="G595" s="3"/>
      <c r="H595" s="14"/>
      <c r="I595" s="4281"/>
      <c r="J595" s="4281"/>
      <c r="K595" s="4281"/>
      <c r="L595" s="4281"/>
      <c r="M595" s="14"/>
      <c r="N595" s="14"/>
      <c r="O595" s="14"/>
      <c r="P595" s="14"/>
      <c r="Q595" s="14"/>
      <c r="R595" s="14"/>
      <c r="S595" s="14"/>
      <c r="T595" s="14"/>
      <c r="U595" s="14"/>
      <c r="V595" s="14"/>
      <c r="W595" s="14"/>
      <c r="X595" s="14"/>
      <c r="Y595" s="14"/>
      <c r="Z595" s="14"/>
      <c r="AA595" s="14"/>
      <c r="AB595" s="14"/>
      <c r="AC595" s="14"/>
      <c r="AD595" s="14"/>
      <c r="AE595" s="14"/>
      <c r="AF595" s="14"/>
      <c r="AG595" s="14"/>
    </row>
    <row r="596" spans="4:33" x14ac:dyDescent="0.25">
      <c r="D596" s="14"/>
      <c r="E596" s="14"/>
      <c r="F596" s="14"/>
      <c r="G596" s="3"/>
      <c r="H596" s="14"/>
      <c r="I596" s="4281"/>
      <c r="J596" s="4281"/>
      <c r="K596" s="4281"/>
      <c r="L596" s="4281"/>
      <c r="M596" s="14"/>
      <c r="N596" s="14"/>
      <c r="O596" s="14"/>
      <c r="P596" s="14"/>
      <c r="Q596" s="14"/>
      <c r="R596" s="14"/>
      <c r="S596" s="14"/>
      <c r="T596" s="14"/>
      <c r="U596" s="14"/>
      <c r="V596" s="14"/>
      <c r="W596" s="14"/>
      <c r="X596" s="14"/>
      <c r="Y596" s="14"/>
      <c r="Z596" s="14"/>
      <c r="AA596" s="14"/>
      <c r="AB596" s="14"/>
      <c r="AC596" s="14"/>
      <c r="AD596" s="14"/>
      <c r="AE596" s="14"/>
      <c r="AF596" s="14"/>
      <c r="AG596" s="14"/>
    </row>
    <row r="597" spans="4:33" x14ac:dyDescent="0.25">
      <c r="D597" s="14"/>
      <c r="E597" s="14"/>
      <c r="F597" s="14"/>
      <c r="G597" s="3"/>
      <c r="H597" s="14"/>
      <c r="I597" s="4281"/>
      <c r="J597" s="4281"/>
      <c r="K597" s="4281"/>
      <c r="L597" s="4281"/>
      <c r="M597" s="14"/>
      <c r="N597" s="14"/>
      <c r="O597" s="14"/>
      <c r="P597" s="14"/>
      <c r="Q597" s="14"/>
      <c r="R597" s="14"/>
      <c r="S597" s="14"/>
      <c r="T597" s="14"/>
      <c r="U597" s="14"/>
      <c r="V597" s="14"/>
      <c r="W597" s="14"/>
      <c r="X597" s="14"/>
      <c r="Y597" s="14"/>
      <c r="Z597" s="14"/>
      <c r="AA597" s="14"/>
      <c r="AB597" s="14"/>
      <c r="AC597" s="14"/>
      <c r="AD597" s="14"/>
      <c r="AE597" s="14"/>
      <c r="AF597" s="14"/>
      <c r="AG597" s="14"/>
    </row>
    <row r="598" spans="4:33" x14ac:dyDescent="0.25">
      <c r="D598" s="14"/>
      <c r="E598" s="14"/>
      <c r="F598" s="14"/>
      <c r="G598" s="3"/>
      <c r="H598" s="14"/>
      <c r="I598" s="4281"/>
      <c r="J598" s="4281"/>
      <c r="K598" s="4281"/>
      <c r="L598" s="4281"/>
      <c r="M598" s="14"/>
      <c r="N598" s="14"/>
      <c r="O598" s="14"/>
      <c r="P598" s="14"/>
      <c r="Q598" s="14"/>
      <c r="R598" s="14"/>
      <c r="S598" s="14"/>
      <c r="T598" s="14"/>
      <c r="U598" s="14"/>
      <c r="V598" s="14"/>
      <c r="W598" s="14"/>
      <c r="X598" s="14"/>
      <c r="Y598" s="14"/>
      <c r="Z598" s="14"/>
      <c r="AA598" s="14"/>
      <c r="AB598" s="14"/>
      <c r="AC598" s="14"/>
      <c r="AD598" s="14"/>
      <c r="AE598" s="14"/>
      <c r="AF598" s="14"/>
      <c r="AG598" s="14"/>
    </row>
    <row r="599" spans="4:33" x14ac:dyDescent="0.25">
      <c r="D599" s="14"/>
      <c r="E599" s="14"/>
      <c r="F599" s="14"/>
      <c r="G599" s="3"/>
      <c r="H599" s="14"/>
      <c r="I599" s="4281"/>
      <c r="J599" s="4281"/>
      <c r="K599" s="4281"/>
      <c r="L599" s="4281"/>
      <c r="M599" s="14"/>
      <c r="N599" s="14"/>
      <c r="O599" s="14"/>
      <c r="P599" s="14"/>
      <c r="Q599" s="14"/>
      <c r="R599" s="14"/>
      <c r="S599" s="14"/>
      <c r="T599" s="14"/>
      <c r="U599" s="14"/>
      <c r="V599" s="14"/>
      <c r="W599" s="14"/>
      <c r="X599" s="14"/>
      <c r="Y599" s="14"/>
      <c r="Z599" s="14"/>
      <c r="AA599" s="14"/>
      <c r="AB599" s="14"/>
      <c r="AC599" s="14"/>
      <c r="AD599" s="14"/>
      <c r="AE599" s="14"/>
      <c r="AF599" s="14"/>
      <c r="AG599" s="14"/>
    </row>
    <row r="600" spans="4:33" x14ac:dyDescent="0.25">
      <c r="D600" s="14"/>
      <c r="E600" s="14"/>
      <c r="F600" s="14"/>
      <c r="G600" s="3"/>
      <c r="H600" s="14"/>
      <c r="I600" s="4281"/>
      <c r="J600" s="4281"/>
      <c r="K600" s="4281"/>
      <c r="L600" s="4281"/>
      <c r="M600" s="14"/>
      <c r="N600" s="14"/>
      <c r="O600" s="14"/>
      <c r="P600" s="14"/>
      <c r="Q600" s="14"/>
      <c r="R600" s="14"/>
      <c r="S600" s="14"/>
      <c r="T600" s="14"/>
      <c r="U600" s="14"/>
      <c r="V600" s="14"/>
      <c r="W600" s="14"/>
      <c r="X600" s="14"/>
      <c r="Y600" s="14"/>
      <c r="Z600" s="14"/>
      <c r="AA600" s="14"/>
      <c r="AB600" s="14"/>
      <c r="AC600" s="14"/>
      <c r="AD600" s="14"/>
      <c r="AE600" s="14"/>
      <c r="AF600" s="14"/>
      <c r="AG600" s="14"/>
    </row>
    <row r="601" spans="4:33" x14ac:dyDescent="0.25">
      <c r="D601" s="14"/>
      <c r="E601" s="14"/>
      <c r="F601" s="14"/>
      <c r="G601" s="3"/>
      <c r="H601" s="14"/>
      <c r="I601" s="4281"/>
      <c r="J601" s="4281"/>
      <c r="K601" s="4281"/>
      <c r="L601" s="4281"/>
      <c r="M601" s="14"/>
      <c r="N601" s="14"/>
      <c r="O601" s="14"/>
      <c r="P601" s="14"/>
      <c r="Q601" s="14"/>
      <c r="R601" s="14"/>
      <c r="S601" s="14"/>
      <c r="T601" s="14"/>
      <c r="U601" s="14"/>
      <c r="V601" s="14"/>
      <c r="W601" s="14"/>
      <c r="X601" s="14"/>
      <c r="Y601" s="14"/>
      <c r="Z601" s="14"/>
      <c r="AA601" s="14"/>
      <c r="AB601" s="14"/>
      <c r="AC601" s="14"/>
      <c r="AD601" s="14"/>
      <c r="AE601" s="14"/>
      <c r="AF601" s="14"/>
      <c r="AG601" s="14"/>
    </row>
    <row r="602" spans="4:33" x14ac:dyDescent="0.25">
      <c r="D602" s="14"/>
      <c r="E602" s="14"/>
      <c r="F602" s="14"/>
      <c r="G602" s="3"/>
      <c r="H602" s="14"/>
      <c r="I602" s="4281"/>
      <c r="J602" s="4281"/>
      <c r="K602" s="4281"/>
      <c r="L602" s="4281"/>
      <c r="M602" s="14"/>
      <c r="N602" s="14"/>
      <c r="O602" s="14"/>
      <c r="P602" s="14"/>
      <c r="Q602" s="14"/>
      <c r="R602" s="14"/>
      <c r="S602" s="14"/>
      <c r="T602" s="14"/>
      <c r="U602" s="14"/>
      <c r="V602" s="14"/>
      <c r="W602" s="14"/>
      <c r="X602" s="14"/>
      <c r="Y602" s="14"/>
      <c r="Z602" s="14"/>
      <c r="AA602" s="14"/>
      <c r="AB602" s="14"/>
      <c r="AC602" s="14"/>
      <c r="AD602" s="14"/>
      <c r="AE602" s="14"/>
      <c r="AF602" s="14"/>
      <c r="AG602" s="14"/>
    </row>
    <row r="603" spans="4:33" x14ac:dyDescent="0.25">
      <c r="D603" s="14"/>
      <c r="E603" s="14"/>
      <c r="F603" s="14"/>
      <c r="G603" s="3"/>
      <c r="H603" s="14"/>
      <c r="I603" s="4281"/>
      <c r="J603" s="4281"/>
      <c r="K603" s="4281"/>
      <c r="L603" s="4281"/>
      <c r="M603" s="14"/>
      <c r="N603" s="14"/>
      <c r="O603" s="14"/>
      <c r="P603" s="14"/>
      <c r="Q603" s="14"/>
      <c r="R603" s="14"/>
      <c r="S603" s="14"/>
      <c r="T603" s="14"/>
      <c r="U603" s="14"/>
      <c r="V603" s="14"/>
      <c r="W603" s="14"/>
      <c r="X603" s="14"/>
      <c r="Y603" s="14"/>
      <c r="Z603" s="14"/>
      <c r="AA603" s="14"/>
      <c r="AB603" s="14"/>
      <c r="AC603" s="14"/>
      <c r="AD603" s="14"/>
      <c r="AE603" s="14"/>
      <c r="AF603" s="14"/>
      <c r="AG603" s="14"/>
    </row>
    <row r="604" spans="4:33" x14ac:dyDescent="0.25">
      <c r="D604" s="14"/>
      <c r="E604" s="14"/>
      <c r="F604" s="14"/>
      <c r="G604" s="3"/>
      <c r="H604" s="14"/>
      <c r="I604" s="4281"/>
      <c r="J604" s="4281"/>
      <c r="K604" s="4281"/>
      <c r="L604" s="4281"/>
      <c r="M604" s="14"/>
      <c r="N604" s="14"/>
      <c r="O604" s="14"/>
      <c r="P604" s="14"/>
      <c r="Q604" s="14"/>
      <c r="R604" s="14"/>
      <c r="S604" s="14"/>
      <c r="T604" s="14"/>
      <c r="U604" s="14"/>
      <c r="V604" s="14"/>
      <c r="W604" s="14"/>
      <c r="X604" s="14"/>
      <c r="Y604" s="14"/>
      <c r="Z604" s="14"/>
      <c r="AA604" s="14"/>
      <c r="AB604" s="14"/>
      <c r="AC604" s="14"/>
      <c r="AD604" s="14"/>
      <c r="AE604" s="14"/>
      <c r="AF604" s="14"/>
      <c r="AG604" s="14"/>
    </row>
    <row r="605" spans="4:33" x14ac:dyDescent="0.25">
      <c r="D605" s="14"/>
      <c r="E605" s="14"/>
      <c r="F605" s="14"/>
      <c r="G605" s="3"/>
      <c r="H605" s="14"/>
      <c r="I605" s="4281"/>
      <c r="J605" s="4281"/>
      <c r="K605" s="4281"/>
      <c r="L605" s="4281"/>
      <c r="M605" s="14"/>
      <c r="N605" s="14"/>
      <c r="O605" s="14"/>
      <c r="P605" s="14"/>
      <c r="Q605" s="14"/>
      <c r="R605" s="14"/>
      <c r="S605" s="14"/>
      <c r="T605" s="14"/>
      <c r="U605" s="14"/>
      <c r="V605" s="14"/>
      <c r="W605" s="14"/>
      <c r="X605" s="14"/>
      <c r="Y605" s="14"/>
      <c r="Z605" s="14"/>
      <c r="AA605" s="14"/>
      <c r="AB605" s="14"/>
      <c r="AC605" s="14"/>
      <c r="AD605" s="14"/>
      <c r="AE605" s="14"/>
      <c r="AF605" s="14"/>
      <c r="AG605" s="14"/>
    </row>
    <row r="606" spans="4:33" x14ac:dyDescent="0.25">
      <c r="D606" s="14"/>
      <c r="E606" s="14"/>
      <c r="F606" s="14"/>
      <c r="G606" s="3"/>
      <c r="H606" s="14"/>
      <c r="I606" s="4281"/>
      <c r="J606" s="4281"/>
      <c r="K606" s="4281"/>
      <c r="L606" s="4281"/>
      <c r="M606" s="14"/>
      <c r="N606" s="14"/>
      <c r="O606" s="14"/>
      <c r="P606" s="14"/>
      <c r="Q606" s="14"/>
      <c r="R606" s="14"/>
      <c r="S606" s="14"/>
      <c r="T606" s="14"/>
      <c r="U606" s="14"/>
      <c r="V606" s="14"/>
      <c r="W606" s="14"/>
      <c r="X606" s="14"/>
      <c r="Y606" s="14"/>
      <c r="Z606" s="14"/>
      <c r="AA606" s="14"/>
      <c r="AB606" s="14"/>
      <c r="AC606" s="14"/>
      <c r="AD606" s="14"/>
      <c r="AE606" s="14"/>
      <c r="AF606" s="14"/>
      <c r="AG606" s="14"/>
    </row>
    <row r="607" spans="4:33" x14ac:dyDescent="0.25">
      <c r="D607" s="14"/>
      <c r="E607" s="14"/>
      <c r="F607" s="14"/>
      <c r="G607" s="3"/>
      <c r="H607" s="14"/>
      <c r="I607" s="4281"/>
      <c r="J607" s="4281"/>
      <c r="K607" s="4281"/>
      <c r="L607" s="4281"/>
      <c r="M607" s="14"/>
      <c r="N607" s="14"/>
      <c r="O607" s="14"/>
      <c r="P607" s="14"/>
      <c r="Q607" s="14"/>
      <c r="R607" s="14"/>
      <c r="S607" s="14"/>
      <c r="T607" s="14"/>
      <c r="U607" s="14"/>
      <c r="V607" s="14"/>
      <c r="W607" s="14"/>
      <c r="X607" s="14"/>
      <c r="Y607" s="14"/>
      <c r="Z607" s="14"/>
      <c r="AA607" s="14"/>
      <c r="AB607" s="14"/>
      <c r="AC607" s="14"/>
      <c r="AD607" s="14"/>
      <c r="AE607" s="14"/>
      <c r="AF607" s="14"/>
      <c r="AG607" s="14"/>
    </row>
    <row r="608" spans="4:33" x14ac:dyDescent="0.25">
      <c r="D608" s="14"/>
      <c r="E608" s="14"/>
      <c r="F608" s="14"/>
      <c r="G608" s="3"/>
      <c r="H608" s="14"/>
      <c r="I608" s="4281"/>
      <c r="J608" s="4281"/>
      <c r="K608" s="4281"/>
      <c r="L608" s="4281"/>
      <c r="M608" s="14"/>
      <c r="N608" s="14"/>
      <c r="O608" s="14"/>
      <c r="P608" s="14"/>
      <c r="Q608" s="14"/>
      <c r="R608" s="14"/>
      <c r="S608" s="14"/>
      <c r="T608" s="14"/>
      <c r="U608" s="14"/>
      <c r="V608" s="14"/>
      <c r="W608" s="14"/>
      <c r="X608" s="14"/>
      <c r="Y608" s="14"/>
      <c r="Z608" s="14"/>
      <c r="AA608" s="14"/>
      <c r="AB608" s="14"/>
      <c r="AC608" s="14"/>
      <c r="AD608" s="14"/>
      <c r="AE608" s="14"/>
      <c r="AF608" s="14"/>
      <c r="AG608" s="14"/>
    </row>
    <row r="609" spans="4:33" x14ac:dyDescent="0.25">
      <c r="D609" s="14"/>
      <c r="E609" s="14"/>
      <c r="F609" s="14"/>
      <c r="G609" s="3"/>
      <c r="H609" s="14"/>
      <c r="I609" s="4281"/>
      <c r="J609" s="4281"/>
      <c r="K609" s="4281"/>
      <c r="L609" s="4281"/>
      <c r="M609" s="14"/>
      <c r="N609" s="14"/>
      <c r="O609" s="14"/>
      <c r="P609" s="14"/>
      <c r="Q609" s="14"/>
      <c r="R609" s="14"/>
      <c r="S609" s="14"/>
      <c r="T609" s="14"/>
      <c r="U609" s="14"/>
      <c r="V609" s="14"/>
      <c r="W609" s="14"/>
      <c r="X609" s="14"/>
      <c r="Y609" s="14"/>
      <c r="Z609" s="14"/>
      <c r="AA609" s="14"/>
      <c r="AB609" s="14"/>
      <c r="AC609" s="14"/>
      <c r="AD609" s="14"/>
      <c r="AE609" s="14"/>
      <c r="AF609" s="14"/>
      <c r="AG609" s="14"/>
    </row>
    <row r="610" spans="4:33" x14ac:dyDescent="0.25">
      <c r="D610" s="14"/>
      <c r="E610" s="14"/>
      <c r="F610" s="14"/>
      <c r="G610" s="3"/>
      <c r="H610" s="14"/>
      <c r="I610" s="4281"/>
      <c r="J610" s="4281"/>
      <c r="K610" s="4281"/>
      <c r="L610" s="4281"/>
      <c r="M610" s="14"/>
      <c r="N610" s="14"/>
      <c r="O610" s="14"/>
      <c r="P610" s="14"/>
      <c r="Q610" s="14"/>
      <c r="R610" s="14"/>
      <c r="S610" s="14"/>
      <c r="T610" s="14"/>
      <c r="U610" s="14"/>
      <c r="V610" s="14"/>
      <c r="W610" s="14"/>
      <c r="X610" s="14"/>
      <c r="Y610" s="14"/>
      <c r="Z610" s="14"/>
      <c r="AA610" s="14"/>
      <c r="AB610" s="14"/>
      <c r="AC610" s="14"/>
      <c r="AD610" s="14"/>
      <c r="AE610" s="14"/>
      <c r="AF610" s="14"/>
      <c r="AG610" s="14"/>
    </row>
    <row r="611" spans="4:33" x14ac:dyDescent="0.25">
      <c r="D611" s="14"/>
      <c r="E611" s="14"/>
      <c r="F611" s="14"/>
      <c r="G611" s="3"/>
      <c r="H611" s="14"/>
      <c r="I611" s="4281"/>
      <c r="J611" s="4281"/>
      <c r="K611" s="4281"/>
      <c r="L611" s="4281"/>
      <c r="M611" s="14"/>
      <c r="N611" s="14"/>
      <c r="O611" s="14"/>
      <c r="P611" s="14"/>
      <c r="Q611" s="14"/>
      <c r="R611" s="14"/>
      <c r="S611" s="14"/>
      <c r="T611" s="14"/>
      <c r="U611" s="14"/>
      <c r="V611" s="14"/>
      <c r="W611" s="14"/>
      <c r="X611" s="14"/>
      <c r="Y611" s="14"/>
      <c r="Z611" s="14"/>
      <c r="AA611" s="14"/>
      <c r="AB611" s="14"/>
      <c r="AC611" s="14"/>
      <c r="AD611" s="14"/>
      <c r="AE611" s="14"/>
      <c r="AF611" s="14"/>
      <c r="AG611" s="14"/>
    </row>
    <row r="612" spans="4:33" x14ac:dyDescent="0.25">
      <c r="D612" s="14"/>
      <c r="E612" s="14"/>
      <c r="F612" s="14"/>
      <c r="G612" s="3"/>
      <c r="H612" s="14"/>
      <c r="I612" s="4281"/>
      <c r="J612" s="4281"/>
      <c r="K612" s="4281"/>
      <c r="L612" s="4281"/>
      <c r="M612" s="14"/>
      <c r="N612" s="14"/>
      <c r="O612" s="14"/>
      <c r="P612" s="14"/>
      <c r="Q612" s="14"/>
      <c r="R612" s="14"/>
      <c r="S612" s="14"/>
      <c r="T612" s="14"/>
      <c r="U612" s="14"/>
      <c r="V612" s="14"/>
      <c r="W612" s="14"/>
      <c r="X612" s="14"/>
      <c r="Y612" s="14"/>
      <c r="Z612" s="14"/>
      <c r="AA612" s="14"/>
      <c r="AB612" s="14"/>
      <c r="AC612" s="14"/>
      <c r="AD612" s="14"/>
      <c r="AE612" s="14"/>
      <c r="AF612" s="14"/>
      <c r="AG612" s="14"/>
    </row>
    <row r="613" spans="4:33" x14ac:dyDescent="0.25">
      <c r="D613" s="14"/>
      <c r="E613" s="14"/>
      <c r="F613" s="14"/>
      <c r="G613" s="3"/>
      <c r="H613" s="14"/>
      <c r="I613" s="4281"/>
      <c r="J613" s="4281"/>
      <c r="K613" s="4281"/>
      <c r="L613" s="4281"/>
      <c r="M613" s="14"/>
      <c r="N613" s="14"/>
      <c r="O613" s="14"/>
      <c r="P613" s="14"/>
      <c r="Q613" s="14"/>
      <c r="R613" s="14"/>
      <c r="S613" s="14"/>
      <c r="T613" s="14"/>
      <c r="U613" s="14"/>
      <c r="V613" s="14"/>
      <c r="W613" s="14"/>
      <c r="X613" s="14"/>
      <c r="Y613" s="14"/>
      <c r="Z613" s="14"/>
      <c r="AA613" s="14"/>
      <c r="AB613" s="14"/>
      <c r="AC613" s="14"/>
      <c r="AD613" s="14"/>
      <c r="AE613" s="14"/>
      <c r="AF613" s="14"/>
      <c r="AG613" s="14"/>
    </row>
    <row r="614" spans="4:33" x14ac:dyDescent="0.25">
      <c r="D614" s="14"/>
      <c r="E614" s="14"/>
      <c r="F614" s="14"/>
      <c r="G614" s="3"/>
      <c r="H614" s="14"/>
      <c r="I614" s="4281"/>
      <c r="J614" s="4281"/>
      <c r="K614" s="4281"/>
      <c r="L614" s="4281"/>
      <c r="M614" s="14"/>
      <c r="N614" s="14"/>
      <c r="O614" s="14"/>
      <c r="P614" s="14"/>
      <c r="Q614" s="14"/>
      <c r="R614" s="14"/>
      <c r="S614" s="14"/>
      <c r="T614" s="14"/>
      <c r="U614" s="14"/>
      <c r="V614" s="14"/>
      <c r="W614" s="14"/>
      <c r="X614" s="14"/>
      <c r="Y614" s="14"/>
      <c r="Z614" s="14"/>
      <c r="AA614" s="14"/>
      <c r="AB614" s="14"/>
      <c r="AC614" s="14"/>
      <c r="AD614" s="14"/>
      <c r="AE614" s="14"/>
      <c r="AF614" s="14"/>
      <c r="AG614" s="14"/>
    </row>
    <row r="615" spans="4:33" x14ac:dyDescent="0.25">
      <c r="D615" s="14"/>
      <c r="E615" s="14"/>
      <c r="F615" s="14"/>
      <c r="G615" s="3"/>
      <c r="H615" s="14"/>
      <c r="I615" s="4281"/>
      <c r="J615" s="4281"/>
      <c r="K615" s="4281"/>
      <c r="L615" s="4281"/>
      <c r="M615" s="14"/>
      <c r="N615" s="14"/>
      <c r="O615" s="14"/>
      <c r="P615" s="14"/>
      <c r="Q615" s="14"/>
      <c r="R615" s="14"/>
      <c r="S615" s="14"/>
      <c r="T615" s="14"/>
      <c r="U615" s="14"/>
      <c r="V615" s="14"/>
      <c r="W615" s="14"/>
      <c r="X615" s="14"/>
      <c r="Y615" s="14"/>
      <c r="Z615" s="14"/>
      <c r="AA615" s="14"/>
      <c r="AB615" s="14"/>
      <c r="AC615" s="14"/>
      <c r="AD615" s="14"/>
      <c r="AE615" s="14"/>
      <c r="AF615" s="14"/>
      <c r="AG615" s="14"/>
    </row>
    <row r="616" spans="4:33" x14ac:dyDescent="0.25">
      <c r="D616" s="14"/>
      <c r="E616" s="14"/>
      <c r="F616" s="14"/>
      <c r="G616" s="3"/>
      <c r="H616" s="14"/>
      <c r="I616" s="4281"/>
      <c r="J616" s="4281"/>
      <c r="K616" s="4281"/>
      <c r="L616" s="4281"/>
      <c r="M616" s="14"/>
      <c r="N616" s="14"/>
      <c r="O616" s="14"/>
      <c r="P616" s="14"/>
      <c r="Q616" s="14"/>
      <c r="R616" s="14"/>
      <c r="S616" s="14"/>
      <c r="T616" s="14"/>
      <c r="U616" s="14"/>
      <c r="V616" s="14"/>
      <c r="W616" s="14"/>
      <c r="X616" s="14"/>
      <c r="Y616" s="14"/>
      <c r="Z616" s="14"/>
      <c r="AA616" s="14"/>
      <c r="AB616" s="14"/>
      <c r="AC616" s="14"/>
      <c r="AD616" s="14"/>
      <c r="AE616" s="14"/>
      <c r="AF616" s="14"/>
      <c r="AG616" s="14"/>
    </row>
    <row r="617" spans="4:33" x14ac:dyDescent="0.25">
      <c r="D617" s="14"/>
      <c r="E617" s="14"/>
      <c r="F617" s="14"/>
      <c r="G617" s="3"/>
      <c r="H617" s="14"/>
      <c r="I617" s="4281"/>
      <c r="J617" s="4281"/>
      <c r="K617" s="4281"/>
      <c r="L617" s="4281"/>
      <c r="M617" s="14"/>
      <c r="N617" s="14"/>
      <c r="O617" s="14"/>
      <c r="P617" s="14"/>
      <c r="Q617" s="14"/>
      <c r="R617" s="14"/>
      <c r="S617" s="14"/>
      <c r="T617" s="14"/>
      <c r="U617" s="14"/>
      <c r="V617" s="14"/>
      <c r="W617" s="14"/>
      <c r="X617" s="14"/>
      <c r="Y617" s="14"/>
      <c r="Z617" s="14"/>
      <c r="AA617" s="14"/>
      <c r="AB617" s="14"/>
      <c r="AC617" s="14"/>
      <c r="AD617" s="14"/>
      <c r="AE617" s="14"/>
      <c r="AF617" s="14"/>
      <c r="AG617" s="14"/>
    </row>
    <row r="618" spans="4:33" x14ac:dyDescent="0.25">
      <c r="D618" s="14"/>
      <c r="E618" s="14"/>
      <c r="F618" s="14"/>
      <c r="G618" s="3"/>
      <c r="H618" s="14"/>
      <c r="I618" s="4281"/>
      <c r="J618" s="4281"/>
      <c r="K618" s="4281"/>
      <c r="L618" s="4281"/>
      <c r="M618" s="14"/>
      <c r="N618" s="14"/>
      <c r="O618" s="14"/>
      <c r="P618" s="14"/>
      <c r="Q618" s="14"/>
      <c r="R618" s="14"/>
      <c r="S618" s="14"/>
      <c r="T618" s="14"/>
      <c r="U618" s="14"/>
      <c r="V618" s="14"/>
      <c r="W618" s="14"/>
      <c r="X618" s="14"/>
      <c r="Y618" s="14"/>
      <c r="Z618" s="14"/>
      <c r="AA618" s="14"/>
      <c r="AB618" s="14"/>
      <c r="AC618" s="14"/>
      <c r="AD618" s="14"/>
      <c r="AE618" s="14"/>
      <c r="AF618" s="14"/>
      <c r="AG618" s="14"/>
    </row>
    <row r="619" spans="4:33" x14ac:dyDescent="0.25">
      <c r="D619" s="14"/>
      <c r="E619" s="14"/>
      <c r="F619" s="14"/>
      <c r="G619" s="3"/>
      <c r="H619" s="14"/>
      <c r="I619" s="4281"/>
      <c r="J619" s="4281"/>
      <c r="K619" s="4281"/>
      <c r="L619" s="4281"/>
      <c r="M619" s="14"/>
      <c r="N619" s="14"/>
      <c r="O619" s="14"/>
      <c r="P619" s="14"/>
      <c r="Q619" s="14"/>
      <c r="R619" s="14"/>
      <c r="S619" s="14"/>
      <c r="T619" s="14"/>
      <c r="U619" s="14"/>
      <c r="V619" s="14"/>
      <c r="W619" s="14"/>
      <c r="X619" s="14"/>
      <c r="Y619" s="14"/>
      <c r="Z619" s="14"/>
      <c r="AA619" s="14"/>
      <c r="AB619" s="14"/>
      <c r="AC619" s="14"/>
      <c r="AD619" s="14"/>
      <c r="AE619" s="14"/>
      <c r="AF619" s="14"/>
      <c r="AG619" s="14"/>
    </row>
    <row r="620" spans="4:33" x14ac:dyDescent="0.25">
      <c r="D620" s="14"/>
      <c r="E620" s="14"/>
      <c r="F620" s="14"/>
      <c r="G620" s="3"/>
      <c r="H620" s="14"/>
      <c r="I620" s="4281"/>
      <c r="J620" s="4281"/>
      <c r="K620" s="4281"/>
      <c r="L620" s="4281"/>
      <c r="M620" s="14"/>
      <c r="N620" s="14"/>
      <c r="O620" s="14"/>
      <c r="P620" s="14"/>
      <c r="Q620" s="14"/>
      <c r="R620" s="14"/>
      <c r="S620" s="14"/>
      <c r="T620" s="14"/>
      <c r="U620" s="14"/>
      <c r="V620" s="14"/>
      <c r="W620" s="14"/>
      <c r="X620" s="14"/>
      <c r="Y620" s="14"/>
      <c r="Z620" s="14"/>
      <c r="AA620" s="14"/>
      <c r="AB620" s="14"/>
      <c r="AC620" s="14"/>
      <c r="AD620" s="14"/>
      <c r="AE620" s="14"/>
      <c r="AF620" s="14"/>
      <c r="AG620" s="14"/>
    </row>
    <row r="621" spans="4:33" x14ac:dyDescent="0.25">
      <c r="D621" s="14"/>
      <c r="E621" s="14"/>
      <c r="F621" s="14"/>
      <c r="G621" s="3"/>
      <c r="H621" s="14"/>
      <c r="I621" s="4281"/>
      <c r="J621" s="4281"/>
      <c r="K621" s="4281"/>
      <c r="L621" s="4281"/>
      <c r="M621" s="14"/>
      <c r="N621" s="14"/>
      <c r="O621" s="14"/>
      <c r="P621" s="14"/>
      <c r="Q621" s="14"/>
      <c r="R621" s="14"/>
      <c r="S621" s="14"/>
      <c r="T621" s="14"/>
      <c r="U621" s="14"/>
      <c r="V621" s="14"/>
      <c r="W621" s="14"/>
      <c r="X621" s="14"/>
      <c r="Y621" s="14"/>
      <c r="Z621" s="14"/>
      <c r="AA621" s="14"/>
      <c r="AB621" s="14"/>
      <c r="AC621" s="14"/>
      <c r="AD621" s="14"/>
      <c r="AE621" s="14"/>
      <c r="AF621" s="14"/>
      <c r="AG621" s="14"/>
    </row>
    <row r="622" spans="4:33" x14ac:dyDescent="0.25">
      <c r="D622" s="14"/>
      <c r="E622" s="14"/>
      <c r="F622" s="14"/>
      <c r="G622" s="3"/>
      <c r="H622" s="14"/>
      <c r="I622" s="4281"/>
      <c r="J622" s="4281"/>
      <c r="K622" s="4281"/>
      <c r="L622" s="4281"/>
      <c r="M622" s="14"/>
      <c r="N622" s="14"/>
      <c r="O622" s="14"/>
      <c r="P622" s="14"/>
      <c r="Q622" s="14"/>
      <c r="R622" s="14"/>
      <c r="S622" s="14"/>
      <c r="T622" s="14"/>
      <c r="U622" s="14"/>
      <c r="V622" s="14"/>
      <c r="W622" s="14"/>
      <c r="X622" s="14"/>
      <c r="Y622" s="14"/>
      <c r="Z622" s="14"/>
      <c r="AA622" s="14"/>
      <c r="AB622" s="14"/>
      <c r="AC622" s="14"/>
      <c r="AD622" s="14"/>
      <c r="AE622" s="14"/>
      <c r="AF622" s="14"/>
      <c r="AG622" s="14"/>
    </row>
    <row r="623" spans="4:33" x14ac:dyDescent="0.25">
      <c r="D623" s="14"/>
      <c r="E623" s="14"/>
      <c r="F623" s="14"/>
      <c r="G623" s="3"/>
      <c r="H623" s="14"/>
      <c r="I623" s="4281"/>
      <c r="J623" s="4281"/>
      <c r="K623" s="4281"/>
      <c r="L623" s="4281"/>
      <c r="M623" s="14"/>
      <c r="N623" s="14"/>
      <c r="O623" s="14"/>
      <c r="P623" s="14"/>
      <c r="Q623" s="14"/>
      <c r="R623" s="14"/>
      <c r="S623" s="14"/>
      <c r="T623" s="14"/>
      <c r="U623" s="14"/>
      <c r="V623" s="14"/>
      <c r="W623" s="14"/>
      <c r="X623" s="14"/>
      <c r="Y623" s="14"/>
      <c r="Z623" s="14"/>
      <c r="AA623" s="14"/>
      <c r="AB623" s="14"/>
      <c r="AC623" s="14"/>
      <c r="AD623" s="14"/>
      <c r="AE623" s="14"/>
      <c r="AF623" s="14"/>
      <c r="AG623" s="14"/>
    </row>
    <row r="624" spans="4:33" x14ac:dyDescent="0.25">
      <c r="D624" s="14"/>
      <c r="E624" s="14"/>
      <c r="F624" s="14"/>
      <c r="G624" s="3"/>
      <c r="H624" s="14"/>
      <c r="I624" s="4281"/>
      <c r="J624" s="4281"/>
      <c r="K624" s="4281"/>
      <c r="L624" s="4281"/>
      <c r="M624" s="14"/>
      <c r="N624" s="14"/>
      <c r="O624" s="14"/>
      <c r="P624" s="14"/>
      <c r="Q624" s="14"/>
      <c r="R624" s="14"/>
      <c r="S624" s="14"/>
      <c r="T624" s="14"/>
      <c r="U624" s="14"/>
      <c r="V624" s="14"/>
      <c r="W624" s="14"/>
      <c r="X624" s="14"/>
      <c r="Y624" s="14"/>
      <c r="Z624" s="14"/>
      <c r="AA624" s="14"/>
      <c r="AB624" s="14"/>
      <c r="AC624" s="14"/>
      <c r="AD624" s="14"/>
      <c r="AE624" s="14"/>
      <c r="AF624" s="14"/>
      <c r="AG624" s="14"/>
    </row>
    <row r="625" spans="4:33" x14ac:dyDescent="0.25">
      <c r="D625" s="14"/>
      <c r="E625" s="14"/>
      <c r="F625" s="14"/>
      <c r="G625" s="3"/>
      <c r="H625" s="14"/>
      <c r="I625" s="4281"/>
      <c r="J625" s="4281"/>
      <c r="K625" s="4281"/>
      <c r="L625" s="4281"/>
      <c r="M625" s="14"/>
      <c r="N625" s="14"/>
      <c r="O625" s="14"/>
      <c r="P625" s="14"/>
      <c r="Q625" s="14"/>
      <c r="R625" s="14"/>
      <c r="S625" s="14"/>
      <c r="T625" s="14"/>
      <c r="U625" s="14"/>
      <c r="V625" s="14"/>
      <c r="W625" s="14"/>
      <c r="X625" s="14"/>
      <c r="Y625" s="14"/>
      <c r="Z625" s="14"/>
      <c r="AA625" s="14"/>
      <c r="AB625" s="14"/>
      <c r="AC625" s="14"/>
      <c r="AD625" s="14"/>
      <c r="AE625" s="14"/>
      <c r="AF625" s="14"/>
      <c r="AG625" s="14"/>
    </row>
    <row r="626" spans="4:33" x14ac:dyDescent="0.25">
      <c r="D626" s="14"/>
      <c r="E626" s="14"/>
      <c r="F626" s="14"/>
      <c r="G626" s="3"/>
      <c r="H626" s="14"/>
      <c r="I626" s="4281"/>
      <c r="J626" s="4281"/>
      <c r="K626" s="4281"/>
      <c r="L626" s="4281"/>
      <c r="M626" s="14"/>
      <c r="N626" s="14"/>
      <c r="O626" s="14"/>
      <c r="P626" s="14"/>
      <c r="Q626" s="14"/>
      <c r="R626" s="14"/>
      <c r="S626" s="14"/>
      <c r="T626" s="14"/>
      <c r="U626" s="14"/>
      <c r="V626" s="14"/>
      <c r="W626" s="14"/>
      <c r="X626" s="14"/>
      <c r="Y626" s="14"/>
      <c r="Z626" s="14"/>
      <c r="AA626" s="14"/>
      <c r="AB626" s="14"/>
      <c r="AC626" s="14"/>
      <c r="AD626" s="14"/>
      <c r="AE626" s="14"/>
      <c r="AF626" s="14"/>
      <c r="AG626" s="14"/>
    </row>
    <row r="627" spans="4:33" x14ac:dyDescent="0.25">
      <c r="D627" s="14"/>
      <c r="E627" s="14"/>
      <c r="F627" s="14"/>
      <c r="G627" s="3"/>
      <c r="H627" s="14"/>
      <c r="I627" s="4281"/>
      <c r="J627" s="4281"/>
      <c r="K627" s="4281"/>
      <c r="L627" s="4281"/>
      <c r="M627" s="14"/>
      <c r="N627" s="14"/>
      <c r="O627" s="14"/>
      <c r="P627" s="14"/>
      <c r="Q627" s="14"/>
      <c r="R627" s="14"/>
      <c r="S627" s="14"/>
      <c r="T627" s="14"/>
      <c r="U627" s="14"/>
      <c r="V627" s="14"/>
      <c r="W627" s="14"/>
      <c r="X627" s="14"/>
      <c r="Y627" s="14"/>
      <c r="Z627" s="14"/>
      <c r="AA627" s="14"/>
      <c r="AB627" s="14"/>
      <c r="AC627" s="14"/>
      <c r="AD627" s="14"/>
      <c r="AE627" s="14"/>
      <c r="AF627" s="14"/>
      <c r="AG627" s="14"/>
    </row>
    <row r="628" spans="4:33" x14ac:dyDescent="0.25">
      <c r="D628" s="14"/>
      <c r="E628" s="14"/>
      <c r="F628" s="14"/>
      <c r="G628" s="3"/>
      <c r="H628" s="14"/>
      <c r="I628" s="4281"/>
      <c r="J628" s="4281"/>
      <c r="K628" s="4281"/>
      <c r="L628" s="4281"/>
      <c r="M628" s="14"/>
      <c r="N628" s="14"/>
      <c r="O628" s="14"/>
      <c r="P628" s="14"/>
      <c r="Q628" s="14"/>
      <c r="R628" s="14"/>
      <c r="S628" s="14"/>
      <c r="T628" s="14"/>
      <c r="U628" s="14"/>
      <c r="V628" s="14"/>
      <c r="W628" s="14"/>
      <c r="X628" s="14"/>
      <c r="Y628" s="14"/>
      <c r="Z628" s="14"/>
      <c r="AA628" s="14"/>
      <c r="AB628" s="14"/>
      <c r="AC628" s="14"/>
      <c r="AD628" s="14"/>
      <c r="AE628" s="14"/>
      <c r="AF628" s="14"/>
      <c r="AG628" s="14"/>
    </row>
    <row r="629" spans="4:33" x14ac:dyDescent="0.25">
      <c r="D629" s="14"/>
      <c r="E629" s="14"/>
      <c r="F629" s="14"/>
      <c r="G629" s="3"/>
      <c r="H629" s="14"/>
      <c r="I629" s="4281"/>
      <c r="J629" s="4281"/>
      <c r="K629" s="4281"/>
      <c r="L629" s="4281"/>
      <c r="M629" s="14"/>
      <c r="N629" s="14"/>
      <c r="O629" s="14"/>
      <c r="P629" s="14"/>
      <c r="Q629" s="14"/>
      <c r="R629" s="14"/>
      <c r="S629" s="14"/>
      <c r="T629" s="14"/>
      <c r="U629" s="14"/>
      <c r="V629" s="14"/>
      <c r="W629" s="14"/>
      <c r="X629" s="14"/>
      <c r="Y629" s="14"/>
      <c r="Z629" s="14"/>
      <c r="AA629" s="14"/>
      <c r="AB629" s="14"/>
      <c r="AC629" s="14"/>
      <c r="AD629" s="14"/>
      <c r="AE629" s="14"/>
      <c r="AF629" s="14"/>
      <c r="AG629" s="14"/>
    </row>
    <row r="630" spans="4:33" x14ac:dyDescent="0.25">
      <c r="D630" s="14"/>
      <c r="E630" s="14"/>
      <c r="F630" s="14"/>
      <c r="G630" s="3"/>
      <c r="H630" s="14"/>
      <c r="I630" s="4281"/>
      <c r="J630" s="4281"/>
      <c r="K630" s="4281"/>
      <c r="L630" s="4281"/>
      <c r="M630" s="14"/>
      <c r="N630" s="14"/>
      <c r="O630" s="14"/>
      <c r="P630" s="14"/>
      <c r="Q630" s="14"/>
      <c r="R630" s="14"/>
      <c r="S630" s="14"/>
      <c r="T630" s="14"/>
      <c r="U630" s="14"/>
      <c r="V630" s="14"/>
      <c r="W630" s="14"/>
      <c r="X630" s="14"/>
      <c r="Y630" s="14"/>
      <c r="Z630" s="14"/>
      <c r="AA630" s="14"/>
      <c r="AB630" s="14"/>
      <c r="AC630" s="14"/>
      <c r="AD630" s="14"/>
      <c r="AE630" s="14"/>
      <c r="AF630" s="14"/>
      <c r="AG630" s="14"/>
    </row>
    <row r="631" spans="4:33" x14ac:dyDescent="0.25">
      <c r="D631" s="14"/>
      <c r="E631" s="14"/>
      <c r="F631" s="14"/>
      <c r="G631" s="3"/>
      <c r="H631" s="14"/>
      <c r="I631" s="4281"/>
      <c r="J631" s="4281"/>
      <c r="K631" s="4281"/>
      <c r="L631" s="4281"/>
      <c r="M631" s="14"/>
      <c r="N631" s="14"/>
      <c r="O631" s="14"/>
      <c r="P631" s="14"/>
      <c r="Q631" s="14"/>
      <c r="R631" s="14"/>
      <c r="S631" s="14"/>
      <c r="T631" s="14"/>
      <c r="U631" s="14"/>
      <c r="V631" s="14"/>
      <c r="W631" s="14"/>
      <c r="X631" s="14"/>
      <c r="Y631" s="14"/>
      <c r="Z631" s="14"/>
      <c r="AA631" s="14"/>
      <c r="AB631" s="14"/>
      <c r="AC631" s="14"/>
      <c r="AD631" s="14"/>
      <c r="AE631" s="14"/>
      <c r="AF631" s="14"/>
      <c r="AG631" s="14"/>
    </row>
    <row r="632" spans="4:33" x14ac:dyDescent="0.25">
      <c r="D632" s="14"/>
      <c r="E632" s="14"/>
      <c r="F632" s="14"/>
      <c r="G632" s="3"/>
      <c r="H632" s="14"/>
      <c r="I632" s="4281"/>
      <c r="J632" s="4281"/>
      <c r="K632" s="4281"/>
      <c r="L632" s="4281"/>
      <c r="M632" s="14"/>
      <c r="N632" s="14"/>
      <c r="O632" s="14"/>
      <c r="P632" s="14"/>
      <c r="Q632" s="14"/>
      <c r="R632" s="14"/>
      <c r="S632" s="14"/>
      <c r="T632" s="14"/>
      <c r="U632" s="14"/>
      <c r="V632" s="14"/>
      <c r="W632" s="14"/>
      <c r="X632" s="14"/>
      <c r="Y632" s="14"/>
      <c r="Z632" s="14"/>
      <c r="AA632" s="14"/>
      <c r="AB632" s="14"/>
      <c r="AC632" s="14"/>
      <c r="AD632" s="14"/>
      <c r="AE632" s="14"/>
      <c r="AF632" s="14"/>
      <c r="AG632" s="14"/>
    </row>
    <row r="633" spans="4:33" x14ac:dyDescent="0.25">
      <c r="D633" s="14"/>
      <c r="E633" s="14"/>
      <c r="F633" s="14"/>
      <c r="G633" s="3"/>
      <c r="H633" s="14"/>
      <c r="I633" s="4281"/>
      <c r="J633" s="4281"/>
      <c r="K633" s="4281"/>
      <c r="L633" s="4281"/>
      <c r="M633" s="14"/>
      <c r="N633" s="14"/>
      <c r="O633" s="14"/>
      <c r="P633" s="14"/>
      <c r="Q633" s="14"/>
      <c r="R633" s="14"/>
      <c r="S633" s="14"/>
      <c r="T633" s="14"/>
      <c r="U633" s="14"/>
      <c r="V633" s="14"/>
      <c r="W633" s="14"/>
      <c r="X633" s="14"/>
      <c r="Y633" s="14"/>
      <c r="Z633" s="14"/>
      <c r="AA633" s="14"/>
      <c r="AB633" s="14"/>
      <c r="AC633" s="14"/>
      <c r="AD633" s="14"/>
      <c r="AE633" s="14"/>
      <c r="AF633" s="14"/>
      <c r="AG633" s="14"/>
    </row>
    <row r="634" spans="4:33" x14ac:dyDescent="0.25">
      <c r="D634" s="14"/>
      <c r="E634" s="14"/>
      <c r="F634" s="14"/>
      <c r="G634" s="3"/>
      <c r="H634" s="14"/>
      <c r="I634" s="4281"/>
      <c r="J634" s="4281"/>
      <c r="K634" s="4281"/>
      <c r="L634" s="4281"/>
      <c r="M634" s="14"/>
      <c r="N634" s="14"/>
      <c r="O634" s="14"/>
      <c r="P634" s="14"/>
      <c r="Q634" s="14"/>
      <c r="R634" s="14"/>
      <c r="S634" s="14"/>
      <c r="T634" s="14"/>
      <c r="U634" s="14"/>
      <c r="V634" s="14"/>
      <c r="W634" s="14"/>
      <c r="X634" s="14"/>
      <c r="Y634" s="14"/>
      <c r="Z634" s="14"/>
      <c r="AA634" s="14"/>
      <c r="AB634" s="14"/>
      <c r="AC634" s="14"/>
      <c r="AD634" s="14"/>
      <c r="AE634" s="14"/>
      <c r="AF634" s="14"/>
      <c r="AG634" s="14"/>
    </row>
    <row r="635" spans="4:33" x14ac:dyDescent="0.25">
      <c r="D635" s="14"/>
      <c r="E635" s="14"/>
      <c r="F635" s="14"/>
      <c r="G635" s="3"/>
      <c r="H635" s="14"/>
      <c r="I635" s="4281"/>
      <c r="J635" s="4281"/>
      <c r="K635" s="4281"/>
      <c r="L635" s="4281"/>
      <c r="M635" s="14"/>
      <c r="N635" s="14"/>
      <c r="O635" s="14"/>
      <c r="P635" s="14"/>
      <c r="Q635" s="14"/>
      <c r="R635" s="14"/>
      <c r="S635" s="14"/>
      <c r="T635" s="14"/>
      <c r="U635" s="14"/>
      <c r="V635" s="14"/>
      <c r="W635" s="14"/>
      <c r="X635" s="14"/>
      <c r="Y635" s="14"/>
      <c r="Z635" s="14"/>
      <c r="AA635" s="14"/>
      <c r="AB635" s="14"/>
      <c r="AC635" s="14"/>
      <c r="AD635" s="14"/>
      <c r="AE635" s="14"/>
      <c r="AF635" s="14"/>
      <c r="AG635" s="14"/>
    </row>
    <row r="636" spans="4:33" x14ac:dyDescent="0.25">
      <c r="D636" s="14"/>
      <c r="E636" s="14"/>
      <c r="F636" s="14"/>
      <c r="G636" s="3"/>
      <c r="H636" s="14"/>
      <c r="I636" s="4281"/>
      <c r="J636" s="4281"/>
      <c r="K636" s="4281"/>
      <c r="L636" s="4281"/>
      <c r="M636" s="14"/>
      <c r="N636" s="14"/>
      <c r="O636" s="14"/>
      <c r="P636" s="14"/>
      <c r="Q636" s="14"/>
      <c r="R636" s="14"/>
      <c r="S636" s="14"/>
      <c r="T636" s="14"/>
      <c r="U636" s="14"/>
      <c r="V636" s="14"/>
      <c r="W636" s="14"/>
      <c r="X636" s="14"/>
      <c r="Y636" s="14"/>
      <c r="Z636" s="14"/>
      <c r="AA636" s="14"/>
      <c r="AB636" s="14"/>
      <c r="AC636" s="14"/>
      <c r="AD636" s="14"/>
      <c r="AE636" s="14"/>
      <c r="AF636" s="14"/>
      <c r="AG636" s="14"/>
    </row>
    <row r="637" spans="4:33" x14ac:dyDescent="0.25">
      <c r="D637" s="14"/>
      <c r="E637" s="14"/>
      <c r="F637" s="14"/>
      <c r="G637" s="3"/>
      <c r="H637" s="14"/>
      <c r="I637" s="4281"/>
      <c r="J637" s="4281"/>
      <c r="K637" s="4281"/>
      <c r="L637" s="4281"/>
      <c r="M637" s="14"/>
      <c r="N637" s="14"/>
      <c r="O637" s="14"/>
      <c r="P637" s="14"/>
      <c r="Q637" s="14"/>
      <c r="R637" s="14"/>
      <c r="S637" s="14"/>
      <c r="T637" s="14"/>
      <c r="U637" s="14"/>
      <c r="V637" s="14"/>
      <c r="W637" s="14"/>
      <c r="X637" s="14"/>
      <c r="Y637" s="14"/>
      <c r="Z637" s="14"/>
      <c r="AA637" s="14"/>
      <c r="AB637" s="14"/>
      <c r="AC637" s="14"/>
      <c r="AD637" s="14"/>
      <c r="AE637" s="14"/>
      <c r="AF637" s="14"/>
      <c r="AG637" s="14"/>
    </row>
    <row r="638" spans="4:33" x14ac:dyDescent="0.25">
      <c r="D638" s="14"/>
      <c r="E638" s="14"/>
      <c r="F638" s="14"/>
      <c r="G638" s="3"/>
      <c r="H638" s="14"/>
      <c r="I638" s="4281"/>
      <c r="J638" s="4281"/>
      <c r="K638" s="4281"/>
      <c r="L638" s="4281"/>
      <c r="M638" s="14"/>
      <c r="N638" s="14"/>
      <c r="O638" s="14"/>
      <c r="P638" s="14"/>
      <c r="Q638" s="14"/>
      <c r="R638" s="14"/>
      <c r="S638" s="14"/>
      <c r="T638" s="14"/>
      <c r="U638" s="14"/>
      <c r="V638" s="14"/>
      <c r="W638" s="14"/>
      <c r="X638" s="14"/>
      <c r="Y638" s="14"/>
      <c r="Z638" s="14"/>
      <c r="AA638" s="14"/>
      <c r="AB638" s="14"/>
      <c r="AC638" s="14"/>
      <c r="AD638" s="14"/>
      <c r="AE638" s="14"/>
      <c r="AF638" s="14"/>
      <c r="AG638" s="14"/>
    </row>
    <row r="639" spans="4:33" x14ac:dyDescent="0.25">
      <c r="D639" s="14"/>
      <c r="E639" s="14"/>
      <c r="F639" s="14"/>
      <c r="G639" s="3"/>
      <c r="H639" s="14"/>
      <c r="I639" s="4281"/>
      <c r="J639" s="4281"/>
      <c r="K639" s="4281"/>
      <c r="L639" s="4281"/>
      <c r="M639" s="14"/>
      <c r="N639" s="14"/>
      <c r="O639" s="14"/>
      <c r="P639" s="14"/>
      <c r="Q639" s="14"/>
      <c r="R639" s="14"/>
      <c r="S639" s="14"/>
      <c r="T639" s="14"/>
      <c r="U639" s="14"/>
      <c r="V639" s="14"/>
      <c r="W639" s="14"/>
      <c r="X639" s="14"/>
      <c r="Y639" s="14"/>
      <c r="Z639" s="14"/>
      <c r="AA639" s="14"/>
      <c r="AB639" s="14"/>
      <c r="AC639" s="14"/>
      <c r="AD639" s="14"/>
      <c r="AE639" s="14"/>
      <c r="AF639" s="14"/>
      <c r="AG639" s="14"/>
    </row>
    <row r="640" spans="4:33" x14ac:dyDescent="0.25">
      <c r="D640" s="14"/>
      <c r="E640" s="14"/>
      <c r="F640" s="14"/>
      <c r="G640" s="3"/>
      <c r="H640" s="14"/>
      <c r="I640" s="4281"/>
      <c r="J640" s="4281"/>
      <c r="K640" s="4281"/>
      <c r="L640" s="4281"/>
      <c r="M640" s="14"/>
      <c r="N640" s="14"/>
      <c r="O640" s="14"/>
      <c r="P640" s="14"/>
      <c r="Q640" s="14"/>
      <c r="R640" s="14"/>
      <c r="S640" s="14"/>
      <c r="T640" s="14"/>
      <c r="U640" s="14"/>
      <c r="V640" s="14"/>
      <c r="W640" s="14"/>
      <c r="X640" s="14"/>
      <c r="Y640" s="14"/>
      <c r="Z640" s="14"/>
      <c r="AA640" s="14"/>
      <c r="AB640" s="14"/>
      <c r="AC640" s="14"/>
      <c r="AD640" s="14"/>
      <c r="AE640" s="14"/>
      <c r="AF640" s="14"/>
      <c r="AG640" s="14"/>
    </row>
    <row r="641" spans="4:33" x14ac:dyDescent="0.25">
      <c r="D641" s="14"/>
      <c r="E641" s="14"/>
      <c r="F641" s="14"/>
      <c r="G641" s="3"/>
      <c r="H641" s="14"/>
      <c r="I641" s="4281"/>
      <c r="J641" s="4281"/>
      <c r="K641" s="4281"/>
      <c r="L641" s="4281"/>
      <c r="M641" s="14"/>
      <c r="N641" s="14"/>
      <c r="O641" s="14"/>
      <c r="P641" s="14"/>
      <c r="Q641" s="14"/>
      <c r="R641" s="14"/>
      <c r="S641" s="14"/>
      <c r="T641" s="14"/>
      <c r="U641" s="14"/>
      <c r="V641" s="14"/>
      <c r="W641" s="14"/>
      <c r="X641" s="14"/>
      <c r="Y641" s="14"/>
      <c r="Z641" s="14"/>
      <c r="AA641" s="14"/>
      <c r="AB641" s="14"/>
      <c r="AC641" s="14"/>
      <c r="AD641" s="14"/>
      <c r="AE641" s="14"/>
      <c r="AF641" s="14"/>
      <c r="AG641" s="14"/>
    </row>
    <row r="642" spans="4:33" x14ac:dyDescent="0.25">
      <c r="D642" s="14"/>
      <c r="E642" s="14"/>
      <c r="F642" s="14"/>
      <c r="G642" s="3"/>
      <c r="H642" s="14"/>
      <c r="I642" s="4281"/>
      <c r="J642" s="4281"/>
      <c r="K642" s="4281"/>
      <c r="L642" s="4281"/>
      <c r="M642" s="14"/>
      <c r="N642" s="14"/>
      <c r="O642" s="14"/>
      <c r="P642" s="14"/>
      <c r="Q642" s="14"/>
      <c r="R642" s="14"/>
      <c r="S642" s="14"/>
      <c r="T642" s="14"/>
      <c r="U642" s="14"/>
      <c r="V642" s="14"/>
      <c r="W642" s="14"/>
      <c r="X642" s="14"/>
      <c r="Y642" s="14"/>
      <c r="Z642" s="14"/>
      <c r="AA642" s="14"/>
      <c r="AB642" s="14"/>
      <c r="AC642" s="14"/>
      <c r="AD642" s="14"/>
      <c r="AE642" s="14"/>
      <c r="AF642" s="14"/>
      <c r="AG642" s="14"/>
    </row>
    <row r="643" spans="4:33" x14ac:dyDescent="0.25">
      <c r="D643" s="14"/>
      <c r="E643" s="14"/>
      <c r="F643" s="14"/>
      <c r="G643" s="3"/>
      <c r="H643" s="14"/>
      <c r="I643" s="4281"/>
      <c r="J643" s="4281"/>
      <c r="K643" s="4281"/>
      <c r="L643" s="4281"/>
      <c r="M643" s="14"/>
      <c r="N643" s="14"/>
      <c r="O643" s="14"/>
      <c r="P643" s="14"/>
      <c r="Q643" s="14"/>
      <c r="R643" s="14"/>
      <c r="S643" s="14"/>
      <c r="T643" s="14"/>
      <c r="U643" s="14"/>
      <c r="V643" s="14"/>
      <c r="W643" s="14"/>
      <c r="X643" s="14"/>
      <c r="Y643" s="14"/>
      <c r="Z643" s="14"/>
      <c r="AA643" s="14"/>
      <c r="AB643" s="14"/>
      <c r="AC643" s="14"/>
      <c r="AD643" s="14"/>
      <c r="AE643" s="14"/>
      <c r="AF643" s="14"/>
      <c r="AG643" s="14"/>
    </row>
    <row r="644" spans="4:33" x14ac:dyDescent="0.25">
      <c r="D644" s="14"/>
      <c r="E644" s="14"/>
      <c r="F644" s="14"/>
      <c r="G644" s="3"/>
      <c r="H644" s="14"/>
      <c r="I644" s="4281"/>
      <c r="J644" s="4281"/>
      <c r="K644" s="4281"/>
      <c r="L644" s="4281"/>
      <c r="M644" s="14"/>
      <c r="N644" s="14"/>
      <c r="O644" s="14"/>
      <c r="P644" s="14"/>
      <c r="Q644" s="14"/>
      <c r="R644" s="14"/>
      <c r="S644" s="14"/>
      <c r="T644" s="14"/>
      <c r="U644" s="14"/>
      <c r="V644" s="14"/>
      <c r="W644" s="14"/>
      <c r="X644" s="14"/>
      <c r="Y644" s="14"/>
      <c r="Z644" s="14"/>
      <c r="AA644" s="14"/>
      <c r="AB644" s="14"/>
      <c r="AC644" s="14"/>
      <c r="AD644" s="14"/>
      <c r="AE644" s="14"/>
      <c r="AF644" s="14"/>
      <c r="AG644" s="14"/>
    </row>
    <row r="645" spans="4:33" x14ac:dyDescent="0.25">
      <c r="D645" s="14"/>
      <c r="E645" s="14"/>
      <c r="F645" s="14"/>
      <c r="G645" s="3"/>
      <c r="H645" s="14"/>
      <c r="I645" s="4281"/>
      <c r="J645" s="4281"/>
      <c r="K645" s="4281"/>
      <c r="L645" s="4281"/>
      <c r="M645" s="14"/>
      <c r="N645" s="14"/>
      <c r="O645" s="14"/>
      <c r="P645" s="14"/>
      <c r="Q645" s="14"/>
      <c r="R645" s="14"/>
      <c r="S645" s="14"/>
      <c r="T645" s="14"/>
      <c r="U645" s="14"/>
      <c r="V645" s="14"/>
      <c r="W645" s="14"/>
      <c r="X645" s="14"/>
      <c r="Y645" s="14"/>
      <c r="Z645" s="14"/>
      <c r="AA645" s="14"/>
      <c r="AB645" s="14"/>
      <c r="AC645" s="14"/>
      <c r="AD645" s="14"/>
      <c r="AE645" s="14"/>
      <c r="AF645" s="14"/>
      <c r="AG645" s="14"/>
    </row>
    <row r="646" spans="4:33" x14ac:dyDescent="0.25">
      <c r="D646" s="14"/>
      <c r="E646" s="14"/>
      <c r="F646" s="14"/>
      <c r="G646" s="3"/>
      <c r="H646" s="14"/>
      <c r="I646" s="4281"/>
      <c r="J646" s="4281"/>
      <c r="K646" s="4281"/>
      <c r="L646" s="4281"/>
      <c r="M646" s="14"/>
      <c r="N646" s="14"/>
      <c r="O646" s="14"/>
      <c r="P646" s="14"/>
      <c r="Q646" s="14"/>
      <c r="R646" s="14"/>
      <c r="S646" s="14"/>
      <c r="T646" s="14"/>
      <c r="U646" s="14"/>
      <c r="V646" s="14"/>
      <c r="W646" s="14"/>
      <c r="X646" s="14"/>
      <c r="Y646" s="14"/>
      <c r="Z646" s="14"/>
      <c r="AA646" s="14"/>
      <c r="AB646" s="14"/>
      <c r="AC646" s="14"/>
      <c r="AD646" s="14"/>
      <c r="AE646" s="14"/>
      <c r="AF646" s="14"/>
      <c r="AG646" s="14"/>
    </row>
    <row r="647" spans="4:33" x14ac:dyDescent="0.25">
      <c r="D647" s="14"/>
      <c r="E647" s="14"/>
      <c r="F647" s="14"/>
      <c r="G647" s="3"/>
      <c r="H647" s="14"/>
      <c r="I647" s="4281"/>
      <c r="J647" s="4281"/>
      <c r="K647" s="4281"/>
      <c r="L647" s="4281"/>
      <c r="M647" s="14"/>
      <c r="N647" s="14"/>
      <c r="O647" s="14"/>
      <c r="P647" s="14"/>
      <c r="Q647" s="14"/>
      <c r="R647" s="14"/>
      <c r="S647" s="14"/>
      <c r="T647" s="14"/>
      <c r="U647" s="14"/>
      <c r="V647" s="14"/>
      <c r="W647" s="14"/>
      <c r="X647" s="14"/>
      <c r="Y647" s="14"/>
      <c r="Z647" s="14"/>
      <c r="AA647" s="14"/>
      <c r="AB647" s="14"/>
      <c r="AC647" s="14"/>
      <c r="AD647" s="14"/>
      <c r="AE647" s="14"/>
      <c r="AF647" s="14"/>
      <c r="AG647" s="14"/>
    </row>
    <row r="648" spans="4:33" x14ac:dyDescent="0.25">
      <c r="D648" s="14"/>
      <c r="E648" s="14"/>
      <c r="F648" s="14"/>
      <c r="G648" s="3"/>
      <c r="H648" s="14"/>
      <c r="I648" s="4281"/>
      <c r="J648" s="4281"/>
      <c r="K648" s="4281"/>
      <c r="L648" s="4281"/>
      <c r="M648" s="14"/>
      <c r="N648" s="14"/>
      <c r="O648" s="14"/>
      <c r="P648" s="14"/>
      <c r="Q648" s="14"/>
      <c r="R648" s="14"/>
      <c r="S648" s="14"/>
      <c r="T648" s="14"/>
      <c r="U648" s="14"/>
      <c r="V648" s="14"/>
      <c r="W648" s="14"/>
      <c r="X648" s="14"/>
      <c r="Y648" s="14"/>
      <c r="Z648" s="14"/>
      <c r="AA648" s="14"/>
      <c r="AB648" s="14"/>
      <c r="AC648" s="14"/>
      <c r="AD648" s="14"/>
      <c r="AE648" s="14"/>
      <c r="AF648" s="14"/>
      <c r="AG648" s="14"/>
    </row>
    <row r="649" spans="4:33" x14ac:dyDescent="0.25">
      <c r="D649" s="14"/>
      <c r="E649" s="14"/>
      <c r="F649" s="14"/>
      <c r="G649" s="3"/>
      <c r="H649" s="14"/>
      <c r="I649" s="4281"/>
      <c r="J649" s="4281"/>
      <c r="K649" s="4281"/>
      <c r="L649" s="4281"/>
      <c r="M649" s="14"/>
      <c r="N649" s="14"/>
      <c r="O649" s="14"/>
      <c r="P649" s="14"/>
      <c r="Q649" s="14"/>
      <c r="R649" s="14"/>
      <c r="S649" s="14"/>
      <c r="T649" s="14"/>
      <c r="U649" s="14"/>
      <c r="V649" s="14"/>
      <c r="W649" s="14"/>
      <c r="X649" s="14"/>
      <c r="Y649" s="14"/>
      <c r="Z649" s="14"/>
      <c r="AA649" s="14"/>
      <c r="AB649" s="14"/>
      <c r="AC649" s="14"/>
      <c r="AD649" s="14"/>
      <c r="AE649" s="14"/>
      <c r="AF649" s="14"/>
      <c r="AG649" s="14"/>
    </row>
    <row r="650" spans="4:33" x14ac:dyDescent="0.25">
      <c r="D650" s="14"/>
      <c r="E650" s="14"/>
      <c r="F650" s="14"/>
      <c r="G650" s="3"/>
      <c r="H650" s="14"/>
      <c r="I650" s="4281"/>
      <c r="J650" s="4281"/>
      <c r="K650" s="4281"/>
      <c r="L650" s="4281"/>
      <c r="M650" s="14"/>
      <c r="N650" s="14"/>
      <c r="O650" s="14"/>
      <c r="P650" s="14"/>
      <c r="Q650" s="14"/>
      <c r="R650" s="14"/>
      <c r="S650" s="14"/>
      <c r="T650" s="14"/>
      <c r="U650" s="14"/>
      <c r="V650" s="14"/>
      <c r="W650" s="14"/>
      <c r="X650" s="14"/>
      <c r="Y650" s="14"/>
      <c r="Z650" s="14"/>
      <c r="AA650" s="14"/>
      <c r="AB650" s="14"/>
      <c r="AC650" s="14"/>
      <c r="AD650" s="14"/>
      <c r="AE650" s="14"/>
      <c r="AF650" s="14"/>
      <c r="AG650" s="14"/>
    </row>
    <row r="651" spans="4:33" x14ac:dyDescent="0.25">
      <c r="D651" s="14"/>
      <c r="E651" s="14"/>
      <c r="F651" s="14"/>
      <c r="G651" s="3"/>
      <c r="H651" s="14"/>
      <c r="I651" s="4281"/>
      <c r="J651" s="4281"/>
      <c r="K651" s="4281"/>
      <c r="L651" s="4281"/>
      <c r="M651" s="14"/>
      <c r="N651" s="14"/>
      <c r="O651" s="14"/>
      <c r="P651" s="14"/>
      <c r="Q651" s="14"/>
      <c r="R651" s="14"/>
      <c r="S651" s="14"/>
      <c r="T651" s="14"/>
      <c r="U651" s="14"/>
      <c r="V651" s="14"/>
      <c r="W651" s="14"/>
      <c r="X651" s="14"/>
      <c r="Y651" s="14"/>
      <c r="Z651" s="14"/>
      <c r="AA651" s="14"/>
      <c r="AB651" s="14"/>
      <c r="AC651" s="14"/>
      <c r="AD651" s="14"/>
      <c r="AE651" s="14"/>
      <c r="AF651" s="14"/>
      <c r="AG651" s="14"/>
    </row>
    <row r="652" spans="4:33" x14ac:dyDescent="0.25">
      <c r="D652" s="14"/>
      <c r="E652" s="14"/>
      <c r="F652" s="14"/>
      <c r="G652" s="3"/>
      <c r="H652" s="14"/>
      <c r="I652" s="4281"/>
      <c r="J652" s="4281"/>
      <c r="K652" s="4281"/>
      <c r="L652" s="4281"/>
      <c r="M652" s="14"/>
      <c r="N652" s="14"/>
      <c r="O652" s="14"/>
      <c r="P652" s="14"/>
      <c r="Q652" s="14"/>
      <c r="R652" s="14"/>
      <c r="S652" s="14"/>
      <c r="T652" s="14"/>
      <c r="U652" s="14"/>
      <c r="V652" s="14"/>
      <c r="W652" s="14"/>
      <c r="X652" s="14"/>
      <c r="Y652" s="14"/>
      <c r="Z652" s="14"/>
      <c r="AA652" s="14"/>
      <c r="AB652" s="14"/>
      <c r="AC652" s="14"/>
      <c r="AD652" s="14"/>
      <c r="AE652" s="14"/>
      <c r="AF652" s="14"/>
      <c r="AG652" s="14"/>
    </row>
    <row r="653" spans="4:33" x14ac:dyDescent="0.25">
      <c r="D653" s="14"/>
      <c r="E653" s="14"/>
      <c r="F653" s="14"/>
      <c r="G653" s="3"/>
      <c r="H653" s="14"/>
      <c r="I653" s="4281"/>
      <c r="J653" s="4281"/>
      <c r="K653" s="4281"/>
      <c r="L653" s="4281"/>
      <c r="M653" s="14"/>
      <c r="N653" s="14"/>
      <c r="O653" s="14"/>
      <c r="P653" s="14"/>
      <c r="Q653" s="14"/>
      <c r="R653" s="14"/>
      <c r="S653" s="14"/>
      <c r="T653" s="14"/>
      <c r="U653" s="14"/>
      <c r="V653" s="14"/>
      <c r="W653" s="14"/>
      <c r="X653" s="14"/>
      <c r="Y653" s="14"/>
      <c r="Z653" s="14"/>
      <c r="AA653" s="14"/>
      <c r="AB653" s="14"/>
      <c r="AC653" s="14"/>
      <c r="AD653" s="14"/>
      <c r="AE653" s="14"/>
      <c r="AF653" s="14"/>
      <c r="AG653" s="14"/>
    </row>
    <row r="654" spans="4:33" x14ac:dyDescent="0.25">
      <c r="D654" s="14"/>
      <c r="E654" s="14"/>
      <c r="F654" s="14"/>
      <c r="G654" s="3"/>
      <c r="H654" s="14"/>
      <c r="I654" s="4281"/>
      <c r="J654" s="4281"/>
      <c r="K654" s="4281"/>
      <c r="L654" s="4281"/>
      <c r="M654" s="14"/>
      <c r="N654" s="14"/>
      <c r="O654" s="14"/>
      <c r="P654" s="14"/>
      <c r="Q654" s="14"/>
      <c r="R654" s="14"/>
      <c r="S654" s="14"/>
      <c r="T654" s="14"/>
      <c r="U654" s="14"/>
      <c r="V654" s="14"/>
      <c r="W654" s="14"/>
      <c r="X654" s="14"/>
      <c r="Y654" s="14"/>
      <c r="Z654" s="14"/>
      <c r="AA654" s="14"/>
      <c r="AB654" s="14"/>
      <c r="AC654" s="14"/>
      <c r="AD654" s="14"/>
      <c r="AE654" s="14"/>
      <c r="AF654" s="14"/>
      <c r="AG654" s="14"/>
    </row>
    <row r="655" spans="4:33" x14ac:dyDescent="0.25">
      <c r="D655" s="14"/>
      <c r="E655" s="14"/>
      <c r="F655" s="14"/>
      <c r="G655" s="3"/>
      <c r="H655" s="14"/>
      <c r="I655" s="4281"/>
      <c r="J655" s="4281"/>
      <c r="K655" s="4281"/>
      <c r="L655" s="4281"/>
      <c r="M655" s="14"/>
      <c r="N655" s="14"/>
      <c r="O655" s="14"/>
      <c r="P655" s="14"/>
      <c r="Q655" s="14"/>
      <c r="R655" s="14"/>
      <c r="S655" s="14"/>
      <c r="T655" s="14"/>
      <c r="U655" s="14"/>
      <c r="V655" s="14"/>
      <c r="W655" s="14"/>
      <c r="X655" s="14"/>
      <c r="Y655" s="14"/>
      <c r="Z655" s="14"/>
      <c r="AA655" s="14"/>
      <c r="AB655" s="14"/>
      <c r="AC655" s="14"/>
      <c r="AD655" s="14"/>
      <c r="AE655" s="14"/>
      <c r="AF655" s="14"/>
      <c r="AG655" s="14"/>
    </row>
    <row r="656" spans="4:33" x14ac:dyDescent="0.25">
      <c r="D656" s="14"/>
      <c r="E656" s="14"/>
      <c r="F656" s="14"/>
      <c r="G656" s="3"/>
      <c r="H656" s="14"/>
      <c r="I656" s="4281"/>
      <c r="J656" s="4281"/>
      <c r="K656" s="4281"/>
      <c r="L656" s="4281"/>
      <c r="M656" s="14"/>
      <c r="N656" s="14"/>
      <c r="O656" s="14"/>
      <c r="P656" s="14"/>
      <c r="Q656" s="14"/>
      <c r="R656" s="14"/>
      <c r="S656" s="14"/>
      <c r="T656" s="14"/>
      <c r="U656" s="14"/>
      <c r="V656" s="14"/>
      <c r="W656" s="14"/>
      <c r="X656" s="14"/>
      <c r="Y656" s="14"/>
      <c r="Z656" s="14"/>
      <c r="AA656" s="14"/>
      <c r="AB656" s="14"/>
      <c r="AC656" s="14"/>
      <c r="AD656" s="14"/>
      <c r="AE656" s="14"/>
      <c r="AF656" s="14"/>
      <c r="AG656" s="14"/>
    </row>
    <row r="657" spans="4:33" x14ac:dyDescent="0.25">
      <c r="D657" s="14"/>
      <c r="E657" s="14"/>
      <c r="F657" s="14"/>
      <c r="G657" s="3"/>
      <c r="H657" s="14"/>
      <c r="I657" s="4281"/>
      <c r="J657" s="4281"/>
      <c r="K657" s="4281"/>
      <c r="L657" s="4281"/>
      <c r="M657" s="14"/>
      <c r="N657" s="14"/>
      <c r="O657" s="14"/>
      <c r="P657" s="14"/>
      <c r="Q657" s="14"/>
      <c r="R657" s="14"/>
      <c r="S657" s="14"/>
      <c r="T657" s="14"/>
      <c r="U657" s="14"/>
      <c r="V657" s="14"/>
      <c r="W657" s="14"/>
      <c r="X657" s="14"/>
      <c r="Y657" s="14"/>
      <c r="Z657" s="14"/>
      <c r="AA657" s="14"/>
      <c r="AB657" s="14"/>
      <c r="AC657" s="14"/>
      <c r="AD657" s="14"/>
      <c r="AE657" s="14"/>
      <c r="AF657" s="14"/>
      <c r="AG657" s="14"/>
    </row>
    <row r="658" spans="4:33" x14ac:dyDescent="0.25">
      <c r="D658" s="14"/>
      <c r="E658" s="14"/>
      <c r="F658" s="14"/>
      <c r="G658" s="3"/>
      <c r="H658" s="14"/>
      <c r="I658" s="4281"/>
      <c r="J658" s="4281"/>
      <c r="K658" s="4281"/>
      <c r="L658" s="4281"/>
      <c r="M658" s="14"/>
      <c r="N658" s="14"/>
      <c r="O658" s="14"/>
      <c r="P658" s="14"/>
      <c r="Q658" s="14"/>
      <c r="R658" s="14"/>
      <c r="S658" s="14"/>
      <c r="T658" s="14"/>
      <c r="U658" s="14"/>
      <c r="V658" s="14"/>
      <c r="W658" s="14"/>
      <c r="X658" s="14"/>
      <c r="Y658" s="14"/>
      <c r="Z658" s="14"/>
      <c r="AA658" s="14"/>
      <c r="AB658" s="14"/>
      <c r="AC658" s="14"/>
      <c r="AD658" s="14"/>
      <c r="AE658" s="14"/>
      <c r="AF658" s="14"/>
      <c r="AG658" s="14"/>
    </row>
    <row r="659" spans="4:33" x14ac:dyDescent="0.25">
      <c r="D659" s="14"/>
      <c r="E659" s="14"/>
      <c r="F659" s="14"/>
      <c r="G659" s="3"/>
      <c r="H659" s="14"/>
      <c r="I659" s="4281"/>
      <c r="J659" s="4281"/>
      <c r="K659" s="4281"/>
      <c r="L659" s="4281"/>
      <c r="M659" s="14"/>
      <c r="N659" s="14"/>
      <c r="O659" s="14"/>
      <c r="P659" s="14"/>
      <c r="Q659" s="14"/>
      <c r="R659" s="14"/>
      <c r="S659" s="14"/>
      <c r="T659" s="14"/>
      <c r="U659" s="14"/>
      <c r="V659" s="14"/>
      <c r="W659" s="14"/>
      <c r="X659" s="14"/>
      <c r="Y659" s="14"/>
      <c r="Z659" s="14"/>
      <c r="AA659" s="14"/>
      <c r="AB659" s="14"/>
      <c r="AC659" s="14"/>
      <c r="AD659" s="14"/>
      <c r="AE659" s="14"/>
      <c r="AF659" s="14"/>
      <c r="AG659" s="14"/>
    </row>
    <row r="660" spans="4:33" x14ac:dyDescent="0.25">
      <c r="D660" s="14"/>
      <c r="E660" s="14"/>
      <c r="F660" s="14"/>
      <c r="G660" s="3"/>
      <c r="H660" s="14"/>
      <c r="I660" s="4281"/>
      <c r="J660" s="4281"/>
      <c r="K660" s="4281"/>
      <c r="L660" s="4281"/>
      <c r="M660" s="14"/>
      <c r="N660" s="14"/>
      <c r="O660" s="14"/>
      <c r="P660" s="14"/>
      <c r="Q660" s="14"/>
      <c r="R660" s="14"/>
      <c r="S660" s="14"/>
      <c r="T660" s="14"/>
      <c r="U660" s="14"/>
      <c r="V660" s="14"/>
      <c r="W660" s="14"/>
      <c r="X660" s="14"/>
      <c r="Y660" s="14"/>
      <c r="Z660" s="14"/>
      <c r="AA660" s="14"/>
      <c r="AB660" s="14"/>
      <c r="AC660" s="14"/>
      <c r="AD660" s="14"/>
      <c r="AE660" s="14"/>
      <c r="AF660" s="14"/>
      <c r="AG660" s="14"/>
    </row>
    <row r="661" spans="4:33" x14ac:dyDescent="0.25">
      <c r="D661" s="14"/>
      <c r="E661" s="14"/>
      <c r="F661" s="14"/>
      <c r="G661" s="3"/>
      <c r="H661" s="14"/>
      <c r="I661" s="4281"/>
      <c r="J661" s="4281"/>
      <c r="K661" s="4281"/>
      <c r="L661" s="4281"/>
      <c r="M661" s="14"/>
      <c r="N661" s="14"/>
      <c r="O661" s="14"/>
      <c r="P661" s="14"/>
      <c r="Q661" s="14"/>
      <c r="R661" s="14"/>
      <c r="S661" s="14"/>
      <c r="T661" s="14"/>
      <c r="U661" s="14"/>
      <c r="V661" s="14"/>
      <c r="W661" s="14"/>
      <c r="X661" s="14"/>
      <c r="Y661" s="14"/>
      <c r="Z661" s="14"/>
      <c r="AA661" s="14"/>
      <c r="AB661" s="14"/>
      <c r="AC661" s="14"/>
      <c r="AD661" s="14"/>
      <c r="AE661" s="14"/>
      <c r="AF661" s="14"/>
      <c r="AG661" s="14"/>
    </row>
    <row r="662" spans="4:33" x14ac:dyDescent="0.25">
      <c r="D662" s="14"/>
      <c r="E662" s="14"/>
      <c r="F662" s="14"/>
      <c r="G662" s="3"/>
      <c r="H662" s="14"/>
      <c r="I662" s="4281"/>
      <c r="J662" s="4281"/>
      <c r="K662" s="4281"/>
      <c r="L662" s="4281"/>
      <c r="M662" s="14"/>
      <c r="N662" s="14"/>
      <c r="O662" s="14"/>
      <c r="P662" s="14"/>
      <c r="Q662" s="14"/>
      <c r="R662" s="14"/>
      <c r="S662" s="14"/>
      <c r="T662" s="14"/>
      <c r="U662" s="14"/>
      <c r="V662" s="14"/>
      <c r="W662" s="14"/>
      <c r="X662" s="14"/>
      <c r="Y662" s="14"/>
      <c r="Z662" s="14"/>
      <c r="AA662" s="14"/>
      <c r="AB662" s="14"/>
      <c r="AC662" s="14"/>
      <c r="AD662" s="14"/>
      <c r="AE662" s="14"/>
      <c r="AF662" s="14"/>
      <c r="AG662" s="14"/>
    </row>
    <row r="663" spans="4:33" x14ac:dyDescent="0.25">
      <c r="D663" s="14"/>
      <c r="E663" s="14"/>
      <c r="F663" s="14"/>
      <c r="G663" s="3"/>
      <c r="H663" s="14"/>
      <c r="I663" s="4281"/>
      <c r="J663" s="4281"/>
      <c r="K663" s="4281"/>
      <c r="L663" s="4281"/>
      <c r="M663" s="14"/>
      <c r="N663" s="14"/>
      <c r="O663" s="14"/>
      <c r="P663" s="14"/>
      <c r="Q663" s="14"/>
      <c r="R663" s="14"/>
      <c r="S663" s="14"/>
      <c r="T663" s="14"/>
      <c r="U663" s="14"/>
      <c r="V663" s="14"/>
      <c r="W663" s="14"/>
      <c r="X663" s="14"/>
      <c r="Y663" s="14"/>
      <c r="Z663" s="14"/>
      <c r="AA663" s="14"/>
      <c r="AB663" s="14"/>
      <c r="AC663" s="14"/>
      <c r="AD663" s="14"/>
      <c r="AE663" s="14"/>
      <c r="AF663" s="14"/>
      <c r="AG663" s="14"/>
    </row>
    <row r="664" spans="4:33" x14ac:dyDescent="0.25">
      <c r="D664" s="14"/>
      <c r="E664" s="14"/>
      <c r="F664" s="14"/>
      <c r="G664" s="3"/>
      <c r="H664" s="14"/>
      <c r="I664" s="4281"/>
      <c r="J664" s="4281"/>
      <c r="K664" s="4281"/>
      <c r="L664" s="4281"/>
      <c r="M664" s="14"/>
      <c r="N664" s="14"/>
      <c r="O664" s="14"/>
      <c r="P664" s="14"/>
      <c r="Q664" s="14"/>
      <c r="R664" s="14"/>
      <c r="S664" s="14"/>
      <c r="T664" s="14"/>
      <c r="U664" s="14"/>
      <c r="V664" s="14"/>
      <c r="W664" s="14"/>
      <c r="X664" s="14"/>
      <c r="Y664" s="14"/>
      <c r="Z664" s="14"/>
      <c r="AA664" s="14"/>
      <c r="AB664" s="14"/>
      <c r="AC664" s="14"/>
      <c r="AD664" s="14"/>
      <c r="AE664" s="14"/>
      <c r="AF664" s="14"/>
      <c r="AG664" s="14"/>
    </row>
    <row r="665" spans="4:33" x14ac:dyDescent="0.25">
      <c r="D665" s="14"/>
      <c r="E665" s="14"/>
      <c r="F665" s="14"/>
      <c r="G665" s="3"/>
      <c r="H665" s="14"/>
      <c r="I665" s="4281"/>
      <c r="J665" s="4281"/>
      <c r="K665" s="4281"/>
      <c r="L665" s="4281"/>
      <c r="M665" s="14"/>
      <c r="N665" s="14"/>
      <c r="O665" s="14"/>
      <c r="P665" s="14"/>
      <c r="Q665" s="14"/>
      <c r="R665" s="14"/>
      <c r="S665" s="14"/>
      <c r="T665" s="14"/>
      <c r="U665" s="14"/>
      <c r="V665" s="14"/>
      <c r="W665" s="14"/>
      <c r="X665" s="14"/>
      <c r="Y665" s="14"/>
      <c r="Z665" s="14"/>
      <c r="AA665" s="14"/>
      <c r="AB665" s="14"/>
      <c r="AC665" s="14"/>
      <c r="AD665" s="14"/>
      <c r="AE665" s="14"/>
      <c r="AF665" s="14"/>
      <c r="AG665" s="14"/>
    </row>
    <row r="666" spans="4:33" x14ac:dyDescent="0.25">
      <c r="D666" s="14"/>
      <c r="E666" s="14"/>
      <c r="F666" s="14"/>
      <c r="G666" s="3"/>
      <c r="H666" s="14"/>
      <c r="I666" s="4281"/>
      <c r="J666" s="4281"/>
      <c r="K666" s="4281"/>
      <c r="L666" s="4281"/>
      <c r="M666" s="14"/>
      <c r="N666" s="14"/>
      <c r="O666" s="14"/>
      <c r="P666" s="14"/>
      <c r="Q666" s="14"/>
      <c r="R666" s="14"/>
      <c r="S666" s="14"/>
      <c r="T666" s="14"/>
      <c r="U666" s="14"/>
      <c r="V666" s="14"/>
      <c r="W666" s="14"/>
      <c r="X666" s="14"/>
      <c r="Y666" s="14"/>
      <c r="Z666" s="14"/>
      <c r="AA666" s="14"/>
      <c r="AB666" s="14"/>
      <c r="AC666" s="14"/>
      <c r="AD666" s="14"/>
      <c r="AE666" s="14"/>
      <c r="AF666" s="14"/>
      <c r="AG666" s="14"/>
    </row>
    <row r="667" spans="4:33" x14ac:dyDescent="0.25">
      <c r="D667" s="14"/>
      <c r="E667" s="14"/>
      <c r="F667" s="14"/>
      <c r="G667" s="3"/>
      <c r="H667" s="14"/>
      <c r="I667" s="4281"/>
      <c r="J667" s="4281"/>
      <c r="K667" s="4281"/>
      <c r="L667" s="4281"/>
      <c r="M667" s="14"/>
      <c r="N667" s="14"/>
      <c r="O667" s="14"/>
      <c r="P667" s="14"/>
      <c r="Q667" s="14"/>
      <c r="R667" s="14"/>
      <c r="S667" s="14"/>
      <c r="T667" s="14"/>
      <c r="U667" s="14"/>
      <c r="V667" s="14"/>
      <c r="W667" s="14"/>
      <c r="X667" s="14"/>
      <c r="Y667" s="14"/>
      <c r="Z667" s="14"/>
      <c r="AA667" s="14"/>
      <c r="AB667" s="14"/>
      <c r="AC667" s="14"/>
      <c r="AD667" s="14"/>
      <c r="AE667" s="14"/>
      <c r="AF667" s="14"/>
      <c r="AG667" s="14"/>
    </row>
    <row r="668" spans="4:33" x14ac:dyDescent="0.25">
      <c r="D668" s="14"/>
      <c r="E668" s="14"/>
      <c r="F668" s="14"/>
      <c r="G668" s="3"/>
      <c r="H668" s="14"/>
      <c r="I668" s="4281"/>
      <c r="J668" s="4281"/>
      <c r="K668" s="4281"/>
      <c r="L668" s="4281"/>
      <c r="M668" s="14"/>
      <c r="N668" s="14"/>
      <c r="O668" s="14"/>
      <c r="P668" s="14"/>
      <c r="Q668" s="14"/>
      <c r="R668" s="14"/>
      <c r="S668" s="14"/>
      <c r="T668" s="14"/>
      <c r="U668" s="14"/>
      <c r="V668" s="14"/>
      <c r="W668" s="14"/>
      <c r="X668" s="14"/>
      <c r="Y668" s="14"/>
      <c r="Z668" s="14"/>
      <c r="AA668" s="14"/>
      <c r="AB668" s="14"/>
      <c r="AC668" s="14"/>
      <c r="AD668" s="14"/>
      <c r="AE668" s="14"/>
      <c r="AF668" s="14"/>
      <c r="AG668" s="14"/>
    </row>
    <row r="669" spans="4:33" x14ac:dyDescent="0.25">
      <c r="D669" s="14"/>
      <c r="E669" s="14"/>
      <c r="F669" s="14"/>
      <c r="G669" s="3"/>
      <c r="H669" s="14"/>
      <c r="I669" s="4281"/>
      <c r="J669" s="4281"/>
      <c r="K669" s="4281"/>
      <c r="L669" s="4281"/>
      <c r="M669" s="14"/>
      <c r="N669" s="14"/>
      <c r="O669" s="14"/>
      <c r="P669" s="14"/>
      <c r="Q669" s="14"/>
      <c r="R669" s="14"/>
      <c r="S669" s="14"/>
      <c r="T669" s="14"/>
      <c r="U669" s="14"/>
      <c r="V669" s="14"/>
      <c r="W669" s="14"/>
      <c r="X669" s="14"/>
      <c r="Y669" s="14"/>
      <c r="Z669" s="14"/>
      <c r="AA669" s="14"/>
      <c r="AB669" s="14"/>
      <c r="AC669" s="14"/>
      <c r="AD669" s="14"/>
      <c r="AE669" s="14"/>
      <c r="AF669" s="14"/>
      <c r="AG669" s="14"/>
    </row>
    <row r="670" spans="4:33" x14ac:dyDescent="0.25">
      <c r="D670" s="14"/>
      <c r="E670" s="14"/>
      <c r="F670" s="14"/>
      <c r="G670" s="3"/>
      <c r="H670" s="14"/>
      <c r="I670" s="4281"/>
      <c r="J670" s="4281"/>
      <c r="K670" s="4281"/>
      <c r="L670" s="4281"/>
      <c r="M670" s="14"/>
      <c r="N670" s="14"/>
      <c r="O670" s="14"/>
      <c r="P670" s="14"/>
      <c r="Q670" s="14"/>
      <c r="R670" s="14"/>
      <c r="S670" s="14"/>
      <c r="T670" s="14"/>
      <c r="U670" s="14"/>
      <c r="V670" s="14"/>
      <c r="W670" s="14"/>
      <c r="X670" s="14"/>
      <c r="Y670" s="14"/>
      <c r="Z670" s="14"/>
      <c r="AA670" s="14"/>
      <c r="AB670" s="14"/>
      <c r="AC670" s="14"/>
      <c r="AD670" s="14"/>
      <c r="AE670" s="14"/>
      <c r="AF670" s="14"/>
      <c r="AG670" s="14"/>
    </row>
    <row r="671" spans="4:33" x14ac:dyDescent="0.25">
      <c r="D671" s="14"/>
      <c r="E671" s="14"/>
      <c r="F671" s="14"/>
      <c r="G671" s="3"/>
      <c r="H671" s="14"/>
      <c r="I671" s="4281"/>
      <c r="J671" s="4281"/>
      <c r="K671" s="4281"/>
      <c r="L671" s="4281"/>
      <c r="M671" s="14"/>
      <c r="N671" s="14"/>
      <c r="O671" s="14"/>
      <c r="P671" s="14"/>
      <c r="Q671" s="14"/>
      <c r="R671" s="14"/>
      <c r="S671" s="14"/>
      <c r="T671" s="14"/>
      <c r="U671" s="14"/>
      <c r="V671" s="14"/>
      <c r="W671" s="14"/>
      <c r="X671" s="14"/>
      <c r="Y671" s="14"/>
      <c r="Z671" s="14"/>
      <c r="AA671" s="14"/>
      <c r="AB671" s="14"/>
      <c r="AC671" s="14"/>
      <c r="AD671" s="14"/>
      <c r="AE671" s="14"/>
      <c r="AF671" s="14"/>
      <c r="AG671" s="14"/>
    </row>
    <row r="672" spans="4:33" x14ac:dyDescent="0.25">
      <c r="D672" s="14"/>
      <c r="E672" s="14"/>
      <c r="F672" s="14"/>
      <c r="G672" s="3"/>
      <c r="H672" s="14"/>
      <c r="I672" s="4281"/>
      <c r="J672" s="4281"/>
      <c r="K672" s="4281"/>
      <c r="L672" s="4281"/>
      <c r="M672" s="14"/>
      <c r="N672" s="14"/>
      <c r="O672" s="14"/>
      <c r="P672" s="14"/>
      <c r="Q672" s="14"/>
      <c r="R672" s="14"/>
      <c r="S672" s="14"/>
      <c r="T672" s="14"/>
      <c r="U672" s="14"/>
      <c r="V672" s="14"/>
      <c r="W672" s="14"/>
      <c r="X672" s="14"/>
      <c r="Y672" s="14"/>
      <c r="Z672" s="14"/>
      <c r="AA672" s="14"/>
      <c r="AB672" s="14"/>
      <c r="AC672" s="14"/>
      <c r="AD672" s="14"/>
      <c r="AE672" s="14"/>
      <c r="AF672" s="14"/>
      <c r="AG672" s="14"/>
    </row>
    <row r="673" spans="4:33" x14ac:dyDescent="0.25">
      <c r="D673" s="14"/>
      <c r="E673" s="14"/>
      <c r="F673" s="14"/>
      <c r="G673" s="3"/>
      <c r="H673" s="14"/>
      <c r="I673" s="4281"/>
      <c r="J673" s="4281"/>
      <c r="K673" s="4281"/>
      <c r="L673" s="4281"/>
      <c r="M673" s="14"/>
      <c r="N673" s="14"/>
      <c r="O673" s="14"/>
      <c r="P673" s="14"/>
      <c r="Q673" s="14"/>
      <c r="R673" s="14"/>
      <c r="S673" s="14"/>
      <c r="T673" s="14"/>
      <c r="U673" s="14"/>
      <c r="V673" s="14"/>
      <c r="W673" s="14"/>
      <c r="X673" s="14"/>
      <c r="Y673" s="14"/>
      <c r="Z673" s="14"/>
      <c r="AA673" s="14"/>
      <c r="AB673" s="14"/>
      <c r="AC673" s="14"/>
      <c r="AD673" s="14"/>
      <c r="AE673" s="14"/>
      <c r="AF673" s="14"/>
      <c r="AG673" s="14"/>
    </row>
    <row r="674" spans="4:33" x14ac:dyDescent="0.25">
      <c r="D674" s="14"/>
      <c r="E674" s="14"/>
      <c r="F674" s="14"/>
      <c r="G674" s="3"/>
      <c r="H674" s="14"/>
      <c r="I674" s="4281"/>
      <c r="J674" s="4281"/>
      <c r="K674" s="4281"/>
      <c r="L674" s="4281"/>
      <c r="M674" s="14"/>
      <c r="N674" s="14"/>
      <c r="O674" s="14"/>
      <c r="P674" s="14"/>
      <c r="Q674" s="14"/>
      <c r="R674" s="14"/>
      <c r="S674" s="14"/>
      <c r="T674" s="14"/>
      <c r="U674" s="14"/>
      <c r="V674" s="14"/>
      <c r="W674" s="14"/>
      <c r="X674" s="14"/>
      <c r="Y674" s="14"/>
      <c r="Z674" s="14"/>
      <c r="AA674" s="14"/>
      <c r="AB674" s="14"/>
      <c r="AC674" s="14"/>
      <c r="AD674" s="14"/>
      <c r="AE674" s="14"/>
      <c r="AF674" s="14"/>
      <c r="AG674" s="14"/>
    </row>
    <row r="675" spans="4:33" x14ac:dyDescent="0.25">
      <c r="D675" s="14"/>
      <c r="E675" s="14"/>
      <c r="F675" s="14"/>
      <c r="G675" s="3"/>
      <c r="H675" s="14"/>
      <c r="I675" s="4281"/>
      <c r="J675" s="4281"/>
      <c r="K675" s="4281"/>
      <c r="L675" s="4281"/>
      <c r="M675" s="14"/>
      <c r="N675" s="14"/>
      <c r="O675" s="14"/>
      <c r="P675" s="14"/>
      <c r="Q675" s="14"/>
      <c r="R675" s="14"/>
      <c r="S675" s="14"/>
      <c r="T675" s="14"/>
      <c r="U675" s="14"/>
      <c r="V675" s="14"/>
      <c r="W675" s="14"/>
      <c r="X675" s="14"/>
      <c r="Y675" s="14"/>
      <c r="Z675" s="14"/>
      <c r="AA675" s="14"/>
      <c r="AB675" s="14"/>
      <c r="AC675" s="14"/>
      <c r="AD675" s="14"/>
      <c r="AE675" s="14"/>
      <c r="AF675" s="14"/>
      <c r="AG675" s="14"/>
    </row>
    <row r="676" spans="4:33" x14ac:dyDescent="0.25">
      <c r="D676" s="14"/>
      <c r="E676" s="14"/>
      <c r="F676" s="14"/>
      <c r="G676" s="3"/>
      <c r="H676" s="14"/>
      <c r="I676" s="4281"/>
      <c r="J676" s="4281"/>
      <c r="K676" s="4281"/>
      <c r="L676" s="4281"/>
      <c r="M676" s="14"/>
      <c r="N676" s="14"/>
      <c r="O676" s="14"/>
      <c r="P676" s="14"/>
      <c r="Q676" s="14"/>
      <c r="R676" s="14"/>
      <c r="S676" s="14"/>
      <c r="T676" s="14"/>
      <c r="U676" s="14"/>
      <c r="V676" s="14"/>
      <c r="W676" s="14"/>
      <c r="X676" s="14"/>
      <c r="Y676" s="14"/>
      <c r="Z676" s="14"/>
      <c r="AA676" s="14"/>
      <c r="AB676" s="14"/>
      <c r="AC676" s="14"/>
      <c r="AD676" s="14"/>
      <c r="AE676" s="14"/>
      <c r="AF676" s="14"/>
      <c r="AG676" s="14"/>
    </row>
    <row r="677" spans="4:33" x14ac:dyDescent="0.25">
      <c r="D677" s="14"/>
      <c r="E677" s="14"/>
      <c r="F677" s="14"/>
      <c r="G677" s="3"/>
      <c r="H677" s="14"/>
      <c r="I677" s="4281"/>
      <c r="J677" s="4281"/>
      <c r="K677" s="4281"/>
      <c r="L677" s="4281"/>
      <c r="M677" s="14"/>
      <c r="N677" s="14"/>
      <c r="O677" s="14"/>
      <c r="P677" s="14"/>
      <c r="Q677" s="14"/>
      <c r="R677" s="14"/>
      <c r="S677" s="14"/>
      <c r="T677" s="14"/>
      <c r="U677" s="14"/>
      <c r="V677" s="14"/>
      <c r="W677" s="14"/>
      <c r="X677" s="14"/>
      <c r="Y677" s="14"/>
      <c r="Z677" s="14"/>
      <c r="AA677" s="14"/>
      <c r="AB677" s="14"/>
      <c r="AC677" s="14"/>
      <c r="AD677" s="14"/>
      <c r="AE677" s="14"/>
      <c r="AF677" s="14"/>
      <c r="AG677" s="14"/>
    </row>
    <row r="678" spans="4:33" x14ac:dyDescent="0.25">
      <c r="D678" s="14"/>
      <c r="E678" s="14"/>
      <c r="F678" s="14"/>
      <c r="G678" s="3"/>
      <c r="H678" s="14"/>
      <c r="I678" s="4281"/>
      <c r="J678" s="4281"/>
      <c r="K678" s="4281"/>
      <c r="L678" s="4281"/>
      <c r="M678" s="14"/>
      <c r="N678" s="14"/>
      <c r="O678" s="14"/>
      <c r="P678" s="14"/>
      <c r="Q678" s="14"/>
      <c r="R678" s="14"/>
      <c r="S678" s="14"/>
      <c r="T678" s="14"/>
      <c r="U678" s="14"/>
      <c r="V678" s="14"/>
      <c r="W678" s="14"/>
      <c r="X678" s="14"/>
      <c r="Y678" s="14"/>
      <c r="Z678" s="14"/>
      <c r="AA678" s="14"/>
      <c r="AB678" s="14"/>
      <c r="AC678" s="14"/>
      <c r="AD678" s="14"/>
      <c r="AE678" s="14"/>
      <c r="AF678" s="14"/>
      <c r="AG678" s="14"/>
    </row>
    <row r="679" spans="4:33" x14ac:dyDescent="0.25">
      <c r="D679" s="14"/>
      <c r="E679" s="14"/>
      <c r="F679" s="14"/>
      <c r="G679" s="3"/>
      <c r="H679" s="14"/>
      <c r="I679" s="4281"/>
      <c r="J679" s="4281"/>
      <c r="K679" s="4281"/>
      <c r="L679" s="4281"/>
      <c r="M679" s="14"/>
      <c r="N679" s="14"/>
      <c r="O679" s="14"/>
      <c r="P679" s="14"/>
      <c r="Q679" s="14"/>
      <c r="R679" s="14"/>
      <c r="S679" s="14"/>
      <c r="T679" s="14"/>
      <c r="U679" s="14"/>
      <c r="V679" s="14"/>
      <c r="W679" s="14"/>
      <c r="X679" s="14"/>
      <c r="Y679" s="14"/>
      <c r="Z679" s="14"/>
      <c r="AA679" s="14"/>
      <c r="AB679" s="14"/>
      <c r="AC679" s="14"/>
      <c r="AD679" s="14"/>
      <c r="AE679" s="14"/>
      <c r="AF679" s="14"/>
      <c r="AG679" s="14"/>
    </row>
    <row r="680" spans="4:33" x14ac:dyDescent="0.25">
      <c r="D680" s="14"/>
      <c r="E680" s="14"/>
      <c r="F680" s="14"/>
      <c r="G680" s="3"/>
      <c r="H680" s="14"/>
      <c r="I680" s="4281"/>
      <c r="J680" s="4281"/>
      <c r="K680" s="4281"/>
      <c r="L680" s="4281"/>
      <c r="M680" s="14"/>
      <c r="N680" s="14"/>
      <c r="O680" s="14"/>
      <c r="P680" s="14"/>
      <c r="Q680" s="14"/>
      <c r="R680" s="14"/>
      <c r="S680" s="14"/>
      <c r="T680" s="14"/>
      <c r="U680" s="14"/>
      <c r="V680" s="14"/>
      <c r="W680" s="14"/>
      <c r="X680" s="14"/>
      <c r="Y680" s="14"/>
      <c r="Z680" s="14"/>
      <c r="AA680" s="14"/>
      <c r="AB680" s="14"/>
      <c r="AC680" s="14"/>
      <c r="AD680" s="14"/>
      <c r="AE680" s="14"/>
      <c r="AF680" s="14"/>
      <c r="AG680" s="14"/>
    </row>
    <row r="681" spans="4:33" x14ac:dyDescent="0.25">
      <c r="D681" s="14"/>
      <c r="E681" s="14"/>
      <c r="F681" s="14"/>
      <c r="G681" s="3"/>
      <c r="H681" s="14"/>
      <c r="I681" s="4281"/>
      <c r="J681" s="4281"/>
      <c r="K681" s="4281"/>
      <c r="L681" s="4281"/>
      <c r="M681" s="14"/>
      <c r="N681" s="14"/>
      <c r="O681" s="14"/>
      <c r="P681" s="14"/>
      <c r="Q681" s="14"/>
      <c r="R681" s="14"/>
      <c r="S681" s="14"/>
      <c r="T681" s="14"/>
      <c r="U681" s="14"/>
      <c r="V681" s="14"/>
      <c r="W681" s="14"/>
      <c r="X681" s="14"/>
      <c r="Y681" s="14"/>
      <c r="Z681" s="14"/>
      <c r="AA681" s="14"/>
      <c r="AB681" s="14"/>
      <c r="AC681" s="14"/>
      <c r="AD681" s="14"/>
      <c r="AE681" s="14"/>
      <c r="AF681" s="14"/>
      <c r="AG681" s="14"/>
    </row>
    <row r="682" spans="4:33" x14ac:dyDescent="0.25">
      <c r="D682" s="14"/>
      <c r="E682" s="14"/>
      <c r="F682" s="14"/>
      <c r="G682" s="3"/>
      <c r="H682" s="14"/>
      <c r="I682" s="4281"/>
      <c r="J682" s="4281"/>
      <c r="K682" s="4281"/>
      <c r="L682" s="4281"/>
      <c r="M682" s="14"/>
      <c r="N682" s="14"/>
      <c r="O682" s="14"/>
      <c r="P682" s="14"/>
      <c r="Q682" s="14"/>
      <c r="R682" s="14"/>
      <c r="S682" s="14"/>
      <c r="T682" s="14"/>
      <c r="U682" s="14"/>
      <c r="V682" s="14"/>
      <c r="W682" s="14"/>
      <c r="X682" s="14"/>
      <c r="Y682" s="14"/>
      <c r="Z682" s="14"/>
      <c r="AA682" s="14"/>
      <c r="AB682" s="14"/>
      <c r="AC682" s="14"/>
      <c r="AD682" s="14"/>
      <c r="AE682" s="14"/>
      <c r="AF682" s="14"/>
      <c r="AG682" s="14"/>
    </row>
    <row r="683" spans="4:33" x14ac:dyDescent="0.25">
      <c r="D683" s="14"/>
      <c r="E683" s="14"/>
      <c r="F683" s="14"/>
      <c r="G683" s="3"/>
      <c r="H683" s="14"/>
      <c r="I683" s="4281"/>
      <c r="J683" s="4281"/>
      <c r="K683" s="4281"/>
      <c r="L683" s="4281"/>
      <c r="M683" s="14"/>
      <c r="N683" s="14"/>
      <c r="O683" s="14"/>
      <c r="P683" s="14"/>
      <c r="Q683" s="14"/>
      <c r="R683" s="14"/>
      <c r="S683" s="14"/>
      <c r="T683" s="14"/>
      <c r="U683" s="14"/>
      <c r="V683" s="14"/>
      <c r="W683" s="14"/>
      <c r="X683" s="14"/>
      <c r="Y683" s="14"/>
      <c r="Z683" s="14"/>
      <c r="AA683" s="14"/>
      <c r="AB683" s="14"/>
      <c r="AC683" s="14"/>
      <c r="AD683" s="14"/>
      <c r="AE683" s="14"/>
      <c r="AF683" s="14"/>
      <c r="AG683" s="14"/>
    </row>
    <row r="684" spans="4:33" x14ac:dyDescent="0.25">
      <c r="D684" s="14"/>
      <c r="E684" s="14"/>
      <c r="F684" s="14"/>
      <c r="G684" s="3"/>
      <c r="H684" s="14"/>
      <c r="I684" s="4281"/>
      <c r="J684" s="4281"/>
      <c r="K684" s="4281"/>
      <c r="L684" s="4281"/>
      <c r="M684" s="14"/>
      <c r="N684" s="14"/>
      <c r="O684" s="14"/>
      <c r="P684" s="14"/>
      <c r="Q684" s="14"/>
      <c r="R684" s="14"/>
      <c r="S684" s="14"/>
      <c r="T684" s="14"/>
      <c r="U684" s="14"/>
      <c r="V684" s="14"/>
      <c r="W684" s="14"/>
      <c r="X684" s="14"/>
      <c r="Y684" s="14"/>
      <c r="Z684" s="14"/>
      <c r="AA684" s="14"/>
      <c r="AB684" s="14"/>
      <c r="AC684" s="14"/>
      <c r="AD684" s="14"/>
      <c r="AE684" s="14"/>
      <c r="AF684" s="14"/>
      <c r="AG684" s="14"/>
    </row>
    <row r="685" spans="4:33" x14ac:dyDescent="0.25">
      <c r="D685" s="14"/>
      <c r="E685" s="14"/>
      <c r="F685" s="14"/>
      <c r="G685" s="3"/>
      <c r="H685" s="14"/>
      <c r="I685" s="4281"/>
      <c r="J685" s="4281"/>
      <c r="K685" s="4281"/>
      <c r="L685" s="4281"/>
      <c r="M685" s="14"/>
      <c r="N685" s="14"/>
      <c r="O685" s="14"/>
      <c r="P685" s="14"/>
      <c r="Q685" s="14"/>
      <c r="R685" s="14"/>
      <c r="S685" s="14"/>
      <c r="T685" s="14"/>
      <c r="U685" s="14"/>
      <c r="V685" s="14"/>
      <c r="W685" s="14"/>
      <c r="X685" s="14"/>
      <c r="Y685" s="14"/>
      <c r="Z685" s="14"/>
      <c r="AA685" s="14"/>
      <c r="AB685" s="14"/>
      <c r="AC685" s="14"/>
      <c r="AD685" s="14"/>
      <c r="AE685" s="14"/>
      <c r="AF685" s="14"/>
      <c r="AG685" s="14"/>
    </row>
    <row r="686" spans="4:33" x14ac:dyDescent="0.25">
      <c r="D686" s="14"/>
      <c r="E686" s="14"/>
      <c r="F686" s="14"/>
      <c r="G686" s="3"/>
      <c r="H686" s="14"/>
      <c r="I686" s="4281"/>
      <c r="J686" s="4281"/>
      <c r="K686" s="4281"/>
      <c r="L686" s="4281"/>
      <c r="M686" s="14"/>
      <c r="N686" s="14"/>
      <c r="O686" s="14"/>
      <c r="P686" s="14"/>
      <c r="Q686" s="14"/>
      <c r="R686" s="14"/>
      <c r="S686" s="14"/>
      <c r="T686" s="14"/>
      <c r="U686" s="14"/>
      <c r="V686" s="14"/>
      <c r="W686" s="14"/>
      <c r="X686" s="14"/>
      <c r="Y686" s="14"/>
      <c r="Z686" s="14"/>
      <c r="AA686" s="14"/>
      <c r="AB686" s="14"/>
      <c r="AC686" s="14"/>
      <c r="AD686" s="14"/>
      <c r="AE686" s="14"/>
      <c r="AF686" s="14"/>
      <c r="AG686" s="14"/>
    </row>
    <row r="687" spans="4:33" x14ac:dyDescent="0.25">
      <c r="D687" s="14"/>
      <c r="E687" s="14"/>
      <c r="F687" s="14"/>
      <c r="G687" s="3"/>
      <c r="H687" s="14"/>
      <c r="I687" s="4281"/>
      <c r="J687" s="4281"/>
      <c r="K687" s="4281"/>
      <c r="L687" s="4281"/>
      <c r="M687" s="14"/>
      <c r="N687" s="14"/>
      <c r="O687" s="14"/>
      <c r="P687" s="14"/>
      <c r="Q687" s="14"/>
      <c r="R687" s="14"/>
      <c r="S687" s="14"/>
      <c r="T687" s="14"/>
      <c r="U687" s="14"/>
      <c r="V687" s="14"/>
      <c r="W687" s="14"/>
      <c r="X687" s="14"/>
      <c r="Y687" s="14"/>
      <c r="Z687" s="14"/>
      <c r="AA687" s="14"/>
      <c r="AB687" s="14"/>
      <c r="AC687" s="14"/>
      <c r="AD687" s="14"/>
      <c r="AE687" s="14"/>
      <c r="AF687" s="14"/>
      <c r="AG687" s="14"/>
    </row>
    <row r="688" spans="4:33" x14ac:dyDescent="0.25">
      <c r="D688" s="14"/>
      <c r="E688" s="14"/>
      <c r="F688" s="14"/>
      <c r="G688" s="3"/>
      <c r="H688" s="14"/>
      <c r="I688" s="4281"/>
      <c r="J688" s="4281"/>
      <c r="K688" s="4281"/>
      <c r="L688" s="4281"/>
      <c r="M688" s="14"/>
      <c r="N688" s="14"/>
      <c r="O688" s="14"/>
      <c r="P688" s="14"/>
      <c r="Q688" s="14"/>
      <c r="R688" s="14"/>
      <c r="S688" s="14"/>
      <c r="T688" s="14"/>
      <c r="U688" s="14"/>
      <c r="V688" s="14"/>
      <c r="W688" s="14"/>
      <c r="X688" s="14"/>
      <c r="Y688" s="14"/>
      <c r="Z688" s="14"/>
      <c r="AA688" s="14"/>
      <c r="AB688" s="14"/>
      <c r="AC688" s="14"/>
      <c r="AD688" s="14"/>
      <c r="AE688" s="14"/>
      <c r="AF688" s="14"/>
      <c r="AG688" s="14"/>
    </row>
    <row r="689" spans="4:33" x14ac:dyDescent="0.25">
      <c r="D689" s="14"/>
      <c r="E689" s="14"/>
      <c r="F689" s="14"/>
      <c r="G689" s="3"/>
      <c r="H689" s="14"/>
      <c r="I689" s="4281"/>
      <c r="J689" s="4281"/>
      <c r="K689" s="4281"/>
      <c r="L689" s="4281"/>
      <c r="M689" s="14"/>
      <c r="N689" s="14"/>
      <c r="O689" s="14"/>
      <c r="P689" s="14"/>
      <c r="Q689" s="14"/>
      <c r="R689" s="14"/>
      <c r="S689" s="14"/>
      <c r="T689" s="14"/>
      <c r="U689" s="14"/>
      <c r="V689" s="14"/>
      <c r="W689" s="14"/>
      <c r="X689" s="14"/>
      <c r="Y689" s="14"/>
      <c r="Z689" s="14"/>
      <c r="AA689" s="14"/>
      <c r="AB689" s="14"/>
      <c r="AC689" s="14"/>
      <c r="AD689" s="14"/>
      <c r="AE689" s="14"/>
      <c r="AF689" s="14"/>
      <c r="AG689" s="14"/>
    </row>
    <row r="690" spans="4:33" x14ac:dyDescent="0.25">
      <c r="D690" s="14"/>
      <c r="E690" s="14"/>
      <c r="F690" s="14"/>
      <c r="G690" s="3"/>
      <c r="H690" s="14"/>
      <c r="I690" s="4281"/>
      <c r="J690" s="4281"/>
      <c r="K690" s="4281"/>
      <c r="L690" s="4281"/>
      <c r="M690" s="14"/>
      <c r="N690" s="14"/>
      <c r="O690" s="14"/>
      <c r="P690" s="14"/>
      <c r="Q690" s="14"/>
      <c r="R690" s="14"/>
      <c r="S690" s="14"/>
      <c r="T690" s="14"/>
      <c r="U690" s="14"/>
      <c r="V690" s="14"/>
      <c r="W690" s="14"/>
      <c r="X690" s="14"/>
      <c r="Y690" s="14"/>
      <c r="Z690" s="14"/>
      <c r="AA690" s="14"/>
      <c r="AB690" s="14"/>
      <c r="AC690" s="14"/>
      <c r="AD690" s="14"/>
      <c r="AE690" s="14"/>
      <c r="AF690" s="14"/>
      <c r="AG690" s="14"/>
    </row>
    <row r="691" spans="4:33" x14ac:dyDescent="0.25">
      <c r="D691" s="14"/>
      <c r="E691" s="14"/>
      <c r="F691" s="14"/>
      <c r="G691" s="3"/>
      <c r="H691" s="14"/>
      <c r="I691" s="4281"/>
      <c r="J691" s="4281"/>
      <c r="K691" s="4281"/>
      <c r="L691" s="4281"/>
      <c r="M691" s="14"/>
      <c r="N691" s="14"/>
      <c r="O691" s="14"/>
      <c r="P691" s="14"/>
      <c r="Q691" s="14"/>
      <c r="R691" s="14"/>
      <c r="S691" s="14"/>
      <c r="T691" s="14"/>
      <c r="U691" s="14"/>
      <c r="V691" s="14"/>
      <c r="W691" s="14"/>
      <c r="X691" s="14"/>
      <c r="Y691" s="14"/>
      <c r="Z691" s="14"/>
      <c r="AA691" s="14"/>
      <c r="AB691" s="14"/>
      <c r="AC691" s="14"/>
      <c r="AD691" s="14"/>
      <c r="AE691" s="14"/>
      <c r="AF691" s="14"/>
      <c r="AG691" s="14"/>
    </row>
    <row r="692" spans="4:33" x14ac:dyDescent="0.25">
      <c r="D692" s="14"/>
      <c r="E692" s="14"/>
      <c r="F692" s="14"/>
      <c r="G692" s="3"/>
      <c r="H692" s="14"/>
      <c r="I692" s="4281"/>
      <c r="J692" s="4281"/>
      <c r="K692" s="4281"/>
      <c r="L692" s="4281"/>
      <c r="M692" s="14"/>
      <c r="N692" s="14"/>
      <c r="O692" s="14"/>
      <c r="P692" s="14"/>
      <c r="Q692" s="14"/>
      <c r="R692" s="14"/>
      <c r="S692" s="14"/>
      <c r="T692" s="14"/>
      <c r="U692" s="14"/>
      <c r="V692" s="14"/>
      <c r="W692" s="14"/>
      <c r="X692" s="14"/>
      <c r="Y692" s="14"/>
      <c r="Z692" s="14"/>
      <c r="AA692" s="14"/>
      <c r="AB692" s="14"/>
      <c r="AC692" s="14"/>
      <c r="AD692" s="14"/>
      <c r="AE692" s="14"/>
      <c r="AF692" s="14"/>
      <c r="AG692" s="14"/>
    </row>
    <row r="693" spans="4:33" x14ac:dyDescent="0.25">
      <c r="D693" s="14"/>
      <c r="E693" s="14"/>
      <c r="F693" s="14"/>
      <c r="G693" s="3"/>
      <c r="H693" s="14"/>
      <c r="I693" s="4281"/>
      <c r="J693" s="4281"/>
      <c r="K693" s="4281"/>
      <c r="L693" s="4281"/>
      <c r="M693" s="14"/>
      <c r="N693" s="14"/>
      <c r="O693" s="14"/>
      <c r="P693" s="14"/>
      <c r="Q693" s="14"/>
      <c r="R693" s="14"/>
      <c r="S693" s="14"/>
      <c r="T693" s="14"/>
      <c r="U693" s="14"/>
      <c r="V693" s="14"/>
      <c r="W693" s="14"/>
      <c r="X693" s="14"/>
      <c r="Y693" s="14"/>
      <c r="Z693" s="14"/>
      <c r="AA693" s="14"/>
      <c r="AB693" s="14"/>
      <c r="AC693" s="14"/>
      <c r="AD693" s="14"/>
      <c r="AE693" s="14"/>
      <c r="AF693" s="14"/>
      <c r="AG693" s="14"/>
    </row>
    <row r="694" spans="4:33" x14ac:dyDescent="0.25">
      <c r="D694" s="14"/>
      <c r="E694" s="14"/>
      <c r="F694" s="14"/>
      <c r="G694" s="3"/>
      <c r="H694" s="14"/>
      <c r="I694" s="4281"/>
      <c r="J694" s="4281"/>
      <c r="K694" s="4281"/>
      <c r="L694" s="4281"/>
      <c r="M694" s="14"/>
      <c r="N694" s="14"/>
      <c r="O694" s="14"/>
      <c r="P694" s="14"/>
      <c r="Q694" s="14"/>
      <c r="R694" s="14"/>
      <c r="S694" s="14"/>
      <c r="T694" s="14"/>
      <c r="U694" s="14"/>
      <c r="V694" s="14"/>
      <c r="W694" s="14"/>
      <c r="X694" s="14"/>
      <c r="Y694" s="14"/>
      <c r="Z694" s="14"/>
      <c r="AA694" s="14"/>
      <c r="AB694" s="14"/>
      <c r="AC694" s="14"/>
      <c r="AD694" s="14"/>
      <c r="AE694" s="14"/>
      <c r="AF694" s="14"/>
      <c r="AG694" s="14"/>
    </row>
    <row r="695" spans="4:33" x14ac:dyDescent="0.25">
      <c r="D695" s="14"/>
      <c r="E695" s="14"/>
      <c r="F695" s="14"/>
      <c r="G695" s="3"/>
      <c r="H695" s="14"/>
      <c r="I695" s="4281"/>
      <c r="J695" s="4281"/>
      <c r="K695" s="4281"/>
      <c r="L695" s="4281"/>
      <c r="M695" s="14"/>
      <c r="N695" s="14"/>
      <c r="O695" s="14"/>
      <c r="P695" s="14"/>
      <c r="Q695" s="14"/>
      <c r="R695" s="14"/>
      <c r="S695" s="14"/>
      <c r="T695" s="14"/>
      <c r="U695" s="14"/>
      <c r="V695" s="14"/>
      <c r="W695" s="14"/>
      <c r="X695" s="14"/>
      <c r="Y695" s="14"/>
      <c r="Z695" s="14"/>
      <c r="AA695" s="14"/>
      <c r="AB695" s="14"/>
      <c r="AC695" s="14"/>
      <c r="AD695" s="14"/>
      <c r="AE695" s="14"/>
      <c r="AF695" s="14"/>
      <c r="AG695" s="14"/>
    </row>
    <row r="696" spans="4:33" x14ac:dyDescent="0.25">
      <c r="D696" s="14"/>
      <c r="E696" s="14"/>
      <c r="F696" s="14"/>
      <c r="G696" s="3"/>
      <c r="H696" s="14"/>
      <c r="I696" s="4281"/>
      <c r="J696" s="4281"/>
      <c r="K696" s="4281"/>
      <c r="L696" s="4281"/>
      <c r="M696" s="14"/>
      <c r="N696" s="14"/>
      <c r="O696" s="14"/>
      <c r="P696" s="14"/>
      <c r="Q696" s="14"/>
      <c r="R696" s="14"/>
      <c r="S696" s="14"/>
      <c r="T696" s="14"/>
      <c r="U696" s="14"/>
      <c r="V696" s="14"/>
      <c r="W696" s="14"/>
      <c r="X696" s="14"/>
      <c r="Y696" s="14"/>
      <c r="Z696" s="14"/>
      <c r="AA696" s="14"/>
      <c r="AB696" s="14"/>
      <c r="AC696" s="14"/>
      <c r="AD696" s="14"/>
      <c r="AE696" s="14"/>
      <c r="AF696" s="14"/>
      <c r="AG696" s="14"/>
    </row>
    <row r="697" spans="4:33" x14ac:dyDescent="0.25">
      <c r="D697" s="14"/>
      <c r="E697" s="14"/>
      <c r="F697" s="14"/>
      <c r="G697" s="3"/>
      <c r="H697" s="14"/>
      <c r="I697" s="4281"/>
      <c r="J697" s="4281"/>
      <c r="K697" s="4281"/>
      <c r="L697" s="4281"/>
      <c r="M697" s="14"/>
      <c r="N697" s="14"/>
      <c r="O697" s="14"/>
      <c r="P697" s="14"/>
      <c r="Q697" s="14"/>
      <c r="R697" s="14"/>
      <c r="S697" s="14"/>
      <c r="T697" s="14"/>
      <c r="U697" s="14"/>
      <c r="V697" s="14"/>
      <c r="W697" s="14"/>
      <c r="X697" s="14"/>
      <c r="Y697" s="14"/>
      <c r="Z697" s="14"/>
      <c r="AA697" s="14"/>
      <c r="AB697" s="14"/>
      <c r="AC697" s="14"/>
      <c r="AD697" s="14"/>
      <c r="AE697" s="14"/>
      <c r="AF697" s="14"/>
      <c r="AG697" s="14"/>
    </row>
    <row r="698" spans="4:33" x14ac:dyDescent="0.25">
      <c r="D698" s="14"/>
      <c r="E698" s="14"/>
      <c r="F698" s="14"/>
      <c r="G698" s="3"/>
      <c r="H698" s="14"/>
      <c r="I698" s="4281"/>
      <c r="J698" s="4281"/>
      <c r="K698" s="4281"/>
      <c r="L698" s="4281"/>
      <c r="M698" s="14"/>
      <c r="N698" s="14"/>
      <c r="O698" s="14"/>
      <c r="P698" s="14"/>
      <c r="Q698" s="14"/>
      <c r="R698" s="14"/>
      <c r="S698" s="14"/>
      <c r="T698" s="14"/>
      <c r="U698" s="14"/>
      <c r="V698" s="14"/>
      <c r="W698" s="14"/>
      <c r="X698" s="14"/>
      <c r="Y698" s="14"/>
      <c r="Z698" s="14"/>
      <c r="AA698" s="14"/>
      <c r="AB698" s="14"/>
      <c r="AC698" s="14"/>
      <c r="AD698" s="14"/>
      <c r="AE698" s="14"/>
      <c r="AF698" s="14"/>
      <c r="AG698" s="14"/>
    </row>
    <row r="699" spans="4:33" x14ac:dyDescent="0.25">
      <c r="D699" s="14"/>
      <c r="E699" s="14"/>
      <c r="F699" s="14"/>
      <c r="G699" s="3"/>
      <c r="H699" s="14"/>
      <c r="I699" s="4281"/>
      <c r="J699" s="4281"/>
      <c r="K699" s="4281"/>
      <c r="L699" s="4281"/>
      <c r="M699" s="14"/>
      <c r="N699" s="14"/>
      <c r="O699" s="14"/>
      <c r="P699" s="14"/>
      <c r="Q699" s="14"/>
      <c r="R699" s="14"/>
      <c r="S699" s="14"/>
      <c r="T699" s="14"/>
      <c r="U699" s="14"/>
      <c r="V699" s="14"/>
      <c r="W699" s="14"/>
      <c r="X699" s="14"/>
      <c r="Y699" s="14"/>
      <c r="Z699" s="14"/>
      <c r="AA699" s="14"/>
      <c r="AB699" s="14"/>
      <c r="AC699" s="14"/>
      <c r="AD699" s="14"/>
      <c r="AE699" s="14"/>
      <c r="AF699" s="14"/>
      <c r="AG699" s="14"/>
    </row>
    <row r="700" spans="4:33" x14ac:dyDescent="0.25">
      <c r="D700" s="14"/>
      <c r="E700" s="14"/>
      <c r="F700" s="14"/>
      <c r="G700" s="3"/>
      <c r="H700" s="14"/>
      <c r="I700" s="4281"/>
      <c r="J700" s="4281"/>
      <c r="K700" s="4281"/>
      <c r="L700" s="4281"/>
      <c r="M700" s="14"/>
      <c r="N700" s="14"/>
      <c r="O700" s="14"/>
      <c r="P700" s="14"/>
      <c r="Q700" s="14"/>
      <c r="R700" s="14"/>
      <c r="S700" s="14"/>
      <c r="T700" s="14"/>
      <c r="U700" s="14"/>
      <c r="V700" s="14"/>
      <c r="W700" s="14"/>
      <c r="X700" s="14"/>
      <c r="Y700" s="14"/>
      <c r="Z700" s="14"/>
      <c r="AA700" s="14"/>
      <c r="AB700" s="14"/>
      <c r="AC700" s="14"/>
      <c r="AD700" s="14"/>
      <c r="AE700" s="14"/>
      <c r="AF700" s="14"/>
      <c r="AG700" s="14"/>
    </row>
    <row r="701" spans="4:33" x14ac:dyDescent="0.25">
      <c r="D701" s="14"/>
      <c r="E701" s="14"/>
      <c r="F701" s="14"/>
      <c r="G701" s="3"/>
      <c r="H701" s="14"/>
      <c r="I701" s="4281"/>
      <c r="J701" s="4281"/>
      <c r="K701" s="4281"/>
      <c r="L701" s="4281"/>
      <c r="M701" s="14"/>
      <c r="N701" s="14"/>
      <c r="O701" s="14"/>
      <c r="P701" s="14"/>
      <c r="Q701" s="14"/>
      <c r="R701" s="14"/>
      <c r="S701" s="14"/>
      <c r="T701" s="14"/>
      <c r="U701" s="14"/>
      <c r="V701" s="14"/>
      <c r="W701" s="14"/>
      <c r="X701" s="14"/>
      <c r="Y701" s="14"/>
      <c r="Z701" s="14"/>
      <c r="AA701" s="14"/>
      <c r="AB701" s="14"/>
      <c r="AC701" s="14"/>
      <c r="AD701" s="14"/>
      <c r="AE701" s="14"/>
      <c r="AF701" s="14"/>
      <c r="AG701" s="14"/>
    </row>
    <row r="702" spans="4:33" x14ac:dyDescent="0.25">
      <c r="D702" s="14"/>
      <c r="E702" s="14"/>
      <c r="F702" s="14"/>
      <c r="G702" s="3"/>
      <c r="H702" s="14"/>
      <c r="I702" s="4281"/>
      <c r="J702" s="4281"/>
      <c r="K702" s="4281"/>
      <c r="L702" s="4281"/>
      <c r="M702" s="14"/>
      <c r="N702" s="14"/>
      <c r="O702" s="14"/>
      <c r="P702" s="14"/>
      <c r="Q702" s="14"/>
      <c r="R702" s="14"/>
      <c r="S702" s="14"/>
      <c r="T702" s="14"/>
      <c r="U702" s="14"/>
      <c r="V702" s="14"/>
      <c r="W702" s="14"/>
      <c r="X702" s="14"/>
      <c r="Y702" s="14"/>
      <c r="Z702" s="14"/>
      <c r="AA702" s="14"/>
      <c r="AB702" s="14"/>
      <c r="AC702" s="14"/>
      <c r="AD702" s="14"/>
      <c r="AE702" s="14"/>
      <c r="AF702" s="14"/>
      <c r="AG702" s="14"/>
    </row>
    <row r="703" spans="4:33" x14ac:dyDescent="0.25">
      <c r="D703" s="14"/>
      <c r="E703" s="14"/>
      <c r="F703" s="14"/>
      <c r="G703" s="3"/>
      <c r="H703" s="14"/>
      <c r="I703" s="4281"/>
      <c r="J703" s="4281"/>
      <c r="K703" s="4281"/>
      <c r="L703" s="4281"/>
      <c r="M703" s="14"/>
      <c r="N703" s="14"/>
      <c r="O703" s="14"/>
      <c r="P703" s="14"/>
      <c r="Q703" s="14"/>
      <c r="R703" s="14"/>
      <c r="S703" s="14"/>
      <c r="T703" s="14"/>
      <c r="U703" s="14"/>
      <c r="V703" s="14"/>
      <c r="W703" s="14"/>
      <c r="X703" s="14"/>
      <c r="Y703" s="14"/>
      <c r="Z703" s="14"/>
      <c r="AA703" s="14"/>
      <c r="AB703" s="14"/>
      <c r="AC703" s="14"/>
      <c r="AD703" s="14"/>
      <c r="AE703" s="14"/>
      <c r="AF703" s="14"/>
      <c r="AG703" s="14"/>
    </row>
    <row r="704" spans="4:33" x14ac:dyDescent="0.25">
      <c r="D704" s="14"/>
      <c r="E704" s="14"/>
      <c r="F704" s="14"/>
      <c r="G704" s="3"/>
      <c r="H704" s="14"/>
      <c r="I704" s="4281"/>
      <c r="J704" s="4281"/>
      <c r="K704" s="4281"/>
      <c r="L704" s="4281"/>
      <c r="M704" s="14"/>
      <c r="N704" s="14"/>
      <c r="O704" s="14"/>
      <c r="P704" s="14"/>
      <c r="Q704" s="14"/>
      <c r="R704" s="14"/>
      <c r="S704" s="14"/>
      <c r="T704" s="14"/>
      <c r="U704" s="14"/>
      <c r="V704" s="14"/>
      <c r="W704" s="14"/>
      <c r="X704" s="14"/>
      <c r="Y704" s="14"/>
      <c r="Z704" s="14"/>
      <c r="AA704" s="14"/>
      <c r="AB704" s="14"/>
      <c r="AC704" s="14"/>
      <c r="AD704" s="14"/>
      <c r="AE704" s="14"/>
      <c r="AF704" s="14"/>
      <c r="AG704" s="14"/>
    </row>
    <row r="705" spans="4:33" x14ac:dyDescent="0.25">
      <c r="D705" s="14"/>
      <c r="E705" s="14"/>
      <c r="F705" s="14"/>
      <c r="G705" s="3"/>
      <c r="H705" s="14"/>
      <c r="I705" s="4281"/>
      <c r="J705" s="4281"/>
      <c r="K705" s="4281"/>
      <c r="L705" s="4281"/>
      <c r="M705" s="14"/>
      <c r="N705" s="14"/>
      <c r="O705" s="14"/>
      <c r="P705" s="14"/>
      <c r="Q705" s="14"/>
      <c r="R705" s="14"/>
      <c r="S705" s="14"/>
      <c r="T705" s="14"/>
      <c r="U705" s="14"/>
      <c r="V705" s="14"/>
      <c r="W705" s="14"/>
      <c r="X705" s="14"/>
      <c r="Y705" s="14"/>
      <c r="Z705" s="14"/>
      <c r="AA705" s="14"/>
      <c r="AB705" s="14"/>
      <c r="AC705" s="14"/>
      <c r="AD705" s="14"/>
      <c r="AE705" s="14"/>
      <c r="AF705" s="14"/>
      <c r="AG705" s="14"/>
    </row>
    <row r="706" spans="4:33" x14ac:dyDescent="0.25">
      <c r="D706" s="14"/>
      <c r="E706" s="14"/>
      <c r="F706" s="14"/>
      <c r="G706" s="3"/>
      <c r="H706" s="14"/>
      <c r="I706" s="4281"/>
      <c r="J706" s="4281"/>
      <c r="K706" s="4281"/>
      <c r="L706" s="4281"/>
      <c r="M706" s="14"/>
      <c r="N706" s="14"/>
      <c r="O706" s="14"/>
      <c r="P706" s="14"/>
      <c r="Q706" s="14"/>
      <c r="R706" s="14"/>
      <c r="S706" s="14"/>
      <c r="T706" s="14"/>
      <c r="U706" s="14"/>
      <c r="V706" s="14"/>
      <c r="W706" s="14"/>
      <c r="X706" s="14"/>
      <c r="Y706" s="14"/>
      <c r="Z706" s="14"/>
      <c r="AA706" s="14"/>
      <c r="AB706" s="14"/>
      <c r="AC706" s="14"/>
      <c r="AD706" s="14"/>
      <c r="AE706" s="14"/>
      <c r="AF706" s="14"/>
      <c r="AG706" s="14"/>
    </row>
    <row r="707" spans="4:33" x14ac:dyDescent="0.25">
      <c r="D707" s="14"/>
      <c r="E707" s="14"/>
      <c r="F707" s="14"/>
      <c r="G707" s="3"/>
      <c r="H707" s="14"/>
      <c r="I707" s="4281"/>
      <c r="J707" s="4281"/>
      <c r="K707" s="4281"/>
      <c r="L707" s="4281"/>
      <c r="M707" s="14"/>
      <c r="N707" s="14"/>
      <c r="O707" s="14"/>
      <c r="P707" s="14"/>
      <c r="Q707" s="14"/>
      <c r="R707" s="14"/>
      <c r="S707" s="14"/>
      <c r="T707" s="14"/>
      <c r="U707" s="14"/>
      <c r="V707" s="14"/>
      <c r="W707" s="14"/>
      <c r="X707" s="14"/>
      <c r="Y707" s="14"/>
      <c r="Z707" s="14"/>
      <c r="AA707" s="14"/>
      <c r="AB707" s="14"/>
      <c r="AC707" s="14"/>
      <c r="AD707" s="14"/>
      <c r="AE707" s="14"/>
      <c r="AF707" s="14"/>
      <c r="AG707" s="14"/>
    </row>
    <row r="708" spans="4:33" x14ac:dyDescent="0.25">
      <c r="D708" s="14"/>
      <c r="E708" s="14"/>
      <c r="F708" s="14"/>
      <c r="G708" s="3"/>
      <c r="H708" s="14"/>
      <c r="I708" s="4281"/>
      <c r="J708" s="4281"/>
      <c r="K708" s="4281"/>
      <c r="L708" s="4281"/>
      <c r="M708" s="14"/>
      <c r="N708" s="14"/>
      <c r="O708" s="14"/>
      <c r="P708" s="14"/>
      <c r="Q708" s="14"/>
      <c r="R708" s="14"/>
      <c r="S708" s="14"/>
      <c r="T708" s="14"/>
      <c r="U708" s="14"/>
      <c r="V708" s="14"/>
      <c r="W708" s="14"/>
      <c r="X708" s="14"/>
      <c r="Y708" s="14"/>
      <c r="Z708" s="14"/>
      <c r="AA708" s="14"/>
      <c r="AB708" s="14"/>
      <c r="AC708" s="14"/>
      <c r="AD708" s="14"/>
      <c r="AE708" s="14"/>
      <c r="AF708" s="14"/>
      <c r="AG708" s="14"/>
    </row>
    <row r="709" spans="4:33" x14ac:dyDescent="0.25">
      <c r="D709" s="14"/>
      <c r="E709" s="14"/>
      <c r="F709" s="14"/>
      <c r="G709" s="3"/>
      <c r="H709" s="14"/>
      <c r="I709" s="4281"/>
      <c r="J709" s="4281"/>
      <c r="K709" s="4281"/>
      <c r="L709" s="4281"/>
      <c r="M709" s="14"/>
      <c r="N709" s="14"/>
      <c r="O709" s="14"/>
      <c r="P709" s="14"/>
      <c r="Q709" s="14"/>
      <c r="R709" s="14"/>
      <c r="S709" s="14"/>
      <c r="T709" s="14"/>
      <c r="U709" s="14"/>
      <c r="V709" s="14"/>
      <c r="W709" s="14"/>
      <c r="X709" s="14"/>
      <c r="Y709" s="14"/>
      <c r="Z709" s="14"/>
      <c r="AA709" s="14"/>
      <c r="AB709" s="14"/>
      <c r="AC709" s="14"/>
      <c r="AD709" s="14"/>
      <c r="AE709" s="14"/>
      <c r="AF709" s="14"/>
      <c r="AG709" s="14"/>
    </row>
    <row r="710" spans="4:33" x14ac:dyDescent="0.25">
      <c r="D710" s="14"/>
      <c r="E710" s="14"/>
      <c r="F710" s="14"/>
      <c r="G710" s="3"/>
      <c r="H710" s="14"/>
      <c r="I710" s="4281"/>
      <c r="J710" s="4281"/>
      <c r="K710" s="4281"/>
      <c r="L710" s="4281"/>
      <c r="M710" s="14"/>
      <c r="N710" s="14"/>
      <c r="O710" s="14"/>
      <c r="P710" s="14"/>
      <c r="Q710" s="14"/>
      <c r="R710" s="14"/>
      <c r="S710" s="14"/>
      <c r="T710" s="14"/>
      <c r="U710" s="14"/>
      <c r="V710" s="14"/>
      <c r="W710" s="14"/>
      <c r="X710" s="14"/>
      <c r="Y710" s="14"/>
      <c r="Z710" s="14"/>
      <c r="AA710" s="14"/>
      <c r="AB710" s="14"/>
      <c r="AC710" s="14"/>
      <c r="AD710" s="14"/>
      <c r="AE710" s="14"/>
      <c r="AF710" s="14"/>
      <c r="AG710" s="14"/>
    </row>
    <row r="711" spans="4:33" x14ac:dyDescent="0.25">
      <c r="D711" s="14"/>
      <c r="E711" s="14"/>
      <c r="F711" s="14"/>
      <c r="G711" s="3"/>
      <c r="H711" s="14"/>
      <c r="I711" s="4281"/>
      <c r="J711" s="4281"/>
      <c r="K711" s="4281"/>
      <c r="L711" s="4281"/>
      <c r="M711" s="14"/>
      <c r="N711" s="14"/>
      <c r="O711" s="14"/>
      <c r="P711" s="14"/>
      <c r="Q711" s="14"/>
      <c r="R711" s="14"/>
      <c r="S711" s="14"/>
      <c r="T711" s="14"/>
      <c r="U711" s="14"/>
      <c r="V711" s="14"/>
      <c r="W711" s="14"/>
      <c r="X711" s="14"/>
      <c r="Y711" s="14"/>
      <c r="Z711" s="14"/>
      <c r="AA711" s="14"/>
      <c r="AB711" s="14"/>
      <c r="AC711" s="14"/>
      <c r="AD711" s="14"/>
      <c r="AE711" s="14"/>
      <c r="AF711" s="14"/>
      <c r="AG711" s="14"/>
    </row>
    <row r="712" spans="4:33" x14ac:dyDescent="0.25">
      <c r="D712" s="14"/>
      <c r="E712" s="14"/>
      <c r="F712" s="14"/>
      <c r="G712" s="3"/>
      <c r="H712" s="14"/>
      <c r="I712" s="4281"/>
      <c r="J712" s="4281"/>
      <c r="K712" s="4281"/>
      <c r="L712" s="4281"/>
      <c r="M712" s="14"/>
      <c r="N712" s="14"/>
      <c r="O712" s="14"/>
      <c r="P712" s="14"/>
      <c r="Q712" s="14"/>
      <c r="R712" s="14"/>
      <c r="S712" s="14"/>
      <c r="T712" s="14"/>
      <c r="U712" s="14"/>
      <c r="V712" s="14"/>
      <c r="W712" s="14"/>
      <c r="X712" s="14"/>
      <c r="Y712" s="14"/>
      <c r="Z712" s="14"/>
      <c r="AA712" s="14"/>
      <c r="AB712" s="14"/>
      <c r="AC712" s="14"/>
      <c r="AD712" s="14"/>
      <c r="AE712" s="14"/>
      <c r="AF712" s="14"/>
      <c r="AG712" s="14"/>
    </row>
    <row r="713" spans="4:33" x14ac:dyDescent="0.25">
      <c r="D713" s="14"/>
      <c r="E713" s="14"/>
      <c r="F713" s="14"/>
      <c r="G713" s="3"/>
      <c r="H713" s="14"/>
      <c r="I713" s="4281"/>
      <c r="J713" s="4281"/>
      <c r="K713" s="4281"/>
      <c r="L713" s="4281"/>
      <c r="M713" s="14"/>
      <c r="N713" s="14"/>
      <c r="O713" s="14"/>
      <c r="P713" s="14"/>
      <c r="Q713" s="14"/>
      <c r="R713" s="14"/>
      <c r="S713" s="14"/>
      <c r="T713" s="14"/>
      <c r="U713" s="14"/>
      <c r="V713" s="14"/>
      <c r="W713" s="14"/>
      <c r="X713" s="14"/>
      <c r="Y713" s="14"/>
      <c r="Z713" s="14"/>
      <c r="AA713" s="14"/>
      <c r="AB713" s="14"/>
      <c r="AC713" s="14"/>
      <c r="AD713" s="14"/>
      <c r="AE713" s="14"/>
      <c r="AF713" s="14"/>
      <c r="AG713" s="14"/>
    </row>
    <row r="714" spans="4:33" x14ac:dyDescent="0.25">
      <c r="D714" s="14"/>
      <c r="E714" s="14"/>
      <c r="F714" s="14"/>
      <c r="G714" s="3"/>
      <c r="H714" s="14"/>
      <c r="I714" s="4281"/>
      <c r="J714" s="4281"/>
      <c r="K714" s="4281"/>
      <c r="L714" s="4281"/>
      <c r="M714" s="14"/>
      <c r="N714" s="14"/>
      <c r="O714" s="14"/>
      <c r="P714" s="14"/>
      <c r="Q714" s="14"/>
      <c r="R714" s="14"/>
      <c r="S714" s="14"/>
      <c r="T714" s="14"/>
      <c r="U714" s="14"/>
      <c r="V714" s="14"/>
      <c r="W714" s="14"/>
      <c r="X714" s="14"/>
      <c r="Y714" s="14"/>
      <c r="Z714" s="14"/>
      <c r="AA714" s="14"/>
      <c r="AB714" s="14"/>
      <c r="AC714" s="14"/>
      <c r="AD714" s="14"/>
      <c r="AE714" s="14"/>
      <c r="AF714" s="14"/>
      <c r="AG714" s="14"/>
    </row>
    <row r="715" spans="4:33" x14ac:dyDescent="0.25">
      <c r="D715" s="14"/>
      <c r="E715" s="14"/>
      <c r="F715" s="14"/>
      <c r="G715" s="3"/>
      <c r="H715" s="14"/>
      <c r="I715" s="4281"/>
      <c r="J715" s="4281"/>
      <c r="K715" s="4281"/>
      <c r="L715" s="4281"/>
      <c r="M715" s="14"/>
      <c r="N715" s="14"/>
      <c r="O715" s="14"/>
      <c r="P715" s="14"/>
      <c r="Q715" s="14"/>
      <c r="R715" s="14"/>
      <c r="S715" s="14"/>
      <c r="T715" s="14"/>
      <c r="U715" s="14"/>
      <c r="V715" s="14"/>
      <c r="W715" s="14"/>
      <c r="X715" s="14"/>
      <c r="Y715" s="14"/>
      <c r="Z715" s="14"/>
      <c r="AA715" s="14"/>
      <c r="AB715" s="14"/>
      <c r="AC715" s="14"/>
      <c r="AD715" s="14"/>
      <c r="AE715" s="14"/>
      <c r="AF715" s="14"/>
      <c r="AG715" s="14"/>
    </row>
    <row r="716" spans="4:33" x14ac:dyDescent="0.25">
      <c r="D716" s="14"/>
      <c r="E716" s="14"/>
      <c r="F716" s="14"/>
      <c r="G716" s="3"/>
      <c r="H716" s="14"/>
      <c r="I716" s="4281"/>
      <c r="J716" s="4281"/>
      <c r="K716" s="4281"/>
      <c r="L716" s="4281"/>
      <c r="M716" s="14"/>
      <c r="N716" s="14"/>
      <c r="O716" s="14"/>
      <c r="P716" s="14"/>
      <c r="Q716" s="14"/>
      <c r="R716" s="14"/>
      <c r="S716" s="14"/>
      <c r="T716" s="14"/>
      <c r="U716" s="14"/>
      <c r="V716" s="14"/>
      <c r="W716" s="14"/>
      <c r="X716" s="14"/>
      <c r="Y716" s="14"/>
      <c r="Z716" s="14"/>
      <c r="AA716" s="14"/>
      <c r="AB716" s="14"/>
      <c r="AC716" s="14"/>
      <c r="AD716" s="14"/>
      <c r="AE716" s="14"/>
      <c r="AF716" s="14"/>
      <c r="AG716" s="14"/>
    </row>
    <row r="717" spans="4:33" x14ac:dyDescent="0.25">
      <c r="D717" s="14"/>
      <c r="E717" s="14"/>
      <c r="F717" s="14"/>
      <c r="G717" s="3"/>
      <c r="H717" s="14"/>
      <c r="I717" s="4281"/>
      <c r="J717" s="4281"/>
      <c r="K717" s="4281"/>
      <c r="L717" s="4281"/>
      <c r="M717" s="14"/>
      <c r="N717" s="14"/>
      <c r="O717" s="14"/>
      <c r="P717" s="14"/>
      <c r="Q717" s="14"/>
      <c r="R717" s="14"/>
      <c r="S717" s="14"/>
      <c r="T717" s="14"/>
      <c r="U717" s="14"/>
      <c r="V717" s="14"/>
      <c r="W717" s="14"/>
      <c r="X717" s="14"/>
      <c r="Y717" s="14"/>
      <c r="Z717" s="14"/>
      <c r="AA717" s="14"/>
      <c r="AB717" s="14"/>
      <c r="AC717" s="14"/>
      <c r="AD717" s="14"/>
      <c r="AE717" s="14"/>
      <c r="AF717" s="14"/>
      <c r="AG717" s="14"/>
    </row>
    <row r="718" spans="4:33" x14ac:dyDescent="0.25">
      <c r="D718" s="14"/>
      <c r="E718" s="14"/>
      <c r="F718" s="14"/>
      <c r="G718" s="3"/>
      <c r="H718" s="14"/>
      <c r="I718" s="4281"/>
      <c r="J718" s="4281"/>
      <c r="K718" s="4281"/>
      <c r="L718" s="4281"/>
      <c r="M718" s="14"/>
      <c r="N718" s="14"/>
      <c r="O718" s="14"/>
      <c r="P718" s="14"/>
      <c r="Q718" s="14"/>
      <c r="R718" s="14"/>
      <c r="S718" s="14"/>
      <c r="T718" s="14"/>
      <c r="U718" s="14"/>
      <c r="V718" s="14"/>
      <c r="W718" s="14"/>
      <c r="X718" s="14"/>
      <c r="Y718" s="14"/>
      <c r="Z718" s="14"/>
      <c r="AA718" s="14"/>
      <c r="AB718" s="14"/>
      <c r="AC718" s="14"/>
      <c r="AD718" s="14"/>
      <c r="AE718" s="14"/>
      <c r="AF718" s="14"/>
      <c r="AG718" s="14"/>
    </row>
    <row r="719" spans="4:33" x14ac:dyDescent="0.25">
      <c r="D719" s="14"/>
      <c r="E719" s="14"/>
      <c r="F719" s="14"/>
      <c r="G719" s="3"/>
      <c r="H719" s="14"/>
      <c r="I719" s="4281"/>
      <c r="J719" s="4281"/>
      <c r="K719" s="4281"/>
      <c r="L719" s="4281"/>
      <c r="M719" s="14"/>
      <c r="N719" s="14"/>
      <c r="O719" s="14"/>
      <c r="P719" s="14"/>
      <c r="Q719" s="14"/>
      <c r="R719" s="14"/>
      <c r="S719" s="14"/>
      <c r="T719" s="14"/>
      <c r="U719" s="14"/>
      <c r="V719" s="14"/>
      <c r="W719" s="14"/>
      <c r="X719" s="14"/>
      <c r="Y719" s="14"/>
      <c r="Z719" s="14"/>
      <c r="AA719" s="14"/>
      <c r="AB719" s="14"/>
      <c r="AC719" s="14"/>
      <c r="AD719" s="14"/>
      <c r="AE719" s="14"/>
      <c r="AF719" s="14"/>
      <c r="AG719" s="14"/>
    </row>
    <row r="720" spans="4:33" x14ac:dyDescent="0.25">
      <c r="D720" s="14"/>
      <c r="E720" s="14"/>
      <c r="F720" s="14"/>
      <c r="G720" s="3"/>
      <c r="H720" s="14"/>
      <c r="I720" s="4281"/>
      <c r="J720" s="4281"/>
      <c r="K720" s="4281"/>
      <c r="L720" s="4281"/>
      <c r="M720" s="14"/>
      <c r="N720" s="14"/>
      <c r="O720" s="14"/>
      <c r="P720" s="14"/>
      <c r="Q720" s="14"/>
      <c r="R720" s="14"/>
      <c r="S720" s="14"/>
      <c r="T720" s="14"/>
      <c r="U720" s="14"/>
      <c r="V720" s="14"/>
      <c r="W720" s="14"/>
      <c r="X720" s="14"/>
      <c r="Y720" s="14"/>
      <c r="Z720" s="14"/>
      <c r="AA720" s="14"/>
      <c r="AB720" s="14"/>
      <c r="AC720" s="14"/>
      <c r="AD720" s="14"/>
      <c r="AE720" s="14"/>
      <c r="AF720" s="14"/>
      <c r="AG720" s="14"/>
    </row>
    <row r="721" spans="4:33" x14ac:dyDescent="0.25">
      <c r="D721" s="14"/>
      <c r="E721" s="14"/>
      <c r="F721" s="14"/>
      <c r="G721" s="3"/>
      <c r="H721" s="14"/>
      <c r="I721" s="4281"/>
      <c r="J721" s="4281"/>
      <c r="K721" s="4281"/>
      <c r="L721" s="4281"/>
      <c r="M721" s="14"/>
      <c r="N721" s="14"/>
      <c r="O721" s="14"/>
      <c r="P721" s="14"/>
      <c r="Q721" s="14"/>
      <c r="R721" s="14"/>
      <c r="S721" s="14"/>
      <c r="T721" s="14"/>
      <c r="U721" s="14"/>
      <c r="V721" s="14"/>
      <c r="W721" s="14"/>
      <c r="X721" s="14"/>
      <c r="Y721" s="14"/>
      <c r="Z721" s="14"/>
      <c r="AA721" s="14"/>
      <c r="AB721" s="14"/>
      <c r="AC721" s="14"/>
      <c r="AD721" s="14"/>
      <c r="AE721" s="14"/>
      <c r="AF721" s="14"/>
      <c r="AG721" s="14"/>
    </row>
    <row r="722" spans="4:33" x14ac:dyDescent="0.25">
      <c r="D722" s="14"/>
      <c r="E722" s="14"/>
      <c r="F722" s="14"/>
      <c r="G722" s="3"/>
      <c r="H722" s="14"/>
      <c r="I722" s="4281"/>
      <c r="J722" s="4281"/>
      <c r="K722" s="4281"/>
      <c r="L722" s="4281"/>
      <c r="M722" s="14"/>
      <c r="N722" s="14"/>
      <c r="O722" s="14"/>
      <c r="P722" s="14"/>
      <c r="Q722" s="14"/>
      <c r="R722" s="14"/>
      <c r="S722" s="14"/>
      <c r="T722" s="14"/>
      <c r="U722" s="14"/>
      <c r="V722" s="14"/>
      <c r="W722" s="14"/>
      <c r="X722" s="14"/>
      <c r="Y722" s="14"/>
      <c r="Z722" s="14"/>
      <c r="AA722" s="14"/>
      <c r="AB722" s="14"/>
      <c r="AC722" s="14"/>
      <c r="AD722" s="14"/>
      <c r="AE722" s="14"/>
      <c r="AF722" s="14"/>
      <c r="AG722" s="14"/>
    </row>
    <row r="723" spans="4:33" x14ac:dyDescent="0.25">
      <c r="D723" s="14"/>
      <c r="E723" s="14"/>
      <c r="F723" s="14"/>
      <c r="G723" s="3"/>
      <c r="H723" s="14"/>
      <c r="I723" s="4281"/>
      <c r="J723" s="4281"/>
      <c r="K723" s="4281"/>
      <c r="L723" s="4281"/>
      <c r="M723" s="14"/>
      <c r="N723" s="14"/>
      <c r="O723" s="14"/>
      <c r="P723" s="14"/>
      <c r="Q723" s="14"/>
      <c r="R723" s="14"/>
      <c r="S723" s="14"/>
      <c r="T723" s="14"/>
      <c r="U723" s="14"/>
      <c r="V723" s="14"/>
      <c r="W723" s="14"/>
      <c r="X723" s="14"/>
      <c r="Y723" s="14"/>
      <c r="Z723" s="14"/>
      <c r="AA723" s="14"/>
      <c r="AB723" s="14"/>
      <c r="AC723" s="14"/>
      <c r="AD723" s="14"/>
      <c r="AE723" s="14"/>
      <c r="AF723" s="14"/>
      <c r="AG723" s="14"/>
    </row>
    <row r="724" spans="4:33" x14ac:dyDescent="0.25">
      <c r="D724" s="14"/>
      <c r="E724" s="14"/>
      <c r="F724" s="14"/>
      <c r="G724" s="3"/>
      <c r="H724" s="14"/>
      <c r="I724" s="4281"/>
      <c r="J724" s="4281"/>
      <c r="K724" s="4281"/>
      <c r="L724" s="4281"/>
      <c r="M724" s="14"/>
      <c r="N724" s="14"/>
      <c r="O724" s="14"/>
      <c r="P724" s="14"/>
      <c r="Q724" s="14"/>
      <c r="R724" s="14"/>
      <c r="S724" s="14"/>
      <c r="T724" s="14"/>
      <c r="U724" s="14"/>
      <c r="V724" s="14"/>
      <c r="W724" s="14"/>
      <c r="X724" s="14"/>
      <c r="Y724" s="14"/>
      <c r="Z724" s="14"/>
      <c r="AA724" s="14"/>
      <c r="AB724" s="14"/>
      <c r="AC724" s="14"/>
      <c r="AD724" s="14"/>
      <c r="AE724" s="14"/>
      <c r="AF724" s="14"/>
      <c r="AG724" s="14"/>
    </row>
    <row r="725" spans="4:33" x14ac:dyDescent="0.25">
      <c r="D725" s="14"/>
      <c r="E725" s="14"/>
      <c r="F725" s="14"/>
      <c r="G725" s="3"/>
      <c r="H725" s="14"/>
      <c r="I725" s="4281"/>
      <c r="J725" s="4281"/>
      <c r="K725" s="4281"/>
      <c r="L725" s="4281"/>
      <c r="M725" s="14"/>
      <c r="N725" s="14"/>
      <c r="O725" s="14"/>
      <c r="P725" s="14"/>
      <c r="Q725" s="14"/>
      <c r="R725" s="14"/>
      <c r="S725" s="14"/>
      <c r="T725" s="14"/>
      <c r="U725" s="14"/>
      <c r="V725" s="14"/>
      <c r="W725" s="14"/>
      <c r="X725" s="14"/>
      <c r="Y725" s="14"/>
      <c r="Z725" s="14"/>
      <c r="AA725" s="14"/>
      <c r="AB725" s="14"/>
      <c r="AC725" s="14"/>
      <c r="AD725" s="14"/>
      <c r="AE725" s="14"/>
      <c r="AF725" s="14"/>
      <c r="AG725" s="14"/>
    </row>
    <row r="726" spans="4:33" x14ac:dyDescent="0.25">
      <c r="D726" s="14"/>
      <c r="E726" s="14"/>
      <c r="F726" s="14"/>
      <c r="G726" s="3"/>
      <c r="H726" s="14"/>
      <c r="I726" s="4281"/>
      <c r="J726" s="4281"/>
      <c r="K726" s="4281"/>
      <c r="L726" s="4281"/>
      <c r="M726" s="14"/>
      <c r="N726" s="14"/>
      <c r="O726" s="14"/>
      <c r="P726" s="14"/>
      <c r="Q726" s="14"/>
      <c r="R726" s="14"/>
      <c r="S726" s="14"/>
      <c r="T726" s="14"/>
      <c r="U726" s="14"/>
      <c r="V726" s="14"/>
      <c r="W726" s="14"/>
      <c r="X726" s="14"/>
      <c r="Y726" s="14"/>
      <c r="Z726" s="14"/>
      <c r="AA726" s="14"/>
      <c r="AB726" s="14"/>
      <c r="AC726" s="14"/>
      <c r="AD726" s="14"/>
      <c r="AE726" s="14"/>
      <c r="AF726" s="14"/>
      <c r="AG726" s="14"/>
    </row>
    <row r="727" spans="4:33" x14ac:dyDescent="0.25">
      <c r="D727" s="14"/>
      <c r="E727" s="14"/>
      <c r="F727" s="14"/>
      <c r="G727" s="3"/>
      <c r="H727" s="14"/>
      <c r="I727" s="4281"/>
      <c r="J727" s="4281"/>
      <c r="K727" s="4281"/>
      <c r="L727" s="4281"/>
      <c r="M727" s="14"/>
      <c r="N727" s="14"/>
      <c r="O727" s="14"/>
      <c r="P727" s="14"/>
      <c r="Q727" s="14"/>
      <c r="R727" s="14"/>
      <c r="S727" s="14"/>
      <c r="T727" s="14"/>
      <c r="U727" s="14"/>
      <c r="V727" s="14"/>
      <c r="W727" s="14"/>
      <c r="X727" s="14"/>
      <c r="Y727" s="14"/>
      <c r="Z727" s="14"/>
      <c r="AA727" s="14"/>
      <c r="AB727" s="14"/>
      <c r="AC727" s="14"/>
      <c r="AD727" s="14"/>
      <c r="AE727" s="14"/>
      <c r="AF727" s="14"/>
      <c r="AG727" s="14"/>
    </row>
    <row r="728" spans="4:33" x14ac:dyDescent="0.25">
      <c r="D728" s="14"/>
      <c r="E728" s="14"/>
      <c r="F728" s="14"/>
      <c r="G728" s="3"/>
      <c r="H728" s="14"/>
      <c r="I728" s="4281"/>
      <c r="J728" s="4281"/>
      <c r="K728" s="4281"/>
      <c r="L728" s="4281"/>
      <c r="M728" s="14"/>
      <c r="N728" s="14"/>
      <c r="O728" s="14"/>
      <c r="P728" s="14"/>
      <c r="Q728" s="14"/>
      <c r="R728" s="14"/>
      <c r="S728" s="14"/>
      <c r="T728" s="14"/>
      <c r="U728" s="14"/>
      <c r="V728" s="14"/>
      <c r="W728" s="14"/>
      <c r="X728" s="14"/>
      <c r="Y728" s="14"/>
      <c r="Z728" s="14"/>
      <c r="AA728" s="14"/>
      <c r="AB728" s="14"/>
      <c r="AC728" s="14"/>
      <c r="AD728" s="14"/>
      <c r="AE728" s="14"/>
      <c r="AF728" s="14"/>
      <c r="AG728" s="14"/>
    </row>
    <row r="729" spans="4:33" x14ac:dyDescent="0.25">
      <c r="D729" s="14"/>
      <c r="E729" s="14"/>
      <c r="F729" s="14"/>
      <c r="G729" s="3"/>
      <c r="H729" s="14"/>
      <c r="I729" s="4281"/>
      <c r="J729" s="4281"/>
      <c r="K729" s="4281"/>
      <c r="L729" s="4281"/>
      <c r="M729" s="14"/>
      <c r="N729" s="14"/>
      <c r="O729" s="14"/>
      <c r="P729" s="14"/>
      <c r="Q729" s="14"/>
      <c r="R729" s="14"/>
      <c r="S729" s="14"/>
      <c r="T729" s="14"/>
      <c r="U729" s="14"/>
      <c r="V729" s="14"/>
      <c r="W729" s="14"/>
      <c r="X729" s="14"/>
      <c r="Y729" s="14"/>
      <c r="Z729" s="14"/>
      <c r="AA729" s="14"/>
      <c r="AB729" s="14"/>
      <c r="AC729" s="14"/>
      <c r="AD729" s="14"/>
      <c r="AE729" s="14"/>
      <c r="AF729" s="14"/>
      <c r="AG729" s="14"/>
    </row>
    <row r="730" spans="4:33" x14ac:dyDescent="0.25">
      <c r="D730" s="14"/>
      <c r="E730" s="14"/>
      <c r="F730" s="14"/>
      <c r="G730" s="3"/>
      <c r="H730" s="14"/>
      <c r="I730" s="4281"/>
      <c r="J730" s="4281"/>
      <c r="K730" s="4281"/>
      <c r="L730" s="4281"/>
      <c r="M730" s="14"/>
      <c r="N730" s="14"/>
      <c r="O730" s="14"/>
      <c r="P730" s="14"/>
      <c r="Q730" s="14"/>
      <c r="R730" s="14"/>
      <c r="S730" s="14"/>
      <c r="T730" s="14"/>
      <c r="U730" s="14"/>
      <c r="V730" s="14"/>
      <c r="W730" s="14"/>
      <c r="X730" s="14"/>
      <c r="Y730" s="14"/>
      <c r="Z730" s="14"/>
      <c r="AA730" s="14"/>
      <c r="AB730" s="14"/>
      <c r="AC730" s="14"/>
      <c r="AD730" s="14"/>
      <c r="AE730" s="14"/>
      <c r="AF730" s="14"/>
      <c r="AG730" s="14"/>
    </row>
    <row r="731" spans="4:33" x14ac:dyDescent="0.25">
      <c r="D731" s="14"/>
      <c r="E731" s="14"/>
      <c r="F731" s="14"/>
      <c r="G731" s="3"/>
      <c r="H731" s="14"/>
      <c r="I731" s="4281"/>
      <c r="J731" s="4281"/>
      <c r="K731" s="4281"/>
      <c r="L731" s="4281"/>
      <c r="M731" s="14"/>
      <c r="N731" s="14"/>
      <c r="O731" s="14"/>
      <c r="P731" s="14"/>
      <c r="Q731" s="14"/>
      <c r="R731" s="14"/>
      <c r="S731" s="14"/>
      <c r="T731" s="14"/>
      <c r="U731" s="14"/>
      <c r="V731" s="14"/>
      <c r="W731" s="14"/>
      <c r="X731" s="14"/>
      <c r="Y731" s="14"/>
      <c r="Z731" s="14"/>
      <c r="AA731" s="14"/>
      <c r="AB731" s="14"/>
      <c r="AC731" s="14"/>
      <c r="AD731" s="14"/>
      <c r="AE731" s="14"/>
      <c r="AF731" s="14"/>
      <c r="AG731" s="14"/>
    </row>
    <row r="732" spans="4:33" x14ac:dyDescent="0.25">
      <c r="D732" s="14"/>
      <c r="E732" s="14"/>
      <c r="F732" s="14"/>
      <c r="G732" s="3"/>
      <c r="H732" s="14"/>
      <c r="I732" s="4281"/>
      <c r="J732" s="4281"/>
      <c r="K732" s="4281"/>
      <c r="L732" s="4281"/>
      <c r="M732" s="14"/>
      <c r="N732" s="14"/>
      <c r="O732" s="14"/>
      <c r="P732" s="14"/>
      <c r="Q732" s="14"/>
      <c r="R732" s="14"/>
      <c r="S732" s="14"/>
      <c r="T732" s="14"/>
      <c r="U732" s="14"/>
      <c r="V732" s="14"/>
      <c r="W732" s="14"/>
      <c r="X732" s="14"/>
      <c r="Y732" s="14"/>
      <c r="Z732" s="14"/>
      <c r="AA732" s="14"/>
      <c r="AB732" s="14"/>
      <c r="AC732" s="14"/>
      <c r="AD732" s="14"/>
      <c r="AE732" s="14"/>
      <c r="AF732" s="14"/>
      <c r="AG732" s="14"/>
    </row>
    <row r="733" spans="4:33" x14ac:dyDescent="0.25">
      <c r="D733" s="14"/>
      <c r="E733" s="14"/>
      <c r="F733" s="14"/>
      <c r="G733" s="3"/>
      <c r="H733" s="14"/>
      <c r="I733" s="4281"/>
      <c r="J733" s="4281"/>
      <c r="K733" s="4281"/>
      <c r="L733" s="4281"/>
      <c r="M733" s="14"/>
      <c r="N733" s="14"/>
      <c r="O733" s="14"/>
      <c r="P733" s="14"/>
      <c r="Q733" s="14"/>
      <c r="R733" s="14"/>
      <c r="S733" s="14"/>
      <c r="T733" s="14"/>
      <c r="U733" s="14"/>
      <c r="V733" s="14"/>
      <c r="W733" s="14"/>
      <c r="X733" s="14"/>
      <c r="Y733" s="14"/>
      <c r="Z733" s="14"/>
      <c r="AA733" s="14"/>
      <c r="AB733" s="14"/>
      <c r="AC733" s="14"/>
      <c r="AD733" s="14"/>
      <c r="AE733" s="14"/>
      <c r="AF733" s="14"/>
      <c r="AG733" s="14"/>
    </row>
    <row r="734" spans="4:33" x14ac:dyDescent="0.25">
      <c r="D734" s="14"/>
      <c r="E734" s="14"/>
      <c r="F734" s="14"/>
      <c r="G734" s="3"/>
      <c r="H734" s="14"/>
      <c r="I734" s="4281"/>
      <c r="J734" s="4281"/>
      <c r="K734" s="4281"/>
      <c r="L734" s="4281"/>
      <c r="M734" s="14"/>
      <c r="N734" s="14"/>
      <c r="O734" s="14"/>
      <c r="P734" s="14"/>
      <c r="Q734" s="14"/>
      <c r="R734" s="14"/>
      <c r="S734" s="14"/>
      <c r="T734" s="14"/>
      <c r="U734" s="14"/>
      <c r="V734" s="14"/>
      <c r="W734" s="14"/>
      <c r="X734" s="14"/>
      <c r="Y734" s="14"/>
      <c r="Z734" s="14"/>
      <c r="AA734" s="14"/>
      <c r="AB734" s="14"/>
      <c r="AC734" s="14"/>
      <c r="AD734" s="14"/>
      <c r="AE734" s="14"/>
      <c r="AF734" s="14"/>
      <c r="AG734" s="14"/>
    </row>
    <row r="735" spans="4:33" x14ac:dyDescent="0.25">
      <c r="D735" s="14"/>
      <c r="E735" s="14"/>
      <c r="F735" s="14"/>
      <c r="G735" s="3"/>
      <c r="H735" s="14"/>
      <c r="I735" s="4281"/>
      <c r="J735" s="4281"/>
      <c r="K735" s="4281"/>
      <c r="L735" s="4281"/>
      <c r="M735" s="14"/>
      <c r="N735" s="14"/>
      <c r="O735" s="14"/>
      <c r="P735" s="14"/>
      <c r="Q735" s="14"/>
      <c r="R735" s="14"/>
      <c r="S735" s="14"/>
      <c r="T735" s="14"/>
      <c r="U735" s="14"/>
      <c r="V735" s="14"/>
      <c r="W735" s="14"/>
      <c r="X735" s="14"/>
      <c r="Y735" s="14"/>
      <c r="Z735" s="14"/>
      <c r="AA735" s="14"/>
      <c r="AB735" s="14"/>
      <c r="AC735" s="14"/>
      <c r="AD735" s="14"/>
      <c r="AE735" s="14"/>
      <c r="AF735" s="14"/>
      <c r="AG735" s="14"/>
    </row>
    <row r="736" spans="4:33" x14ac:dyDescent="0.25">
      <c r="D736" s="14"/>
      <c r="E736" s="14"/>
      <c r="F736" s="14"/>
      <c r="G736" s="3"/>
      <c r="H736" s="14"/>
      <c r="I736" s="4281"/>
      <c r="J736" s="4281"/>
      <c r="K736" s="4281"/>
      <c r="L736" s="4281"/>
      <c r="M736" s="14"/>
      <c r="N736" s="14"/>
      <c r="O736" s="14"/>
      <c r="P736" s="14"/>
      <c r="Q736" s="14"/>
      <c r="R736" s="14"/>
      <c r="S736" s="14"/>
      <c r="T736" s="14"/>
      <c r="U736" s="14"/>
      <c r="V736" s="14"/>
      <c r="W736" s="14"/>
      <c r="X736" s="14"/>
      <c r="Y736" s="14"/>
      <c r="Z736" s="14"/>
      <c r="AA736" s="14"/>
      <c r="AB736" s="14"/>
      <c r="AC736" s="14"/>
      <c r="AD736" s="14"/>
      <c r="AE736" s="14"/>
      <c r="AF736" s="14"/>
      <c r="AG736" s="14"/>
    </row>
    <row r="737" spans="4:33" x14ac:dyDescent="0.25">
      <c r="D737" s="14"/>
      <c r="E737" s="14"/>
      <c r="F737" s="14"/>
      <c r="G737" s="3"/>
      <c r="H737" s="14"/>
      <c r="I737" s="4281"/>
      <c r="J737" s="4281"/>
      <c r="K737" s="4281"/>
      <c r="L737" s="4281"/>
      <c r="M737" s="14"/>
      <c r="N737" s="14"/>
      <c r="O737" s="14"/>
      <c r="P737" s="14"/>
      <c r="Q737" s="14"/>
      <c r="R737" s="14"/>
      <c r="S737" s="14"/>
      <c r="T737" s="14"/>
      <c r="U737" s="14"/>
      <c r="V737" s="14"/>
      <c r="W737" s="14"/>
      <c r="X737" s="14"/>
      <c r="Y737" s="14"/>
      <c r="Z737" s="14"/>
      <c r="AA737" s="14"/>
      <c r="AB737" s="14"/>
      <c r="AC737" s="14"/>
      <c r="AD737" s="14"/>
      <c r="AE737" s="14"/>
      <c r="AF737" s="14"/>
      <c r="AG737" s="14"/>
    </row>
    <row r="738" spans="4:33" x14ac:dyDescent="0.25">
      <c r="D738" s="14"/>
      <c r="E738" s="14"/>
      <c r="F738" s="14"/>
      <c r="G738" s="3"/>
      <c r="H738" s="14"/>
      <c r="I738" s="4281"/>
      <c r="J738" s="4281"/>
      <c r="K738" s="4281"/>
      <c r="L738" s="4281"/>
      <c r="M738" s="14"/>
      <c r="N738" s="14"/>
      <c r="O738" s="14"/>
      <c r="P738" s="14"/>
      <c r="Q738" s="14"/>
      <c r="R738" s="14"/>
      <c r="S738" s="14"/>
      <c r="T738" s="14"/>
      <c r="U738" s="14"/>
      <c r="V738" s="14"/>
      <c r="W738" s="14"/>
      <c r="X738" s="14"/>
      <c r="Y738" s="14"/>
      <c r="Z738" s="14"/>
      <c r="AA738" s="14"/>
      <c r="AB738" s="14"/>
      <c r="AC738" s="14"/>
      <c r="AD738" s="14"/>
      <c r="AE738" s="14"/>
      <c r="AF738" s="14"/>
      <c r="AG738" s="14"/>
    </row>
    <row r="739" spans="4:33" x14ac:dyDescent="0.25">
      <c r="D739" s="14"/>
      <c r="E739" s="14"/>
      <c r="F739" s="14"/>
      <c r="G739" s="3"/>
      <c r="H739" s="14"/>
      <c r="I739" s="4281"/>
      <c r="J739" s="4281"/>
      <c r="K739" s="4281"/>
      <c r="L739" s="4281"/>
      <c r="M739" s="14"/>
      <c r="N739" s="14"/>
      <c r="O739" s="14"/>
      <c r="P739" s="14"/>
      <c r="Q739" s="14"/>
      <c r="R739" s="14"/>
      <c r="S739" s="14"/>
      <c r="T739" s="14"/>
      <c r="U739" s="14"/>
      <c r="V739" s="14"/>
      <c r="W739" s="14"/>
      <c r="X739" s="14"/>
      <c r="Y739" s="14"/>
      <c r="Z739" s="14"/>
      <c r="AA739" s="14"/>
      <c r="AB739" s="14"/>
      <c r="AC739" s="14"/>
      <c r="AD739" s="14"/>
      <c r="AE739" s="14"/>
      <c r="AF739" s="14"/>
      <c r="AG739" s="14"/>
    </row>
    <row r="740" spans="4:33" x14ac:dyDescent="0.25">
      <c r="D740" s="14"/>
      <c r="E740" s="14"/>
      <c r="F740" s="14"/>
      <c r="G740" s="3"/>
      <c r="H740" s="14"/>
      <c r="I740" s="4281"/>
      <c r="J740" s="4281"/>
      <c r="K740" s="4281"/>
      <c r="L740" s="4281"/>
      <c r="M740" s="14"/>
      <c r="N740" s="14"/>
      <c r="O740" s="14"/>
      <c r="P740" s="14"/>
      <c r="Q740" s="14"/>
      <c r="R740" s="14"/>
      <c r="S740" s="14"/>
      <c r="T740" s="14"/>
      <c r="U740" s="14"/>
      <c r="V740" s="14"/>
      <c r="W740" s="14"/>
      <c r="X740" s="14"/>
      <c r="Y740" s="14"/>
      <c r="Z740" s="14"/>
      <c r="AA740" s="14"/>
      <c r="AB740" s="14"/>
      <c r="AC740" s="14"/>
      <c r="AD740" s="14"/>
      <c r="AE740" s="14"/>
      <c r="AF740" s="14"/>
      <c r="AG740" s="14"/>
    </row>
    <row r="741" spans="4:33" x14ac:dyDescent="0.25">
      <c r="D741" s="14"/>
      <c r="E741" s="14"/>
      <c r="F741" s="14"/>
      <c r="G741" s="3"/>
      <c r="H741" s="14"/>
      <c r="I741" s="4281"/>
      <c r="J741" s="4281"/>
      <c r="K741" s="4281"/>
      <c r="L741" s="4281"/>
      <c r="M741" s="14"/>
      <c r="N741" s="14"/>
      <c r="O741" s="14"/>
      <c r="P741" s="14"/>
      <c r="Q741" s="14"/>
      <c r="R741" s="14"/>
      <c r="S741" s="14"/>
      <c r="T741" s="14"/>
      <c r="U741" s="14"/>
      <c r="V741" s="14"/>
      <c r="W741" s="14"/>
      <c r="X741" s="14"/>
      <c r="Y741" s="14"/>
      <c r="Z741" s="14"/>
      <c r="AA741" s="14"/>
      <c r="AB741" s="14"/>
      <c r="AC741" s="14"/>
      <c r="AD741" s="14"/>
      <c r="AE741" s="14"/>
      <c r="AF741" s="14"/>
      <c r="AG741" s="14"/>
    </row>
    <row r="742" spans="4:33" x14ac:dyDescent="0.25">
      <c r="D742" s="14"/>
      <c r="E742" s="14"/>
      <c r="F742" s="14"/>
      <c r="G742" s="3"/>
      <c r="H742" s="14"/>
      <c r="I742" s="4281"/>
      <c r="J742" s="4281"/>
      <c r="K742" s="4281"/>
      <c r="L742" s="4281"/>
      <c r="M742" s="14"/>
      <c r="N742" s="14"/>
      <c r="O742" s="14"/>
      <c r="P742" s="14"/>
      <c r="Q742" s="14"/>
      <c r="R742" s="14"/>
      <c r="S742" s="14"/>
      <c r="T742" s="14"/>
      <c r="U742" s="14"/>
      <c r="V742" s="14"/>
      <c r="W742" s="14"/>
      <c r="X742" s="14"/>
      <c r="Y742" s="14"/>
      <c r="Z742" s="14"/>
      <c r="AA742" s="14"/>
      <c r="AB742" s="14"/>
      <c r="AC742" s="14"/>
      <c r="AD742" s="14"/>
      <c r="AE742" s="14"/>
      <c r="AF742" s="14"/>
      <c r="AG742" s="14"/>
    </row>
    <row r="743" spans="4:33" x14ac:dyDescent="0.25">
      <c r="D743" s="14"/>
      <c r="E743" s="14"/>
      <c r="F743" s="14"/>
      <c r="G743" s="3"/>
      <c r="H743" s="14"/>
      <c r="I743" s="4281"/>
      <c r="J743" s="4281"/>
      <c r="K743" s="4281"/>
      <c r="L743" s="4281"/>
      <c r="M743" s="14"/>
      <c r="N743" s="14"/>
      <c r="O743" s="14"/>
      <c r="P743" s="14"/>
      <c r="Q743" s="14"/>
      <c r="R743" s="14"/>
      <c r="S743" s="14"/>
      <c r="T743" s="14"/>
      <c r="U743" s="14"/>
      <c r="V743" s="14"/>
      <c r="W743" s="14"/>
      <c r="X743" s="14"/>
      <c r="Y743" s="14"/>
      <c r="Z743" s="14"/>
      <c r="AA743" s="14"/>
      <c r="AB743" s="14"/>
      <c r="AC743" s="14"/>
      <c r="AD743" s="14"/>
      <c r="AE743" s="14"/>
      <c r="AF743" s="14"/>
      <c r="AG743" s="14"/>
    </row>
    <row r="744" spans="4:33" x14ac:dyDescent="0.25">
      <c r="D744" s="14"/>
      <c r="E744" s="14"/>
      <c r="F744" s="14"/>
      <c r="G744" s="3"/>
      <c r="H744" s="14"/>
      <c r="I744" s="4281"/>
      <c r="J744" s="4281"/>
      <c r="K744" s="4281"/>
      <c r="L744" s="4281"/>
      <c r="M744" s="14"/>
      <c r="N744" s="14"/>
      <c r="O744" s="14"/>
      <c r="P744" s="14"/>
      <c r="Q744" s="14"/>
      <c r="R744" s="14"/>
      <c r="S744" s="14"/>
      <c r="T744" s="14"/>
      <c r="U744" s="14"/>
      <c r="V744" s="14"/>
      <c r="W744" s="14"/>
      <c r="X744" s="14"/>
      <c r="Y744" s="14"/>
      <c r="Z744" s="14"/>
      <c r="AA744" s="14"/>
      <c r="AB744" s="14"/>
      <c r="AC744" s="14"/>
      <c r="AD744" s="14"/>
      <c r="AE744" s="14"/>
      <c r="AF744" s="14"/>
      <c r="AG744" s="14"/>
    </row>
    <row r="745" spans="4:33" x14ac:dyDescent="0.25">
      <c r="D745" s="14"/>
      <c r="E745" s="14"/>
      <c r="F745" s="14"/>
      <c r="G745" s="3"/>
      <c r="H745" s="14"/>
      <c r="I745" s="4281"/>
      <c r="J745" s="4281"/>
      <c r="K745" s="4281"/>
      <c r="L745" s="4281"/>
      <c r="M745" s="14"/>
      <c r="N745" s="14"/>
      <c r="O745" s="14"/>
      <c r="P745" s="14"/>
      <c r="Q745" s="14"/>
      <c r="R745" s="14"/>
      <c r="S745" s="14"/>
      <c r="T745" s="14"/>
      <c r="U745" s="14"/>
      <c r="V745" s="14"/>
      <c r="W745" s="14"/>
      <c r="X745" s="14"/>
      <c r="Y745" s="14"/>
      <c r="Z745" s="14"/>
      <c r="AA745" s="14"/>
      <c r="AB745" s="14"/>
      <c r="AC745" s="14"/>
      <c r="AD745" s="14"/>
      <c r="AE745" s="14"/>
      <c r="AF745" s="14"/>
      <c r="AG745" s="14"/>
    </row>
    <row r="746" spans="4:33" x14ac:dyDescent="0.25">
      <c r="D746" s="14"/>
      <c r="E746" s="14"/>
      <c r="F746" s="14"/>
      <c r="G746" s="3"/>
      <c r="H746" s="14"/>
      <c r="I746" s="4281"/>
      <c r="J746" s="4281"/>
      <c r="K746" s="4281"/>
      <c r="L746" s="4281"/>
      <c r="M746" s="14"/>
      <c r="N746" s="14"/>
      <c r="O746" s="14"/>
      <c r="P746" s="14"/>
      <c r="Q746" s="14"/>
      <c r="R746" s="14"/>
      <c r="S746" s="14"/>
      <c r="T746" s="14"/>
      <c r="U746" s="14"/>
      <c r="V746" s="14"/>
      <c r="W746" s="14"/>
      <c r="X746" s="14"/>
      <c r="Y746" s="14"/>
      <c r="Z746" s="14"/>
      <c r="AA746" s="14"/>
      <c r="AB746" s="14"/>
      <c r="AC746" s="14"/>
      <c r="AD746" s="14"/>
      <c r="AE746" s="14"/>
      <c r="AF746" s="14"/>
      <c r="AG746" s="14"/>
    </row>
    <row r="747" spans="4:33" x14ac:dyDescent="0.25">
      <c r="D747" s="14"/>
      <c r="E747" s="14"/>
      <c r="F747" s="14"/>
      <c r="G747" s="3"/>
      <c r="H747" s="14"/>
      <c r="I747" s="4281"/>
      <c r="J747" s="4281"/>
      <c r="K747" s="4281"/>
      <c r="L747" s="4281"/>
      <c r="M747" s="14"/>
      <c r="N747" s="14"/>
      <c r="O747" s="14"/>
      <c r="P747" s="14"/>
      <c r="Q747" s="14"/>
      <c r="R747" s="14"/>
      <c r="S747" s="14"/>
      <c r="T747" s="14"/>
      <c r="U747" s="14"/>
      <c r="V747" s="14"/>
      <c r="W747" s="14"/>
      <c r="X747" s="14"/>
      <c r="Y747" s="14"/>
      <c r="Z747" s="14"/>
      <c r="AA747" s="14"/>
      <c r="AB747" s="14"/>
      <c r="AC747" s="14"/>
      <c r="AD747" s="14"/>
      <c r="AE747" s="14"/>
      <c r="AF747" s="14"/>
      <c r="AG747" s="14"/>
    </row>
    <row r="748" spans="4:33" x14ac:dyDescent="0.25">
      <c r="D748" s="14"/>
      <c r="E748" s="14"/>
      <c r="F748" s="14"/>
      <c r="G748" s="3"/>
      <c r="H748" s="14"/>
      <c r="I748" s="4281"/>
      <c r="J748" s="4281"/>
      <c r="K748" s="4281"/>
      <c r="L748" s="4281"/>
      <c r="M748" s="14"/>
      <c r="N748" s="14"/>
      <c r="O748" s="14"/>
      <c r="P748" s="14"/>
      <c r="Q748" s="14"/>
      <c r="R748" s="14"/>
      <c r="S748" s="14"/>
      <c r="T748" s="14"/>
      <c r="U748" s="14"/>
      <c r="V748" s="14"/>
      <c r="W748" s="14"/>
      <c r="X748" s="14"/>
      <c r="Y748" s="14"/>
      <c r="Z748" s="14"/>
      <c r="AA748" s="14"/>
      <c r="AB748" s="14"/>
      <c r="AC748" s="14"/>
      <c r="AD748" s="14"/>
      <c r="AE748" s="14"/>
      <c r="AF748" s="14"/>
      <c r="AG748" s="14"/>
    </row>
    <row r="749" spans="4:33" x14ac:dyDescent="0.25">
      <c r="D749" s="14"/>
      <c r="E749" s="14"/>
      <c r="F749" s="14"/>
      <c r="G749" s="3"/>
      <c r="H749" s="14"/>
      <c r="I749" s="4281"/>
      <c r="J749" s="4281"/>
      <c r="K749" s="4281"/>
      <c r="L749" s="4281"/>
      <c r="M749" s="14"/>
      <c r="N749" s="14"/>
      <c r="O749" s="14"/>
      <c r="P749" s="14"/>
      <c r="Q749" s="14"/>
      <c r="R749" s="14"/>
      <c r="S749" s="14"/>
      <c r="T749" s="14"/>
      <c r="U749" s="14"/>
      <c r="V749" s="14"/>
      <c r="W749" s="14"/>
      <c r="X749" s="14"/>
      <c r="Y749" s="14"/>
      <c r="Z749" s="14"/>
      <c r="AA749" s="14"/>
      <c r="AB749" s="14"/>
      <c r="AC749" s="14"/>
      <c r="AD749" s="14"/>
      <c r="AE749" s="14"/>
      <c r="AF749" s="14"/>
      <c r="AG749" s="14"/>
    </row>
    <row r="750" spans="4:33" x14ac:dyDescent="0.25">
      <c r="D750" s="14"/>
      <c r="E750" s="14"/>
      <c r="F750" s="14"/>
      <c r="G750" s="3"/>
      <c r="H750" s="14"/>
      <c r="I750" s="4281"/>
      <c r="J750" s="4281"/>
      <c r="K750" s="4281"/>
      <c r="L750" s="4281"/>
      <c r="M750" s="14"/>
      <c r="N750" s="14"/>
      <c r="O750" s="14"/>
      <c r="P750" s="14"/>
      <c r="Q750" s="14"/>
      <c r="R750" s="14"/>
      <c r="S750" s="14"/>
      <c r="T750" s="14"/>
      <c r="U750" s="14"/>
      <c r="V750" s="14"/>
      <c r="W750" s="14"/>
      <c r="X750" s="14"/>
      <c r="Y750" s="14"/>
      <c r="Z750" s="14"/>
      <c r="AA750" s="14"/>
      <c r="AB750" s="14"/>
      <c r="AC750" s="14"/>
      <c r="AD750" s="14"/>
      <c r="AE750" s="14"/>
      <c r="AF750" s="14"/>
      <c r="AG750" s="14"/>
    </row>
    <row r="751" spans="4:33" x14ac:dyDescent="0.25">
      <c r="D751" s="14"/>
      <c r="E751" s="14"/>
      <c r="F751" s="14"/>
      <c r="G751" s="3"/>
      <c r="H751" s="14"/>
      <c r="I751" s="4281"/>
      <c r="J751" s="4281"/>
      <c r="K751" s="4281"/>
      <c r="L751" s="4281"/>
      <c r="M751" s="14"/>
      <c r="N751" s="14"/>
      <c r="O751" s="14"/>
      <c r="P751" s="14"/>
      <c r="Q751" s="14"/>
      <c r="R751" s="14"/>
      <c r="S751" s="14"/>
      <c r="T751" s="14"/>
      <c r="U751" s="14"/>
      <c r="V751" s="14"/>
      <c r="W751" s="14"/>
      <c r="X751" s="14"/>
      <c r="Y751" s="14"/>
      <c r="Z751" s="14"/>
      <c r="AA751" s="14"/>
      <c r="AB751" s="14"/>
      <c r="AC751" s="14"/>
      <c r="AD751" s="14"/>
      <c r="AE751" s="14"/>
      <c r="AF751" s="14"/>
      <c r="AG751" s="14"/>
    </row>
    <row r="752" spans="4:33" x14ac:dyDescent="0.25">
      <c r="D752" s="14"/>
      <c r="E752" s="14"/>
      <c r="F752" s="14"/>
      <c r="G752" s="3"/>
      <c r="H752" s="14"/>
      <c r="I752" s="4281"/>
      <c r="J752" s="4281"/>
      <c r="K752" s="4281"/>
      <c r="L752" s="4281"/>
      <c r="M752" s="14"/>
      <c r="N752" s="14"/>
      <c r="O752" s="14"/>
      <c r="P752" s="14"/>
      <c r="Q752" s="14"/>
      <c r="R752" s="14"/>
      <c r="S752" s="14"/>
      <c r="T752" s="14"/>
      <c r="U752" s="14"/>
      <c r="V752" s="14"/>
      <c r="W752" s="14"/>
      <c r="X752" s="14"/>
      <c r="Y752" s="14"/>
      <c r="Z752" s="14"/>
      <c r="AA752" s="14"/>
      <c r="AB752" s="14"/>
      <c r="AC752" s="14"/>
      <c r="AD752" s="14"/>
      <c r="AE752" s="14"/>
      <c r="AF752" s="14"/>
      <c r="AG752" s="14"/>
    </row>
    <row r="753" spans="4:33" x14ac:dyDescent="0.25">
      <c r="D753" s="14"/>
      <c r="E753" s="14"/>
      <c r="F753" s="14"/>
      <c r="G753" s="3"/>
      <c r="H753" s="14"/>
      <c r="I753" s="4281"/>
      <c r="J753" s="4281"/>
      <c r="K753" s="4281"/>
      <c r="L753" s="4281"/>
      <c r="M753" s="14"/>
      <c r="N753" s="14"/>
      <c r="O753" s="14"/>
      <c r="P753" s="14"/>
      <c r="Q753" s="14"/>
      <c r="R753" s="14"/>
      <c r="S753" s="14"/>
      <c r="T753" s="14"/>
      <c r="U753" s="14"/>
      <c r="V753" s="14"/>
      <c r="W753" s="14"/>
      <c r="X753" s="14"/>
      <c r="Y753" s="14"/>
      <c r="Z753" s="14"/>
      <c r="AA753" s="14"/>
      <c r="AB753" s="14"/>
      <c r="AC753" s="14"/>
      <c r="AD753" s="14"/>
      <c r="AE753" s="14"/>
      <c r="AF753" s="14"/>
      <c r="AG753" s="14"/>
    </row>
    <row r="754" spans="4:33" x14ac:dyDescent="0.25">
      <c r="D754" s="14"/>
      <c r="E754" s="14"/>
      <c r="F754" s="14"/>
      <c r="G754" s="3"/>
      <c r="H754" s="14"/>
      <c r="I754" s="4281"/>
      <c r="J754" s="4281"/>
      <c r="K754" s="4281"/>
      <c r="L754" s="4281"/>
      <c r="M754" s="14"/>
      <c r="N754" s="14"/>
      <c r="O754" s="14"/>
      <c r="P754" s="14"/>
      <c r="Q754" s="14"/>
      <c r="R754" s="14"/>
      <c r="S754" s="14"/>
      <c r="T754" s="14"/>
      <c r="U754" s="14"/>
      <c r="V754" s="14"/>
      <c r="W754" s="14"/>
      <c r="X754" s="14"/>
      <c r="Y754" s="14"/>
      <c r="Z754" s="14"/>
      <c r="AA754" s="14"/>
      <c r="AB754" s="14"/>
      <c r="AC754" s="14"/>
      <c r="AD754" s="14"/>
      <c r="AE754" s="14"/>
      <c r="AF754" s="14"/>
      <c r="AG754" s="14"/>
    </row>
    <row r="755" spans="4:33" x14ac:dyDescent="0.25">
      <c r="D755" s="14"/>
      <c r="E755" s="14"/>
      <c r="F755" s="14"/>
      <c r="G755" s="3"/>
      <c r="H755" s="14"/>
      <c r="I755" s="4281"/>
      <c r="J755" s="4281"/>
      <c r="K755" s="4281"/>
      <c r="L755" s="4281"/>
      <c r="M755" s="14"/>
      <c r="N755" s="14"/>
      <c r="O755" s="14"/>
      <c r="P755" s="14"/>
      <c r="Q755" s="14"/>
      <c r="R755" s="14"/>
      <c r="S755" s="14"/>
      <c r="T755" s="14"/>
      <c r="U755" s="14"/>
      <c r="V755" s="14"/>
      <c r="W755" s="14"/>
      <c r="X755" s="14"/>
      <c r="Y755" s="14"/>
      <c r="Z755" s="14"/>
      <c r="AA755" s="14"/>
      <c r="AB755" s="14"/>
      <c r="AC755" s="14"/>
      <c r="AD755" s="14"/>
      <c r="AE755" s="14"/>
      <c r="AF755" s="14"/>
      <c r="AG755" s="14"/>
    </row>
    <row r="756" spans="4:33" x14ac:dyDescent="0.25">
      <c r="D756" s="14"/>
      <c r="E756" s="14"/>
      <c r="F756" s="14"/>
      <c r="G756" s="3"/>
      <c r="H756" s="14"/>
      <c r="I756" s="4281"/>
      <c r="J756" s="4281"/>
      <c r="K756" s="4281"/>
      <c r="L756" s="4281"/>
      <c r="M756" s="14"/>
      <c r="N756" s="14"/>
      <c r="O756" s="14"/>
      <c r="P756" s="14"/>
      <c r="Q756" s="14"/>
      <c r="R756" s="14"/>
      <c r="S756" s="14"/>
      <c r="T756" s="14"/>
      <c r="U756" s="14"/>
      <c r="V756" s="14"/>
      <c r="W756" s="14"/>
      <c r="X756" s="14"/>
      <c r="Y756" s="14"/>
      <c r="Z756" s="14"/>
      <c r="AA756" s="14"/>
      <c r="AB756" s="14"/>
      <c r="AC756" s="14"/>
      <c r="AD756" s="14"/>
      <c r="AE756" s="14"/>
      <c r="AF756" s="14"/>
      <c r="AG756" s="14"/>
    </row>
    <row r="757" spans="4:33" x14ac:dyDescent="0.25">
      <c r="D757" s="14"/>
      <c r="E757" s="14"/>
      <c r="F757" s="14"/>
      <c r="G757" s="3"/>
      <c r="H757" s="14"/>
      <c r="I757" s="4281"/>
      <c r="J757" s="4281"/>
      <c r="K757" s="4281"/>
      <c r="L757" s="4281"/>
      <c r="M757" s="14"/>
      <c r="N757" s="14"/>
      <c r="O757" s="14"/>
      <c r="P757" s="14"/>
      <c r="Q757" s="14"/>
      <c r="R757" s="14"/>
      <c r="S757" s="14"/>
      <c r="T757" s="14"/>
      <c r="U757" s="14"/>
      <c r="V757" s="14"/>
      <c r="W757" s="14"/>
      <c r="X757" s="14"/>
      <c r="Y757" s="14"/>
      <c r="Z757" s="14"/>
      <c r="AA757" s="14"/>
      <c r="AB757" s="14"/>
      <c r="AC757" s="14"/>
      <c r="AD757" s="14"/>
      <c r="AE757" s="14"/>
      <c r="AF757" s="14"/>
      <c r="AG757" s="14"/>
    </row>
    <row r="758" spans="4:33" x14ac:dyDescent="0.25">
      <c r="D758" s="14"/>
      <c r="E758" s="14"/>
      <c r="F758" s="14"/>
      <c r="G758" s="3"/>
      <c r="H758" s="14"/>
      <c r="I758" s="4281"/>
      <c r="J758" s="4281"/>
      <c r="K758" s="4281"/>
      <c r="L758" s="4281"/>
      <c r="M758" s="14"/>
      <c r="N758" s="14"/>
      <c r="O758" s="14"/>
      <c r="P758" s="14"/>
      <c r="Q758" s="14"/>
      <c r="R758" s="14"/>
      <c r="S758" s="14"/>
      <c r="T758" s="14"/>
      <c r="U758" s="14"/>
      <c r="V758" s="14"/>
      <c r="W758" s="14"/>
      <c r="X758" s="14"/>
      <c r="Y758" s="14"/>
      <c r="Z758" s="14"/>
      <c r="AA758" s="14"/>
      <c r="AB758" s="14"/>
      <c r="AC758" s="14"/>
      <c r="AD758" s="14"/>
      <c r="AE758" s="14"/>
      <c r="AF758" s="14"/>
      <c r="AG758" s="14"/>
    </row>
    <row r="759" spans="4:33" x14ac:dyDescent="0.25">
      <c r="D759" s="14"/>
      <c r="E759" s="14"/>
      <c r="F759" s="14"/>
      <c r="G759" s="3"/>
      <c r="H759" s="14"/>
      <c r="I759" s="4281"/>
      <c r="J759" s="4281"/>
      <c r="K759" s="4281"/>
      <c r="L759" s="4281"/>
      <c r="M759" s="14"/>
      <c r="N759" s="14"/>
      <c r="O759" s="14"/>
      <c r="P759" s="14"/>
      <c r="Q759" s="14"/>
      <c r="R759" s="14"/>
      <c r="S759" s="14"/>
      <c r="T759" s="14"/>
      <c r="U759" s="14"/>
      <c r="V759" s="14"/>
      <c r="W759" s="14"/>
      <c r="X759" s="14"/>
      <c r="Y759" s="14"/>
      <c r="Z759" s="14"/>
      <c r="AA759" s="14"/>
      <c r="AB759" s="14"/>
      <c r="AC759" s="14"/>
      <c r="AD759" s="14"/>
      <c r="AE759" s="14"/>
      <c r="AF759" s="14"/>
      <c r="AG759" s="14"/>
    </row>
    <row r="760" spans="4:33" x14ac:dyDescent="0.25">
      <c r="D760" s="14"/>
      <c r="E760" s="14"/>
      <c r="F760" s="14"/>
      <c r="G760" s="3"/>
      <c r="H760" s="14"/>
      <c r="I760" s="4281"/>
      <c r="J760" s="4281"/>
      <c r="K760" s="4281"/>
      <c r="L760" s="4281"/>
      <c r="M760" s="14"/>
      <c r="N760" s="14"/>
      <c r="O760" s="14"/>
      <c r="P760" s="14"/>
      <c r="Q760" s="14"/>
      <c r="R760" s="14"/>
      <c r="S760" s="14"/>
      <c r="T760" s="14"/>
      <c r="U760" s="14"/>
      <c r="V760" s="14"/>
      <c r="W760" s="14"/>
      <c r="X760" s="14"/>
      <c r="Y760" s="14"/>
      <c r="Z760" s="14"/>
      <c r="AA760" s="14"/>
      <c r="AB760" s="14"/>
      <c r="AC760" s="14"/>
      <c r="AD760" s="14"/>
      <c r="AE760" s="14"/>
      <c r="AF760" s="14"/>
      <c r="AG760" s="14"/>
    </row>
    <row r="761" spans="4:33" x14ac:dyDescent="0.25">
      <c r="D761" s="14"/>
      <c r="E761" s="14"/>
      <c r="F761" s="14"/>
      <c r="G761" s="3"/>
      <c r="H761" s="14"/>
      <c r="I761" s="4281"/>
      <c r="J761" s="4281"/>
      <c r="K761" s="4281"/>
      <c r="L761" s="4281"/>
      <c r="M761" s="14"/>
      <c r="N761" s="14"/>
      <c r="O761" s="14"/>
      <c r="P761" s="14"/>
      <c r="Q761" s="14"/>
      <c r="R761" s="14"/>
      <c r="S761" s="14"/>
      <c r="T761" s="14"/>
      <c r="U761" s="14"/>
      <c r="V761" s="14"/>
      <c r="W761" s="14"/>
      <c r="X761" s="14"/>
      <c r="Y761" s="14"/>
      <c r="Z761" s="14"/>
      <c r="AA761" s="14"/>
      <c r="AB761" s="14"/>
      <c r="AC761" s="14"/>
      <c r="AD761" s="14"/>
      <c r="AE761" s="14"/>
      <c r="AF761" s="14"/>
      <c r="AG761" s="14"/>
    </row>
    <row r="762" spans="4:33" x14ac:dyDescent="0.25">
      <c r="D762" s="14"/>
      <c r="E762" s="14"/>
      <c r="F762" s="14"/>
      <c r="G762" s="3"/>
      <c r="H762" s="14"/>
      <c r="I762" s="4281"/>
      <c r="J762" s="4281"/>
      <c r="K762" s="4281"/>
      <c r="L762" s="4281"/>
      <c r="M762" s="14"/>
      <c r="N762" s="14"/>
      <c r="O762" s="14"/>
      <c r="P762" s="14"/>
      <c r="Q762" s="14"/>
      <c r="R762" s="14"/>
      <c r="S762" s="14"/>
      <c r="T762" s="14"/>
      <c r="U762" s="14"/>
      <c r="V762" s="14"/>
      <c r="W762" s="14"/>
      <c r="X762" s="14"/>
      <c r="Y762" s="14"/>
      <c r="Z762" s="14"/>
      <c r="AA762" s="14"/>
      <c r="AB762" s="14"/>
      <c r="AC762" s="14"/>
      <c r="AD762" s="14"/>
      <c r="AE762" s="14"/>
      <c r="AF762" s="14"/>
      <c r="AG762" s="14"/>
    </row>
    <row r="763" spans="4:33" x14ac:dyDescent="0.25">
      <c r="D763" s="14"/>
      <c r="E763" s="14"/>
      <c r="F763" s="14"/>
      <c r="G763" s="3"/>
      <c r="H763" s="14"/>
      <c r="I763" s="4281"/>
      <c r="J763" s="4281"/>
      <c r="K763" s="4281"/>
      <c r="L763" s="4281"/>
      <c r="M763" s="14"/>
      <c r="N763" s="14"/>
      <c r="O763" s="14"/>
      <c r="P763" s="14"/>
      <c r="Q763" s="14"/>
      <c r="R763" s="14"/>
      <c r="S763" s="14"/>
      <c r="T763" s="14"/>
      <c r="U763" s="14"/>
      <c r="V763" s="14"/>
      <c r="W763" s="14"/>
      <c r="X763" s="14"/>
      <c r="Y763" s="14"/>
      <c r="Z763" s="14"/>
      <c r="AA763" s="14"/>
      <c r="AB763" s="14"/>
      <c r="AC763" s="14"/>
      <c r="AD763" s="14"/>
      <c r="AE763" s="14"/>
      <c r="AF763" s="14"/>
      <c r="AG763" s="14"/>
    </row>
    <row r="764" spans="4:33" x14ac:dyDescent="0.25">
      <c r="D764" s="14"/>
      <c r="E764" s="14"/>
      <c r="F764" s="14"/>
      <c r="G764" s="3"/>
      <c r="H764" s="14"/>
      <c r="I764" s="4281"/>
      <c r="J764" s="4281"/>
      <c r="K764" s="4281"/>
      <c r="L764" s="4281"/>
      <c r="M764" s="14"/>
      <c r="N764" s="14"/>
      <c r="O764" s="14"/>
      <c r="P764" s="14"/>
      <c r="Q764" s="14"/>
      <c r="R764" s="14"/>
      <c r="S764" s="14"/>
      <c r="T764" s="14"/>
      <c r="U764" s="14"/>
      <c r="V764" s="14"/>
      <c r="W764" s="14"/>
      <c r="X764" s="14"/>
      <c r="Y764" s="14"/>
      <c r="Z764" s="14"/>
      <c r="AA764" s="14"/>
      <c r="AB764" s="14"/>
      <c r="AC764" s="14"/>
      <c r="AD764" s="14"/>
      <c r="AE764" s="14"/>
      <c r="AF764" s="14"/>
      <c r="AG764" s="14"/>
    </row>
    <row r="765" spans="4:33" x14ac:dyDescent="0.25">
      <c r="D765" s="14"/>
      <c r="E765" s="14"/>
      <c r="F765" s="14"/>
      <c r="G765" s="3"/>
      <c r="H765" s="14"/>
      <c r="I765" s="4281"/>
      <c r="J765" s="4281"/>
      <c r="K765" s="4281"/>
      <c r="L765" s="4281"/>
      <c r="M765" s="14"/>
      <c r="N765" s="14"/>
      <c r="O765" s="14"/>
      <c r="P765" s="14"/>
      <c r="Q765" s="14"/>
      <c r="R765" s="14"/>
      <c r="S765" s="14"/>
      <c r="T765" s="14"/>
      <c r="U765" s="14"/>
      <c r="V765" s="14"/>
      <c r="W765" s="14"/>
      <c r="X765" s="14"/>
      <c r="Y765" s="14"/>
      <c r="Z765" s="14"/>
      <c r="AA765" s="14"/>
      <c r="AB765" s="14"/>
      <c r="AC765" s="14"/>
      <c r="AD765" s="14"/>
      <c r="AE765" s="14"/>
      <c r="AF765" s="14"/>
      <c r="AG765" s="14"/>
    </row>
    <row r="766" spans="4:33" x14ac:dyDescent="0.25">
      <c r="D766" s="14"/>
      <c r="E766" s="14"/>
      <c r="F766" s="14"/>
      <c r="G766" s="3"/>
      <c r="H766" s="14"/>
      <c r="I766" s="4281"/>
      <c r="J766" s="4281"/>
      <c r="K766" s="4281"/>
      <c r="L766" s="4281"/>
      <c r="M766" s="14"/>
      <c r="N766" s="14"/>
      <c r="O766" s="14"/>
      <c r="P766" s="14"/>
      <c r="Q766" s="14"/>
      <c r="R766" s="14"/>
      <c r="S766" s="14"/>
      <c r="T766" s="14"/>
      <c r="U766" s="14"/>
      <c r="V766" s="14"/>
      <c r="W766" s="14"/>
      <c r="X766" s="14"/>
      <c r="Y766" s="14"/>
      <c r="Z766" s="14"/>
      <c r="AA766" s="14"/>
      <c r="AB766" s="14"/>
      <c r="AC766" s="14"/>
      <c r="AD766" s="14"/>
      <c r="AE766" s="14"/>
      <c r="AF766" s="14"/>
      <c r="AG766" s="14"/>
    </row>
    <row r="767" spans="4:33" x14ac:dyDescent="0.25">
      <c r="D767" s="14"/>
      <c r="E767" s="14"/>
      <c r="F767" s="14"/>
      <c r="G767" s="3"/>
      <c r="H767" s="14"/>
      <c r="I767" s="4281"/>
      <c r="J767" s="4281"/>
      <c r="K767" s="4281"/>
      <c r="L767" s="4281"/>
      <c r="M767" s="14"/>
      <c r="N767" s="14"/>
      <c r="O767" s="14"/>
      <c r="P767" s="14"/>
      <c r="Q767" s="14"/>
      <c r="R767" s="14"/>
      <c r="S767" s="14"/>
      <c r="T767" s="14"/>
      <c r="U767" s="14"/>
      <c r="V767" s="14"/>
      <c r="W767" s="14"/>
      <c r="X767" s="14"/>
      <c r="Y767" s="14"/>
      <c r="Z767" s="14"/>
      <c r="AA767" s="14"/>
      <c r="AB767" s="14"/>
      <c r="AC767" s="14"/>
      <c r="AD767" s="14"/>
      <c r="AE767" s="14"/>
      <c r="AF767" s="14"/>
      <c r="AG767" s="14"/>
    </row>
    <row r="768" spans="4:33" x14ac:dyDescent="0.25">
      <c r="D768" s="14"/>
      <c r="E768" s="14"/>
      <c r="F768" s="14"/>
      <c r="G768" s="3"/>
      <c r="H768" s="14"/>
      <c r="I768" s="4281"/>
      <c r="J768" s="4281"/>
      <c r="K768" s="4281"/>
      <c r="L768" s="4281"/>
      <c r="M768" s="14"/>
      <c r="N768" s="14"/>
      <c r="O768" s="14"/>
      <c r="P768" s="14"/>
      <c r="Q768" s="14"/>
      <c r="R768" s="14"/>
      <c r="S768" s="14"/>
      <c r="T768" s="14"/>
      <c r="U768" s="14"/>
      <c r="V768" s="14"/>
      <c r="W768" s="14"/>
      <c r="X768" s="14"/>
      <c r="Y768" s="14"/>
      <c r="Z768" s="14"/>
      <c r="AA768" s="14"/>
      <c r="AB768" s="14"/>
      <c r="AC768" s="14"/>
      <c r="AD768" s="14"/>
      <c r="AE768" s="14"/>
      <c r="AF768" s="14"/>
      <c r="AG768" s="14"/>
    </row>
    <row r="769" spans="4:33" x14ac:dyDescent="0.25">
      <c r="D769" s="14"/>
      <c r="E769" s="14"/>
      <c r="F769" s="14"/>
      <c r="G769" s="3"/>
      <c r="H769" s="14"/>
      <c r="I769" s="4281"/>
      <c r="J769" s="4281"/>
      <c r="K769" s="4281"/>
      <c r="L769" s="4281"/>
      <c r="M769" s="14"/>
      <c r="N769" s="14"/>
      <c r="O769" s="14"/>
      <c r="P769" s="14"/>
      <c r="Q769" s="14"/>
      <c r="R769" s="14"/>
      <c r="S769" s="14"/>
      <c r="T769" s="14"/>
      <c r="U769" s="14"/>
      <c r="V769" s="14"/>
      <c r="W769" s="14"/>
      <c r="X769" s="14"/>
      <c r="Y769" s="14"/>
      <c r="Z769" s="14"/>
      <c r="AA769" s="14"/>
      <c r="AB769" s="14"/>
      <c r="AC769" s="14"/>
      <c r="AD769" s="14"/>
      <c r="AE769" s="14"/>
      <c r="AF769" s="14"/>
      <c r="AG769" s="14"/>
    </row>
    <row r="770" spans="4:33" x14ac:dyDescent="0.25">
      <c r="D770" s="14"/>
      <c r="E770" s="14"/>
      <c r="F770" s="14"/>
      <c r="G770" s="3"/>
      <c r="H770" s="14"/>
      <c r="I770" s="4281"/>
      <c r="J770" s="4281"/>
      <c r="K770" s="4281"/>
      <c r="L770" s="4281"/>
      <c r="M770" s="14"/>
      <c r="N770" s="14"/>
      <c r="O770" s="14"/>
      <c r="P770" s="14"/>
      <c r="Q770" s="14"/>
      <c r="R770" s="14"/>
      <c r="S770" s="14"/>
      <c r="T770" s="14"/>
      <c r="U770" s="14"/>
      <c r="V770" s="14"/>
      <c r="W770" s="14"/>
      <c r="X770" s="14"/>
      <c r="Y770" s="14"/>
      <c r="Z770" s="14"/>
      <c r="AA770" s="14"/>
      <c r="AB770" s="14"/>
      <c r="AC770" s="14"/>
      <c r="AD770" s="14"/>
      <c r="AE770" s="14"/>
      <c r="AF770" s="14"/>
      <c r="AG770" s="14"/>
    </row>
    <row r="771" spans="4:33" x14ac:dyDescent="0.25">
      <c r="D771" s="14"/>
      <c r="E771" s="14"/>
      <c r="F771" s="14"/>
      <c r="G771" s="3"/>
      <c r="H771" s="14"/>
      <c r="I771" s="4281"/>
      <c r="J771" s="4281"/>
      <c r="K771" s="4281"/>
      <c r="L771" s="4281"/>
      <c r="M771" s="14"/>
      <c r="N771" s="14"/>
      <c r="O771" s="14"/>
      <c r="P771" s="14"/>
      <c r="Q771" s="14"/>
      <c r="R771" s="14"/>
      <c r="S771" s="14"/>
      <c r="T771" s="14"/>
      <c r="U771" s="14"/>
      <c r="V771" s="14"/>
      <c r="W771" s="14"/>
      <c r="X771" s="14"/>
      <c r="Y771" s="14"/>
      <c r="Z771" s="14"/>
      <c r="AA771" s="14"/>
      <c r="AB771" s="14"/>
      <c r="AC771" s="14"/>
      <c r="AD771" s="14"/>
      <c r="AE771" s="14"/>
      <c r="AF771" s="14"/>
      <c r="AG771" s="14"/>
    </row>
    <row r="772" spans="4:33" x14ac:dyDescent="0.25">
      <c r="D772" s="14"/>
      <c r="E772" s="14"/>
      <c r="F772" s="14"/>
      <c r="G772" s="3"/>
      <c r="H772" s="14"/>
      <c r="I772" s="4281"/>
      <c r="J772" s="4281"/>
      <c r="K772" s="4281"/>
      <c r="L772" s="4281"/>
      <c r="M772" s="14"/>
      <c r="N772" s="14"/>
      <c r="O772" s="14"/>
      <c r="P772" s="14"/>
      <c r="Q772" s="14"/>
      <c r="R772" s="14"/>
      <c r="S772" s="14"/>
      <c r="T772" s="14"/>
      <c r="U772" s="14"/>
      <c r="V772" s="14"/>
      <c r="W772" s="14"/>
      <c r="X772" s="14"/>
      <c r="Y772" s="14"/>
      <c r="Z772" s="14"/>
      <c r="AA772" s="14"/>
      <c r="AB772" s="14"/>
      <c r="AC772" s="14"/>
      <c r="AD772" s="14"/>
      <c r="AE772" s="14"/>
      <c r="AF772" s="14"/>
      <c r="AG772" s="14"/>
    </row>
    <row r="773" spans="4:33" x14ac:dyDescent="0.25">
      <c r="D773" s="14"/>
      <c r="E773" s="14"/>
      <c r="F773" s="14"/>
      <c r="G773" s="3"/>
      <c r="H773" s="14"/>
      <c r="I773" s="4281"/>
      <c r="J773" s="4281"/>
      <c r="K773" s="4281"/>
      <c r="L773" s="4281"/>
      <c r="M773" s="14"/>
      <c r="N773" s="14"/>
      <c r="O773" s="14"/>
      <c r="P773" s="14"/>
      <c r="Q773" s="14"/>
      <c r="R773" s="14"/>
      <c r="S773" s="14"/>
      <c r="T773" s="14"/>
      <c r="U773" s="14"/>
      <c r="V773" s="14"/>
      <c r="W773" s="14"/>
      <c r="X773" s="14"/>
      <c r="Y773" s="14"/>
      <c r="Z773" s="14"/>
      <c r="AA773" s="14"/>
      <c r="AB773" s="14"/>
      <c r="AC773" s="14"/>
      <c r="AD773" s="14"/>
      <c r="AE773" s="14"/>
      <c r="AF773" s="14"/>
      <c r="AG773" s="14"/>
    </row>
    <row r="774" spans="4:33" x14ac:dyDescent="0.25">
      <c r="D774" s="14"/>
      <c r="E774" s="14"/>
      <c r="F774" s="14"/>
      <c r="G774" s="3"/>
      <c r="H774" s="14"/>
      <c r="I774" s="4281"/>
      <c r="J774" s="4281"/>
      <c r="K774" s="4281"/>
      <c r="L774" s="4281"/>
      <c r="M774" s="14"/>
      <c r="N774" s="14"/>
      <c r="O774" s="14"/>
      <c r="P774" s="14"/>
      <c r="Q774" s="14"/>
      <c r="R774" s="14"/>
      <c r="S774" s="14"/>
      <c r="T774" s="14"/>
      <c r="U774" s="14"/>
      <c r="V774" s="14"/>
      <c r="W774" s="14"/>
      <c r="X774" s="14"/>
      <c r="Y774" s="14"/>
      <c r="Z774" s="14"/>
      <c r="AA774" s="14"/>
      <c r="AB774" s="14"/>
      <c r="AC774" s="14"/>
      <c r="AD774" s="14"/>
      <c r="AE774" s="14"/>
      <c r="AF774" s="14"/>
      <c r="AG774" s="14"/>
    </row>
    <row r="775" spans="4:33" x14ac:dyDescent="0.25">
      <c r="D775" s="14"/>
      <c r="E775" s="14"/>
      <c r="F775" s="14"/>
      <c r="G775" s="3"/>
      <c r="H775" s="14"/>
      <c r="I775" s="4281"/>
      <c r="J775" s="4281"/>
      <c r="K775" s="4281"/>
      <c r="L775" s="4281"/>
      <c r="M775" s="14"/>
      <c r="N775" s="14"/>
      <c r="O775" s="14"/>
      <c r="P775" s="14"/>
      <c r="Q775" s="14"/>
      <c r="R775" s="14"/>
      <c r="S775" s="14"/>
      <c r="T775" s="14"/>
      <c r="U775" s="14"/>
      <c r="V775" s="14"/>
      <c r="W775" s="14"/>
      <c r="X775" s="14"/>
      <c r="Y775" s="14"/>
      <c r="Z775" s="14"/>
      <c r="AA775" s="14"/>
      <c r="AB775" s="14"/>
      <c r="AC775" s="14"/>
      <c r="AD775" s="14"/>
      <c r="AE775" s="14"/>
      <c r="AF775" s="14"/>
      <c r="AG775" s="14"/>
    </row>
    <row r="776" spans="4:33" x14ac:dyDescent="0.25">
      <c r="D776" s="14"/>
      <c r="E776" s="14"/>
      <c r="F776" s="14"/>
      <c r="G776" s="3"/>
      <c r="H776" s="14"/>
      <c r="I776" s="4281"/>
      <c r="J776" s="4281"/>
      <c r="K776" s="4281"/>
      <c r="L776" s="4281"/>
      <c r="M776" s="14"/>
      <c r="N776" s="14"/>
      <c r="O776" s="14"/>
      <c r="P776" s="14"/>
      <c r="Q776" s="14"/>
      <c r="R776" s="14"/>
      <c r="S776" s="14"/>
      <c r="T776" s="14"/>
      <c r="U776" s="14"/>
      <c r="V776" s="14"/>
      <c r="W776" s="14"/>
      <c r="X776" s="14"/>
      <c r="Y776" s="14"/>
      <c r="Z776" s="14"/>
      <c r="AA776" s="14"/>
      <c r="AB776" s="14"/>
      <c r="AC776" s="14"/>
      <c r="AD776" s="14"/>
      <c r="AE776" s="14"/>
      <c r="AF776" s="14"/>
      <c r="AG776" s="14"/>
    </row>
    <row r="777" spans="4:33" x14ac:dyDescent="0.25">
      <c r="D777" s="14"/>
      <c r="E777" s="14"/>
      <c r="F777" s="14"/>
      <c r="G777" s="3"/>
      <c r="H777" s="14"/>
      <c r="I777" s="4281"/>
      <c r="J777" s="4281"/>
      <c r="K777" s="4281"/>
      <c r="L777" s="4281"/>
      <c r="M777" s="14"/>
      <c r="N777" s="14"/>
      <c r="O777" s="14"/>
      <c r="P777" s="14"/>
      <c r="Q777" s="14"/>
      <c r="R777" s="14"/>
      <c r="S777" s="14"/>
      <c r="T777" s="14"/>
      <c r="U777" s="14"/>
      <c r="V777" s="14"/>
      <c r="W777" s="14"/>
      <c r="X777" s="14"/>
      <c r="Y777" s="14"/>
      <c r="Z777" s="14"/>
      <c r="AA777" s="14"/>
      <c r="AB777" s="14"/>
      <c r="AC777" s="14"/>
      <c r="AD777" s="14"/>
      <c r="AE777" s="14"/>
      <c r="AF777" s="14"/>
      <c r="AG777" s="14"/>
    </row>
    <row r="778" spans="4:33" x14ac:dyDescent="0.25">
      <c r="D778" s="14"/>
      <c r="E778" s="14"/>
      <c r="F778" s="14"/>
      <c r="G778" s="3"/>
      <c r="H778" s="14"/>
      <c r="I778" s="4281"/>
      <c r="J778" s="4281"/>
      <c r="K778" s="4281"/>
      <c r="L778" s="4281"/>
      <c r="M778" s="14"/>
      <c r="N778" s="14"/>
      <c r="O778" s="14"/>
      <c r="P778" s="14"/>
      <c r="Q778" s="14"/>
      <c r="R778" s="14"/>
      <c r="S778" s="14"/>
      <c r="T778" s="14"/>
      <c r="U778" s="14"/>
      <c r="V778" s="14"/>
      <c r="W778" s="14"/>
      <c r="X778" s="14"/>
      <c r="Y778" s="14"/>
      <c r="Z778" s="14"/>
      <c r="AA778" s="14"/>
      <c r="AB778" s="14"/>
      <c r="AC778" s="14"/>
      <c r="AD778" s="14"/>
      <c r="AE778" s="14"/>
      <c r="AF778" s="14"/>
      <c r="AG778" s="14"/>
    </row>
    <row r="779" spans="4:33" x14ac:dyDescent="0.25">
      <c r="D779" s="14"/>
      <c r="E779" s="14"/>
      <c r="F779" s="14"/>
      <c r="G779" s="3"/>
      <c r="H779" s="14"/>
      <c r="I779" s="4281"/>
      <c r="J779" s="4281"/>
      <c r="K779" s="4281"/>
      <c r="L779" s="4281"/>
      <c r="M779" s="14"/>
      <c r="N779" s="14"/>
      <c r="O779" s="14"/>
      <c r="P779" s="14"/>
      <c r="Q779" s="14"/>
      <c r="R779" s="14"/>
      <c r="S779" s="14"/>
      <c r="T779" s="14"/>
      <c r="U779" s="14"/>
      <c r="V779" s="14"/>
      <c r="W779" s="14"/>
      <c r="X779" s="14"/>
      <c r="Y779" s="14"/>
      <c r="Z779" s="14"/>
      <c r="AA779" s="14"/>
      <c r="AB779" s="14"/>
      <c r="AC779" s="14"/>
      <c r="AD779" s="14"/>
      <c r="AE779" s="14"/>
      <c r="AF779" s="14"/>
      <c r="AG779" s="14"/>
    </row>
    <row r="780" spans="4:33" x14ac:dyDescent="0.25">
      <c r="D780" s="14"/>
      <c r="E780" s="14"/>
      <c r="F780" s="14"/>
      <c r="G780" s="3"/>
      <c r="H780" s="14"/>
      <c r="I780" s="4281"/>
      <c r="J780" s="4281"/>
      <c r="K780" s="4281"/>
      <c r="L780" s="4281"/>
      <c r="M780" s="14"/>
      <c r="N780" s="14"/>
      <c r="O780" s="14"/>
      <c r="P780" s="14"/>
      <c r="Q780" s="14"/>
      <c r="R780" s="14"/>
      <c r="S780" s="14"/>
      <c r="T780" s="14"/>
      <c r="U780" s="14"/>
      <c r="V780" s="14"/>
      <c r="W780" s="14"/>
      <c r="X780" s="14"/>
      <c r="Y780" s="14"/>
      <c r="Z780" s="14"/>
      <c r="AA780" s="14"/>
      <c r="AB780" s="14"/>
      <c r="AC780" s="14"/>
      <c r="AD780" s="14"/>
      <c r="AE780" s="14"/>
      <c r="AF780" s="14"/>
      <c r="AG780" s="14"/>
    </row>
    <row r="781" spans="4:33" x14ac:dyDescent="0.25">
      <c r="D781" s="14"/>
      <c r="E781" s="14"/>
      <c r="F781" s="14"/>
      <c r="G781" s="3"/>
      <c r="H781" s="14"/>
      <c r="I781" s="4281"/>
      <c r="J781" s="4281"/>
      <c r="K781" s="4281"/>
      <c r="L781" s="4281"/>
      <c r="M781" s="14"/>
      <c r="N781" s="14"/>
      <c r="O781" s="14"/>
      <c r="P781" s="14"/>
      <c r="Q781" s="14"/>
      <c r="R781" s="14"/>
      <c r="S781" s="14"/>
      <c r="T781" s="14"/>
      <c r="U781" s="14"/>
      <c r="V781" s="14"/>
      <c r="W781" s="14"/>
      <c r="X781" s="14"/>
      <c r="Y781" s="14"/>
      <c r="Z781" s="14"/>
      <c r="AA781" s="14"/>
      <c r="AB781" s="14"/>
      <c r="AC781" s="14"/>
      <c r="AD781" s="14"/>
      <c r="AE781" s="14"/>
      <c r="AF781" s="14"/>
      <c r="AG781" s="14"/>
    </row>
    <row r="782" spans="4:33" x14ac:dyDescent="0.25">
      <c r="D782" s="14"/>
      <c r="E782" s="14"/>
      <c r="F782" s="14"/>
      <c r="G782" s="3"/>
      <c r="H782" s="14"/>
      <c r="I782" s="4281"/>
      <c r="J782" s="4281"/>
      <c r="K782" s="4281"/>
      <c r="L782" s="4281"/>
      <c r="M782" s="14"/>
      <c r="N782" s="14"/>
      <c r="O782" s="14"/>
      <c r="P782" s="14"/>
      <c r="Q782" s="14"/>
      <c r="R782" s="14"/>
      <c r="S782" s="14"/>
      <c r="T782" s="14"/>
      <c r="U782" s="14"/>
      <c r="V782" s="14"/>
      <c r="W782" s="14"/>
      <c r="X782" s="14"/>
      <c r="Y782" s="14"/>
      <c r="Z782" s="14"/>
      <c r="AA782" s="14"/>
      <c r="AB782" s="14"/>
      <c r="AC782" s="14"/>
      <c r="AD782" s="14"/>
      <c r="AE782" s="14"/>
      <c r="AF782" s="14"/>
      <c r="AG782" s="14"/>
    </row>
    <row r="783" spans="4:33" x14ac:dyDescent="0.25">
      <c r="D783" s="14"/>
      <c r="E783" s="14"/>
      <c r="F783" s="14"/>
      <c r="G783" s="3"/>
      <c r="H783" s="14"/>
      <c r="I783" s="4281"/>
      <c r="J783" s="4281"/>
      <c r="K783" s="4281"/>
      <c r="L783" s="4281"/>
      <c r="M783" s="14"/>
      <c r="N783" s="14"/>
      <c r="O783" s="14"/>
      <c r="P783" s="14"/>
      <c r="Q783" s="14"/>
      <c r="R783" s="14"/>
      <c r="S783" s="14"/>
      <c r="T783" s="14"/>
      <c r="U783" s="14"/>
      <c r="V783" s="14"/>
      <c r="W783" s="14"/>
      <c r="X783" s="14"/>
      <c r="Y783" s="14"/>
      <c r="Z783" s="14"/>
      <c r="AA783" s="14"/>
      <c r="AB783" s="14"/>
      <c r="AC783" s="14"/>
      <c r="AD783" s="14"/>
      <c r="AE783" s="14"/>
      <c r="AF783" s="14"/>
      <c r="AG783" s="14"/>
    </row>
    <row r="784" spans="4:33" x14ac:dyDescent="0.25">
      <c r="D784" s="14"/>
      <c r="E784" s="14"/>
      <c r="F784" s="14"/>
      <c r="G784" s="3"/>
      <c r="H784" s="14"/>
      <c r="I784" s="4281"/>
      <c r="J784" s="4281"/>
      <c r="K784" s="4281"/>
      <c r="L784" s="4281"/>
      <c r="M784" s="14"/>
      <c r="N784" s="14"/>
      <c r="O784" s="14"/>
      <c r="P784" s="14"/>
      <c r="Q784" s="14"/>
      <c r="R784" s="14"/>
      <c r="S784" s="14"/>
      <c r="T784" s="14"/>
      <c r="U784" s="14"/>
      <c r="V784" s="14"/>
      <c r="W784" s="14"/>
      <c r="X784" s="14"/>
      <c r="Y784" s="14"/>
      <c r="Z784" s="14"/>
      <c r="AA784" s="14"/>
      <c r="AB784" s="14"/>
      <c r="AC784" s="14"/>
      <c r="AD784" s="14"/>
      <c r="AE784" s="14"/>
      <c r="AF784" s="14"/>
      <c r="AG784" s="14"/>
    </row>
    <row r="785" spans="4:33" x14ac:dyDescent="0.25">
      <c r="D785" s="14"/>
      <c r="E785" s="14"/>
      <c r="F785" s="14"/>
      <c r="G785" s="3"/>
      <c r="H785" s="14"/>
      <c r="I785" s="4281"/>
      <c r="J785" s="4281"/>
      <c r="K785" s="4281"/>
      <c r="L785" s="4281"/>
      <c r="M785" s="14"/>
      <c r="N785" s="14"/>
      <c r="O785" s="14"/>
      <c r="P785" s="14"/>
      <c r="Q785" s="14"/>
      <c r="R785" s="14"/>
      <c r="S785" s="14"/>
      <c r="T785" s="14"/>
      <c r="U785" s="14"/>
      <c r="V785" s="14"/>
      <c r="W785" s="14"/>
      <c r="X785" s="14"/>
      <c r="Y785" s="14"/>
      <c r="Z785" s="14"/>
      <c r="AA785" s="14"/>
      <c r="AB785" s="14"/>
      <c r="AC785" s="14"/>
      <c r="AD785" s="14"/>
      <c r="AE785" s="14"/>
      <c r="AF785" s="14"/>
      <c r="AG785" s="14"/>
    </row>
    <row r="786" spans="4:33" x14ac:dyDescent="0.25">
      <c r="D786" s="14"/>
      <c r="E786" s="14"/>
      <c r="F786" s="14"/>
      <c r="G786" s="3"/>
      <c r="H786" s="14"/>
      <c r="I786" s="4281"/>
      <c r="J786" s="4281"/>
      <c r="K786" s="4281"/>
      <c r="L786" s="4281"/>
      <c r="M786" s="14"/>
      <c r="N786" s="14"/>
      <c r="O786" s="14"/>
      <c r="P786" s="14"/>
      <c r="Q786" s="14"/>
      <c r="R786" s="14"/>
      <c r="S786" s="14"/>
      <c r="T786" s="14"/>
      <c r="U786" s="14"/>
      <c r="V786" s="14"/>
      <c r="W786" s="14"/>
      <c r="X786" s="14"/>
      <c r="Y786" s="14"/>
      <c r="Z786" s="14"/>
      <c r="AA786" s="14"/>
      <c r="AB786" s="14"/>
      <c r="AC786" s="14"/>
      <c r="AD786" s="14"/>
      <c r="AE786" s="14"/>
      <c r="AF786" s="14"/>
      <c r="AG786" s="14"/>
    </row>
    <row r="787" spans="4:33" x14ac:dyDescent="0.25">
      <c r="D787" s="14"/>
      <c r="E787" s="14"/>
      <c r="F787" s="14"/>
      <c r="G787" s="3"/>
      <c r="H787" s="14"/>
      <c r="I787" s="4281"/>
      <c r="J787" s="4281"/>
      <c r="K787" s="4281"/>
      <c r="L787" s="4281"/>
      <c r="M787" s="14"/>
      <c r="N787" s="14"/>
      <c r="O787" s="14"/>
      <c r="P787" s="14"/>
      <c r="Q787" s="14"/>
      <c r="R787" s="14"/>
      <c r="S787" s="14"/>
      <c r="T787" s="14"/>
      <c r="U787" s="14"/>
      <c r="V787" s="14"/>
      <c r="W787" s="14"/>
      <c r="X787" s="14"/>
      <c r="Y787" s="14"/>
      <c r="Z787" s="14"/>
      <c r="AA787" s="14"/>
      <c r="AB787" s="14"/>
      <c r="AC787" s="14"/>
      <c r="AD787" s="14"/>
      <c r="AE787" s="14"/>
      <c r="AF787" s="14"/>
      <c r="AG787" s="14"/>
    </row>
    <row r="788" spans="4:33" x14ac:dyDescent="0.25">
      <c r="D788" s="14"/>
      <c r="E788" s="14"/>
      <c r="F788" s="14"/>
      <c r="G788" s="3"/>
      <c r="H788" s="14"/>
      <c r="I788" s="4281"/>
      <c r="J788" s="4281"/>
      <c r="K788" s="4281"/>
      <c r="L788" s="4281"/>
      <c r="M788" s="14"/>
      <c r="N788" s="14"/>
      <c r="O788" s="14"/>
      <c r="P788" s="14"/>
      <c r="Q788" s="14"/>
      <c r="R788" s="14"/>
      <c r="S788" s="14"/>
      <c r="T788" s="14"/>
      <c r="U788" s="14"/>
      <c r="V788" s="14"/>
      <c r="W788" s="14"/>
      <c r="X788" s="14"/>
      <c r="Y788" s="14"/>
      <c r="Z788" s="14"/>
      <c r="AA788" s="14"/>
      <c r="AB788" s="14"/>
      <c r="AC788" s="14"/>
      <c r="AD788" s="14"/>
      <c r="AE788" s="14"/>
      <c r="AF788" s="14"/>
      <c r="AG788" s="14"/>
    </row>
    <row r="789" spans="4:33" x14ac:dyDescent="0.25">
      <c r="D789" s="14"/>
      <c r="E789" s="14"/>
      <c r="F789" s="14"/>
      <c r="G789" s="3"/>
      <c r="H789" s="14"/>
      <c r="I789" s="4281"/>
      <c r="J789" s="4281"/>
      <c r="K789" s="4281"/>
      <c r="L789" s="4281"/>
      <c r="M789" s="14"/>
      <c r="N789" s="14"/>
      <c r="O789" s="14"/>
      <c r="P789" s="14"/>
      <c r="Q789" s="14"/>
      <c r="R789" s="14"/>
      <c r="S789" s="14"/>
      <c r="T789" s="14"/>
      <c r="U789" s="14"/>
      <c r="V789" s="14"/>
      <c r="W789" s="14"/>
      <c r="X789" s="14"/>
      <c r="Y789" s="14"/>
      <c r="Z789" s="14"/>
      <c r="AA789" s="14"/>
      <c r="AB789" s="14"/>
      <c r="AC789" s="14"/>
      <c r="AD789" s="14"/>
      <c r="AE789" s="14"/>
      <c r="AF789" s="14"/>
      <c r="AG789" s="14"/>
    </row>
    <row r="790" spans="4:33" x14ac:dyDescent="0.25">
      <c r="D790" s="14"/>
      <c r="E790" s="14"/>
      <c r="F790" s="14"/>
      <c r="G790" s="3"/>
      <c r="H790" s="14"/>
      <c r="I790" s="4281"/>
      <c r="J790" s="4281"/>
      <c r="K790" s="4281"/>
      <c r="L790" s="4281"/>
      <c r="M790" s="14"/>
      <c r="N790" s="14"/>
      <c r="O790" s="14"/>
      <c r="P790" s="14"/>
      <c r="Q790" s="14"/>
      <c r="R790" s="14"/>
      <c r="S790" s="14"/>
      <c r="T790" s="14"/>
      <c r="U790" s="14"/>
      <c r="V790" s="14"/>
      <c r="W790" s="14"/>
      <c r="X790" s="14"/>
      <c r="Y790" s="14"/>
      <c r="Z790" s="14"/>
      <c r="AA790" s="14"/>
      <c r="AB790" s="14"/>
      <c r="AC790" s="14"/>
      <c r="AD790" s="14"/>
      <c r="AE790" s="14"/>
      <c r="AF790" s="14"/>
      <c r="AG790" s="14"/>
    </row>
    <row r="791" spans="4:33" x14ac:dyDescent="0.25">
      <c r="D791" s="14"/>
      <c r="E791" s="14"/>
      <c r="F791" s="14"/>
      <c r="G791" s="3"/>
      <c r="H791" s="14"/>
      <c r="I791" s="4281"/>
      <c r="J791" s="4281"/>
      <c r="K791" s="4281"/>
      <c r="L791" s="4281"/>
      <c r="M791" s="14"/>
      <c r="N791" s="14"/>
      <c r="O791" s="14"/>
      <c r="P791" s="14"/>
      <c r="Q791" s="14"/>
      <c r="R791" s="14"/>
      <c r="S791" s="14"/>
      <c r="T791" s="14"/>
      <c r="U791" s="14"/>
      <c r="V791" s="14"/>
      <c r="W791" s="14"/>
      <c r="X791" s="14"/>
      <c r="Y791" s="14"/>
      <c r="Z791" s="14"/>
      <c r="AA791" s="14"/>
      <c r="AB791" s="14"/>
      <c r="AC791" s="14"/>
      <c r="AD791" s="14"/>
      <c r="AE791" s="14"/>
      <c r="AF791" s="14"/>
      <c r="AG791" s="14"/>
    </row>
    <row r="792" spans="4:33" x14ac:dyDescent="0.25">
      <c r="D792" s="14"/>
      <c r="E792" s="14"/>
      <c r="F792" s="14"/>
      <c r="G792" s="3"/>
      <c r="H792" s="14"/>
      <c r="I792" s="4281"/>
      <c r="J792" s="4281"/>
      <c r="K792" s="4281"/>
      <c r="L792" s="4281"/>
      <c r="M792" s="14"/>
      <c r="N792" s="14"/>
      <c r="O792" s="14"/>
      <c r="P792" s="14"/>
      <c r="Q792" s="14"/>
      <c r="R792" s="14"/>
      <c r="S792" s="14"/>
      <c r="T792" s="14"/>
      <c r="U792" s="14"/>
      <c r="V792" s="14"/>
      <c r="W792" s="14"/>
      <c r="X792" s="14"/>
      <c r="Y792" s="14"/>
      <c r="Z792" s="14"/>
      <c r="AA792" s="14"/>
      <c r="AB792" s="14"/>
      <c r="AC792" s="14"/>
      <c r="AD792" s="14"/>
      <c r="AE792" s="14"/>
      <c r="AF792" s="14"/>
      <c r="AG792" s="14"/>
    </row>
    <row r="793" spans="4:33" x14ac:dyDescent="0.25">
      <c r="D793" s="14"/>
      <c r="E793" s="14"/>
      <c r="F793" s="14"/>
      <c r="G793" s="3"/>
      <c r="H793" s="14"/>
      <c r="I793" s="4281"/>
      <c r="J793" s="4281"/>
      <c r="K793" s="4281"/>
      <c r="L793" s="4281"/>
      <c r="M793" s="14"/>
      <c r="N793" s="14"/>
      <c r="O793" s="14"/>
      <c r="P793" s="14"/>
      <c r="Q793" s="14"/>
      <c r="R793" s="14"/>
      <c r="S793" s="14"/>
      <c r="T793" s="14"/>
      <c r="U793" s="14"/>
      <c r="V793" s="14"/>
      <c r="W793" s="14"/>
      <c r="X793" s="14"/>
      <c r="Y793" s="14"/>
      <c r="Z793" s="14"/>
      <c r="AA793" s="14"/>
      <c r="AB793" s="14"/>
      <c r="AC793" s="14"/>
      <c r="AD793" s="14"/>
      <c r="AE793" s="14"/>
      <c r="AF793" s="14"/>
      <c r="AG793" s="14"/>
    </row>
    <row r="794" spans="4:33" x14ac:dyDescent="0.25">
      <c r="D794" s="14"/>
      <c r="E794" s="14"/>
      <c r="F794" s="14"/>
      <c r="G794" s="3"/>
      <c r="H794" s="14"/>
      <c r="I794" s="4281"/>
      <c r="J794" s="4281"/>
      <c r="K794" s="4281"/>
      <c r="L794" s="4281"/>
      <c r="M794" s="14"/>
      <c r="N794" s="14"/>
      <c r="O794" s="14"/>
      <c r="P794" s="14"/>
      <c r="Q794" s="14"/>
      <c r="R794" s="14"/>
      <c r="S794" s="14"/>
      <c r="T794" s="14"/>
      <c r="U794" s="14"/>
      <c r="V794" s="14"/>
      <c r="W794" s="14"/>
      <c r="X794" s="14"/>
      <c r="Y794" s="14"/>
      <c r="Z794" s="14"/>
      <c r="AA794" s="14"/>
      <c r="AB794" s="14"/>
      <c r="AC794" s="14"/>
      <c r="AD794" s="14"/>
      <c r="AE794" s="14"/>
      <c r="AF794" s="14"/>
      <c r="AG794" s="14"/>
    </row>
    <row r="795" spans="4:33" x14ac:dyDescent="0.25">
      <c r="D795" s="14"/>
      <c r="E795" s="14"/>
      <c r="F795" s="14"/>
      <c r="G795" s="3"/>
      <c r="H795" s="14"/>
      <c r="I795" s="4281"/>
      <c r="J795" s="4281"/>
      <c r="K795" s="4281"/>
      <c r="L795" s="4281"/>
      <c r="M795" s="14"/>
      <c r="N795" s="14"/>
      <c r="O795" s="14"/>
      <c r="P795" s="14"/>
      <c r="Q795" s="14"/>
      <c r="R795" s="14"/>
      <c r="S795" s="14"/>
      <c r="T795" s="14"/>
      <c r="U795" s="14"/>
      <c r="V795" s="14"/>
      <c r="W795" s="14"/>
      <c r="X795" s="14"/>
      <c r="Y795" s="14"/>
      <c r="Z795" s="14"/>
      <c r="AA795" s="14"/>
      <c r="AB795" s="14"/>
      <c r="AC795" s="14"/>
      <c r="AD795" s="14"/>
      <c r="AE795" s="14"/>
      <c r="AF795" s="14"/>
      <c r="AG795" s="14"/>
    </row>
    <row r="796" spans="4:33" x14ac:dyDescent="0.25">
      <c r="D796" s="14"/>
      <c r="E796" s="14"/>
      <c r="F796" s="14"/>
      <c r="G796" s="3"/>
      <c r="H796" s="14"/>
      <c r="I796" s="4281"/>
      <c r="J796" s="4281"/>
      <c r="K796" s="4281"/>
      <c r="L796" s="4281"/>
      <c r="M796" s="14"/>
      <c r="N796" s="14"/>
      <c r="O796" s="14"/>
      <c r="P796" s="14"/>
      <c r="Q796" s="14"/>
      <c r="R796" s="14"/>
      <c r="S796" s="14"/>
      <c r="T796" s="14"/>
      <c r="U796" s="14"/>
      <c r="V796" s="14"/>
      <c r="W796" s="14"/>
      <c r="X796" s="14"/>
      <c r="Y796" s="14"/>
      <c r="Z796" s="14"/>
      <c r="AA796" s="14"/>
      <c r="AB796" s="14"/>
      <c r="AC796" s="14"/>
      <c r="AD796" s="14"/>
      <c r="AE796" s="14"/>
      <c r="AF796" s="14"/>
      <c r="AG796" s="14"/>
    </row>
    <row r="797" spans="4:33" x14ac:dyDescent="0.25">
      <c r="D797" s="14"/>
      <c r="E797" s="14"/>
      <c r="F797" s="14"/>
      <c r="G797" s="3"/>
      <c r="H797" s="14"/>
      <c r="I797" s="4281"/>
      <c r="J797" s="4281"/>
      <c r="K797" s="4281"/>
      <c r="L797" s="4281"/>
      <c r="M797" s="14"/>
      <c r="N797" s="14"/>
      <c r="O797" s="14"/>
      <c r="P797" s="14"/>
      <c r="Q797" s="14"/>
      <c r="R797" s="14"/>
      <c r="S797" s="14"/>
      <c r="T797" s="14"/>
      <c r="U797" s="14"/>
      <c r="V797" s="14"/>
      <c r="W797" s="14"/>
      <c r="X797" s="14"/>
      <c r="Y797" s="14"/>
      <c r="Z797" s="14"/>
      <c r="AA797" s="14"/>
      <c r="AB797" s="14"/>
      <c r="AC797" s="14"/>
      <c r="AD797" s="14"/>
      <c r="AE797" s="14"/>
      <c r="AF797" s="14"/>
      <c r="AG797" s="14"/>
    </row>
    <row r="798" spans="4:33" x14ac:dyDescent="0.25">
      <c r="D798" s="14"/>
      <c r="E798" s="14"/>
      <c r="F798" s="14"/>
      <c r="G798" s="3"/>
      <c r="H798" s="14"/>
      <c r="I798" s="4281"/>
      <c r="J798" s="4281"/>
      <c r="K798" s="4281"/>
      <c r="L798" s="4281"/>
      <c r="M798" s="14"/>
      <c r="N798" s="14"/>
      <c r="O798" s="14"/>
      <c r="P798" s="14"/>
      <c r="Q798" s="14"/>
      <c r="R798" s="14"/>
      <c r="S798" s="14"/>
      <c r="T798" s="14"/>
      <c r="U798" s="14"/>
      <c r="V798" s="14"/>
      <c r="W798" s="14"/>
      <c r="X798" s="14"/>
      <c r="Y798" s="14"/>
      <c r="Z798" s="14"/>
      <c r="AA798" s="14"/>
      <c r="AB798" s="14"/>
      <c r="AC798" s="14"/>
      <c r="AD798" s="14"/>
      <c r="AE798" s="14"/>
      <c r="AF798" s="14"/>
      <c r="AG798" s="14"/>
    </row>
    <row r="799" spans="4:33" x14ac:dyDescent="0.25">
      <c r="D799" s="14"/>
      <c r="E799" s="14"/>
      <c r="F799" s="14"/>
      <c r="G799" s="3"/>
      <c r="H799" s="14"/>
      <c r="I799" s="4281"/>
      <c r="J799" s="4281"/>
      <c r="K799" s="4281"/>
      <c r="L799" s="4281"/>
      <c r="M799" s="14"/>
      <c r="N799" s="14"/>
      <c r="O799" s="14"/>
      <c r="P799" s="14"/>
      <c r="Q799" s="14"/>
      <c r="R799" s="14"/>
      <c r="S799" s="14"/>
      <c r="T799" s="14"/>
      <c r="U799" s="14"/>
      <c r="V799" s="14"/>
      <c r="W799" s="14"/>
      <c r="X799" s="14"/>
      <c r="Y799" s="14"/>
      <c r="Z799" s="14"/>
      <c r="AA799" s="14"/>
      <c r="AB799" s="14"/>
      <c r="AC799" s="14"/>
      <c r="AD799" s="14"/>
      <c r="AE799" s="14"/>
      <c r="AF799" s="14"/>
      <c r="AG799" s="14"/>
    </row>
    <row r="800" spans="4:33" x14ac:dyDescent="0.25">
      <c r="D800" s="14"/>
      <c r="E800" s="14"/>
      <c r="F800" s="14"/>
      <c r="G800" s="3"/>
      <c r="H800" s="14"/>
      <c r="I800" s="4281"/>
      <c r="J800" s="4281"/>
      <c r="K800" s="4281"/>
      <c r="L800" s="4281"/>
      <c r="M800" s="14"/>
      <c r="N800" s="14"/>
      <c r="O800" s="14"/>
      <c r="P800" s="14"/>
      <c r="Q800" s="14"/>
      <c r="R800" s="14"/>
      <c r="S800" s="14"/>
      <c r="T800" s="14"/>
      <c r="U800" s="14"/>
      <c r="V800" s="14"/>
      <c r="W800" s="14"/>
      <c r="X800" s="14"/>
      <c r="Y800" s="14"/>
      <c r="Z800" s="14"/>
      <c r="AA800" s="14"/>
      <c r="AB800" s="14"/>
      <c r="AC800" s="14"/>
      <c r="AD800" s="14"/>
      <c r="AE800" s="14"/>
      <c r="AF800" s="14"/>
      <c r="AG800" s="14"/>
    </row>
    <row r="801" spans="4:33" x14ac:dyDescent="0.25">
      <c r="D801" s="14"/>
      <c r="E801" s="14"/>
      <c r="F801" s="14"/>
      <c r="G801" s="3"/>
      <c r="H801" s="14"/>
      <c r="I801" s="4281"/>
      <c r="J801" s="4281"/>
      <c r="K801" s="4281"/>
      <c r="L801" s="4281"/>
      <c r="M801" s="14"/>
      <c r="N801" s="14"/>
      <c r="O801" s="14"/>
      <c r="P801" s="14"/>
      <c r="Q801" s="14"/>
      <c r="R801" s="14"/>
      <c r="S801" s="14"/>
      <c r="T801" s="14"/>
      <c r="U801" s="14"/>
      <c r="V801" s="14"/>
      <c r="W801" s="14"/>
      <c r="X801" s="14"/>
      <c r="Y801" s="14"/>
      <c r="Z801" s="14"/>
      <c r="AA801" s="14"/>
      <c r="AB801" s="14"/>
      <c r="AC801" s="14"/>
      <c r="AD801" s="14"/>
      <c r="AE801" s="14"/>
      <c r="AF801" s="14"/>
      <c r="AG801" s="14"/>
    </row>
    <row r="802" spans="4:33" x14ac:dyDescent="0.25">
      <c r="D802" s="14"/>
      <c r="E802" s="14"/>
      <c r="F802" s="14"/>
      <c r="G802" s="3"/>
      <c r="H802" s="14"/>
      <c r="I802" s="4281"/>
      <c r="J802" s="4281"/>
      <c r="K802" s="4281"/>
      <c r="L802" s="4281"/>
      <c r="M802" s="14"/>
      <c r="N802" s="14"/>
      <c r="O802" s="14"/>
      <c r="P802" s="14"/>
      <c r="Q802" s="14"/>
      <c r="R802" s="14"/>
      <c r="S802" s="14"/>
      <c r="T802" s="14"/>
      <c r="U802" s="14"/>
      <c r="V802" s="14"/>
      <c r="W802" s="14"/>
      <c r="X802" s="14"/>
      <c r="Y802" s="14"/>
      <c r="Z802" s="14"/>
      <c r="AA802" s="14"/>
      <c r="AB802" s="14"/>
      <c r="AC802" s="14"/>
      <c r="AD802" s="14"/>
      <c r="AE802" s="14"/>
      <c r="AF802" s="14"/>
      <c r="AG802" s="14"/>
    </row>
    <row r="803" spans="4:33" x14ac:dyDescent="0.25">
      <c r="D803" s="14"/>
      <c r="E803" s="14"/>
      <c r="F803" s="14"/>
      <c r="G803" s="3"/>
      <c r="H803" s="14"/>
      <c r="I803" s="4281"/>
      <c r="J803" s="4281"/>
      <c r="K803" s="4281"/>
      <c r="L803" s="4281"/>
      <c r="M803" s="14"/>
      <c r="N803" s="14"/>
      <c r="O803" s="14"/>
      <c r="P803" s="14"/>
      <c r="Q803" s="14"/>
      <c r="R803" s="14"/>
      <c r="S803" s="14"/>
      <c r="T803" s="14"/>
      <c r="U803" s="14"/>
      <c r="V803" s="14"/>
      <c r="W803" s="14"/>
      <c r="X803" s="14"/>
      <c r="Y803" s="14"/>
      <c r="Z803" s="14"/>
      <c r="AA803" s="14"/>
      <c r="AB803" s="14"/>
      <c r="AC803" s="14"/>
      <c r="AD803" s="14"/>
      <c r="AE803" s="14"/>
      <c r="AF803" s="14"/>
      <c r="AG803" s="14"/>
    </row>
    <row r="804" spans="4:33" x14ac:dyDescent="0.25">
      <c r="D804" s="14"/>
      <c r="E804" s="14"/>
      <c r="F804" s="14"/>
      <c r="G804" s="3"/>
      <c r="H804" s="14"/>
      <c r="I804" s="4281"/>
      <c r="J804" s="4281"/>
      <c r="K804" s="4281"/>
      <c r="L804" s="4281"/>
      <c r="M804" s="14"/>
      <c r="N804" s="14"/>
      <c r="O804" s="14"/>
      <c r="P804" s="14"/>
      <c r="Q804" s="14"/>
      <c r="R804" s="14"/>
      <c r="S804" s="14"/>
      <c r="T804" s="14"/>
      <c r="U804" s="14"/>
      <c r="V804" s="14"/>
      <c r="W804" s="14"/>
      <c r="X804" s="14"/>
      <c r="Y804" s="14"/>
      <c r="Z804" s="14"/>
      <c r="AA804" s="14"/>
      <c r="AB804" s="14"/>
      <c r="AC804" s="14"/>
      <c r="AD804" s="14"/>
      <c r="AE804" s="14"/>
      <c r="AF804" s="14"/>
      <c r="AG804" s="14"/>
    </row>
    <row r="805" spans="4:33" x14ac:dyDescent="0.25">
      <c r="D805" s="14"/>
      <c r="E805" s="14"/>
      <c r="F805" s="14"/>
      <c r="G805" s="3"/>
      <c r="H805" s="14"/>
      <c r="I805" s="4281"/>
      <c r="J805" s="4281"/>
      <c r="K805" s="4281"/>
      <c r="L805" s="4281"/>
      <c r="M805" s="14"/>
      <c r="N805" s="14"/>
      <c r="O805" s="14"/>
      <c r="P805" s="14"/>
      <c r="Q805" s="14"/>
      <c r="R805" s="14"/>
      <c r="S805" s="14"/>
      <c r="T805" s="14"/>
      <c r="U805" s="14"/>
      <c r="V805" s="14"/>
      <c r="W805" s="14"/>
      <c r="X805" s="14"/>
      <c r="Y805" s="14"/>
      <c r="Z805" s="14"/>
      <c r="AA805" s="14"/>
      <c r="AB805" s="14"/>
      <c r="AC805" s="14"/>
      <c r="AD805" s="14"/>
      <c r="AE805" s="14"/>
      <c r="AF805" s="14"/>
      <c r="AG805" s="14"/>
    </row>
    <row r="806" spans="4:33" x14ac:dyDescent="0.25">
      <c r="D806" s="14"/>
      <c r="E806" s="14"/>
      <c r="F806" s="14"/>
      <c r="G806" s="3"/>
      <c r="H806" s="14"/>
      <c r="I806" s="4281"/>
      <c r="J806" s="4281"/>
      <c r="K806" s="4281"/>
      <c r="L806" s="4281"/>
      <c r="M806" s="14"/>
      <c r="N806" s="14"/>
      <c r="O806" s="14"/>
      <c r="P806" s="14"/>
      <c r="Q806" s="14"/>
      <c r="R806" s="14"/>
      <c r="S806" s="14"/>
      <c r="T806" s="14"/>
      <c r="U806" s="14"/>
      <c r="V806" s="14"/>
      <c r="W806" s="14"/>
      <c r="X806" s="14"/>
      <c r="Y806" s="14"/>
      <c r="Z806" s="14"/>
      <c r="AA806" s="14"/>
      <c r="AB806" s="14"/>
      <c r="AC806" s="14"/>
      <c r="AD806" s="14"/>
      <c r="AE806" s="14"/>
      <c r="AF806" s="14"/>
      <c r="AG806" s="14"/>
    </row>
    <row r="807" spans="4:33" x14ac:dyDescent="0.25">
      <c r="D807" s="14"/>
      <c r="E807" s="14"/>
      <c r="F807" s="14"/>
      <c r="G807" s="3"/>
      <c r="H807" s="14"/>
      <c r="I807" s="4281"/>
      <c r="J807" s="4281"/>
      <c r="K807" s="4281"/>
      <c r="L807" s="4281"/>
      <c r="M807" s="14"/>
      <c r="N807" s="14"/>
      <c r="O807" s="14"/>
      <c r="P807" s="14"/>
      <c r="Q807" s="14"/>
      <c r="R807" s="14"/>
      <c r="S807" s="14"/>
      <c r="T807" s="14"/>
      <c r="U807" s="14"/>
      <c r="V807" s="14"/>
      <c r="W807" s="14"/>
      <c r="X807" s="14"/>
      <c r="Y807" s="14"/>
      <c r="Z807" s="14"/>
      <c r="AA807" s="14"/>
      <c r="AB807" s="14"/>
      <c r="AC807" s="14"/>
      <c r="AD807" s="14"/>
      <c r="AE807" s="14"/>
      <c r="AF807" s="14"/>
      <c r="AG807" s="14"/>
    </row>
    <row r="808" spans="4:33" x14ac:dyDescent="0.25">
      <c r="D808" s="14"/>
      <c r="E808" s="14"/>
      <c r="F808" s="14"/>
      <c r="G808" s="3"/>
      <c r="H808" s="14"/>
      <c r="I808" s="4281"/>
      <c r="J808" s="4281"/>
      <c r="K808" s="4281"/>
      <c r="L808" s="4281"/>
      <c r="M808" s="14"/>
      <c r="N808" s="14"/>
      <c r="O808" s="14"/>
      <c r="P808" s="14"/>
      <c r="Q808" s="14"/>
      <c r="R808" s="14"/>
      <c r="S808" s="14"/>
      <c r="T808" s="14"/>
      <c r="U808" s="14"/>
      <c r="V808" s="14"/>
      <c r="W808" s="14"/>
      <c r="X808" s="14"/>
      <c r="Y808" s="14"/>
      <c r="Z808" s="14"/>
      <c r="AA808" s="14"/>
      <c r="AB808" s="14"/>
      <c r="AC808" s="14"/>
      <c r="AD808" s="14"/>
      <c r="AE808" s="14"/>
      <c r="AF808" s="14"/>
      <c r="AG808" s="14"/>
    </row>
    <row r="809" spans="4:33" x14ac:dyDescent="0.25">
      <c r="D809" s="14"/>
      <c r="E809" s="14"/>
      <c r="F809" s="14"/>
      <c r="G809" s="3"/>
      <c r="H809" s="14"/>
      <c r="I809" s="4281"/>
      <c r="J809" s="4281"/>
      <c r="K809" s="4281"/>
      <c r="L809" s="4281"/>
      <c r="M809" s="14"/>
      <c r="N809" s="14"/>
      <c r="O809" s="14"/>
      <c r="P809" s="14"/>
      <c r="Q809" s="14"/>
      <c r="R809" s="14"/>
      <c r="S809" s="14"/>
      <c r="T809" s="14"/>
      <c r="U809" s="14"/>
      <c r="V809" s="14"/>
      <c r="W809" s="14"/>
      <c r="X809" s="14"/>
      <c r="Y809" s="14"/>
      <c r="Z809" s="14"/>
      <c r="AA809" s="14"/>
      <c r="AB809" s="14"/>
      <c r="AC809" s="14"/>
      <c r="AD809" s="14"/>
      <c r="AE809" s="14"/>
      <c r="AF809" s="14"/>
      <c r="AG809" s="14"/>
    </row>
    <row r="810" spans="4:33" x14ac:dyDescent="0.25">
      <c r="D810" s="14"/>
      <c r="E810" s="14"/>
      <c r="F810" s="14"/>
      <c r="G810" s="3"/>
      <c r="H810" s="14"/>
      <c r="I810" s="4281"/>
      <c r="J810" s="4281"/>
      <c r="K810" s="4281"/>
      <c r="L810" s="4281"/>
      <c r="M810" s="14"/>
      <c r="N810" s="14"/>
      <c r="O810" s="14"/>
      <c r="P810" s="14"/>
      <c r="Q810" s="14"/>
      <c r="R810" s="14"/>
      <c r="S810" s="14"/>
      <c r="T810" s="14"/>
      <c r="U810" s="14"/>
      <c r="V810" s="14"/>
      <c r="W810" s="14"/>
      <c r="X810" s="14"/>
      <c r="Y810" s="14"/>
      <c r="Z810" s="14"/>
      <c r="AA810" s="14"/>
      <c r="AB810" s="14"/>
      <c r="AC810" s="14"/>
      <c r="AD810" s="14"/>
      <c r="AE810" s="14"/>
      <c r="AF810" s="14"/>
      <c r="AG810" s="14"/>
    </row>
    <row r="811" spans="4:33" x14ac:dyDescent="0.25">
      <c r="D811" s="14"/>
      <c r="E811" s="14"/>
      <c r="F811" s="14"/>
      <c r="G811" s="3"/>
      <c r="H811" s="14"/>
      <c r="I811" s="4281"/>
      <c r="J811" s="4281"/>
      <c r="K811" s="4281"/>
      <c r="L811" s="4281"/>
      <c r="M811" s="14"/>
      <c r="N811" s="14"/>
      <c r="O811" s="14"/>
      <c r="P811" s="14"/>
      <c r="Q811" s="14"/>
      <c r="R811" s="14"/>
      <c r="S811" s="14"/>
      <c r="T811" s="14"/>
      <c r="U811" s="14"/>
      <c r="V811" s="14"/>
      <c r="W811" s="14"/>
      <c r="X811" s="14"/>
      <c r="Y811" s="14"/>
      <c r="Z811" s="14"/>
      <c r="AA811" s="14"/>
      <c r="AB811" s="14"/>
      <c r="AC811" s="14"/>
      <c r="AD811" s="14"/>
      <c r="AE811" s="14"/>
      <c r="AF811" s="14"/>
      <c r="AG811" s="14"/>
    </row>
    <row r="812" spans="4:33" x14ac:dyDescent="0.25">
      <c r="D812" s="14"/>
      <c r="E812" s="14"/>
      <c r="F812" s="14"/>
      <c r="G812" s="3"/>
      <c r="H812" s="14"/>
      <c r="I812" s="4281"/>
      <c r="J812" s="4281"/>
      <c r="K812" s="4281"/>
      <c r="L812" s="4281"/>
      <c r="M812" s="14"/>
      <c r="N812" s="14"/>
      <c r="O812" s="14"/>
      <c r="P812" s="14"/>
      <c r="Q812" s="14"/>
      <c r="R812" s="14"/>
      <c r="S812" s="14"/>
      <c r="T812" s="14"/>
      <c r="U812" s="14"/>
      <c r="V812" s="14"/>
      <c r="W812" s="14"/>
      <c r="X812" s="14"/>
      <c r="Y812" s="14"/>
      <c r="Z812" s="14"/>
      <c r="AA812" s="14"/>
      <c r="AB812" s="14"/>
      <c r="AC812" s="14"/>
      <c r="AD812" s="14"/>
      <c r="AE812" s="14"/>
      <c r="AF812" s="14"/>
      <c r="AG812" s="14"/>
    </row>
    <row r="813" spans="4:33" x14ac:dyDescent="0.25">
      <c r="D813" s="14"/>
      <c r="E813" s="14"/>
      <c r="F813" s="14"/>
      <c r="G813" s="3"/>
      <c r="H813" s="14"/>
      <c r="I813" s="4281"/>
      <c r="J813" s="4281"/>
      <c r="K813" s="4281"/>
      <c r="L813" s="4281"/>
      <c r="M813" s="14"/>
      <c r="N813" s="14"/>
      <c r="O813" s="14"/>
      <c r="P813" s="14"/>
      <c r="Q813" s="14"/>
      <c r="R813" s="14"/>
      <c r="S813" s="14"/>
      <c r="T813" s="14"/>
      <c r="U813" s="14"/>
      <c r="V813" s="14"/>
      <c r="W813" s="14"/>
      <c r="X813" s="14"/>
      <c r="Y813" s="14"/>
      <c r="Z813" s="14"/>
      <c r="AA813" s="14"/>
      <c r="AB813" s="14"/>
      <c r="AC813" s="14"/>
      <c r="AD813" s="14"/>
      <c r="AE813" s="14"/>
      <c r="AF813" s="14"/>
      <c r="AG813" s="14"/>
    </row>
    <row r="814" spans="4:33" x14ac:dyDescent="0.25">
      <c r="D814" s="14"/>
      <c r="E814" s="14"/>
      <c r="F814" s="14"/>
      <c r="G814" s="3"/>
      <c r="H814" s="14"/>
      <c r="I814" s="4281"/>
      <c r="J814" s="4281"/>
      <c r="K814" s="4281"/>
      <c r="L814" s="4281"/>
      <c r="M814" s="14"/>
      <c r="N814" s="14"/>
      <c r="O814" s="14"/>
      <c r="P814" s="14"/>
      <c r="Q814" s="14"/>
      <c r="R814" s="14"/>
      <c r="S814" s="14"/>
      <c r="T814" s="14"/>
      <c r="U814" s="14"/>
      <c r="V814" s="14"/>
      <c r="W814" s="14"/>
      <c r="X814" s="14"/>
      <c r="Y814" s="14"/>
      <c r="Z814" s="14"/>
      <c r="AA814" s="14"/>
      <c r="AB814" s="14"/>
      <c r="AC814" s="14"/>
      <c r="AD814" s="14"/>
      <c r="AE814" s="14"/>
      <c r="AF814" s="14"/>
      <c r="AG814" s="14"/>
    </row>
    <row r="815" spans="4:33" x14ac:dyDescent="0.25">
      <c r="D815" s="14"/>
      <c r="E815" s="14"/>
      <c r="F815" s="14"/>
      <c r="G815" s="3"/>
      <c r="H815" s="14"/>
      <c r="I815" s="4281"/>
      <c r="J815" s="4281"/>
      <c r="K815" s="4281"/>
      <c r="L815" s="4281"/>
      <c r="M815" s="14"/>
      <c r="N815" s="14"/>
      <c r="O815" s="14"/>
      <c r="P815" s="14"/>
      <c r="Q815" s="14"/>
      <c r="R815" s="14"/>
      <c r="S815" s="14"/>
      <c r="T815" s="14"/>
      <c r="U815" s="14"/>
      <c r="V815" s="14"/>
      <c r="W815" s="14"/>
      <c r="X815" s="14"/>
      <c r="Y815" s="14"/>
      <c r="Z815" s="14"/>
      <c r="AA815" s="14"/>
      <c r="AB815" s="14"/>
      <c r="AC815" s="14"/>
      <c r="AD815" s="14"/>
      <c r="AE815" s="14"/>
      <c r="AF815" s="14"/>
      <c r="AG815" s="14"/>
    </row>
    <row r="816" spans="4:33" x14ac:dyDescent="0.25">
      <c r="D816" s="14"/>
      <c r="E816" s="14"/>
      <c r="F816" s="14"/>
      <c r="G816" s="3"/>
      <c r="H816" s="14"/>
      <c r="I816" s="4281"/>
      <c r="J816" s="4281"/>
      <c r="K816" s="4281"/>
      <c r="L816" s="4281"/>
      <c r="M816" s="14"/>
      <c r="N816" s="14"/>
      <c r="O816" s="14"/>
      <c r="P816" s="14"/>
      <c r="Q816" s="14"/>
      <c r="R816" s="14"/>
      <c r="S816" s="14"/>
      <c r="T816" s="14"/>
      <c r="U816" s="14"/>
      <c r="V816" s="14"/>
      <c r="W816" s="14"/>
      <c r="X816" s="14"/>
      <c r="Y816" s="14"/>
      <c r="Z816" s="14"/>
      <c r="AA816" s="14"/>
      <c r="AB816" s="14"/>
      <c r="AC816" s="14"/>
      <c r="AD816" s="14"/>
      <c r="AE816" s="14"/>
      <c r="AF816" s="14"/>
      <c r="AG816" s="14"/>
    </row>
    <row r="817" spans="4:33" x14ac:dyDescent="0.25">
      <c r="D817" s="14"/>
      <c r="E817" s="14"/>
      <c r="F817" s="14"/>
      <c r="G817" s="3"/>
      <c r="H817" s="14"/>
      <c r="I817" s="4281"/>
      <c r="J817" s="4281"/>
      <c r="K817" s="4281"/>
      <c r="L817" s="4281"/>
      <c r="M817" s="14"/>
      <c r="N817" s="14"/>
      <c r="O817" s="14"/>
      <c r="P817" s="14"/>
      <c r="Q817" s="14"/>
      <c r="R817" s="14"/>
      <c r="S817" s="14"/>
      <c r="T817" s="14"/>
      <c r="U817" s="14"/>
      <c r="V817" s="14"/>
      <c r="W817" s="14"/>
      <c r="X817" s="14"/>
      <c r="Y817" s="14"/>
      <c r="Z817" s="14"/>
      <c r="AA817" s="14"/>
      <c r="AB817" s="14"/>
      <c r="AC817" s="14"/>
      <c r="AD817" s="14"/>
      <c r="AE817" s="14"/>
      <c r="AF817" s="14"/>
      <c r="AG817" s="14"/>
    </row>
    <row r="818" spans="4:33" x14ac:dyDescent="0.25">
      <c r="D818" s="14"/>
      <c r="E818" s="14"/>
      <c r="F818" s="14"/>
      <c r="G818" s="3"/>
      <c r="H818" s="14"/>
      <c r="I818" s="4281"/>
      <c r="J818" s="4281"/>
      <c r="K818" s="4281"/>
      <c r="L818" s="4281"/>
      <c r="M818" s="14"/>
      <c r="N818" s="14"/>
      <c r="O818" s="14"/>
      <c r="P818" s="14"/>
      <c r="Q818" s="14"/>
      <c r="R818" s="14"/>
      <c r="S818" s="14"/>
      <c r="T818" s="14"/>
      <c r="U818" s="14"/>
      <c r="V818" s="14"/>
      <c r="W818" s="14"/>
      <c r="X818" s="14"/>
      <c r="Y818" s="14"/>
      <c r="Z818" s="14"/>
      <c r="AA818" s="14"/>
      <c r="AB818" s="14"/>
      <c r="AC818" s="14"/>
      <c r="AD818" s="14"/>
      <c r="AE818" s="14"/>
      <c r="AF818" s="14"/>
      <c r="AG818" s="14"/>
    </row>
    <row r="819" spans="4:33" x14ac:dyDescent="0.25">
      <c r="D819" s="14"/>
      <c r="E819" s="14"/>
      <c r="F819" s="14"/>
      <c r="G819" s="3"/>
      <c r="H819" s="14"/>
      <c r="I819" s="4281"/>
      <c r="J819" s="4281"/>
      <c r="K819" s="4281"/>
      <c r="L819" s="4281"/>
      <c r="M819" s="14"/>
      <c r="N819" s="14"/>
      <c r="O819" s="14"/>
      <c r="P819" s="14"/>
      <c r="Q819" s="14"/>
      <c r="R819" s="14"/>
      <c r="S819" s="14"/>
      <c r="T819" s="14"/>
      <c r="U819" s="14"/>
      <c r="V819" s="14"/>
      <c r="W819" s="14"/>
      <c r="X819" s="14"/>
      <c r="Y819" s="14"/>
      <c r="Z819" s="14"/>
      <c r="AA819" s="14"/>
      <c r="AB819" s="14"/>
      <c r="AC819" s="14"/>
      <c r="AD819" s="14"/>
      <c r="AE819" s="14"/>
      <c r="AF819" s="14"/>
      <c r="AG819" s="14"/>
    </row>
    <row r="820" spans="4:33" x14ac:dyDescent="0.25">
      <c r="D820" s="14"/>
      <c r="E820" s="14"/>
      <c r="F820" s="14"/>
      <c r="G820" s="3"/>
      <c r="H820" s="14"/>
      <c r="I820" s="4281"/>
      <c r="J820" s="4281"/>
      <c r="K820" s="4281"/>
      <c r="L820" s="4281"/>
      <c r="M820" s="14"/>
      <c r="N820" s="14"/>
      <c r="O820" s="14"/>
      <c r="P820" s="14"/>
      <c r="Q820" s="14"/>
      <c r="R820" s="14"/>
      <c r="S820" s="14"/>
      <c r="T820" s="14"/>
      <c r="U820" s="14"/>
      <c r="V820" s="14"/>
      <c r="W820" s="14"/>
      <c r="X820" s="14"/>
      <c r="Y820" s="14"/>
      <c r="Z820" s="14"/>
      <c r="AA820" s="14"/>
      <c r="AB820" s="14"/>
      <c r="AC820" s="14"/>
      <c r="AD820" s="14"/>
      <c r="AE820" s="14"/>
      <c r="AF820" s="14"/>
      <c r="AG820" s="14"/>
    </row>
    <row r="821" spans="4:33" x14ac:dyDescent="0.25">
      <c r="D821" s="14"/>
      <c r="E821" s="14"/>
      <c r="F821" s="14"/>
      <c r="G821" s="3"/>
      <c r="H821" s="14"/>
      <c r="I821" s="4281"/>
      <c r="J821" s="4281"/>
      <c r="K821" s="4281"/>
      <c r="L821" s="4281"/>
      <c r="M821" s="14"/>
      <c r="N821" s="14"/>
      <c r="O821" s="14"/>
      <c r="P821" s="14"/>
      <c r="Q821" s="14"/>
      <c r="R821" s="14"/>
      <c r="S821" s="14"/>
      <c r="T821" s="14"/>
      <c r="U821" s="14"/>
      <c r="V821" s="14"/>
      <c r="W821" s="14"/>
      <c r="X821" s="14"/>
      <c r="Y821" s="14"/>
      <c r="Z821" s="14"/>
      <c r="AA821" s="14"/>
      <c r="AB821" s="14"/>
      <c r="AC821" s="14"/>
      <c r="AD821" s="14"/>
      <c r="AE821" s="14"/>
      <c r="AF821" s="14"/>
      <c r="AG821" s="14"/>
    </row>
    <row r="822" spans="4:33" x14ac:dyDescent="0.25">
      <c r="D822" s="14"/>
      <c r="E822" s="14"/>
      <c r="F822" s="14"/>
      <c r="G822" s="3"/>
      <c r="H822" s="14"/>
      <c r="I822" s="4281"/>
      <c r="J822" s="4281"/>
      <c r="K822" s="4281"/>
      <c r="L822" s="4281"/>
      <c r="M822" s="14"/>
      <c r="N822" s="14"/>
      <c r="O822" s="14"/>
      <c r="P822" s="14"/>
      <c r="Q822" s="14"/>
      <c r="R822" s="14"/>
      <c r="S822" s="14"/>
      <c r="T822" s="14"/>
      <c r="U822" s="14"/>
      <c r="V822" s="14"/>
      <c r="W822" s="14"/>
      <c r="X822" s="14"/>
      <c r="Y822" s="14"/>
      <c r="Z822" s="14"/>
      <c r="AA822" s="14"/>
      <c r="AB822" s="14"/>
      <c r="AC822" s="14"/>
      <c r="AD822" s="14"/>
      <c r="AE822" s="14"/>
      <c r="AF822" s="14"/>
      <c r="AG822" s="14"/>
    </row>
    <row r="823" spans="4:33" x14ac:dyDescent="0.25">
      <c r="D823" s="14"/>
      <c r="E823" s="14"/>
      <c r="F823" s="14"/>
      <c r="G823" s="3"/>
      <c r="H823" s="14"/>
      <c r="I823" s="4281"/>
      <c r="J823" s="4281"/>
      <c r="K823" s="4281"/>
      <c r="L823" s="4281"/>
      <c r="M823" s="14"/>
      <c r="N823" s="14"/>
      <c r="O823" s="14"/>
      <c r="P823" s="14"/>
      <c r="Q823" s="14"/>
      <c r="R823" s="14"/>
      <c r="S823" s="14"/>
      <c r="T823" s="14"/>
      <c r="U823" s="14"/>
      <c r="V823" s="14"/>
      <c r="W823" s="14"/>
      <c r="X823" s="14"/>
      <c r="Y823" s="14"/>
      <c r="Z823" s="14"/>
      <c r="AA823" s="14"/>
      <c r="AB823" s="14"/>
      <c r="AC823" s="14"/>
      <c r="AD823" s="14"/>
      <c r="AE823" s="14"/>
      <c r="AF823" s="14"/>
      <c r="AG823" s="14"/>
    </row>
    <row r="824" spans="4:33" x14ac:dyDescent="0.25">
      <c r="D824" s="14"/>
      <c r="E824" s="14"/>
      <c r="F824" s="14"/>
      <c r="G824" s="3"/>
      <c r="H824" s="14"/>
      <c r="I824" s="4281"/>
      <c r="J824" s="4281"/>
      <c r="K824" s="4281"/>
      <c r="L824" s="4281"/>
      <c r="M824" s="14"/>
      <c r="N824" s="14"/>
      <c r="O824" s="14"/>
      <c r="P824" s="14"/>
      <c r="Q824" s="14"/>
      <c r="R824" s="14"/>
      <c r="S824" s="14"/>
      <c r="T824" s="14"/>
      <c r="U824" s="14"/>
      <c r="V824" s="14"/>
      <c r="W824" s="14"/>
      <c r="X824" s="14"/>
      <c r="Y824" s="14"/>
      <c r="Z824" s="14"/>
      <c r="AA824" s="14"/>
      <c r="AB824" s="14"/>
      <c r="AC824" s="14"/>
      <c r="AD824" s="14"/>
      <c r="AE824" s="14"/>
      <c r="AF824" s="14"/>
      <c r="AG824" s="14"/>
    </row>
    <row r="825" spans="4:33" x14ac:dyDescent="0.25">
      <c r="D825" s="14"/>
      <c r="E825" s="14"/>
      <c r="F825" s="14"/>
      <c r="G825" s="3"/>
      <c r="H825" s="14"/>
      <c r="I825" s="4281"/>
      <c r="J825" s="4281"/>
      <c r="K825" s="4281"/>
      <c r="L825" s="4281"/>
      <c r="M825" s="14"/>
      <c r="N825" s="14"/>
      <c r="O825" s="14"/>
      <c r="P825" s="14"/>
      <c r="Q825" s="14"/>
      <c r="R825" s="14"/>
      <c r="S825" s="14"/>
      <c r="T825" s="14"/>
      <c r="U825" s="14"/>
      <c r="V825" s="14"/>
      <c r="W825" s="14"/>
      <c r="X825" s="14"/>
      <c r="Y825" s="14"/>
      <c r="Z825" s="14"/>
      <c r="AA825" s="14"/>
      <c r="AB825" s="14"/>
      <c r="AC825" s="14"/>
      <c r="AD825" s="14"/>
      <c r="AE825" s="14"/>
      <c r="AF825" s="14"/>
      <c r="AG825" s="14"/>
    </row>
    <row r="826" spans="4:33" x14ac:dyDescent="0.25">
      <c r="D826" s="14"/>
      <c r="E826" s="14"/>
      <c r="F826" s="14"/>
      <c r="G826" s="3"/>
      <c r="H826" s="14"/>
      <c r="I826" s="4281"/>
      <c r="J826" s="4281"/>
      <c r="K826" s="4281"/>
      <c r="L826" s="4281"/>
      <c r="M826" s="14"/>
      <c r="N826" s="14"/>
      <c r="O826" s="14"/>
      <c r="P826" s="14"/>
      <c r="Q826" s="14"/>
      <c r="R826" s="14"/>
      <c r="S826" s="14"/>
      <c r="T826" s="14"/>
      <c r="U826" s="14"/>
      <c r="V826" s="14"/>
      <c r="W826" s="14"/>
      <c r="X826" s="14"/>
      <c r="Y826" s="14"/>
      <c r="Z826" s="14"/>
      <c r="AA826" s="14"/>
      <c r="AB826" s="14"/>
      <c r="AC826" s="14"/>
      <c r="AD826" s="14"/>
      <c r="AE826" s="14"/>
      <c r="AF826" s="14"/>
      <c r="AG826" s="14"/>
    </row>
    <row r="827" spans="4:33" x14ac:dyDescent="0.25">
      <c r="D827" s="14"/>
      <c r="E827" s="14"/>
      <c r="F827" s="14"/>
      <c r="G827" s="3"/>
      <c r="H827" s="14"/>
      <c r="I827" s="4281"/>
      <c r="J827" s="4281"/>
      <c r="K827" s="4281"/>
      <c r="L827" s="4281"/>
      <c r="M827" s="14"/>
      <c r="N827" s="14"/>
      <c r="O827" s="14"/>
      <c r="P827" s="14"/>
      <c r="Q827" s="14"/>
      <c r="R827" s="14"/>
      <c r="S827" s="14"/>
      <c r="T827" s="14"/>
      <c r="U827" s="14"/>
      <c r="V827" s="14"/>
      <c r="W827" s="14"/>
      <c r="X827" s="14"/>
      <c r="Y827" s="14"/>
      <c r="Z827" s="14"/>
      <c r="AA827" s="14"/>
      <c r="AB827" s="14"/>
      <c r="AC827" s="14"/>
      <c r="AD827" s="14"/>
      <c r="AE827" s="14"/>
      <c r="AF827" s="14"/>
      <c r="AG827" s="14"/>
    </row>
    <row r="828" spans="4:33" x14ac:dyDescent="0.25">
      <c r="D828" s="14"/>
      <c r="E828" s="14"/>
      <c r="F828" s="14"/>
      <c r="G828" s="3"/>
      <c r="H828" s="14"/>
      <c r="I828" s="4281"/>
      <c r="J828" s="4281"/>
      <c r="K828" s="4281"/>
      <c r="L828" s="4281"/>
      <c r="M828" s="14"/>
      <c r="N828" s="14"/>
      <c r="O828" s="14"/>
      <c r="P828" s="14"/>
      <c r="Q828" s="14"/>
      <c r="R828" s="14"/>
      <c r="S828" s="14"/>
      <c r="T828" s="14"/>
      <c r="U828" s="14"/>
      <c r="V828" s="14"/>
      <c r="W828" s="14"/>
      <c r="X828" s="14"/>
      <c r="Y828" s="14"/>
      <c r="Z828" s="14"/>
      <c r="AA828" s="14"/>
      <c r="AB828" s="14"/>
      <c r="AC828" s="14"/>
      <c r="AD828" s="14"/>
      <c r="AE828" s="14"/>
      <c r="AF828" s="14"/>
      <c r="AG828" s="14"/>
    </row>
    <row r="829" spans="4:33" x14ac:dyDescent="0.25">
      <c r="D829" s="14"/>
      <c r="E829" s="14"/>
      <c r="F829" s="14"/>
      <c r="G829" s="3"/>
      <c r="H829" s="14"/>
      <c r="I829" s="4281"/>
      <c r="J829" s="4281"/>
      <c r="K829" s="4281"/>
      <c r="L829" s="4281"/>
      <c r="M829" s="14"/>
      <c r="N829" s="14"/>
      <c r="O829" s="14"/>
      <c r="P829" s="14"/>
      <c r="Q829" s="14"/>
      <c r="R829" s="14"/>
      <c r="S829" s="14"/>
      <c r="T829" s="14"/>
      <c r="U829" s="14"/>
      <c r="V829" s="14"/>
      <c r="W829" s="14"/>
      <c r="X829" s="14"/>
      <c r="Y829" s="14"/>
      <c r="Z829" s="14"/>
      <c r="AA829" s="14"/>
      <c r="AB829" s="14"/>
      <c r="AC829" s="14"/>
      <c r="AD829" s="14"/>
      <c r="AE829" s="14"/>
      <c r="AF829" s="14"/>
      <c r="AG829" s="14"/>
    </row>
    <row r="830" spans="4:33" x14ac:dyDescent="0.25">
      <c r="D830" s="14"/>
      <c r="E830" s="14"/>
      <c r="F830" s="14"/>
      <c r="G830" s="3"/>
      <c r="H830" s="14"/>
      <c r="I830" s="4281"/>
      <c r="J830" s="4281"/>
      <c r="K830" s="4281"/>
      <c r="L830" s="4281"/>
      <c r="M830" s="14"/>
      <c r="N830" s="14"/>
      <c r="O830" s="14"/>
      <c r="P830" s="14"/>
      <c r="Q830" s="14"/>
      <c r="R830" s="14"/>
      <c r="S830" s="14"/>
      <c r="T830" s="14"/>
      <c r="U830" s="14"/>
      <c r="V830" s="14"/>
      <c r="W830" s="14"/>
      <c r="X830" s="14"/>
      <c r="Y830" s="14"/>
      <c r="Z830" s="14"/>
      <c r="AA830" s="14"/>
      <c r="AB830" s="14"/>
      <c r="AC830" s="14"/>
      <c r="AD830" s="14"/>
      <c r="AE830" s="14"/>
      <c r="AF830" s="14"/>
      <c r="AG830" s="14"/>
    </row>
    <row r="831" spans="4:33" x14ac:dyDescent="0.25">
      <c r="D831" s="14"/>
      <c r="E831" s="14"/>
      <c r="F831" s="14"/>
      <c r="G831" s="3"/>
      <c r="H831" s="14"/>
      <c r="I831" s="4281"/>
      <c r="J831" s="4281"/>
      <c r="K831" s="4281"/>
      <c r="L831" s="4281"/>
      <c r="M831" s="14"/>
      <c r="N831" s="14"/>
      <c r="O831" s="14"/>
      <c r="P831" s="14"/>
      <c r="Q831" s="14"/>
      <c r="R831" s="14"/>
      <c r="S831" s="14"/>
      <c r="T831" s="14"/>
      <c r="U831" s="14"/>
      <c r="V831" s="14"/>
      <c r="W831" s="14"/>
      <c r="X831" s="14"/>
      <c r="Y831" s="14"/>
      <c r="Z831" s="14"/>
      <c r="AA831" s="14"/>
      <c r="AB831" s="14"/>
      <c r="AC831" s="14"/>
      <c r="AD831" s="14"/>
      <c r="AE831" s="14"/>
      <c r="AF831" s="14"/>
      <c r="AG831" s="14"/>
    </row>
    <row r="832" spans="4:33" x14ac:dyDescent="0.25">
      <c r="D832" s="14"/>
      <c r="E832" s="14"/>
      <c r="F832" s="14"/>
      <c r="G832" s="3"/>
      <c r="H832" s="14"/>
      <c r="I832" s="4281"/>
      <c r="J832" s="4281"/>
      <c r="K832" s="4281"/>
      <c r="L832" s="4281"/>
      <c r="M832" s="14"/>
      <c r="N832" s="14"/>
      <c r="O832" s="14"/>
      <c r="P832" s="14"/>
      <c r="Q832" s="14"/>
      <c r="R832" s="14"/>
      <c r="S832" s="14"/>
      <c r="T832" s="14"/>
      <c r="U832" s="14"/>
      <c r="V832" s="14"/>
      <c r="W832" s="14"/>
      <c r="X832" s="14"/>
      <c r="Y832" s="14"/>
      <c r="Z832" s="14"/>
      <c r="AA832" s="14"/>
      <c r="AB832" s="14"/>
      <c r="AC832" s="14"/>
      <c r="AD832" s="14"/>
      <c r="AE832" s="14"/>
      <c r="AF832" s="14"/>
      <c r="AG832" s="14"/>
    </row>
    <row r="833" spans="4:33" x14ac:dyDescent="0.25">
      <c r="D833" s="14"/>
      <c r="E833" s="14"/>
      <c r="F833" s="14"/>
      <c r="G833" s="3"/>
      <c r="H833" s="14"/>
      <c r="I833" s="4281"/>
      <c r="J833" s="4281"/>
      <c r="K833" s="4281"/>
      <c r="L833" s="4281"/>
      <c r="M833" s="14"/>
      <c r="N833" s="14"/>
      <c r="O833" s="14"/>
      <c r="P833" s="14"/>
      <c r="Q833" s="14"/>
      <c r="R833" s="14"/>
      <c r="S833" s="14"/>
      <c r="T833" s="14"/>
      <c r="U833" s="14"/>
      <c r="V833" s="14"/>
      <c r="W833" s="14"/>
      <c r="X833" s="14"/>
      <c r="Y833" s="14"/>
      <c r="Z833" s="14"/>
      <c r="AA833" s="14"/>
      <c r="AB833" s="14"/>
      <c r="AC833" s="14"/>
      <c r="AD833" s="14"/>
      <c r="AE833" s="14"/>
      <c r="AF833" s="14"/>
      <c r="AG833" s="14"/>
    </row>
    <row r="834" spans="4:33" x14ac:dyDescent="0.25">
      <c r="D834" s="14"/>
      <c r="E834" s="14"/>
      <c r="F834" s="14"/>
      <c r="G834" s="3"/>
      <c r="H834" s="14"/>
      <c r="I834" s="4281"/>
      <c r="J834" s="4281"/>
      <c r="K834" s="4281"/>
      <c r="L834" s="4281"/>
      <c r="M834" s="14"/>
      <c r="N834" s="14"/>
      <c r="O834" s="14"/>
      <c r="P834" s="14"/>
      <c r="Q834" s="14"/>
      <c r="R834" s="14"/>
      <c r="S834" s="14"/>
      <c r="T834" s="14"/>
      <c r="U834" s="14"/>
      <c r="V834" s="14"/>
      <c r="W834" s="14"/>
      <c r="X834" s="14"/>
      <c r="Y834" s="14"/>
      <c r="Z834" s="14"/>
      <c r="AA834" s="14"/>
      <c r="AB834" s="14"/>
      <c r="AC834" s="14"/>
      <c r="AD834" s="14"/>
      <c r="AE834" s="14"/>
      <c r="AF834" s="14"/>
      <c r="AG834" s="14"/>
    </row>
    <row r="835" spans="4:33" x14ac:dyDescent="0.25">
      <c r="D835" s="14"/>
      <c r="E835" s="14"/>
      <c r="F835" s="14"/>
      <c r="G835" s="3"/>
      <c r="H835" s="14"/>
      <c r="I835" s="4281"/>
      <c r="J835" s="4281"/>
      <c r="K835" s="4281"/>
      <c r="L835" s="4281"/>
      <c r="M835" s="14"/>
      <c r="N835" s="14"/>
      <c r="O835" s="14"/>
      <c r="P835" s="14"/>
      <c r="Q835" s="14"/>
      <c r="R835" s="14"/>
      <c r="S835" s="14"/>
      <c r="T835" s="14"/>
      <c r="U835" s="14"/>
      <c r="V835" s="14"/>
      <c r="W835" s="14"/>
      <c r="X835" s="14"/>
      <c r="Y835" s="14"/>
      <c r="Z835" s="14"/>
      <c r="AA835" s="14"/>
      <c r="AB835" s="14"/>
      <c r="AC835" s="14"/>
      <c r="AD835" s="14"/>
      <c r="AE835" s="14"/>
      <c r="AF835" s="14"/>
      <c r="AG835" s="14"/>
    </row>
    <row r="836" spans="4:33" x14ac:dyDescent="0.25">
      <c r="D836" s="14"/>
      <c r="E836" s="14"/>
      <c r="F836" s="14"/>
      <c r="G836" s="3"/>
      <c r="H836" s="14"/>
      <c r="I836" s="4281"/>
      <c r="J836" s="4281"/>
      <c r="K836" s="4281"/>
      <c r="L836" s="4281"/>
      <c r="M836" s="14"/>
      <c r="N836" s="14"/>
      <c r="O836" s="14"/>
      <c r="P836" s="14"/>
      <c r="Q836" s="14"/>
      <c r="R836" s="14"/>
      <c r="S836" s="14"/>
      <c r="T836" s="14"/>
      <c r="U836" s="14"/>
      <c r="V836" s="14"/>
      <c r="W836" s="14"/>
      <c r="X836" s="14"/>
      <c r="Y836" s="14"/>
      <c r="Z836" s="14"/>
      <c r="AA836" s="14"/>
      <c r="AB836" s="14"/>
      <c r="AC836" s="14"/>
      <c r="AD836" s="14"/>
      <c r="AE836" s="14"/>
      <c r="AF836" s="14"/>
      <c r="AG836" s="14"/>
    </row>
    <row r="837" spans="4:33" x14ac:dyDescent="0.25">
      <c r="D837" s="14"/>
      <c r="E837" s="14"/>
      <c r="F837" s="14"/>
      <c r="G837" s="3"/>
      <c r="H837" s="14"/>
      <c r="I837" s="4281"/>
      <c r="J837" s="4281"/>
      <c r="K837" s="4281"/>
      <c r="L837" s="4281"/>
      <c r="M837" s="14"/>
      <c r="N837" s="14"/>
      <c r="O837" s="14"/>
      <c r="P837" s="14"/>
      <c r="Q837" s="14"/>
      <c r="R837" s="14"/>
      <c r="S837" s="14"/>
      <c r="T837" s="14"/>
      <c r="U837" s="14"/>
      <c r="V837" s="14"/>
      <c r="W837" s="14"/>
      <c r="X837" s="14"/>
      <c r="Y837" s="14"/>
      <c r="Z837" s="14"/>
      <c r="AA837" s="14"/>
      <c r="AB837" s="14"/>
      <c r="AC837" s="14"/>
      <c r="AD837" s="14"/>
      <c r="AE837" s="14"/>
      <c r="AF837" s="14"/>
      <c r="AG837" s="14"/>
    </row>
    <row r="838" spans="4:33" x14ac:dyDescent="0.25">
      <c r="D838" s="14"/>
      <c r="E838" s="14"/>
      <c r="F838" s="14"/>
      <c r="G838" s="3"/>
      <c r="H838" s="14"/>
      <c r="I838" s="4281"/>
      <c r="J838" s="4281"/>
      <c r="K838" s="4281"/>
      <c r="L838" s="4281"/>
      <c r="M838" s="14"/>
      <c r="N838" s="14"/>
      <c r="O838" s="14"/>
      <c r="P838" s="14"/>
      <c r="Q838" s="14"/>
      <c r="R838" s="14"/>
      <c r="S838" s="14"/>
      <c r="T838" s="14"/>
      <c r="U838" s="14"/>
      <c r="V838" s="14"/>
      <c r="W838" s="14"/>
      <c r="X838" s="14"/>
      <c r="Y838" s="14"/>
      <c r="Z838" s="14"/>
      <c r="AA838" s="14"/>
      <c r="AB838" s="14"/>
      <c r="AC838" s="14"/>
      <c r="AD838" s="14"/>
      <c r="AE838" s="14"/>
      <c r="AF838" s="14"/>
      <c r="AG838" s="14"/>
    </row>
    <row r="839" spans="4:33" x14ac:dyDescent="0.25">
      <c r="D839" s="14"/>
      <c r="E839" s="14"/>
      <c r="F839" s="14"/>
      <c r="G839" s="3"/>
      <c r="H839" s="14"/>
      <c r="I839" s="4281"/>
      <c r="J839" s="4281"/>
      <c r="K839" s="4281"/>
      <c r="L839" s="4281"/>
      <c r="M839" s="14"/>
      <c r="N839" s="14"/>
      <c r="O839" s="14"/>
      <c r="P839" s="14"/>
      <c r="Q839" s="14"/>
      <c r="R839" s="14"/>
      <c r="S839" s="14"/>
      <c r="T839" s="14"/>
      <c r="U839" s="14"/>
      <c r="V839" s="14"/>
      <c r="W839" s="14"/>
      <c r="X839" s="14"/>
      <c r="Y839" s="14"/>
      <c r="Z839" s="14"/>
      <c r="AA839" s="14"/>
      <c r="AB839" s="14"/>
      <c r="AC839" s="14"/>
      <c r="AD839" s="14"/>
      <c r="AE839" s="14"/>
      <c r="AF839" s="14"/>
      <c r="AG839" s="14"/>
    </row>
    <row r="840" spans="4:33" x14ac:dyDescent="0.25">
      <c r="D840" s="14"/>
      <c r="E840" s="14"/>
      <c r="F840" s="14"/>
      <c r="G840" s="3"/>
      <c r="H840" s="14"/>
      <c r="I840" s="4281"/>
      <c r="J840" s="4281"/>
      <c r="K840" s="4281"/>
      <c r="L840" s="4281"/>
      <c r="M840" s="14"/>
      <c r="N840" s="14"/>
      <c r="O840" s="14"/>
      <c r="P840" s="14"/>
      <c r="Q840" s="14"/>
      <c r="R840" s="14"/>
      <c r="S840" s="14"/>
      <c r="T840" s="14"/>
      <c r="U840" s="14"/>
      <c r="V840" s="14"/>
      <c r="W840" s="14"/>
      <c r="X840" s="14"/>
      <c r="Y840" s="14"/>
      <c r="Z840" s="14"/>
      <c r="AA840" s="14"/>
      <c r="AB840" s="14"/>
      <c r="AC840" s="14"/>
      <c r="AD840" s="14"/>
      <c r="AE840" s="14"/>
      <c r="AF840" s="14"/>
      <c r="AG840" s="14"/>
    </row>
    <row r="841" spans="4:33" x14ac:dyDescent="0.25">
      <c r="D841" s="14"/>
      <c r="E841" s="14"/>
      <c r="F841" s="14"/>
      <c r="G841" s="3"/>
      <c r="H841" s="14"/>
      <c r="I841" s="4281"/>
      <c r="J841" s="4281"/>
      <c r="K841" s="4281"/>
      <c r="L841" s="4281"/>
      <c r="M841" s="14"/>
      <c r="N841" s="14"/>
      <c r="O841" s="14"/>
      <c r="P841" s="14"/>
      <c r="Q841" s="14"/>
      <c r="R841" s="14"/>
      <c r="S841" s="14"/>
      <c r="T841" s="14"/>
      <c r="U841" s="14"/>
      <c r="V841" s="14"/>
      <c r="W841" s="14"/>
      <c r="X841" s="14"/>
      <c r="Y841" s="14"/>
      <c r="Z841" s="14"/>
      <c r="AA841" s="14"/>
      <c r="AB841" s="14"/>
      <c r="AC841" s="14"/>
      <c r="AD841" s="14"/>
      <c r="AE841" s="14"/>
      <c r="AF841" s="14"/>
      <c r="AG841" s="14"/>
    </row>
    <row r="842" spans="4:33" x14ac:dyDescent="0.25">
      <c r="D842" s="14"/>
      <c r="E842" s="14"/>
      <c r="F842" s="14"/>
      <c r="G842" s="3"/>
      <c r="H842" s="14"/>
      <c r="I842" s="4281"/>
      <c r="J842" s="4281"/>
      <c r="K842" s="4281"/>
      <c r="L842" s="4281"/>
      <c r="M842" s="14"/>
      <c r="N842" s="14"/>
      <c r="O842" s="14"/>
      <c r="P842" s="14"/>
      <c r="Q842" s="14"/>
      <c r="R842" s="14"/>
      <c r="S842" s="14"/>
      <c r="T842" s="14"/>
      <c r="U842" s="14"/>
      <c r="V842" s="14"/>
      <c r="W842" s="14"/>
      <c r="X842" s="14"/>
      <c r="Y842" s="14"/>
      <c r="Z842" s="14"/>
      <c r="AA842" s="14"/>
      <c r="AB842" s="14"/>
      <c r="AC842" s="14"/>
      <c r="AD842" s="14"/>
      <c r="AE842" s="14"/>
      <c r="AF842" s="14"/>
      <c r="AG842" s="14"/>
    </row>
    <row r="843" spans="4:33" x14ac:dyDescent="0.25">
      <c r="D843" s="14"/>
      <c r="E843" s="14"/>
      <c r="F843" s="14"/>
      <c r="G843" s="3"/>
      <c r="H843" s="14"/>
      <c r="I843" s="4281"/>
      <c r="J843" s="4281"/>
      <c r="K843" s="4281"/>
      <c r="L843" s="4281"/>
      <c r="M843" s="14"/>
      <c r="N843" s="14"/>
      <c r="O843" s="14"/>
      <c r="P843" s="14"/>
      <c r="Q843" s="14"/>
      <c r="R843" s="14"/>
      <c r="S843" s="14"/>
      <c r="T843" s="14"/>
      <c r="U843" s="14"/>
      <c r="V843" s="14"/>
      <c r="W843" s="14"/>
      <c r="X843" s="14"/>
      <c r="Y843" s="14"/>
      <c r="Z843" s="14"/>
      <c r="AA843" s="14"/>
      <c r="AB843" s="14"/>
      <c r="AC843" s="14"/>
      <c r="AD843" s="14"/>
      <c r="AE843" s="14"/>
      <c r="AF843" s="14"/>
      <c r="AG843" s="14"/>
    </row>
    <row r="844" spans="4:33" x14ac:dyDescent="0.25">
      <c r="D844" s="14"/>
      <c r="E844" s="14"/>
      <c r="F844" s="14"/>
      <c r="G844" s="3"/>
      <c r="H844" s="14"/>
      <c r="I844" s="4281"/>
      <c r="J844" s="4281"/>
      <c r="K844" s="4281"/>
      <c r="L844" s="4281"/>
      <c r="M844" s="14"/>
      <c r="N844" s="14"/>
      <c r="O844" s="14"/>
      <c r="P844" s="14"/>
      <c r="Q844" s="14"/>
      <c r="R844" s="14"/>
      <c r="S844" s="14"/>
      <c r="T844" s="14"/>
      <c r="U844" s="14"/>
      <c r="V844" s="14"/>
      <c r="W844" s="14"/>
      <c r="X844" s="14"/>
      <c r="Y844" s="14"/>
      <c r="Z844" s="14"/>
      <c r="AA844" s="14"/>
      <c r="AB844" s="14"/>
      <c r="AC844" s="14"/>
      <c r="AD844" s="14"/>
      <c r="AE844" s="14"/>
      <c r="AF844" s="14"/>
      <c r="AG844" s="14"/>
    </row>
    <row r="845" spans="4:33" x14ac:dyDescent="0.25">
      <c r="D845" s="14"/>
      <c r="E845" s="14"/>
      <c r="F845" s="14"/>
      <c r="G845" s="3"/>
      <c r="H845" s="14"/>
      <c r="I845" s="4281"/>
      <c r="J845" s="4281"/>
      <c r="K845" s="4281"/>
      <c r="L845" s="4281"/>
      <c r="M845" s="14"/>
      <c r="N845" s="14"/>
      <c r="O845" s="14"/>
      <c r="P845" s="14"/>
      <c r="Q845" s="14"/>
      <c r="R845" s="14"/>
      <c r="S845" s="14"/>
      <c r="T845" s="14"/>
      <c r="U845" s="14"/>
      <c r="V845" s="14"/>
      <c r="W845" s="14"/>
      <c r="X845" s="14"/>
      <c r="Y845" s="14"/>
      <c r="Z845" s="14"/>
      <c r="AA845" s="14"/>
      <c r="AB845" s="14"/>
      <c r="AC845" s="14"/>
      <c r="AD845" s="14"/>
      <c r="AE845" s="14"/>
      <c r="AF845" s="14"/>
      <c r="AG845" s="14"/>
    </row>
    <row r="846" spans="4:33" x14ac:dyDescent="0.25">
      <c r="D846" s="14"/>
      <c r="E846" s="14"/>
      <c r="F846" s="14"/>
      <c r="G846" s="3"/>
      <c r="H846" s="14"/>
      <c r="I846" s="4281"/>
      <c r="J846" s="4281"/>
      <c r="K846" s="4281"/>
      <c r="L846" s="4281"/>
      <c r="M846" s="14"/>
      <c r="N846" s="14"/>
      <c r="O846" s="14"/>
      <c r="P846" s="14"/>
      <c r="Q846" s="14"/>
      <c r="R846" s="14"/>
      <c r="S846" s="14"/>
      <c r="T846" s="14"/>
      <c r="U846" s="14"/>
      <c r="V846" s="14"/>
      <c r="W846" s="14"/>
      <c r="X846" s="14"/>
      <c r="Y846" s="14"/>
      <c r="Z846" s="14"/>
      <c r="AA846" s="14"/>
      <c r="AB846" s="14"/>
      <c r="AC846" s="14"/>
      <c r="AD846" s="14"/>
      <c r="AE846" s="14"/>
      <c r="AF846" s="14"/>
      <c r="AG846" s="14"/>
    </row>
    <row r="847" spans="4:33" x14ac:dyDescent="0.25">
      <c r="D847" s="14"/>
      <c r="E847" s="14"/>
      <c r="F847" s="14"/>
      <c r="G847" s="3"/>
      <c r="H847" s="14"/>
      <c r="I847" s="4281"/>
      <c r="J847" s="4281"/>
      <c r="K847" s="4281"/>
      <c r="L847" s="4281"/>
      <c r="M847" s="14"/>
      <c r="N847" s="14"/>
      <c r="O847" s="14"/>
      <c r="P847" s="14"/>
      <c r="Q847" s="14"/>
      <c r="R847" s="14"/>
      <c r="S847" s="14"/>
      <c r="T847" s="14"/>
      <c r="U847" s="14"/>
      <c r="V847" s="14"/>
      <c r="W847" s="14"/>
      <c r="X847" s="14"/>
      <c r="Y847" s="14"/>
      <c r="Z847" s="14"/>
      <c r="AA847" s="14"/>
      <c r="AB847" s="14"/>
      <c r="AC847" s="14"/>
      <c r="AD847" s="14"/>
      <c r="AE847" s="14"/>
      <c r="AF847" s="14"/>
      <c r="AG847" s="14"/>
    </row>
    <row r="848" spans="4:33" x14ac:dyDescent="0.25">
      <c r="D848" s="14"/>
      <c r="E848" s="14"/>
      <c r="F848" s="14"/>
      <c r="G848" s="3"/>
      <c r="H848" s="14"/>
      <c r="I848" s="4281"/>
      <c r="J848" s="4281"/>
      <c r="K848" s="4281"/>
      <c r="L848" s="4281"/>
      <c r="M848" s="14"/>
      <c r="N848" s="14"/>
      <c r="O848" s="14"/>
      <c r="P848" s="14"/>
      <c r="Q848" s="14"/>
      <c r="R848" s="14"/>
      <c r="S848" s="14"/>
      <c r="T848" s="14"/>
      <c r="U848" s="14"/>
      <c r="V848" s="14"/>
      <c r="W848" s="14"/>
      <c r="X848" s="14"/>
      <c r="Y848" s="14"/>
      <c r="Z848" s="14"/>
      <c r="AA848" s="14"/>
      <c r="AB848" s="14"/>
      <c r="AC848" s="14"/>
      <c r="AD848" s="14"/>
      <c r="AE848" s="14"/>
      <c r="AF848" s="14"/>
      <c r="AG848" s="14"/>
    </row>
    <row r="849" spans="4:33" x14ac:dyDescent="0.25">
      <c r="D849" s="14"/>
      <c r="E849" s="14"/>
      <c r="F849" s="14"/>
      <c r="G849" s="3"/>
      <c r="H849" s="14"/>
      <c r="I849" s="4281"/>
      <c r="J849" s="4281"/>
      <c r="K849" s="4281"/>
      <c r="L849" s="4281"/>
      <c r="M849" s="14"/>
      <c r="N849" s="14"/>
      <c r="O849" s="14"/>
      <c r="P849" s="14"/>
      <c r="Q849" s="14"/>
      <c r="R849" s="14"/>
      <c r="S849" s="14"/>
      <c r="T849" s="14"/>
      <c r="U849" s="14"/>
      <c r="V849" s="14"/>
      <c r="W849" s="14"/>
      <c r="X849" s="14"/>
      <c r="Y849" s="14"/>
      <c r="Z849" s="14"/>
      <c r="AA849" s="14"/>
      <c r="AB849" s="14"/>
      <c r="AC849" s="14"/>
      <c r="AD849" s="14"/>
      <c r="AE849" s="14"/>
      <c r="AF849" s="14"/>
      <c r="AG849" s="14"/>
    </row>
    <row r="850" spans="4:33" x14ac:dyDescent="0.25">
      <c r="D850" s="14"/>
      <c r="E850" s="14"/>
      <c r="F850" s="14"/>
      <c r="G850" s="3"/>
      <c r="H850" s="14"/>
      <c r="I850" s="4281"/>
      <c r="J850" s="4281"/>
      <c r="K850" s="4281"/>
      <c r="L850" s="4281"/>
      <c r="M850" s="14"/>
      <c r="N850" s="14"/>
      <c r="O850" s="14"/>
      <c r="P850" s="14"/>
      <c r="Q850" s="14"/>
      <c r="R850" s="14"/>
      <c r="S850" s="14"/>
      <c r="T850" s="14"/>
      <c r="U850" s="14"/>
      <c r="V850" s="14"/>
      <c r="W850" s="14"/>
      <c r="X850" s="14"/>
      <c r="Y850" s="14"/>
      <c r="Z850" s="14"/>
      <c r="AA850" s="14"/>
      <c r="AB850" s="14"/>
      <c r="AC850" s="14"/>
      <c r="AD850" s="14"/>
      <c r="AE850" s="14"/>
      <c r="AF850" s="14"/>
      <c r="AG850" s="14"/>
    </row>
    <row r="851" spans="4:33" x14ac:dyDescent="0.25">
      <c r="D851" s="14"/>
      <c r="E851" s="14"/>
      <c r="F851" s="14"/>
      <c r="G851" s="3"/>
      <c r="H851" s="14"/>
      <c r="I851" s="4281"/>
      <c r="J851" s="4281"/>
      <c r="K851" s="4281"/>
      <c r="L851" s="4281"/>
      <c r="M851" s="14"/>
      <c r="N851" s="14"/>
      <c r="O851" s="14"/>
      <c r="P851" s="14"/>
      <c r="Q851" s="14"/>
      <c r="R851" s="14"/>
      <c r="S851" s="14"/>
      <c r="T851" s="14"/>
      <c r="U851" s="14"/>
      <c r="V851" s="14"/>
      <c r="W851" s="14"/>
      <c r="X851" s="14"/>
      <c r="Y851" s="14"/>
      <c r="Z851" s="14"/>
      <c r="AA851" s="14"/>
      <c r="AB851" s="14"/>
      <c r="AC851" s="14"/>
      <c r="AD851" s="14"/>
      <c r="AE851" s="14"/>
      <c r="AF851" s="14"/>
      <c r="AG851" s="14"/>
    </row>
    <row r="852" spans="4:33" x14ac:dyDescent="0.25">
      <c r="D852" s="14"/>
      <c r="E852" s="14"/>
      <c r="F852" s="14"/>
      <c r="G852" s="3"/>
      <c r="H852" s="14"/>
      <c r="I852" s="4281"/>
      <c r="J852" s="4281"/>
      <c r="K852" s="4281"/>
      <c r="L852" s="4281"/>
      <c r="M852" s="14"/>
      <c r="N852" s="14"/>
      <c r="O852" s="14"/>
      <c r="P852" s="14"/>
      <c r="Q852" s="14"/>
      <c r="R852" s="14"/>
      <c r="S852" s="14"/>
      <c r="T852" s="14"/>
      <c r="U852" s="14"/>
      <c r="V852" s="14"/>
      <c r="W852" s="14"/>
      <c r="X852" s="14"/>
      <c r="Y852" s="14"/>
      <c r="Z852" s="14"/>
      <c r="AA852" s="14"/>
      <c r="AB852" s="14"/>
      <c r="AC852" s="14"/>
      <c r="AD852" s="14"/>
      <c r="AE852" s="14"/>
      <c r="AF852" s="14"/>
      <c r="AG852" s="14"/>
    </row>
    <row r="853" spans="4:33" x14ac:dyDescent="0.25">
      <c r="D853" s="14"/>
      <c r="E853" s="14"/>
      <c r="F853" s="14"/>
      <c r="G853" s="3"/>
      <c r="H853" s="14"/>
      <c r="I853" s="4281"/>
      <c r="J853" s="4281"/>
      <c r="K853" s="4281"/>
      <c r="L853" s="4281"/>
      <c r="M853" s="14"/>
      <c r="N853" s="14"/>
      <c r="O853" s="14"/>
      <c r="P853" s="14"/>
      <c r="Q853" s="14"/>
      <c r="R853" s="14"/>
      <c r="S853" s="14"/>
      <c r="T853" s="14"/>
      <c r="U853" s="14"/>
      <c r="V853" s="14"/>
      <c r="W853" s="14"/>
      <c r="X853" s="14"/>
      <c r="Y853" s="14"/>
      <c r="Z853" s="14"/>
      <c r="AA853" s="14"/>
      <c r="AB853" s="14"/>
      <c r="AC853" s="14"/>
      <c r="AD853" s="14"/>
      <c r="AE853" s="14"/>
      <c r="AF853" s="14"/>
      <c r="AG853" s="14"/>
    </row>
    <row r="854" spans="4:33" x14ac:dyDescent="0.25">
      <c r="D854" s="14"/>
      <c r="E854" s="14"/>
      <c r="F854" s="14"/>
      <c r="G854" s="3"/>
      <c r="H854" s="14"/>
      <c r="I854" s="4281"/>
      <c r="J854" s="4281"/>
      <c r="K854" s="4281"/>
      <c r="L854" s="4281"/>
      <c r="M854" s="14"/>
      <c r="N854" s="14"/>
      <c r="O854" s="14"/>
      <c r="P854" s="14"/>
      <c r="Q854" s="14"/>
      <c r="R854" s="14"/>
      <c r="S854" s="14"/>
      <c r="T854" s="14"/>
      <c r="U854" s="14"/>
      <c r="V854" s="14"/>
      <c r="W854" s="14"/>
      <c r="X854" s="14"/>
      <c r="Y854" s="14"/>
      <c r="Z854" s="14"/>
      <c r="AA854" s="14"/>
      <c r="AB854" s="14"/>
      <c r="AC854" s="14"/>
      <c r="AD854" s="14"/>
      <c r="AE854" s="14"/>
      <c r="AF854" s="14"/>
      <c r="AG854" s="14"/>
    </row>
    <row r="855" spans="4:33" x14ac:dyDescent="0.25">
      <c r="D855" s="14"/>
      <c r="E855" s="14"/>
      <c r="F855" s="14"/>
      <c r="G855" s="3"/>
      <c r="H855" s="14"/>
      <c r="I855" s="4281"/>
      <c r="J855" s="4281"/>
      <c r="K855" s="4281"/>
      <c r="L855" s="4281"/>
      <c r="M855" s="14"/>
      <c r="N855" s="14"/>
      <c r="O855" s="14"/>
      <c r="P855" s="14"/>
      <c r="Q855" s="14"/>
      <c r="R855" s="14"/>
      <c r="S855" s="14"/>
      <c r="T855" s="14"/>
      <c r="U855" s="14"/>
      <c r="V855" s="14"/>
      <c r="W855" s="14"/>
      <c r="X855" s="14"/>
      <c r="Y855" s="14"/>
      <c r="Z855" s="14"/>
      <c r="AA855" s="14"/>
      <c r="AB855" s="14"/>
      <c r="AC855" s="14"/>
      <c r="AD855" s="14"/>
      <c r="AE855" s="14"/>
      <c r="AF855" s="14"/>
      <c r="AG855" s="14"/>
    </row>
    <row r="856" spans="4:33" x14ac:dyDescent="0.25">
      <c r="D856" s="14"/>
      <c r="E856" s="14"/>
      <c r="F856" s="14"/>
      <c r="G856" s="3"/>
      <c r="H856" s="14"/>
      <c r="I856" s="4281"/>
      <c r="J856" s="4281"/>
      <c r="K856" s="4281"/>
      <c r="L856" s="4281"/>
      <c r="M856" s="14"/>
      <c r="N856" s="14"/>
      <c r="O856" s="14"/>
      <c r="P856" s="14"/>
      <c r="Q856" s="14"/>
      <c r="R856" s="14"/>
      <c r="S856" s="14"/>
      <c r="T856" s="14"/>
      <c r="U856" s="14"/>
      <c r="V856" s="14"/>
      <c r="W856" s="14"/>
      <c r="X856" s="14"/>
      <c r="Y856" s="14"/>
      <c r="Z856" s="14"/>
      <c r="AA856" s="14"/>
      <c r="AB856" s="14"/>
      <c r="AC856" s="14"/>
      <c r="AD856" s="14"/>
      <c r="AE856" s="14"/>
      <c r="AF856" s="14"/>
      <c r="AG856" s="14"/>
    </row>
    <row r="857" spans="4:33" x14ac:dyDescent="0.25">
      <c r="D857" s="14"/>
      <c r="E857" s="14"/>
      <c r="F857" s="14"/>
      <c r="G857" s="3"/>
      <c r="H857" s="14"/>
      <c r="I857" s="4281"/>
      <c r="J857" s="4281"/>
      <c r="K857" s="4281"/>
      <c r="L857" s="4281"/>
      <c r="M857" s="14"/>
      <c r="N857" s="14"/>
      <c r="O857" s="14"/>
      <c r="P857" s="14"/>
      <c r="Q857" s="14"/>
      <c r="R857" s="14"/>
      <c r="S857" s="14"/>
      <c r="T857" s="14"/>
      <c r="U857" s="14"/>
      <c r="V857" s="14"/>
      <c r="W857" s="14"/>
      <c r="X857" s="14"/>
      <c r="Y857" s="14"/>
      <c r="Z857" s="14"/>
      <c r="AA857" s="14"/>
      <c r="AB857" s="14"/>
      <c r="AC857" s="14"/>
      <c r="AD857" s="14"/>
      <c r="AE857" s="14"/>
      <c r="AF857" s="14"/>
      <c r="AG857" s="14"/>
    </row>
    <row r="858" spans="4:33" x14ac:dyDescent="0.25">
      <c r="D858" s="14"/>
      <c r="E858" s="14"/>
      <c r="F858" s="14"/>
      <c r="G858" s="3"/>
      <c r="H858" s="14"/>
      <c r="I858" s="4281"/>
      <c r="J858" s="4281"/>
      <c r="K858" s="4281"/>
      <c r="L858" s="4281"/>
      <c r="M858" s="14"/>
      <c r="N858" s="14"/>
      <c r="O858" s="14"/>
      <c r="P858" s="14"/>
      <c r="Q858" s="14"/>
      <c r="R858" s="14"/>
      <c r="S858" s="14"/>
      <c r="T858" s="14"/>
      <c r="U858" s="14"/>
      <c r="V858" s="14"/>
      <c r="W858" s="14"/>
      <c r="X858" s="14"/>
      <c r="Y858" s="14"/>
      <c r="Z858" s="14"/>
      <c r="AA858" s="14"/>
      <c r="AB858" s="14"/>
      <c r="AC858" s="14"/>
      <c r="AD858" s="14"/>
      <c r="AE858" s="14"/>
      <c r="AF858" s="14"/>
      <c r="AG858" s="14"/>
    </row>
    <row r="859" spans="4:33" x14ac:dyDescent="0.25">
      <c r="D859" s="14"/>
      <c r="E859" s="14"/>
      <c r="F859" s="14"/>
      <c r="G859" s="3"/>
      <c r="H859" s="14"/>
      <c r="I859" s="4281"/>
      <c r="J859" s="4281"/>
      <c r="K859" s="4281"/>
      <c r="L859" s="4281"/>
      <c r="M859" s="14"/>
      <c r="N859" s="14"/>
      <c r="O859" s="14"/>
      <c r="P859" s="14"/>
      <c r="Q859" s="14"/>
      <c r="R859" s="14"/>
      <c r="S859" s="14"/>
      <c r="T859" s="14"/>
      <c r="U859" s="14"/>
      <c r="V859" s="14"/>
      <c r="W859" s="14"/>
      <c r="X859" s="14"/>
      <c r="Y859" s="14"/>
      <c r="Z859" s="14"/>
      <c r="AA859" s="14"/>
      <c r="AB859" s="14"/>
      <c r="AC859" s="14"/>
      <c r="AD859" s="14"/>
      <c r="AE859" s="14"/>
      <c r="AF859" s="14"/>
      <c r="AG859" s="14"/>
    </row>
    <row r="860" spans="4:33" x14ac:dyDescent="0.25">
      <c r="D860" s="14"/>
      <c r="E860" s="14"/>
      <c r="F860" s="14"/>
      <c r="G860" s="3"/>
      <c r="H860" s="14"/>
      <c r="I860" s="4281"/>
      <c r="J860" s="4281"/>
      <c r="K860" s="4281"/>
      <c r="L860" s="4281"/>
      <c r="M860" s="14"/>
      <c r="N860" s="14"/>
      <c r="O860" s="14"/>
      <c r="P860" s="14"/>
      <c r="Q860" s="14"/>
      <c r="R860" s="14"/>
      <c r="S860" s="14"/>
      <c r="T860" s="14"/>
      <c r="U860" s="14"/>
      <c r="V860" s="14"/>
      <c r="W860" s="14"/>
      <c r="X860" s="14"/>
      <c r="Y860" s="14"/>
      <c r="Z860" s="14"/>
      <c r="AA860" s="14"/>
      <c r="AB860" s="14"/>
      <c r="AC860" s="14"/>
      <c r="AD860" s="14"/>
      <c r="AE860" s="14"/>
      <c r="AF860" s="14"/>
      <c r="AG860" s="14"/>
    </row>
    <row r="861" spans="4:33" x14ac:dyDescent="0.25">
      <c r="D861" s="14"/>
      <c r="E861" s="14"/>
      <c r="F861" s="14"/>
      <c r="G861" s="3"/>
      <c r="H861" s="14"/>
      <c r="I861" s="4281"/>
      <c r="J861" s="4281"/>
      <c r="K861" s="4281"/>
      <c r="L861" s="4281"/>
      <c r="M861" s="14"/>
      <c r="N861" s="14"/>
      <c r="O861" s="14"/>
      <c r="P861" s="14"/>
      <c r="Q861" s="14"/>
      <c r="R861" s="14"/>
      <c r="S861" s="14"/>
      <c r="T861" s="14"/>
      <c r="U861" s="14"/>
      <c r="V861" s="14"/>
      <c r="W861" s="14"/>
      <c r="X861" s="14"/>
      <c r="Y861" s="14"/>
      <c r="Z861" s="14"/>
      <c r="AA861" s="14"/>
      <c r="AB861" s="14"/>
      <c r="AC861" s="14"/>
      <c r="AD861" s="14"/>
      <c r="AE861" s="14"/>
      <c r="AF861" s="14"/>
      <c r="AG861" s="14"/>
    </row>
    <row r="862" spans="4:33" x14ac:dyDescent="0.25">
      <c r="D862" s="14"/>
      <c r="E862" s="14"/>
      <c r="F862" s="14"/>
      <c r="G862" s="3"/>
      <c r="H862" s="14"/>
      <c r="I862" s="4281"/>
      <c r="J862" s="4281"/>
      <c r="K862" s="4281"/>
      <c r="L862" s="4281"/>
      <c r="M862" s="14"/>
      <c r="N862" s="14"/>
      <c r="O862" s="14"/>
      <c r="P862" s="14"/>
      <c r="Q862" s="14"/>
      <c r="R862" s="14"/>
      <c r="S862" s="14"/>
      <c r="T862" s="14"/>
      <c r="U862" s="14"/>
      <c r="V862" s="14"/>
      <c r="W862" s="14"/>
      <c r="X862" s="14"/>
      <c r="Y862" s="14"/>
      <c r="Z862" s="14"/>
      <c r="AA862" s="14"/>
      <c r="AB862" s="14"/>
      <c r="AC862" s="14"/>
      <c r="AD862" s="14"/>
      <c r="AE862" s="14"/>
      <c r="AF862" s="14"/>
      <c r="AG862" s="14"/>
    </row>
    <row r="863" spans="4:33" x14ac:dyDescent="0.25">
      <c r="D863" s="14"/>
      <c r="E863" s="14"/>
      <c r="F863" s="14"/>
      <c r="G863" s="3"/>
      <c r="H863" s="14"/>
      <c r="I863" s="4281"/>
      <c r="J863" s="4281"/>
      <c r="K863" s="4281"/>
      <c r="L863" s="4281"/>
      <c r="M863" s="14"/>
      <c r="N863" s="14"/>
      <c r="O863" s="14"/>
      <c r="P863" s="14"/>
      <c r="Q863" s="14"/>
      <c r="R863" s="14"/>
      <c r="S863" s="14"/>
      <c r="T863" s="14"/>
      <c r="U863" s="14"/>
      <c r="V863" s="14"/>
      <c r="W863" s="14"/>
      <c r="X863" s="14"/>
      <c r="Y863" s="14"/>
      <c r="Z863" s="14"/>
      <c r="AA863" s="14"/>
      <c r="AB863" s="14"/>
      <c r="AC863" s="14"/>
      <c r="AD863" s="14"/>
      <c r="AE863" s="14"/>
      <c r="AF863" s="14"/>
      <c r="AG863" s="14"/>
    </row>
    <row r="864" spans="4:33" x14ac:dyDescent="0.25">
      <c r="D864" s="14"/>
      <c r="E864" s="14"/>
      <c r="F864" s="14"/>
      <c r="G864" s="3"/>
      <c r="H864" s="14"/>
      <c r="I864" s="4281"/>
      <c r="J864" s="4281"/>
      <c r="K864" s="4281"/>
      <c r="L864" s="4281"/>
      <c r="M864" s="14"/>
      <c r="N864" s="14"/>
      <c r="O864" s="14"/>
      <c r="P864" s="14"/>
      <c r="Q864" s="14"/>
      <c r="R864" s="14"/>
      <c r="S864" s="14"/>
      <c r="T864" s="14"/>
      <c r="U864" s="14"/>
      <c r="V864" s="14"/>
      <c r="W864" s="14"/>
      <c r="X864" s="14"/>
      <c r="Y864" s="14"/>
      <c r="Z864" s="14"/>
      <c r="AA864" s="14"/>
      <c r="AB864" s="14"/>
      <c r="AC864" s="14"/>
      <c r="AD864" s="14"/>
      <c r="AE864" s="14"/>
      <c r="AF864" s="14"/>
      <c r="AG864" s="14"/>
    </row>
    <row r="865" spans="4:33" x14ac:dyDescent="0.25">
      <c r="D865" s="14"/>
      <c r="E865" s="14"/>
      <c r="F865" s="14"/>
      <c r="G865" s="3"/>
      <c r="H865" s="14"/>
      <c r="I865" s="4281"/>
      <c r="J865" s="4281"/>
      <c r="K865" s="4281"/>
      <c r="L865" s="4281"/>
      <c r="M865" s="14"/>
      <c r="N865" s="14"/>
      <c r="O865" s="14"/>
      <c r="P865" s="14"/>
      <c r="Q865" s="14"/>
      <c r="R865" s="14"/>
      <c r="S865" s="14"/>
      <c r="T865" s="14"/>
      <c r="U865" s="14"/>
      <c r="V865" s="14"/>
      <c r="W865" s="14"/>
      <c r="X865" s="14"/>
      <c r="Y865" s="14"/>
      <c r="Z865" s="14"/>
      <c r="AA865" s="14"/>
      <c r="AB865" s="14"/>
      <c r="AC865" s="14"/>
      <c r="AD865" s="14"/>
      <c r="AE865" s="14"/>
      <c r="AF865" s="14"/>
      <c r="AG865" s="14"/>
    </row>
    <row r="866" spans="4:33" x14ac:dyDescent="0.25">
      <c r="D866" s="14"/>
      <c r="E866" s="14"/>
      <c r="F866" s="14"/>
      <c r="G866" s="3"/>
      <c r="H866" s="14"/>
      <c r="I866" s="4281"/>
      <c r="J866" s="4281"/>
      <c r="K866" s="4281"/>
      <c r="L866" s="4281"/>
      <c r="M866" s="14"/>
      <c r="N866" s="14"/>
      <c r="O866" s="14"/>
      <c r="P866" s="14"/>
      <c r="Q866" s="14"/>
      <c r="R866" s="14"/>
      <c r="S866" s="14"/>
      <c r="T866" s="14"/>
      <c r="U866" s="14"/>
      <c r="V866" s="14"/>
      <c r="W866" s="14"/>
      <c r="X866" s="14"/>
      <c r="Y866" s="14"/>
      <c r="Z866" s="14"/>
      <c r="AA866" s="14"/>
      <c r="AB866" s="14"/>
      <c r="AC866" s="14"/>
      <c r="AD866" s="14"/>
      <c r="AE866" s="14"/>
      <c r="AF866" s="14"/>
      <c r="AG866" s="14"/>
    </row>
    <row r="867" spans="4:33" x14ac:dyDescent="0.25">
      <c r="D867" s="14"/>
      <c r="E867" s="14"/>
      <c r="F867" s="14"/>
      <c r="G867" s="3"/>
      <c r="H867" s="14"/>
      <c r="I867" s="4281"/>
      <c r="J867" s="4281"/>
      <c r="K867" s="4281"/>
      <c r="L867" s="4281"/>
      <c r="M867" s="14"/>
      <c r="N867" s="14"/>
      <c r="O867" s="14"/>
      <c r="P867" s="14"/>
      <c r="Q867" s="14"/>
      <c r="R867" s="14"/>
      <c r="S867" s="14"/>
      <c r="T867" s="14"/>
      <c r="U867" s="14"/>
      <c r="V867" s="14"/>
      <c r="W867" s="14"/>
      <c r="X867" s="14"/>
      <c r="Y867" s="14"/>
      <c r="Z867" s="14"/>
      <c r="AA867" s="14"/>
      <c r="AB867" s="14"/>
      <c r="AC867" s="14"/>
      <c r="AD867" s="14"/>
      <c r="AE867" s="14"/>
      <c r="AF867" s="14"/>
      <c r="AG867" s="14"/>
    </row>
    <row r="868" spans="4:33" x14ac:dyDescent="0.25">
      <c r="D868" s="14"/>
      <c r="E868" s="14"/>
      <c r="F868" s="14"/>
      <c r="G868" s="3"/>
      <c r="H868" s="14"/>
      <c r="I868" s="4281"/>
      <c r="J868" s="4281"/>
      <c r="K868" s="4281"/>
      <c r="L868" s="4281"/>
      <c r="M868" s="14"/>
      <c r="N868" s="14"/>
      <c r="O868" s="14"/>
      <c r="P868" s="14"/>
      <c r="Q868" s="14"/>
      <c r="R868" s="14"/>
      <c r="S868" s="14"/>
      <c r="T868" s="14"/>
      <c r="U868" s="14"/>
      <c r="V868" s="14"/>
      <c r="W868" s="14"/>
      <c r="X868" s="14"/>
      <c r="Y868" s="14"/>
      <c r="Z868" s="14"/>
      <c r="AA868" s="14"/>
      <c r="AB868" s="14"/>
      <c r="AC868" s="14"/>
      <c r="AD868" s="14"/>
      <c r="AE868" s="14"/>
      <c r="AF868" s="14"/>
      <c r="AG868" s="14"/>
    </row>
    <row r="869" spans="4:33" x14ac:dyDescent="0.25">
      <c r="D869" s="14"/>
      <c r="E869" s="14"/>
      <c r="F869" s="14"/>
      <c r="G869" s="3"/>
      <c r="H869" s="14"/>
      <c r="I869" s="4281"/>
      <c r="J869" s="4281"/>
      <c r="K869" s="4281"/>
      <c r="L869" s="4281"/>
      <c r="M869" s="14"/>
      <c r="N869" s="14"/>
      <c r="O869" s="14"/>
      <c r="P869" s="14"/>
      <c r="Q869" s="14"/>
      <c r="R869" s="14"/>
      <c r="S869" s="14"/>
      <c r="T869" s="14"/>
      <c r="U869" s="14"/>
      <c r="V869" s="14"/>
      <c r="W869" s="14"/>
      <c r="X869" s="14"/>
      <c r="Y869" s="14"/>
      <c r="Z869" s="14"/>
      <c r="AA869" s="14"/>
      <c r="AB869" s="14"/>
      <c r="AC869" s="14"/>
      <c r="AD869" s="14"/>
      <c r="AE869" s="14"/>
      <c r="AF869" s="14"/>
      <c r="AG869" s="14"/>
    </row>
    <row r="870" spans="4:33" x14ac:dyDescent="0.25">
      <c r="D870" s="14"/>
      <c r="E870" s="14"/>
      <c r="F870" s="14"/>
      <c r="G870" s="3"/>
      <c r="H870" s="14"/>
      <c r="I870" s="4281"/>
      <c r="J870" s="4281"/>
      <c r="K870" s="4281"/>
      <c r="L870" s="4281"/>
      <c r="M870" s="14"/>
      <c r="N870" s="14"/>
      <c r="O870" s="14"/>
      <c r="P870" s="14"/>
      <c r="Q870" s="14"/>
      <c r="R870" s="14"/>
      <c r="S870" s="14"/>
      <c r="T870" s="14"/>
      <c r="U870" s="14"/>
      <c r="V870" s="14"/>
      <c r="W870" s="14"/>
      <c r="X870" s="14"/>
      <c r="Y870" s="14"/>
      <c r="Z870" s="14"/>
      <c r="AA870" s="14"/>
      <c r="AB870" s="14"/>
      <c r="AC870" s="14"/>
      <c r="AD870" s="14"/>
      <c r="AE870" s="14"/>
      <c r="AF870" s="14"/>
      <c r="AG870" s="14"/>
    </row>
    <row r="871" spans="4:33" x14ac:dyDescent="0.25">
      <c r="D871" s="14"/>
      <c r="E871" s="14"/>
      <c r="F871" s="14"/>
      <c r="G871" s="3"/>
      <c r="H871" s="14"/>
      <c r="I871" s="4281"/>
      <c r="J871" s="4281"/>
      <c r="K871" s="4281"/>
      <c r="L871" s="4281"/>
      <c r="M871" s="14"/>
      <c r="N871" s="14"/>
      <c r="O871" s="14"/>
      <c r="P871" s="14"/>
      <c r="Q871" s="14"/>
      <c r="R871" s="14"/>
      <c r="S871" s="14"/>
      <c r="T871" s="14"/>
      <c r="U871" s="14"/>
      <c r="V871" s="14"/>
      <c r="W871" s="14"/>
      <c r="X871" s="14"/>
      <c r="Y871" s="14"/>
      <c r="Z871" s="14"/>
      <c r="AA871" s="14"/>
      <c r="AB871" s="14"/>
      <c r="AC871" s="14"/>
      <c r="AD871" s="14"/>
      <c r="AE871" s="14"/>
      <c r="AF871" s="14"/>
      <c r="AG871" s="14"/>
    </row>
    <row r="872" spans="4:33" x14ac:dyDescent="0.25">
      <c r="D872" s="14"/>
      <c r="E872" s="14"/>
      <c r="F872" s="14"/>
      <c r="G872" s="3"/>
      <c r="H872" s="14"/>
      <c r="I872" s="4281"/>
      <c r="J872" s="4281"/>
      <c r="K872" s="4281"/>
      <c r="L872" s="4281"/>
      <c r="M872" s="14"/>
      <c r="N872" s="14"/>
      <c r="O872" s="14"/>
      <c r="P872" s="14"/>
      <c r="Q872" s="14"/>
      <c r="R872" s="14"/>
      <c r="S872" s="14"/>
      <c r="T872" s="14"/>
      <c r="U872" s="14"/>
      <c r="V872" s="14"/>
      <c r="W872" s="14"/>
      <c r="X872" s="14"/>
      <c r="Y872" s="14"/>
      <c r="Z872" s="14"/>
      <c r="AA872" s="14"/>
      <c r="AB872" s="14"/>
      <c r="AC872" s="14"/>
      <c r="AD872" s="14"/>
      <c r="AE872" s="14"/>
      <c r="AF872" s="14"/>
      <c r="AG872" s="14"/>
    </row>
    <row r="873" spans="4:33" x14ac:dyDescent="0.25">
      <c r="D873" s="14"/>
      <c r="E873" s="14"/>
      <c r="F873" s="14"/>
      <c r="G873" s="3"/>
      <c r="H873" s="14"/>
      <c r="I873" s="4281"/>
      <c r="J873" s="4281"/>
      <c r="K873" s="4281"/>
      <c r="L873" s="4281"/>
      <c r="M873" s="14"/>
      <c r="N873" s="14"/>
      <c r="O873" s="14"/>
      <c r="P873" s="14"/>
      <c r="Q873" s="14"/>
      <c r="R873" s="14"/>
      <c r="S873" s="14"/>
      <c r="T873" s="14"/>
      <c r="U873" s="14"/>
      <c r="V873" s="14"/>
      <c r="W873" s="14"/>
      <c r="X873" s="14"/>
      <c r="Y873" s="14"/>
      <c r="Z873" s="14"/>
      <c r="AA873" s="14"/>
      <c r="AB873" s="14"/>
      <c r="AC873" s="14"/>
      <c r="AD873" s="14"/>
      <c r="AE873" s="14"/>
      <c r="AF873" s="14"/>
      <c r="AG873" s="14"/>
    </row>
    <row r="874" spans="4:33" x14ac:dyDescent="0.25">
      <c r="D874" s="14"/>
      <c r="E874" s="14"/>
      <c r="F874" s="14"/>
      <c r="G874" s="3"/>
      <c r="H874" s="14"/>
      <c r="I874" s="4281"/>
      <c r="J874" s="4281"/>
      <c r="K874" s="4281"/>
      <c r="L874" s="4281"/>
      <c r="M874" s="14"/>
      <c r="N874" s="14"/>
      <c r="O874" s="14"/>
      <c r="P874" s="14"/>
      <c r="Q874" s="14"/>
      <c r="R874" s="14"/>
      <c r="S874" s="14"/>
      <c r="T874" s="14"/>
      <c r="U874" s="14"/>
      <c r="V874" s="14"/>
      <c r="W874" s="14"/>
      <c r="X874" s="14"/>
      <c r="Y874" s="14"/>
      <c r="Z874" s="14"/>
      <c r="AA874" s="14"/>
      <c r="AB874" s="14"/>
      <c r="AC874" s="14"/>
      <c r="AD874" s="14"/>
      <c r="AE874" s="14"/>
      <c r="AF874" s="14"/>
      <c r="AG874" s="14"/>
    </row>
    <row r="875" spans="4:33" x14ac:dyDescent="0.25">
      <c r="D875" s="14"/>
      <c r="E875" s="14"/>
      <c r="F875" s="14"/>
      <c r="G875" s="3"/>
      <c r="H875" s="14"/>
      <c r="I875" s="4281"/>
      <c r="J875" s="4281"/>
      <c r="K875" s="4281"/>
      <c r="L875" s="4281"/>
      <c r="M875" s="14"/>
      <c r="N875" s="14"/>
      <c r="O875" s="14"/>
      <c r="P875" s="14"/>
      <c r="Q875" s="14"/>
      <c r="R875" s="14"/>
      <c r="S875" s="14"/>
      <c r="T875" s="14"/>
      <c r="U875" s="14"/>
      <c r="V875" s="14"/>
      <c r="W875" s="14"/>
      <c r="X875" s="14"/>
      <c r="Y875" s="14"/>
      <c r="Z875" s="14"/>
      <c r="AA875" s="14"/>
      <c r="AB875" s="14"/>
      <c r="AC875" s="14"/>
      <c r="AD875" s="14"/>
      <c r="AE875" s="14"/>
      <c r="AF875" s="14"/>
      <c r="AG875" s="14"/>
    </row>
    <row r="876" spans="4:33" x14ac:dyDescent="0.25">
      <c r="D876" s="14"/>
      <c r="E876" s="14"/>
      <c r="F876" s="14"/>
      <c r="G876" s="3"/>
      <c r="H876" s="14"/>
      <c r="I876" s="4281"/>
      <c r="J876" s="4281"/>
      <c r="K876" s="4281"/>
      <c r="L876" s="4281"/>
      <c r="M876" s="14"/>
      <c r="N876" s="14"/>
      <c r="O876" s="14"/>
      <c r="P876" s="14"/>
      <c r="Q876" s="14"/>
      <c r="R876" s="14"/>
      <c r="S876" s="14"/>
      <c r="T876" s="14"/>
      <c r="U876" s="14"/>
      <c r="V876" s="14"/>
      <c r="W876" s="14"/>
      <c r="X876" s="14"/>
      <c r="Y876" s="14"/>
      <c r="Z876" s="14"/>
      <c r="AA876" s="14"/>
      <c r="AB876" s="14"/>
      <c r="AC876" s="14"/>
      <c r="AD876" s="14"/>
      <c r="AE876" s="14"/>
      <c r="AF876" s="14"/>
      <c r="AG876" s="14"/>
    </row>
    <row r="877" spans="4:33" x14ac:dyDescent="0.25">
      <c r="D877" s="14"/>
      <c r="E877" s="14"/>
      <c r="F877" s="14"/>
      <c r="G877" s="3"/>
      <c r="H877" s="14"/>
      <c r="I877" s="4281"/>
      <c r="J877" s="4281"/>
      <c r="K877" s="4281"/>
      <c r="L877" s="4281"/>
      <c r="M877" s="14"/>
      <c r="N877" s="14"/>
      <c r="O877" s="14"/>
      <c r="P877" s="14"/>
      <c r="Q877" s="14"/>
      <c r="R877" s="14"/>
      <c r="S877" s="14"/>
      <c r="T877" s="14"/>
      <c r="U877" s="14"/>
      <c r="V877" s="14"/>
      <c r="W877" s="14"/>
      <c r="X877" s="14"/>
      <c r="Y877" s="14"/>
      <c r="Z877" s="14"/>
      <c r="AA877" s="14"/>
      <c r="AB877" s="14"/>
      <c r="AC877" s="14"/>
      <c r="AD877" s="14"/>
      <c r="AE877" s="14"/>
      <c r="AF877" s="14"/>
      <c r="AG877" s="14"/>
    </row>
    <row r="878" spans="4:33" x14ac:dyDescent="0.25">
      <c r="D878" s="14"/>
      <c r="E878" s="14"/>
      <c r="F878" s="14"/>
      <c r="G878" s="3"/>
      <c r="H878" s="14"/>
      <c r="I878" s="4281"/>
      <c r="J878" s="4281"/>
      <c r="K878" s="4281"/>
      <c r="L878" s="4281"/>
      <c r="M878" s="14"/>
      <c r="N878" s="14"/>
      <c r="O878" s="14"/>
      <c r="P878" s="14"/>
      <c r="Q878" s="14"/>
      <c r="R878" s="14"/>
      <c r="S878" s="14"/>
      <c r="T878" s="14"/>
      <c r="U878" s="14"/>
      <c r="V878" s="14"/>
      <c r="W878" s="14"/>
      <c r="X878" s="14"/>
      <c r="Y878" s="14"/>
      <c r="Z878" s="14"/>
      <c r="AA878" s="14"/>
      <c r="AB878" s="14"/>
      <c r="AC878" s="14"/>
      <c r="AD878" s="14"/>
      <c r="AE878" s="14"/>
      <c r="AF878" s="14"/>
      <c r="AG878" s="14"/>
    </row>
    <row r="879" spans="4:33" x14ac:dyDescent="0.25">
      <c r="D879" s="14"/>
      <c r="E879" s="14"/>
      <c r="F879" s="14"/>
      <c r="G879" s="3"/>
      <c r="H879" s="14"/>
      <c r="I879" s="4281"/>
      <c r="J879" s="4281"/>
      <c r="K879" s="4281"/>
      <c r="L879" s="4281"/>
      <c r="M879" s="14"/>
      <c r="N879" s="14"/>
      <c r="O879" s="14"/>
      <c r="P879" s="14"/>
      <c r="Q879" s="14"/>
      <c r="R879" s="14"/>
      <c r="S879" s="14"/>
      <c r="T879" s="14"/>
      <c r="U879" s="14"/>
      <c r="V879" s="14"/>
      <c r="W879" s="14"/>
      <c r="X879" s="14"/>
      <c r="Y879" s="14"/>
      <c r="Z879" s="14"/>
      <c r="AA879" s="14"/>
      <c r="AB879" s="14"/>
      <c r="AC879" s="14"/>
      <c r="AD879" s="14"/>
      <c r="AE879" s="14"/>
      <c r="AF879" s="14"/>
      <c r="AG879" s="14"/>
    </row>
    <row r="880" spans="4:33" x14ac:dyDescent="0.25">
      <c r="D880" s="14"/>
      <c r="E880" s="14"/>
      <c r="F880" s="14"/>
      <c r="G880" s="3"/>
      <c r="H880" s="14"/>
      <c r="I880" s="4281"/>
      <c r="J880" s="4281"/>
      <c r="K880" s="4281"/>
      <c r="L880" s="4281"/>
      <c r="M880" s="14"/>
      <c r="N880" s="14"/>
      <c r="O880" s="14"/>
      <c r="P880" s="14"/>
      <c r="Q880" s="14"/>
      <c r="R880" s="14"/>
      <c r="S880" s="14"/>
      <c r="T880" s="14"/>
      <c r="U880" s="14"/>
      <c r="V880" s="14"/>
      <c r="W880" s="14"/>
      <c r="X880" s="14"/>
      <c r="Y880" s="14"/>
      <c r="Z880" s="14"/>
      <c r="AA880" s="14"/>
      <c r="AB880" s="14"/>
      <c r="AC880" s="14"/>
      <c r="AD880" s="14"/>
      <c r="AE880" s="14"/>
      <c r="AF880" s="14"/>
      <c r="AG880" s="14"/>
    </row>
    <row r="881" spans="4:33" x14ac:dyDescent="0.25">
      <c r="D881" s="14"/>
      <c r="E881" s="14"/>
      <c r="F881" s="14"/>
      <c r="G881" s="3"/>
      <c r="H881" s="14"/>
      <c r="I881" s="4281"/>
      <c r="J881" s="4281"/>
      <c r="K881" s="4281"/>
      <c r="L881" s="4281"/>
      <c r="M881" s="14"/>
      <c r="N881" s="14"/>
      <c r="O881" s="14"/>
      <c r="P881" s="14"/>
      <c r="Q881" s="14"/>
      <c r="R881" s="14"/>
      <c r="S881" s="14"/>
      <c r="T881" s="14"/>
      <c r="U881" s="14"/>
      <c r="V881" s="14"/>
      <c r="W881" s="14"/>
      <c r="X881" s="14"/>
      <c r="Y881" s="14"/>
      <c r="Z881" s="14"/>
      <c r="AA881" s="14"/>
      <c r="AB881" s="14"/>
      <c r="AC881" s="14"/>
      <c r="AD881" s="14"/>
      <c r="AE881" s="14"/>
      <c r="AF881" s="14"/>
      <c r="AG881" s="14"/>
    </row>
    <row r="882" spans="4:33" x14ac:dyDescent="0.25">
      <c r="D882" s="14"/>
      <c r="E882" s="14"/>
      <c r="F882" s="14"/>
      <c r="G882" s="3"/>
      <c r="H882" s="14"/>
      <c r="I882" s="4281"/>
      <c r="J882" s="4281"/>
      <c r="K882" s="4281"/>
      <c r="L882" s="4281"/>
      <c r="M882" s="14"/>
      <c r="N882" s="14"/>
      <c r="O882" s="14"/>
      <c r="P882" s="14"/>
      <c r="Q882" s="14"/>
      <c r="R882" s="14"/>
      <c r="S882" s="14"/>
      <c r="T882" s="14"/>
      <c r="U882" s="14"/>
      <c r="V882" s="14"/>
      <c r="W882" s="14"/>
      <c r="X882" s="14"/>
      <c r="Y882" s="14"/>
      <c r="Z882" s="14"/>
      <c r="AA882" s="14"/>
      <c r="AB882" s="14"/>
      <c r="AC882" s="14"/>
      <c r="AD882" s="14"/>
      <c r="AE882" s="14"/>
      <c r="AF882" s="14"/>
      <c r="AG882" s="14"/>
    </row>
    <row r="883" spans="4:33" x14ac:dyDescent="0.25">
      <c r="D883" s="14"/>
      <c r="E883" s="14"/>
      <c r="F883" s="14"/>
      <c r="G883" s="3"/>
      <c r="H883" s="14"/>
      <c r="I883" s="4281"/>
      <c r="J883" s="4281"/>
      <c r="K883" s="4281"/>
      <c r="L883" s="4281"/>
      <c r="M883" s="14"/>
      <c r="N883" s="14"/>
      <c r="O883" s="14"/>
      <c r="P883" s="14"/>
      <c r="Q883" s="14"/>
      <c r="R883" s="14"/>
      <c r="S883" s="14"/>
      <c r="T883" s="14"/>
      <c r="U883" s="14"/>
      <c r="V883" s="14"/>
      <c r="W883" s="14"/>
      <c r="X883" s="14"/>
      <c r="Y883" s="14"/>
      <c r="Z883" s="14"/>
      <c r="AA883" s="14"/>
      <c r="AB883" s="14"/>
      <c r="AC883" s="14"/>
      <c r="AD883" s="14"/>
      <c r="AE883" s="14"/>
      <c r="AF883" s="14"/>
      <c r="AG883" s="14"/>
    </row>
    <row r="884" spans="4:33" x14ac:dyDescent="0.25">
      <c r="D884" s="14"/>
      <c r="E884" s="14"/>
      <c r="F884" s="14"/>
      <c r="G884" s="3"/>
      <c r="H884" s="14"/>
      <c r="I884" s="4281"/>
      <c r="J884" s="4281"/>
      <c r="K884" s="4281"/>
      <c r="L884" s="4281"/>
      <c r="M884" s="14"/>
      <c r="N884" s="14"/>
      <c r="O884" s="14"/>
      <c r="P884" s="14"/>
      <c r="Q884" s="14"/>
      <c r="R884" s="14"/>
      <c r="S884" s="14"/>
      <c r="T884" s="14"/>
      <c r="U884" s="14"/>
      <c r="V884" s="14"/>
      <c r="W884" s="14"/>
      <c r="X884" s="14"/>
      <c r="Y884" s="14"/>
      <c r="Z884" s="14"/>
      <c r="AA884" s="14"/>
      <c r="AB884" s="14"/>
      <c r="AC884" s="14"/>
      <c r="AD884" s="14"/>
      <c r="AE884" s="14"/>
      <c r="AF884" s="14"/>
      <c r="AG884" s="14"/>
    </row>
    <row r="885" spans="4:33" x14ac:dyDescent="0.25">
      <c r="D885" s="14"/>
      <c r="E885" s="14"/>
      <c r="F885" s="14"/>
      <c r="G885" s="3"/>
      <c r="H885" s="14"/>
      <c r="I885" s="4281"/>
      <c r="J885" s="4281"/>
      <c r="K885" s="4281"/>
      <c r="L885" s="4281"/>
      <c r="M885" s="14"/>
      <c r="N885" s="14"/>
      <c r="O885" s="14"/>
      <c r="P885" s="14"/>
      <c r="Q885" s="14"/>
      <c r="R885" s="14"/>
      <c r="S885" s="14"/>
      <c r="T885" s="14"/>
      <c r="U885" s="14"/>
      <c r="V885" s="14"/>
      <c r="W885" s="14"/>
      <c r="X885" s="14"/>
      <c r="Y885" s="14"/>
      <c r="Z885" s="14"/>
      <c r="AA885" s="14"/>
      <c r="AB885" s="14"/>
      <c r="AC885" s="14"/>
      <c r="AD885" s="14"/>
      <c r="AE885" s="14"/>
      <c r="AF885" s="14"/>
      <c r="AG885" s="14"/>
    </row>
    <row r="886" spans="4:33" x14ac:dyDescent="0.25">
      <c r="D886" s="14"/>
      <c r="E886" s="14"/>
      <c r="F886" s="14"/>
      <c r="G886" s="3"/>
      <c r="H886" s="14"/>
      <c r="I886" s="4281"/>
      <c r="J886" s="4281"/>
      <c r="K886" s="4281"/>
      <c r="L886" s="4281"/>
      <c r="M886" s="14"/>
      <c r="N886" s="14"/>
      <c r="O886" s="14"/>
      <c r="P886" s="14"/>
      <c r="Q886" s="14"/>
      <c r="R886" s="14"/>
      <c r="S886" s="14"/>
      <c r="T886" s="14"/>
      <c r="U886" s="14"/>
      <c r="V886" s="14"/>
      <c r="W886" s="14"/>
      <c r="X886" s="14"/>
      <c r="Y886" s="14"/>
      <c r="Z886" s="14"/>
      <c r="AA886" s="14"/>
      <c r="AB886" s="14"/>
      <c r="AC886" s="14"/>
      <c r="AD886" s="14"/>
      <c r="AE886" s="14"/>
      <c r="AF886" s="14"/>
      <c r="AG886" s="14"/>
    </row>
    <row r="887" spans="4:33" x14ac:dyDescent="0.25">
      <c r="D887" s="14"/>
      <c r="E887" s="14"/>
      <c r="F887" s="14"/>
      <c r="G887" s="3"/>
      <c r="H887" s="14"/>
      <c r="I887" s="4281"/>
      <c r="J887" s="4281"/>
      <c r="K887" s="4281"/>
      <c r="L887" s="4281"/>
      <c r="M887" s="14"/>
      <c r="N887" s="14"/>
      <c r="O887" s="14"/>
      <c r="P887" s="14"/>
      <c r="Q887" s="14"/>
      <c r="R887" s="14"/>
      <c r="S887" s="14"/>
      <c r="T887" s="14"/>
      <c r="U887" s="14"/>
      <c r="V887" s="14"/>
      <c r="W887" s="14"/>
      <c r="X887" s="14"/>
      <c r="Y887" s="14"/>
      <c r="Z887" s="14"/>
      <c r="AA887" s="14"/>
      <c r="AB887" s="14"/>
      <c r="AC887" s="14"/>
      <c r="AD887" s="14"/>
      <c r="AE887" s="14"/>
      <c r="AF887" s="14"/>
      <c r="AG887" s="14"/>
    </row>
    <row r="888" spans="4:33" x14ac:dyDescent="0.25">
      <c r="D888" s="14"/>
      <c r="E888" s="14"/>
      <c r="F888" s="14"/>
      <c r="G888" s="3"/>
      <c r="H888" s="14"/>
      <c r="I888" s="4281"/>
      <c r="J888" s="4281"/>
      <c r="K888" s="4281"/>
      <c r="L888" s="4281"/>
      <c r="M888" s="14"/>
      <c r="N888" s="14"/>
      <c r="O888" s="14"/>
      <c r="P888" s="14"/>
      <c r="Q888" s="14"/>
      <c r="R888" s="14"/>
      <c r="S888" s="14"/>
      <c r="T888" s="14"/>
      <c r="U888" s="14"/>
      <c r="V888" s="14"/>
      <c r="W888" s="14"/>
      <c r="X888" s="14"/>
      <c r="Y888" s="14"/>
      <c r="Z888" s="14"/>
      <c r="AA888" s="14"/>
      <c r="AB888" s="14"/>
      <c r="AC888" s="14"/>
      <c r="AD888" s="14"/>
      <c r="AE888" s="14"/>
      <c r="AF888" s="14"/>
      <c r="AG888" s="14"/>
    </row>
    <row r="889" spans="4:33" x14ac:dyDescent="0.25">
      <c r="D889" s="14"/>
      <c r="E889" s="14"/>
      <c r="F889" s="14"/>
      <c r="G889" s="3"/>
      <c r="H889" s="14"/>
      <c r="I889" s="4281"/>
      <c r="J889" s="4281"/>
      <c r="K889" s="4281"/>
      <c r="L889" s="4281"/>
      <c r="M889" s="14"/>
      <c r="N889" s="14"/>
      <c r="O889" s="14"/>
      <c r="P889" s="14"/>
      <c r="Q889" s="14"/>
      <c r="R889" s="14"/>
      <c r="S889" s="14"/>
      <c r="T889" s="14"/>
      <c r="U889" s="14"/>
      <c r="V889" s="14"/>
      <c r="W889" s="14"/>
      <c r="X889" s="14"/>
      <c r="Y889" s="14"/>
      <c r="Z889" s="14"/>
      <c r="AA889" s="14"/>
      <c r="AB889" s="14"/>
      <c r="AC889" s="14"/>
      <c r="AD889" s="14"/>
      <c r="AE889" s="14"/>
      <c r="AF889" s="14"/>
      <c r="AG889" s="14"/>
    </row>
    <row r="890" spans="4:33" x14ac:dyDescent="0.25">
      <c r="D890" s="14"/>
      <c r="E890" s="14"/>
      <c r="F890" s="14"/>
      <c r="G890" s="3"/>
      <c r="H890" s="14"/>
      <c r="I890" s="4281"/>
      <c r="J890" s="4281"/>
      <c r="K890" s="4281"/>
      <c r="L890" s="4281"/>
      <c r="M890" s="14"/>
      <c r="N890" s="14"/>
      <c r="O890" s="14"/>
      <c r="P890" s="14"/>
      <c r="Q890" s="14"/>
      <c r="R890" s="14"/>
      <c r="S890" s="14"/>
      <c r="T890" s="14"/>
      <c r="U890" s="14"/>
      <c r="V890" s="14"/>
      <c r="W890" s="14"/>
      <c r="X890" s="14"/>
      <c r="Y890" s="14"/>
      <c r="Z890" s="14"/>
      <c r="AA890" s="14"/>
      <c r="AB890" s="14"/>
      <c r="AC890" s="14"/>
      <c r="AD890" s="14"/>
      <c r="AE890" s="14"/>
      <c r="AF890" s="14"/>
      <c r="AG890" s="14"/>
    </row>
    <row r="891" spans="4:33" x14ac:dyDescent="0.25">
      <c r="D891" s="14"/>
      <c r="E891" s="14"/>
      <c r="F891" s="14"/>
      <c r="G891" s="3"/>
      <c r="H891" s="14"/>
      <c r="I891" s="4281"/>
      <c r="J891" s="4281"/>
      <c r="K891" s="4281"/>
      <c r="L891" s="4281"/>
      <c r="M891" s="14"/>
      <c r="N891" s="14"/>
      <c r="O891" s="14"/>
      <c r="P891" s="14"/>
      <c r="Q891" s="14"/>
      <c r="R891" s="14"/>
      <c r="S891" s="14"/>
      <c r="T891" s="14"/>
      <c r="U891" s="14"/>
      <c r="V891" s="14"/>
      <c r="W891" s="14"/>
      <c r="X891" s="14"/>
      <c r="Y891" s="14"/>
      <c r="Z891" s="14"/>
      <c r="AA891" s="14"/>
      <c r="AB891" s="14"/>
      <c r="AC891" s="14"/>
      <c r="AD891" s="14"/>
      <c r="AE891" s="14"/>
      <c r="AF891" s="14"/>
      <c r="AG891" s="14"/>
    </row>
    <row r="892" spans="4:33" x14ac:dyDescent="0.25">
      <c r="D892" s="14"/>
      <c r="E892" s="14"/>
      <c r="F892" s="14"/>
      <c r="G892" s="3"/>
      <c r="H892" s="14"/>
      <c r="I892" s="4281"/>
      <c r="J892" s="4281"/>
      <c r="K892" s="4281"/>
      <c r="L892" s="4281"/>
      <c r="M892" s="14"/>
      <c r="N892" s="14"/>
      <c r="O892" s="14"/>
      <c r="P892" s="14"/>
      <c r="Q892" s="14"/>
      <c r="R892" s="14"/>
      <c r="S892" s="14"/>
      <c r="T892" s="14"/>
      <c r="U892" s="14"/>
      <c r="V892" s="14"/>
      <c r="W892" s="14"/>
      <c r="X892" s="14"/>
      <c r="Y892" s="14"/>
      <c r="Z892" s="14"/>
      <c r="AA892" s="14"/>
      <c r="AB892" s="14"/>
      <c r="AC892" s="14"/>
      <c r="AD892" s="14"/>
      <c r="AE892" s="14"/>
      <c r="AF892" s="14"/>
      <c r="AG892" s="14"/>
    </row>
    <row r="893" spans="4:33" x14ac:dyDescent="0.25">
      <c r="D893" s="14"/>
      <c r="E893" s="14"/>
      <c r="F893" s="14"/>
      <c r="G893" s="3"/>
      <c r="H893" s="14"/>
      <c r="I893" s="4281"/>
      <c r="J893" s="4281"/>
      <c r="K893" s="4281"/>
      <c r="L893" s="4281"/>
      <c r="M893" s="14"/>
      <c r="N893" s="14"/>
      <c r="O893" s="14"/>
      <c r="P893" s="14"/>
      <c r="Q893" s="14"/>
      <c r="R893" s="14"/>
      <c r="S893" s="14"/>
      <c r="T893" s="14"/>
      <c r="U893" s="14"/>
      <c r="V893" s="14"/>
      <c r="W893" s="14"/>
      <c r="X893" s="14"/>
      <c r="Y893" s="14"/>
      <c r="Z893" s="14"/>
      <c r="AA893" s="14"/>
      <c r="AB893" s="14"/>
      <c r="AC893" s="14"/>
      <c r="AD893" s="14"/>
      <c r="AE893" s="14"/>
      <c r="AF893" s="14"/>
      <c r="AG893" s="14"/>
    </row>
    <row r="894" spans="4:33" x14ac:dyDescent="0.25">
      <c r="D894" s="14"/>
      <c r="E894" s="14"/>
      <c r="F894" s="14"/>
      <c r="G894" s="3"/>
      <c r="H894" s="14"/>
      <c r="I894" s="4281"/>
      <c r="J894" s="4281"/>
      <c r="K894" s="4281"/>
      <c r="L894" s="4281"/>
      <c r="M894" s="14"/>
      <c r="N894" s="14"/>
      <c r="O894" s="14"/>
      <c r="P894" s="14"/>
      <c r="Q894" s="14"/>
      <c r="R894" s="14"/>
      <c r="S894" s="14"/>
      <c r="T894" s="14"/>
      <c r="U894" s="14"/>
      <c r="V894" s="14"/>
      <c r="W894" s="14"/>
      <c r="X894" s="14"/>
      <c r="Y894" s="14"/>
      <c r="Z894" s="14"/>
      <c r="AA894" s="14"/>
      <c r="AB894" s="14"/>
      <c r="AC894" s="14"/>
      <c r="AD894" s="14"/>
      <c r="AE894" s="14"/>
      <c r="AF894" s="14"/>
      <c r="AG894" s="14"/>
    </row>
    <row r="895" spans="4:33" x14ac:dyDescent="0.25">
      <c r="D895" s="14"/>
      <c r="E895" s="14"/>
      <c r="F895" s="14"/>
      <c r="G895" s="3"/>
      <c r="H895" s="14"/>
      <c r="I895" s="4281"/>
      <c r="J895" s="4281"/>
      <c r="K895" s="4281"/>
      <c r="L895" s="4281"/>
      <c r="M895" s="14"/>
      <c r="N895" s="14"/>
      <c r="O895" s="14"/>
      <c r="P895" s="14"/>
      <c r="Q895" s="14"/>
      <c r="R895" s="14"/>
      <c r="S895" s="14"/>
      <c r="T895" s="14"/>
      <c r="U895" s="14"/>
      <c r="V895" s="14"/>
      <c r="W895" s="14"/>
      <c r="X895" s="14"/>
      <c r="Y895" s="14"/>
      <c r="Z895" s="14"/>
      <c r="AA895" s="14"/>
      <c r="AB895" s="14"/>
      <c r="AC895" s="14"/>
      <c r="AD895" s="14"/>
      <c r="AE895" s="14"/>
      <c r="AF895" s="14"/>
      <c r="AG895" s="14"/>
    </row>
    <row r="896" spans="4:33" x14ac:dyDescent="0.25">
      <c r="D896" s="14"/>
      <c r="E896" s="14"/>
      <c r="F896" s="14"/>
      <c r="G896" s="3"/>
      <c r="H896" s="14"/>
      <c r="I896" s="4281"/>
      <c r="J896" s="4281"/>
      <c r="K896" s="4281"/>
      <c r="L896" s="4281"/>
      <c r="M896" s="14"/>
      <c r="N896" s="14"/>
      <c r="O896" s="14"/>
      <c r="P896" s="14"/>
      <c r="Q896" s="14"/>
      <c r="R896" s="14"/>
      <c r="S896" s="14"/>
      <c r="T896" s="14"/>
      <c r="U896" s="14"/>
      <c r="V896" s="14"/>
      <c r="W896" s="14"/>
      <c r="X896" s="14"/>
      <c r="Y896" s="14"/>
      <c r="Z896" s="14"/>
      <c r="AA896" s="14"/>
      <c r="AB896" s="14"/>
      <c r="AC896" s="14"/>
      <c r="AD896" s="14"/>
      <c r="AE896" s="14"/>
      <c r="AF896" s="14"/>
      <c r="AG896" s="14"/>
    </row>
    <row r="897" spans="4:33" x14ac:dyDescent="0.25">
      <c r="D897" s="14"/>
      <c r="E897" s="14"/>
      <c r="F897" s="14"/>
      <c r="G897" s="3"/>
      <c r="H897" s="14"/>
      <c r="I897" s="4281"/>
      <c r="J897" s="4281"/>
      <c r="K897" s="4281"/>
      <c r="L897" s="4281"/>
      <c r="M897" s="14"/>
      <c r="N897" s="14"/>
      <c r="O897" s="14"/>
      <c r="P897" s="14"/>
      <c r="Q897" s="14"/>
      <c r="R897" s="14"/>
      <c r="S897" s="14"/>
      <c r="T897" s="14"/>
      <c r="U897" s="14"/>
      <c r="V897" s="14"/>
      <c r="W897" s="14"/>
      <c r="X897" s="14"/>
      <c r="Y897" s="14"/>
      <c r="Z897" s="14"/>
      <c r="AA897" s="14"/>
      <c r="AB897" s="14"/>
      <c r="AC897" s="14"/>
      <c r="AD897" s="14"/>
      <c r="AE897" s="14"/>
      <c r="AF897" s="14"/>
      <c r="AG897" s="14"/>
    </row>
    <row r="898" spans="4:33" x14ac:dyDescent="0.25">
      <c r="D898" s="14"/>
      <c r="E898" s="14"/>
      <c r="F898" s="14"/>
      <c r="G898" s="3"/>
      <c r="H898" s="14"/>
      <c r="I898" s="4281"/>
      <c r="J898" s="4281"/>
      <c r="K898" s="4281"/>
      <c r="L898" s="4281"/>
      <c r="M898" s="14"/>
      <c r="N898" s="14"/>
      <c r="O898" s="14"/>
      <c r="P898" s="14"/>
      <c r="Q898" s="14"/>
      <c r="R898" s="14"/>
      <c r="S898" s="14"/>
      <c r="T898" s="14"/>
      <c r="U898" s="14"/>
      <c r="V898" s="14"/>
      <c r="W898" s="14"/>
      <c r="X898" s="14"/>
      <c r="Y898" s="14"/>
      <c r="Z898" s="14"/>
      <c r="AA898" s="14"/>
      <c r="AB898" s="14"/>
      <c r="AC898" s="14"/>
      <c r="AD898" s="14"/>
      <c r="AE898" s="14"/>
      <c r="AF898" s="14"/>
      <c r="AG898" s="14"/>
    </row>
    <row r="899" spans="4:33" x14ac:dyDescent="0.25">
      <c r="D899" s="14"/>
      <c r="E899" s="14"/>
      <c r="F899" s="14"/>
      <c r="G899" s="3"/>
      <c r="H899" s="14"/>
      <c r="I899" s="4281"/>
      <c r="J899" s="4281"/>
      <c r="K899" s="4281"/>
      <c r="L899" s="4281"/>
      <c r="M899" s="14"/>
      <c r="N899" s="14"/>
      <c r="O899" s="14"/>
      <c r="P899" s="14"/>
      <c r="Q899" s="14"/>
      <c r="R899" s="14"/>
      <c r="S899" s="14"/>
      <c r="T899" s="14"/>
      <c r="U899" s="14"/>
      <c r="V899" s="14"/>
      <c r="W899" s="14"/>
      <c r="X899" s="14"/>
      <c r="Y899" s="14"/>
      <c r="Z899" s="14"/>
      <c r="AA899" s="14"/>
      <c r="AB899" s="14"/>
      <c r="AC899" s="14"/>
      <c r="AD899" s="14"/>
      <c r="AE899" s="14"/>
      <c r="AF899" s="14"/>
      <c r="AG899" s="14"/>
    </row>
    <row r="900" spans="4:33" x14ac:dyDescent="0.25">
      <c r="D900" s="14"/>
      <c r="E900" s="14"/>
      <c r="F900" s="14"/>
      <c r="G900" s="3"/>
      <c r="H900" s="14"/>
      <c r="I900" s="4281"/>
      <c r="J900" s="4281"/>
      <c r="K900" s="4281"/>
      <c r="L900" s="4281"/>
      <c r="M900" s="14"/>
      <c r="N900" s="14"/>
      <c r="O900" s="14"/>
      <c r="P900" s="14"/>
      <c r="Q900" s="14"/>
      <c r="R900" s="14"/>
      <c r="S900" s="14"/>
      <c r="T900" s="14"/>
      <c r="U900" s="14"/>
      <c r="V900" s="14"/>
      <c r="W900" s="14"/>
      <c r="X900" s="14"/>
      <c r="Y900" s="14"/>
      <c r="Z900" s="14"/>
      <c r="AA900" s="14"/>
      <c r="AB900" s="14"/>
      <c r="AC900" s="14"/>
      <c r="AD900" s="14"/>
      <c r="AE900" s="14"/>
      <c r="AF900" s="14"/>
      <c r="AG900" s="14"/>
    </row>
    <row r="901" spans="4:33" x14ac:dyDescent="0.25">
      <c r="D901" s="14"/>
      <c r="E901" s="14"/>
      <c r="F901" s="14"/>
      <c r="G901" s="3"/>
      <c r="H901" s="14"/>
      <c r="I901" s="4281"/>
      <c r="J901" s="4281"/>
      <c r="K901" s="4281"/>
      <c r="L901" s="4281"/>
      <c r="M901" s="14"/>
      <c r="N901" s="14"/>
      <c r="O901" s="14"/>
      <c r="P901" s="14"/>
      <c r="Q901" s="14"/>
      <c r="R901" s="14"/>
      <c r="S901" s="14"/>
      <c r="T901" s="14"/>
      <c r="U901" s="14"/>
      <c r="V901" s="14"/>
      <c r="W901" s="14"/>
      <c r="X901" s="14"/>
      <c r="Y901" s="14"/>
      <c r="Z901" s="14"/>
      <c r="AA901" s="14"/>
      <c r="AB901" s="14"/>
      <c r="AC901" s="14"/>
      <c r="AD901" s="14"/>
      <c r="AE901" s="14"/>
      <c r="AF901" s="14"/>
      <c r="AG901" s="14"/>
    </row>
    <row r="902" spans="4:33" x14ac:dyDescent="0.25">
      <c r="D902" s="14"/>
      <c r="E902" s="14"/>
      <c r="F902" s="14"/>
      <c r="G902" s="3"/>
      <c r="H902" s="14"/>
      <c r="I902" s="4281"/>
      <c r="J902" s="4281"/>
      <c r="K902" s="4281"/>
      <c r="L902" s="4281"/>
      <c r="M902" s="14"/>
      <c r="N902" s="14"/>
      <c r="O902" s="14"/>
      <c r="P902" s="14"/>
      <c r="Q902" s="14"/>
      <c r="R902" s="14"/>
      <c r="S902" s="14"/>
      <c r="T902" s="14"/>
      <c r="U902" s="14"/>
      <c r="V902" s="14"/>
      <c r="W902" s="14"/>
      <c r="X902" s="14"/>
      <c r="Y902" s="14"/>
      <c r="Z902" s="14"/>
      <c r="AA902" s="14"/>
      <c r="AB902" s="14"/>
      <c r="AC902" s="14"/>
      <c r="AD902" s="14"/>
      <c r="AE902" s="14"/>
      <c r="AF902" s="14"/>
      <c r="AG902" s="14"/>
    </row>
    <row r="903" spans="4:33" x14ac:dyDescent="0.25">
      <c r="D903" s="14"/>
      <c r="E903" s="14"/>
      <c r="F903" s="14"/>
      <c r="G903" s="3"/>
      <c r="H903" s="14"/>
      <c r="I903" s="4281"/>
      <c r="J903" s="4281"/>
      <c r="K903" s="4281"/>
      <c r="L903" s="4281"/>
      <c r="M903" s="14"/>
      <c r="N903" s="14"/>
      <c r="O903" s="14"/>
      <c r="P903" s="14"/>
      <c r="Q903" s="14"/>
      <c r="R903" s="14"/>
      <c r="S903" s="14"/>
      <c r="T903" s="14"/>
      <c r="U903" s="14"/>
      <c r="V903" s="14"/>
      <c r="W903" s="14"/>
      <c r="X903" s="14"/>
      <c r="Y903" s="14"/>
      <c r="Z903" s="14"/>
      <c r="AA903" s="14"/>
      <c r="AB903" s="14"/>
      <c r="AC903" s="14"/>
      <c r="AD903" s="14"/>
      <c r="AE903" s="14"/>
      <c r="AF903" s="14"/>
      <c r="AG903" s="14"/>
    </row>
    <row r="904" spans="4:33" x14ac:dyDescent="0.25">
      <c r="D904" s="14"/>
      <c r="E904" s="14"/>
      <c r="F904" s="14"/>
      <c r="G904" s="3"/>
      <c r="H904" s="14"/>
      <c r="I904" s="4281"/>
      <c r="J904" s="4281"/>
      <c r="K904" s="4281"/>
      <c r="L904" s="4281"/>
      <c r="M904" s="14"/>
      <c r="N904" s="14"/>
      <c r="O904" s="14"/>
      <c r="P904" s="14"/>
      <c r="Q904" s="14"/>
      <c r="R904" s="14"/>
      <c r="S904" s="14"/>
      <c r="T904" s="14"/>
      <c r="U904" s="14"/>
      <c r="V904" s="14"/>
      <c r="W904" s="14"/>
      <c r="X904" s="14"/>
      <c r="Y904" s="14"/>
      <c r="Z904" s="14"/>
      <c r="AA904" s="14"/>
      <c r="AB904" s="14"/>
      <c r="AC904" s="14"/>
      <c r="AD904" s="14"/>
      <c r="AE904" s="14"/>
      <c r="AF904" s="14"/>
      <c r="AG904" s="14"/>
    </row>
    <row r="905" spans="4:33" x14ac:dyDescent="0.25">
      <c r="D905" s="14"/>
      <c r="E905" s="14"/>
      <c r="F905" s="14"/>
      <c r="G905" s="3"/>
      <c r="H905" s="14"/>
      <c r="I905" s="4281"/>
      <c r="J905" s="4281"/>
      <c r="K905" s="4281"/>
      <c r="L905" s="4281"/>
      <c r="M905" s="14"/>
      <c r="N905" s="14"/>
      <c r="O905" s="14"/>
      <c r="P905" s="14"/>
      <c r="Q905" s="14"/>
      <c r="R905" s="14"/>
      <c r="S905" s="14"/>
      <c r="T905" s="14"/>
      <c r="U905" s="14"/>
      <c r="V905" s="14"/>
      <c r="W905" s="14"/>
      <c r="X905" s="14"/>
      <c r="Y905" s="14"/>
      <c r="Z905" s="14"/>
      <c r="AA905" s="14"/>
      <c r="AB905" s="14"/>
      <c r="AC905" s="14"/>
      <c r="AD905" s="14"/>
      <c r="AE905" s="14"/>
      <c r="AF905" s="14"/>
      <c r="AG905" s="14"/>
    </row>
    <row r="906" spans="4:33" x14ac:dyDescent="0.25">
      <c r="D906" s="14"/>
      <c r="E906" s="14"/>
      <c r="F906" s="14"/>
      <c r="G906" s="3"/>
      <c r="H906" s="14"/>
      <c r="I906" s="4281"/>
      <c r="J906" s="4281"/>
      <c r="K906" s="4281"/>
      <c r="L906" s="4281"/>
      <c r="M906" s="14"/>
      <c r="N906" s="14"/>
      <c r="O906" s="14"/>
      <c r="P906" s="14"/>
      <c r="Q906" s="14"/>
      <c r="R906" s="14"/>
      <c r="S906" s="14"/>
      <c r="T906" s="14"/>
      <c r="U906" s="14"/>
      <c r="V906" s="14"/>
      <c r="W906" s="14"/>
      <c r="X906" s="14"/>
      <c r="Y906" s="14"/>
      <c r="Z906" s="14"/>
      <c r="AA906" s="14"/>
      <c r="AB906" s="14"/>
      <c r="AC906" s="14"/>
      <c r="AD906" s="14"/>
      <c r="AE906" s="14"/>
      <c r="AF906" s="14"/>
      <c r="AG906" s="14"/>
    </row>
    <row r="907" spans="4:33" x14ac:dyDescent="0.25">
      <c r="D907" s="14"/>
      <c r="E907" s="14"/>
      <c r="F907" s="14"/>
      <c r="G907" s="3"/>
      <c r="H907" s="14"/>
      <c r="I907" s="4281"/>
      <c r="J907" s="4281"/>
      <c r="K907" s="4281"/>
      <c r="L907" s="4281"/>
      <c r="M907" s="14"/>
      <c r="N907" s="14"/>
      <c r="O907" s="14"/>
      <c r="P907" s="14"/>
      <c r="Q907" s="14"/>
      <c r="R907" s="14"/>
      <c r="S907" s="14"/>
      <c r="T907" s="14"/>
      <c r="U907" s="14"/>
      <c r="V907" s="14"/>
      <c r="W907" s="14"/>
      <c r="X907" s="14"/>
      <c r="Y907" s="14"/>
      <c r="Z907" s="14"/>
      <c r="AA907" s="14"/>
      <c r="AB907" s="14"/>
      <c r="AC907" s="14"/>
      <c r="AD907" s="14"/>
      <c r="AE907" s="14"/>
      <c r="AF907" s="14"/>
      <c r="AG907" s="14"/>
    </row>
    <row r="908" spans="4:33" x14ac:dyDescent="0.25">
      <c r="D908" s="14"/>
      <c r="E908" s="14"/>
      <c r="F908" s="14"/>
      <c r="G908" s="3"/>
      <c r="H908" s="14"/>
      <c r="I908" s="4281"/>
      <c r="J908" s="4281"/>
      <c r="K908" s="4281"/>
      <c r="L908" s="4281"/>
      <c r="M908" s="14"/>
      <c r="N908" s="14"/>
      <c r="O908" s="14"/>
      <c r="P908" s="14"/>
      <c r="Q908" s="14"/>
      <c r="R908" s="14"/>
      <c r="S908" s="14"/>
      <c r="T908" s="14"/>
      <c r="U908" s="14"/>
      <c r="V908" s="14"/>
      <c r="W908" s="14"/>
      <c r="X908" s="14"/>
      <c r="Y908" s="14"/>
      <c r="Z908" s="14"/>
      <c r="AA908" s="14"/>
      <c r="AB908" s="14"/>
      <c r="AC908" s="14"/>
      <c r="AD908" s="14"/>
      <c r="AE908" s="14"/>
      <c r="AF908" s="14"/>
      <c r="AG908" s="14"/>
    </row>
    <row r="909" spans="4:33" x14ac:dyDescent="0.25">
      <c r="D909" s="14"/>
      <c r="E909" s="14"/>
      <c r="F909" s="14"/>
      <c r="G909" s="3"/>
      <c r="H909" s="14"/>
      <c r="I909" s="4281"/>
      <c r="J909" s="4281"/>
      <c r="K909" s="4281"/>
      <c r="L909" s="4281"/>
      <c r="M909" s="14"/>
      <c r="N909" s="14"/>
      <c r="O909" s="14"/>
      <c r="P909" s="14"/>
      <c r="Q909" s="14"/>
      <c r="R909" s="14"/>
      <c r="S909" s="14"/>
      <c r="T909" s="14"/>
      <c r="U909" s="14"/>
      <c r="V909" s="14"/>
      <c r="W909" s="14"/>
      <c r="X909" s="14"/>
      <c r="Y909" s="14"/>
      <c r="Z909" s="14"/>
      <c r="AA909" s="14"/>
      <c r="AB909" s="14"/>
      <c r="AC909" s="14"/>
      <c r="AD909" s="14"/>
      <c r="AE909" s="14"/>
      <c r="AF909" s="14"/>
      <c r="AG909" s="14"/>
    </row>
    <row r="910" spans="4:33" x14ac:dyDescent="0.25">
      <c r="D910" s="14"/>
      <c r="E910" s="14"/>
      <c r="F910" s="14"/>
      <c r="G910" s="3"/>
      <c r="H910" s="14"/>
      <c r="I910" s="4281"/>
      <c r="J910" s="4281"/>
      <c r="K910" s="4281"/>
      <c r="L910" s="4281"/>
      <c r="M910" s="14"/>
      <c r="N910" s="14"/>
      <c r="O910" s="14"/>
      <c r="P910" s="14"/>
      <c r="Q910" s="14"/>
      <c r="R910" s="14"/>
      <c r="S910" s="14"/>
      <c r="T910" s="14"/>
      <c r="U910" s="14"/>
      <c r="V910" s="14"/>
      <c r="W910" s="14"/>
      <c r="X910" s="14"/>
      <c r="Y910" s="14"/>
      <c r="Z910" s="14"/>
      <c r="AA910" s="14"/>
      <c r="AB910" s="14"/>
      <c r="AC910" s="14"/>
      <c r="AD910" s="14"/>
      <c r="AE910" s="14"/>
      <c r="AF910" s="14"/>
      <c r="AG910" s="14"/>
    </row>
    <row r="911" spans="4:33" x14ac:dyDescent="0.25">
      <c r="D911" s="14"/>
      <c r="E911" s="14"/>
      <c r="F911" s="14"/>
      <c r="G911" s="3"/>
      <c r="H911" s="14"/>
      <c r="I911" s="4281"/>
      <c r="J911" s="4281"/>
      <c r="K911" s="4281"/>
      <c r="L911" s="4281"/>
      <c r="M911" s="14"/>
      <c r="N911" s="14"/>
      <c r="O911" s="14"/>
      <c r="P911" s="14"/>
      <c r="Q911" s="14"/>
      <c r="R911" s="14"/>
      <c r="S911" s="14"/>
      <c r="T911" s="14"/>
      <c r="U911" s="14"/>
      <c r="V911" s="14"/>
      <c r="W911" s="14"/>
      <c r="X911" s="14"/>
      <c r="Y911" s="14"/>
      <c r="Z911" s="14"/>
      <c r="AA911" s="14"/>
      <c r="AB911" s="14"/>
      <c r="AC911" s="14"/>
      <c r="AD911" s="14"/>
      <c r="AE911" s="14"/>
      <c r="AF911" s="14"/>
      <c r="AG911" s="14"/>
    </row>
    <row r="912" spans="4:33" x14ac:dyDescent="0.25">
      <c r="D912" s="14"/>
      <c r="E912" s="14"/>
      <c r="F912" s="14"/>
      <c r="G912" s="3"/>
      <c r="H912" s="14"/>
      <c r="I912" s="4281"/>
      <c r="J912" s="4281"/>
      <c r="K912" s="4281"/>
      <c r="L912" s="4281"/>
      <c r="M912" s="14"/>
      <c r="N912" s="14"/>
      <c r="O912" s="14"/>
      <c r="P912" s="14"/>
      <c r="Q912" s="14"/>
      <c r="R912" s="14"/>
      <c r="S912" s="14"/>
      <c r="T912" s="14"/>
      <c r="U912" s="14"/>
      <c r="V912" s="14"/>
      <c r="W912" s="14"/>
      <c r="X912" s="14"/>
      <c r="Y912" s="14"/>
      <c r="Z912" s="14"/>
      <c r="AA912" s="14"/>
      <c r="AB912" s="14"/>
      <c r="AC912" s="14"/>
      <c r="AD912" s="14"/>
      <c r="AE912" s="14"/>
      <c r="AF912" s="14"/>
      <c r="AG912" s="14"/>
    </row>
    <row r="913" spans="4:33" x14ac:dyDescent="0.25">
      <c r="D913" s="14"/>
      <c r="E913" s="14"/>
      <c r="F913" s="14"/>
      <c r="G913" s="3"/>
      <c r="H913" s="14"/>
      <c r="I913" s="4281"/>
      <c r="J913" s="4281"/>
      <c r="K913" s="4281"/>
      <c r="L913" s="4281"/>
      <c r="M913" s="14"/>
      <c r="N913" s="14"/>
      <c r="O913" s="14"/>
      <c r="P913" s="14"/>
      <c r="Q913" s="14"/>
      <c r="R913" s="14"/>
      <c r="S913" s="14"/>
      <c r="T913" s="14"/>
      <c r="U913" s="14"/>
      <c r="V913" s="14"/>
      <c r="W913" s="14"/>
      <c r="X913" s="14"/>
      <c r="Y913" s="14"/>
      <c r="Z913" s="14"/>
      <c r="AA913" s="14"/>
      <c r="AB913" s="14"/>
      <c r="AC913" s="14"/>
      <c r="AD913" s="14"/>
      <c r="AE913" s="14"/>
      <c r="AF913" s="14"/>
      <c r="AG913" s="14"/>
    </row>
    <row r="914" spans="4:33" x14ac:dyDescent="0.25">
      <c r="D914" s="14"/>
      <c r="E914" s="14"/>
      <c r="F914" s="14"/>
      <c r="G914" s="3"/>
      <c r="H914" s="14"/>
      <c r="I914" s="4281"/>
      <c r="J914" s="4281"/>
      <c r="K914" s="4281"/>
      <c r="L914" s="4281"/>
      <c r="M914" s="14"/>
      <c r="N914" s="14"/>
      <c r="O914" s="14"/>
      <c r="P914" s="14"/>
      <c r="Q914" s="14"/>
      <c r="R914" s="14"/>
      <c r="S914" s="14"/>
      <c r="T914" s="14"/>
      <c r="U914" s="14"/>
      <c r="V914" s="14"/>
      <c r="W914" s="14"/>
      <c r="X914" s="14"/>
      <c r="Y914" s="14"/>
      <c r="Z914" s="14"/>
      <c r="AA914" s="14"/>
      <c r="AB914" s="14"/>
      <c r="AC914" s="14"/>
      <c r="AD914" s="14"/>
      <c r="AE914" s="14"/>
      <c r="AF914" s="14"/>
      <c r="AG914" s="14"/>
    </row>
    <row r="915" spans="4:33" x14ac:dyDescent="0.25">
      <c r="D915" s="14"/>
      <c r="E915" s="14"/>
      <c r="F915" s="14"/>
      <c r="G915" s="3"/>
      <c r="H915" s="14"/>
      <c r="I915" s="4281"/>
      <c r="J915" s="4281"/>
      <c r="K915" s="4281"/>
      <c r="L915" s="4281"/>
      <c r="M915" s="14"/>
      <c r="N915" s="14"/>
      <c r="O915" s="14"/>
      <c r="P915" s="14"/>
      <c r="Q915" s="14"/>
      <c r="R915" s="14"/>
      <c r="S915" s="14"/>
      <c r="T915" s="14"/>
      <c r="U915" s="14"/>
      <c r="V915" s="14"/>
      <c r="W915" s="14"/>
      <c r="X915" s="14"/>
      <c r="Y915" s="14"/>
      <c r="Z915" s="14"/>
      <c r="AA915" s="14"/>
      <c r="AB915" s="14"/>
      <c r="AC915" s="14"/>
      <c r="AD915" s="14"/>
      <c r="AE915" s="14"/>
      <c r="AF915" s="14"/>
      <c r="AG915" s="14"/>
    </row>
    <row r="916" spans="4:33" x14ac:dyDescent="0.25">
      <c r="D916" s="14"/>
      <c r="E916" s="14"/>
      <c r="F916" s="14"/>
      <c r="G916" s="3"/>
      <c r="H916" s="14"/>
      <c r="I916" s="4281"/>
      <c r="J916" s="4281"/>
      <c r="K916" s="4281"/>
      <c r="L916" s="4281"/>
      <c r="M916" s="14"/>
      <c r="N916" s="14"/>
      <c r="O916" s="14"/>
      <c r="P916" s="14"/>
      <c r="Q916" s="14"/>
      <c r="R916" s="14"/>
      <c r="S916" s="14"/>
      <c r="T916" s="14"/>
      <c r="U916" s="14"/>
      <c r="V916" s="14"/>
      <c r="W916" s="14"/>
      <c r="X916" s="14"/>
      <c r="Y916" s="14"/>
      <c r="Z916" s="14"/>
      <c r="AA916" s="14"/>
      <c r="AB916" s="14"/>
      <c r="AC916" s="14"/>
      <c r="AD916" s="14"/>
      <c r="AE916" s="14"/>
      <c r="AF916" s="14"/>
      <c r="AG916" s="14"/>
    </row>
    <row r="917" spans="4:33" x14ac:dyDescent="0.25">
      <c r="D917" s="14"/>
      <c r="E917" s="14"/>
      <c r="F917" s="14"/>
      <c r="G917" s="3"/>
      <c r="H917" s="14"/>
      <c r="I917" s="4281"/>
      <c r="J917" s="4281"/>
      <c r="K917" s="4281"/>
      <c r="L917" s="4281"/>
      <c r="M917" s="14"/>
      <c r="N917" s="14"/>
      <c r="O917" s="14"/>
      <c r="P917" s="14"/>
      <c r="Q917" s="14"/>
      <c r="R917" s="14"/>
      <c r="S917" s="14"/>
      <c r="T917" s="14"/>
      <c r="U917" s="14"/>
      <c r="V917" s="14"/>
      <c r="W917" s="14"/>
      <c r="X917" s="14"/>
      <c r="Y917" s="14"/>
      <c r="Z917" s="14"/>
      <c r="AA917" s="14"/>
      <c r="AB917" s="14"/>
      <c r="AC917" s="14"/>
      <c r="AD917" s="14"/>
      <c r="AE917" s="14"/>
      <c r="AF917" s="14"/>
      <c r="AG917" s="14"/>
    </row>
    <row r="918" spans="4:33" x14ac:dyDescent="0.25">
      <c r="D918" s="14"/>
      <c r="E918" s="14"/>
      <c r="F918" s="14"/>
      <c r="G918" s="3"/>
      <c r="H918" s="14"/>
      <c r="I918" s="4281"/>
      <c r="J918" s="4281"/>
      <c r="K918" s="4281"/>
      <c r="L918" s="4281"/>
      <c r="M918" s="14"/>
      <c r="N918" s="14"/>
      <c r="O918" s="14"/>
      <c r="P918" s="14"/>
      <c r="Q918" s="14"/>
      <c r="R918" s="14"/>
      <c r="S918" s="14"/>
      <c r="T918" s="14"/>
      <c r="U918" s="14"/>
      <c r="V918" s="14"/>
      <c r="W918" s="14"/>
      <c r="X918" s="14"/>
      <c r="Y918" s="14"/>
      <c r="Z918" s="14"/>
      <c r="AA918" s="14"/>
      <c r="AB918" s="14"/>
      <c r="AC918" s="14"/>
      <c r="AD918" s="14"/>
      <c r="AE918" s="14"/>
      <c r="AF918" s="14"/>
      <c r="AG918" s="14"/>
    </row>
    <row r="919" spans="4:33" x14ac:dyDescent="0.25">
      <c r="D919" s="14"/>
      <c r="E919" s="14"/>
      <c r="F919" s="14"/>
      <c r="G919" s="3"/>
      <c r="H919" s="14"/>
      <c r="I919" s="4281"/>
      <c r="J919" s="4281"/>
      <c r="K919" s="4281"/>
      <c r="L919" s="4281"/>
      <c r="M919" s="14"/>
      <c r="N919" s="14"/>
      <c r="O919" s="14"/>
      <c r="P919" s="14"/>
      <c r="Q919" s="14"/>
      <c r="R919" s="14"/>
      <c r="S919" s="14"/>
      <c r="T919" s="14"/>
      <c r="U919" s="14"/>
      <c r="V919" s="14"/>
      <c r="W919" s="14"/>
      <c r="X919" s="14"/>
      <c r="Y919" s="14"/>
      <c r="Z919" s="14"/>
      <c r="AA919" s="14"/>
      <c r="AB919" s="14"/>
      <c r="AC919" s="14"/>
      <c r="AD919" s="14"/>
      <c r="AE919" s="14"/>
      <c r="AF919" s="14"/>
      <c r="AG919" s="14"/>
    </row>
    <row r="920" spans="4:33" x14ac:dyDescent="0.25">
      <c r="D920" s="14"/>
      <c r="E920" s="14"/>
      <c r="F920" s="14"/>
      <c r="G920" s="3"/>
      <c r="H920" s="14"/>
      <c r="I920" s="4281"/>
      <c r="J920" s="4281"/>
      <c r="K920" s="4281"/>
      <c r="L920" s="4281"/>
      <c r="M920" s="14"/>
      <c r="N920" s="14"/>
      <c r="O920" s="14"/>
      <c r="P920" s="14"/>
      <c r="Q920" s="14"/>
      <c r="R920" s="14"/>
      <c r="S920" s="14"/>
      <c r="T920" s="14"/>
      <c r="U920" s="14"/>
      <c r="V920" s="14"/>
      <c r="W920" s="14"/>
      <c r="X920" s="14"/>
      <c r="Y920" s="14"/>
      <c r="Z920" s="14"/>
      <c r="AA920" s="14"/>
      <c r="AB920" s="14"/>
      <c r="AC920" s="14"/>
      <c r="AD920" s="14"/>
      <c r="AE920" s="14"/>
      <c r="AF920" s="14"/>
      <c r="AG920" s="14"/>
    </row>
    <row r="921" spans="4:33" x14ac:dyDescent="0.25">
      <c r="D921" s="14"/>
      <c r="E921" s="14"/>
      <c r="F921" s="14"/>
      <c r="G921" s="3"/>
      <c r="H921" s="14"/>
      <c r="I921" s="4281"/>
      <c r="J921" s="4281"/>
      <c r="K921" s="4281"/>
      <c r="L921" s="4281"/>
      <c r="M921" s="14"/>
      <c r="N921" s="14"/>
      <c r="O921" s="14"/>
      <c r="P921" s="14"/>
      <c r="Q921" s="14"/>
      <c r="R921" s="14"/>
      <c r="S921" s="14"/>
      <c r="T921" s="14"/>
      <c r="U921" s="14"/>
      <c r="V921" s="14"/>
      <c r="W921" s="14"/>
      <c r="X921" s="14"/>
      <c r="Y921" s="14"/>
      <c r="Z921" s="14"/>
      <c r="AA921" s="14"/>
      <c r="AB921" s="14"/>
      <c r="AC921" s="14"/>
      <c r="AD921" s="14"/>
      <c r="AE921" s="14"/>
      <c r="AF921" s="14"/>
      <c r="AG921" s="14"/>
    </row>
    <row r="922" spans="4:33" x14ac:dyDescent="0.25">
      <c r="D922" s="14"/>
      <c r="E922" s="14"/>
      <c r="F922" s="14"/>
      <c r="G922" s="3"/>
      <c r="H922" s="14"/>
      <c r="I922" s="4281"/>
      <c r="J922" s="4281"/>
      <c r="K922" s="4281"/>
      <c r="L922" s="4281"/>
      <c r="M922" s="14"/>
      <c r="N922" s="14"/>
      <c r="O922" s="14"/>
      <c r="P922" s="14"/>
      <c r="Q922" s="14"/>
      <c r="R922" s="14"/>
      <c r="S922" s="14"/>
      <c r="T922" s="14"/>
      <c r="U922" s="14"/>
      <c r="V922" s="14"/>
      <c r="W922" s="14"/>
      <c r="X922" s="14"/>
      <c r="Y922" s="14"/>
      <c r="Z922" s="14"/>
      <c r="AA922" s="14"/>
      <c r="AB922" s="14"/>
      <c r="AC922" s="14"/>
      <c r="AD922" s="14"/>
      <c r="AE922" s="14"/>
      <c r="AF922" s="14"/>
      <c r="AG922" s="14"/>
    </row>
    <row r="923" spans="4:33" x14ac:dyDescent="0.25">
      <c r="D923" s="14"/>
      <c r="E923" s="14"/>
      <c r="F923" s="14"/>
      <c r="G923" s="3"/>
      <c r="H923" s="14"/>
      <c r="I923" s="4281"/>
      <c r="J923" s="4281"/>
      <c r="K923" s="4281"/>
      <c r="L923" s="4281"/>
      <c r="M923" s="14"/>
      <c r="N923" s="14"/>
      <c r="O923" s="14"/>
      <c r="P923" s="14"/>
      <c r="Q923" s="14"/>
      <c r="R923" s="14"/>
      <c r="S923" s="14"/>
      <c r="T923" s="14"/>
      <c r="U923" s="14"/>
      <c r="V923" s="14"/>
      <c r="W923" s="14"/>
      <c r="X923" s="14"/>
      <c r="Y923" s="14"/>
      <c r="Z923" s="14"/>
      <c r="AA923" s="14"/>
      <c r="AB923" s="14"/>
      <c r="AC923" s="14"/>
      <c r="AD923" s="14"/>
      <c r="AE923" s="14"/>
      <c r="AF923" s="14"/>
      <c r="AG923" s="14"/>
    </row>
    <row r="924" spans="4:33" x14ac:dyDescent="0.25">
      <c r="D924" s="14"/>
      <c r="E924" s="14"/>
      <c r="F924" s="14"/>
      <c r="G924" s="3"/>
      <c r="H924" s="14"/>
      <c r="I924" s="4281"/>
      <c r="J924" s="4281"/>
      <c r="K924" s="4281"/>
      <c r="L924" s="4281"/>
      <c r="M924" s="14"/>
      <c r="N924" s="14"/>
      <c r="O924" s="14"/>
      <c r="P924" s="14"/>
      <c r="Q924" s="14"/>
      <c r="R924" s="14"/>
      <c r="S924" s="14"/>
      <c r="T924" s="14"/>
      <c r="U924" s="14"/>
      <c r="V924" s="14"/>
      <c r="W924" s="14"/>
      <c r="X924" s="14"/>
      <c r="Y924" s="14"/>
      <c r="Z924" s="14"/>
      <c r="AA924" s="14"/>
      <c r="AB924" s="14"/>
      <c r="AC924" s="14"/>
      <c r="AD924" s="14"/>
      <c r="AE924" s="14"/>
      <c r="AF924" s="14"/>
      <c r="AG924" s="14"/>
    </row>
    <row r="925" spans="4:33" x14ac:dyDescent="0.25">
      <c r="D925" s="14"/>
      <c r="E925" s="14"/>
      <c r="F925" s="14"/>
      <c r="G925" s="3"/>
      <c r="H925" s="14"/>
      <c r="I925" s="4281"/>
      <c r="J925" s="4281"/>
      <c r="K925" s="4281"/>
      <c r="L925" s="4281"/>
      <c r="M925" s="14"/>
      <c r="N925" s="14"/>
      <c r="O925" s="14"/>
      <c r="P925" s="14"/>
      <c r="Q925" s="14"/>
      <c r="R925" s="14"/>
      <c r="S925" s="14"/>
      <c r="T925" s="14"/>
      <c r="U925" s="14"/>
      <c r="V925" s="14"/>
      <c r="W925" s="14"/>
      <c r="X925" s="14"/>
      <c r="Y925" s="14"/>
      <c r="Z925" s="14"/>
      <c r="AA925" s="14"/>
      <c r="AB925" s="14"/>
      <c r="AC925" s="14"/>
      <c r="AD925" s="14"/>
      <c r="AE925" s="14"/>
      <c r="AF925" s="14"/>
      <c r="AG925" s="14"/>
    </row>
    <row r="926" spans="4:33" x14ac:dyDescent="0.25">
      <c r="D926" s="14"/>
      <c r="E926" s="14"/>
      <c r="F926" s="14"/>
      <c r="G926" s="3"/>
      <c r="H926" s="14"/>
      <c r="I926" s="4281"/>
      <c r="J926" s="4281"/>
      <c r="K926" s="4281"/>
      <c r="L926" s="4281"/>
      <c r="M926" s="14"/>
      <c r="N926" s="14"/>
      <c r="O926" s="14"/>
      <c r="P926" s="14"/>
      <c r="Q926" s="14"/>
      <c r="R926" s="14"/>
      <c r="S926" s="14"/>
      <c r="T926" s="14"/>
      <c r="U926" s="14"/>
      <c r="V926" s="14"/>
      <c r="W926" s="14"/>
      <c r="X926" s="14"/>
      <c r="Y926" s="14"/>
      <c r="Z926" s="14"/>
      <c r="AA926" s="14"/>
      <c r="AB926" s="14"/>
      <c r="AC926" s="14"/>
      <c r="AD926" s="14"/>
      <c r="AE926" s="14"/>
      <c r="AF926" s="14"/>
      <c r="AG926" s="14"/>
    </row>
    <row r="927" spans="4:33" x14ac:dyDescent="0.25">
      <c r="D927" s="14"/>
      <c r="E927" s="14"/>
      <c r="F927" s="14"/>
      <c r="G927" s="3"/>
      <c r="H927" s="14"/>
      <c r="I927" s="4281"/>
      <c r="J927" s="4281"/>
      <c r="K927" s="4281"/>
      <c r="L927" s="4281"/>
      <c r="M927" s="14"/>
      <c r="N927" s="14"/>
      <c r="O927" s="14"/>
      <c r="P927" s="14"/>
      <c r="Q927" s="14"/>
      <c r="R927" s="14"/>
      <c r="S927" s="14"/>
      <c r="T927" s="14"/>
      <c r="U927" s="14"/>
      <c r="V927" s="14"/>
      <c r="W927" s="14"/>
      <c r="X927" s="14"/>
      <c r="Y927" s="14"/>
      <c r="Z927" s="14"/>
      <c r="AA927" s="14"/>
      <c r="AB927" s="14"/>
      <c r="AC927" s="14"/>
      <c r="AD927" s="14"/>
      <c r="AE927" s="14"/>
      <c r="AF927" s="14"/>
      <c r="AG927" s="14"/>
    </row>
    <row r="928" spans="4:33" x14ac:dyDescent="0.25">
      <c r="D928" s="14"/>
      <c r="E928" s="14"/>
      <c r="F928" s="14"/>
      <c r="G928" s="3"/>
      <c r="H928" s="14"/>
      <c r="I928" s="4281"/>
      <c r="J928" s="4281"/>
      <c r="K928" s="4281"/>
      <c r="L928" s="4281"/>
      <c r="M928" s="14"/>
      <c r="N928" s="14"/>
      <c r="O928" s="14"/>
      <c r="P928" s="14"/>
      <c r="Q928" s="14"/>
      <c r="R928" s="14"/>
      <c r="S928" s="14"/>
      <c r="T928" s="14"/>
      <c r="U928" s="14"/>
      <c r="V928" s="14"/>
      <c r="W928" s="14"/>
      <c r="X928" s="14"/>
      <c r="Y928" s="14"/>
      <c r="Z928" s="14"/>
      <c r="AA928" s="14"/>
      <c r="AB928" s="14"/>
      <c r="AC928" s="14"/>
      <c r="AD928" s="14"/>
      <c r="AE928" s="14"/>
      <c r="AF928" s="14"/>
      <c r="AG928" s="14"/>
    </row>
    <row r="929" spans="4:33" x14ac:dyDescent="0.25">
      <c r="D929" s="14"/>
      <c r="E929" s="14"/>
      <c r="F929" s="14"/>
      <c r="G929" s="3"/>
      <c r="H929" s="14"/>
      <c r="I929" s="4281"/>
      <c r="J929" s="4281"/>
      <c r="K929" s="4281"/>
      <c r="L929" s="4281"/>
      <c r="M929" s="14"/>
      <c r="N929" s="14"/>
      <c r="O929" s="14"/>
      <c r="P929" s="14"/>
      <c r="Q929" s="14"/>
      <c r="R929" s="14"/>
      <c r="S929" s="14"/>
      <c r="T929" s="14"/>
      <c r="U929" s="14"/>
      <c r="V929" s="14"/>
      <c r="W929" s="14"/>
      <c r="X929" s="14"/>
      <c r="Y929" s="14"/>
      <c r="Z929" s="14"/>
      <c r="AA929" s="14"/>
      <c r="AB929" s="14"/>
      <c r="AC929" s="14"/>
      <c r="AD929" s="14"/>
      <c r="AE929" s="14"/>
      <c r="AF929" s="14"/>
      <c r="AG929" s="14"/>
    </row>
    <row r="930" spans="4:33" x14ac:dyDescent="0.25">
      <c r="D930" s="14"/>
      <c r="E930" s="14"/>
      <c r="F930" s="14"/>
      <c r="G930" s="3"/>
      <c r="H930" s="14"/>
      <c r="I930" s="4281"/>
      <c r="J930" s="4281"/>
      <c r="K930" s="4281"/>
      <c r="L930" s="4281"/>
      <c r="M930" s="14"/>
      <c r="N930" s="14"/>
      <c r="O930" s="14"/>
      <c r="P930" s="14"/>
      <c r="Q930" s="14"/>
      <c r="R930" s="14"/>
      <c r="S930" s="14"/>
      <c r="T930" s="14"/>
      <c r="U930" s="14"/>
      <c r="V930" s="14"/>
      <c r="W930" s="14"/>
      <c r="X930" s="14"/>
      <c r="Y930" s="14"/>
      <c r="Z930" s="14"/>
      <c r="AA930" s="14"/>
      <c r="AB930" s="14"/>
      <c r="AC930" s="14"/>
      <c r="AD930" s="14"/>
      <c r="AE930" s="14"/>
      <c r="AF930" s="14"/>
      <c r="AG930" s="14"/>
    </row>
    <row r="931" spans="4:33" x14ac:dyDescent="0.25">
      <c r="D931" s="14"/>
      <c r="E931" s="14"/>
      <c r="F931" s="14"/>
      <c r="G931" s="3"/>
      <c r="H931" s="14"/>
      <c r="I931" s="4281"/>
      <c r="J931" s="4281"/>
      <c r="K931" s="4281"/>
      <c r="L931" s="4281"/>
      <c r="M931" s="14"/>
      <c r="N931" s="14"/>
      <c r="O931" s="14"/>
      <c r="P931" s="14"/>
      <c r="Q931" s="14"/>
      <c r="R931" s="14"/>
      <c r="S931" s="14"/>
      <c r="T931" s="14"/>
      <c r="U931" s="14"/>
      <c r="V931" s="14"/>
      <c r="W931" s="14"/>
      <c r="X931" s="14"/>
      <c r="Y931" s="14"/>
      <c r="Z931" s="14"/>
      <c r="AA931" s="14"/>
      <c r="AB931" s="14"/>
      <c r="AC931" s="14"/>
      <c r="AD931" s="14"/>
      <c r="AE931" s="14"/>
      <c r="AF931" s="14"/>
      <c r="AG931" s="14"/>
    </row>
    <row r="932" spans="4:33" x14ac:dyDescent="0.25">
      <c r="D932" s="14"/>
      <c r="E932" s="14"/>
      <c r="F932" s="14"/>
      <c r="G932" s="3"/>
      <c r="H932" s="14"/>
      <c r="I932" s="4281"/>
      <c r="J932" s="4281"/>
      <c r="K932" s="4281"/>
      <c r="L932" s="4281"/>
      <c r="M932" s="14"/>
      <c r="N932" s="14"/>
      <c r="O932" s="14"/>
      <c r="P932" s="14"/>
      <c r="Q932" s="14"/>
      <c r="R932" s="14"/>
      <c r="S932" s="14"/>
      <c r="T932" s="14"/>
      <c r="U932" s="14"/>
      <c r="V932" s="14"/>
      <c r="W932" s="14"/>
      <c r="X932" s="14"/>
      <c r="Y932" s="14"/>
      <c r="Z932" s="14"/>
      <c r="AA932" s="14"/>
      <c r="AB932" s="14"/>
      <c r="AC932" s="14"/>
      <c r="AD932" s="14"/>
      <c r="AE932" s="14"/>
      <c r="AF932" s="14"/>
      <c r="AG932" s="14"/>
    </row>
    <row r="933" spans="4:33" x14ac:dyDescent="0.25">
      <c r="D933" s="14"/>
      <c r="E933" s="14"/>
      <c r="F933" s="14"/>
      <c r="G933" s="3"/>
      <c r="H933" s="14"/>
      <c r="I933" s="4281"/>
      <c r="J933" s="4281"/>
      <c r="K933" s="4281"/>
      <c r="L933" s="4281"/>
      <c r="M933" s="14"/>
      <c r="N933" s="14"/>
      <c r="O933" s="14"/>
      <c r="P933" s="14"/>
      <c r="Q933" s="14"/>
      <c r="R933" s="14"/>
      <c r="S933" s="14"/>
      <c r="T933" s="14"/>
      <c r="U933" s="14"/>
      <c r="V933" s="14"/>
      <c r="W933" s="14"/>
      <c r="X933" s="14"/>
      <c r="Y933" s="14"/>
      <c r="Z933" s="14"/>
      <c r="AA933" s="14"/>
      <c r="AB933" s="14"/>
      <c r="AC933" s="14"/>
      <c r="AD933" s="14"/>
      <c r="AE933" s="14"/>
      <c r="AF933" s="14"/>
      <c r="AG933" s="14"/>
    </row>
    <row r="934" spans="4:33" x14ac:dyDescent="0.25">
      <c r="D934" s="14"/>
      <c r="E934" s="14"/>
      <c r="F934" s="14"/>
      <c r="G934" s="3"/>
      <c r="H934" s="14"/>
      <c r="I934" s="4281"/>
      <c r="J934" s="4281"/>
      <c r="K934" s="4281"/>
      <c r="L934" s="4281"/>
      <c r="M934" s="14"/>
      <c r="N934" s="14"/>
      <c r="O934" s="14"/>
      <c r="P934" s="14"/>
      <c r="Q934" s="14"/>
      <c r="R934" s="14"/>
      <c r="S934" s="14"/>
      <c r="T934" s="14"/>
      <c r="U934" s="14"/>
      <c r="V934" s="14"/>
      <c r="W934" s="14"/>
      <c r="X934" s="14"/>
      <c r="Y934" s="14"/>
      <c r="Z934" s="14"/>
      <c r="AA934" s="14"/>
      <c r="AB934" s="14"/>
      <c r="AC934" s="14"/>
      <c r="AD934" s="14"/>
      <c r="AE934" s="14"/>
      <c r="AF934" s="14"/>
      <c r="AG934" s="14"/>
    </row>
    <row r="935" spans="4:33" x14ac:dyDescent="0.25">
      <c r="D935" s="14"/>
      <c r="E935" s="14"/>
      <c r="F935" s="14"/>
      <c r="G935" s="3"/>
      <c r="H935" s="14"/>
      <c r="I935" s="4281"/>
      <c r="J935" s="4281"/>
      <c r="K935" s="4281"/>
      <c r="L935" s="4281"/>
      <c r="M935" s="14"/>
      <c r="N935" s="14"/>
      <c r="O935" s="14"/>
      <c r="P935" s="14"/>
      <c r="Q935" s="14"/>
      <c r="R935" s="14"/>
      <c r="S935" s="14"/>
      <c r="T935" s="14"/>
      <c r="U935" s="14"/>
      <c r="V935" s="14"/>
      <c r="W935" s="14"/>
      <c r="X935" s="14"/>
      <c r="Y935" s="14"/>
      <c r="Z935" s="14"/>
      <c r="AA935" s="14"/>
      <c r="AB935" s="14"/>
      <c r="AC935" s="14"/>
      <c r="AD935" s="14"/>
      <c r="AE935" s="14"/>
      <c r="AF935" s="14"/>
      <c r="AG935" s="14"/>
    </row>
    <row r="936" spans="4:33" x14ac:dyDescent="0.25">
      <c r="D936" s="14"/>
      <c r="E936" s="14"/>
      <c r="F936" s="14"/>
      <c r="G936" s="3"/>
      <c r="H936" s="14"/>
      <c r="I936" s="4281"/>
      <c r="J936" s="4281"/>
      <c r="K936" s="4281"/>
      <c r="L936" s="4281"/>
      <c r="M936" s="14"/>
      <c r="N936" s="14"/>
      <c r="O936" s="14"/>
      <c r="P936" s="14"/>
      <c r="Q936" s="14"/>
      <c r="R936" s="14"/>
      <c r="S936" s="14"/>
      <c r="T936" s="14"/>
      <c r="U936" s="14"/>
      <c r="V936" s="14"/>
      <c r="W936" s="14"/>
      <c r="X936" s="14"/>
      <c r="Y936" s="14"/>
      <c r="Z936" s="14"/>
      <c r="AA936" s="14"/>
      <c r="AB936" s="14"/>
      <c r="AC936" s="14"/>
      <c r="AD936" s="14"/>
      <c r="AE936" s="14"/>
      <c r="AF936" s="14"/>
      <c r="AG936" s="14"/>
    </row>
    <row r="937" spans="4:33" x14ac:dyDescent="0.25">
      <c r="D937" s="14"/>
      <c r="E937" s="14"/>
      <c r="F937" s="14"/>
      <c r="G937" s="3"/>
      <c r="H937" s="14"/>
      <c r="I937" s="4281"/>
      <c r="J937" s="4281"/>
      <c r="K937" s="4281"/>
      <c r="L937" s="4281"/>
      <c r="M937" s="14"/>
      <c r="N937" s="14"/>
      <c r="O937" s="14"/>
      <c r="P937" s="14"/>
      <c r="Q937" s="14"/>
      <c r="R937" s="14"/>
      <c r="S937" s="14"/>
      <c r="T937" s="14"/>
      <c r="U937" s="14"/>
      <c r="V937" s="14"/>
      <c r="W937" s="14"/>
      <c r="X937" s="14"/>
      <c r="Y937" s="14"/>
      <c r="Z937" s="14"/>
      <c r="AA937" s="14"/>
      <c r="AB937" s="14"/>
      <c r="AC937" s="14"/>
      <c r="AD937" s="14"/>
      <c r="AE937" s="14"/>
      <c r="AF937" s="14"/>
      <c r="AG937" s="14"/>
    </row>
    <row r="938" spans="4:33" x14ac:dyDescent="0.25">
      <c r="D938" s="14"/>
      <c r="E938" s="14"/>
      <c r="F938" s="14"/>
      <c r="G938" s="3"/>
      <c r="H938" s="14"/>
      <c r="I938" s="4281"/>
      <c r="J938" s="4281"/>
      <c r="K938" s="4281"/>
      <c r="L938" s="4281"/>
      <c r="M938" s="14"/>
      <c r="N938" s="14"/>
      <c r="O938" s="14"/>
      <c r="P938" s="14"/>
      <c r="Q938" s="14"/>
      <c r="R938" s="14"/>
      <c r="S938" s="14"/>
      <c r="T938" s="14"/>
      <c r="U938" s="14"/>
      <c r="V938" s="14"/>
      <c r="W938" s="14"/>
      <c r="X938" s="14"/>
      <c r="Y938" s="14"/>
      <c r="Z938" s="14"/>
      <c r="AA938" s="14"/>
      <c r="AB938" s="14"/>
      <c r="AC938" s="14"/>
      <c r="AD938" s="14"/>
      <c r="AE938" s="14"/>
      <c r="AF938" s="14"/>
      <c r="AG938" s="14"/>
    </row>
    <row r="939" spans="4:33" x14ac:dyDescent="0.25">
      <c r="D939" s="14"/>
      <c r="E939" s="14"/>
      <c r="F939" s="14"/>
      <c r="G939" s="3"/>
      <c r="H939" s="14"/>
      <c r="I939" s="4281"/>
      <c r="J939" s="4281"/>
      <c r="K939" s="4281"/>
      <c r="L939" s="4281"/>
      <c r="M939" s="14"/>
      <c r="N939" s="14"/>
      <c r="O939" s="14"/>
      <c r="P939" s="14"/>
      <c r="Q939" s="14"/>
      <c r="R939" s="14"/>
      <c r="S939" s="14"/>
      <c r="T939" s="14"/>
      <c r="U939" s="14"/>
      <c r="V939" s="14"/>
      <c r="W939" s="14"/>
      <c r="X939" s="14"/>
      <c r="Y939" s="14"/>
      <c r="Z939" s="14"/>
      <c r="AA939" s="14"/>
      <c r="AB939" s="14"/>
      <c r="AC939" s="14"/>
      <c r="AD939" s="14"/>
      <c r="AE939" s="14"/>
      <c r="AF939" s="14"/>
      <c r="AG939" s="14"/>
    </row>
    <row r="940" spans="4:33" x14ac:dyDescent="0.25">
      <c r="D940" s="14"/>
      <c r="E940" s="14"/>
      <c r="F940" s="14"/>
      <c r="G940" s="3"/>
      <c r="H940" s="14"/>
      <c r="I940" s="4281"/>
      <c r="J940" s="4281"/>
      <c r="K940" s="4281"/>
      <c r="L940" s="4281"/>
      <c r="M940" s="14"/>
      <c r="N940" s="14"/>
      <c r="O940" s="14"/>
      <c r="P940" s="14"/>
      <c r="Q940" s="14"/>
      <c r="R940" s="14"/>
      <c r="S940" s="14"/>
      <c r="T940" s="14"/>
      <c r="U940" s="14"/>
      <c r="V940" s="14"/>
      <c r="W940" s="14"/>
      <c r="X940" s="14"/>
      <c r="Y940" s="14"/>
      <c r="Z940" s="14"/>
      <c r="AA940" s="14"/>
      <c r="AB940" s="14"/>
      <c r="AC940" s="14"/>
      <c r="AD940" s="14"/>
      <c r="AE940" s="14"/>
      <c r="AF940" s="14"/>
      <c r="AG940" s="14"/>
    </row>
    <row r="941" spans="4:33" x14ac:dyDescent="0.25">
      <c r="D941" s="14"/>
      <c r="E941" s="14"/>
      <c r="F941" s="14"/>
      <c r="G941" s="3"/>
      <c r="H941" s="14"/>
      <c r="I941" s="4281"/>
      <c r="J941" s="4281"/>
      <c r="K941" s="4281"/>
      <c r="L941" s="4281"/>
      <c r="M941" s="14"/>
      <c r="N941" s="14"/>
      <c r="O941" s="14"/>
      <c r="P941" s="14"/>
      <c r="Q941" s="14"/>
      <c r="R941" s="14"/>
      <c r="S941" s="14"/>
      <c r="T941" s="14"/>
      <c r="U941" s="14"/>
      <c r="V941" s="14"/>
      <c r="W941" s="14"/>
      <c r="X941" s="14"/>
      <c r="Y941" s="14"/>
      <c r="Z941" s="14"/>
      <c r="AA941" s="14"/>
      <c r="AB941" s="14"/>
      <c r="AC941" s="14"/>
      <c r="AD941" s="14"/>
      <c r="AE941" s="14"/>
      <c r="AF941" s="14"/>
      <c r="AG941" s="14"/>
    </row>
    <row r="942" spans="4:33" x14ac:dyDescent="0.25">
      <c r="D942" s="14"/>
      <c r="E942" s="14"/>
      <c r="F942" s="14"/>
      <c r="G942" s="3"/>
      <c r="H942" s="14"/>
      <c r="I942" s="4281"/>
      <c r="J942" s="4281"/>
      <c r="K942" s="4281"/>
      <c r="L942" s="4281"/>
      <c r="M942" s="14"/>
      <c r="N942" s="14"/>
      <c r="O942" s="14"/>
      <c r="P942" s="14"/>
      <c r="Q942" s="14"/>
      <c r="R942" s="14"/>
      <c r="S942" s="14"/>
      <c r="T942" s="14"/>
      <c r="U942" s="14"/>
      <c r="V942" s="14"/>
      <c r="W942" s="14"/>
      <c r="X942" s="14"/>
      <c r="Y942" s="14"/>
      <c r="Z942" s="14"/>
      <c r="AA942" s="14"/>
      <c r="AB942" s="14"/>
      <c r="AC942" s="14"/>
      <c r="AD942" s="14"/>
      <c r="AE942" s="14"/>
      <c r="AF942" s="14"/>
      <c r="AG942" s="14"/>
    </row>
    <row r="943" spans="4:33" x14ac:dyDescent="0.25">
      <c r="D943" s="14"/>
      <c r="E943" s="14"/>
      <c r="F943" s="14"/>
      <c r="G943" s="3"/>
      <c r="H943" s="14"/>
      <c r="I943" s="4281"/>
      <c r="J943" s="4281"/>
      <c r="K943" s="4281"/>
      <c r="L943" s="4281"/>
      <c r="M943" s="14"/>
      <c r="N943" s="14"/>
      <c r="O943" s="14"/>
      <c r="P943" s="14"/>
      <c r="Q943" s="14"/>
      <c r="R943" s="14"/>
      <c r="S943" s="14"/>
      <c r="T943" s="14"/>
      <c r="U943" s="14"/>
      <c r="V943" s="14"/>
      <c r="W943" s="14"/>
      <c r="X943" s="14"/>
      <c r="Y943" s="14"/>
      <c r="Z943" s="14"/>
      <c r="AA943" s="14"/>
      <c r="AB943" s="14"/>
      <c r="AC943" s="14"/>
      <c r="AD943" s="14"/>
      <c r="AE943" s="14"/>
      <c r="AF943" s="14"/>
      <c r="AG943" s="14"/>
    </row>
    <row r="944" spans="4:33" x14ac:dyDescent="0.25">
      <c r="D944" s="14"/>
      <c r="E944" s="14"/>
      <c r="F944" s="14"/>
      <c r="G944" s="3"/>
      <c r="H944" s="14"/>
      <c r="I944" s="4281"/>
      <c r="J944" s="4281"/>
      <c r="K944" s="4281"/>
      <c r="L944" s="4281"/>
      <c r="M944" s="14"/>
      <c r="N944" s="14"/>
      <c r="O944" s="14"/>
      <c r="P944" s="14"/>
      <c r="Q944" s="14"/>
      <c r="R944" s="14"/>
      <c r="S944" s="14"/>
      <c r="T944" s="14"/>
      <c r="U944" s="14"/>
      <c r="V944" s="14"/>
      <c r="W944" s="14"/>
      <c r="X944" s="14"/>
      <c r="Y944" s="14"/>
      <c r="Z944" s="14"/>
      <c r="AA944" s="14"/>
      <c r="AB944" s="14"/>
      <c r="AC944" s="14"/>
      <c r="AD944" s="14"/>
      <c r="AE944" s="14"/>
      <c r="AF944" s="14"/>
      <c r="AG944" s="14"/>
    </row>
    <row r="945" spans="4:33" x14ac:dyDescent="0.25">
      <c r="D945" s="14"/>
      <c r="E945" s="14"/>
      <c r="F945" s="14"/>
      <c r="G945" s="3"/>
      <c r="H945" s="14"/>
      <c r="I945" s="4281"/>
      <c r="J945" s="4281"/>
      <c r="K945" s="4281"/>
      <c r="L945" s="4281"/>
      <c r="M945" s="14"/>
      <c r="N945" s="14"/>
      <c r="O945" s="14"/>
      <c r="P945" s="14"/>
      <c r="Q945" s="14"/>
      <c r="R945" s="14"/>
      <c r="S945" s="14"/>
      <c r="T945" s="14"/>
      <c r="U945" s="14"/>
      <c r="V945" s="14"/>
      <c r="W945" s="14"/>
      <c r="X945" s="14"/>
      <c r="Y945" s="14"/>
      <c r="Z945" s="14"/>
      <c r="AA945" s="14"/>
      <c r="AB945" s="14"/>
      <c r="AC945" s="14"/>
      <c r="AD945" s="14"/>
      <c r="AE945" s="14"/>
      <c r="AF945" s="14"/>
      <c r="AG945" s="14"/>
    </row>
    <row r="946" spans="4:33" x14ac:dyDescent="0.25">
      <c r="D946" s="14"/>
      <c r="E946" s="14"/>
      <c r="F946" s="14"/>
      <c r="G946" s="3"/>
      <c r="H946" s="14"/>
      <c r="I946" s="4281"/>
      <c r="J946" s="4281"/>
      <c r="K946" s="4281"/>
      <c r="L946" s="4281"/>
      <c r="M946" s="14"/>
      <c r="N946" s="14"/>
      <c r="O946" s="14"/>
      <c r="P946" s="14"/>
      <c r="Q946" s="14"/>
      <c r="R946" s="14"/>
      <c r="S946" s="14"/>
      <c r="T946" s="14"/>
      <c r="U946" s="14"/>
      <c r="V946" s="14"/>
      <c r="W946" s="14"/>
      <c r="X946" s="14"/>
      <c r="Y946" s="14"/>
      <c r="Z946" s="14"/>
      <c r="AA946" s="14"/>
      <c r="AB946" s="14"/>
      <c r="AC946" s="14"/>
      <c r="AD946" s="14"/>
      <c r="AE946" s="14"/>
      <c r="AF946" s="14"/>
      <c r="AG946" s="14"/>
    </row>
    <row r="947" spans="4:33" x14ac:dyDescent="0.25">
      <c r="D947" s="14"/>
      <c r="E947" s="14"/>
      <c r="F947" s="14"/>
      <c r="G947" s="3"/>
      <c r="H947" s="14"/>
      <c r="I947" s="4281"/>
      <c r="J947" s="4281"/>
      <c r="K947" s="4281"/>
      <c r="L947" s="4281"/>
      <c r="M947" s="14"/>
      <c r="N947" s="14"/>
      <c r="O947" s="14"/>
      <c r="P947" s="14"/>
      <c r="Q947" s="14"/>
      <c r="R947" s="14"/>
      <c r="S947" s="14"/>
      <c r="T947" s="14"/>
      <c r="U947" s="14"/>
      <c r="V947" s="14"/>
      <c r="W947" s="14"/>
      <c r="X947" s="14"/>
      <c r="Y947" s="14"/>
      <c r="Z947" s="14"/>
      <c r="AA947" s="14"/>
      <c r="AB947" s="14"/>
      <c r="AC947" s="14"/>
      <c r="AD947" s="14"/>
      <c r="AE947" s="14"/>
      <c r="AF947" s="14"/>
      <c r="AG947" s="14"/>
    </row>
    <row r="948" spans="4:33" x14ac:dyDescent="0.25">
      <c r="D948" s="14"/>
      <c r="E948" s="14"/>
      <c r="F948" s="14"/>
      <c r="G948" s="3"/>
      <c r="H948" s="14"/>
      <c r="I948" s="4281"/>
      <c r="J948" s="4281"/>
      <c r="K948" s="4281"/>
      <c r="L948" s="4281"/>
      <c r="M948" s="14"/>
      <c r="N948" s="14"/>
      <c r="O948" s="14"/>
      <c r="P948" s="14"/>
      <c r="Q948" s="14"/>
      <c r="R948" s="14"/>
      <c r="S948" s="14"/>
      <c r="T948" s="14"/>
      <c r="U948" s="14"/>
      <c r="V948" s="14"/>
      <c r="W948" s="14"/>
      <c r="X948" s="14"/>
      <c r="Y948" s="14"/>
      <c r="Z948" s="14"/>
      <c r="AA948" s="14"/>
      <c r="AB948" s="14"/>
      <c r="AC948" s="14"/>
      <c r="AD948" s="14"/>
      <c r="AE948" s="14"/>
      <c r="AF948" s="14"/>
      <c r="AG948" s="14"/>
    </row>
    <row r="949" spans="4:33" x14ac:dyDescent="0.25">
      <c r="D949" s="14"/>
      <c r="E949" s="14"/>
      <c r="F949" s="14"/>
      <c r="G949" s="3"/>
      <c r="H949" s="14"/>
      <c r="I949" s="4281"/>
      <c r="J949" s="4281"/>
      <c r="K949" s="4281"/>
      <c r="L949" s="4281"/>
      <c r="M949" s="14"/>
      <c r="N949" s="14"/>
      <c r="O949" s="14"/>
      <c r="P949" s="14"/>
      <c r="Q949" s="14"/>
      <c r="R949" s="14"/>
      <c r="S949" s="14"/>
      <c r="T949" s="14"/>
      <c r="U949" s="14"/>
      <c r="V949" s="14"/>
      <c r="W949" s="14"/>
      <c r="X949" s="14"/>
      <c r="Y949" s="14"/>
      <c r="Z949" s="14"/>
      <c r="AA949" s="14"/>
      <c r="AB949" s="14"/>
      <c r="AC949" s="14"/>
      <c r="AD949" s="14"/>
      <c r="AE949" s="14"/>
      <c r="AF949" s="14"/>
      <c r="AG949" s="14"/>
    </row>
    <row r="950" spans="4:33" x14ac:dyDescent="0.25">
      <c r="D950" s="14"/>
      <c r="E950" s="14"/>
      <c r="F950" s="14"/>
      <c r="G950" s="3"/>
      <c r="H950" s="14"/>
      <c r="I950" s="4281"/>
      <c r="J950" s="4281"/>
      <c r="K950" s="4281"/>
      <c r="L950" s="4281"/>
      <c r="M950" s="14"/>
      <c r="N950" s="14"/>
      <c r="O950" s="14"/>
      <c r="P950" s="14"/>
      <c r="Q950" s="14"/>
      <c r="R950" s="14"/>
      <c r="S950" s="14"/>
      <c r="T950" s="14"/>
      <c r="U950" s="14"/>
      <c r="V950" s="14"/>
      <c r="W950" s="14"/>
      <c r="X950" s="14"/>
      <c r="Y950" s="14"/>
      <c r="Z950" s="14"/>
      <c r="AA950" s="14"/>
      <c r="AB950" s="14"/>
      <c r="AC950" s="14"/>
      <c r="AD950" s="14"/>
      <c r="AE950" s="14"/>
      <c r="AF950" s="14"/>
      <c r="AG950" s="14"/>
    </row>
    <row r="951" spans="4:33" x14ac:dyDescent="0.25">
      <c r="D951" s="14"/>
      <c r="E951" s="14"/>
      <c r="F951" s="14"/>
      <c r="G951" s="3"/>
      <c r="H951" s="14"/>
      <c r="I951" s="4281"/>
      <c r="J951" s="4281"/>
      <c r="K951" s="4281"/>
      <c r="L951" s="4281"/>
      <c r="M951" s="14"/>
      <c r="N951" s="14"/>
      <c r="O951" s="14"/>
      <c r="P951" s="14"/>
      <c r="Q951" s="14"/>
      <c r="R951" s="14"/>
      <c r="S951" s="14"/>
      <c r="T951" s="14"/>
      <c r="U951" s="14"/>
      <c r="V951" s="14"/>
      <c r="W951" s="14"/>
      <c r="X951" s="14"/>
      <c r="Y951" s="14"/>
      <c r="Z951" s="14"/>
      <c r="AA951" s="14"/>
      <c r="AB951" s="14"/>
      <c r="AC951" s="14"/>
      <c r="AD951" s="14"/>
      <c r="AE951" s="14"/>
      <c r="AF951" s="14"/>
      <c r="AG951" s="14"/>
    </row>
    <row r="952" spans="4:33" x14ac:dyDescent="0.25">
      <c r="D952" s="14"/>
      <c r="E952" s="14"/>
      <c r="F952" s="14"/>
      <c r="G952" s="3"/>
      <c r="H952" s="14"/>
      <c r="I952" s="4281"/>
      <c r="J952" s="4281"/>
      <c r="K952" s="4281"/>
      <c r="L952" s="4281"/>
      <c r="M952" s="14"/>
      <c r="N952" s="14"/>
      <c r="O952" s="14"/>
      <c r="P952" s="14"/>
      <c r="Q952" s="14"/>
      <c r="R952" s="14"/>
      <c r="S952" s="14"/>
      <c r="T952" s="14"/>
      <c r="U952" s="14"/>
      <c r="V952" s="14"/>
      <c r="W952" s="14"/>
      <c r="X952" s="14"/>
      <c r="Y952" s="14"/>
      <c r="Z952" s="14"/>
      <c r="AA952" s="14"/>
      <c r="AB952" s="14"/>
      <c r="AC952" s="14"/>
      <c r="AD952" s="14"/>
      <c r="AE952" s="14"/>
      <c r="AF952" s="14"/>
      <c r="AG952" s="14"/>
    </row>
    <row r="953" spans="4:33" x14ac:dyDescent="0.25">
      <c r="D953" s="14"/>
      <c r="E953" s="14"/>
      <c r="F953" s="14"/>
      <c r="G953" s="3"/>
      <c r="H953" s="14"/>
      <c r="I953" s="4281"/>
      <c r="J953" s="4281"/>
      <c r="K953" s="4281"/>
      <c r="L953" s="4281"/>
      <c r="M953" s="14"/>
      <c r="N953" s="14"/>
      <c r="O953" s="14"/>
      <c r="P953" s="14"/>
      <c r="Q953" s="14"/>
      <c r="R953" s="14"/>
      <c r="S953" s="14"/>
      <c r="T953" s="14"/>
      <c r="U953" s="14"/>
      <c r="V953" s="14"/>
      <c r="W953" s="14"/>
      <c r="X953" s="14"/>
      <c r="Y953" s="14"/>
      <c r="Z953" s="14"/>
      <c r="AA953" s="14"/>
      <c r="AB953" s="14"/>
      <c r="AC953" s="14"/>
      <c r="AD953" s="14"/>
      <c r="AE953" s="14"/>
      <c r="AF953" s="14"/>
      <c r="AG953" s="14"/>
    </row>
    <row r="954" spans="4:33" x14ac:dyDescent="0.25">
      <c r="D954" s="14"/>
      <c r="E954" s="14"/>
      <c r="F954" s="14"/>
      <c r="G954" s="3"/>
      <c r="H954" s="14"/>
      <c r="I954" s="4281"/>
      <c r="J954" s="4281"/>
      <c r="K954" s="4281"/>
      <c r="L954" s="4281"/>
      <c r="M954" s="14"/>
      <c r="N954" s="14"/>
      <c r="O954" s="14"/>
      <c r="P954" s="14"/>
      <c r="Q954" s="14"/>
      <c r="R954" s="14"/>
      <c r="S954" s="14"/>
      <c r="T954" s="14"/>
      <c r="U954" s="14"/>
      <c r="V954" s="14"/>
      <c r="W954" s="14"/>
      <c r="X954" s="14"/>
      <c r="Y954" s="14"/>
      <c r="Z954" s="14"/>
      <c r="AA954" s="14"/>
      <c r="AB954" s="14"/>
      <c r="AC954" s="14"/>
      <c r="AD954" s="14"/>
      <c r="AE954" s="14"/>
      <c r="AF954" s="14"/>
      <c r="AG954" s="14"/>
    </row>
    <row r="955" spans="4:33" x14ac:dyDescent="0.25">
      <c r="D955" s="14"/>
      <c r="E955" s="14"/>
      <c r="F955" s="14"/>
      <c r="G955" s="3"/>
      <c r="H955" s="14"/>
      <c r="I955" s="4281"/>
      <c r="J955" s="4281"/>
      <c r="K955" s="4281"/>
      <c r="L955" s="4281"/>
      <c r="M955" s="14"/>
      <c r="N955" s="14"/>
      <c r="O955" s="14"/>
      <c r="P955" s="14"/>
      <c r="Q955" s="14"/>
      <c r="R955" s="14"/>
      <c r="S955" s="14"/>
      <c r="T955" s="14"/>
      <c r="U955" s="14"/>
      <c r="V955" s="14"/>
      <c r="W955" s="14"/>
      <c r="X955" s="14"/>
      <c r="Y955" s="14"/>
      <c r="Z955" s="14"/>
      <c r="AA955" s="14"/>
      <c r="AB955" s="14"/>
      <c r="AC955" s="14"/>
      <c r="AD955" s="14"/>
      <c r="AE955" s="14"/>
      <c r="AF955" s="14"/>
      <c r="AG955" s="14"/>
    </row>
    <row r="956" spans="4:33" x14ac:dyDescent="0.25">
      <c r="D956" s="14"/>
      <c r="E956" s="14"/>
      <c r="F956" s="14"/>
      <c r="G956" s="3"/>
      <c r="H956" s="14"/>
      <c r="I956" s="4281"/>
      <c r="J956" s="4281"/>
      <c r="K956" s="4281"/>
      <c r="L956" s="4281"/>
      <c r="M956" s="14"/>
      <c r="N956" s="14"/>
      <c r="O956" s="14"/>
      <c r="P956" s="14"/>
      <c r="Q956" s="14"/>
      <c r="R956" s="14"/>
      <c r="S956" s="14"/>
      <c r="T956" s="14"/>
      <c r="U956" s="14"/>
      <c r="V956" s="14"/>
      <c r="W956" s="14"/>
      <c r="X956" s="14"/>
      <c r="Y956" s="14"/>
      <c r="Z956" s="14"/>
      <c r="AA956" s="14"/>
      <c r="AB956" s="14"/>
      <c r="AC956" s="14"/>
      <c r="AD956" s="14"/>
      <c r="AE956" s="14"/>
      <c r="AF956" s="14"/>
      <c r="AG956" s="14"/>
    </row>
    <row r="957" spans="4:33" x14ac:dyDescent="0.25">
      <c r="D957" s="14"/>
      <c r="E957" s="14"/>
      <c r="F957" s="14"/>
      <c r="G957" s="3"/>
      <c r="H957" s="14"/>
      <c r="I957" s="4281"/>
      <c r="J957" s="4281"/>
      <c r="K957" s="4281"/>
      <c r="L957" s="4281"/>
      <c r="M957" s="14"/>
      <c r="N957" s="14"/>
      <c r="O957" s="14"/>
      <c r="P957" s="14"/>
      <c r="Q957" s="14"/>
      <c r="R957" s="14"/>
      <c r="S957" s="14"/>
      <c r="T957" s="14"/>
      <c r="U957" s="14"/>
      <c r="V957" s="14"/>
      <c r="W957" s="14"/>
      <c r="X957" s="14"/>
      <c r="Y957" s="14"/>
      <c r="Z957" s="14"/>
      <c r="AA957" s="14"/>
      <c r="AB957" s="14"/>
      <c r="AC957" s="14"/>
      <c r="AD957" s="14"/>
      <c r="AE957" s="14"/>
      <c r="AF957" s="14"/>
      <c r="AG957" s="14"/>
    </row>
    <row r="958" spans="4:33" x14ac:dyDescent="0.25">
      <c r="D958" s="14"/>
      <c r="E958" s="14"/>
      <c r="F958" s="14"/>
      <c r="G958" s="3"/>
      <c r="H958" s="14"/>
      <c r="I958" s="4281"/>
      <c r="J958" s="4281"/>
      <c r="K958" s="4281"/>
      <c r="L958" s="4281"/>
      <c r="M958" s="14"/>
      <c r="N958" s="14"/>
      <c r="O958" s="14"/>
      <c r="P958" s="14"/>
      <c r="Q958" s="14"/>
      <c r="R958" s="14"/>
      <c r="S958" s="14"/>
      <c r="T958" s="14"/>
      <c r="U958" s="14"/>
      <c r="V958" s="14"/>
      <c r="W958" s="14"/>
      <c r="X958" s="14"/>
      <c r="Y958" s="14"/>
      <c r="Z958" s="14"/>
      <c r="AA958" s="14"/>
      <c r="AB958" s="14"/>
      <c r="AC958" s="14"/>
      <c r="AD958" s="14"/>
      <c r="AE958" s="14"/>
      <c r="AF958" s="14"/>
      <c r="AG958" s="14"/>
    </row>
    <row r="959" spans="4:33" x14ac:dyDescent="0.25">
      <c r="D959" s="14"/>
      <c r="E959" s="14"/>
      <c r="F959" s="14"/>
      <c r="G959" s="3"/>
      <c r="H959" s="14"/>
      <c r="I959" s="4281"/>
      <c r="J959" s="4281"/>
      <c r="K959" s="4281"/>
      <c r="L959" s="4281"/>
      <c r="M959" s="14"/>
      <c r="N959" s="14"/>
      <c r="O959" s="14"/>
      <c r="P959" s="14"/>
      <c r="Q959" s="14"/>
      <c r="R959" s="14"/>
      <c r="S959" s="14"/>
      <c r="T959" s="14"/>
      <c r="U959" s="14"/>
      <c r="V959" s="14"/>
      <c r="W959" s="14"/>
      <c r="X959" s="14"/>
      <c r="Y959" s="14"/>
      <c r="Z959" s="14"/>
      <c r="AA959" s="14"/>
      <c r="AB959" s="14"/>
      <c r="AC959" s="14"/>
      <c r="AD959" s="14"/>
      <c r="AE959" s="14"/>
      <c r="AF959" s="14"/>
      <c r="AG959" s="14"/>
    </row>
    <row r="960" spans="4:33" x14ac:dyDescent="0.25">
      <c r="D960" s="14"/>
      <c r="E960" s="14"/>
      <c r="F960" s="14"/>
      <c r="G960" s="3"/>
      <c r="H960" s="14"/>
      <c r="I960" s="4281"/>
      <c r="J960" s="4281"/>
      <c r="K960" s="4281"/>
      <c r="L960" s="4281"/>
      <c r="M960" s="14"/>
      <c r="N960" s="14"/>
      <c r="O960" s="14"/>
      <c r="P960" s="14"/>
      <c r="Q960" s="14"/>
      <c r="R960" s="14"/>
      <c r="S960" s="14"/>
      <c r="T960" s="14"/>
      <c r="U960" s="14"/>
      <c r="V960" s="14"/>
      <c r="W960" s="14"/>
      <c r="X960" s="14"/>
      <c r="Y960" s="14"/>
      <c r="Z960" s="14"/>
      <c r="AA960" s="14"/>
      <c r="AB960" s="14"/>
      <c r="AC960" s="14"/>
      <c r="AD960" s="14"/>
      <c r="AE960" s="14"/>
      <c r="AF960" s="14"/>
      <c r="AG960" s="14"/>
    </row>
    <row r="961" spans="4:33" x14ac:dyDescent="0.25">
      <c r="D961" s="14"/>
      <c r="E961" s="14"/>
      <c r="F961" s="14"/>
      <c r="G961" s="3"/>
      <c r="H961" s="14"/>
      <c r="I961" s="4281"/>
      <c r="J961" s="4281"/>
      <c r="K961" s="4281"/>
      <c r="L961" s="4281"/>
      <c r="M961" s="14"/>
      <c r="N961" s="14"/>
      <c r="O961" s="14"/>
      <c r="P961" s="14"/>
      <c r="Q961" s="14"/>
      <c r="R961" s="14"/>
      <c r="S961" s="14"/>
      <c r="T961" s="14"/>
      <c r="U961" s="14"/>
      <c r="V961" s="14"/>
      <c r="W961" s="14"/>
      <c r="X961" s="14"/>
      <c r="Y961" s="14"/>
      <c r="Z961" s="14"/>
      <c r="AA961" s="14"/>
      <c r="AB961" s="14"/>
      <c r="AC961" s="14"/>
      <c r="AD961" s="14"/>
      <c r="AE961" s="14"/>
      <c r="AF961" s="14"/>
      <c r="AG961" s="14"/>
    </row>
    <row r="962" spans="4:33" x14ac:dyDescent="0.25">
      <c r="D962" s="14"/>
      <c r="E962" s="14"/>
      <c r="F962" s="14"/>
      <c r="G962" s="3"/>
      <c r="H962" s="14"/>
      <c r="I962" s="4281"/>
      <c r="J962" s="4281"/>
      <c r="K962" s="4281"/>
      <c r="L962" s="4281"/>
      <c r="M962" s="14"/>
      <c r="N962" s="14"/>
      <c r="O962" s="14"/>
      <c r="P962" s="14"/>
      <c r="Q962" s="14"/>
      <c r="R962" s="14"/>
      <c r="S962" s="14"/>
      <c r="T962" s="14"/>
      <c r="U962" s="14"/>
      <c r="V962" s="14"/>
      <c r="W962" s="14"/>
      <c r="X962" s="14"/>
      <c r="Y962" s="14"/>
      <c r="Z962" s="14"/>
      <c r="AA962" s="14"/>
      <c r="AB962" s="14"/>
      <c r="AC962" s="14"/>
      <c r="AD962" s="14"/>
      <c r="AE962" s="14"/>
      <c r="AF962" s="14"/>
      <c r="AG962" s="14"/>
    </row>
    <row r="963" spans="4:33" x14ac:dyDescent="0.25">
      <c r="D963" s="14"/>
      <c r="E963" s="14"/>
      <c r="F963" s="14"/>
      <c r="G963" s="3"/>
      <c r="H963" s="14"/>
      <c r="I963" s="4281"/>
      <c r="J963" s="4281"/>
      <c r="K963" s="4281"/>
      <c r="L963" s="4281"/>
      <c r="M963" s="14"/>
      <c r="N963" s="14"/>
      <c r="O963" s="14"/>
      <c r="P963" s="14"/>
      <c r="Q963" s="14"/>
      <c r="R963" s="14"/>
      <c r="S963" s="14"/>
      <c r="T963" s="14"/>
      <c r="U963" s="14"/>
      <c r="V963" s="14"/>
      <c r="W963" s="14"/>
      <c r="X963" s="14"/>
      <c r="Y963" s="14"/>
      <c r="Z963" s="14"/>
      <c r="AA963" s="14"/>
      <c r="AB963" s="14"/>
      <c r="AC963" s="14"/>
      <c r="AD963" s="14"/>
      <c r="AE963" s="14"/>
      <c r="AF963" s="14"/>
      <c r="AG963" s="14"/>
    </row>
    <row r="964" spans="4:33" x14ac:dyDescent="0.25">
      <c r="D964" s="14"/>
      <c r="E964" s="14"/>
      <c r="F964" s="14"/>
      <c r="G964" s="3"/>
      <c r="H964" s="14"/>
      <c r="I964" s="4281"/>
      <c r="J964" s="4281"/>
      <c r="K964" s="4281"/>
      <c r="L964" s="4281"/>
      <c r="M964" s="14"/>
      <c r="N964" s="14"/>
      <c r="O964" s="14"/>
      <c r="P964" s="14"/>
      <c r="Q964" s="14"/>
      <c r="R964" s="14"/>
      <c r="S964" s="14"/>
      <c r="T964" s="14"/>
      <c r="U964" s="14"/>
      <c r="V964" s="14"/>
      <c r="W964" s="14"/>
      <c r="X964" s="14"/>
      <c r="Y964" s="14"/>
      <c r="Z964" s="14"/>
      <c r="AA964" s="14"/>
      <c r="AB964" s="14"/>
      <c r="AC964" s="14"/>
      <c r="AD964" s="14"/>
      <c r="AE964" s="14"/>
      <c r="AF964" s="14"/>
      <c r="AG964" s="14"/>
    </row>
    <row r="965" spans="4:33" x14ac:dyDescent="0.25">
      <c r="D965" s="14"/>
      <c r="E965" s="14"/>
      <c r="F965" s="14"/>
      <c r="G965" s="3"/>
      <c r="H965" s="14"/>
      <c r="I965" s="4281"/>
      <c r="J965" s="4281"/>
      <c r="K965" s="4281"/>
      <c r="L965" s="4281"/>
      <c r="M965" s="14"/>
      <c r="N965" s="14"/>
      <c r="O965" s="14"/>
      <c r="P965" s="14"/>
      <c r="Q965" s="14"/>
      <c r="R965" s="14"/>
      <c r="S965" s="14"/>
      <c r="T965" s="14"/>
      <c r="U965" s="14"/>
      <c r="V965" s="14"/>
      <c r="W965" s="14"/>
      <c r="X965" s="14"/>
      <c r="Y965" s="14"/>
      <c r="Z965" s="14"/>
      <c r="AA965" s="14"/>
      <c r="AB965" s="14"/>
      <c r="AC965" s="14"/>
      <c r="AD965" s="14"/>
      <c r="AE965" s="14"/>
      <c r="AF965" s="14"/>
      <c r="AG965" s="14"/>
    </row>
    <row r="966" spans="4:33" x14ac:dyDescent="0.25">
      <c r="D966" s="14"/>
      <c r="E966" s="14"/>
      <c r="F966" s="14"/>
      <c r="G966" s="3"/>
      <c r="H966" s="14"/>
      <c r="I966" s="4281"/>
      <c r="J966" s="4281"/>
      <c r="K966" s="4281"/>
      <c r="L966" s="4281"/>
      <c r="M966" s="14"/>
      <c r="N966" s="14"/>
      <c r="O966" s="14"/>
      <c r="P966" s="14"/>
      <c r="Q966" s="14"/>
      <c r="R966" s="14"/>
      <c r="S966" s="14"/>
      <c r="T966" s="14"/>
      <c r="U966" s="14"/>
      <c r="V966" s="14"/>
      <c r="W966" s="14"/>
      <c r="X966" s="14"/>
      <c r="Y966" s="14"/>
      <c r="Z966" s="14"/>
      <c r="AA966" s="14"/>
      <c r="AB966" s="14"/>
      <c r="AC966" s="14"/>
      <c r="AD966" s="14"/>
      <c r="AE966" s="14"/>
      <c r="AF966" s="14"/>
      <c r="AG966" s="14"/>
    </row>
    <row r="967" spans="4:33" x14ac:dyDescent="0.25">
      <c r="D967" s="14"/>
      <c r="E967" s="14"/>
      <c r="F967" s="14"/>
      <c r="G967" s="3"/>
      <c r="H967" s="14"/>
      <c r="I967" s="4281"/>
      <c r="J967" s="4281"/>
      <c r="K967" s="4281"/>
      <c r="L967" s="4281"/>
      <c r="M967" s="14"/>
      <c r="N967" s="14"/>
      <c r="O967" s="14"/>
      <c r="P967" s="14"/>
      <c r="Q967" s="14"/>
      <c r="R967" s="14"/>
      <c r="S967" s="14"/>
      <c r="T967" s="14"/>
      <c r="U967" s="14"/>
      <c r="V967" s="14"/>
      <c r="W967" s="14"/>
      <c r="X967" s="14"/>
      <c r="Y967" s="14"/>
      <c r="Z967" s="14"/>
      <c r="AA967" s="14"/>
      <c r="AB967" s="14"/>
      <c r="AC967" s="14"/>
      <c r="AD967" s="14"/>
      <c r="AE967" s="14"/>
      <c r="AF967" s="14"/>
      <c r="AG967" s="14"/>
    </row>
    <row r="968" spans="4:33" x14ac:dyDescent="0.25">
      <c r="D968" s="14"/>
      <c r="E968" s="14"/>
      <c r="F968" s="14"/>
      <c r="G968" s="3"/>
      <c r="H968" s="14"/>
      <c r="I968" s="4281"/>
      <c r="J968" s="4281"/>
      <c r="K968" s="4281"/>
      <c r="L968" s="4281"/>
      <c r="M968" s="14"/>
      <c r="N968" s="14"/>
      <c r="O968" s="14"/>
      <c r="P968" s="14"/>
      <c r="Q968" s="14"/>
      <c r="R968" s="14"/>
      <c r="S968" s="14"/>
      <c r="T968" s="14"/>
      <c r="U968" s="14"/>
      <c r="V968" s="14"/>
      <c r="W968" s="14"/>
      <c r="X968" s="14"/>
      <c r="Y968" s="14"/>
      <c r="Z968" s="14"/>
      <c r="AA968" s="14"/>
      <c r="AB968" s="14"/>
      <c r="AC968" s="14"/>
      <c r="AD968" s="14"/>
      <c r="AE968" s="14"/>
      <c r="AF968" s="14"/>
      <c r="AG968" s="14"/>
    </row>
    <row r="969" spans="4:33" x14ac:dyDescent="0.25">
      <c r="D969" s="14"/>
      <c r="E969" s="14"/>
      <c r="F969" s="14"/>
      <c r="G969" s="3"/>
      <c r="H969" s="14"/>
      <c r="I969" s="4281"/>
      <c r="J969" s="4281"/>
      <c r="K969" s="4281"/>
      <c r="L969" s="4281"/>
      <c r="M969" s="14"/>
      <c r="N969" s="14"/>
      <c r="O969" s="14"/>
      <c r="P969" s="14"/>
      <c r="Q969" s="14"/>
      <c r="R969" s="14"/>
      <c r="S969" s="14"/>
      <c r="T969" s="14"/>
      <c r="U969" s="14"/>
      <c r="V969" s="14"/>
      <c r="W969" s="14"/>
      <c r="X969" s="14"/>
      <c r="Y969" s="14"/>
      <c r="Z969" s="14"/>
      <c r="AA969" s="14"/>
      <c r="AB969" s="14"/>
      <c r="AC969" s="14"/>
      <c r="AD969" s="14"/>
      <c r="AE969" s="14"/>
      <c r="AF969" s="14"/>
      <c r="AG969" s="14"/>
    </row>
    <row r="970" spans="4:33" x14ac:dyDescent="0.25">
      <c r="D970" s="14"/>
      <c r="E970" s="14"/>
      <c r="F970" s="14"/>
      <c r="G970" s="3"/>
      <c r="H970" s="14"/>
      <c r="I970" s="4281"/>
      <c r="J970" s="4281"/>
      <c r="K970" s="4281"/>
      <c r="L970" s="4281"/>
      <c r="M970" s="14"/>
      <c r="N970" s="14"/>
      <c r="O970" s="14"/>
      <c r="P970" s="14"/>
      <c r="Q970" s="14"/>
      <c r="R970" s="14"/>
      <c r="S970" s="14"/>
      <c r="T970" s="14"/>
      <c r="U970" s="14"/>
      <c r="V970" s="14"/>
      <c r="W970" s="14"/>
      <c r="X970" s="14"/>
      <c r="Y970" s="14"/>
      <c r="Z970" s="14"/>
      <c r="AA970" s="14"/>
      <c r="AB970" s="14"/>
      <c r="AC970" s="14"/>
      <c r="AD970" s="14"/>
      <c r="AE970" s="14"/>
      <c r="AF970" s="14"/>
      <c r="AG970" s="14"/>
    </row>
    <row r="971" spans="4:33" x14ac:dyDescent="0.25">
      <c r="D971" s="14"/>
      <c r="E971" s="14"/>
      <c r="F971" s="14"/>
      <c r="G971" s="3"/>
      <c r="H971" s="14"/>
      <c r="I971" s="4281"/>
      <c r="J971" s="4281"/>
      <c r="K971" s="4281"/>
      <c r="L971" s="4281"/>
      <c r="M971" s="14"/>
      <c r="N971" s="14"/>
      <c r="O971" s="14"/>
      <c r="P971" s="14"/>
      <c r="Q971" s="14"/>
      <c r="R971" s="14"/>
      <c r="S971" s="14"/>
      <c r="T971" s="14"/>
      <c r="U971" s="14"/>
      <c r="V971" s="14"/>
      <c r="W971" s="14"/>
      <c r="X971" s="14"/>
      <c r="Y971" s="14"/>
      <c r="Z971" s="14"/>
      <c r="AA971" s="14"/>
      <c r="AB971" s="14"/>
      <c r="AC971" s="14"/>
      <c r="AD971" s="14"/>
      <c r="AE971" s="14"/>
      <c r="AF971" s="14"/>
      <c r="AG971" s="14"/>
    </row>
    <row r="972" spans="4:33" x14ac:dyDescent="0.25">
      <c r="D972" s="14"/>
      <c r="E972" s="14"/>
      <c r="F972" s="14"/>
      <c r="G972" s="3"/>
      <c r="H972" s="14"/>
      <c r="I972" s="4281"/>
      <c r="J972" s="4281"/>
      <c r="K972" s="4281"/>
      <c r="L972" s="4281"/>
      <c r="M972" s="14"/>
      <c r="N972" s="14"/>
      <c r="O972" s="14"/>
      <c r="P972" s="14"/>
      <c r="Q972" s="14"/>
      <c r="R972" s="14"/>
      <c r="S972" s="14"/>
      <c r="T972" s="14"/>
      <c r="U972" s="14"/>
      <c r="V972" s="14"/>
      <c r="W972" s="14"/>
      <c r="X972" s="14"/>
      <c r="Y972" s="14"/>
      <c r="Z972" s="14"/>
      <c r="AA972" s="14"/>
      <c r="AB972" s="14"/>
      <c r="AC972" s="14"/>
      <c r="AD972" s="14"/>
      <c r="AE972" s="14"/>
      <c r="AF972" s="14"/>
      <c r="AG972" s="14"/>
    </row>
    <row r="973" spans="4:33" x14ac:dyDescent="0.25">
      <c r="D973" s="14"/>
      <c r="E973" s="14"/>
      <c r="F973" s="14"/>
      <c r="G973" s="3"/>
      <c r="H973" s="14"/>
      <c r="I973" s="4281"/>
      <c r="J973" s="4281"/>
      <c r="K973" s="4281"/>
      <c r="L973" s="4281"/>
      <c r="M973" s="14"/>
      <c r="N973" s="14"/>
      <c r="O973" s="14"/>
      <c r="P973" s="14"/>
      <c r="Q973" s="14"/>
      <c r="R973" s="14"/>
      <c r="S973" s="14"/>
      <c r="T973" s="14"/>
      <c r="U973" s="14"/>
      <c r="V973" s="14"/>
      <c r="W973" s="14"/>
      <c r="X973" s="14"/>
      <c r="Y973" s="14"/>
      <c r="Z973" s="14"/>
      <c r="AA973" s="14"/>
      <c r="AB973" s="14"/>
      <c r="AC973" s="14"/>
      <c r="AD973" s="14"/>
      <c r="AE973" s="14"/>
      <c r="AF973" s="14"/>
      <c r="AG973" s="14"/>
    </row>
    <row r="974" spans="4:33" x14ac:dyDescent="0.25">
      <c r="D974" s="14"/>
      <c r="E974" s="14"/>
      <c r="F974" s="14"/>
      <c r="G974" s="3"/>
      <c r="H974" s="14"/>
      <c r="I974" s="4281"/>
      <c r="J974" s="4281"/>
      <c r="K974" s="4281"/>
      <c r="L974" s="4281"/>
      <c r="M974" s="14"/>
      <c r="N974" s="14"/>
      <c r="O974" s="14"/>
      <c r="P974" s="14"/>
      <c r="Q974" s="14"/>
      <c r="R974" s="14"/>
      <c r="S974" s="14"/>
      <c r="T974" s="14"/>
      <c r="U974" s="14"/>
      <c r="V974" s="14"/>
      <c r="W974" s="14"/>
      <c r="X974" s="14"/>
      <c r="Y974" s="14"/>
      <c r="Z974" s="14"/>
      <c r="AA974" s="14"/>
      <c r="AB974" s="14"/>
      <c r="AC974" s="14"/>
      <c r="AD974" s="14"/>
      <c r="AE974" s="14"/>
      <c r="AF974" s="14"/>
      <c r="AG974" s="14"/>
    </row>
    <row r="975" spans="4:33" x14ac:dyDescent="0.25">
      <c r="D975" s="14"/>
      <c r="E975" s="14"/>
      <c r="F975" s="14"/>
      <c r="G975" s="3"/>
      <c r="H975" s="14"/>
      <c r="I975" s="4281"/>
      <c r="J975" s="4281"/>
      <c r="K975" s="4281"/>
      <c r="L975" s="4281"/>
      <c r="M975" s="14"/>
      <c r="N975" s="14"/>
      <c r="O975" s="14"/>
      <c r="P975" s="14"/>
      <c r="Q975" s="14"/>
      <c r="R975" s="14"/>
      <c r="S975" s="14"/>
      <c r="T975" s="14"/>
      <c r="U975" s="14"/>
      <c r="V975" s="14"/>
      <c r="W975" s="14"/>
      <c r="X975" s="14"/>
      <c r="Y975" s="14"/>
      <c r="Z975" s="14"/>
      <c r="AA975" s="14"/>
      <c r="AB975" s="14"/>
      <c r="AC975" s="14"/>
      <c r="AD975" s="14"/>
      <c r="AE975" s="14"/>
      <c r="AF975" s="14"/>
      <c r="AG975" s="14"/>
    </row>
    <row r="976" spans="4:33" x14ac:dyDescent="0.25">
      <c r="D976" s="14"/>
      <c r="E976" s="14"/>
      <c r="F976" s="14"/>
      <c r="G976" s="3"/>
      <c r="H976" s="14"/>
      <c r="I976" s="4281"/>
      <c r="J976" s="4281"/>
      <c r="K976" s="4281"/>
      <c r="L976" s="4281"/>
      <c r="M976" s="14"/>
      <c r="N976" s="14"/>
      <c r="O976" s="14"/>
      <c r="P976" s="14"/>
      <c r="Q976" s="14"/>
      <c r="R976" s="14"/>
      <c r="S976" s="14"/>
      <c r="T976" s="14"/>
      <c r="U976" s="14"/>
      <c r="V976" s="14"/>
      <c r="W976" s="14"/>
      <c r="X976" s="14"/>
      <c r="Y976" s="14"/>
      <c r="Z976" s="14"/>
      <c r="AA976" s="14"/>
      <c r="AB976" s="14"/>
      <c r="AC976" s="14"/>
      <c r="AD976" s="14"/>
      <c r="AE976" s="14"/>
      <c r="AF976" s="14"/>
      <c r="AG976" s="14"/>
    </row>
    <row r="977" spans="4:33" x14ac:dyDescent="0.25">
      <c r="D977" s="14"/>
      <c r="E977" s="14"/>
      <c r="F977" s="14"/>
      <c r="G977" s="3"/>
      <c r="H977" s="14"/>
      <c r="I977" s="4281"/>
      <c r="J977" s="4281"/>
      <c r="K977" s="4281"/>
      <c r="L977" s="4281"/>
      <c r="M977" s="14"/>
      <c r="N977" s="14"/>
      <c r="O977" s="14"/>
      <c r="P977" s="14"/>
      <c r="Q977" s="14"/>
      <c r="R977" s="14"/>
      <c r="S977" s="14"/>
      <c r="T977" s="14"/>
      <c r="U977" s="14"/>
      <c r="V977" s="14"/>
      <c r="W977" s="14"/>
      <c r="X977" s="14"/>
      <c r="Y977" s="14"/>
      <c r="Z977" s="14"/>
      <c r="AA977" s="14"/>
      <c r="AB977" s="14"/>
      <c r="AC977" s="14"/>
      <c r="AD977" s="14"/>
      <c r="AE977" s="14"/>
      <c r="AF977" s="14"/>
      <c r="AG977" s="14"/>
    </row>
    <row r="978" spans="4:33" x14ac:dyDescent="0.25">
      <c r="D978" s="14"/>
      <c r="E978" s="14"/>
      <c r="F978" s="14"/>
      <c r="G978" s="3"/>
      <c r="H978" s="14"/>
      <c r="I978" s="4281"/>
      <c r="J978" s="4281"/>
      <c r="K978" s="4281"/>
      <c r="L978" s="4281"/>
      <c r="M978" s="14"/>
      <c r="N978" s="14"/>
      <c r="O978" s="14"/>
      <c r="P978" s="14"/>
      <c r="Q978" s="14"/>
      <c r="R978" s="14"/>
      <c r="S978" s="14"/>
      <c r="T978" s="14"/>
      <c r="U978" s="14"/>
      <c r="V978" s="14"/>
      <c r="W978" s="14"/>
      <c r="X978" s="14"/>
      <c r="Y978" s="14"/>
      <c r="Z978" s="14"/>
      <c r="AA978" s="14"/>
      <c r="AB978" s="14"/>
      <c r="AC978" s="14"/>
      <c r="AD978" s="14"/>
      <c r="AE978" s="14"/>
      <c r="AF978" s="14"/>
      <c r="AG978" s="14"/>
    </row>
    <row r="979" spans="4:33" x14ac:dyDescent="0.25">
      <c r="D979" s="14"/>
      <c r="E979" s="14"/>
      <c r="F979" s="14"/>
      <c r="G979" s="3"/>
      <c r="H979" s="14"/>
      <c r="I979" s="4281"/>
      <c r="J979" s="4281"/>
      <c r="K979" s="4281"/>
      <c r="L979" s="4281"/>
      <c r="M979" s="14"/>
      <c r="N979" s="14"/>
      <c r="O979" s="14"/>
      <c r="P979" s="14"/>
      <c r="Q979" s="14"/>
      <c r="R979" s="14"/>
      <c r="S979" s="14"/>
      <c r="T979" s="14"/>
      <c r="U979" s="14"/>
      <c r="V979" s="14"/>
      <c r="W979" s="14"/>
      <c r="X979" s="14"/>
      <c r="Y979" s="14"/>
      <c r="Z979" s="14"/>
      <c r="AA979" s="14"/>
      <c r="AB979" s="14"/>
      <c r="AC979" s="14"/>
      <c r="AD979" s="14"/>
      <c r="AE979" s="14"/>
      <c r="AF979" s="14"/>
      <c r="AG979" s="14"/>
    </row>
    <row r="980" spans="4:33" x14ac:dyDescent="0.25">
      <c r="D980" s="14"/>
      <c r="E980" s="14"/>
      <c r="F980" s="14"/>
      <c r="G980" s="3"/>
      <c r="H980" s="14"/>
      <c r="I980" s="4281"/>
      <c r="J980" s="4281"/>
      <c r="K980" s="4281"/>
      <c r="L980" s="4281"/>
      <c r="M980" s="14"/>
      <c r="N980" s="14"/>
      <c r="O980" s="14"/>
      <c r="P980" s="14"/>
      <c r="Q980" s="14"/>
      <c r="R980" s="14"/>
      <c r="S980" s="14"/>
      <c r="T980" s="14"/>
      <c r="U980" s="14"/>
      <c r="V980" s="14"/>
      <c r="W980" s="14"/>
      <c r="X980" s="14"/>
      <c r="Y980" s="14"/>
      <c r="Z980" s="14"/>
      <c r="AA980" s="14"/>
      <c r="AB980" s="14"/>
      <c r="AC980" s="14"/>
      <c r="AD980" s="14"/>
      <c r="AE980" s="14"/>
      <c r="AF980" s="14"/>
      <c r="AG980" s="14"/>
    </row>
    <row r="981" spans="4:33" x14ac:dyDescent="0.25">
      <c r="D981" s="14"/>
      <c r="E981" s="14"/>
      <c r="F981" s="14"/>
      <c r="G981" s="3"/>
      <c r="H981" s="14"/>
      <c r="I981" s="4281"/>
      <c r="J981" s="4281"/>
      <c r="K981" s="4281"/>
      <c r="L981" s="4281"/>
      <c r="M981" s="14"/>
      <c r="N981" s="14"/>
      <c r="O981" s="14"/>
      <c r="P981" s="14"/>
      <c r="Q981" s="14"/>
      <c r="R981" s="14"/>
      <c r="S981" s="14"/>
      <c r="T981" s="14"/>
      <c r="U981" s="14"/>
      <c r="V981" s="14"/>
      <c r="W981" s="14"/>
      <c r="X981" s="14"/>
      <c r="Y981" s="14"/>
      <c r="Z981" s="14"/>
      <c r="AA981" s="14"/>
      <c r="AB981" s="14"/>
      <c r="AC981" s="14"/>
      <c r="AD981" s="14"/>
      <c r="AE981" s="14"/>
      <c r="AF981" s="14"/>
      <c r="AG981" s="14"/>
    </row>
    <row r="982" spans="4:33" x14ac:dyDescent="0.25">
      <c r="D982" s="14"/>
      <c r="E982" s="14"/>
      <c r="F982" s="14"/>
      <c r="G982" s="3"/>
      <c r="H982" s="14"/>
      <c r="I982" s="4281"/>
      <c r="J982" s="4281"/>
      <c r="K982" s="4281"/>
      <c r="L982" s="4281"/>
      <c r="M982" s="14"/>
      <c r="N982" s="14"/>
      <c r="O982" s="14"/>
      <c r="P982" s="14"/>
      <c r="Q982" s="14"/>
      <c r="R982" s="14"/>
      <c r="S982" s="14"/>
      <c r="T982" s="14"/>
      <c r="U982" s="14"/>
      <c r="V982" s="14"/>
      <c r="W982" s="14"/>
      <c r="X982" s="14"/>
      <c r="Y982" s="14"/>
      <c r="Z982" s="14"/>
      <c r="AA982" s="14"/>
      <c r="AB982" s="14"/>
      <c r="AC982" s="14"/>
      <c r="AD982" s="14"/>
      <c r="AE982" s="14"/>
      <c r="AF982" s="14"/>
      <c r="AG982" s="14"/>
    </row>
    <row r="983" spans="4:33" x14ac:dyDescent="0.25">
      <c r="D983" s="14"/>
      <c r="E983" s="14"/>
      <c r="F983" s="14"/>
      <c r="G983" s="3"/>
      <c r="H983" s="14"/>
      <c r="I983" s="4281"/>
      <c r="J983" s="4281"/>
      <c r="K983" s="4281"/>
      <c r="L983" s="4281"/>
      <c r="M983" s="14"/>
      <c r="N983" s="14"/>
      <c r="O983" s="14"/>
      <c r="P983" s="14"/>
      <c r="Q983" s="14"/>
      <c r="R983" s="14"/>
      <c r="S983" s="14"/>
      <c r="T983" s="14"/>
      <c r="U983" s="14"/>
      <c r="V983" s="14"/>
      <c r="W983" s="14"/>
      <c r="X983" s="14"/>
      <c r="Y983" s="14"/>
      <c r="Z983" s="14"/>
      <c r="AA983" s="14"/>
      <c r="AB983" s="14"/>
      <c r="AC983" s="14"/>
      <c r="AD983" s="14"/>
      <c r="AE983" s="14"/>
      <c r="AF983" s="14"/>
      <c r="AG983" s="14"/>
    </row>
    <row r="984" spans="4:33" x14ac:dyDescent="0.25">
      <c r="D984" s="14"/>
      <c r="E984" s="14"/>
      <c r="F984" s="14"/>
      <c r="G984" s="3"/>
      <c r="H984" s="14"/>
      <c r="I984" s="4281"/>
      <c r="J984" s="4281"/>
      <c r="K984" s="4281"/>
      <c r="L984" s="4281"/>
      <c r="M984" s="14"/>
      <c r="N984" s="14"/>
      <c r="O984" s="14"/>
      <c r="P984" s="14"/>
      <c r="Q984" s="14"/>
      <c r="R984" s="14"/>
      <c r="S984" s="14"/>
      <c r="T984" s="14"/>
      <c r="U984" s="14"/>
      <c r="V984" s="14"/>
      <c r="W984" s="14"/>
      <c r="X984" s="14"/>
      <c r="Y984" s="14"/>
      <c r="Z984" s="14"/>
      <c r="AA984" s="14"/>
      <c r="AB984" s="14"/>
      <c r="AC984" s="14"/>
      <c r="AD984" s="14"/>
      <c r="AE984" s="14"/>
      <c r="AF984" s="14"/>
      <c r="AG984" s="14"/>
    </row>
    <row r="985" spans="4:33" x14ac:dyDescent="0.25">
      <c r="D985" s="14"/>
      <c r="E985" s="14"/>
      <c r="F985" s="14"/>
      <c r="G985" s="3"/>
      <c r="H985" s="14"/>
      <c r="I985" s="4281"/>
      <c r="J985" s="4281"/>
      <c r="K985" s="4281"/>
      <c r="L985" s="4281"/>
      <c r="M985" s="14"/>
      <c r="N985" s="14"/>
      <c r="O985" s="14"/>
      <c r="P985" s="14"/>
      <c r="Q985" s="14"/>
      <c r="R985" s="14"/>
      <c r="S985" s="14"/>
      <c r="T985" s="14"/>
      <c r="U985" s="14"/>
      <c r="V985" s="14"/>
      <c r="W985" s="14"/>
      <c r="X985" s="14"/>
      <c r="Y985" s="14"/>
      <c r="Z985" s="14"/>
      <c r="AA985" s="14"/>
      <c r="AB985" s="14"/>
      <c r="AC985" s="14"/>
      <c r="AD985" s="14"/>
      <c r="AE985" s="14"/>
      <c r="AF985" s="14"/>
      <c r="AG985" s="14"/>
    </row>
    <row r="986" spans="4:33" x14ac:dyDescent="0.25">
      <c r="D986" s="14"/>
      <c r="E986" s="14"/>
      <c r="F986" s="14"/>
      <c r="G986" s="3"/>
      <c r="H986" s="14"/>
      <c r="I986" s="4281"/>
      <c r="J986" s="4281"/>
      <c r="K986" s="4281"/>
      <c r="L986" s="4281"/>
      <c r="M986" s="14"/>
      <c r="N986" s="14"/>
      <c r="O986" s="14"/>
      <c r="P986" s="14"/>
      <c r="Q986" s="14"/>
      <c r="R986" s="14"/>
      <c r="S986" s="14"/>
      <c r="T986" s="14"/>
      <c r="U986" s="14"/>
      <c r="V986" s="14"/>
      <c r="W986" s="14"/>
      <c r="X986" s="14"/>
      <c r="Y986" s="14"/>
      <c r="Z986" s="14"/>
      <c r="AA986" s="14"/>
      <c r="AB986" s="14"/>
      <c r="AC986" s="14"/>
      <c r="AD986" s="14"/>
      <c r="AE986" s="14"/>
      <c r="AF986" s="14"/>
      <c r="AG986" s="14"/>
    </row>
    <row r="987" spans="4:33" x14ac:dyDescent="0.25">
      <c r="D987" s="14"/>
      <c r="E987" s="14"/>
      <c r="F987" s="14"/>
      <c r="G987" s="3"/>
      <c r="H987" s="14"/>
      <c r="I987" s="4281"/>
      <c r="J987" s="4281"/>
      <c r="K987" s="4281"/>
      <c r="L987" s="4281"/>
      <c r="M987" s="14"/>
      <c r="N987" s="14"/>
      <c r="O987" s="14"/>
      <c r="P987" s="14"/>
      <c r="Q987" s="14"/>
      <c r="R987" s="14"/>
      <c r="S987" s="14"/>
      <c r="T987" s="14"/>
      <c r="U987" s="14"/>
      <c r="V987" s="14"/>
      <c r="W987" s="14"/>
      <c r="X987" s="14"/>
      <c r="Y987" s="14"/>
      <c r="Z987" s="14"/>
      <c r="AA987" s="14"/>
      <c r="AB987" s="14"/>
      <c r="AC987" s="14"/>
      <c r="AD987" s="14"/>
      <c r="AE987" s="14"/>
      <c r="AF987" s="14"/>
      <c r="AG987" s="14"/>
    </row>
    <row r="988" spans="4:33" x14ac:dyDescent="0.25">
      <c r="D988" s="14"/>
      <c r="E988" s="14"/>
      <c r="F988" s="14"/>
      <c r="G988" s="3"/>
      <c r="H988" s="14"/>
      <c r="I988" s="4281"/>
      <c r="J988" s="4281"/>
      <c r="K988" s="4281"/>
      <c r="L988" s="4281"/>
      <c r="M988" s="14"/>
      <c r="N988" s="14"/>
      <c r="O988" s="14"/>
      <c r="P988" s="14"/>
      <c r="Q988" s="14"/>
      <c r="R988" s="14"/>
      <c r="S988" s="14"/>
      <c r="T988" s="14"/>
      <c r="U988" s="14"/>
      <c r="V988" s="14"/>
      <c r="W988" s="14"/>
      <c r="X988" s="14"/>
      <c r="Y988" s="14"/>
      <c r="Z988" s="14"/>
      <c r="AA988" s="14"/>
      <c r="AB988" s="14"/>
      <c r="AC988" s="14"/>
      <c r="AD988" s="14"/>
      <c r="AE988" s="14"/>
      <c r="AF988" s="14"/>
      <c r="AG988" s="14"/>
    </row>
    <row r="989" spans="4:33" x14ac:dyDescent="0.25">
      <c r="D989" s="14"/>
      <c r="E989" s="14"/>
      <c r="F989" s="14"/>
      <c r="G989" s="3"/>
      <c r="H989" s="14"/>
      <c r="I989" s="4281"/>
      <c r="J989" s="4281"/>
      <c r="K989" s="4281"/>
      <c r="L989" s="4281"/>
      <c r="M989" s="14"/>
      <c r="N989" s="14"/>
      <c r="O989" s="14"/>
      <c r="P989" s="14"/>
      <c r="Q989" s="14"/>
      <c r="R989" s="14"/>
      <c r="S989" s="14"/>
      <c r="T989" s="14"/>
      <c r="U989" s="14"/>
      <c r="V989" s="14"/>
      <c r="W989" s="14"/>
      <c r="X989" s="14"/>
      <c r="Y989" s="14"/>
      <c r="Z989" s="14"/>
      <c r="AA989" s="14"/>
      <c r="AB989" s="14"/>
      <c r="AC989" s="14"/>
      <c r="AD989" s="14"/>
      <c r="AE989" s="14"/>
      <c r="AF989" s="14"/>
      <c r="AG989" s="14"/>
    </row>
    <row r="990" spans="4:33" x14ac:dyDescent="0.25">
      <c r="D990" s="14"/>
      <c r="E990" s="14"/>
      <c r="F990" s="14"/>
      <c r="G990" s="3"/>
      <c r="H990" s="14"/>
      <c r="I990" s="4281"/>
      <c r="J990" s="4281"/>
      <c r="K990" s="4281"/>
      <c r="L990" s="4281"/>
      <c r="M990" s="14"/>
      <c r="N990" s="14"/>
      <c r="O990" s="14"/>
      <c r="P990" s="14"/>
      <c r="Q990" s="14"/>
      <c r="R990" s="14"/>
      <c r="S990" s="14"/>
      <c r="T990" s="14"/>
      <c r="U990" s="14"/>
      <c r="V990" s="14"/>
      <c r="W990" s="14"/>
      <c r="X990" s="14"/>
      <c r="Y990" s="14"/>
      <c r="Z990" s="14"/>
      <c r="AA990" s="14"/>
      <c r="AB990" s="14"/>
      <c r="AC990" s="14"/>
      <c r="AD990" s="14"/>
      <c r="AE990" s="14"/>
      <c r="AF990" s="14"/>
      <c r="AG990" s="14"/>
    </row>
    <row r="991" spans="4:33" x14ac:dyDescent="0.25">
      <c r="D991" s="14"/>
      <c r="E991" s="14"/>
      <c r="F991" s="14"/>
      <c r="G991" s="3"/>
      <c r="H991" s="14"/>
      <c r="I991" s="4281"/>
      <c r="J991" s="4281"/>
      <c r="K991" s="4281"/>
      <c r="L991" s="4281"/>
      <c r="M991" s="14"/>
      <c r="N991" s="14"/>
      <c r="O991" s="14"/>
      <c r="P991" s="14"/>
      <c r="Q991" s="14"/>
      <c r="R991" s="14"/>
      <c r="S991" s="14"/>
      <c r="T991" s="14"/>
      <c r="U991" s="14"/>
      <c r="V991" s="14"/>
      <c r="W991" s="14"/>
      <c r="X991" s="14"/>
      <c r="Y991" s="14"/>
      <c r="Z991" s="14"/>
      <c r="AA991" s="14"/>
      <c r="AB991" s="14"/>
      <c r="AC991" s="14"/>
      <c r="AD991" s="14"/>
      <c r="AE991" s="14"/>
      <c r="AF991" s="14"/>
      <c r="AG991" s="14"/>
    </row>
    <row r="992" spans="4:33" x14ac:dyDescent="0.25">
      <c r="D992" s="14"/>
      <c r="E992" s="14"/>
      <c r="F992" s="14"/>
      <c r="G992" s="3"/>
      <c r="H992" s="14"/>
      <c r="I992" s="4281"/>
      <c r="J992" s="4281"/>
      <c r="K992" s="4281"/>
      <c r="L992" s="4281"/>
      <c r="M992" s="14"/>
      <c r="N992" s="14"/>
      <c r="O992" s="14"/>
      <c r="P992" s="14"/>
      <c r="Q992" s="14"/>
      <c r="R992" s="14"/>
      <c r="S992" s="14"/>
      <c r="T992" s="14"/>
      <c r="U992" s="14"/>
      <c r="V992" s="14"/>
      <c r="W992" s="14"/>
      <c r="X992" s="14"/>
      <c r="Y992" s="14"/>
      <c r="Z992" s="14"/>
      <c r="AA992" s="14"/>
      <c r="AB992" s="14"/>
      <c r="AC992" s="14"/>
      <c r="AD992" s="14"/>
      <c r="AE992" s="14"/>
      <c r="AF992" s="14"/>
      <c r="AG992" s="14"/>
    </row>
    <row r="993" spans="4:33" x14ac:dyDescent="0.25">
      <c r="D993" s="14"/>
      <c r="E993" s="14"/>
      <c r="F993" s="14"/>
      <c r="G993" s="3"/>
      <c r="H993" s="14"/>
      <c r="I993" s="4281"/>
      <c r="J993" s="4281"/>
      <c r="K993" s="4281"/>
      <c r="L993" s="4281"/>
      <c r="M993" s="14"/>
      <c r="N993" s="14"/>
      <c r="O993" s="14"/>
      <c r="P993" s="14"/>
      <c r="Q993" s="14"/>
      <c r="R993" s="14"/>
      <c r="S993" s="14"/>
      <c r="T993" s="14"/>
      <c r="U993" s="14"/>
      <c r="V993" s="14"/>
      <c r="W993" s="14"/>
      <c r="X993" s="14"/>
      <c r="Y993" s="14"/>
      <c r="Z993" s="14"/>
      <c r="AA993" s="14"/>
      <c r="AB993" s="14"/>
      <c r="AC993" s="14"/>
      <c r="AD993" s="14"/>
      <c r="AE993" s="14"/>
      <c r="AF993" s="14"/>
      <c r="AG993" s="14"/>
    </row>
    <row r="994" spans="4:33" x14ac:dyDescent="0.25">
      <c r="D994" s="14"/>
      <c r="E994" s="14"/>
      <c r="F994" s="14"/>
      <c r="G994" s="3"/>
      <c r="H994" s="14"/>
      <c r="I994" s="4281"/>
      <c r="J994" s="4281"/>
      <c r="K994" s="4281"/>
      <c r="L994" s="4281"/>
      <c r="M994" s="14"/>
      <c r="N994" s="14"/>
      <c r="O994" s="14"/>
      <c r="P994" s="14"/>
      <c r="Q994" s="14"/>
      <c r="R994" s="14"/>
      <c r="S994" s="14"/>
      <c r="T994" s="14"/>
      <c r="U994" s="14"/>
      <c r="V994" s="14"/>
      <c r="W994" s="14"/>
      <c r="X994" s="14"/>
      <c r="Y994" s="14"/>
      <c r="Z994" s="14"/>
      <c r="AA994" s="14"/>
      <c r="AB994" s="14"/>
      <c r="AC994" s="14"/>
      <c r="AD994" s="14"/>
      <c r="AE994" s="14"/>
      <c r="AF994" s="14"/>
      <c r="AG994" s="14"/>
    </row>
    <row r="995" spans="4:33" x14ac:dyDescent="0.25">
      <c r="D995" s="14"/>
      <c r="E995" s="14"/>
      <c r="F995" s="14"/>
      <c r="G995" s="3"/>
      <c r="H995" s="14"/>
      <c r="I995" s="4281"/>
      <c r="J995" s="4281"/>
      <c r="K995" s="4281"/>
      <c r="L995" s="4281"/>
      <c r="M995" s="14"/>
      <c r="N995" s="14"/>
      <c r="O995" s="14"/>
      <c r="P995" s="14"/>
      <c r="Q995" s="14"/>
      <c r="R995" s="14"/>
      <c r="S995" s="14"/>
      <c r="T995" s="14"/>
      <c r="U995" s="14"/>
      <c r="V995" s="14"/>
      <c r="W995" s="14"/>
      <c r="X995" s="14"/>
      <c r="Y995" s="14"/>
      <c r="Z995" s="14"/>
      <c r="AA995" s="14"/>
      <c r="AB995" s="14"/>
      <c r="AC995" s="14"/>
      <c r="AD995" s="14"/>
      <c r="AE995" s="14"/>
      <c r="AF995" s="14"/>
      <c r="AG995" s="14"/>
    </row>
    <row r="996" spans="4:33" x14ac:dyDescent="0.25">
      <c r="D996" s="14"/>
      <c r="E996" s="14"/>
      <c r="F996" s="14"/>
      <c r="G996" s="3"/>
      <c r="H996" s="14"/>
      <c r="I996" s="4281"/>
      <c r="J996" s="4281"/>
      <c r="K996" s="4281"/>
      <c r="L996" s="4281"/>
      <c r="M996" s="14"/>
      <c r="N996" s="14"/>
      <c r="O996" s="14"/>
      <c r="P996" s="14"/>
      <c r="Q996" s="14"/>
      <c r="R996" s="14"/>
      <c r="S996" s="14"/>
      <c r="T996" s="14"/>
      <c r="U996" s="14"/>
      <c r="V996" s="14"/>
      <c r="W996" s="14"/>
      <c r="X996" s="14"/>
      <c r="Y996" s="14"/>
      <c r="Z996" s="14"/>
      <c r="AA996" s="14"/>
      <c r="AB996" s="14"/>
      <c r="AC996" s="14"/>
      <c r="AD996" s="14"/>
      <c r="AE996" s="14"/>
      <c r="AF996" s="14"/>
      <c r="AG996" s="14"/>
    </row>
    <row r="997" spans="4:33" x14ac:dyDescent="0.25">
      <c r="D997" s="14"/>
      <c r="E997" s="14"/>
      <c r="F997" s="14"/>
      <c r="G997" s="3"/>
      <c r="H997" s="14"/>
      <c r="I997" s="4281"/>
      <c r="J997" s="4281"/>
      <c r="K997" s="4281"/>
      <c r="L997" s="4281"/>
      <c r="M997" s="14"/>
      <c r="N997" s="14"/>
      <c r="O997" s="14"/>
      <c r="P997" s="14"/>
      <c r="Q997" s="14"/>
      <c r="R997" s="14"/>
      <c r="S997" s="14"/>
      <c r="T997" s="14"/>
      <c r="U997" s="14"/>
      <c r="V997" s="14"/>
      <c r="W997" s="14"/>
      <c r="X997" s="14"/>
      <c r="Y997" s="14"/>
      <c r="Z997" s="14"/>
      <c r="AA997" s="14"/>
      <c r="AB997" s="14"/>
      <c r="AC997" s="14"/>
      <c r="AD997" s="14"/>
      <c r="AE997" s="14"/>
      <c r="AF997" s="14"/>
      <c r="AG997" s="14"/>
    </row>
    <row r="998" spans="4:33" x14ac:dyDescent="0.25">
      <c r="D998" s="14"/>
      <c r="E998" s="14"/>
      <c r="F998" s="14"/>
      <c r="G998" s="3"/>
      <c r="H998" s="14"/>
      <c r="I998" s="4281"/>
      <c r="J998" s="4281"/>
      <c r="K998" s="4281"/>
      <c r="L998" s="4281"/>
      <c r="M998" s="14"/>
      <c r="N998" s="14"/>
      <c r="O998" s="14"/>
      <c r="P998" s="14"/>
      <c r="Q998" s="14"/>
      <c r="R998" s="14"/>
      <c r="S998" s="14"/>
      <c r="T998" s="14"/>
      <c r="U998" s="14"/>
      <c r="V998" s="14"/>
      <c r="W998" s="14"/>
      <c r="X998" s="14"/>
      <c r="Y998" s="14"/>
      <c r="Z998" s="14"/>
      <c r="AA998" s="14"/>
      <c r="AB998" s="14"/>
      <c r="AC998" s="14"/>
      <c r="AD998" s="14"/>
      <c r="AE998" s="14"/>
      <c r="AF998" s="14"/>
      <c r="AG998" s="14"/>
    </row>
  </sheetData>
  <mergeCells count="1115">
    <mergeCell ref="I994:L994"/>
    <mergeCell ref="I995:L995"/>
    <mergeCell ref="I996:L996"/>
    <mergeCell ref="I997:L997"/>
    <mergeCell ref="I998:L998"/>
    <mergeCell ref="I988:L988"/>
    <mergeCell ref="I989:L989"/>
    <mergeCell ref="I990:L990"/>
    <mergeCell ref="I991:L991"/>
    <mergeCell ref="I992:L992"/>
    <mergeCell ref="I993:L993"/>
    <mergeCell ref="I982:L982"/>
    <mergeCell ref="I983:L983"/>
    <mergeCell ref="I984:L984"/>
    <mergeCell ref="I985:L985"/>
    <mergeCell ref="I986:L986"/>
    <mergeCell ref="I987:L987"/>
    <mergeCell ref="I976:L976"/>
    <mergeCell ref="I977:L977"/>
    <mergeCell ref="I978:L978"/>
    <mergeCell ref="I979:L979"/>
    <mergeCell ref="I980:L980"/>
    <mergeCell ref="I981:L981"/>
    <mergeCell ref="I970:L970"/>
    <mergeCell ref="I971:L971"/>
    <mergeCell ref="I972:L972"/>
    <mergeCell ref="I973:L973"/>
    <mergeCell ref="I974:L974"/>
    <mergeCell ref="I975:L975"/>
    <mergeCell ref="I964:L964"/>
    <mergeCell ref="I965:L965"/>
    <mergeCell ref="I966:L966"/>
    <mergeCell ref="I967:L967"/>
    <mergeCell ref="I968:L968"/>
    <mergeCell ref="I969:L969"/>
    <mergeCell ref="I958:L958"/>
    <mergeCell ref="I959:L959"/>
    <mergeCell ref="I960:L960"/>
    <mergeCell ref="I961:L961"/>
    <mergeCell ref="I962:L962"/>
    <mergeCell ref="I963:L963"/>
    <mergeCell ref="I952:L952"/>
    <mergeCell ref="I953:L953"/>
    <mergeCell ref="I954:L954"/>
    <mergeCell ref="I955:L955"/>
    <mergeCell ref="I956:L956"/>
    <mergeCell ref="I957:L957"/>
    <mergeCell ref="I946:L946"/>
    <mergeCell ref="I947:L947"/>
    <mergeCell ref="I948:L948"/>
    <mergeCell ref="I949:L949"/>
    <mergeCell ref="I950:L950"/>
    <mergeCell ref="I951:L951"/>
    <mergeCell ref="I940:L940"/>
    <mergeCell ref="I941:L941"/>
    <mergeCell ref="I942:L942"/>
    <mergeCell ref="I943:L943"/>
    <mergeCell ref="I944:L944"/>
    <mergeCell ref="I945:L945"/>
    <mergeCell ref="I934:L934"/>
    <mergeCell ref="I935:L935"/>
    <mergeCell ref="I936:L936"/>
    <mergeCell ref="I937:L937"/>
    <mergeCell ref="I938:L938"/>
    <mergeCell ref="I939:L939"/>
    <mergeCell ref="I928:L928"/>
    <mergeCell ref="I929:L929"/>
    <mergeCell ref="I930:L930"/>
    <mergeCell ref="I931:L931"/>
    <mergeCell ref="I932:L932"/>
    <mergeCell ref="I933:L933"/>
    <mergeCell ref="I922:L922"/>
    <mergeCell ref="I923:L923"/>
    <mergeCell ref="I924:L924"/>
    <mergeCell ref="I925:L925"/>
    <mergeCell ref="I926:L926"/>
    <mergeCell ref="I927:L927"/>
    <mergeCell ref="I916:L916"/>
    <mergeCell ref="I917:L917"/>
    <mergeCell ref="I918:L918"/>
    <mergeCell ref="I919:L919"/>
    <mergeCell ref="I920:L920"/>
    <mergeCell ref="I921:L921"/>
    <mergeCell ref="I910:L910"/>
    <mergeCell ref="I911:L911"/>
    <mergeCell ref="I912:L912"/>
    <mergeCell ref="I913:L913"/>
    <mergeCell ref="I914:L914"/>
    <mergeCell ref="I915:L915"/>
    <mergeCell ref="I904:L904"/>
    <mergeCell ref="I905:L905"/>
    <mergeCell ref="I906:L906"/>
    <mergeCell ref="I907:L907"/>
    <mergeCell ref="I908:L908"/>
    <mergeCell ref="I909:L909"/>
    <mergeCell ref="I898:L898"/>
    <mergeCell ref="I899:L899"/>
    <mergeCell ref="I900:L900"/>
    <mergeCell ref="I901:L901"/>
    <mergeCell ref="I902:L902"/>
    <mergeCell ref="I903:L903"/>
    <mergeCell ref="I892:L892"/>
    <mergeCell ref="I893:L893"/>
    <mergeCell ref="I894:L894"/>
    <mergeCell ref="I895:L895"/>
    <mergeCell ref="I896:L896"/>
    <mergeCell ref="I897:L897"/>
    <mergeCell ref="I886:L886"/>
    <mergeCell ref="I887:L887"/>
    <mergeCell ref="I888:L888"/>
    <mergeCell ref="I889:L889"/>
    <mergeCell ref="I890:L890"/>
    <mergeCell ref="I891:L891"/>
    <mergeCell ref="I880:L880"/>
    <mergeCell ref="I881:L881"/>
    <mergeCell ref="I882:L882"/>
    <mergeCell ref="I883:L883"/>
    <mergeCell ref="I884:L884"/>
    <mergeCell ref="I885:L885"/>
    <mergeCell ref="I874:L874"/>
    <mergeCell ref="I875:L875"/>
    <mergeCell ref="I876:L876"/>
    <mergeCell ref="I877:L877"/>
    <mergeCell ref="I878:L878"/>
    <mergeCell ref="I879:L879"/>
    <mergeCell ref="I868:L868"/>
    <mergeCell ref="I869:L869"/>
    <mergeCell ref="I870:L870"/>
    <mergeCell ref="I871:L871"/>
    <mergeCell ref="I872:L872"/>
    <mergeCell ref="I873:L873"/>
    <mergeCell ref="I862:L862"/>
    <mergeCell ref="I863:L863"/>
    <mergeCell ref="I864:L864"/>
    <mergeCell ref="I865:L865"/>
    <mergeCell ref="I866:L866"/>
    <mergeCell ref="I867:L867"/>
    <mergeCell ref="I856:L856"/>
    <mergeCell ref="I857:L857"/>
    <mergeCell ref="I858:L858"/>
    <mergeCell ref="I859:L859"/>
    <mergeCell ref="I860:L860"/>
    <mergeCell ref="I861:L861"/>
    <mergeCell ref="I850:L850"/>
    <mergeCell ref="I851:L851"/>
    <mergeCell ref="I852:L852"/>
    <mergeCell ref="I853:L853"/>
    <mergeCell ref="I854:L854"/>
    <mergeCell ref="I855:L855"/>
    <mergeCell ref="I844:L844"/>
    <mergeCell ref="I845:L845"/>
    <mergeCell ref="I846:L846"/>
    <mergeCell ref="I847:L847"/>
    <mergeCell ref="I848:L848"/>
    <mergeCell ref="I849:L849"/>
    <mergeCell ref="I838:L838"/>
    <mergeCell ref="I839:L839"/>
    <mergeCell ref="I840:L840"/>
    <mergeCell ref="I841:L841"/>
    <mergeCell ref="I842:L842"/>
    <mergeCell ref="I843:L843"/>
    <mergeCell ref="I832:L832"/>
    <mergeCell ref="I833:L833"/>
    <mergeCell ref="I834:L834"/>
    <mergeCell ref="I835:L835"/>
    <mergeCell ref="I836:L836"/>
    <mergeCell ref="I837:L837"/>
    <mergeCell ref="I826:L826"/>
    <mergeCell ref="I827:L827"/>
    <mergeCell ref="I828:L828"/>
    <mergeCell ref="I829:L829"/>
    <mergeCell ref="I830:L830"/>
    <mergeCell ref="I831:L831"/>
    <mergeCell ref="I820:L820"/>
    <mergeCell ref="I821:L821"/>
    <mergeCell ref="I822:L822"/>
    <mergeCell ref="I823:L823"/>
    <mergeCell ref="I824:L824"/>
    <mergeCell ref="I825:L825"/>
    <mergeCell ref="I814:L814"/>
    <mergeCell ref="I815:L815"/>
    <mergeCell ref="I816:L816"/>
    <mergeCell ref="I817:L817"/>
    <mergeCell ref="I818:L818"/>
    <mergeCell ref="I819:L819"/>
    <mergeCell ref="I808:L808"/>
    <mergeCell ref="I809:L809"/>
    <mergeCell ref="I810:L810"/>
    <mergeCell ref="I811:L811"/>
    <mergeCell ref="I812:L812"/>
    <mergeCell ref="I813:L813"/>
    <mergeCell ref="I802:L802"/>
    <mergeCell ref="I803:L803"/>
    <mergeCell ref="I804:L804"/>
    <mergeCell ref="I805:L805"/>
    <mergeCell ref="I806:L806"/>
    <mergeCell ref="I807:L807"/>
    <mergeCell ref="I796:L796"/>
    <mergeCell ref="I797:L797"/>
    <mergeCell ref="I798:L798"/>
    <mergeCell ref="I799:L799"/>
    <mergeCell ref="I800:L800"/>
    <mergeCell ref="I801:L801"/>
    <mergeCell ref="I790:L790"/>
    <mergeCell ref="I791:L791"/>
    <mergeCell ref="I792:L792"/>
    <mergeCell ref="I793:L793"/>
    <mergeCell ref="I794:L794"/>
    <mergeCell ref="I795:L795"/>
    <mergeCell ref="I784:L784"/>
    <mergeCell ref="I785:L785"/>
    <mergeCell ref="I786:L786"/>
    <mergeCell ref="I787:L787"/>
    <mergeCell ref="I788:L788"/>
    <mergeCell ref="I789:L789"/>
    <mergeCell ref="I778:L778"/>
    <mergeCell ref="I779:L779"/>
    <mergeCell ref="I780:L780"/>
    <mergeCell ref="I781:L781"/>
    <mergeCell ref="I782:L782"/>
    <mergeCell ref="I783:L783"/>
    <mergeCell ref="I772:L772"/>
    <mergeCell ref="I773:L773"/>
    <mergeCell ref="I774:L774"/>
    <mergeCell ref="I775:L775"/>
    <mergeCell ref="I776:L776"/>
    <mergeCell ref="I777:L777"/>
    <mergeCell ref="I766:L766"/>
    <mergeCell ref="I767:L767"/>
    <mergeCell ref="I768:L768"/>
    <mergeCell ref="I769:L769"/>
    <mergeCell ref="I770:L770"/>
    <mergeCell ref="I771:L771"/>
    <mergeCell ref="I760:L760"/>
    <mergeCell ref="I761:L761"/>
    <mergeCell ref="I762:L762"/>
    <mergeCell ref="I763:L763"/>
    <mergeCell ref="I764:L764"/>
    <mergeCell ref="I765:L765"/>
    <mergeCell ref="I754:L754"/>
    <mergeCell ref="I755:L755"/>
    <mergeCell ref="I756:L756"/>
    <mergeCell ref="I757:L757"/>
    <mergeCell ref="I758:L758"/>
    <mergeCell ref="I759:L759"/>
    <mergeCell ref="I748:L748"/>
    <mergeCell ref="I749:L749"/>
    <mergeCell ref="I750:L750"/>
    <mergeCell ref="I751:L751"/>
    <mergeCell ref="I752:L752"/>
    <mergeCell ref="I753:L753"/>
    <mergeCell ref="I742:L742"/>
    <mergeCell ref="I743:L743"/>
    <mergeCell ref="I744:L744"/>
    <mergeCell ref="I745:L745"/>
    <mergeCell ref="I746:L746"/>
    <mergeCell ref="I747:L747"/>
    <mergeCell ref="I736:L736"/>
    <mergeCell ref="I737:L737"/>
    <mergeCell ref="I738:L738"/>
    <mergeCell ref="I739:L739"/>
    <mergeCell ref="I740:L740"/>
    <mergeCell ref="I741:L741"/>
    <mergeCell ref="I730:L730"/>
    <mergeCell ref="I731:L731"/>
    <mergeCell ref="I732:L732"/>
    <mergeCell ref="I733:L733"/>
    <mergeCell ref="I734:L734"/>
    <mergeCell ref="I735:L735"/>
    <mergeCell ref="I724:L724"/>
    <mergeCell ref="I725:L725"/>
    <mergeCell ref="I726:L726"/>
    <mergeCell ref="I727:L727"/>
    <mergeCell ref="I728:L728"/>
    <mergeCell ref="I729:L729"/>
    <mergeCell ref="I718:L718"/>
    <mergeCell ref="I719:L719"/>
    <mergeCell ref="I720:L720"/>
    <mergeCell ref="I721:L721"/>
    <mergeCell ref="I722:L722"/>
    <mergeCell ref="I723:L723"/>
    <mergeCell ref="I712:L712"/>
    <mergeCell ref="I713:L713"/>
    <mergeCell ref="I714:L714"/>
    <mergeCell ref="I715:L715"/>
    <mergeCell ref="I716:L716"/>
    <mergeCell ref="I717:L717"/>
    <mergeCell ref="I706:L706"/>
    <mergeCell ref="I707:L707"/>
    <mergeCell ref="I708:L708"/>
    <mergeCell ref="I709:L709"/>
    <mergeCell ref="I710:L710"/>
    <mergeCell ref="I711:L711"/>
    <mergeCell ref="I700:L700"/>
    <mergeCell ref="I701:L701"/>
    <mergeCell ref="I702:L702"/>
    <mergeCell ref="I703:L703"/>
    <mergeCell ref="I704:L704"/>
    <mergeCell ref="I705:L705"/>
    <mergeCell ref="I694:L694"/>
    <mergeCell ref="I695:L695"/>
    <mergeCell ref="I696:L696"/>
    <mergeCell ref="I697:L697"/>
    <mergeCell ref="I698:L698"/>
    <mergeCell ref="I699:L699"/>
    <mergeCell ref="I688:L688"/>
    <mergeCell ref="I689:L689"/>
    <mergeCell ref="I690:L690"/>
    <mergeCell ref="I691:L691"/>
    <mergeCell ref="I692:L692"/>
    <mergeCell ref="I693:L693"/>
    <mergeCell ref="I682:L682"/>
    <mergeCell ref="I683:L683"/>
    <mergeCell ref="I684:L684"/>
    <mergeCell ref="I685:L685"/>
    <mergeCell ref="I686:L686"/>
    <mergeCell ref="I687:L687"/>
    <mergeCell ref="I676:L676"/>
    <mergeCell ref="I677:L677"/>
    <mergeCell ref="I678:L678"/>
    <mergeCell ref="I679:L679"/>
    <mergeCell ref="I680:L680"/>
    <mergeCell ref="I681:L681"/>
    <mergeCell ref="I670:L670"/>
    <mergeCell ref="I671:L671"/>
    <mergeCell ref="I672:L672"/>
    <mergeCell ref="I673:L673"/>
    <mergeCell ref="I674:L674"/>
    <mergeCell ref="I675:L675"/>
    <mergeCell ref="I664:L664"/>
    <mergeCell ref="I665:L665"/>
    <mergeCell ref="I666:L666"/>
    <mergeCell ref="I667:L667"/>
    <mergeCell ref="I668:L668"/>
    <mergeCell ref="I669:L669"/>
    <mergeCell ref="I658:L658"/>
    <mergeCell ref="I659:L659"/>
    <mergeCell ref="I660:L660"/>
    <mergeCell ref="I661:L661"/>
    <mergeCell ref="I662:L662"/>
    <mergeCell ref="I663:L663"/>
    <mergeCell ref="I652:L652"/>
    <mergeCell ref="I653:L653"/>
    <mergeCell ref="I654:L654"/>
    <mergeCell ref="I655:L655"/>
    <mergeCell ref="I656:L656"/>
    <mergeCell ref="I657:L657"/>
    <mergeCell ref="I646:L646"/>
    <mergeCell ref="I647:L647"/>
    <mergeCell ref="I648:L648"/>
    <mergeCell ref="I649:L649"/>
    <mergeCell ref="I650:L650"/>
    <mergeCell ref="I651:L651"/>
    <mergeCell ref="I640:L640"/>
    <mergeCell ref="I641:L641"/>
    <mergeCell ref="I642:L642"/>
    <mergeCell ref="I643:L643"/>
    <mergeCell ref="I644:L644"/>
    <mergeCell ref="I645:L645"/>
    <mergeCell ref="I634:L634"/>
    <mergeCell ref="I635:L635"/>
    <mergeCell ref="I636:L636"/>
    <mergeCell ref="I637:L637"/>
    <mergeCell ref="I638:L638"/>
    <mergeCell ref="I639:L639"/>
    <mergeCell ref="I628:L628"/>
    <mergeCell ref="I629:L629"/>
    <mergeCell ref="I630:L630"/>
    <mergeCell ref="I631:L631"/>
    <mergeCell ref="I632:L632"/>
    <mergeCell ref="I633:L633"/>
    <mergeCell ref="I622:L622"/>
    <mergeCell ref="I623:L623"/>
    <mergeCell ref="I624:L624"/>
    <mergeCell ref="I625:L625"/>
    <mergeCell ref="I626:L626"/>
    <mergeCell ref="I627:L627"/>
    <mergeCell ref="I616:L616"/>
    <mergeCell ref="I617:L617"/>
    <mergeCell ref="I618:L618"/>
    <mergeCell ref="I619:L619"/>
    <mergeCell ref="I620:L620"/>
    <mergeCell ref="I621:L621"/>
    <mergeCell ref="I610:L610"/>
    <mergeCell ref="I611:L611"/>
    <mergeCell ref="I612:L612"/>
    <mergeCell ref="I613:L613"/>
    <mergeCell ref="I614:L614"/>
    <mergeCell ref="I615:L615"/>
    <mergeCell ref="I604:L604"/>
    <mergeCell ref="I605:L605"/>
    <mergeCell ref="I606:L606"/>
    <mergeCell ref="I607:L607"/>
    <mergeCell ref="I608:L608"/>
    <mergeCell ref="I609:L609"/>
    <mergeCell ref="I598:L598"/>
    <mergeCell ref="I599:L599"/>
    <mergeCell ref="I600:L600"/>
    <mergeCell ref="I601:L601"/>
    <mergeCell ref="I602:L602"/>
    <mergeCell ref="I603:L603"/>
    <mergeCell ref="I592:L592"/>
    <mergeCell ref="I593:L593"/>
    <mergeCell ref="I594:L594"/>
    <mergeCell ref="I595:L595"/>
    <mergeCell ref="I596:L596"/>
    <mergeCell ref="I597:L597"/>
    <mergeCell ref="I586:L586"/>
    <mergeCell ref="I587:L587"/>
    <mergeCell ref="I588:L588"/>
    <mergeCell ref="I589:L589"/>
    <mergeCell ref="I590:L590"/>
    <mergeCell ref="I591:L591"/>
    <mergeCell ref="I580:L580"/>
    <mergeCell ref="I581:L581"/>
    <mergeCell ref="I582:L582"/>
    <mergeCell ref="I583:L583"/>
    <mergeCell ref="I584:L584"/>
    <mergeCell ref="I585:L585"/>
    <mergeCell ref="I574:L574"/>
    <mergeCell ref="I575:L575"/>
    <mergeCell ref="I576:L576"/>
    <mergeCell ref="I577:L577"/>
    <mergeCell ref="I578:L578"/>
    <mergeCell ref="I579:L579"/>
    <mergeCell ref="I568:L568"/>
    <mergeCell ref="I569:L569"/>
    <mergeCell ref="I570:L570"/>
    <mergeCell ref="I571:L571"/>
    <mergeCell ref="I572:L572"/>
    <mergeCell ref="I573:L573"/>
    <mergeCell ref="I562:L562"/>
    <mergeCell ref="I563:L563"/>
    <mergeCell ref="I564:L564"/>
    <mergeCell ref="I565:L565"/>
    <mergeCell ref="I566:L566"/>
    <mergeCell ref="I567:L567"/>
    <mergeCell ref="I556:L556"/>
    <mergeCell ref="I557:L557"/>
    <mergeCell ref="I558:L558"/>
    <mergeCell ref="I559:L559"/>
    <mergeCell ref="I560:L560"/>
    <mergeCell ref="I561:L561"/>
    <mergeCell ref="I550:L550"/>
    <mergeCell ref="I551:L551"/>
    <mergeCell ref="I552:L552"/>
    <mergeCell ref="I553:L553"/>
    <mergeCell ref="I554:L554"/>
    <mergeCell ref="I555:L555"/>
    <mergeCell ref="I544:L544"/>
    <mergeCell ref="I545:L545"/>
    <mergeCell ref="I546:L546"/>
    <mergeCell ref="I547:L547"/>
    <mergeCell ref="I548:L548"/>
    <mergeCell ref="I549:L549"/>
    <mergeCell ref="I538:L538"/>
    <mergeCell ref="I539:L539"/>
    <mergeCell ref="I540:L540"/>
    <mergeCell ref="I541:L541"/>
    <mergeCell ref="I542:L542"/>
    <mergeCell ref="I543:L543"/>
    <mergeCell ref="I532:L532"/>
    <mergeCell ref="I533:L533"/>
    <mergeCell ref="I534:L534"/>
    <mergeCell ref="I535:L535"/>
    <mergeCell ref="I536:L536"/>
    <mergeCell ref="I537:L537"/>
    <mergeCell ref="I526:L526"/>
    <mergeCell ref="I527:L527"/>
    <mergeCell ref="I528:L528"/>
    <mergeCell ref="I529:L529"/>
    <mergeCell ref="I530:L530"/>
    <mergeCell ref="I531:L531"/>
    <mergeCell ref="I520:L520"/>
    <mergeCell ref="I521:L521"/>
    <mergeCell ref="I522:L522"/>
    <mergeCell ref="I523:L523"/>
    <mergeCell ref="I524:L524"/>
    <mergeCell ref="I525:L525"/>
    <mergeCell ref="I514:L514"/>
    <mergeCell ref="I515:L515"/>
    <mergeCell ref="I516:L516"/>
    <mergeCell ref="I517:L517"/>
    <mergeCell ref="I518:L518"/>
    <mergeCell ref="I519:L519"/>
    <mergeCell ref="I508:L508"/>
    <mergeCell ref="I509:L509"/>
    <mergeCell ref="I510:L510"/>
    <mergeCell ref="I511:L511"/>
    <mergeCell ref="I512:L512"/>
    <mergeCell ref="I513:L513"/>
    <mergeCell ref="I502:L502"/>
    <mergeCell ref="I503:L503"/>
    <mergeCell ref="I504:L504"/>
    <mergeCell ref="I505:L505"/>
    <mergeCell ref="I506:L506"/>
    <mergeCell ref="I507:L507"/>
    <mergeCell ref="I496:L496"/>
    <mergeCell ref="I497:L497"/>
    <mergeCell ref="I498:L498"/>
    <mergeCell ref="I499:L499"/>
    <mergeCell ref="I500:L500"/>
    <mergeCell ref="I501:L501"/>
    <mergeCell ref="I490:L490"/>
    <mergeCell ref="I491:L491"/>
    <mergeCell ref="I492:L492"/>
    <mergeCell ref="I493:L493"/>
    <mergeCell ref="I494:L494"/>
    <mergeCell ref="I495:L495"/>
    <mergeCell ref="I484:L484"/>
    <mergeCell ref="I485:L485"/>
    <mergeCell ref="I486:L486"/>
    <mergeCell ref="I487:L487"/>
    <mergeCell ref="I488:L488"/>
    <mergeCell ref="I489:L489"/>
    <mergeCell ref="I478:L478"/>
    <mergeCell ref="I479:L479"/>
    <mergeCell ref="I480:L480"/>
    <mergeCell ref="I481:L481"/>
    <mergeCell ref="I482:L482"/>
    <mergeCell ref="I483:L483"/>
    <mergeCell ref="I472:L472"/>
    <mergeCell ref="I473:L473"/>
    <mergeCell ref="I474:L474"/>
    <mergeCell ref="I475:L475"/>
    <mergeCell ref="I476:L476"/>
    <mergeCell ref="I477:L477"/>
    <mergeCell ref="I466:L466"/>
    <mergeCell ref="I467:L467"/>
    <mergeCell ref="I468:L468"/>
    <mergeCell ref="I469:L469"/>
    <mergeCell ref="I470:L470"/>
    <mergeCell ref="I471:L471"/>
    <mergeCell ref="I460:L460"/>
    <mergeCell ref="I461:L461"/>
    <mergeCell ref="I462:L462"/>
    <mergeCell ref="I463:L463"/>
    <mergeCell ref="I464:L464"/>
    <mergeCell ref="I465:L465"/>
    <mergeCell ref="I454:L454"/>
    <mergeCell ref="I455:L455"/>
    <mergeCell ref="I456:L456"/>
    <mergeCell ref="I457:L457"/>
    <mergeCell ref="I458:L458"/>
    <mergeCell ref="I459:L459"/>
    <mergeCell ref="I448:L448"/>
    <mergeCell ref="I449:L449"/>
    <mergeCell ref="I450:L450"/>
    <mergeCell ref="I451:L451"/>
    <mergeCell ref="I452:L452"/>
    <mergeCell ref="I453:L453"/>
    <mergeCell ref="I442:L442"/>
    <mergeCell ref="I443:L443"/>
    <mergeCell ref="I444:L444"/>
    <mergeCell ref="I445:L445"/>
    <mergeCell ref="I446:L446"/>
    <mergeCell ref="I447:L447"/>
    <mergeCell ref="I436:L436"/>
    <mergeCell ref="I437:L437"/>
    <mergeCell ref="I438:L438"/>
    <mergeCell ref="I439:L439"/>
    <mergeCell ref="I440:L440"/>
    <mergeCell ref="I441:L441"/>
    <mergeCell ref="I430:L430"/>
    <mergeCell ref="I431:L431"/>
    <mergeCell ref="I432:L432"/>
    <mergeCell ref="I433:L433"/>
    <mergeCell ref="I434:L434"/>
    <mergeCell ref="I435:L435"/>
    <mergeCell ref="I424:L424"/>
    <mergeCell ref="I425:L425"/>
    <mergeCell ref="I426:L426"/>
    <mergeCell ref="I427:L427"/>
    <mergeCell ref="I428:L428"/>
    <mergeCell ref="I429:L429"/>
    <mergeCell ref="I418:L418"/>
    <mergeCell ref="I419:L419"/>
    <mergeCell ref="I420:L420"/>
    <mergeCell ref="I421:L421"/>
    <mergeCell ref="I422:L422"/>
    <mergeCell ref="I423:L423"/>
    <mergeCell ref="I412:L412"/>
    <mergeCell ref="I413:L413"/>
    <mergeCell ref="I414:L414"/>
    <mergeCell ref="I415:L415"/>
    <mergeCell ref="I416:L416"/>
    <mergeCell ref="I417:L417"/>
    <mergeCell ref="I406:L406"/>
    <mergeCell ref="I407:L407"/>
    <mergeCell ref="I408:L408"/>
    <mergeCell ref="I409:L409"/>
    <mergeCell ref="I410:L410"/>
    <mergeCell ref="I411:L411"/>
    <mergeCell ref="I400:L400"/>
    <mergeCell ref="I401:L401"/>
    <mergeCell ref="I402:L402"/>
    <mergeCell ref="I403:L403"/>
    <mergeCell ref="I404:L404"/>
    <mergeCell ref="I405:L405"/>
    <mergeCell ref="I394:L394"/>
    <mergeCell ref="I395:L395"/>
    <mergeCell ref="I396:L396"/>
    <mergeCell ref="I397:L397"/>
    <mergeCell ref="I398:L398"/>
    <mergeCell ref="I399:L399"/>
    <mergeCell ref="I388:L388"/>
    <mergeCell ref="I389:L389"/>
    <mergeCell ref="I390:L390"/>
    <mergeCell ref="I391:L391"/>
    <mergeCell ref="I392:L392"/>
    <mergeCell ref="I393:L393"/>
    <mergeCell ref="I382:L382"/>
    <mergeCell ref="I383:L383"/>
    <mergeCell ref="I384:L384"/>
    <mergeCell ref="I385:L385"/>
    <mergeCell ref="I386:L386"/>
    <mergeCell ref="I387:L387"/>
    <mergeCell ref="I376:L376"/>
    <mergeCell ref="I377:L377"/>
    <mergeCell ref="I378:L378"/>
    <mergeCell ref="I379:L379"/>
    <mergeCell ref="I380:L380"/>
    <mergeCell ref="I381:L381"/>
    <mergeCell ref="I370:L370"/>
    <mergeCell ref="I371:L371"/>
    <mergeCell ref="I372:L372"/>
    <mergeCell ref="I373:L373"/>
    <mergeCell ref="I374:L374"/>
    <mergeCell ref="I375:L375"/>
    <mergeCell ref="I364:L364"/>
    <mergeCell ref="I365:L365"/>
    <mergeCell ref="I366:L366"/>
    <mergeCell ref="I367:L367"/>
    <mergeCell ref="I368:L368"/>
    <mergeCell ref="I369:L369"/>
    <mergeCell ref="I358:L358"/>
    <mergeCell ref="I359:L359"/>
    <mergeCell ref="I360:L360"/>
    <mergeCell ref="I361:L361"/>
    <mergeCell ref="I362:L362"/>
    <mergeCell ref="I363:L363"/>
    <mergeCell ref="I352:L352"/>
    <mergeCell ref="I353:L353"/>
    <mergeCell ref="I354:L354"/>
    <mergeCell ref="I355:L355"/>
    <mergeCell ref="I356:L356"/>
    <mergeCell ref="I357:L357"/>
    <mergeCell ref="I346:L346"/>
    <mergeCell ref="I347:L347"/>
    <mergeCell ref="I348:L348"/>
    <mergeCell ref="I349:L349"/>
    <mergeCell ref="I350:L350"/>
    <mergeCell ref="I351:L351"/>
    <mergeCell ref="I340:L340"/>
    <mergeCell ref="I341:L341"/>
    <mergeCell ref="I342:L342"/>
    <mergeCell ref="I343:L343"/>
    <mergeCell ref="I344:L344"/>
    <mergeCell ref="I345:L345"/>
    <mergeCell ref="I334:L334"/>
    <mergeCell ref="I335:L335"/>
    <mergeCell ref="I336:L336"/>
    <mergeCell ref="I337:L337"/>
    <mergeCell ref="I338:L338"/>
    <mergeCell ref="I339:L339"/>
    <mergeCell ref="I328:L328"/>
    <mergeCell ref="I329:L329"/>
    <mergeCell ref="I330:L330"/>
    <mergeCell ref="I331:L331"/>
    <mergeCell ref="I332:L332"/>
    <mergeCell ref="I333:L333"/>
    <mergeCell ref="I322:L322"/>
    <mergeCell ref="I323:L323"/>
    <mergeCell ref="I324:L324"/>
    <mergeCell ref="I325:L325"/>
    <mergeCell ref="I326:L326"/>
    <mergeCell ref="I327:L327"/>
    <mergeCell ref="I316:L316"/>
    <mergeCell ref="I317:L317"/>
    <mergeCell ref="I318:L318"/>
    <mergeCell ref="I319:L319"/>
    <mergeCell ref="I320:L320"/>
    <mergeCell ref="I321:L321"/>
    <mergeCell ref="I310:L310"/>
    <mergeCell ref="I311:L311"/>
    <mergeCell ref="I312:L312"/>
    <mergeCell ref="I313:L313"/>
    <mergeCell ref="I314:L314"/>
    <mergeCell ref="I315:L315"/>
    <mergeCell ref="I304:L304"/>
    <mergeCell ref="I305:L305"/>
    <mergeCell ref="I306:L306"/>
    <mergeCell ref="I307:L307"/>
    <mergeCell ref="I308:L308"/>
    <mergeCell ref="I309:L309"/>
    <mergeCell ref="I298:L298"/>
    <mergeCell ref="I299:L299"/>
    <mergeCell ref="I300:L300"/>
    <mergeCell ref="I301:L301"/>
    <mergeCell ref="I302:L302"/>
    <mergeCell ref="I303:L303"/>
    <mergeCell ref="I292:L292"/>
    <mergeCell ref="I293:L293"/>
    <mergeCell ref="I294:L294"/>
    <mergeCell ref="I295:L295"/>
    <mergeCell ref="I296:L296"/>
    <mergeCell ref="I297:L297"/>
    <mergeCell ref="I286:L286"/>
    <mergeCell ref="I287:L287"/>
    <mergeCell ref="I288:L288"/>
    <mergeCell ref="I289:L289"/>
    <mergeCell ref="I290:L290"/>
    <mergeCell ref="I291:L291"/>
    <mergeCell ref="I280:L280"/>
    <mergeCell ref="I281:L281"/>
    <mergeCell ref="I282:L282"/>
    <mergeCell ref="I283:L283"/>
    <mergeCell ref="I284:L284"/>
    <mergeCell ref="I285:L285"/>
    <mergeCell ref="I274:L274"/>
    <mergeCell ref="I275:L275"/>
    <mergeCell ref="I276:L276"/>
    <mergeCell ref="I277:L277"/>
    <mergeCell ref="I278:L278"/>
    <mergeCell ref="I279:L279"/>
    <mergeCell ref="I268:L268"/>
    <mergeCell ref="I269:L269"/>
    <mergeCell ref="I270:L270"/>
    <mergeCell ref="I271:L271"/>
    <mergeCell ref="I272:L272"/>
    <mergeCell ref="I273:L273"/>
    <mergeCell ref="I262:L262"/>
    <mergeCell ref="I263:L263"/>
    <mergeCell ref="I264:L264"/>
    <mergeCell ref="I265:L265"/>
    <mergeCell ref="I266:L266"/>
    <mergeCell ref="I267:L267"/>
    <mergeCell ref="I256:L256"/>
    <mergeCell ref="I257:L257"/>
    <mergeCell ref="I258:L258"/>
    <mergeCell ref="I259:L259"/>
    <mergeCell ref="I260:L260"/>
    <mergeCell ref="I261:L261"/>
    <mergeCell ref="I250:L250"/>
    <mergeCell ref="I251:L251"/>
    <mergeCell ref="I252:L252"/>
    <mergeCell ref="I253:L253"/>
    <mergeCell ref="I254:L254"/>
    <mergeCell ref="I255:L255"/>
    <mergeCell ref="I244:L244"/>
    <mergeCell ref="I245:L245"/>
    <mergeCell ref="I246:L246"/>
    <mergeCell ref="I247:L247"/>
    <mergeCell ref="I248:L248"/>
    <mergeCell ref="I249:L249"/>
    <mergeCell ref="I238:L238"/>
    <mergeCell ref="I239:L239"/>
    <mergeCell ref="I240:L240"/>
    <mergeCell ref="I241:L241"/>
    <mergeCell ref="I242:L242"/>
    <mergeCell ref="I243:L243"/>
    <mergeCell ref="I232:L232"/>
    <mergeCell ref="I233:L233"/>
    <mergeCell ref="I234:L234"/>
    <mergeCell ref="I235:L235"/>
    <mergeCell ref="I236:L236"/>
    <mergeCell ref="I237:L237"/>
    <mergeCell ref="I226:L226"/>
    <mergeCell ref="I227:L227"/>
    <mergeCell ref="I228:L228"/>
    <mergeCell ref="I229:L229"/>
    <mergeCell ref="I230:L230"/>
    <mergeCell ref="I231:L231"/>
    <mergeCell ref="I220:L220"/>
    <mergeCell ref="I221:L221"/>
    <mergeCell ref="I222:L222"/>
    <mergeCell ref="I223:L223"/>
    <mergeCell ref="I224:L224"/>
    <mergeCell ref="I225:L225"/>
    <mergeCell ref="I214:L214"/>
    <mergeCell ref="I215:L215"/>
    <mergeCell ref="I216:L216"/>
    <mergeCell ref="I217:L217"/>
    <mergeCell ref="I218:L218"/>
    <mergeCell ref="I219:L219"/>
    <mergeCell ref="I208:L208"/>
    <mergeCell ref="I209:L209"/>
    <mergeCell ref="I210:L210"/>
    <mergeCell ref="I211:L211"/>
    <mergeCell ref="I212:L212"/>
    <mergeCell ref="I213:L213"/>
    <mergeCell ref="I202:L202"/>
    <mergeCell ref="I203:L203"/>
    <mergeCell ref="I204:L204"/>
    <mergeCell ref="I205:L205"/>
    <mergeCell ref="I206:L206"/>
    <mergeCell ref="I207:L207"/>
    <mergeCell ref="I196:L196"/>
    <mergeCell ref="I197:L197"/>
    <mergeCell ref="I198:L198"/>
    <mergeCell ref="I199:L199"/>
    <mergeCell ref="I200:L200"/>
    <mergeCell ref="I201:L201"/>
    <mergeCell ref="I190:L190"/>
    <mergeCell ref="I191:L191"/>
    <mergeCell ref="I192:L192"/>
    <mergeCell ref="I193:L193"/>
    <mergeCell ref="I194:L194"/>
    <mergeCell ref="I195:L195"/>
    <mergeCell ref="I184:L184"/>
    <mergeCell ref="I185:L185"/>
    <mergeCell ref="I186:L186"/>
    <mergeCell ref="I187:L187"/>
    <mergeCell ref="I188:L188"/>
    <mergeCell ref="I189:L189"/>
    <mergeCell ref="I178:L178"/>
    <mergeCell ref="I179:L179"/>
    <mergeCell ref="I180:L180"/>
    <mergeCell ref="I181:L181"/>
    <mergeCell ref="I182:L182"/>
    <mergeCell ref="I183:L183"/>
    <mergeCell ref="I172:L172"/>
    <mergeCell ref="I173:L173"/>
    <mergeCell ref="I174:L174"/>
    <mergeCell ref="I175:L175"/>
    <mergeCell ref="I176:L176"/>
    <mergeCell ref="I177:L177"/>
    <mergeCell ref="I166:L166"/>
    <mergeCell ref="I167:L167"/>
    <mergeCell ref="I168:L168"/>
    <mergeCell ref="I169:L169"/>
    <mergeCell ref="I170:L170"/>
    <mergeCell ref="I171:L171"/>
    <mergeCell ref="I62:L62"/>
    <mergeCell ref="I63:L63"/>
    <mergeCell ref="I64:L64"/>
    <mergeCell ref="I65:L65"/>
    <mergeCell ref="I66:L66"/>
    <mergeCell ref="I67:L67"/>
    <mergeCell ref="I51:L51"/>
    <mergeCell ref="I52:L52"/>
    <mergeCell ref="I54:L54"/>
    <mergeCell ref="I55:L55"/>
    <mergeCell ref="I56:L56"/>
    <mergeCell ref="I57:L57"/>
    <mergeCell ref="I165:L165"/>
    <mergeCell ref="I142:L142"/>
    <mergeCell ref="I144:L144"/>
    <mergeCell ref="I146:L146"/>
    <mergeCell ref="I137:L137"/>
    <mergeCell ref="I139:L139"/>
    <mergeCell ref="I141:L141"/>
    <mergeCell ref="I136:L136"/>
    <mergeCell ref="I138:L138"/>
    <mergeCell ref="I140:L140"/>
    <mergeCell ref="I131:L131"/>
    <mergeCell ref="I133:L133"/>
    <mergeCell ref="I135:L135"/>
    <mergeCell ref="I130:L130"/>
    <mergeCell ref="I43:L43"/>
    <mergeCell ref="I44:L44"/>
    <mergeCell ref="I45:L45"/>
    <mergeCell ref="I46:L46"/>
    <mergeCell ref="I47:L47"/>
    <mergeCell ref="I49:L49"/>
    <mergeCell ref="I37:L37"/>
    <mergeCell ref="I38:L38"/>
    <mergeCell ref="I39:L39"/>
    <mergeCell ref="I40:L40"/>
    <mergeCell ref="I41:L41"/>
    <mergeCell ref="I42:L42"/>
    <mergeCell ref="I31:L31"/>
    <mergeCell ref="I32:L32"/>
    <mergeCell ref="I33:L33"/>
    <mergeCell ref="I34:L34"/>
    <mergeCell ref="I35:L35"/>
    <mergeCell ref="I36:L36"/>
    <mergeCell ref="I25:L25"/>
    <mergeCell ref="I26:L26"/>
    <mergeCell ref="I27:L27"/>
    <mergeCell ref="I28:L28"/>
    <mergeCell ref="I29:L29"/>
    <mergeCell ref="I30:L30"/>
    <mergeCell ref="I19:L19"/>
    <mergeCell ref="I20:L20"/>
    <mergeCell ref="I21:L21"/>
    <mergeCell ref="I22:L22"/>
    <mergeCell ref="I23:L23"/>
    <mergeCell ref="I24:L24"/>
    <mergeCell ref="I13:L13"/>
    <mergeCell ref="I14:L14"/>
    <mergeCell ref="I15:L15"/>
    <mergeCell ref="I16:L16"/>
    <mergeCell ref="I17:L17"/>
    <mergeCell ref="I18:L18"/>
    <mergeCell ref="I7:L7"/>
    <mergeCell ref="I8:L8"/>
    <mergeCell ref="I9:L9"/>
    <mergeCell ref="I10:L10"/>
    <mergeCell ref="I11:L11"/>
    <mergeCell ref="I12:L12"/>
    <mergeCell ref="I1:L1"/>
    <mergeCell ref="I2:L2"/>
    <mergeCell ref="I3:L3"/>
    <mergeCell ref="I4:L4"/>
    <mergeCell ref="I5:L5"/>
    <mergeCell ref="I6:L6"/>
    <mergeCell ref="I161:L161"/>
    <mergeCell ref="I163:L163"/>
    <mergeCell ref="I160:L160"/>
    <mergeCell ref="I162:L162"/>
    <mergeCell ref="I164:L164"/>
    <mergeCell ref="I155:L155"/>
    <mergeCell ref="I157:L157"/>
    <mergeCell ref="I159:L159"/>
    <mergeCell ref="I154:L154"/>
    <mergeCell ref="I156:L156"/>
    <mergeCell ref="I158:L158"/>
    <mergeCell ref="I149:L149"/>
    <mergeCell ref="I151:L151"/>
    <mergeCell ref="I153:L153"/>
    <mergeCell ref="I148:L148"/>
    <mergeCell ref="I150:L150"/>
    <mergeCell ref="I152:L152"/>
    <mergeCell ref="I143:L143"/>
    <mergeCell ref="I145:L145"/>
    <mergeCell ref="I147:L147"/>
    <mergeCell ref="I106:L106"/>
    <mergeCell ref="I108:L108"/>
    <mergeCell ref="I110:L110"/>
    <mergeCell ref="I101:L101"/>
    <mergeCell ref="I103:L103"/>
    <mergeCell ref="I105:L105"/>
    <mergeCell ref="I100:L100"/>
    <mergeCell ref="I102:L102"/>
    <mergeCell ref="I104:L104"/>
    <mergeCell ref="I95:L95"/>
    <mergeCell ref="I97:L97"/>
    <mergeCell ref="I99:L99"/>
    <mergeCell ref="I132:L132"/>
    <mergeCell ref="I134:L134"/>
    <mergeCell ref="I125:L125"/>
    <mergeCell ref="I127:L127"/>
    <mergeCell ref="I129:L129"/>
    <mergeCell ref="I124:L124"/>
    <mergeCell ref="I126:L126"/>
    <mergeCell ref="I128:L128"/>
    <mergeCell ref="I119:L119"/>
    <mergeCell ref="I121:L121"/>
    <mergeCell ref="I123:L123"/>
    <mergeCell ref="I118:L118"/>
    <mergeCell ref="I120:L120"/>
    <mergeCell ref="I122:L122"/>
    <mergeCell ref="I113:L113"/>
    <mergeCell ref="I115:L115"/>
    <mergeCell ref="I117:L117"/>
    <mergeCell ref="I69:L69"/>
    <mergeCell ref="I68:L68"/>
    <mergeCell ref="I58:L58"/>
    <mergeCell ref="I59:L59"/>
    <mergeCell ref="I60:L60"/>
    <mergeCell ref="I61:L61"/>
    <mergeCell ref="F153:G153"/>
    <mergeCell ref="I48:L48"/>
    <mergeCell ref="I50:L50"/>
    <mergeCell ref="I53:L53"/>
    <mergeCell ref="E118:G118"/>
    <mergeCell ref="D119:G119"/>
    <mergeCell ref="E120:G120"/>
    <mergeCell ref="D121:G121"/>
    <mergeCell ref="E122:G122"/>
    <mergeCell ref="D123:G123"/>
    <mergeCell ref="D77:G77"/>
    <mergeCell ref="E78:G78"/>
    <mergeCell ref="D79:G79"/>
    <mergeCell ref="E80:G80"/>
    <mergeCell ref="D73:G73"/>
    <mergeCell ref="E74:G74"/>
    <mergeCell ref="D75:G75"/>
    <mergeCell ref="I94:L94"/>
    <mergeCell ref="I96:L96"/>
    <mergeCell ref="I98:L98"/>
    <mergeCell ref="I89:L89"/>
    <mergeCell ref="I91:L91"/>
    <mergeCell ref="I93:L93"/>
    <mergeCell ref="I88:L88"/>
    <mergeCell ref="I90:L90"/>
    <mergeCell ref="I92:L92"/>
    <mergeCell ref="D81:G81"/>
    <mergeCell ref="E82:G82"/>
    <mergeCell ref="D127:G127"/>
    <mergeCell ref="E128:G128"/>
    <mergeCell ref="D137:G137"/>
    <mergeCell ref="E138:G138"/>
    <mergeCell ref="E112:G112"/>
    <mergeCell ref="D113:G113"/>
    <mergeCell ref="I76:L76"/>
    <mergeCell ref="I78:L78"/>
    <mergeCell ref="I80:L80"/>
    <mergeCell ref="I71:L71"/>
    <mergeCell ref="I73:L73"/>
    <mergeCell ref="I75:L75"/>
    <mergeCell ref="I70:L70"/>
    <mergeCell ref="I72:L72"/>
    <mergeCell ref="I74:L74"/>
    <mergeCell ref="I83:L83"/>
    <mergeCell ref="I85:L85"/>
    <mergeCell ref="I87:L87"/>
    <mergeCell ref="I82:L82"/>
    <mergeCell ref="I84:L84"/>
    <mergeCell ref="I86:L86"/>
    <mergeCell ref="I77:L77"/>
    <mergeCell ref="I79:L79"/>
    <mergeCell ref="I81:L81"/>
    <mergeCell ref="I112:L112"/>
    <mergeCell ref="I114:L114"/>
    <mergeCell ref="I116:L116"/>
    <mergeCell ref="I107:L107"/>
    <mergeCell ref="I109:L109"/>
    <mergeCell ref="I111:L111"/>
    <mergeCell ref="E76:G76"/>
    <mergeCell ref="D141:G141"/>
    <mergeCell ref="E142:G142"/>
    <mergeCell ref="D109:G109"/>
    <mergeCell ref="E110:G110"/>
    <mergeCell ref="D69:G69"/>
    <mergeCell ref="E70:G70"/>
    <mergeCell ref="D71:G71"/>
    <mergeCell ref="E72:G72"/>
    <mergeCell ref="D103:G103"/>
    <mergeCell ref="E104:G104"/>
    <mergeCell ref="D105:G105"/>
    <mergeCell ref="E106:G106"/>
    <mergeCell ref="D107:G107"/>
    <mergeCell ref="E108:G108"/>
    <mergeCell ref="D154:G154"/>
    <mergeCell ref="E155:G155"/>
    <mergeCell ref="D145:G145"/>
    <mergeCell ref="E146:G146"/>
    <mergeCell ref="D149:G149"/>
    <mergeCell ref="E150:G150"/>
    <mergeCell ref="D151:G151"/>
    <mergeCell ref="E152:G152"/>
    <mergeCell ref="D93:G93"/>
    <mergeCell ref="E94:G94"/>
    <mergeCell ref="E124:G124"/>
    <mergeCell ref="D89:G89"/>
    <mergeCell ref="E90:G90"/>
    <mergeCell ref="E114:G114"/>
    <mergeCell ref="D115:G115"/>
    <mergeCell ref="E116:G116"/>
    <mergeCell ref="D117:G117"/>
    <mergeCell ref="D67:G67"/>
    <mergeCell ref="E68:G68"/>
    <mergeCell ref="E60:G60"/>
    <mergeCell ref="F61:G61"/>
    <mergeCell ref="E62:G62"/>
    <mergeCell ref="F63:G63"/>
    <mergeCell ref="E64:G64"/>
    <mergeCell ref="F65:G65"/>
    <mergeCell ref="E54:G54"/>
    <mergeCell ref="F55:G55"/>
    <mergeCell ref="E56:G56"/>
    <mergeCell ref="F57:G57"/>
    <mergeCell ref="E58:G58"/>
    <mergeCell ref="F59:G59"/>
    <mergeCell ref="D143:G143"/>
    <mergeCell ref="E144:G144"/>
    <mergeCell ref="D48:G48"/>
    <mergeCell ref="E49:G49"/>
    <mergeCell ref="F50:G50"/>
    <mergeCell ref="D51:G51"/>
    <mergeCell ref="E52:G52"/>
    <mergeCell ref="F53:G53"/>
    <mergeCell ref="D99:G99"/>
    <mergeCell ref="E100:G100"/>
    <mergeCell ref="D101:G101"/>
    <mergeCell ref="E102:G102"/>
    <mergeCell ref="D97:G97"/>
    <mergeCell ref="E98:G98"/>
    <mergeCell ref="D125:G125"/>
    <mergeCell ref="E126:G126"/>
    <mergeCell ref="D91:G91"/>
    <mergeCell ref="E92:G92"/>
    <mergeCell ref="E165:G165"/>
    <mergeCell ref="D135:G135"/>
    <mergeCell ref="E136:G136"/>
    <mergeCell ref="D160:G160"/>
    <mergeCell ref="D83:G83"/>
    <mergeCell ref="E84:G84"/>
    <mergeCell ref="D85:G85"/>
    <mergeCell ref="E86:G86"/>
    <mergeCell ref="D147:G147"/>
    <mergeCell ref="E148:G148"/>
    <mergeCell ref="D156:G156"/>
    <mergeCell ref="E157:G157"/>
    <mergeCell ref="D95:G95"/>
    <mergeCell ref="E96:G96"/>
    <mergeCell ref="D162:G162"/>
    <mergeCell ref="E163:G163"/>
    <mergeCell ref="D164:G164"/>
    <mergeCell ref="E161:G161"/>
    <mergeCell ref="D87:G87"/>
    <mergeCell ref="E88:G88"/>
    <mergeCell ref="D158:G158"/>
    <mergeCell ref="E159:G159"/>
    <mergeCell ref="D111:G111"/>
    <mergeCell ref="D129:G129"/>
    <mergeCell ref="E130:G130"/>
    <mergeCell ref="D131:G131"/>
    <mergeCell ref="E132:G132"/>
    <mergeCell ref="D133:G133"/>
    <mergeCell ref="E134:G134"/>
    <mergeCell ref="D139:G139"/>
    <mergeCell ref="E140:G140"/>
  </mergeCells>
  <pageMargins left="0" right="0" top="0" bottom="0" header="0.31496062992125984" footer="0.31496062992125984"/>
  <pageSetup paperSize="9" scale="29"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20"/>
  <dimension ref="A1:K225"/>
  <sheetViews>
    <sheetView topLeftCell="A157" zoomScale="75" zoomScaleNormal="75" workbookViewId="0">
      <selection activeCell="J174" sqref="J174"/>
    </sheetView>
  </sheetViews>
  <sheetFormatPr baseColWidth="10" defaultColWidth="11.42578125" defaultRowHeight="15" x14ac:dyDescent="0.25"/>
  <cols>
    <col min="1" max="1" width="10.5703125" bestFit="1" customWidth="1"/>
    <col min="2" max="2" width="5.85546875" bestFit="1" customWidth="1"/>
    <col min="3" max="3" width="68.42578125" customWidth="1"/>
    <col min="4" max="4" width="11.85546875" customWidth="1"/>
    <col min="5" max="5" width="5.85546875" bestFit="1" customWidth="1"/>
    <col min="6" max="6" width="11.42578125" style="2"/>
    <col min="7" max="7" width="15" style="2" bestFit="1" customWidth="1"/>
    <col min="8" max="8" width="9.7109375" customWidth="1"/>
    <col min="9" max="9" width="17.140625" bestFit="1" customWidth="1"/>
    <col min="10" max="10" width="12.140625" bestFit="1" customWidth="1"/>
    <col min="11" max="11" width="255.7109375" bestFit="1" customWidth="1"/>
  </cols>
  <sheetData>
    <row r="1" spans="1:11" s="2" customFormat="1" x14ac:dyDescent="0.25">
      <c r="A1" s="198" t="s">
        <v>9963</v>
      </c>
      <c r="B1" s="198" t="s">
        <v>7130</v>
      </c>
      <c r="C1" s="198" t="s">
        <v>2328</v>
      </c>
      <c r="D1" s="198" t="s">
        <v>9962</v>
      </c>
      <c r="E1" s="198" t="s">
        <v>7130</v>
      </c>
      <c r="F1" s="198" t="s">
        <v>11675</v>
      </c>
      <c r="G1" s="198" t="s">
        <v>11484</v>
      </c>
      <c r="H1" s="949" t="s">
        <v>19817</v>
      </c>
      <c r="I1" s="632" t="s">
        <v>19818</v>
      </c>
      <c r="J1" s="198" t="s">
        <v>659</v>
      </c>
      <c r="K1" s="198" t="s">
        <v>2329</v>
      </c>
    </row>
    <row r="2" spans="1:11" x14ac:dyDescent="0.25">
      <c r="A2" s="1585"/>
      <c r="B2" s="1586" t="s">
        <v>10115</v>
      </c>
      <c r="C2" s="1584" t="s">
        <v>10116</v>
      </c>
      <c r="D2" s="1610" t="s">
        <v>9127</v>
      </c>
      <c r="E2" s="1747" t="s">
        <v>10115</v>
      </c>
      <c r="G2" s="1748" t="s">
        <v>10006</v>
      </c>
      <c r="H2" s="1678">
        <v>1</v>
      </c>
      <c r="I2" s="1238">
        <v>1</v>
      </c>
      <c r="J2" s="1311"/>
      <c r="K2" s="1750" t="s">
        <v>10117</v>
      </c>
    </row>
    <row r="3" spans="1:11" x14ac:dyDescent="0.25">
      <c r="A3" s="1585"/>
      <c r="B3" s="1586" t="s">
        <v>10370</v>
      </c>
      <c r="C3" s="1584" t="s">
        <v>10371</v>
      </c>
      <c r="D3" s="1611" t="s">
        <v>11380</v>
      </c>
      <c r="E3" s="1586" t="s">
        <v>10370</v>
      </c>
      <c r="G3" s="1749" t="s">
        <v>10006</v>
      </c>
      <c r="H3" s="1678">
        <v>6</v>
      </c>
      <c r="I3" s="1238">
        <v>11</v>
      </c>
      <c r="J3" s="1311" t="s">
        <v>9973</v>
      </c>
      <c r="K3" s="1211" t="s">
        <v>10372</v>
      </c>
    </row>
    <row r="4" spans="1:11" x14ac:dyDescent="0.25">
      <c r="A4" s="1585"/>
      <c r="B4" s="1586" t="s">
        <v>10499</v>
      </c>
      <c r="C4" s="1584" t="s">
        <v>10500</v>
      </c>
      <c r="D4" s="1611" t="s">
        <v>11245</v>
      </c>
      <c r="E4" s="1586" t="s">
        <v>10499</v>
      </c>
      <c r="G4" s="1749" t="s">
        <v>10006</v>
      </c>
      <c r="H4" s="1678">
        <v>5</v>
      </c>
      <c r="I4" s="1238">
        <v>5</v>
      </c>
      <c r="J4" s="1311" t="s">
        <v>9973</v>
      </c>
      <c r="K4" s="1751" t="s">
        <v>10501</v>
      </c>
    </row>
    <row r="5" spans="1:11" x14ac:dyDescent="0.25">
      <c r="A5" s="1585"/>
      <c r="B5" s="1586">
        <v>81</v>
      </c>
      <c r="C5" s="1584" t="s">
        <v>11504</v>
      </c>
      <c r="D5" s="1611" t="s">
        <v>11245</v>
      </c>
      <c r="E5" s="1586">
        <v>81</v>
      </c>
      <c r="G5" s="1749" t="s">
        <v>10006</v>
      </c>
      <c r="H5" s="1678">
        <v>4</v>
      </c>
      <c r="I5" s="1238">
        <v>4</v>
      </c>
      <c r="J5" s="1311" t="s">
        <v>9973</v>
      </c>
      <c r="K5" s="1211" t="s">
        <v>10322</v>
      </c>
    </row>
    <row r="6" spans="1:11" ht="30" x14ac:dyDescent="0.25">
      <c r="A6" s="1585"/>
      <c r="B6" s="1586" t="s">
        <v>204</v>
      </c>
      <c r="C6" s="1584" t="s">
        <v>11491</v>
      </c>
      <c r="D6" s="1611" t="s">
        <v>11260</v>
      </c>
      <c r="E6" s="1586" t="s">
        <v>204</v>
      </c>
      <c r="G6" s="1587" t="s">
        <v>10006</v>
      </c>
      <c r="H6" s="1192">
        <v>6</v>
      </c>
      <c r="I6" s="1192">
        <v>6</v>
      </c>
      <c r="J6" s="1270" t="s">
        <v>9973</v>
      </c>
      <c r="K6" s="1211" t="s">
        <v>10374</v>
      </c>
    </row>
    <row r="7" spans="1:11" x14ac:dyDescent="0.25">
      <c r="A7" s="1585"/>
      <c r="B7" s="1586" t="s">
        <v>10378</v>
      </c>
      <c r="C7" s="1584" t="s">
        <v>11506</v>
      </c>
      <c r="D7" s="1611" t="s">
        <v>11245</v>
      </c>
      <c r="E7" s="1586" t="s">
        <v>10378</v>
      </c>
      <c r="G7" s="1587" t="s">
        <v>10006</v>
      </c>
      <c r="H7" s="1192">
        <v>4</v>
      </c>
      <c r="I7" s="1192">
        <v>4</v>
      </c>
      <c r="J7" s="1240" t="s">
        <v>9973</v>
      </c>
      <c r="K7" s="1211" t="s">
        <v>10376</v>
      </c>
    </row>
    <row r="8" spans="1:11" ht="30" x14ac:dyDescent="0.25">
      <c r="A8" s="1585"/>
      <c r="B8" s="1586" t="s">
        <v>10375</v>
      </c>
      <c r="C8" s="1584" t="s">
        <v>19813</v>
      </c>
      <c r="D8" s="1611" t="s">
        <v>11260</v>
      </c>
      <c r="E8" s="1586" t="s">
        <v>10375</v>
      </c>
      <c r="G8" s="1587" t="s">
        <v>10006</v>
      </c>
      <c r="H8" s="1192">
        <v>6</v>
      </c>
      <c r="I8" s="1192">
        <v>6</v>
      </c>
      <c r="J8" s="1240" t="s">
        <v>9973</v>
      </c>
      <c r="K8" s="1211" t="s">
        <v>10377</v>
      </c>
    </row>
    <row r="9" spans="1:11" x14ac:dyDescent="0.25">
      <c r="A9" s="1585"/>
      <c r="B9" s="1586" t="s">
        <v>10491</v>
      </c>
      <c r="C9" s="1584" t="s">
        <v>11507</v>
      </c>
      <c r="D9" s="1611" t="s">
        <v>11245</v>
      </c>
      <c r="E9" s="1586" t="s">
        <v>10491</v>
      </c>
      <c r="G9" s="1587" t="s">
        <v>10006</v>
      </c>
      <c r="H9" s="1192">
        <v>4</v>
      </c>
      <c r="I9" s="1192">
        <v>4</v>
      </c>
      <c r="J9" s="1240" t="s">
        <v>9993</v>
      </c>
      <c r="K9" s="1211" t="s">
        <v>10492</v>
      </c>
    </row>
    <row r="10" spans="1:11" x14ac:dyDescent="0.25">
      <c r="A10" s="1576"/>
      <c r="B10" s="1577" t="s">
        <v>8111</v>
      </c>
      <c r="C10" s="1575" t="s">
        <v>10564</v>
      </c>
      <c r="D10" s="1611" t="s">
        <v>11245</v>
      </c>
      <c r="E10" s="1577" t="s">
        <v>8111</v>
      </c>
      <c r="G10" s="1578" t="s">
        <v>9972</v>
      </c>
      <c r="H10" s="1192">
        <v>3</v>
      </c>
      <c r="I10" s="1192">
        <v>3</v>
      </c>
      <c r="J10" s="1239"/>
      <c r="K10" s="1227" t="s">
        <v>10565</v>
      </c>
    </row>
    <row r="11" spans="1:11" x14ac:dyDescent="0.25">
      <c r="A11" s="1576" t="s">
        <v>11215</v>
      </c>
      <c r="B11" s="1577" t="s">
        <v>55</v>
      </c>
      <c r="C11" s="1575" t="s">
        <v>8097</v>
      </c>
      <c r="D11" s="1611" t="s">
        <v>11659</v>
      </c>
      <c r="E11" s="1577" t="s">
        <v>55</v>
      </c>
      <c r="G11" s="1578" t="s">
        <v>9972</v>
      </c>
      <c r="H11" s="1192">
        <v>8</v>
      </c>
      <c r="I11" s="1192">
        <v>8</v>
      </c>
      <c r="J11" s="1239" t="s">
        <v>9993</v>
      </c>
      <c r="K11" s="1227" t="s">
        <v>10457</v>
      </c>
    </row>
    <row r="12" spans="1:11" x14ac:dyDescent="0.25">
      <c r="A12" s="1576"/>
      <c r="B12" s="1577" t="s">
        <v>8125</v>
      </c>
      <c r="C12" s="1575" t="s">
        <v>11104</v>
      </c>
      <c r="D12" s="1611" t="s">
        <v>11245</v>
      </c>
      <c r="E12" s="1577" t="s">
        <v>8125</v>
      </c>
      <c r="G12" s="1578" t="s">
        <v>9972</v>
      </c>
      <c r="H12" s="1192" t="s">
        <v>9987</v>
      </c>
      <c r="I12" s="1192" t="s">
        <v>9987</v>
      </c>
      <c r="J12" s="1239"/>
      <c r="K12" s="1227" t="s">
        <v>10538</v>
      </c>
    </row>
    <row r="13" spans="1:11" x14ac:dyDescent="0.25">
      <c r="A13" s="1576" t="s">
        <v>11216</v>
      </c>
      <c r="B13" s="1577" t="s">
        <v>10379</v>
      </c>
      <c r="C13" s="1575" t="s">
        <v>10380</v>
      </c>
      <c r="D13" s="1611" t="s">
        <v>11245</v>
      </c>
      <c r="E13" s="1577" t="s">
        <v>10379</v>
      </c>
      <c r="G13" s="1578" t="s">
        <v>9972</v>
      </c>
      <c r="H13" s="1192">
        <v>1</v>
      </c>
      <c r="I13" s="1192">
        <v>32</v>
      </c>
      <c r="J13" s="1239" t="s">
        <v>9973</v>
      </c>
      <c r="K13" s="1227" t="s">
        <v>10381</v>
      </c>
    </row>
    <row r="14" spans="1:11" x14ac:dyDescent="0.25">
      <c r="A14" s="1576" t="s">
        <v>11216</v>
      </c>
      <c r="B14" s="1577" t="s">
        <v>203</v>
      </c>
      <c r="C14" s="1575" t="s">
        <v>10017</v>
      </c>
      <c r="D14" s="1612" t="s">
        <v>11292</v>
      </c>
      <c r="E14" s="1577" t="s">
        <v>203</v>
      </c>
      <c r="G14" s="1578" t="s">
        <v>9972</v>
      </c>
      <c r="H14" s="1192">
        <v>3</v>
      </c>
      <c r="I14" s="1192">
        <v>3</v>
      </c>
      <c r="J14" s="1239" t="s">
        <v>9973</v>
      </c>
      <c r="K14" s="1227" t="s">
        <v>10018</v>
      </c>
    </row>
    <row r="15" spans="1:11" ht="30" x14ac:dyDescent="0.25">
      <c r="A15" s="1576" t="s">
        <v>11216</v>
      </c>
      <c r="B15" s="1577" t="s">
        <v>52</v>
      </c>
      <c r="C15" s="1588" t="s">
        <v>10015</v>
      </c>
      <c r="D15" s="1612" t="s">
        <v>11292</v>
      </c>
      <c r="E15" s="1577" t="s">
        <v>52</v>
      </c>
      <c r="F15" s="2263" t="s">
        <v>8</v>
      </c>
      <c r="G15" s="1578" t="s">
        <v>9972</v>
      </c>
      <c r="H15" s="1192">
        <v>3</v>
      </c>
      <c r="I15" s="1192">
        <v>3</v>
      </c>
      <c r="J15" s="1239" t="s">
        <v>9973</v>
      </c>
      <c r="K15" s="1227" t="s">
        <v>11109</v>
      </c>
    </row>
    <row r="16" spans="1:11" x14ac:dyDescent="0.25">
      <c r="A16" s="1576" t="s">
        <v>11215</v>
      </c>
      <c r="B16" s="1577">
        <v>94</v>
      </c>
      <c r="C16" s="1575" t="s">
        <v>10351</v>
      </c>
      <c r="D16" s="1611" t="s">
        <v>11687</v>
      </c>
      <c r="E16" s="1577">
        <v>94</v>
      </c>
      <c r="G16" s="1578" t="s">
        <v>9972</v>
      </c>
      <c r="H16" s="1192">
        <v>4</v>
      </c>
      <c r="I16" s="1192">
        <v>252</v>
      </c>
      <c r="J16" s="1239" t="s">
        <v>9973</v>
      </c>
      <c r="K16" s="1227" t="s">
        <v>10352</v>
      </c>
    </row>
    <row r="17" spans="1:11" x14ac:dyDescent="0.25">
      <c r="A17" s="1576">
        <v>61</v>
      </c>
      <c r="B17" s="1577" t="s">
        <v>8175</v>
      </c>
      <c r="C17" s="1575" t="s">
        <v>9981</v>
      </c>
      <c r="D17" s="1611" t="s">
        <v>11663</v>
      </c>
      <c r="E17" s="1577" t="s">
        <v>8175</v>
      </c>
      <c r="G17" s="1578" t="s">
        <v>9972</v>
      </c>
      <c r="H17" s="1192">
        <v>5</v>
      </c>
      <c r="I17" s="1192">
        <v>16</v>
      </c>
      <c r="J17" s="1239" t="s">
        <v>9973</v>
      </c>
      <c r="K17" s="1227" t="s">
        <v>9982</v>
      </c>
    </row>
    <row r="18" spans="1:11" x14ac:dyDescent="0.25">
      <c r="A18" s="1585"/>
      <c r="B18" s="1586" t="s">
        <v>53</v>
      </c>
      <c r="C18" s="1584" t="s">
        <v>11490</v>
      </c>
      <c r="D18" s="1611" t="s">
        <v>11245</v>
      </c>
      <c r="E18" s="1586" t="s">
        <v>53</v>
      </c>
      <c r="G18" s="1587" t="s">
        <v>10006</v>
      </c>
      <c r="H18" s="1192">
        <v>5</v>
      </c>
      <c r="I18" s="1192">
        <v>16</v>
      </c>
      <c r="J18" s="1240" t="s">
        <v>9973</v>
      </c>
      <c r="K18" s="1211" t="s">
        <v>8176</v>
      </c>
    </row>
    <row r="19" spans="1:11" x14ac:dyDescent="0.25">
      <c r="A19" s="1576" t="s">
        <v>11215</v>
      </c>
      <c r="B19" s="1577">
        <v>82</v>
      </c>
      <c r="C19" s="1575" t="s">
        <v>1950</v>
      </c>
      <c r="D19" s="1611" t="s">
        <v>11245</v>
      </c>
      <c r="E19" s="1577">
        <v>82</v>
      </c>
      <c r="G19" s="1578" t="s">
        <v>9972</v>
      </c>
      <c r="H19" s="1192">
        <v>2</v>
      </c>
      <c r="I19" s="1192">
        <v>2</v>
      </c>
      <c r="J19" s="1239" t="s">
        <v>9973</v>
      </c>
      <c r="K19" s="1227" t="s">
        <v>10323</v>
      </c>
    </row>
    <row r="20" spans="1:11" x14ac:dyDescent="0.25">
      <c r="A20" s="1576" t="s">
        <v>11217</v>
      </c>
      <c r="B20" s="1577">
        <v>50</v>
      </c>
      <c r="C20" s="1575" t="s">
        <v>8014</v>
      </c>
      <c r="D20" s="1611" t="s">
        <v>11667</v>
      </c>
      <c r="E20" s="1577">
        <v>50</v>
      </c>
      <c r="G20" s="1578" t="s">
        <v>9972</v>
      </c>
      <c r="H20" s="1192">
        <v>1</v>
      </c>
      <c r="I20" s="1192">
        <v>16</v>
      </c>
      <c r="J20" s="1239" t="s">
        <v>9973</v>
      </c>
      <c r="K20" s="1227" t="s">
        <v>9983</v>
      </c>
    </row>
    <row r="21" spans="1:11" x14ac:dyDescent="0.25">
      <c r="A21" s="1576"/>
      <c r="B21" s="1577" t="s">
        <v>10685</v>
      </c>
      <c r="C21" s="1575" t="s">
        <v>10688</v>
      </c>
      <c r="D21" s="1611" t="s">
        <v>9989</v>
      </c>
      <c r="E21" s="1577" t="s">
        <v>10685</v>
      </c>
      <c r="G21" s="1578" t="s">
        <v>9972</v>
      </c>
      <c r="H21" s="1192"/>
      <c r="I21" s="1192"/>
      <c r="J21" s="1239"/>
      <c r="K21" s="1227"/>
    </row>
    <row r="22" spans="1:11" x14ac:dyDescent="0.25">
      <c r="A22" s="1576" t="s">
        <v>11217</v>
      </c>
      <c r="B22" s="1577" t="s">
        <v>10402</v>
      </c>
      <c r="C22" s="1575" t="s">
        <v>10403</v>
      </c>
      <c r="D22" s="1611" t="s">
        <v>11667</v>
      </c>
      <c r="E22" s="1577" t="s">
        <v>10402</v>
      </c>
      <c r="G22" s="1578" t="s">
        <v>9972</v>
      </c>
      <c r="H22" s="1192">
        <v>1</v>
      </c>
      <c r="I22" s="1192">
        <v>16</v>
      </c>
      <c r="J22" s="1239" t="s">
        <v>9973</v>
      </c>
      <c r="K22" s="1227" t="s">
        <v>10404</v>
      </c>
    </row>
    <row r="23" spans="1:11" x14ac:dyDescent="0.25">
      <c r="A23" s="1576" t="s">
        <v>11216</v>
      </c>
      <c r="B23" s="1577" t="s">
        <v>1645</v>
      </c>
      <c r="C23" s="1588" t="s">
        <v>8060</v>
      </c>
      <c r="D23" s="1611" t="s">
        <v>11381</v>
      </c>
      <c r="E23" s="1577" t="s">
        <v>1645</v>
      </c>
      <c r="F23" s="2262" t="s">
        <v>8</v>
      </c>
      <c r="G23" s="1578" t="s">
        <v>9972</v>
      </c>
      <c r="H23" s="1192">
        <v>0</v>
      </c>
      <c r="I23" s="1192">
        <v>10</v>
      </c>
      <c r="J23" s="1239" t="s">
        <v>9973</v>
      </c>
      <c r="K23" s="1558" t="s">
        <v>10000</v>
      </c>
    </row>
    <row r="24" spans="1:11" x14ac:dyDescent="0.25">
      <c r="A24" s="1576" t="s">
        <v>11216</v>
      </c>
      <c r="B24" s="1577" t="s">
        <v>8066</v>
      </c>
      <c r="C24" s="1575" t="s">
        <v>12509</v>
      </c>
      <c r="D24" s="1611" t="s">
        <v>9127</v>
      </c>
      <c r="E24" s="1577" t="s">
        <v>8066</v>
      </c>
      <c r="G24" s="1578" t="s">
        <v>9972</v>
      </c>
      <c r="H24" s="1192">
        <v>1</v>
      </c>
      <c r="I24" s="1192">
        <v>1</v>
      </c>
      <c r="J24" s="1239" t="s">
        <v>9973</v>
      </c>
      <c r="K24" s="1227" t="s">
        <v>10042</v>
      </c>
    </row>
    <row r="25" spans="1:11" x14ac:dyDescent="0.25">
      <c r="A25" s="1576" t="s">
        <v>11217</v>
      </c>
      <c r="B25" s="1577">
        <v>87</v>
      </c>
      <c r="C25" s="1575" t="s">
        <v>8016</v>
      </c>
      <c r="D25" s="1611" t="s">
        <v>11245</v>
      </c>
      <c r="E25" s="1577">
        <v>87</v>
      </c>
      <c r="G25" s="1578" t="s">
        <v>9972</v>
      </c>
      <c r="H25" s="1192">
        <v>1</v>
      </c>
      <c r="I25" s="1192">
        <v>1</v>
      </c>
      <c r="J25" s="1239" t="s">
        <v>9973</v>
      </c>
      <c r="K25" s="1227" t="s">
        <v>8178</v>
      </c>
    </row>
    <row r="26" spans="1:11" ht="30" x14ac:dyDescent="0.25">
      <c r="A26" s="1576"/>
      <c r="B26" s="1577" t="s">
        <v>10553</v>
      </c>
      <c r="C26" s="1575" t="s">
        <v>10554</v>
      </c>
      <c r="D26" s="1611" t="s">
        <v>11245</v>
      </c>
      <c r="E26" s="1577" t="s">
        <v>10553</v>
      </c>
      <c r="G26" s="1220" t="s">
        <v>9972</v>
      </c>
      <c r="H26" s="1192">
        <v>1</v>
      </c>
      <c r="I26" s="1192">
        <v>16</v>
      </c>
      <c r="J26" s="1239"/>
      <c r="K26" s="1227" t="s">
        <v>10555</v>
      </c>
    </row>
    <row r="27" spans="1:11" ht="30" x14ac:dyDescent="0.25">
      <c r="A27" s="1585"/>
      <c r="B27" s="1286" t="s">
        <v>10553</v>
      </c>
      <c r="C27" s="1584" t="s">
        <v>10554</v>
      </c>
      <c r="D27" s="1611" t="s">
        <v>11245</v>
      </c>
      <c r="E27" s="1586" t="s">
        <v>10553</v>
      </c>
      <c r="G27" s="1587" t="s">
        <v>10006</v>
      </c>
      <c r="H27" s="1192">
        <v>1</v>
      </c>
      <c r="I27" s="1192">
        <v>16</v>
      </c>
      <c r="J27" s="1240"/>
      <c r="K27" s="1211" t="s">
        <v>10556</v>
      </c>
    </row>
    <row r="28" spans="1:11" ht="30" x14ac:dyDescent="0.25">
      <c r="A28" s="1576">
        <v>70</v>
      </c>
      <c r="B28" s="1577">
        <v>61</v>
      </c>
      <c r="C28" s="1575" t="s">
        <v>10119</v>
      </c>
      <c r="D28" s="1611" t="s">
        <v>11685</v>
      </c>
      <c r="E28" s="1577">
        <v>61</v>
      </c>
      <c r="G28" s="1609" t="s">
        <v>9972</v>
      </c>
      <c r="H28" s="1192" t="s">
        <v>10121</v>
      </c>
      <c r="I28" s="1192" t="s">
        <v>10121</v>
      </c>
      <c r="J28" s="1239" t="s">
        <v>9993</v>
      </c>
      <c r="K28" s="1227" t="s">
        <v>10120</v>
      </c>
    </row>
    <row r="29" spans="1:11" x14ac:dyDescent="0.25">
      <c r="A29" s="1576" t="s">
        <v>11215</v>
      </c>
      <c r="B29" s="1577" t="s">
        <v>62</v>
      </c>
      <c r="C29" s="1575" t="s">
        <v>8092</v>
      </c>
      <c r="D29" s="1611" t="s">
        <v>11245</v>
      </c>
      <c r="E29" s="1577" t="s">
        <v>62</v>
      </c>
      <c r="G29" s="1578" t="s">
        <v>9972</v>
      </c>
      <c r="H29" s="1192">
        <v>2</v>
      </c>
      <c r="I29" s="1192">
        <v>2</v>
      </c>
      <c r="J29" s="1239" t="s">
        <v>9993</v>
      </c>
      <c r="K29" s="1227" t="s">
        <v>10482</v>
      </c>
    </row>
    <row r="30" spans="1:11" x14ac:dyDescent="0.25">
      <c r="A30" s="1576" t="s">
        <v>11216</v>
      </c>
      <c r="B30" s="1577" t="s">
        <v>205</v>
      </c>
      <c r="C30" s="1575" t="s">
        <v>1957</v>
      </c>
      <c r="D30" s="1611" t="s">
        <v>11656</v>
      </c>
      <c r="E30" s="1577" t="s">
        <v>205</v>
      </c>
      <c r="G30" s="1578" t="s">
        <v>9972</v>
      </c>
      <c r="H30" s="1192">
        <v>2</v>
      </c>
      <c r="I30" s="1192">
        <v>2</v>
      </c>
      <c r="J30" s="1239" t="s">
        <v>9973</v>
      </c>
      <c r="K30" s="1227" t="s">
        <v>10382</v>
      </c>
    </row>
    <row r="31" spans="1:11" x14ac:dyDescent="0.25">
      <c r="A31" s="1576" t="s">
        <v>11216</v>
      </c>
      <c r="B31" s="1577" t="s">
        <v>8087</v>
      </c>
      <c r="C31" s="1575" t="s">
        <v>12327</v>
      </c>
      <c r="D31" s="1611" t="s">
        <v>11245</v>
      </c>
      <c r="E31" s="1577" t="s">
        <v>8087</v>
      </c>
      <c r="G31" s="1578" t="s">
        <v>9972</v>
      </c>
      <c r="H31" s="1192">
        <v>2</v>
      </c>
      <c r="I31" s="1192">
        <v>2</v>
      </c>
      <c r="J31" s="1239" t="s">
        <v>9973</v>
      </c>
      <c r="K31" s="1227" t="s">
        <v>10383</v>
      </c>
    </row>
    <row r="32" spans="1:11" x14ac:dyDescent="0.25">
      <c r="A32" s="1585"/>
      <c r="B32" s="1586" t="s">
        <v>10384</v>
      </c>
      <c r="C32" s="1584" t="s">
        <v>12328</v>
      </c>
      <c r="D32" s="1611" t="s">
        <v>11245</v>
      </c>
      <c r="E32" s="1586" t="s">
        <v>10384</v>
      </c>
      <c r="G32" s="1587" t="s">
        <v>10006</v>
      </c>
      <c r="H32" s="1192">
        <v>2</v>
      </c>
      <c r="I32" s="1192">
        <v>2</v>
      </c>
      <c r="J32" s="1240" t="s">
        <v>9973</v>
      </c>
      <c r="K32" s="1211" t="s">
        <v>10385</v>
      </c>
    </row>
    <row r="33" spans="1:11" x14ac:dyDescent="0.25">
      <c r="A33" s="1581"/>
      <c r="B33" s="1582">
        <v>89</v>
      </c>
      <c r="C33" s="1580" t="s">
        <v>10329</v>
      </c>
      <c r="D33" s="1611" t="s">
        <v>11670</v>
      </c>
      <c r="E33" s="1582">
        <v>89</v>
      </c>
      <c r="G33" s="1583" t="s">
        <v>10168</v>
      </c>
      <c r="H33" s="1192">
        <v>6</v>
      </c>
      <c r="I33" s="1192">
        <v>6</v>
      </c>
      <c r="J33" s="1244" t="s">
        <v>9973</v>
      </c>
      <c r="K33" s="1229" t="s">
        <v>10330</v>
      </c>
    </row>
    <row r="34" spans="1:11" ht="30" x14ac:dyDescent="0.25">
      <c r="A34" s="1581"/>
      <c r="B34" s="1582" t="s">
        <v>527</v>
      </c>
      <c r="C34" s="1580" t="s">
        <v>10332</v>
      </c>
      <c r="D34" s="1611" t="s">
        <v>11275</v>
      </c>
      <c r="E34" s="1582" t="s">
        <v>527</v>
      </c>
      <c r="G34" s="1583" t="s">
        <v>10334</v>
      </c>
      <c r="H34" s="1192">
        <v>2</v>
      </c>
      <c r="I34" s="1192">
        <v>2</v>
      </c>
      <c r="J34" s="1244" t="s">
        <v>9973</v>
      </c>
      <c r="K34" s="1229" t="s">
        <v>10333</v>
      </c>
    </row>
    <row r="35" spans="1:11" x14ac:dyDescent="0.25">
      <c r="A35" s="1576"/>
      <c r="B35" s="1577" t="s">
        <v>8111</v>
      </c>
      <c r="C35" s="1575" t="s">
        <v>8112</v>
      </c>
      <c r="D35" s="1611" t="s">
        <v>11260</v>
      </c>
      <c r="E35" s="1577" t="s">
        <v>8111</v>
      </c>
      <c r="G35" s="1578" t="s">
        <v>9972</v>
      </c>
      <c r="H35" s="1192">
        <v>6</v>
      </c>
      <c r="I35" s="1192">
        <v>6</v>
      </c>
      <c r="J35" s="1239"/>
      <c r="K35" s="1227" t="s">
        <v>10563</v>
      </c>
    </row>
    <row r="36" spans="1:11" x14ac:dyDescent="0.25">
      <c r="A36" s="1576" t="s">
        <v>11218</v>
      </c>
      <c r="B36" s="1577" t="s">
        <v>10103</v>
      </c>
      <c r="C36" s="1575" t="s">
        <v>10104</v>
      </c>
      <c r="D36" s="1611" t="s">
        <v>11682</v>
      </c>
      <c r="E36" s="1577" t="s">
        <v>10103</v>
      </c>
      <c r="G36" s="1578" t="s">
        <v>9972</v>
      </c>
      <c r="H36" s="1192" t="s">
        <v>10106</v>
      </c>
      <c r="I36" s="1192" t="s">
        <v>10106</v>
      </c>
      <c r="J36" s="1239" t="s">
        <v>9973</v>
      </c>
      <c r="K36" s="1227" t="s">
        <v>10105</v>
      </c>
    </row>
    <row r="37" spans="1:11" x14ac:dyDescent="0.25">
      <c r="A37" s="1576"/>
      <c r="B37" s="1577" t="s">
        <v>8120</v>
      </c>
      <c r="C37" s="1575" t="s">
        <v>8121</v>
      </c>
      <c r="D37" s="1611" t="s">
        <v>11245</v>
      </c>
      <c r="E37" s="1577" t="s">
        <v>8120</v>
      </c>
      <c r="G37" s="1578" t="s">
        <v>9972</v>
      </c>
      <c r="H37" s="1192" t="s">
        <v>9987</v>
      </c>
      <c r="I37" s="1192" t="s">
        <v>9987</v>
      </c>
      <c r="J37" s="1239"/>
      <c r="K37" s="1227"/>
    </row>
    <row r="38" spans="1:11" x14ac:dyDescent="0.25">
      <c r="A38" s="1576"/>
      <c r="B38" s="1577" t="s">
        <v>10606</v>
      </c>
      <c r="C38" s="1575" t="s">
        <v>10607</v>
      </c>
      <c r="D38" s="1745" t="s">
        <v>11245</v>
      </c>
      <c r="E38" s="1577" t="s">
        <v>10606</v>
      </c>
      <c r="G38" s="1578" t="s">
        <v>9972</v>
      </c>
      <c r="H38" s="1192">
        <v>5</v>
      </c>
      <c r="I38" s="1192">
        <v>16</v>
      </c>
      <c r="J38" s="1239"/>
      <c r="K38" s="1227" t="s">
        <v>10608</v>
      </c>
    </row>
    <row r="39" spans="1:11" x14ac:dyDescent="0.25">
      <c r="A39" s="1576"/>
      <c r="B39" s="1577" t="s">
        <v>65</v>
      </c>
      <c r="C39" s="1575" t="s">
        <v>10614</v>
      </c>
      <c r="D39" s="1745" t="s">
        <v>11245</v>
      </c>
      <c r="E39" s="1577" t="s">
        <v>65</v>
      </c>
      <c r="G39" s="1578" t="s">
        <v>9972</v>
      </c>
      <c r="H39" s="1192" t="s">
        <v>9987</v>
      </c>
      <c r="I39" s="1192" t="s">
        <v>9987</v>
      </c>
      <c r="J39" s="1239"/>
      <c r="K39" s="1227"/>
    </row>
    <row r="40" spans="1:11" x14ac:dyDescent="0.25">
      <c r="A40" s="1576"/>
      <c r="B40" s="1577">
        <v>59</v>
      </c>
      <c r="C40" s="1575" t="s">
        <v>9998</v>
      </c>
      <c r="D40" s="1611"/>
      <c r="E40" s="1577">
        <v>59</v>
      </c>
      <c r="G40" s="1578" t="s">
        <v>9972</v>
      </c>
      <c r="H40" s="1192"/>
      <c r="I40" s="1192"/>
      <c r="J40" s="1239"/>
      <c r="K40" s="1227"/>
    </row>
    <row r="41" spans="1:11" x14ac:dyDescent="0.25">
      <c r="A41" s="1576"/>
      <c r="B41" s="1577" t="s">
        <v>10635</v>
      </c>
      <c r="C41" s="1575" t="s">
        <v>10638</v>
      </c>
      <c r="D41" s="1611" t="s">
        <v>11656</v>
      </c>
      <c r="E41" s="1577" t="s">
        <v>10635</v>
      </c>
      <c r="G41" s="1578" t="s">
        <v>9972</v>
      </c>
      <c r="H41" s="1192">
        <v>2</v>
      </c>
      <c r="I41" s="1192">
        <v>2</v>
      </c>
      <c r="J41" s="1239"/>
      <c r="K41" s="1227" t="s">
        <v>10639</v>
      </c>
    </row>
    <row r="42" spans="1:11" x14ac:dyDescent="0.25">
      <c r="A42" s="1576"/>
      <c r="B42" s="1577" t="s">
        <v>10689</v>
      </c>
      <c r="C42" s="1575" t="s">
        <v>10692</v>
      </c>
      <c r="D42" s="1611" t="s">
        <v>9989</v>
      </c>
      <c r="E42" s="1577" t="s">
        <v>10689</v>
      </c>
      <c r="G42" s="1578" t="s">
        <v>9972</v>
      </c>
      <c r="H42" s="1192"/>
      <c r="I42" s="1192"/>
      <c r="J42" s="1239"/>
      <c r="K42" s="1227"/>
    </row>
    <row r="43" spans="1:11" x14ac:dyDescent="0.25">
      <c r="A43" s="1576" t="s">
        <v>11216</v>
      </c>
      <c r="B43" s="1577" t="s">
        <v>8071</v>
      </c>
      <c r="C43" s="1588" t="s">
        <v>8072</v>
      </c>
      <c r="D43" s="1611" t="s">
        <v>11685</v>
      </c>
      <c r="E43" s="1577" t="s">
        <v>8071</v>
      </c>
      <c r="F43" s="2262" t="s">
        <v>8</v>
      </c>
      <c r="G43" s="1578" t="s">
        <v>9972</v>
      </c>
      <c r="H43" s="1192">
        <v>0</v>
      </c>
      <c r="I43" s="1192">
        <v>252</v>
      </c>
      <c r="J43" s="1239" t="s">
        <v>9973</v>
      </c>
      <c r="K43" s="1227" t="s">
        <v>10335</v>
      </c>
    </row>
    <row r="44" spans="1:11" ht="30" x14ac:dyDescent="0.25">
      <c r="A44" s="1576" t="s">
        <v>11216</v>
      </c>
      <c r="B44" s="1577" t="s">
        <v>8077</v>
      </c>
      <c r="C44" s="1588" t="s">
        <v>10336</v>
      </c>
      <c r="D44" s="1611" t="s">
        <v>11685</v>
      </c>
      <c r="E44" s="1577" t="s">
        <v>8077</v>
      </c>
      <c r="F44" s="2262" t="s">
        <v>8</v>
      </c>
      <c r="G44" s="1578" t="s">
        <v>9972</v>
      </c>
      <c r="H44" s="1192" t="s">
        <v>10121</v>
      </c>
      <c r="I44" s="1192" t="s">
        <v>10121</v>
      </c>
      <c r="J44" s="1239" t="s">
        <v>9973</v>
      </c>
      <c r="K44" s="1227" t="s">
        <v>10337</v>
      </c>
    </row>
    <row r="45" spans="1:11" x14ac:dyDescent="0.25">
      <c r="A45" s="1576"/>
      <c r="B45" s="1577" t="s">
        <v>8147</v>
      </c>
      <c r="C45" s="1575" t="s">
        <v>10617</v>
      </c>
      <c r="D45" s="1611" t="s">
        <v>11656</v>
      </c>
      <c r="E45" s="1577" t="s">
        <v>8147</v>
      </c>
      <c r="G45" s="1578" t="s">
        <v>9972</v>
      </c>
      <c r="H45" s="1192">
        <v>2</v>
      </c>
      <c r="I45" s="1192">
        <v>2</v>
      </c>
      <c r="J45" s="1239"/>
      <c r="K45" s="1227" t="s">
        <v>10618</v>
      </c>
    </row>
    <row r="46" spans="1:11" x14ac:dyDescent="0.25">
      <c r="A46" s="1599"/>
      <c r="B46" s="1600" t="s">
        <v>8105</v>
      </c>
      <c r="C46" s="1598" t="s">
        <v>11677</v>
      </c>
      <c r="D46" s="1611" t="s">
        <v>11245</v>
      </c>
      <c r="E46" s="1577" t="s">
        <v>8105</v>
      </c>
      <c r="G46" s="1578" t="s">
        <v>9972</v>
      </c>
      <c r="H46" s="1192" t="s">
        <v>9987</v>
      </c>
      <c r="I46" s="1192" t="s">
        <v>9987</v>
      </c>
      <c r="J46" s="1239"/>
      <c r="K46" s="1227"/>
    </row>
    <row r="47" spans="1:11" x14ac:dyDescent="0.25">
      <c r="A47" s="1576" t="s">
        <v>11216</v>
      </c>
      <c r="B47" s="1577" t="s">
        <v>8041</v>
      </c>
      <c r="C47" s="1575" t="s">
        <v>10009</v>
      </c>
      <c r="D47" s="1611" t="s">
        <v>11665</v>
      </c>
      <c r="E47" s="1577" t="s">
        <v>8041</v>
      </c>
      <c r="F47" s="193" t="s">
        <v>8</v>
      </c>
      <c r="G47" s="1578" t="s">
        <v>9972</v>
      </c>
      <c r="H47" s="1192">
        <v>2</v>
      </c>
      <c r="I47" s="1192">
        <v>26</v>
      </c>
      <c r="J47" s="1239" t="s">
        <v>9973</v>
      </c>
      <c r="K47" s="1227" t="s">
        <v>10010</v>
      </c>
    </row>
    <row r="48" spans="1:11" x14ac:dyDescent="0.25">
      <c r="A48" s="1576" t="s">
        <v>11216</v>
      </c>
      <c r="B48" s="1577" t="s">
        <v>10386</v>
      </c>
      <c r="C48" s="1575" t="s">
        <v>10387</v>
      </c>
      <c r="D48" s="1611" t="s">
        <v>11666</v>
      </c>
      <c r="E48" s="1577" t="s">
        <v>10386</v>
      </c>
      <c r="G48" s="1578" t="s">
        <v>9972</v>
      </c>
      <c r="H48" s="1192">
        <v>27</v>
      </c>
      <c r="I48" s="1192">
        <v>45</v>
      </c>
      <c r="J48" s="1239" t="s">
        <v>9973</v>
      </c>
      <c r="K48" s="1227" t="s">
        <v>10388</v>
      </c>
    </row>
    <row r="49" spans="1:11" x14ac:dyDescent="0.25">
      <c r="A49" s="1576" t="s">
        <v>11216</v>
      </c>
      <c r="B49" s="1577" t="s">
        <v>8069</v>
      </c>
      <c r="C49" s="1575" t="s">
        <v>8070</v>
      </c>
      <c r="D49" s="1611" t="s">
        <v>11684</v>
      </c>
      <c r="E49" s="1577" t="s">
        <v>8069</v>
      </c>
      <c r="G49" s="1578" t="s">
        <v>9972</v>
      </c>
      <c r="H49" s="1192">
        <v>10</v>
      </c>
      <c r="I49" s="1192">
        <v>252</v>
      </c>
      <c r="J49" s="1239" t="s">
        <v>9973</v>
      </c>
      <c r="K49" s="1227" t="s">
        <v>10338</v>
      </c>
    </row>
    <row r="50" spans="1:11" x14ac:dyDescent="0.25">
      <c r="A50" s="1585"/>
      <c r="B50" s="1586" t="s">
        <v>59</v>
      </c>
      <c r="C50" s="1584" t="s">
        <v>10479</v>
      </c>
      <c r="D50" s="1611" t="s">
        <v>11683</v>
      </c>
      <c r="E50" s="1586" t="s">
        <v>59</v>
      </c>
      <c r="G50" s="1587" t="s">
        <v>10006</v>
      </c>
      <c r="H50" s="1192">
        <v>3</v>
      </c>
      <c r="I50" s="1192">
        <v>3</v>
      </c>
      <c r="J50" s="1240" t="s">
        <v>9993</v>
      </c>
      <c r="K50" s="1211" t="s">
        <v>10480</v>
      </c>
    </row>
    <row r="51" spans="1:11" x14ac:dyDescent="0.25">
      <c r="A51" s="1576" t="s">
        <v>11216</v>
      </c>
      <c r="B51" s="1577" t="s">
        <v>8050</v>
      </c>
      <c r="C51" s="1575" t="s">
        <v>10340</v>
      </c>
      <c r="D51" s="1611" t="s">
        <v>1088</v>
      </c>
      <c r="E51" s="1577" t="s">
        <v>8050</v>
      </c>
      <c r="G51" s="1578" t="s">
        <v>9972</v>
      </c>
      <c r="H51" s="1192">
        <v>1</v>
      </c>
      <c r="I51" s="1192">
        <v>1</v>
      </c>
      <c r="J51" s="1239" t="s">
        <v>9973</v>
      </c>
      <c r="K51" s="1227" t="s">
        <v>10341</v>
      </c>
    </row>
    <row r="52" spans="1:11" x14ac:dyDescent="0.25">
      <c r="A52" s="1585"/>
      <c r="B52" s="1586" t="s">
        <v>10448</v>
      </c>
      <c r="C52" s="1584" t="s">
        <v>10340</v>
      </c>
      <c r="D52" s="1611" t="s">
        <v>1088</v>
      </c>
      <c r="E52" s="1586" t="s">
        <v>10448</v>
      </c>
      <c r="G52" s="1587" t="s">
        <v>10006</v>
      </c>
      <c r="H52" s="1192">
        <v>1</v>
      </c>
      <c r="I52" s="1192">
        <v>1</v>
      </c>
      <c r="J52" s="1240" t="s">
        <v>9993</v>
      </c>
      <c r="K52" s="1211" t="s">
        <v>10449</v>
      </c>
    </row>
    <row r="53" spans="1:11" x14ac:dyDescent="0.25">
      <c r="A53" s="1585"/>
      <c r="B53" s="1586">
        <v>83</v>
      </c>
      <c r="C53" s="1584" t="s">
        <v>10324</v>
      </c>
      <c r="D53" s="1611" t="s">
        <v>11245</v>
      </c>
      <c r="E53" s="1586">
        <v>83</v>
      </c>
      <c r="G53" s="1587" t="s">
        <v>10006</v>
      </c>
      <c r="H53" s="1192" t="s">
        <v>9987</v>
      </c>
      <c r="I53" s="1192" t="s">
        <v>9987</v>
      </c>
      <c r="J53" s="1240" t="s">
        <v>9973</v>
      </c>
      <c r="K53" s="1211" t="s">
        <v>10325</v>
      </c>
    </row>
    <row r="54" spans="1:11" x14ac:dyDescent="0.25">
      <c r="A54" s="1576"/>
      <c r="B54" s="1577">
        <v>52</v>
      </c>
      <c r="C54" s="1575" t="s">
        <v>9988</v>
      </c>
      <c r="D54" s="1611" t="s">
        <v>9989</v>
      </c>
      <c r="E54" s="1577">
        <v>52</v>
      </c>
      <c r="G54" s="1578" t="s">
        <v>9972</v>
      </c>
      <c r="H54" s="1192"/>
      <c r="I54" s="1192"/>
      <c r="J54" s="1239"/>
      <c r="K54" s="1227"/>
    </row>
    <row r="55" spans="1:11" x14ac:dyDescent="0.25">
      <c r="A55" s="1576"/>
      <c r="B55" s="1577" t="s">
        <v>8108</v>
      </c>
      <c r="C55" s="1575" t="s">
        <v>8138</v>
      </c>
      <c r="D55" s="1611" t="s">
        <v>11245</v>
      </c>
      <c r="E55" s="1577" t="s">
        <v>8108</v>
      </c>
      <c r="G55" s="1578" t="s">
        <v>9972</v>
      </c>
      <c r="H55" s="1192" t="s">
        <v>9987</v>
      </c>
      <c r="I55" s="1192" t="s">
        <v>9987</v>
      </c>
      <c r="J55" s="1239"/>
      <c r="K55" s="1227"/>
    </row>
    <row r="56" spans="1:11" x14ac:dyDescent="0.25">
      <c r="A56" s="1576"/>
      <c r="B56" s="1577" t="s">
        <v>8115</v>
      </c>
      <c r="C56" s="1575" t="s">
        <v>8139</v>
      </c>
      <c r="D56" s="1611" t="s">
        <v>11245</v>
      </c>
      <c r="E56" s="1577" t="s">
        <v>8115</v>
      </c>
      <c r="G56" s="1578" t="s">
        <v>9972</v>
      </c>
      <c r="H56" s="1192" t="s">
        <v>9987</v>
      </c>
      <c r="I56" s="1192" t="s">
        <v>9987</v>
      </c>
      <c r="J56" s="1239"/>
      <c r="K56" s="1227"/>
    </row>
    <row r="57" spans="1:11" x14ac:dyDescent="0.25">
      <c r="A57" s="1576"/>
      <c r="B57" s="1577" t="s">
        <v>10566</v>
      </c>
      <c r="C57" s="1575" t="s">
        <v>10567</v>
      </c>
      <c r="D57" s="1611" t="s">
        <v>11245</v>
      </c>
      <c r="E57" s="1577" t="s">
        <v>10566</v>
      </c>
      <c r="G57" s="1578" t="s">
        <v>9972</v>
      </c>
      <c r="H57" s="1192" t="s">
        <v>9987</v>
      </c>
      <c r="I57" s="1192" t="s">
        <v>9987</v>
      </c>
      <c r="J57" s="1239"/>
      <c r="K57" s="1227"/>
    </row>
    <row r="58" spans="1:11" x14ac:dyDescent="0.25">
      <c r="A58" s="1576"/>
      <c r="B58" s="1577" t="s">
        <v>10645</v>
      </c>
      <c r="C58" s="1575" t="s">
        <v>10647</v>
      </c>
      <c r="D58" s="1611" t="s">
        <v>11245</v>
      </c>
      <c r="E58" s="1577" t="s">
        <v>10645</v>
      </c>
      <c r="G58" s="1578" t="s">
        <v>9972</v>
      </c>
      <c r="H58" s="1192">
        <v>1</v>
      </c>
      <c r="I58" s="1192">
        <v>1</v>
      </c>
      <c r="J58" s="1239"/>
      <c r="K58" s="1227" t="s">
        <v>10648</v>
      </c>
    </row>
    <row r="59" spans="1:11" x14ac:dyDescent="0.25">
      <c r="A59" s="1576" t="s">
        <v>11215</v>
      </c>
      <c r="B59" s="1577" t="s">
        <v>56</v>
      </c>
      <c r="C59" s="1575" t="s">
        <v>10458</v>
      </c>
      <c r="D59" s="1611" t="s">
        <v>1088</v>
      </c>
      <c r="E59" s="1577" t="s">
        <v>56</v>
      </c>
      <c r="G59" s="1578" t="s">
        <v>9972</v>
      </c>
      <c r="H59" s="1192">
        <v>1</v>
      </c>
      <c r="I59" s="1192">
        <v>1</v>
      </c>
      <c r="J59" s="1239" t="s">
        <v>9993</v>
      </c>
      <c r="K59" s="1227" t="s">
        <v>10459</v>
      </c>
    </row>
    <row r="60" spans="1:11" x14ac:dyDescent="0.25">
      <c r="A60" s="1576"/>
      <c r="B60" s="1577" t="s">
        <v>8127</v>
      </c>
      <c r="C60" s="1575" t="s">
        <v>8135</v>
      </c>
      <c r="D60" s="1611" t="s">
        <v>11245</v>
      </c>
      <c r="E60" s="1577" t="s">
        <v>8127</v>
      </c>
      <c r="G60" s="1578" t="s">
        <v>9972</v>
      </c>
      <c r="H60" s="1192" t="s">
        <v>9987</v>
      </c>
      <c r="I60" s="1192" t="s">
        <v>9987</v>
      </c>
      <c r="J60" s="1239"/>
      <c r="K60" s="1227"/>
    </row>
    <row r="61" spans="1:11" ht="30" x14ac:dyDescent="0.25">
      <c r="A61" s="1576"/>
      <c r="B61" s="1577" t="s">
        <v>10658</v>
      </c>
      <c r="C61" s="1575" t="s">
        <v>10661</v>
      </c>
      <c r="D61" s="1745" t="s">
        <v>11260</v>
      </c>
      <c r="E61" s="1577" t="s">
        <v>10658</v>
      </c>
      <c r="G61" s="1578" t="s">
        <v>9972</v>
      </c>
      <c r="H61" s="1192">
        <v>6</v>
      </c>
      <c r="I61" s="1192">
        <v>6</v>
      </c>
      <c r="J61" s="1239"/>
      <c r="K61" s="1227" t="s">
        <v>10662</v>
      </c>
    </row>
    <row r="62" spans="1:11" x14ac:dyDescent="0.25">
      <c r="A62" s="1576"/>
      <c r="B62" s="1577" t="s">
        <v>8113</v>
      </c>
      <c r="C62" s="1575" t="s">
        <v>8136</v>
      </c>
      <c r="D62" s="1611" t="s">
        <v>11260</v>
      </c>
      <c r="E62" s="1577" t="s">
        <v>8113</v>
      </c>
      <c r="G62" s="1578" t="s">
        <v>9972</v>
      </c>
      <c r="H62" s="1192">
        <v>6</v>
      </c>
      <c r="I62" s="1192">
        <v>6</v>
      </c>
      <c r="J62" s="1239"/>
      <c r="K62" s="1227" t="s">
        <v>10558</v>
      </c>
    </row>
    <row r="63" spans="1:11" x14ac:dyDescent="0.25">
      <c r="A63" s="1576" t="s">
        <v>11216</v>
      </c>
      <c r="B63" s="1577" t="s">
        <v>10506</v>
      </c>
      <c r="C63" s="2959" t="s">
        <v>11496</v>
      </c>
      <c r="D63" s="1611" t="s">
        <v>11268</v>
      </c>
      <c r="E63" s="1577" t="s">
        <v>10506</v>
      </c>
      <c r="G63" s="1578" t="s">
        <v>9972</v>
      </c>
      <c r="H63" s="1192">
        <v>2</v>
      </c>
      <c r="I63" s="1192">
        <v>2</v>
      </c>
      <c r="J63" s="1239" t="s">
        <v>9973</v>
      </c>
      <c r="K63" s="1227" t="s">
        <v>10507</v>
      </c>
    </row>
    <row r="64" spans="1:11" x14ac:dyDescent="0.25">
      <c r="A64" s="1576" t="s">
        <v>11216</v>
      </c>
      <c r="B64" s="1577" t="s">
        <v>10493</v>
      </c>
      <c r="C64" s="2959" t="s">
        <v>11495</v>
      </c>
      <c r="D64" s="1611" t="s">
        <v>11268</v>
      </c>
      <c r="E64" s="1577" t="s">
        <v>10493</v>
      </c>
      <c r="G64" s="1578" t="s">
        <v>9972</v>
      </c>
      <c r="H64" s="1192">
        <v>2</v>
      </c>
      <c r="I64" s="1192">
        <v>8</v>
      </c>
      <c r="J64" s="1239" t="s">
        <v>9993</v>
      </c>
      <c r="K64" s="1227" t="s">
        <v>11678</v>
      </c>
    </row>
    <row r="65" spans="1:11" x14ac:dyDescent="0.25">
      <c r="A65" s="1585"/>
      <c r="B65" s="1586" t="s">
        <v>10495</v>
      </c>
      <c r="C65" s="2958" t="s">
        <v>11502</v>
      </c>
      <c r="D65" s="1611" t="s">
        <v>11268</v>
      </c>
      <c r="E65" s="1586" t="s">
        <v>10495</v>
      </c>
      <c r="G65" s="1587" t="s">
        <v>10006</v>
      </c>
      <c r="H65" s="1192">
        <v>2</v>
      </c>
      <c r="I65" s="1192">
        <v>2</v>
      </c>
      <c r="J65" s="1240" t="s">
        <v>9993</v>
      </c>
      <c r="K65" s="1211" t="s">
        <v>10496</v>
      </c>
    </row>
    <row r="66" spans="1:11" x14ac:dyDescent="0.25">
      <c r="A66" s="1576"/>
      <c r="B66" s="1577" t="s">
        <v>10649</v>
      </c>
      <c r="C66" s="1575" t="s">
        <v>10651</v>
      </c>
      <c r="D66" s="1611" t="s">
        <v>11661</v>
      </c>
      <c r="E66" s="1577" t="s">
        <v>10649</v>
      </c>
      <c r="G66" s="1578" t="s">
        <v>9972</v>
      </c>
      <c r="H66" s="1192">
        <v>4</v>
      </c>
      <c r="I66" s="1192">
        <v>4</v>
      </c>
      <c r="J66" s="1239"/>
      <c r="K66" s="1227" t="s">
        <v>10652</v>
      </c>
    </row>
    <row r="67" spans="1:11" x14ac:dyDescent="0.25">
      <c r="A67" s="1576" t="s">
        <v>11216</v>
      </c>
      <c r="B67" s="1577" t="s">
        <v>10510</v>
      </c>
      <c r="C67" s="2959" t="s">
        <v>11498</v>
      </c>
      <c r="D67" s="1611" t="s">
        <v>11270</v>
      </c>
      <c r="E67" s="1577" t="s">
        <v>10510</v>
      </c>
      <c r="G67" s="1578" t="s">
        <v>9972</v>
      </c>
      <c r="H67" s="1192">
        <v>1</v>
      </c>
      <c r="I67" s="1192">
        <v>1</v>
      </c>
      <c r="J67" s="1239" t="s">
        <v>9973</v>
      </c>
      <c r="K67" s="1227" t="s">
        <v>10511</v>
      </c>
    </row>
    <row r="68" spans="1:11" x14ac:dyDescent="0.25">
      <c r="A68" s="1576" t="s">
        <v>11216</v>
      </c>
      <c r="B68" s="1577" t="s">
        <v>10508</v>
      </c>
      <c r="C68" s="2959" t="s">
        <v>11497</v>
      </c>
      <c r="D68" s="1611" t="s">
        <v>11270</v>
      </c>
      <c r="E68" s="1577" t="s">
        <v>10508</v>
      </c>
      <c r="G68" s="1578" t="s">
        <v>9972</v>
      </c>
      <c r="H68" s="1192">
        <v>1</v>
      </c>
      <c r="I68" s="1192">
        <v>4</v>
      </c>
      <c r="J68" s="1239" t="s">
        <v>9973</v>
      </c>
      <c r="K68" s="1227" t="s">
        <v>10509</v>
      </c>
    </row>
    <row r="69" spans="1:11" x14ac:dyDescent="0.25">
      <c r="A69" s="1585"/>
      <c r="B69" s="1586" t="s">
        <v>10497</v>
      </c>
      <c r="C69" s="2958" t="s">
        <v>11503</v>
      </c>
      <c r="D69" s="1611" t="s">
        <v>11270</v>
      </c>
      <c r="E69" s="1586" t="s">
        <v>10497</v>
      </c>
      <c r="G69" s="1587" t="s">
        <v>10006</v>
      </c>
      <c r="H69" s="1192">
        <v>1</v>
      </c>
      <c r="I69" s="1192">
        <v>1</v>
      </c>
      <c r="J69" s="1240" t="s">
        <v>9993</v>
      </c>
      <c r="K69" s="1211" t="s">
        <v>10498</v>
      </c>
    </row>
    <row r="70" spans="1:11" ht="30" x14ac:dyDescent="0.25">
      <c r="A70" s="1576"/>
      <c r="B70" s="1577" t="s">
        <v>66</v>
      </c>
      <c r="C70" s="1575" t="s">
        <v>10679</v>
      </c>
      <c r="D70" s="1611" t="s">
        <v>11245</v>
      </c>
      <c r="E70" s="1577" t="s">
        <v>66</v>
      </c>
      <c r="G70" s="1578" t="s">
        <v>9972</v>
      </c>
      <c r="H70" s="1192" t="s">
        <v>10339</v>
      </c>
      <c r="I70" s="1192" t="s">
        <v>10339</v>
      </c>
      <c r="J70" s="1239"/>
      <c r="K70" s="1227" t="s">
        <v>10680</v>
      </c>
    </row>
    <row r="71" spans="1:11" x14ac:dyDescent="0.25">
      <c r="A71" s="1576"/>
      <c r="B71" s="1577" t="s">
        <v>10576</v>
      </c>
      <c r="C71" s="1575" t="s">
        <v>10577</v>
      </c>
      <c r="D71" s="1611" t="s">
        <v>11245</v>
      </c>
      <c r="E71" s="1577" t="s">
        <v>10576</v>
      </c>
      <c r="G71" s="1578" t="s">
        <v>9972</v>
      </c>
      <c r="H71" s="1192">
        <v>2</v>
      </c>
      <c r="I71" s="1192">
        <v>2</v>
      </c>
      <c r="J71" s="1239"/>
      <c r="K71" s="1227" t="s">
        <v>10578</v>
      </c>
    </row>
    <row r="72" spans="1:11" x14ac:dyDescent="0.25">
      <c r="A72" s="1576"/>
      <c r="B72" s="1577" t="s">
        <v>10582</v>
      </c>
      <c r="C72" s="1575" t="s">
        <v>10583</v>
      </c>
      <c r="D72" s="1611" t="s">
        <v>11245</v>
      </c>
      <c r="E72" s="1577" t="s">
        <v>10582</v>
      </c>
      <c r="G72" s="1578" t="s">
        <v>9972</v>
      </c>
      <c r="H72" s="1192">
        <v>2</v>
      </c>
      <c r="I72" s="1192">
        <v>2</v>
      </c>
      <c r="J72" s="1239"/>
      <c r="K72" s="1227" t="s">
        <v>10584</v>
      </c>
    </row>
    <row r="73" spans="1:11" x14ac:dyDescent="0.25">
      <c r="A73" s="1585"/>
      <c r="B73" s="1586" t="s">
        <v>10512</v>
      </c>
      <c r="C73" s="1584" t="s">
        <v>8624</v>
      </c>
      <c r="D73" s="1507" t="s">
        <v>11245</v>
      </c>
      <c r="E73" s="1586" t="s">
        <v>10512</v>
      </c>
      <c r="G73" s="1587" t="s">
        <v>10006</v>
      </c>
      <c r="H73" s="1186">
        <v>2</v>
      </c>
      <c r="I73" s="1186">
        <v>2</v>
      </c>
      <c r="J73" s="1240" t="s">
        <v>9973</v>
      </c>
      <c r="K73" s="1211" t="s">
        <v>10513</v>
      </c>
    </row>
    <row r="74" spans="1:11" x14ac:dyDescent="0.25">
      <c r="A74" s="1576" t="s">
        <v>7092</v>
      </c>
      <c r="B74" s="1577">
        <v>84</v>
      </c>
      <c r="C74" s="1575" t="s">
        <v>8013</v>
      </c>
      <c r="D74" s="1611" t="s">
        <v>11663</v>
      </c>
      <c r="E74" s="1577">
        <v>84</v>
      </c>
      <c r="G74" s="1578" t="s">
        <v>9972</v>
      </c>
      <c r="H74" s="1192">
        <v>5</v>
      </c>
      <c r="I74" s="1192">
        <v>16</v>
      </c>
      <c r="J74" s="1239" t="s">
        <v>9973</v>
      </c>
      <c r="K74" s="1227" t="s">
        <v>8165</v>
      </c>
    </row>
    <row r="75" spans="1:11" x14ac:dyDescent="0.25">
      <c r="A75" s="1576">
        <v>61</v>
      </c>
      <c r="B75" s="1577" t="s">
        <v>8354</v>
      </c>
      <c r="C75" s="1575" t="s">
        <v>10368</v>
      </c>
      <c r="D75" s="1611" t="s">
        <v>11245</v>
      </c>
      <c r="E75" s="1577" t="s">
        <v>8354</v>
      </c>
      <c r="G75" s="1578" t="s">
        <v>9972</v>
      </c>
      <c r="H75" s="1192">
        <v>5</v>
      </c>
      <c r="I75" s="1192">
        <v>16</v>
      </c>
      <c r="J75" s="1239" t="s">
        <v>9973</v>
      </c>
      <c r="K75" s="1227" t="s">
        <v>10369</v>
      </c>
    </row>
    <row r="76" spans="1:11" x14ac:dyDescent="0.25">
      <c r="A76" s="1576">
        <v>61</v>
      </c>
      <c r="B76" s="1577">
        <v>73</v>
      </c>
      <c r="C76" s="1575" t="s">
        <v>10175</v>
      </c>
      <c r="D76" s="1611" t="s">
        <v>11685</v>
      </c>
      <c r="E76" s="1577">
        <v>73</v>
      </c>
      <c r="G76" s="1578" t="s">
        <v>9972</v>
      </c>
      <c r="H76" s="1192">
        <v>0</v>
      </c>
      <c r="I76" s="1192">
        <v>252</v>
      </c>
      <c r="J76" s="1239" t="s">
        <v>9993</v>
      </c>
      <c r="K76" s="1227" t="s">
        <v>10176</v>
      </c>
    </row>
    <row r="77" spans="1:11" ht="30" x14ac:dyDescent="0.25">
      <c r="A77" s="1576"/>
      <c r="B77" s="1577" t="s">
        <v>10566</v>
      </c>
      <c r="C77" s="1575" t="s">
        <v>10568</v>
      </c>
      <c r="D77" s="1611" t="s">
        <v>11669</v>
      </c>
      <c r="E77" s="1577" t="s">
        <v>10566</v>
      </c>
      <c r="G77" s="1578" t="s">
        <v>9972</v>
      </c>
      <c r="H77" s="1192">
        <v>8</v>
      </c>
      <c r="I77" s="1192">
        <v>11</v>
      </c>
      <c r="J77" s="1239"/>
      <c r="K77" s="1227" t="s">
        <v>10569</v>
      </c>
    </row>
    <row r="78" spans="1:11" x14ac:dyDescent="0.25">
      <c r="A78" s="1576"/>
      <c r="B78" s="1577" t="s">
        <v>8127</v>
      </c>
      <c r="C78" s="1575" t="s">
        <v>10546</v>
      </c>
      <c r="D78" s="1611" t="s">
        <v>11245</v>
      </c>
      <c r="E78" s="1577" t="s">
        <v>8127</v>
      </c>
      <c r="G78" s="1578" t="s">
        <v>9972</v>
      </c>
      <c r="H78" s="1192">
        <v>0</v>
      </c>
      <c r="I78" s="1192">
        <v>160</v>
      </c>
      <c r="J78" s="1239"/>
      <c r="K78" s="1227" t="s">
        <v>10547</v>
      </c>
    </row>
    <row r="79" spans="1:11" x14ac:dyDescent="0.25">
      <c r="A79" s="1576"/>
      <c r="B79" s="1577" t="s">
        <v>8113</v>
      </c>
      <c r="C79" s="1575" t="s">
        <v>10559</v>
      </c>
      <c r="D79" s="1611" t="s">
        <v>11245</v>
      </c>
      <c r="E79" s="1577" t="s">
        <v>8113</v>
      </c>
      <c r="G79" s="1578" t="s">
        <v>9972</v>
      </c>
      <c r="H79" s="1192">
        <v>8</v>
      </c>
      <c r="I79" s="1192">
        <v>8</v>
      </c>
      <c r="J79" s="1239"/>
      <c r="K79" s="1227" t="s">
        <v>10560</v>
      </c>
    </row>
    <row r="80" spans="1:11" x14ac:dyDescent="0.25">
      <c r="A80" s="1576"/>
      <c r="B80" s="1577" t="s">
        <v>10571</v>
      </c>
      <c r="C80" s="1575" t="s">
        <v>10572</v>
      </c>
      <c r="D80" s="1611" t="s">
        <v>11245</v>
      </c>
      <c r="E80" s="1577" t="s">
        <v>10571</v>
      </c>
      <c r="G80" s="1578" t="s">
        <v>9972</v>
      </c>
      <c r="H80" s="1192">
        <v>1</v>
      </c>
      <c r="I80" s="1192">
        <v>1</v>
      </c>
      <c r="J80" s="1239"/>
      <c r="K80" s="1227" t="s">
        <v>10573</v>
      </c>
    </row>
    <row r="81" spans="1:11" x14ac:dyDescent="0.25">
      <c r="A81" s="1576"/>
      <c r="B81" s="1577" t="s">
        <v>10632</v>
      </c>
      <c r="C81" s="1575" t="s">
        <v>10633</v>
      </c>
      <c r="D81" s="1611" t="s">
        <v>11245</v>
      </c>
      <c r="E81" s="1577" t="s">
        <v>10632</v>
      </c>
      <c r="G81" s="1578" t="s">
        <v>9972</v>
      </c>
      <c r="H81" s="1192">
        <v>1</v>
      </c>
      <c r="I81" s="1192">
        <v>1</v>
      </c>
      <c r="J81" s="1239"/>
      <c r="K81" s="1227" t="s">
        <v>10634</v>
      </c>
    </row>
    <row r="82" spans="1:11" ht="30" x14ac:dyDescent="0.25">
      <c r="A82" s="1576"/>
      <c r="B82" s="1577" t="s">
        <v>10681</v>
      </c>
      <c r="C82" s="1575" t="s">
        <v>10682</v>
      </c>
      <c r="D82" s="1611" t="s">
        <v>11245</v>
      </c>
      <c r="E82" s="1577" t="s">
        <v>10681</v>
      </c>
      <c r="G82" s="1578" t="s">
        <v>9972</v>
      </c>
      <c r="H82" s="1192">
        <v>8</v>
      </c>
      <c r="I82" s="1192">
        <v>16</v>
      </c>
      <c r="J82" s="1239"/>
      <c r="K82" s="1227" t="s">
        <v>10683</v>
      </c>
    </row>
    <row r="83" spans="1:11" x14ac:dyDescent="0.25">
      <c r="A83" s="1576"/>
      <c r="B83" s="1577" t="s">
        <v>10689</v>
      </c>
      <c r="C83" s="1575" t="s">
        <v>10690</v>
      </c>
      <c r="D83" s="1611" t="s">
        <v>11245</v>
      </c>
      <c r="E83" s="1577" t="s">
        <v>10689</v>
      </c>
      <c r="G83" s="1578" t="s">
        <v>9972</v>
      </c>
      <c r="H83" s="1192">
        <v>4</v>
      </c>
      <c r="I83" s="1192">
        <v>4</v>
      </c>
      <c r="J83" s="1239"/>
      <c r="K83" s="1227" t="s">
        <v>10691</v>
      </c>
    </row>
    <row r="84" spans="1:11" x14ac:dyDescent="0.25">
      <c r="A84" s="1576" t="s">
        <v>11216</v>
      </c>
      <c r="B84" s="1577" t="s">
        <v>8046</v>
      </c>
      <c r="C84" s="1575" t="s">
        <v>8047</v>
      </c>
      <c r="D84" s="1611" t="s">
        <v>11685</v>
      </c>
      <c r="E84" s="1577" t="s">
        <v>8046</v>
      </c>
      <c r="G84" s="1578" t="s">
        <v>9972</v>
      </c>
      <c r="H84" s="1192">
        <v>0</v>
      </c>
      <c r="I84" s="1192">
        <v>252</v>
      </c>
      <c r="J84" s="1239" t="s">
        <v>9973</v>
      </c>
      <c r="K84" s="1227" t="s">
        <v>10520</v>
      </c>
    </row>
    <row r="85" spans="1:11" x14ac:dyDescent="0.25">
      <c r="A85" s="1576"/>
      <c r="B85" s="1577" t="s">
        <v>10585</v>
      </c>
      <c r="C85" s="1575" t="s">
        <v>10588</v>
      </c>
      <c r="D85" s="1611" t="s">
        <v>9989</v>
      </c>
      <c r="E85" s="1577" t="s">
        <v>10585</v>
      </c>
      <c r="G85" s="1578" t="s">
        <v>9972</v>
      </c>
      <c r="H85" s="1192"/>
      <c r="I85" s="1192"/>
      <c r="J85" s="1239"/>
      <c r="K85" s="1227"/>
    </row>
    <row r="86" spans="1:11" x14ac:dyDescent="0.25">
      <c r="A86" s="1576">
        <v>61</v>
      </c>
      <c r="B86" s="1577" t="s">
        <v>10460</v>
      </c>
      <c r="C86" s="1575" t="s">
        <v>10461</v>
      </c>
      <c r="D86" s="1611" t="s">
        <v>11245</v>
      </c>
      <c r="E86" s="1577" t="s">
        <v>10460</v>
      </c>
      <c r="G86" s="1578" t="s">
        <v>9972</v>
      </c>
      <c r="H86" s="1192" t="s">
        <v>9987</v>
      </c>
      <c r="I86" s="1192" t="s">
        <v>9987</v>
      </c>
      <c r="J86" s="1239"/>
      <c r="K86" s="1227" t="s">
        <v>10462</v>
      </c>
    </row>
    <row r="87" spans="1:11" x14ac:dyDescent="0.25">
      <c r="A87" s="1576" t="s">
        <v>8166</v>
      </c>
      <c r="B87" s="1577" t="s">
        <v>8171</v>
      </c>
      <c r="C87" s="1575" t="s">
        <v>10694</v>
      </c>
      <c r="D87" s="1611" t="s">
        <v>11682</v>
      </c>
      <c r="E87" s="1577" t="s">
        <v>8171</v>
      </c>
      <c r="G87" s="1578" t="s">
        <v>9972</v>
      </c>
      <c r="H87" s="1192">
        <v>0</v>
      </c>
      <c r="I87" s="1192">
        <v>222</v>
      </c>
      <c r="J87" s="1239" t="s">
        <v>9973</v>
      </c>
      <c r="K87" s="1227" t="s">
        <v>10695</v>
      </c>
    </row>
    <row r="88" spans="1:11" x14ac:dyDescent="0.25">
      <c r="A88" s="1576" t="s">
        <v>7092</v>
      </c>
      <c r="B88" s="1577" t="s">
        <v>8166</v>
      </c>
      <c r="C88" s="1575" t="s">
        <v>10693</v>
      </c>
      <c r="D88" s="1611" t="s">
        <v>11682</v>
      </c>
      <c r="E88" s="1577" t="s">
        <v>8166</v>
      </c>
      <c r="G88" s="1578" t="s">
        <v>9972</v>
      </c>
      <c r="H88" s="1192" t="s">
        <v>9987</v>
      </c>
      <c r="I88" s="1192" t="s">
        <v>9987</v>
      </c>
      <c r="J88" s="1239" t="s">
        <v>9993</v>
      </c>
      <c r="K88" s="1227" t="s">
        <v>8167</v>
      </c>
    </row>
    <row r="89" spans="1:11" x14ac:dyDescent="0.25">
      <c r="A89" s="1576"/>
      <c r="B89" s="1577" t="s">
        <v>7092</v>
      </c>
      <c r="C89" s="1575" t="s">
        <v>10162</v>
      </c>
      <c r="D89" s="1611" t="s">
        <v>11682</v>
      </c>
      <c r="E89" s="1577" t="s">
        <v>7092</v>
      </c>
      <c r="G89" s="1578" t="s">
        <v>9972</v>
      </c>
      <c r="H89" s="1192">
        <v>0</v>
      </c>
      <c r="I89" s="1192">
        <v>252</v>
      </c>
      <c r="J89" s="1239" t="s">
        <v>9993</v>
      </c>
      <c r="K89" s="1227" t="s">
        <v>8163</v>
      </c>
    </row>
    <row r="90" spans="1:11" ht="30" x14ac:dyDescent="0.25">
      <c r="A90" s="1576"/>
      <c r="B90" s="1577">
        <v>62</v>
      </c>
      <c r="C90" s="1575" t="s">
        <v>10122</v>
      </c>
      <c r="D90" s="1611" t="s">
        <v>11685</v>
      </c>
      <c r="E90" s="1577">
        <v>62</v>
      </c>
      <c r="G90" s="1578" t="s">
        <v>9972</v>
      </c>
      <c r="H90" s="1192" t="s">
        <v>10121</v>
      </c>
      <c r="I90" s="1192" t="s">
        <v>10121</v>
      </c>
      <c r="J90" s="1239" t="s">
        <v>9993</v>
      </c>
      <c r="K90" s="1227" t="s">
        <v>10123</v>
      </c>
    </row>
    <row r="91" spans="1:11" x14ac:dyDescent="0.25">
      <c r="A91" s="1603"/>
      <c r="B91" s="1604" t="s">
        <v>10625</v>
      </c>
      <c r="C91" s="1602" t="s">
        <v>10631</v>
      </c>
      <c r="D91" s="1611" t="s">
        <v>11658</v>
      </c>
      <c r="E91" s="1604" t="s">
        <v>10625</v>
      </c>
      <c r="G91" s="1605" t="s">
        <v>10630</v>
      </c>
      <c r="H91" s="1192">
        <v>4</v>
      </c>
      <c r="I91" s="1192">
        <v>4</v>
      </c>
      <c r="J91" s="1241"/>
      <c r="K91" s="1228" t="s">
        <v>10629</v>
      </c>
    </row>
    <row r="92" spans="1:11" x14ac:dyDescent="0.25">
      <c r="A92" s="1603"/>
      <c r="B92" s="1604" t="s">
        <v>10625</v>
      </c>
      <c r="C92" s="1602" t="s">
        <v>10628</v>
      </c>
      <c r="D92" s="1611" t="s">
        <v>11658</v>
      </c>
      <c r="E92" s="1604" t="s">
        <v>10625</v>
      </c>
      <c r="G92" s="1605" t="s">
        <v>10630</v>
      </c>
      <c r="H92" s="1192">
        <v>4</v>
      </c>
      <c r="I92" s="1192">
        <v>4</v>
      </c>
      <c r="J92" s="1241"/>
      <c r="K92" s="1228" t="s">
        <v>10629</v>
      </c>
    </row>
    <row r="93" spans="1:11" x14ac:dyDescent="0.25">
      <c r="A93" s="1576"/>
      <c r="B93" s="1577" t="s">
        <v>10548</v>
      </c>
      <c r="C93" s="1575" t="s">
        <v>10549</v>
      </c>
      <c r="D93" s="1611" t="s">
        <v>9989</v>
      </c>
      <c r="E93" s="1577" t="s">
        <v>10548</v>
      </c>
      <c r="G93" s="1578" t="s">
        <v>9972</v>
      </c>
      <c r="H93" s="1192"/>
      <c r="I93" s="1192"/>
      <c r="J93" s="1239"/>
      <c r="K93" s="1227"/>
    </row>
    <row r="94" spans="1:11" x14ac:dyDescent="0.25">
      <c r="A94" s="1576"/>
      <c r="B94" s="1577" t="s">
        <v>10526</v>
      </c>
      <c r="C94" s="1744" t="s">
        <v>10527</v>
      </c>
      <c r="D94" s="1611" t="s">
        <v>11672</v>
      </c>
      <c r="E94" s="1746" t="s">
        <v>10526</v>
      </c>
      <c r="G94" s="1578" t="s">
        <v>9972</v>
      </c>
      <c r="H94" s="1192">
        <v>2</v>
      </c>
      <c r="I94" s="1192">
        <v>8</v>
      </c>
      <c r="J94" s="1239" t="s">
        <v>9973</v>
      </c>
      <c r="K94" s="1227" t="s">
        <v>10528</v>
      </c>
    </row>
    <row r="95" spans="1:11" x14ac:dyDescent="0.25">
      <c r="A95" s="1738"/>
      <c r="B95" s="1739" t="s">
        <v>108</v>
      </c>
      <c r="C95" s="1740" t="s">
        <v>9924</v>
      </c>
      <c r="D95" s="1612" t="s">
        <v>11276</v>
      </c>
      <c r="E95" s="1739" t="s">
        <v>108</v>
      </c>
      <c r="G95" s="1741" t="s">
        <v>11674</v>
      </c>
      <c r="H95" s="50"/>
      <c r="I95" s="50"/>
      <c r="J95" s="1711" t="s">
        <v>9973</v>
      </c>
      <c r="K95" s="1742"/>
    </row>
    <row r="96" spans="1:11" x14ac:dyDescent="0.25">
      <c r="A96" s="1738"/>
      <c r="B96" s="1739" t="s">
        <v>831</v>
      </c>
      <c r="C96" s="1743" t="s">
        <v>11481</v>
      </c>
      <c r="D96" s="1612" t="s">
        <v>11276</v>
      </c>
      <c r="E96" s="1739" t="s">
        <v>831</v>
      </c>
      <c r="G96" s="1741" t="s">
        <v>11674</v>
      </c>
      <c r="H96" s="50"/>
      <c r="I96" s="50"/>
      <c r="J96" s="1711" t="s">
        <v>9973</v>
      </c>
      <c r="K96" s="1742"/>
    </row>
    <row r="97" spans="1:11" x14ac:dyDescent="0.25">
      <c r="A97" s="1576" t="s">
        <v>11216</v>
      </c>
      <c r="B97" s="1577" t="s">
        <v>10465</v>
      </c>
      <c r="C97" s="1575" t="s">
        <v>10466</v>
      </c>
      <c r="D97" s="1611" t="s">
        <v>11245</v>
      </c>
      <c r="E97" s="1577" t="s">
        <v>10465</v>
      </c>
      <c r="G97" s="1578" t="s">
        <v>9972</v>
      </c>
      <c r="H97" s="1192" t="s">
        <v>10468</v>
      </c>
      <c r="I97" s="1192" t="s">
        <v>10468</v>
      </c>
      <c r="J97" s="1239" t="s">
        <v>9993</v>
      </c>
      <c r="K97" s="1227" t="s">
        <v>10467</v>
      </c>
    </row>
    <row r="98" spans="1:11" x14ac:dyDescent="0.25">
      <c r="A98" s="1576" t="s">
        <v>11216</v>
      </c>
      <c r="B98" s="1577" t="s">
        <v>10469</v>
      </c>
      <c r="C98" s="1575" t="s">
        <v>10470</v>
      </c>
      <c r="D98" s="1611" t="s">
        <v>11245</v>
      </c>
      <c r="E98" s="1577" t="s">
        <v>10469</v>
      </c>
      <c r="G98" s="1578" t="s">
        <v>9972</v>
      </c>
      <c r="H98" s="1192" t="s">
        <v>10472</v>
      </c>
      <c r="I98" s="1192" t="s">
        <v>10472</v>
      </c>
      <c r="J98" s="1239" t="s">
        <v>9993</v>
      </c>
      <c r="K98" s="1227" t="s">
        <v>10471</v>
      </c>
    </row>
    <row r="99" spans="1:11" ht="30" x14ac:dyDescent="0.25">
      <c r="A99" s="1576" t="s">
        <v>11216</v>
      </c>
      <c r="B99" s="1577" t="s">
        <v>10473</v>
      </c>
      <c r="C99" s="1575" t="s">
        <v>10474</v>
      </c>
      <c r="D99" s="1611" t="s">
        <v>11245</v>
      </c>
      <c r="E99" s="1577" t="s">
        <v>10473</v>
      </c>
      <c r="G99" s="1578" t="s">
        <v>9972</v>
      </c>
      <c r="H99" s="1192" t="s">
        <v>10476</v>
      </c>
      <c r="I99" s="1192" t="s">
        <v>10476</v>
      </c>
      <c r="J99" s="1239" t="s">
        <v>9993</v>
      </c>
      <c r="K99" s="1227" t="s">
        <v>10475</v>
      </c>
    </row>
    <row r="100" spans="1:11" ht="30" x14ac:dyDescent="0.25">
      <c r="A100" s="1576" t="s">
        <v>11216</v>
      </c>
      <c r="B100" s="1577" t="s">
        <v>8056</v>
      </c>
      <c r="C100" s="1575" t="s">
        <v>8057</v>
      </c>
      <c r="D100" s="1611" t="s">
        <v>11686</v>
      </c>
      <c r="E100" s="1577" t="s">
        <v>8056</v>
      </c>
      <c r="G100" s="1578" t="s">
        <v>9972</v>
      </c>
      <c r="H100" s="1192" t="s">
        <v>10169</v>
      </c>
      <c r="I100" s="1192" t="s">
        <v>10169</v>
      </c>
      <c r="J100" s="1239" t="s">
        <v>9973</v>
      </c>
      <c r="K100" s="1227" t="s">
        <v>10514</v>
      </c>
    </row>
    <row r="101" spans="1:11" x14ac:dyDescent="0.25">
      <c r="A101" s="1576" t="s">
        <v>11216</v>
      </c>
      <c r="B101" s="1577" t="s">
        <v>8044</v>
      </c>
      <c r="C101" s="1575" t="s">
        <v>8045</v>
      </c>
      <c r="D101" s="1611" t="s">
        <v>11358</v>
      </c>
      <c r="E101" s="1577" t="s">
        <v>8044</v>
      </c>
      <c r="G101" s="1578" t="s">
        <v>9972</v>
      </c>
      <c r="H101" s="1192">
        <v>1</v>
      </c>
      <c r="I101" s="1192">
        <v>3</v>
      </c>
      <c r="J101" s="1239" t="s">
        <v>9973</v>
      </c>
      <c r="K101" s="1227" t="s">
        <v>10515</v>
      </c>
    </row>
    <row r="102" spans="1:11" ht="30" x14ac:dyDescent="0.25">
      <c r="A102" s="1576" t="s">
        <v>11216</v>
      </c>
      <c r="B102" s="1577" t="s">
        <v>10516</v>
      </c>
      <c r="C102" s="1575" t="s">
        <v>10517</v>
      </c>
      <c r="D102" s="1611" t="s">
        <v>11245</v>
      </c>
      <c r="E102" s="1577" t="s">
        <v>10516</v>
      </c>
      <c r="G102" s="1578" t="s">
        <v>9972</v>
      </c>
      <c r="H102" s="1192" t="s">
        <v>10519</v>
      </c>
      <c r="I102" s="1192" t="s">
        <v>10519</v>
      </c>
      <c r="J102" s="1239" t="s">
        <v>9973</v>
      </c>
      <c r="K102" s="1227" t="s">
        <v>10518</v>
      </c>
    </row>
    <row r="103" spans="1:11" x14ac:dyDescent="0.25">
      <c r="A103" s="1585"/>
      <c r="B103" s="1586" t="s">
        <v>10435</v>
      </c>
      <c r="C103" s="1584" t="s">
        <v>10436</v>
      </c>
      <c r="D103" s="1611" t="s">
        <v>11341</v>
      </c>
      <c r="E103" s="1586" t="s">
        <v>10435</v>
      </c>
      <c r="G103" s="1587" t="s">
        <v>10006</v>
      </c>
      <c r="H103" s="1192">
        <v>8</v>
      </c>
      <c r="I103" s="1192">
        <v>8</v>
      </c>
      <c r="J103" s="1240" t="s">
        <v>9973</v>
      </c>
      <c r="K103" s="1211" t="s">
        <v>10437</v>
      </c>
    </row>
    <row r="104" spans="1:11" x14ac:dyDescent="0.25">
      <c r="A104" s="1599"/>
      <c r="B104" s="1600" t="s">
        <v>8123</v>
      </c>
      <c r="C104" s="1598" t="s">
        <v>11676</v>
      </c>
      <c r="D104" s="1611" t="s">
        <v>11245</v>
      </c>
      <c r="E104" s="1577" t="s">
        <v>8123</v>
      </c>
      <c r="G104" s="1578" t="s">
        <v>9972</v>
      </c>
      <c r="H104" s="1192" t="s">
        <v>9987</v>
      </c>
      <c r="I104" s="1192" t="s">
        <v>9987</v>
      </c>
      <c r="J104" s="1239"/>
      <c r="K104" s="1227"/>
    </row>
    <row r="105" spans="1:11" x14ac:dyDescent="0.25">
      <c r="A105" s="1576" t="s">
        <v>11218</v>
      </c>
      <c r="B105" s="1577" t="s">
        <v>10099</v>
      </c>
      <c r="C105" s="1575" t="s">
        <v>10100</v>
      </c>
      <c r="D105" s="1611" t="s">
        <v>11682</v>
      </c>
      <c r="E105" s="1577" t="s">
        <v>10099</v>
      </c>
      <c r="G105" s="1578" t="s">
        <v>9972</v>
      </c>
      <c r="H105" s="1192">
        <v>0</v>
      </c>
      <c r="I105" s="1192">
        <v>34</v>
      </c>
      <c r="J105" s="1239" t="s">
        <v>9973</v>
      </c>
      <c r="K105" s="1227" t="s">
        <v>10101</v>
      </c>
    </row>
    <row r="106" spans="1:11" x14ac:dyDescent="0.25">
      <c r="A106" s="1597" t="s">
        <v>11216</v>
      </c>
      <c r="B106" s="1577" t="s">
        <v>206</v>
      </c>
      <c r="C106" s="1575" t="s">
        <v>10390</v>
      </c>
      <c r="D106" s="1611" t="s">
        <v>11657</v>
      </c>
      <c r="E106" s="1577" t="s">
        <v>206</v>
      </c>
      <c r="G106" s="1578" t="s">
        <v>9972</v>
      </c>
      <c r="H106" s="1192">
        <v>5</v>
      </c>
      <c r="I106" s="1192">
        <v>5</v>
      </c>
      <c r="J106" s="1239" t="s">
        <v>9973</v>
      </c>
      <c r="K106" s="1227" t="s">
        <v>10392</v>
      </c>
    </row>
    <row r="107" spans="1:11" x14ac:dyDescent="0.25">
      <c r="A107" s="1576" t="s">
        <v>11216</v>
      </c>
      <c r="B107" s="1577" t="s">
        <v>207</v>
      </c>
      <c r="C107" s="1575" t="s">
        <v>10393</v>
      </c>
      <c r="D107" s="1611" t="s">
        <v>11657</v>
      </c>
      <c r="E107" s="1577" t="s">
        <v>207</v>
      </c>
      <c r="G107" s="1578" t="s">
        <v>9972</v>
      </c>
      <c r="H107" s="1192">
        <v>5</v>
      </c>
      <c r="I107" s="1192">
        <v>5</v>
      </c>
      <c r="J107" s="1239" t="s">
        <v>9973</v>
      </c>
      <c r="K107" s="1227" t="s">
        <v>10394</v>
      </c>
    </row>
    <row r="108" spans="1:11" x14ac:dyDescent="0.25">
      <c r="A108" s="1576" t="s">
        <v>11216</v>
      </c>
      <c r="B108" s="1577" t="s">
        <v>208</v>
      </c>
      <c r="C108" s="1575" t="s">
        <v>10395</v>
      </c>
      <c r="D108" s="1611" t="s">
        <v>11657</v>
      </c>
      <c r="E108" s="1577" t="s">
        <v>208</v>
      </c>
      <c r="G108" s="1578" t="s">
        <v>9972</v>
      </c>
      <c r="H108" s="1192">
        <v>5</v>
      </c>
      <c r="I108" s="1192">
        <v>5</v>
      </c>
      <c r="J108" s="1239" t="s">
        <v>9973</v>
      </c>
      <c r="K108" s="1227" t="s">
        <v>10396</v>
      </c>
    </row>
    <row r="109" spans="1:11" ht="30" x14ac:dyDescent="0.25">
      <c r="A109" s="1576" t="s">
        <v>11215</v>
      </c>
      <c r="B109" s="1577" t="s">
        <v>54</v>
      </c>
      <c r="C109" s="1579" t="s">
        <v>10397</v>
      </c>
      <c r="D109" s="1611" t="s">
        <v>11245</v>
      </c>
      <c r="E109" s="1577" t="s">
        <v>54</v>
      </c>
      <c r="G109" s="1578" t="s">
        <v>9972</v>
      </c>
      <c r="H109" s="1192">
        <v>0</v>
      </c>
      <c r="I109" s="1192">
        <v>32</v>
      </c>
      <c r="J109" s="1239" t="s">
        <v>9973</v>
      </c>
      <c r="K109" s="1227" t="s">
        <v>10398</v>
      </c>
    </row>
    <row r="110" spans="1:11" ht="30" x14ac:dyDescent="0.25">
      <c r="A110" s="1581"/>
      <c r="B110" s="1582">
        <v>91</v>
      </c>
      <c r="C110" s="1580" t="s">
        <v>10344</v>
      </c>
      <c r="D110" s="1611" t="s">
        <v>11671</v>
      </c>
      <c r="E110" s="1582">
        <v>91</v>
      </c>
      <c r="G110" s="1583" t="s">
        <v>10168</v>
      </c>
      <c r="H110" s="1192" t="s">
        <v>10346</v>
      </c>
      <c r="I110" s="1192" t="s">
        <v>10346</v>
      </c>
      <c r="J110" s="1244" t="s">
        <v>9973</v>
      </c>
      <c r="K110" s="1229" t="s">
        <v>10345</v>
      </c>
    </row>
    <row r="111" spans="1:11" x14ac:dyDescent="0.25">
      <c r="A111" s="1576"/>
      <c r="B111" s="1577" t="s">
        <v>10548</v>
      </c>
      <c r="C111" s="1575" t="s">
        <v>10550</v>
      </c>
      <c r="D111" s="1611" t="s">
        <v>11245</v>
      </c>
      <c r="E111" s="1577" t="s">
        <v>10548</v>
      </c>
      <c r="G111" s="1578" t="s">
        <v>9972</v>
      </c>
      <c r="H111" s="1192">
        <v>1</v>
      </c>
      <c r="I111" s="1192">
        <v>1</v>
      </c>
      <c r="J111" s="1239"/>
      <c r="K111" s="1227"/>
    </row>
    <row r="112" spans="1:11" x14ac:dyDescent="0.25">
      <c r="A112" s="1576"/>
      <c r="B112" s="1577" t="s">
        <v>8118</v>
      </c>
      <c r="C112" s="1575" t="s">
        <v>8119</v>
      </c>
      <c r="D112" s="1611" t="s">
        <v>9989</v>
      </c>
      <c r="E112" s="1577" t="s">
        <v>8118</v>
      </c>
      <c r="G112" s="1578" t="s">
        <v>9972</v>
      </c>
      <c r="H112" s="1192"/>
      <c r="I112" s="1192"/>
      <c r="J112" s="1239"/>
      <c r="K112" s="1227"/>
    </row>
    <row r="113" spans="1:11" x14ac:dyDescent="0.25">
      <c r="A113" s="1576" t="s">
        <v>8166</v>
      </c>
      <c r="B113" s="1577" t="s">
        <v>10399</v>
      </c>
      <c r="C113" s="1575" t="s">
        <v>10400</v>
      </c>
      <c r="D113" s="1611" t="s">
        <v>9127</v>
      </c>
      <c r="E113" s="1577" t="s">
        <v>10399</v>
      </c>
      <c r="G113" s="1578" t="s">
        <v>9972</v>
      </c>
      <c r="H113" s="1192">
        <v>1</v>
      </c>
      <c r="I113" s="1192">
        <v>1</v>
      </c>
      <c r="J113" s="1239" t="s">
        <v>9973</v>
      </c>
      <c r="K113" s="1227" t="s">
        <v>10401</v>
      </c>
    </row>
    <row r="114" spans="1:11" x14ac:dyDescent="0.25">
      <c r="A114" s="1576" t="s">
        <v>11216</v>
      </c>
      <c r="B114" s="1577" t="s">
        <v>8061</v>
      </c>
      <c r="C114" s="1575" t="s">
        <v>8062</v>
      </c>
      <c r="D114" s="1611" t="s">
        <v>11268</v>
      </c>
      <c r="E114" s="1577" t="s">
        <v>8061</v>
      </c>
      <c r="G114" s="1578" t="s">
        <v>9972</v>
      </c>
      <c r="H114" s="1192">
        <v>2</v>
      </c>
      <c r="I114" s="1192">
        <v>2</v>
      </c>
      <c r="J114" s="1239" t="s">
        <v>9973</v>
      </c>
      <c r="K114" s="1227" t="s">
        <v>10022</v>
      </c>
    </row>
    <row r="115" spans="1:11" x14ac:dyDescent="0.25">
      <c r="A115" s="1576"/>
      <c r="B115" s="1577" t="s">
        <v>10552</v>
      </c>
      <c r="C115" s="1575" t="s">
        <v>8062</v>
      </c>
      <c r="D115" s="1611" t="s">
        <v>11245</v>
      </c>
      <c r="E115" s="1577" t="s">
        <v>10552</v>
      </c>
      <c r="G115" s="1578" t="s">
        <v>9972</v>
      </c>
      <c r="H115" s="1192" t="s">
        <v>9987</v>
      </c>
      <c r="I115" s="1192" t="s">
        <v>9987</v>
      </c>
      <c r="J115" s="1239"/>
      <c r="K115" s="1227"/>
    </row>
    <row r="116" spans="1:11" x14ac:dyDescent="0.25">
      <c r="A116" s="1576" t="s">
        <v>11218</v>
      </c>
      <c r="B116" s="1577" t="s">
        <v>10107</v>
      </c>
      <c r="C116" s="1575" t="s">
        <v>10108</v>
      </c>
      <c r="D116" s="1611" t="s">
        <v>11654</v>
      </c>
      <c r="E116" s="1577" t="s">
        <v>10107</v>
      </c>
      <c r="G116" s="1578" t="s">
        <v>9972</v>
      </c>
      <c r="H116" s="1192">
        <v>2</v>
      </c>
      <c r="I116" s="1192">
        <v>2</v>
      </c>
      <c r="J116" s="1239" t="s">
        <v>9973</v>
      </c>
      <c r="K116" s="1227" t="s">
        <v>10109</v>
      </c>
    </row>
    <row r="117" spans="1:11" x14ac:dyDescent="0.25">
      <c r="A117" s="1576" t="s">
        <v>11218</v>
      </c>
      <c r="B117" s="1577" t="s">
        <v>10111</v>
      </c>
      <c r="C117" s="1575" t="s">
        <v>10112</v>
      </c>
      <c r="D117" s="1611" t="s">
        <v>11655</v>
      </c>
      <c r="E117" s="1577" t="s">
        <v>10111</v>
      </c>
      <c r="G117" s="1578" t="s">
        <v>9972</v>
      </c>
      <c r="H117" s="1192">
        <v>3</v>
      </c>
      <c r="I117" s="1192">
        <v>3</v>
      </c>
      <c r="J117" s="1239" t="s">
        <v>9973</v>
      </c>
      <c r="K117" s="1227" t="s">
        <v>10113</v>
      </c>
    </row>
    <row r="118" spans="1:11" x14ac:dyDescent="0.25">
      <c r="A118" s="1576" t="s">
        <v>11218</v>
      </c>
      <c r="B118" s="1577">
        <v>42</v>
      </c>
      <c r="C118" s="1575" t="s">
        <v>9970</v>
      </c>
      <c r="D118" s="1611" t="s">
        <v>11259</v>
      </c>
      <c r="E118" s="1577">
        <v>42</v>
      </c>
      <c r="G118" s="1578" t="s">
        <v>9972</v>
      </c>
      <c r="H118" s="1192">
        <v>3</v>
      </c>
      <c r="I118" s="1192">
        <v>3</v>
      </c>
      <c r="J118" s="1239" t="s">
        <v>9973</v>
      </c>
      <c r="K118" s="1227" t="s">
        <v>9971</v>
      </c>
    </row>
    <row r="119" spans="1:11" x14ac:dyDescent="0.25">
      <c r="A119" s="1576"/>
      <c r="B119" s="1577" t="s">
        <v>8118</v>
      </c>
      <c r="C119" s="1575" t="s">
        <v>10551</v>
      </c>
      <c r="D119" s="1611" t="s">
        <v>11245</v>
      </c>
      <c r="E119" s="1577" t="s">
        <v>8118</v>
      </c>
      <c r="G119" s="1578" t="s">
        <v>9972</v>
      </c>
      <c r="H119" s="1192" t="s">
        <v>9987</v>
      </c>
      <c r="I119" s="1192" t="s">
        <v>9987</v>
      </c>
      <c r="J119" s="1239"/>
      <c r="K119" s="1227"/>
    </row>
    <row r="120" spans="1:11" ht="30" x14ac:dyDescent="0.25">
      <c r="A120" s="1576" t="s">
        <v>11216</v>
      </c>
      <c r="B120" s="1577">
        <v>90</v>
      </c>
      <c r="C120" s="1575" t="s">
        <v>8058</v>
      </c>
      <c r="D120" s="1611" t="s">
        <v>11664</v>
      </c>
      <c r="E120" s="1577">
        <v>90</v>
      </c>
      <c r="G120" s="1578" t="s">
        <v>9972</v>
      </c>
      <c r="H120" s="1192" t="s">
        <v>10343</v>
      </c>
      <c r="I120" s="1192" t="s">
        <v>10343</v>
      </c>
      <c r="J120" s="1239" t="s">
        <v>9973</v>
      </c>
      <c r="K120" s="1227" t="s">
        <v>10342</v>
      </c>
    </row>
    <row r="121" spans="1:11" x14ac:dyDescent="0.25">
      <c r="A121" s="1576" t="s">
        <v>11216</v>
      </c>
      <c r="B121" s="1577" t="s">
        <v>8052</v>
      </c>
      <c r="C121" s="1575" t="s">
        <v>8053</v>
      </c>
      <c r="D121" s="1611" t="s">
        <v>11245</v>
      </c>
      <c r="E121" s="1577" t="s">
        <v>8052</v>
      </c>
      <c r="G121" s="1578" t="s">
        <v>9972</v>
      </c>
      <c r="H121" s="1192">
        <v>1</v>
      </c>
      <c r="I121" s="1192">
        <v>3</v>
      </c>
      <c r="J121" s="1239" t="s">
        <v>9993</v>
      </c>
      <c r="K121" s="1227" t="s">
        <v>10477</v>
      </c>
    </row>
    <row r="122" spans="1:11" ht="30" x14ac:dyDescent="0.25">
      <c r="A122" s="1576" t="s">
        <v>11216</v>
      </c>
      <c r="B122" s="1577">
        <v>92</v>
      </c>
      <c r="C122" s="1575" t="s">
        <v>8054</v>
      </c>
      <c r="D122" s="1611" t="s">
        <v>11245</v>
      </c>
      <c r="E122" s="1577">
        <v>92</v>
      </c>
      <c r="G122" s="1578" t="s">
        <v>9972</v>
      </c>
      <c r="H122" s="1192" t="s">
        <v>10348</v>
      </c>
      <c r="I122" s="1192" t="s">
        <v>10348</v>
      </c>
      <c r="J122" s="1239" t="s">
        <v>9973</v>
      </c>
      <c r="K122" s="1227" t="s">
        <v>10347</v>
      </c>
    </row>
    <row r="123" spans="1:11" ht="30" x14ac:dyDescent="0.25">
      <c r="A123" s="1581" t="s">
        <v>11219</v>
      </c>
      <c r="B123" s="1582">
        <v>86</v>
      </c>
      <c r="C123" s="1580" t="s">
        <v>10170</v>
      </c>
      <c r="D123" s="1611" t="s">
        <v>11245</v>
      </c>
      <c r="E123" s="1582">
        <v>86</v>
      </c>
      <c r="G123" s="1583" t="s">
        <v>10168</v>
      </c>
      <c r="H123" s="1192" t="s">
        <v>10327</v>
      </c>
      <c r="I123" s="1192" t="s">
        <v>10327</v>
      </c>
      <c r="J123" s="1244" t="s">
        <v>9973</v>
      </c>
      <c r="K123" s="1229" t="s">
        <v>10326</v>
      </c>
    </row>
    <row r="124" spans="1:11" x14ac:dyDescent="0.25">
      <c r="A124" s="1581" t="s">
        <v>11219</v>
      </c>
      <c r="B124" s="1582" t="s">
        <v>10419</v>
      </c>
      <c r="C124" s="1580" t="s">
        <v>10172</v>
      </c>
      <c r="D124" s="1611" t="s">
        <v>11658</v>
      </c>
      <c r="E124" s="1582" t="s">
        <v>10419</v>
      </c>
      <c r="G124" s="1583" t="s">
        <v>10168</v>
      </c>
      <c r="H124" s="1192">
        <v>4</v>
      </c>
      <c r="I124" s="1192">
        <v>4</v>
      </c>
      <c r="J124" s="1244" t="s">
        <v>9973</v>
      </c>
      <c r="K124" s="1752" t="s">
        <v>10420</v>
      </c>
    </row>
    <row r="125" spans="1:11" ht="60" x14ac:dyDescent="0.25">
      <c r="A125" s="1585"/>
      <c r="B125" s="1586" t="s">
        <v>10557</v>
      </c>
      <c r="C125" s="1584" t="s">
        <v>11106</v>
      </c>
      <c r="D125" s="1611" t="s">
        <v>11245</v>
      </c>
      <c r="E125" s="1586" t="s">
        <v>10557</v>
      </c>
      <c r="G125" s="1587" t="s">
        <v>10006</v>
      </c>
      <c r="H125" s="1192" t="s">
        <v>9987</v>
      </c>
      <c r="I125" s="1192" t="s">
        <v>9987</v>
      </c>
      <c r="J125" s="1240"/>
      <c r="K125" s="1211" t="s">
        <v>11105</v>
      </c>
    </row>
    <row r="126" spans="1:11" ht="30" x14ac:dyDescent="0.25">
      <c r="A126" s="1581"/>
      <c r="B126" s="1582">
        <v>71</v>
      </c>
      <c r="C126" s="1580" t="s">
        <v>10166</v>
      </c>
      <c r="D126" s="1611" t="s">
        <v>11686</v>
      </c>
      <c r="E126" s="1582">
        <v>71</v>
      </c>
      <c r="G126" s="1583" t="s">
        <v>10168</v>
      </c>
      <c r="H126" s="1192" t="s">
        <v>10169</v>
      </c>
      <c r="I126" s="1192" t="s">
        <v>10169</v>
      </c>
      <c r="J126" s="1244" t="s">
        <v>9993</v>
      </c>
      <c r="K126" s="1229" t="s">
        <v>10167</v>
      </c>
    </row>
    <row r="127" spans="1:11" ht="30" x14ac:dyDescent="0.25">
      <c r="A127" s="1581"/>
      <c r="B127" s="1582">
        <v>72</v>
      </c>
      <c r="C127" s="1580" t="s">
        <v>10173</v>
      </c>
      <c r="D127" s="1611" t="s">
        <v>11686</v>
      </c>
      <c r="E127" s="1582">
        <v>72</v>
      </c>
      <c r="G127" s="1583" t="s">
        <v>10168</v>
      </c>
      <c r="H127" s="1192" t="s">
        <v>10169</v>
      </c>
      <c r="I127" s="1192" t="s">
        <v>10169</v>
      </c>
      <c r="J127" s="1244" t="s">
        <v>9993</v>
      </c>
      <c r="K127" s="1229" t="s">
        <v>10174</v>
      </c>
    </row>
    <row r="128" spans="1:11" x14ac:dyDescent="0.25">
      <c r="A128" s="1576"/>
      <c r="B128" s="1577" t="s">
        <v>10576</v>
      </c>
      <c r="C128" s="1575" t="s">
        <v>10579</v>
      </c>
      <c r="D128" s="1611" t="s">
        <v>11245</v>
      </c>
      <c r="E128" s="1577" t="s">
        <v>10576</v>
      </c>
      <c r="G128" s="1578" t="s">
        <v>9972</v>
      </c>
      <c r="H128" s="1192">
        <v>1</v>
      </c>
      <c r="I128" s="1192">
        <v>1</v>
      </c>
      <c r="J128" s="1239"/>
      <c r="K128" s="1227" t="s">
        <v>10580</v>
      </c>
    </row>
    <row r="129" spans="1:11" x14ac:dyDescent="0.25">
      <c r="A129" s="1573"/>
      <c r="B129" s="1573" t="s">
        <v>11572</v>
      </c>
      <c r="C129" s="1574" t="s">
        <v>8966</v>
      </c>
      <c r="D129" s="145"/>
      <c r="E129" s="1573" t="s">
        <v>11572</v>
      </c>
      <c r="G129" s="198"/>
      <c r="J129" s="145"/>
      <c r="K129" s="25"/>
    </row>
    <row r="130" spans="1:11" x14ac:dyDescent="0.25">
      <c r="A130" s="1585"/>
      <c r="B130" s="1586" t="s">
        <v>10619</v>
      </c>
      <c r="C130" s="1584" t="s">
        <v>10623</v>
      </c>
      <c r="D130" s="1611" t="s">
        <v>9127</v>
      </c>
      <c r="E130" s="1586" t="s">
        <v>10619</v>
      </c>
      <c r="G130" s="1587" t="s">
        <v>10006</v>
      </c>
      <c r="H130" s="1192">
        <v>1</v>
      </c>
      <c r="I130" s="1192">
        <v>1</v>
      </c>
      <c r="J130" s="1240"/>
      <c r="K130" s="1211" t="s">
        <v>10624</v>
      </c>
    </row>
    <row r="131" spans="1:11" x14ac:dyDescent="0.25">
      <c r="A131" s="1576">
        <v>61</v>
      </c>
      <c r="B131" s="1577" t="s">
        <v>8179</v>
      </c>
      <c r="C131" s="1575" t="s">
        <v>10463</v>
      </c>
      <c r="D131" s="1611" t="s">
        <v>11245</v>
      </c>
      <c r="E131" s="1577" t="s">
        <v>8179</v>
      </c>
      <c r="G131" s="1578" t="s">
        <v>9972</v>
      </c>
      <c r="H131" s="1192">
        <v>1</v>
      </c>
      <c r="I131" s="1192">
        <v>1</v>
      </c>
      <c r="J131" s="1239"/>
      <c r="K131" s="1227" t="s">
        <v>10464</v>
      </c>
    </row>
    <row r="132" spans="1:11" x14ac:dyDescent="0.25">
      <c r="A132" s="1576" t="s">
        <v>8166</v>
      </c>
      <c r="B132" s="1577" t="s">
        <v>8017</v>
      </c>
      <c r="C132" s="1579" t="s">
        <v>10031</v>
      </c>
      <c r="D132" s="1611" t="s">
        <v>11275</v>
      </c>
      <c r="E132" s="1577" t="s">
        <v>8017</v>
      </c>
      <c r="G132" s="1578" t="s">
        <v>9972</v>
      </c>
      <c r="H132" s="1192">
        <v>2</v>
      </c>
      <c r="I132" s="1192">
        <v>8</v>
      </c>
      <c r="J132" s="1239" t="s">
        <v>9973</v>
      </c>
      <c r="K132" s="1227" t="s">
        <v>8170</v>
      </c>
    </row>
    <row r="133" spans="1:11" x14ac:dyDescent="0.25">
      <c r="A133" s="1576"/>
      <c r="B133" s="1577" t="s">
        <v>8100</v>
      </c>
      <c r="C133" s="1575" t="s">
        <v>10406</v>
      </c>
      <c r="D133" s="1611" t="s">
        <v>11245</v>
      </c>
      <c r="E133" s="1577" t="s">
        <v>8100</v>
      </c>
      <c r="G133" s="1578" t="s">
        <v>9972</v>
      </c>
      <c r="H133" s="1192">
        <v>2</v>
      </c>
      <c r="I133" s="1192">
        <v>2</v>
      </c>
      <c r="J133" s="1239" t="s">
        <v>9973</v>
      </c>
      <c r="K133" s="1227" t="s">
        <v>10407</v>
      </c>
    </row>
    <row r="134" spans="1:11" x14ac:dyDescent="0.25">
      <c r="A134" s="1576" t="s">
        <v>11218</v>
      </c>
      <c r="B134" s="1577" t="s">
        <v>8020</v>
      </c>
      <c r="C134" s="1575" t="s">
        <v>10529</v>
      </c>
      <c r="D134" s="1611" t="s">
        <v>1094</v>
      </c>
      <c r="E134" s="1577" t="s">
        <v>8020</v>
      </c>
      <c r="G134" s="1578" t="s">
        <v>9972</v>
      </c>
      <c r="H134" s="1192">
        <v>2</v>
      </c>
      <c r="I134" s="1192">
        <v>2</v>
      </c>
      <c r="J134" s="1239" t="s">
        <v>9973</v>
      </c>
      <c r="K134" s="1227" t="s">
        <v>10530</v>
      </c>
    </row>
    <row r="135" spans="1:11" x14ac:dyDescent="0.25">
      <c r="A135" s="1576"/>
      <c r="B135" s="1577" t="s">
        <v>8023</v>
      </c>
      <c r="C135" s="1575" t="s">
        <v>10534</v>
      </c>
      <c r="D135" s="1611" t="s">
        <v>11245</v>
      </c>
      <c r="E135" s="1577" t="s">
        <v>8023</v>
      </c>
      <c r="G135" s="1578" t="s">
        <v>9972</v>
      </c>
      <c r="H135" s="1192" t="s">
        <v>9987</v>
      </c>
      <c r="I135" s="1192" t="s">
        <v>9987</v>
      </c>
      <c r="J135" s="1239" t="s">
        <v>9973</v>
      </c>
      <c r="K135" s="1227" t="s">
        <v>10535</v>
      </c>
    </row>
    <row r="136" spans="1:11" x14ac:dyDescent="0.25">
      <c r="A136" s="1576" t="s">
        <v>11216</v>
      </c>
      <c r="B136" s="1577" t="s">
        <v>10408</v>
      </c>
      <c r="C136" s="1575" t="s">
        <v>10409</v>
      </c>
      <c r="D136" s="1611" t="s">
        <v>11245</v>
      </c>
      <c r="E136" s="1577" t="s">
        <v>10408</v>
      </c>
      <c r="G136" s="1578" t="s">
        <v>9972</v>
      </c>
      <c r="H136" s="1192">
        <v>1</v>
      </c>
      <c r="I136" s="1192">
        <v>1</v>
      </c>
      <c r="J136" s="1239" t="s">
        <v>9973</v>
      </c>
      <c r="K136" s="1227" t="s">
        <v>10410</v>
      </c>
    </row>
    <row r="137" spans="1:11" x14ac:dyDescent="0.25">
      <c r="A137" s="1576"/>
      <c r="B137" s="1577" t="s">
        <v>10619</v>
      </c>
      <c r="C137" s="1575" t="s">
        <v>10621</v>
      </c>
      <c r="D137" s="1611" t="s">
        <v>11245</v>
      </c>
      <c r="E137" s="1577" t="s">
        <v>10619</v>
      </c>
      <c r="G137" s="1578" t="s">
        <v>9972</v>
      </c>
      <c r="H137" s="1192">
        <v>2</v>
      </c>
      <c r="I137" s="1192">
        <v>2</v>
      </c>
      <c r="J137" s="1239"/>
      <c r="K137" s="1227" t="s">
        <v>10622</v>
      </c>
    </row>
    <row r="138" spans="1:11" ht="30" x14ac:dyDescent="0.25">
      <c r="A138" s="1576"/>
      <c r="B138" s="1577" t="s">
        <v>8113</v>
      </c>
      <c r="C138" s="1575" t="s">
        <v>10561</v>
      </c>
      <c r="D138" s="1611" t="s">
        <v>11245</v>
      </c>
      <c r="E138" s="1577" t="s">
        <v>8113</v>
      </c>
      <c r="G138" s="1578" t="s">
        <v>9972</v>
      </c>
      <c r="H138" s="1192" t="s">
        <v>10121</v>
      </c>
      <c r="I138" s="1192" t="s">
        <v>10121</v>
      </c>
      <c r="J138" s="1239"/>
      <c r="K138" s="1227" t="s">
        <v>10562</v>
      </c>
    </row>
    <row r="139" spans="1:11" x14ac:dyDescent="0.25">
      <c r="A139" s="1585"/>
      <c r="B139" s="1586" t="s">
        <v>10411</v>
      </c>
      <c r="C139" s="1584" t="s">
        <v>10412</v>
      </c>
      <c r="D139" s="1611" t="s">
        <v>11266</v>
      </c>
      <c r="E139" s="1586" t="s">
        <v>10411</v>
      </c>
      <c r="G139" s="1587" t="s">
        <v>10006</v>
      </c>
      <c r="H139" s="1192">
        <v>2</v>
      </c>
      <c r="I139" s="1192">
        <v>2</v>
      </c>
      <c r="J139" s="1240" t="s">
        <v>9973</v>
      </c>
      <c r="K139" s="1211" t="s">
        <v>10413</v>
      </c>
    </row>
    <row r="140" spans="1:11" x14ac:dyDescent="0.25">
      <c r="A140" s="1585"/>
      <c r="B140" s="1586" t="s">
        <v>10414</v>
      </c>
      <c r="C140" s="1584" t="s">
        <v>10415</v>
      </c>
      <c r="D140" s="1611" t="s">
        <v>11277</v>
      </c>
      <c r="E140" s="1586" t="s">
        <v>10414</v>
      </c>
      <c r="G140" s="1587" t="s">
        <v>10006</v>
      </c>
      <c r="H140" s="1192">
        <v>15</v>
      </c>
      <c r="I140" s="1192">
        <v>15</v>
      </c>
      <c r="J140" s="1240" t="s">
        <v>9973</v>
      </c>
      <c r="K140" s="1211" t="s">
        <v>10416</v>
      </c>
    </row>
    <row r="141" spans="1:11" x14ac:dyDescent="0.25">
      <c r="A141" s="1733"/>
      <c r="B141" s="1734" t="s">
        <v>10531</v>
      </c>
      <c r="C141" s="1735" t="s">
        <v>10532</v>
      </c>
      <c r="D141" s="1611" t="s">
        <v>9992</v>
      </c>
      <c r="E141" s="1734" t="s">
        <v>10531</v>
      </c>
      <c r="G141" s="1736" t="s">
        <v>10006</v>
      </c>
      <c r="H141" s="1192" t="s">
        <v>9987</v>
      </c>
      <c r="I141" s="1192" t="s">
        <v>9987</v>
      </c>
      <c r="J141" s="1711" t="s">
        <v>9973</v>
      </c>
      <c r="K141" s="1737" t="s">
        <v>10533</v>
      </c>
    </row>
    <row r="142" spans="1:11" x14ac:dyDescent="0.25">
      <c r="A142" s="1576"/>
      <c r="B142" s="1577" t="s">
        <v>10640</v>
      </c>
      <c r="C142" s="1575" t="s">
        <v>10643</v>
      </c>
      <c r="D142" s="1611" t="s">
        <v>11658</v>
      </c>
      <c r="E142" s="1577" t="s">
        <v>10640</v>
      </c>
      <c r="G142" s="1578" t="s">
        <v>9972</v>
      </c>
      <c r="H142" s="1192">
        <v>4</v>
      </c>
      <c r="I142" s="1192">
        <v>4</v>
      </c>
      <c r="J142" s="1239"/>
      <c r="K142" s="1227" t="s">
        <v>10644</v>
      </c>
    </row>
    <row r="143" spans="1:11" x14ac:dyDescent="0.25">
      <c r="A143" s="1576"/>
      <c r="B143" s="1577" t="s">
        <v>10685</v>
      </c>
      <c r="C143" s="1575" t="s">
        <v>10686</v>
      </c>
      <c r="D143" s="1611" t="s">
        <v>11245</v>
      </c>
      <c r="E143" s="1577" t="s">
        <v>10685</v>
      </c>
      <c r="G143" s="1578" t="s">
        <v>9972</v>
      </c>
      <c r="H143" s="1192">
        <v>1</v>
      </c>
      <c r="I143" s="1192">
        <v>1</v>
      </c>
      <c r="J143" s="1239"/>
      <c r="K143" s="1227" t="s">
        <v>10687</v>
      </c>
    </row>
    <row r="144" spans="1:11" x14ac:dyDescent="0.25">
      <c r="A144" s="1576"/>
      <c r="B144" s="1577" t="s">
        <v>10602</v>
      </c>
      <c r="C144" s="1575" t="s">
        <v>10603</v>
      </c>
      <c r="D144" s="1611" t="s">
        <v>11245</v>
      </c>
      <c r="E144" s="1577" t="s">
        <v>10602</v>
      </c>
      <c r="G144" s="1578" t="s">
        <v>9972</v>
      </c>
      <c r="H144" s="1192" t="s">
        <v>9987</v>
      </c>
      <c r="I144" s="1192" t="s">
        <v>9987</v>
      </c>
      <c r="J144" s="1239"/>
      <c r="K144" s="1227"/>
    </row>
    <row r="145" spans="1:11" x14ac:dyDescent="0.25">
      <c r="A145" s="1576"/>
      <c r="B145" s="1577" t="s">
        <v>10593</v>
      </c>
      <c r="C145" s="1575" t="s">
        <v>10594</v>
      </c>
      <c r="D145" s="1611" t="s">
        <v>11245</v>
      </c>
      <c r="E145" s="1577" t="s">
        <v>10593</v>
      </c>
      <c r="G145" s="1578" t="s">
        <v>9972</v>
      </c>
      <c r="H145" s="1192">
        <v>1</v>
      </c>
      <c r="I145" s="1192">
        <v>1</v>
      </c>
      <c r="J145" s="1239"/>
      <c r="K145" s="1227" t="s">
        <v>10595</v>
      </c>
    </row>
    <row r="146" spans="1:11" x14ac:dyDescent="0.25">
      <c r="A146" s="1576"/>
      <c r="B146" s="1577" t="s">
        <v>10602</v>
      </c>
      <c r="C146" s="1575" t="s">
        <v>10604</v>
      </c>
      <c r="D146" s="1611" t="s">
        <v>11245</v>
      </c>
      <c r="E146" s="1577" t="s">
        <v>10602</v>
      </c>
      <c r="G146" s="1578" t="s">
        <v>9972</v>
      </c>
      <c r="H146" s="1192">
        <v>1</v>
      </c>
      <c r="I146" s="1192">
        <v>1</v>
      </c>
      <c r="J146" s="1239"/>
      <c r="K146" s="1227" t="s">
        <v>10605</v>
      </c>
    </row>
    <row r="147" spans="1:11" x14ac:dyDescent="0.25">
      <c r="A147" s="1764"/>
      <c r="B147" s="1766" t="s">
        <v>9720</v>
      </c>
      <c r="C147" s="1765" t="s">
        <v>11690</v>
      </c>
      <c r="D147" s="1611"/>
      <c r="E147" s="1766" t="s">
        <v>9720</v>
      </c>
      <c r="G147" s="1741" t="s">
        <v>11674</v>
      </c>
      <c r="H147" s="1192"/>
      <c r="I147" s="1192"/>
      <c r="J147" s="1711" t="s">
        <v>9973</v>
      </c>
      <c r="K147" s="1742" t="s">
        <v>11689</v>
      </c>
    </row>
    <row r="148" spans="1:11" x14ac:dyDescent="0.25">
      <c r="A148" s="1738"/>
      <c r="B148" s="1739" t="s">
        <v>107</v>
      </c>
      <c r="C148" s="1740" t="s">
        <v>905</v>
      </c>
      <c r="D148" s="1612" t="s">
        <v>11319</v>
      </c>
      <c r="E148" s="1739" t="s">
        <v>107</v>
      </c>
      <c r="G148" s="1741" t="s">
        <v>11674</v>
      </c>
      <c r="H148" s="50"/>
      <c r="I148" s="50"/>
      <c r="J148" s="1711" t="s">
        <v>9973</v>
      </c>
      <c r="K148" s="1742"/>
    </row>
    <row r="149" spans="1:11" x14ac:dyDescent="0.25">
      <c r="A149" s="1738"/>
      <c r="B149" s="1739" t="s">
        <v>8141</v>
      </c>
      <c r="C149" s="1740" t="s">
        <v>985</v>
      </c>
      <c r="D149" s="1612" t="s">
        <v>11319</v>
      </c>
      <c r="E149" s="1739" t="s">
        <v>8141</v>
      </c>
      <c r="G149" s="1741" t="s">
        <v>11674</v>
      </c>
      <c r="H149" s="50"/>
      <c r="I149" s="50"/>
      <c r="J149" s="1711" t="s">
        <v>9973</v>
      </c>
      <c r="K149" s="1742"/>
    </row>
    <row r="150" spans="1:11" ht="30" x14ac:dyDescent="0.25">
      <c r="A150" s="1591"/>
      <c r="B150" s="1589" t="s">
        <v>10536</v>
      </c>
      <c r="C150" s="1590" t="s">
        <v>10537</v>
      </c>
      <c r="D150" s="1611" t="s">
        <v>11260</v>
      </c>
      <c r="E150" s="1589" t="s">
        <v>10536</v>
      </c>
      <c r="G150" s="1592"/>
      <c r="H150" s="1192">
        <v>6</v>
      </c>
      <c r="I150" s="1192">
        <v>6</v>
      </c>
      <c r="J150" s="317"/>
      <c r="K150" s="1232" t="s">
        <v>11103</v>
      </c>
    </row>
    <row r="151" spans="1:11" x14ac:dyDescent="0.25">
      <c r="A151" s="1576"/>
      <c r="B151" s="1577" t="s">
        <v>10571</v>
      </c>
      <c r="C151" s="1575" t="s">
        <v>10574</v>
      </c>
      <c r="D151" s="1611" t="s">
        <v>11260</v>
      </c>
      <c r="E151" s="1577" t="s">
        <v>10571</v>
      </c>
      <c r="G151" s="1578" t="s">
        <v>9972</v>
      </c>
      <c r="H151" s="1192">
        <v>6</v>
      </c>
      <c r="I151" s="1192">
        <v>6</v>
      </c>
      <c r="J151" s="1239"/>
      <c r="K151" s="1227" t="s">
        <v>10575</v>
      </c>
    </row>
    <row r="152" spans="1:11" x14ac:dyDescent="0.25">
      <c r="A152" s="1576"/>
      <c r="B152" s="1577" t="s">
        <v>10589</v>
      </c>
      <c r="C152" s="1575" t="s">
        <v>10590</v>
      </c>
      <c r="D152" s="1611" t="s">
        <v>11245</v>
      </c>
      <c r="E152" s="1577" t="s">
        <v>10589</v>
      </c>
      <c r="G152" s="1578" t="s">
        <v>9972</v>
      </c>
      <c r="H152" s="1192" t="s">
        <v>9987</v>
      </c>
      <c r="I152" s="1192" t="s">
        <v>9987</v>
      </c>
      <c r="J152" s="1239"/>
      <c r="K152" s="1227"/>
    </row>
    <row r="153" spans="1:11" x14ac:dyDescent="0.25">
      <c r="A153" s="1576"/>
      <c r="B153" s="1577" t="s">
        <v>10576</v>
      </c>
      <c r="C153" s="1575" t="s">
        <v>10581</v>
      </c>
      <c r="D153" s="1611" t="s">
        <v>9989</v>
      </c>
      <c r="E153" s="1577" t="s">
        <v>10576</v>
      </c>
      <c r="G153" s="1578" t="s">
        <v>9972</v>
      </c>
      <c r="H153" s="1192"/>
      <c r="I153" s="1192"/>
      <c r="J153" s="1239"/>
      <c r="K153" s="1227"/>
    </row>
    <row r="154" spans="1:11" x14ac:dyDescent="0.25">
      <c r="A154" s="1576"/>
      <c r="B154" s="1577">
        <v>51</v>
      </c>
      <c r="C154" s="1575" t="s">
        <v>9985</v>
      </c>
      <c r="D154" s="1611" t="s">
        <v>11245</v>
      </c>
      <c r="E154" s="1577">
        <v>51</v>
      </c>
      <c r="G154" s="1578" t="s">
        <v>9972</v>
      </c>
      <c r="H154" s="1192" t="s">
        <v>9987</v>
      </c>
      <c r="I154" s="1192" t="s">
        <v>9987</v>
      </c>
      <c r="J154" s="1239"/>
      <c r="K154" s="1227" t="s">
        <v>9986</v>
      </c>
    </row>
    <row r="155" spans="1:11" ht="30" x14ac:dyDescent="0.25">
      <c r="A155" s="1576"/>
      <c r="B155" s="1577" t="s">
        <v>10453</v>
      </c>
      <c r="C155" s="1575" t="s">
        <v>10454</v>
      </c>
      <c r="D155" s="1611" t="s">
        <v>11359</v>
      </c>
      <c r="E155" s="1577" t="s">
        <v>10453</v>
      </c>
      <c r="G155" s="1578" t="s">
        <v>9972</v>
      </c>
      <c r="H155" s="1192">
        <v>24</v>
      </c>
      <c r="I155" s="1192">
        <v>24</v>
      </c>
      <c r="J155" s="1239"/>
      <c r="K155" s="1227" t="s">
        <v>10455</v>
      </c>
    </row>
    <row r="156" spans="1:11" x14ac:dyDescent="0.25">
      <c r="A156" s="1591"/>
      <c r="B156" s="1589" t="s">
        <v>10585</v>
      </c>
      <c r="C156" s="1590" t="s">
        <v>10586</v>
      </c>
      <c r="D156" s="1611" t="s">
        <v>11245</v>
      </c>
      <c r="E156" s="1589" t="s">
        <v>10585</v>
      </c>
      <c r="G156" s="1592"/>
      <c r="H156" s="1192">
        <v>6</v>
      </c>
      <c r="I156" s="1192">
        <v>6</v>
      </c>
      <c r="J156" s="317"/>
      <c r="K156" s="1232" t="s">
        <v>10587</v>
      </c>
    </row>
    <row r="157" spans="1:11" x14ac:dyDescent="0.25">
      <c r="A157" s="1591"/>
      <c r="B157" s="1589" t="s">
        <v>10596</v>
      </c>
      <c r="C157" s="1590" t="s">
        <v>10597</v>
      </c>
      <c r="D157" s="1611" t="s">
        <v>11245</v>
      </c>
      <c r="E157" s="1589" t="s">
        <v>10596</v>
      </c>
      <c r="G157" s="1592"/>
      <c r="H157" s="1192">
        <v>2</v>
      </c>
      <c r="I157" s="1192">
        <v>2</v>
      </c>
      <c r="J157" s="317"/>
      <c r="K157" s="1232" t="s">
        <v>10598</v>
      </c>
    </row>
    <row r="158" spans="1:11" x14ac:dyDescent="0.25">
      <c r="A158" s="1576"/>
      <c r="B158" s="1577" t="s">
        <v>8089</v>
      </c>
      <c r="C158" s="1575" t="s">
        <v>10417</v>
      </c>
      <c r="D158" s="1611" t="s">
        <v>11245</v>
      </c>
      <c r="E158" s="1577" t="s">
        <v>8089</v>
      </c>
      <c r="G158" s="1578" t="s">
        <v>9972</v>
      </c>
      <c r="H158" s="1192">
        <v>1</v>
      </c>
      <c r="I158" s="1192">
        <v>1</v>
      </c>
      <c r="J158" s="1239" t="s">
        <v>9973</v>
      </c>
      <c r="K158" s="1227" t="s">
        <v>10418</v>
      </c>
    </row>
    <row r="159" spans="1:11" x14ac:dyDescent="0.25">
      <c r="A159" s="1585"/>
      <c r="B159" s="1586" t="s">
        <v>10488</v>
      </c>
      <c r="C159" s="1584" t="s">
        <v>10489</v>
      </c>
      <c r="D159" s="1611" t="s">
        <v>9127</v>
      </c>
      <c r="E159" s="1586" t="s">
        <v>10488</v>
      </c>
      <c r="G159" s="1587" t="s">
        <v>10006</v>
      </c>
      <c r="H159" s="1192">
        <v>1</v>
      </c>
      <c r="I159" s="1192">
        <v>1</v>
      </c>
      <c r="J159" s="1240" t="s">
        <v>9993</v>
      </c>
      <c r="K159" s="1211" t="s">
        <v>10490</v>
      </c>
    </row>
    <row r="160" spans="1:11" x14ac:dyDescent="0.25">
      <c r="A160" s="1576" t="s">
        <v>8166</v>
      </c>
      <c r="B160" s="1577" t="s">
        <v>10485</v>
      </c>
      <c r="C160" s="1575" t="s">
        <v>10486</v>
      </c>
      <c r="D160" s="1611" t="s">
        <v>11245</v>
      </c>
      <c r="E160" s="1577" t="s">
        <v>10485</v>
      </c>
      <c r="G160" s="1578" t="s">
        <v>9972</v>
      </c>
      <c r="H160" s="1192" t="s">
        <v>9987</v>
      </c>
      <c r="I160" s="1192" t="s">
        <v>9987</v>
      </c>
      <c r="J160" s="1239" t="s">
        <v>9993</v>
      </c>
      <c r="K160" s="1227" t="s">
        <v>10487</v>
      </c>
    </row>
    <row r="161" spans="1:11" ht="30" x14ac:dyDescent="0.25">
      <c r="A161" s="1607"/>
      <c r="B161" s="1608" t="s">
        <v>10635</v>
      </c>
      <c r="C161" s="1606" t="s">
        <v>10636</v>
      </c>
      <c r="D161" s="1611" t="s">
        <v>11245</v>
      </c>
      <c r="E161" s="1608" t="s">
        <v>10635</v>
      </c>
      <c r="G161" s="1573"/>
      <c r="H161" s="1192">
        <v>0</v>
      </c>
      <c r="I161" s="1192">
        <v>192</v>
      </c>
      <c r="J161" s="1246"/>
      <c r="K161" s="1231" t="s">
        <v>10637</v>
      </c>
    </row>
    <row r="162" spans="1:11" x14ac:dyDescent="0.25">
      <c r="A162" s="1607"/>
      <c r="B162" s="1608" t="s">
        <v>10640</v>
      </c>
      <c r="C162" s="1606" t="s">
        <v>10641</v>
      </c>
      <c r="D162" s="1611" t="s">
        <v>11245</v>
      </c>
      <c r="E162" s="1608" t="s">
        <v>10640</v>
      </c>
      <c r="G162" s="1573"/>
      <c r="H162" s="1192">
        <v>0</v>
      </c>
      <c r="I162" s="1192">
        <v>192</v>
      </c>
      <c r="J162" s="1246"/>
      <c r="K162" s="1231" t="s">
        <v>10642</v>
      </c>
    </row>
    <row r="163" spans="1:11" x14ac:dyDescent="0.25">
      <c r="A163" s="1607"/>
      <c r="B163" s="1608" t="s">
        <v>10645</v>
      </c>
      <c r="C163" s="1606" t="s">
        <v>10646</v>
      </c>
      <c r="D163" s="1611" t="s">
        <v>11245</v>
      </c>
      <c r="E163" s="1608" t="s">
        <v>10645</v>
      </c>
      <c r="G163" s="1573"/>
      <c r="H163" s="1192">
        <v>0</v>
      </c>
      <c r="I163" s="1192">
        <v>192</v>
      </c>
      <c r="J163" s="1246"/>
      <c r="K163" s="1231" t="s">
        <v>10642</v>
      </c>
    </row>
    <row r="164" spans="1:11" x14ac:dyDescent="0.25">
      <c r="A164" s="1607"/>
      <c r="B164" s="1608" t="s">
        <v>10649</v>
      </c>
      <c r="C164" s="1606" t="s">
        <v>10650</v>
      </c>
      <c r="D164" s="1611" t="s">
        <v>11245</v>
      </c>
      <c r="E164" s="1608" t="s">
        <v>10649</v>
      </c>
      <c r="G164" s="1573"/>
      <c r="H164" s="1192">
        <v>0</v>
      </c>
      <c r="I164" s="1192">
        <v>192</v>
      </c>
      <c r="J164" s="1246"/>
      <c r="K164" s="1231" t="s">
        <v>10642</v>
      </c>
    </row>
    <row r="165" spans="1:11" x14ac:dyDescent="0.25">
      <c r="A165" s="1576"/>
      <c r="B165" s="1577" t="s">
        <v>10653</v>
      </c>
      <c r="C165" s="1606" t="s">
        <v>10654</v>
      </c>
      <c r="D165" s="1611" t="s">
        <v>11245</v>
      </c>
      <c r="E165" s="1608" t="s">
        <v>10653</v>
      </c>
      <c r="G165" s="1573"/>
      <c r="H165" s="1192">
        <v>0</v>
      </c>
      <c r="I165" s="1192">
        <v>192</v>
      </c>
      <c r="J165" s="1246"/>
      <c r="K165" s="1231" t="s">
        <v>10642</v>
      </c>
    </row>
    <row r="166" spans="1:11" x14ac:dyDescent="0.25">
      <c r="A166" s="1591"/>
      <c r="B166" s="1589" t="s">
        <v>10589</v>
      </c>
      <c r="C166" s="1590" t="s">
        <v>10591</v>
      </c>
      <c r="D166" s="1611" t="s">
        <v>11245</v>
      </c>
      <c r="E166" s="1589" t="s">
        <v>10589</v>
      </c>
      <c r="G166" s="1592"/>
      <c r="H166" s="1192">
        <v>6</v>
      </c>
      <c r="I166" s="1192">
        <v>6</v>
      </c>
      <c r="J166" s="317"/>
      <c r="K166" s="1232" t="s">
        <v>10592</v>
      </c>
    </row>
    <row r="167" spans="1:11" ht="30" x14ac:dyDescent="0.25">
      <c r="A167" s="1576"/>
      <c r="B167" s="1577">
        <v>70</v>
      </c>
      <c r="C167" s="1575" t="s">
        <v>10164</v>
      </c>
      <c r="D167" s="1611" t="s">
        <v>11685</v>
      </c>
      <c r="E167" s="1577">
        <v>70</v>
      </c>
      <c r="G167" s="1578" t="s">
        <v>9972</v>
      </c>
      <c r="H167" s="1192" t="s">
        <v>10121</v>
      </c>
      <c r="I167" s="1192" t="s">
        <v>10121</v>
      </c>
      <c r="J167" s="1239" t="s">
        <v>9993</v>
      </c>
      <c r="K167" s="1227" t="s">
        <v>10165</v>
      </c>
    </row>
    <row r="168" spans="1:11" x14ac:dyDescent="0.25">
      <c r="A168" s="1576"/>
      <c r="B168" s="1577">
        <v>80</v>
      </c>
      <c r="C168" s="1575" t="s">
        <v>8037</v>
      </c>
      <c r="D168" s="1611" t="s">
        <v>11682</v>
      </c>
      <c r="E168" s="1577">
        <v>80</v>
      </c>
      <c r="G168" s="1578" t="s">
        <v>9972</v>
      </c>
      <c r="H168" s="1192" t="s">
        <v>9987</v>
      </c>
      <c r="I168" s="1192" t="s">
        <v>9987</v>
      </c>
      <c r="J168" s="1239" t="s">
        <v>9973</v>
      </c>
      <c r="K168" s="1227" t="s">
        <v>10321</v>
      </c>
    </row>
    <row r="169" spans="1:11" x14ac:dyDescent="0.25">
      <c r="A169" s="1576"/>
      <c r="B169" s="1577">
        <v>77</v>
      </c>
      <c r="C169" s="1575" t="s">
        <v>10177</v>
      </c>
      <c r="D169" s="1611" t="s">
        <v>11682</v>
      </c>
      <c r="E169" s="1577">
        <v>77</v>
      </c>
      <c r="G169" s="1578" t="s">
        <v>9972</v>
      </c>
      <c r="H169" s="1192" t="s">
        <v>9987</v>
      </c>
      <c r="I169" s="1192" t="s">
        <v>9987</v>
      </c>
      <c r="J169" s="1239" t="s">
        <v>9993</v>
      </c>
      <c r="K169" s="1227" t="s">
        <v>10178</v>
      </c>
    </row>
    <row r="170" spans="1:11" x14ac:dyDescent="0.25">
      <c r="A170" s="1576"/>
      <c r="B170" s="1577" t="s">
        <v>10663</v>
      </c>
      <c r="C170" s="1575" t="s">
        <v>10666</v>
      </c>
      <c r="D170" s="1611" t="s">
        <v>11268</v>
      </c>
      <c r="E170" s="1577" t="s">
        <v>10663</v>
      </c>
      <c r="G170" s="1578" t="s">
        <v>9972</v>
      </c>
      <c r="H170" s="1192">
        <v>2</v>
      </c>
      <c r="I170" s="1192">
        <v>2</v>
      </c>
      <c r="J170" s="1239"/>
      <c r="K170" s="1227" t="s">
        <v>10667</v>
      </c>
    </row>
    <row r="171" spans="1:11" x14ac:dyDescent="0.25">
      <c r="A171" s="1576" t="s">
        <v>11216</v>
      </c>
      <c r="B171" s="1577" t="s">
        <v>10036</v>
      </c>
      <c r="C171" s="1575" t="s">
        <v>9995</v>
      </c>
      <c r="D171" s="1611" t="s">
        <v>11268</v>
      </c>
      <c r="E171" s="1577" t="s">
        <v>10036</v>
      </c>
      <c r="G171" s="1578" t="s">
        <v>9972</v>
      </c>
      <c r="H171" s="1192">
        <v>2</v>
      </c>
      <c r="I171" s="1192">
        <v>2</v>
      </c>
      <c r="J171" s="1239" t="s">
        <v>9973</v>
      </c>
      <c r="K171" s="1227" t="s">
        <v>10037</v>
      </c>
    </row>
    <row r="172" spans="1:11" x14ac:dyDescent="0.25">
      <c r="A172" s="1591"/>
      <c r="B172" s="1589" t="s">
        <v>10043</v>
      </c>
      <c r="C172" s="1590" t="s">
        <v>10044</v>
      </c>
      <c r="D172" s="1611"/>
      <c r="E172" s="1589" t="s">
        <v>10043</v>
      </c>
      <c r="G172" s="1592"/>
      <c r="H172" s="1192"/>
      <c r="I172" s="1192"/>
      <c r="J172" s="317" t="s">
        <v>9973</v>
      </c>
      <c r="K172" s="1232" t="s">
        <v>10045</v>
      </c>
    </row>
    <row r="173" spans="1:11" x14ac:dyDescent="0.25">
      <c r="A173" s="1576" t="s">
        <v>8166</v>
      </c>
      <c r="B173" s="1577">
        <v>88</v>
      </c>
      <c r="C173" s="1575" t="s">
        <v>10328</v>
      </c>
      <c r="D173" s="1611" t="s">
        <v>1088</v>
      </c>
      <c r="E173" s="1577">
        <v>88</v>
      </c>
      <c r="G173" s="1578" t="s">
        <v>9972</v>
      </c>
      <c r="H173" s="1192">
        <v>1</v>
      </c>
      <c r="I173" s="1192">
        <v>1</v>
      </c>
      <c r="J173" s="1239" t="s">
        <v>9973</v>
      </c>
      <c r="K173" s="1227" t="s">
        <v>8169</v>
      </c>
    </row>
    <row r="174" spans="1:11" x14ac:dyDescent="0.25">
      <c r="A174" s="1576" t="s">
        <v>11215</v>
      </c>
      <c r="B174" s="1577" t="s">
        <v>8093</v>
      </c>
      <c r="C174" s="1575" t="s">
        <v>10523</v>
      </c>
      <c r="D174" s="1611" t="s">
        <v>11245</v>
      </c>
      <c r="E174" s="1577" t="s">
        <v>8093</v>
      </c>
      <c r="G174" s="1578" t="s">
        <v>9972</v>
      </c>
      <c r="H174" s="1192" t="s">
        <v>10525</v>
      </c>
      <c r="I174" s="1192" t="s">
        <v>10525</v>
      </c>
      <c r="J174" s="1239" t="s">
        <v>9973</v>
      </c>
      <c r="K174" s="1227" t="s">
        <v>10524</v>
      </c>
    </row>
    <row r="175" spans="1:11" x14ac:dyDescent="0.25">
      <c r="A175" s="1576" t="s">
        <v>11216</v>
      </c>
      <c r="B175" s="1577">
        <v>93</v>
      </c>
      <c r="C175" s="1575" t="s">
        <v>10349</v>
      </c>
      <c r="D175" s="1611" t="s">
        <v>11664</v>
      </c>
      <c r="E175" s="1577">
        <v>93</v>
      </c>
      <c r="G175" s="1578" t="s">
        <v>9972</v>
      </c>
      <c r="H175" s="1192">
        <v>64</v>
      </c>
      <c r="I175" s="1192">
        <v>248</v>
      </c>
      <c r="J175" s="1239" t="s">
        <v>9973</v>
      </c>
      <c r="K175" s="1227" t="s">
        <v>10350</v>
      </c>
    </row>
    <row r="176" spans="1:11" x14ac:dyDescent="0.25">
      <c r="A176" s="1738"/>
      <c r="B176" s="1739" t="s">
        <v>9718</v>
      </c>
      <c r="C176" s="1740" t="s">
        <v>923</v>
      </c>
      <c r="D176" s="1612" t="s">
        <v>11284</v>
      </c>
      <c r="E176" s="1739" t="s">
        <v>9718</v>
      </c>
      <c r="G176" s="1741" t="s">
        <v>11674</v>
      </c>
      <c r="H176" s="50"/>
      <c r="I176" s="50"/>
      <c r="J176" s="1711" t="s">
        <v>9973</v>
      </c>
      <c r="K176" s="1742"/>
    </row>
    <row r="177" spans="1:11" x14ac:dyDescent="0.25">
      <c r="A177" s="1576" t="s">
        <v>11216</v>
      </c>
      <c r="B177" s="1577" t="s">
        <v>8063</v>
      </c>
      <c r="C177" s="1575" t="s">
        <v>10521</v>
      </c>
      <c r="D177" s="1611"/>
      <c r="E177" s="1577" t="s">
        <v>8063</v>
      </c>
      <c r="G177" s="1578" t="s">
        <v>9972</v>
      </c>
      <c r="H177" s="1192" t="s">
        <v>9987</v>
      </c>
      <c r="I177" s="1192" t="s">
        <v>9987</v>
      </c>
      <c r="J177" s="1239" t="s">
        <v>9973</v>
      </c>
      <c r="K177" s="1227" t="s">
        <v>10522</v>
      </c>
    </row>
    <row r="178" spans="1:11" x14ac:dyDescent="0.25">
      <c r="A178" s="1585"/>
      <c r="B178" s="1586" t="s">
        <v>10800</v>
      </c>
      <c r="C178" s="1584" t="s">
        <v>10801</v>
      </c>
      <c r="D178" s="1611" t="s">
        <v>1091</v>
      </c>
      <c r="E178" s="1586" t="s">
        <v>10800</v>
      </c>
      <c r="G178" s="1587" t="s">
        <v>10006</v>
      </c>
      <c r="H178" s="1192"/>
      <c r="I178" s="1192"/>
      <c r="J178" s="1240"/>
      <c r="K178" s="1211"/>
    </row>
    <row r="179" spans="1:11" x14ac:dyDescent="0.25">
      <c r="A179" s="1585"/>
      <c r="B179" s="1586" t="s">
        <v>829</v>
      </c>
      <c r="C179" s="1584" t="s">
        <v>10920</v>
      </c>
      <c r="D179" s="1611" t="s">
        <v>1091</v>
      </c>
      <c r="E179" s="1586" t="s">
        <v>829</v>
      </c>
      <c r="G179" s="1587" t="s">
        <v>10006</v>
      </c>
      <c r="H179" s="1192"/>
      <c r="I179" s="1192"/>
      <c r="J179" s="1240"/>
      <c r="K179" s="1211"/>
    </row>
    <row r="180" spans="1:11" x14ac:dyDescent="0.25">
      <c r="A180" s="1585"/>
      <c r="B180" s="1586" t="s">
        <v>830</v>
      </c>
      <c r="C180" s="1584" t="s">
        <v>10926</v>
      </c>
      <c r="D180" s="1611" t="s">
        <v>1091</v>
      </c>
      <c r="E180" s="1586" t="s">
        <v>830</v>
      </c>
      <c r="G180" s="1587" t="s">
        <v>10006</v>
      </c>
      <c r="H180" s="1192"/>
      <c r="I180" s="1192"/>
      <c r="J180" s="1240"/>
      <c r="K180" s="1211"/>
    </row>
    <row r="181" spans="1:11" x14ac:dyDescent="0.25">
      <c r="A181" s="1585"/>
      <c r="B181" s="1586" t="s">
        <v>57</v>
      </c>
      <c r="C181" s="1584" t="s">
        <v>8841</v>
      </c>
      <c r="D181" s="1611" t="s">
        <v>11660</v>
      </c>
      <c r="E181" s="1586" t="s">
        <v>57</v>
      </c>
      <c r="G181" s="1587" t="s">
        <v>10006</v>
      </c>
      <c r="H181" s="1192">
        <v>3</v>
      </c>
      <c r="I181" s="1192">
        <v>3</v>
      </c>
      <c r="J181" s="1240" t="s">
        <v>9993</v>
      </c>
      <c r="K181" s="1211" t="s">
        <v>10478</v>
      </c>
    </row>
    <row r="182" spans="1:11" x14ac:dyDescent="0.25">
      <c r="A182" s="1585"/>
      <c r="B182" s="1586" t="s">
        <v>10423</v>
      </c>
      <c r="C182" s="1584" t="s">
        <v>8844</v>
      </c>
      <c r="D182" s="1611" t="s">
        <v>11268</v>
      </c>
      <c r="E182" s="1586" t="s">
        <v>10423</v>
      </c>
      <c r="G182" s="1587" t="s">
        <v>10006</v>
      </c>
      <c r="H182" s="1192">
        <v>2</v>
      </c>
      <c r="I182" s="1192">
        <v>2</v>
      </c>
      <c r="J182" s="1240" t="s">
        <v>9973</v>
      </c>
      <c r="K182" s="1211" t="s">
        <v>10424</v>
      </c>
    </row>
    <row r="183" spans="1:11" x14ac:dyDescent="0.25">
      <c r="A183" s="1585"/>
      <c r="B183" s="1586" t="s">
        <v>10425</v>
      </c>
      <c r="C183" s="1584" t="s">
        <v>10426</v>
      </c>
      <c r="D183" s="1611" t="s">
        <v>11658</v>
      </c>
      <c r="E183" s="1586" t="s">
        <v>10425</v>
      </c>
      <c r="G183" s="1587" t="s">
        <v>10006</v>
      </c>
      <c r="H183" s="1192">
        <v>4</v>
      </c>
      <c r="I183" s="1192">
        <v>4</v>
      </c>
      <c r="J183" s="1240" t="s">
        <v>9973</v>
      </c>
      <c r="K183" s="1211" t="s">
        <v>10427</v>
      </c>
    </row>
    <row r="184" spans="1:11" x14ac:dyDescent="0.25">
      <c r="A184" s="1585"/>
      <c r="B184" s="1586" t="s">
        <v>10428</v>
      </c>
      <c r="C184" s="1584" t="s">
        <v>10429</v>
      </c>
      <c r="D184" s="1611" t="s">
        <v>11341</v>
      </c>
      <c r="E184" s="1586" t="s">
        <v>10428</v>
      </c>
      <c r="G184" s="1587" t="s">
        <v>10006</v>
      </c>
      <c r="H184" s="1192">
        <v>8</v>
      </c>
      <c r="I184" s="1192">
        <v>8</v>
      </c>
      <c r="J184" s="1240" t="s">
        <v>9973</v>
      </c>
      <c r="K184" s="1211" t="s">
        <v>10430</v>
      </c>
    </row>
    <row r="185" spans="1:11" x14ac:dyDescent="0.25">
      <c r="A185" s="1585"/>
      <c r="B185" s="1586" t="s">
        <v>10432</v>
      </c>
      <c r="C185" s="1584" t="s">
        <v>10433</v>
      </c>
      <c r="D185" s="1611" t="s">
        <v>11245</v>
      </c>
      <c r="E185" s="1586" t="s">
        <v>10432</v>
      </c>
      <c r="G185" s="1587" t="s">
        <v>10006</v>
      </c>
      <c r="H185" s="1192">
        <v>1</v>
      </c>
      <c r="I185" s="1192">
        <v>8</v>
      </c>
      <c r="J185" s="1240" t="s">
        <v>9973</v>
      </c>
      <c r="K185" s="1211" t="s">
        <v>10434</v>
      </c>
    </row>
    <row r="186" spans="1:11" ht="30" x14ac:dyDescent="0.25">
      <c r="A186" s="1585"/>
      <c r="B186" s="1586" t="s">
        <v>64</v>
      </c>
      <c r="C186" s="1601" t="s">
        <v>9177</v>
      </c>
      <c r="D186" s="1611" t="s">
        <v>11658</v>
      </c>
      <c r="E186" s="1586" t="s">
        <v>64</v>
      </c>
      <c r="G186" s="1587" t="s">
        <v>10006</v>
      </c>
      <c r="H186" s="1192">
        <v>4</v>
      </c>
      <c r="I186" s="1192">
        <v>4</v>
      </c>
      <c r="J186" s="1240"/>
      <c r="K186" s="1211" t="s">
        <v>10599</v>
      </c>
    </row>
    <row r="187" spans="1:11" x14ac:dyDescent="0.25">
      <c r="A187" s="1585"/>
      <c r="B187" s="1586" t="s">
        <v>61</v>
      </c>
      <c r="C187" s="1584" t="s">
        <v>8847</v>
      </c>
      <c r="D187" s="1611" t="s">
        <v>9127</v>
      </c>
      <c r="E187" s="1586" t="s">
        <v>61</v>
      </c>
      <c r="G187" s="1587" t="s">
        <v>10006</v>
      </c>
      <c r="H187" s="1192">
        <v>1</v>
      </c>
      <c r="I187" s="1192">
        <v>1</v>
      </c>
      <c r="J187" s="1240" t="s">
        <v>9993</v>
      </c>
      <c r="K187" s="1211" t="s">
        <v>10481</v>
      </c>
    </row>
    <row r="188" spans="1:11" x14ac:dyDescent="0.25">
      <c r="A188" s="1585"/>
      <c r="B188" s="1586">
        <v>95</v>
      </c>
      <c r="C188" s="1584" t="s">
        <v>1002</v>
      </c>
      <c r="D188" s="1611" t="s">
        <v>11245</v>
      </c>
      <c r="E188" s="1586">
        <v>95</v>
      </c>
      <c r="G188" s="1587" t="s">
        <v>10006</v>
      </c>
      <c r="H188" s="1192">
        <v>5</v>
      </c>
      <c r="I188" s="1192">
        <v>5</v>
      </c>
      <c r="J188" s="1240"/>
      <c r="K188" s="1211" t="s">
        <v>10353</v>
      </c>
    </row>
    <row r="189" spans="1:11" ht="30" x14ac:dyDescent="0.25">
      <c r="A189" s="1576"/>
      <c r="B189" s="1577" t="s">
        <v>10625</v>
      </c>
      <c r="C189" s="1575" t="s">
        <v>10626</v>
      </c>
      <c r="D189" s="1611" t="s">
        <v>11245</v>
      </c>
      <c r="E189" s="1577" t="s">
        <v>10625</v>
      </c>
      <c r="G189" s="1578" t="s">
        <v>9972</v>
      </c>
      <c r="H189" s="1192">
        <v>5</v>
      </c>
      <c r="I189" s="1192">
        <v>32</v>
      </c>
      <c r="J189" s="1239"/>
      <c r="K189" s="1227" t="s">
        <v>10627</v>
      </c>
    </row>
    <row r="190" spans="1:11" x14ac:dyDescent="0.25">
      <c r="A190" s="1576" t="s">
        <v>11216</v>
      </c>
      <c r="B190" s="1577" t="s">
        <v>10438</v>
      </c>
      <c r="C190" s="1575" t="s">
        <v>10439</v>
      </c>
      <c r="D190" s="1611" t="s">
        <v>9992</v>
      </c>
      <c r="E190" s="1577" t="s">
        <v>10438</v>
      </c>
      <c r="G190" s="1578" t="s">
        <v>9972</v>
      </c>
      <c r="H190" s="1192" t="s">
        <v>9987</v>
      </c>
      <c r="I190" s="1192" t="s">
        <v>9987</v>
      </c>
      <c r="J190" s="1239" t="s">
        <v>9973</v>
      </c>
      <c r="K190" s="1227" t="s">
        <v>10440</v>
      </c>
    </row>
    <row r="191" spans="1:11" x14ac:dyDescent="0.25">
      <c r="A191" s="1576"/>
      <c r="B191" s="1577">
        <v>56</v>
      </c>
      <c r="C191" s="1575" t="s">
        <v>9994</v>
      </c>
      <c r="D191" s="1611"/>
      <c r="E191" s="1577">
        <v>56</v>
      </c>
      <c r="G191" s="1578" t="s">
        <v>9972</v>
      </c>
      <c r="H191" s="1192"/>
      <c r="I191" s="1192"/>
      <c r="J191" s="1239"/>
      <c r="K191" s="1227"/>
    </row>
    <row r="192" spans="1:11" x14ac:dyDescent="0.25">
      <c r="A192" s="1576"/>
      <c r="B192" s="1577" t="s">
        <v>65</v>
      </c>
      <c r="C192" s="1575" t="s">
        <v>10615</v>
      </c>
      <c r="D192" s="1611" t="s">
        <v>11245</v>
      </c>
      <c r="E192" s="1577" t="s">
        <v>65</v>
      </c>
      <c r="G192" s="1578" t="s">
        <v>9972</v>
      </c>
      <c r="H192" s="1192">
        <v>0</v>
      </c>
      <c r="I192" s="1192">
        <v>19</v>
      </c>
      <c r="J192" s="1239"/>
      <c r="K192" s="1227" t="s">
        <v>10616</v>
      </c>
    </row>
    <row r="193" spans="1:11" x14ac:dyDescent="0.25">
      <c r="A193" s="1576" t="s">
        <v>11216</v>
      </c>
      <c r="B193" s="1577" t="s">
        <v>10441</v>
      </c>
      <c r="C193" s="1575" t="s">
        <v>10442</v>
      </c>
      <c r="D193" s="1611" t="s">
        <v>9996</v>
      </c>
      <c r="E193" s="1577" t="s">
        <v>10441</v>
      </c>
      <c r="G193" s="1578" t="s">
        <v>9972</v>
      </c>
      <c r="H193" s="1192" t="s">
        <v>9987</v>
      </c>
      <c r="I193" s="1192" t="s">
        <v>9987</v>
      </c>
      <c r="J193" s="1239" t="s">
        <v>9993</v>
      </c>
      <c r="K193" s="1227" t="s">
        <v>10443</v>
      </c>
    </row>
    <row r="194" spans="1:11" ht="30" x14ac:dyDescent="0.25">
      <c r="A194" s="1576" t="s">
        <v>11216</v>
      </c>
      <c r="B194" s="1577">
        <v>57</v>
      </c>
      <c r="C194" s="1575" t="s">
        <v>8039</v>
      </c>
      <c r="D194" s="1611" t="s">
        <v>11327</v>
      </c>
      <c r="E194" s="1577">
        <v>57</v>
      </c>
      <c r="G194" s="1578" t="s">
        <v>9972</v>
      </c>
      <c r="H194" s="1192">
        <v>0</v>
      </c>
      <c r="I194" s="1192">
        <v>19</v>
      </c>
      <c r="J194" s="1239" t="s">
        <v>9973</v>
      </c>
      <c r="K194" s="1227" t="s">
        <v>11107</v>
      </c>
    </row>
    <row r="195" spans="1:11" x14ac:dyDescent="0.25">
      <c r="A195" s="1576"/>
      <c r="B195" s="1577">
        <v>58</v>
      </c>
      <c r="C195" s="1575" t="s">
        <v>9997</v>
      </c>
      <c r="D195" s="1611" t="s">
        <v>11245</v>
      </c>
      <c r="E195" s="1577">
        <v>58</v>
      </c>
      <c r="G195" s="1578" t="s">
        <v>9972</v>
      </c>
      <c r="H195" s="1192"/>
      <c r="I195" s="1192"/>
      <c r="J195" s="1239" t="s">
        <v>9973</v>
      </c>
      <c r="K195" s="1227"/>
    </row>
    <row r="196" spans="1:11" x14ac:dyDescent="0.25">
      <c r="A196" s="1585"/>
      <c r="B196" s="1586">
        <v>98</v>
      </c>
      <c r="C196" s="1584" t="s">
        <v>10357</v>
      </c>
      <c r="D196" s="1611" t="s">
        <v>11245</v>
      </c>
      <c r="E196" s="1586">
        <v>98</v>
      </c>
      <c r="G196" s="1587" t="s">
        <v>10006</v>
      </c>
      <c r="H196" s="1192">
        <v>20</v>
      </c>
      <c r="I196" s="1192">
        <v>20</v>
      </c>
      <c r="J196" s="1240" t="s">
        <v>9973</v>
      </c>
      <c r="K196" s="1211" t="s">
        <v>10358</v>
      </c>
    </row>
    <row r="197" spans="1:11" x14ac:dyDescent="0.25">
      <c r="A197" s="1576" t="s">
        <v>11216</v>
      </c>
      <c r="B197" s="1577">
        <v>97</v>
      </c>
      <c r="C197" s="1575" t="s">
        <v>10355</v>
      </c>
      <c r="D197" s="1611" t="s">
        <v>11245</v>
      </c>
      <c r="E197" s="1577">
        <v>97</v>
      </c>
      <c r="G197" s="1578" t="s">
        <v>9972</v>
      </c>
      <c r="H197" s="1192">
        <v>0</v>
      </c>
      <c r="I197" s="1192">
        <v>252</v>
      </c>
      <c r="J197" s="1239" t="s">
        <v>9973</v>
      </c>
      <c r="K197" s="1227" t="s">
        <v>10356</v>
      </c>
    </row>
    <row r="198" spans="1:11" x14ac:dyDescent="0.25">
      <c r="A198" s="1585"/>
      <c r="B198" s="1586" t="s">
        <v>10025</v>
      </c>
      <c r="C198" s="2958" t="s">
        <v>10026</v>
      </c>
      <c r="D198" s="1611" t="s">
        <v>11268</v>
      </c>
      <c r="E198" s="1586" t="s">
        <v>10025</v>
      </c>
      <c r="G198" s="1587" t="s">
        <v>10006</v>
      </c>
      <c r="H198" s="1192">
        <v>2</v>
      </c>
      <c r="I198" s="1192">
        <v>2</v>
      </c>
      <c r="J198" s="1240" t="s">
        <v>9973</v>
      </c>
      <c r="K198" s="1211" t="s">
        <v>11101</v>
      </c>
    </row>
    <row r="199" spans="1:11" x14ac:dyDescent="0.25">
      <c r="A199" s="1585"/>
      <c r="B199" s="1586" t="s">
        <v>10046</v>
      </c>
      <c r="C199" s="2958" t="s">
        <v>10047</v>
      </c>
      <c r="D199" s="1611" t="s">
        <v>11270</v>
      </c>
      <c r="E199" s="1586" t="s">
        <v>10046</v>
      </c>
      <c r="G199" s="1587" t="s">
        <v>10006</v>
      </c>
      <c r="H199" s="1192">
        <v>1</v>
      </c>
      <c r="I199" s="1192">
        <v>1</v>
      </c>
      <c r="J199" s="1240" t="s">
        <v>9973</v>
      </c>
      <c r="K199" s="1211" t="s">
        <v>10048</v>
      </c>
    </row>
    <row r="200" spans="1:11" x14ac:dyDescent="0.25">
      <c r="A200" s="1594"/>
      <c r="B200" s="1595" t="s">
        <v>8419</v>
      </c>
      <c r="C200" s="1630" t="s">
        <v>10361</v>
      </c>
      <c r="D200" s="1612" t="s">
        <v>11292</v>
      </c>
      <c r="E200" s="1595" t="s">
        <v>8419</v>
      </c>
      <c r="G200" s="1596" t="s">
        <v>2858</v>
      </c>
      <c r="H200" s="1192">
        <v>3</v>
      </c>
      <c r="I200" s="1192">
        <v>3</v>
      </c>
      <c r="J200" s="1245" t="s">
        <v>9993</v>
      </c>
      <c r="K200" s="1230" t="s">
        <v>10362</v>
      </c>
    </row>
    <row r="201" spans="1:11" x14ac:dyDescent="0.25">
      <c r="A201" s="1585"/>
      <c r="B201" s="1586">
        <v>99</v>
      </c>
      <c r="C201" s="1584" t="s">
        <v>10359</v>
      </c>
      <c r="D201" s="1611" t="s">
        <v>11245</v>
      </c>
      <c r="E201" s="1586">
        <v>99</v>
      </c>
      <c r="G201" s="1587" t="s">
        <v>10006</v>
      </c>
      <c r="H201" s="1192" t="s">
        <v>9987</v>
      </c>
      <c r="I201" s="1192" t="s">
        <v>9987</v>
      </c>
      <c r="J201" s="1240" t="s">
        <v>9973</v>
      </c>
      <c r="K201" s="1211" t="s">
        <v>10360</v>
      </c>
    </row>
    <row r="202" spans="1:11" x14ac:dyDescent="0.25">
      <c r="A202" s="1585"/>
      <c r="B202" s="1586" t="s">
        <v>10059</v>
      </c>
      <c r="C202" s="1584" t="s">
        <v>10060</v>
      </c>
      <c r="D202" s="1611" t="s">
        <v>1094</v>
      </c>
      <c r="E202" s="1586" t="s">
        <v>10059</v>
      </c>
      <c r="G202" s="1587" t="s">
        <v>10006</v>
      </c>
      <c r="H202" s="1192">
        <v>1</v>
      </c>
      <c r="I202" s="1192">
        <v>1</v>
      </c>
      <c r="J202" s="1240"/>
      <c r="K202" s="1211" t="s">
        <v>10061</v>
      </c>
    </row>
    <row r="203" spans="1:11" x14ac:dyDescent="0.25">
      <c r="A203" s="1585"/>
      <c r="B203" s="1586" t="s">
        <v>10063</v>
      </c>
      <c r="C203" s="1584" t="s">
        <v>10064</v>
      </c>
      <c r="D203" s="1611" t="s">
        <v>11270</v>
      </c>
      <c r="E203" s="1586" t="s">
        <v>10063</v>
      </c>
      <c r="G203" s="1587" t="s">
        <v>10006</v>
      </c>
      <c r="H203" s="1192">
        <v>1</v>
      </c>
      <c r="I203" s="1192">
        <v>1</v>
      </c>
      <c r="J203" s="1240"/>
      <c r="K203" s="1211" t="s">
        <v>10065</v>
      </c>
    </row>
    <row r="204" spans="1:11" x14ac:dyDescent="0.25">
      <c r="A204" s="1585"/>
      <c r="B204" s="1586" t="s">
        <v>10502</v>
      </c>
      <c r="C204" s="1584" t="s">
        <v>10503</v>
      </c>
      <c r="D204" s="1611" t="s">
        <v>11668</v>
      </c>
      <c r="E204" s="1586" t="s">
        <v>10502</v>
      </c>
      <c r="G204" s="1587" t="s">
        <v>10006</v>
      </c>
      <c r="H204" s="1192">
        <v>2</v>
      </c>
      <c r="I204" s="1192">
        <v>4</v>
      </c>
      <c r="J204" s="1240" t="s">
        <v>9973</v>
      </c>
      <c r="K204" s="1211" t="s">
        <v>10504</v>
      </c>
    </row>
    <row r="205" spans="1:11" x14ac:dyDescent="0.25">
      <c r="A205" s="1585"/>
      <c r="B205" s="1586" t="s">
        <v>10363</v>
      </c>
      <c r="C205" s="1584" t="s">
        <v>10364</v>
      </c>
      <c r="D205" s="1611" t="s">
        <v>11245</v>
      </c>
      <c r="E205" s="1586" t="s">
        <v>10363</v>
      </c>
      <c r="G205" s="1587" t="s">
        <v>10006</v>
      </c>
      <c r="H205" s="1192">
        <v>2</v>
      </c>
      <c r="I205" s="1192">
        <v>2</v>
      </c>
      <c r="J205" s="1240" t="s">
        <v>9973</v>
      </c>
      <c r="K205" s="1211" t="s">
        <v>10365</v>
      </c>
    </row>
    <row r="206" spans="1:11" x14ac:dyDescent="0.25">
      <c r="A206" s="1585"/>
      <c r="B206" s="1586" t="s">
        <v>10444</v>
      </c>
      <c r="C206" s="1584" t="s">
        <v>10445</v>
      </c>
      <c r="D206" s="1612" t="s">
        <v>11264</v>
      </c>
      <c r="E206" s="1586" t="s">
        <v>10444</v>
      </c>
      <c r="G206" s="1587" t="s">
        <v>10006</v>
      </c>
      <c r="H206" s="1192">
        <v>3</v>
      </c>
      <c r="I206" s="1192">
        <v>3</v>
      </c>
      <c r="J206" s="1240" t="s">
        <v>9993</v>
      </c>
      <c r="K206" s="1211" t="s">
        <v>10446</v>
      </c>
    </row>
    <row r="207" spans="1:11" ht="30" x14ac:dyDescent="0.25">
      <c r="A207" s="1594"/>
      <c r="B207" s="1595" t="s">
        <v>10366</v>
      </c>
      <c r="C207" s="1593" t="s">
        <v>10367</v>
      </c>
      <c r="D207" s="1611" t="s">
        <v>9127</v>
      </c>
      <c r="E207" s="1595" t="s">
        <v>10366</v>
      </c>
      <c r="G207" s="1596" t="s">
        <v>2858</v>
      </c>
      <c r="H207" s="1192">
        <v>1</v>
      </c>
      <c r="I207" s="1192">
        <v>1</v>
      </c>
      <c r="J207" s="1245" t="s">
        <v>9993</v>
      </c>
      <c r="K207" s="1230" t="s">
        <v>11102</v>
      </c>
    </row>
    <row r="208" spans="1:11" ht="30" x14ac:dyDescent="0.25">
      <c r="A208" s="1576"/>
      <c r="B208" s="1577" t="s">
        <v>10606</v>
      </c>
      <c r="C208" s="1575" t="s">
        <v>10609</v>
      </c>
      <c r="D208" s="1611" t="s">
        <v>11245</v>
      </c>
      <c r="E208" s="1577" t="s">
        <v>10606</v>
      </c>
      <c r="G208" s="1578" t="s">
        <v>9972</v>
      </c>
      <c r="H208" s="1192" t="s">
        <v>9987</v>
      </c>
      <c r="I208" s="1192" t="s">
        <v>9987</v>
      </c>
      <c r="J208" s="1239"/>
      <c r="K208" s="1227" t="s">
        <v>10610</v>
      </c>
    </row>
    <row r="209" spans="1:11" x14ac:dyDescent="0.25">
      <c r="A209" s="1576"/>
      <c r="B209" s="1577" t="s">
        <v>10611</v>
      </c>
      <c r="C209" s="1579" t="s">
        <v>10612</v>
      </c>
      <c r="D209" s="1611" t="s">
        <v>11661</v>
      </c>
      <c r="E209" s="1577" t="s">
        <v>10611</v>
      </c>
      <c r="G209" s="1578" t="s">
        <v>9972</v>
      </c>
      <c r="H209" s="1192">
        <v>4</v>
      </c>
      <c r="I209" s="1192">
        <v>4</v>
      </c>
      <c r="J209" s="1239"/>
      <c r="K209" s="1227" t="s">
        <v>11110</v>
      </c>
    </row>
    <row r="210" spans="1:11" x14ac:dyDescent="0.25">
      <c r="A210" s="1585"/>
      <c r="B210" s="1586" t="s">
        <v>63</v>
      </c>
      <c r="C210" s="1584" t="s">
        <v>10483</v>
      </c>
      <c r="D210" s="1611" t="s">
        <v>11658</v>
      </c>
      <c r="E210" s="1586" t="s">
        <v>63</v>
      </c>
      <c r="G210" s="1587" t="s">
        <v>10006</v>
      </c>
      <c r="H210" s="1192">
        <v>4</v>
      </c>
      <c r="I210" s="1192">
        <v>4</v>
      </c>
      <c r="J210" s="1240" t="s">
        <v>9993</v>
      </c>
      <c r="K210" s="1211" t="s">
        <v>10484</v>
      </c>
    </row>
    <row r="211" spans="1:11" x14ac:dyDescent="0.25">
      <c r="A211" s="1576"/>
      <c r="B211" s="1577" t="s">
        <v>10658</v>
      </c>
      <c r="C211" s="1575" t="s">
        <v>10659</v>
      </c>
      <c r="D211" s="1611" t="s">
        <v>11245</v>
      </c>
      <c r="E211" s="1746" t="s">
        <v>10658</v>
      </c>
      <c r="G211" s="1578" t="s">
        <v>9972</v>
      </c>
      <c r="H211" s="1192">
        <v>0</v>
      </c>
      <c r="I211" s="1192">
        <v>192</v>
      </c>
      <c r="J211" s="1239"/>
      <c r="K211" s="1227" t="s">
        <v>10660</v>
      </c>
    </row>
    <row r="212" spans="1:11" x14ac:dyDescent="0.25">
      <c r="A212" s="1576"/>
      <c r="B212" s="1577" t="s">
        <v>10663</v>
      </c>
      <c r="C212" s="1575" t="s">
        <v>10664</v>
      </c>
      <c r="D212" s="1611" t="s">
        <v>11245</v>
      </c>
      <c r="E212" s="1746" t="s">
        <v>10663</v>
      </c>
      <c r="G212" s="1578" t="s">
        <v>9972</v>
      </c>
      <c r="H212" s="1192">
        <v>0</v>
      </c>
      <c r="I212" s="1192">
        <v>192</v>
      </c>
      <c r="J212" s="1239"/>
      <c r="K212" s="1227" t="s">
        <v>10665</v>
      </c>
    </row>
    <row r="213" spans="1:11" x14ac:dyDescent="0.25">
      <c r="A213" s="1576"/>
      <c r="B213" s="1577" t="s">
        <v>8146</v>
      </c>
      <c r="C213" s="1575" t="s">
        <v>10668</v>
      </c>
      <c r="D213" s="1611" t="s">
        <v>11245</v>
      </c>
      <c r="E213" s="1746" t="s">
        <v>8146</v>
      </c>
      <c r="G213" s="1578" t="s">
        <v>9972</v>
      </c>
      <c r="H213" s="1192">
        <v>0</v>
      </c>
      <c r="I213" s="1192">
        <v>192</v>
      </c>
      <c r="J213" s="1239"/>
      <c r="K213" s="1227" t="s">
        <v>10665</v>
      </c>
    </row>
    <row r="214" spans="1:11" x14ac:dyDescent="0.25">
      <c r="A214" s="1576"/>
      <c r="B214" s="1577" t="s">
        <v>8145</v>
      </c>
      <c r="C214" s="1744" t="s">
        <v>10670</v>
      </c>
      <c r="D214" s="1611" t="s">
        <v>11245</v>
      </c>
      <c r="E214" s="1746" t="s">
        <v>8145</v>
      </c>
      <c r="F214" s="59"/>
      <c r="G214" s="1677" t="s">
        <v>9972</v>
      </c>
      <c r="H214" s="1192">
        <v>0</v>
      </c>
      <c r="I214" s="1192">
        <v>192</v>
      </c>
      <c r="J214" s="1239"/>
      <c r="K214" s="1227" t="s">
        <v>10665</v>
      </c>
    </row>
    <row r="215" spans="1:11" x14ac:dyDescent="0.25">
      <c r="A215" s="1576"/>
      <c r="B215" s="1577" t="s">
        <v>8129</v>
      </c>
      <c r="C215" s="1744" t="s">
        <v>10672</v>
      </c>
      <c r="D215" s="1611" t="s">
        <v>11245</v>
      </c>
      <c r="E215" s="1746" t="s">
        <v>8129</v>
      </c>
      <c r="F215" s="59"/>
      <c r="G215" s="1677" t="s">
        <v>9972</v>
      </c>
      <c r="H215" s="1192">
        <v>0</v>
      </c>
      <c r="I215" s="1192">
        <v>192</v>
      </c>
      <c r="J215" s="1239"/>
      <c r="K215" s="1227" t="s">
        <v>10665</v>
      </c>
    </row>
    <row r="216" spans="1:11" x14ac:dyDescent="0.25">
      <c r="A216" s="1576" t="s">
        <v>11216</v>
      </c>
      <c r="B216" s="1577" t="s">
        <v>10450</v>
      </c>
      <c r="C216" s="1744" t="s">
        <v>10451</v>
      </c>
      <c r="D216" s="1611" t="s">
        <v>11245</v>
      </c>
      <c r="E216" s="1746" t="s">
        <v>10450</v>
      </c>
      <c r="F216" s="59"/>
      <c r="G216" s="1578" t="s">
        <v>9972</v>
      </c>
      <c r="H216" s="1678">
        <v>1</v>
      </c>
      <c r="I216" s="1238">
        <v>1</v>
      </c>
      <c r="J216" s="1239" t="s">
        <v>9993</v>
      </c>
      <c r="K216" s="1227" t="s">
        <v>10452</v>
      </c>
    </row>
    <row r="217" spans="1:11" x14ac:dyDescent="0.25">
      <c r="A217" s="1576"/>
      <c r="B217" s="1577" t="s">
        <v>10681</v>
      </c>
      <c r="C217" s="1744" t="s">
        <v>10684</v>
      </c>
      <c r="D217" s="1611" t="s">
        <v>9989</v>
      </c>
      <c r="E217" s="1746" t="s">
        <v>10681</v>
      </c>
      <c r="F217" s="59"/>
      <c r="G217" s="1578" t="s">
        <v>9972</v>
      </c>
      <c r="H217" s="1678"/>
      <c r="I217" s="1238"/>
      <c r="J217" s="1239"/>
      <c r="K217" s="1227"/>
    </row>
    <row r="218" spans="1:11" x14ac:dyDescent="0.25">
      <c r="A218" s="1576"/>
      <c r="B218" s="1577" t="s">
        <v>8129</v>
      </c>
      <c r="C218" s="1744" t="s">
        <v>8142</v>
      </c>
      <c r="D218" s="1611" t="s">
        <v>11245</v>
      </c>
      <c r="E218" s="1746" t="s">
        <v>8129</v>
      </c>
      <c r="F218" s="59"/>
      <c r="G218" s="1578" t="s">
        <v>9972</v>
      </c>
      <c r="H218" s="1678" t="s">
        <v>9987</v>
      </c>
      <c r="I218" s="1192" t="s">
        <v>9987</v>
      </c>
      <c r="J218" s="1239"/>
      <c r="K218" s="1227" t="s">
        <v>10673</v>
      </c>
    </row>
    <row r="219" spans="1:11" x14ac:dyDescent="0.25">
      <c r="A219" s="1576"/>
      <c r="B219" s="1577" t="s">
        <v>8146</v>
      </c>
      <c r="C219" s="1744" t="s">
        <v>8144</v>
      </c>
      <c r="D219" s="1611" t="s">
        <v>11245</v>
      </c>
      <c r="E219" s="1746" t="s">
        <v>8146</v>
      </c>
      <c r="F219" s="59"/>
      <c r="G219" s="1578" t="s">
        <v>9972</v>
      </c>
      <c r="H219" s="1678" t="s">
        <v>9987</v>
      </c>
      <c r="I219" s="1192" t="s">
        <v>9987</v>
      </c>
      <c r="J219" s="1239"/>
      <c r="K219" s="1227" t="s">
        <v>10669</v>
      </c>
    </row>
    <row r="220" spans="1:11" x14ac:dyDescent="0.25">
      <c r="A220" s="1607"/>
      <c r="B220" s="1608" t="s">
        <v>10653</v>
      </c>
      <c r="C220" s="1744" t="s">
        <v>10655</v>
      </c>
      <c r="D220" s="1611" t="s">
        <v>11662</v>
      </c>
      <c r="E220" s="1746" t="s">
        <v>10653</v>
      </c>
      <c r="F220" s="59"/>
      <c r="G220" s="1578" t="s">
        <v>9972</v>
      </c>
      <c r="H220" s="1678">
        <v>6</v>
      </c>
      <c r="I220" s="1192">
        <v>6</v>
      </c>
      <c r="J220" s="1239"/>
      <c r="K220" s="1227" t="s">
        <v>10656</v>
      </c>
    </row>
    <row r="221" spans="1:11" x14ac:dyDescent="0.25">
      <c r="A221" s="1585"/>
      <c r="B221" s="1586" t="s">
        <v>10619</v>
      </c>
      <c r="C221" s="1744" t="s">
        <v>10620</v>
      </c>
      <c r="D221" s="1611" t="s">
        <v>11245</v>
      </c>
      <c r="E221" s="1746" t="s">
        <v>10619</v>
      </c>
      <c r="F221" s="59"/>
      <c r="G221" s="1578" t="s">
        <v>9972</v>
      </c>
      <c r="H221" s="1678" t="s">
        <v>9987</v>
      </c>
      <c r="I221" s="1192" t="s">
        <v>9987</v>
      </c>
      <c r="J221" s="1239"/>
      <c r="K221" s="1227"/>
    </row>
    <row r="222" spans="1:11" x14ac:dyDescent="0.25">
      <c r="A222" s="1576"/>
      <c r="B222" s="1577" t="s">
        <v>8145</v>
      </c>
      <c r="C222" s="1744" t="s">
        <v>8140</v>
      </c>
      <c r="D222" s="1611" t="s">
        <v>11245</v>
      </c>
      <c r="E222" s="1746" t="s">
        <v>8145</v>
      </c>
      <c r="F222" s="59"/>
      <c r="G222" s="1578" t="s">
        <v>9972</v>
      </c>
      <c r="H222" s="1678" t="s">
        <v>9987</v>
      </c>
      <c r="I222" s="1192" t="s">
        <v>9987</v>
      </c>
      <c r="J222" s="1239"/>
      <c r="K222" s="1227" t="s">
        <v>10671</v>
      </c>
    </row>
    <row r="223" spans="1:11" x14ac:dyDescent="0.25">
      <c r="A223" s="1585"/>
      <c r="B223" s="1586" t="s">
        <v>10674</v>
      </c>
      <c r="C223" s="1883" t="s">
        <v>10675</v>
      </c>
      <c r="D223" s="1611" t="s">
        <v>11270</v>
      </c>
      <c r="E223" s="1885" t="s">
        <v>10674</v>
      </c>
      <c r="F223" s="59"/>
      <c r="G223" s="1587" t="s">
        <v>10006</v>
      </c>
      <c r="H223" s="1678">
        <v>1</v>
      </c>
      <c r="I223" s="1238">
        <v>1</v>
      </c>
      <c r="J223" s="1240"/>
      <c r="K223" s="1211" t="s">
        <v>10676</v>
      </c>
    </row>
    <row r="224" spans="1:11" x14ac:dyDescent="0.25">
      <c r="A224" s="1585"/>
      <c r="B224" s="1586" t="s">
        <v>10677</v>
      </c>
      <c r="C224" s="1883" t="s">
        <v>10678</v>
      </c>
      <c r="D224" s="1611" t="s">
        <v>9989</v>
      </c>
      <c r="E224" s="1885" t="s">
        <v>10677</v>
      </c>
      <c r="F224" s="59"/>
      <c r="G224" s="1888" t="s">
        <v>10006</v>
      </c>
      <c r="H224" s="1678"/>
      <c r="I224" s="1238"/>
      <c r="J224" s="1240"/>
      <c r="K224" s="1211"/>
    </row>
    <row r="225" spans="1:11" x14ac:dyDescent="0.25">
      <c r="A225" s="1882"/>
      <c r="B225" s="1595" t="s">
        <v>12535</v>
      </c>
      <c r="C225" s="1884" t="s">
        <v>12534</v>
      </c>
      <c r="D225" s="1887" t="s">
        <v>11262</v>
      </c>
      <c r="E225" s="1886" t="s">
        <v>12535</v>
      </c>
      <c r="F225" s="947"/>
      <c r="G225" s="1380" t="s">
        <v>11674</v>
      </c>
      <c r="H225" s="999"/>
      <c r="I225" s="1327"/>
      <c r="J225" s="1889" t="s">
        <v>9993</v>
      </c>
      <c r="K225" s="199"/>
    </row>
  </sheetData>
  <sortState xmlns:xlrd2="http://schemas.microsoft.com/office/spreadsheetml/2017/richdata2" ref="A1:K223">
    <sortCondition ref="C175"/>
  </sortState>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22"/>
  <dimension ref="A1:P575"/>
  <sheetViews>
    <sheetView zoomScale="75" zoomScaleNormal="75" workbookViewId="0">
      <selection activeCell="C55" sqref="C55"/>
    </sheetView>
  </sheetViews>
  <sheetFormatPr baseColWidth="10" defaultColWidth="255.5703125" defaultRowHeight="15" x14ac:dyDescent="0.25"/>
  <cols>
    <col min="1" max="1" width="76.28515625" style="1190" customWidth="1"/>
    <col min="2" max="2" width="10.5703125" style="1223" bestFit="1" customWidth="1"/>
    <col min="3" max="3" width="9.85546875" style="3089" bestFit="1" customWidth="1"/>
    <col min="4" max="4" width="10.5703125" style="1194" customWidth="1"/>
    <col min="5" max="5" width="15" style="1084" customWidth="1"/>
    <col min="6" max="6" width="13" style="1176" customWidth="1"/>
    <col min="7" max="7" width="11.28515625" style="1176" customWidth="1"/>
    <col min="8" max="8" width="9.7109375" style="1191" customWidth="1"/>
    <col min="9" max="9" width="145.5703125" style="413" customWidth="1"/>
    <col min="10" max="10" width="10.5703125" style="413" bestFit="1" customWidth="1"/>
    <col min="11" max="11" width="15" style="1191" customWidth="1"/>
    <col min="12" max="12" width="57.5703125" style="413" bestFit="1" customWidth="1"/>
    <col min="13" max="13" width="7.5703125" style="413" bestFit="1" customWidth="1"/>
    <col min="14" max="14" width="23.7109375" style="1191" bestFit="1" customWidth="1"/>
    <col min="16" max="16" width="51" style="1219" bestFit="1" customWidth="1"/>
    <col min="17" max="16384" width="255.5703125" style="413"/>
  </cols>
  <sheetData>
    <row r="1" spans="1:16" s="3145" customFormat="1" x14ac:dyDescent="0.25">
      <c r="A1" s="3145" t="s">
        <v>2328</v>
      </c>
      <c r="B1" s="3146" t="s">
        <v>9963</v>
      </c>
      <c r="C1" s="3147" t="s">
        <v>7130</v>
      </c>
      <c r="D1" s="3146"/>
      <c r="E1" s="3148" t="s">
        <v>9962</v>
      </c>
      <c r="F1" s="3146" t="s">
        <v>19811</v>
      </c>
      <c r="G1" s="3146" t="s">
        <v>19812</v>
      </c>
      <c r="H1" s="3146" t="s">
        <v>9966</v>
      </c>
      <c r="I1" s="3145" t="s">
        <v>2329</v>
      </c>
      <c r="K1" s="3146"/>
      <c r="N1" s="3146"/>
      <c r="O1" s="3149"/>
    </row>
    <row r="2" spans="1:16" ht="30" x14ac:dyDescent="0.25">
      <c r="A2" s="1575" t="s">
        <v>9981</v>
      </c>
      <c r="B2" s="1576">
        <v>61</v>
      </c>
      <c r="C2" s="3094" t="s">
        <v>8175</v>
      </c>
      <c r="D2" s="1578" t="s">
        <v>9972</v>
      </c>
      <c r="E2" s="2828" t="s">
        <v>11243</v>
      </c>
      <c r="F2" s="2829">
        <v>5</v>
      </c>
      <c r="G2" s="2829">
        <v>16</v>
      </c>
      <c r="H2" s="1266" t="s">
        <v>9973</v>
      </c>
      <c r="I2" s="3095" t="s">
        <v>9982</v>
      </c>
      <c r="J2" s="3090" t="s">
        <v>8949</v>
      </c>
      <c r="K2" s="628" t="s">
        <v>8950</v>
      </c>
      <c r="L2" s="627" t="s">
        <v>2328</v>
      </c>
      <c r="M2" s="1069" t="s">
        <v>9962</v>
      </c>
      <c r="N2" s="628" t="s">
        <v>8950</v>
      </c>
      <c r="P2" s="1233" t="s">
        <v>11127</v>
      </c>
    </row>
    <row r="3" spans="1:16" x14ac:dyDescent="0.25">
      <c r="A3" s="1606" t="s">
        <v>9968</v>
      </c>
      <c r="B3" s="1607"/>
      <c r="C3" s="3096" t="s">
        <v>196</v>
      </c>
      <c r="D3" s="1573"/>
      <c r="E3" s="2828"/>
      <c r="F3" s="2829"/>
      <c r="G3" s="2829"/>
      <c r="H3" s="3097"/>
      <c r="I3" s="3098"/>
      <c r="J3" s="1499"/>
      <c r="K3" s="1562"/>
      <c r="L3" s="1566"/>
      <c r="M3" s="1559"/>
      <c r="N3" s="1562"/>
      <c r="P3" s="1234" t="s">
        <v>11143</v>
      </c>
    </row>
    <row r="4" spans="1:16" x14ac:dyDescent="0.25">
      <c r="A4" s="1590" t="s">
        <v>9969</v>
      </c>
      <c r="B4" s="1591"/>
      <c r="C4" s="3099">
        <v>41</v>
      </c>
      <c r="D4" s="1592"/>
      <c r="E4" s="2828"/>
      <c r="F4" s="2829"/>
      <c r="G4" s="2829"/>
      <c r="H4" s="3100"/>
      <c r="I4" s="3101"/>
      <c r="J4" s="1499"/>
      <c r="K4" s="317"/>
      <c r="L4" s="1561"/>
      <c r="M4" s="1559"/>
      <c r="N4" s="317"/>
      <c r="P4" s="1234" t="s">
        <v>11142</v>
      </c>
    </row>
    <row r="5" spans="1:16" x14ac:dyDescent="0.25">
      <c r="A5" s="1575" t="s">
        <v>9970</v>
      </c>
      <c r="B5" s="1576" t="s">
        <v>11218</v>
      </c>
      <c r="C5" s="3094">
        <v>42</v>
      </c>
      <c r="D5" s="1578" t="s">
        <v>9972</v>
      </c>
      <c r="E5" s="2828" t="s">
        <v>291</v>
      </c>
      <c r="F5" s="2829">
        <v>3</v>
      </c>
      <c r="G5" s="2829">
        <v>3</v>
      </c>
      <c r="H5" s="1266" t="s">
        <v>9973</v>
      </c>
      <c r="I5" s="3095" t="s">
        <v>9971</v>
      </c>
      <c r="J5" s="3091" t="s">
        <v>8961</v>
      </c>
      <c r="K5" s="1221">
        <v>72</v>
      </c>
      <c r="L5" s="1066" t="s">
        <v>8975</v>
      </c>
      <c r="M5" s="1119"/>
      <c r="N5" s="1221">
        <v>72</v>
      </c>
      <c r="P5" s="1234" t="s">
        <v>11148</v>
      </c>
    </row>
    <row r="6" spans="1:16" x14ac:dyDescent="0.25">
      <c r="A6" s="1590" t="s">
        <v>9974</v>
      </c>
      <c r="B6" s="1591"/>
      <c r="C6" s="3099">
        <v>43</v>
      </c>
      <c r="D6" s="1592"/>
      <c r="E6" s="2828"/>
      <c r="F6" s="2829"/>
      <c r="G6" s="2829"/>
      <c r="H6" s="3100"/>
      <c r="I6" s="3101"/>
      <c r="J6" s="1499"/>
      <c r="K6" s="317"/>
      <c r="L6" s="1561"/>
      <c r="M6" s="1559"/>
      <c r="N6" s="317"/>
      <c r="P6" s="1234" t="s">
        <v>11136</v>
      </c>
    </row>
    <row r="7" spans="1:16" x14ac:dyDescent="0.25">
      <c r="A7" s="1590" t="s">
        <v>9975</v>
      </c>
      <c r="B7" s="1591"/>
      <c r="C7" s="3099">
        <v>44</v>
      </c>
      <c r="D7" s="1592"/>
      <c r="E7" s="2828"/>
      <c r="F7" s="2829"/>
      <c r="G7" s="2829"/>
      <c r="H7" s="3100"/>
      <c r="I7" s="3101"/>
      <c r="J7" s="1499"/>
      <c r="K7" s="317"/>
      <c r="L7" s="1561"/>
      <c r="M7" s="1559"/>
      <c r="N7" s="317"/>
      <c r="P7" s="1234" t="s">
        <v>11138</v>
      </c>
    </row>
    <row r="8" spans="1:16" x14ac:dyDescent="0.25">
      <c r="A8" s="1590" t="s">
        <v>9976</v>
      </c>
      <c r="B8" s="1591"/>
      <c r="C8" s="3099">
        <v>45</v>
      </c>
      <c r="D8" s="1592"/>
      <c r="E8" s="2828"/>
      <c r="F8" s="2829"/>
      <c r="G8" s="2829"/>
      <c r="H8" s="3100"/>
      <c r="I8" s="3101"/>
      <c r="J8" s="1499"/>
      <c r="K8" s="317"/>
      <c r="L8" s="1561"/>
      <c r="M8" s="1559"/>
      <c r="N8" s="317"/>
      <c r="P8" s="1235" t="s">
        <v>19810</v>
      </c>
    </row>
    <row r="9" spans="1:16" x14ac:dyDescent="0.25">
      <c r="A9" s="1590" t="s">
        <v>9977</v>
      </c>
      <c r="B9" s="1591"/>
      <c r="C9" s="3099">
        <v>46</v>
      </c>
      <c r="D9" s="1592"/>
      <c r="E9" s="2828"/>
      <c r="F9" s="2829"/>
      <c r="G9" s="2829"/>
      <c r="H9" s="3100"/>
      <c r="I9" s="3101"/>
      <c r="J9" s="1499"/>
      <c r="K9" s="317"/>
      <c r="L9" s="1561"/>
      <c r="M9" s="1559"/>
      <c r="N9" s="317"/>
      <c r="P9" s="1234" t="s">
        <v>11140</v>
      </c>
    </row>
    <row r="10" spans="1:16" x14ac:dyDescent="0.25">
      <c r="A10" s="1590" t="s">
        <v>9978</v>
      </c>
      <c r="B10" s="1591"/>
      <c r="C10" s="3099">
        <v>47</v>
      </c>
      <c r="D10" s="1592"/>
      <c r="E10" s="2828"/>
      <c r="F10" s="2829"/>
      <c r="G10" s="2829"/>
      <c r="H10" s="3100"/>
      <c r="I10" s="3101"/>
      <c r="J10" s="1499"/>
      <c r="K10" s="317"/>
      <c r="L10" s="1561"/>
      <c r="M10" s="1559"/>
      <c r="N10" s="317"/>
      <c r="P10" s="1234" t="s">
        <v>11137</v>
      </c>
    </row>
    <row r="11" spans="1:16" x14ac:dyDescent="0.25">
      <c r="A11" s="1590" t="s">
        <v>9979</v>
      </c>
      <c r="B11" s="1591"/>
      <c r="C11" s="3099">
        <v>48</v>
      </c>
      <c r="D11" s="1592"/>
      <c r="E11" s="2828"/>
      <c r="F11" s="2829"/>
      <c r="G11" s="2829"/>
      <c r="H11" s="3100"/>
      <c r="I11" s="3101"/>
      <c r="J11" s="1499"/>
      <c r="K11" s="317"/>
      <c r="L11" s="1561"/>
      <c r="M11" s="1559"/>
      <c r="N11" s="317"/>
      <c r="P11" s="1234" t="s">
        <v>11150</v>
      </c>
    </row>
    <row r="12" spans="1:16" ht="75" x14ac:dyDescent="0.25">
      <c r="A12" s="1575" t="s">
        <v>8014</v>
      </c>
      <c r="B12" s="1576" t="s">
        <v>11217</v>
      </c>
      <c r="C12" s="3094">
        <v>50</v>
      </c>
      <c r="D12" s="1578" t="s">
        <v>9972</v>
      </c>
      <c r="E12" s="2828" t="s">
        <v>9984</v>
      </c>
      <c r="F12" s="2829">
        <v>1</v>
      </c>
      <c r="G12" s="2829">
        <v>16</v>
      </c>
      <c r="H12" s="1266" t="s">
        <v>9973</v>
      </c>
      <c r="I12" s="3095" t="s">
        <v>9983</v>
      </c>
      <c r="J12" s="3091" t="s">
        <v>11220</v>
      </c>
      <c r="K12" s="1221">
        <v>57</v>
      </c>
      <c r="L12" s="1066" t="s">
        <v>8954</v>
      </c>
      <c r="M12" s="1119"/>
      <c r="N12" s="1221">
        <v>57</v>
      </c>
      <c r="P12" s="1234" t="s">
        <v>11151</v>
      </c>
    </row>
    <row r="13" spans="1:16" ht="30" x14ac:dyDescent="0.25">
      <c r="A13" s="1575" t="s">
        <v>9985</v>
      </c>
      <c r="B13" s="1576"/>
      <c r="C13" s="3094">
        <v>51</v>
      </c>
      <c r="D13" s="1578" t="s">
        <v>9972</v>
      </c>
      <c r="E13" s="2828" t="s">
        <v>11245</v>
      </c>
      <c r="F13" s="2829" t="s">
        <v>9987</v>
      </c>
      <c r="G13" s="2829" t="s">
        <v>9987</v>
      </c>
      <c r="H13" s="1266"/>
      <c r="I13" s="3095" t="s">
        <v>9986</v>
      </c>
      <c r="J13" s="3091" t="s">
        <v>8961</v>
      </c>
      <c r="K13" s="1119" t="s">
        <v>11609</v>
      </c>
      <c r="L13" s="605" t="s">
        <v>9021</v>
      </c>
      <c r="M13" s="1119"/>
      <c r="N13" s="1119" t="s">
        <v>11609</v>
      </c>
      <c r="P13" s="1234" t="s">
        <v>11132</v>
      </c>
    </row>
    <row r="14" spans="1:16" x14ac:dyDescent="0.25">
      <c r="A14" s="1575" t="s">
        <v>9988</v>
      </c>
      <c r="B14" s="1576"/>
      <c r="C14" s="3094">
        <v>52</v>
      </c>
      <c r="D14" s="1578" t="s">
        <v>9972</v>
      </c>
      <c r="E14" s="2828" t="s">
        <v>9989</v>
      </c>
      <c r="F14" s="2829"/>
      <c r="G14" s="2829"/>
      <c r="H14" s="1266"/>
      <c r="I14" s="3095"/>
      <c r="J14" s="3091" t="s">
        <v>8961</v>
      </c>
      <c r="K14" s="1119" t="s">
        <v>11610</v>
      </c>
      <c r="L14" s="605" t="s">
        <v>9022</v>
      </c>
      <c r="M14" s="1119"/>
      <c r="N14" s="1119" t="s">
        <v>11610</v>
      </c>
      <c r="P14" s="1234" t="s">
        <v>11129</v>
      </c>
    </row>
    <row r="15" spans="1:16" x14ac:dyDescent="0.25">
      <c r="A15" s="1590" t="s">
        <v>11508</v>
      </c>
      <c r="B15" s="1591"/>
      <c r="C15" s="3099">
        <v>53</v>
      </c>
      <c r="D15" s="1592"/>
      <c r="E15" s="2828"/>
      <c r="F15" s="2829"/>
      <c r="G15" s="2829"/>
      <c r="H15" s="3100"/>
      <c r="I15" s="3101"/>
      <c r="J15" s="1499"/>
      <c r="K15" s="317"/>
      <c r="L15" s="1561"/>
      <c r="M15" s="1559"/>
      <c r="N15" s="317"/>
      <c r="P15" s="1234" t="s">
        <v>11135</v>
      </c>
    </row>
    <row r="16" spans="1:16" x14ac:dyDescent="0.25">
      <c r="A16" s="1575" t="s">
        <v>9994</v>
      </c>
      <c r="B16" s="1576"/>
      <c r="C16" s="3094">
        <v>56</v>
      </c>
      <c r="D16" s="1578" t="s">
        <v>9972</v>
      </c>
      <c r="E16" s="2828"/>
      <c r="F16" s="2829"/>
      <c r="G16" s="2829"/>
      <c r="H16" s="1266"/>
      <c r="I16" s="3095"/>
      <c r="J16" s="3091" t="s">
        <v>8961</v>
      </c>
      <c r="K16" s="1119" t="s">
        <v>11611</v>
      </c>
      <c r="L16" s="605" t="s">
        <v>9023</v>
      </c>
      <c r="M16" s="1119"/>
      <c r="N16" s="1119" t="s">
        <v>11611</v>
      </c>
      <c r="P16" s="1234" t="s">
        <v>11130</v>
      </c>
    </row>
    <row r="17" spans="1:16" ht="30" x14ac:dyDescent="0.25">
      <c r="A17" s="1606" t="s">
        <v>9990</v>
      </c>
      <c r="B17" s="1607"/>
      <c r="C17" s="3096">
        <v>56</v>
      </c>
      <c r="D17" s="1573"/>
      <c r="E17" s="2828" t="s">
        <v>9992</v>
      </c>
      <c r="F17" s="2829">
        <v>0</v>
      </c>
      <c r="G17" s="2829">
        <v>76</v>
      </c>
      <c r="H17" s="3097" t="s">
        <v>9993</v>
      </c>
      <c r="I17" s="3098" t="s">
        <v>9991</v>
      </c>
      <c r="J17" s="1499"/>
      <c r="K17" s="1246"/>
      <c r="L17" s="1561"/>
      <c r="M17" s="1559"/>
      <c r="N17" s="1246"/>
      <c r="P17" s="1234" t="s">
        <v>11152</v>
      </c>
    </row>
    <row r="18" spans="1:16" ht="18.75" customHeight="1" x14ac:dyDescent="0.25">
      <c r="A18" s="1575" t="s">
        <v>8039</v>
      </c>
      <c r="B18" s="1576" t="s">
        <v>11216</v>
      </c>
      <c r="C18" s="3094">
        <v>57</v>
      </c>
      <c r="D18" s="1578" t="s">
        <v>9972</v>
      </c>
      <c r="E18" s="2828" t="s">
        <v>11245</v>
      </c>
      <c r="F18" s="2829">
        <v>0</v>
      </c>
      <c r="G18" s="2829">
        <v>19</v>
      </c>
      <c r="H18" s="1266" t="s">
        <v>9973</v>
      </c>
      <c r="I18" s="3095" t="s">
        <v>11107</v>
      </c>
      <c r="J18" s="3091">
        <v>61</v>
      </c>
      <c r="K18" s="1119">
        <v>73</v>
      </c>
      <c r="L18" s="605" t="s">
        <v>8976</v>
      </c>
      <c r="M18" s="1119"/>
      <c r="N18" s="1119">
        <v>73</v>
      </c>
      <c r="P18" s="1234" t="s">
        <v>11128</v>
      </c>
    </row>
    <row r="19" spans="1:16" x14ac:dyDescent="0.25">
      <c r="A19" s="1575" t="s">
        <v>9997</v>
      </c>
      <c r="B19" s="1576"/>
      <c r="C19" s="3094">
        <v>58</v>
      </c>
      <c r="D19" s="1578" t="s">
        <v>9972</v>
      </c>
      <c r="E19" s="2828" t="s">
        <v>11245</v>
      </c>
      <c r="F19" s="2829"/>
      <c r="G19" s="2829"/>
      <c r="H19" s="1266" t="s">
        <v>9973</v>
      </c>
      <c r="I19" s="3095"/>
      <c r="J19" s="3091" t="s">
        <v>8961</v>
      </c>
      <c r="K19" s="1119" t="s">
        <v>11612</v>
      </c>
      <c r="L19" s="605" t="s">
        <v>9024</v>
      </c>
      <c r="M19" s="1119"/>
      <c r="N19" s="1119" t="s">
        <v>11612</v>
      </c>
      <c r="P19" s="1234" t="s">
        <v>11133</v>
      </c>
    </row>
    <row r="20" spans="1:16" x14ac:dyDescent="0.25">
      <c r="A20" s="1575" t="s">
        <v>9998</v>
      </c>
      <c r="B20" s="1576"/>
      <c r="C20" s="3094">
        <v>59</v>
      </c>
      <c r="D20" s="1578" t="s">
        <v>9972</v>
      </c>
      <c r="E20" s="2828"/>
      <c r="F20" s="2829"/>
      <c r="G20" s="2829"/>
      <c r="H20" s="1266"/>
      <c r="I20" s="3095"/>
      <c r="J20" s="3091" t="s">
        <v>11220</v>
      </c>
      <c r="K20" s="1119" t="s">
        <v>11613</v>
      </c>
      <c r="L20" s="605" t="s">
        <v>9025</v>
      </c>
      <c r="M20" s="1119"/>
      <c r="N20" s="1119" t="s">
        <v>11613</v>
      </c>
      <c r="P20" s="1234" t="s">
        <v>11149</v>
      </c>
    </row>
    <row r="21" spans="1:16" x14ac:dyDescent="0.25">
      <c r="A21" s="1606" t="s">
        <v>11511</v>
      </c>
      <c r="B21" s="1607"/>
      <c r="C21" s="3096">
        <v>60</v>
      </c>
      <c r="D21" s="1573"/>
      <c r="E21" s="2828"/>
      <c r="F21" s="2829"/>
      <c r="G21" s="2829"/>
      <c r="H21" s="3097"/>
      <c r="I21" s="3098"/>
      <c r="J21" s="1499"/>
      <c r="K21" s="1246"/>
      <c r="L21" s="1561"/>
      <c r="M21" s="1559"/>
      <c r="N21" s="1246"/>
      <c r="P21" s="1234" t="s">
        <v>11139</v>
      </c>
    </row>
    <row r="22" spans="1:16" ht="30" x14ac:dyDescent="0.25">
      <c r="A22" s="1575" t="s">
        <v>10119</v>
      </c>
      <c r="B22" s="1576">
        <v>70</v>
      </c>
      <c r="C22" s="3094">
        <v>61</v>
      </c>
      <c r="D22" s="1578" t="s">
        <v>9972</v>
      </c>
      <c r="E22" s="2828" t="s">
        <v>11245</v>
      </c>
      <c r="F22" s="2829" t="s">
        <v>10121</v>
      </c>
      <c r="G22" s="2829" t="s">
        <v>10121</v>
      </c>
      <c r="H22" s="1266" t="s">
        <v>9993</v>
      </c>
      <c r="I22" s="3095" t="s">
        <v>10120</v>
      </c>
      <c r="J22" s="3091" t="s">
        <v>11220</v>
      </c>
      <c r="K22" s="1119" t="s">
        <v>11563</v>
      </c>
      <c r="L22" s="605" t="s">
        <v>8956</v>
      </c>
      <c r="M22" s="1119"/>
      <c r="N22" s="1119" t="s">
        <v>11563</v>
      </c>
      <c r="P22" s="1234" t="s">
        <v>11147</v>
      </c>
    </row>
    <row r="23" spans="1:16" ht="30" x14ac:dyDescent="0.25">
      <c r="A23" s="1575" t="s">
        <v>10122</v>
      </c>
      <c r="B23" s="1576"/>
      <c r="C23" s="3094">
        <v>62</v>
      </c>
      <c r="D23" s="1578" t="s">
        <v>9972</v>
      </c>
      <c r="E23" s="2828" t="s">
        <v>10102</v>
      </c>
      <c r="F23" s="2829" t="s">
        <v>10121</v>
      </c>
      <c r="G23" s="2829" t="s">
        <v>10121</v>
      </c>
      <c r="H23" s="1266" t="s">
        <v>9993</v>
      </c>
      <c r="I23" s="3095" t="s">
        <v>10123</v>
      </c>
      <c r="J23" s="3091" t="s">
        <v>11220</v>
      </c>
      <c r="K23" s="1119" t="s">
        <v>11617</v>
      </c>
      <c r="L23" s="605" t="s">
        <v>9028</v>
      </c>
      <c r="M23" s="1119"/>
      <c r="N23" s="1119" t="s">
        <v>11617</v>
      </c>
      <c r="P23" s="1234" t="s">
        <v>11145</v>
      </c>
    </row>
    <row r="24" spans="1:16" x14ac:dyDescent="0.25">
      <c r="A24" s="1590" t="s">
        <v>10146</v>
      </c>
      <c r="B24" s="1591"/>
      <c r="C24" s="3099">
        <v>63</v>
      </c>
      <c r="D24" s="1592"/>
      <c r="E24" s="2828"/>
      <c r="F24" s="2829"/>
      <c r="G24" s="2829"/>
      <c r="H24" s="3100"/>
      <c r="I24" s="3101"/>
      <c r="J24" s="1499"/>
      <c r="K24" s="317"/>
      <c r="L24" s="1561"/>
      <c r="M24" s="1559"/>
      <c r="N24" s="317"/>
      <c r="P24" s="1234" t="s">
        <v>11146</v>
      </c>
    </row>
    <row r="25" spans="1:16" x14ac:dyDescent="0.25">
      <c r="A25" s="1590" t="s">
        <v>11526</v>
      </c>
      <c r="B25" s="1591"/>
      <c r="C25" s="3099">
        <v>64</v>
      </c>
      <c r="D25" s="1592"/>
      <c r="E25" s="2828"/>
      <c r="F25" s="2829"/>
      <c r="G25" s="2829"/>
      <c r="H25" s="3100"/>
      <c r="I25" s="3101"/>
      <c r="J25" s="1499"/>
      <c r="K25" s="317"/>
      <c r="L25" s="1561"/>
      <c r="M25" s="1559"/>
      <c r="N25" s="317"/>
      <c r="P25" s="1234" t="s">
        <v>11131</v>
      </c>
    </row>
    <row r="26" spans="1:16" x14ac:dyDescent="0.25">
      <c r="A26" s="1590" t="s">
        <v>10147</v>
      </c>
      <c r="B26" s="1591"/>
      <c r="C26" s="3099">
        <v>65</v>
      </c>
      <c r="D26" s="1592"/>
      <c r="E26" s="2828"/>
      <c r="F26" s="2829"/>
      <c r="G26" s="2829"/>
      <c r="H26" s="3100"/>
      <c r="I26" s="3101"/>
      <c r="J26" s="1499"/>
      <c r="K26" s="317"/>
      <c r="L26" s="1561"/>
      <c r="M26" s="1559"/>
      <c r="N26" s="317"/>
      <c r="P26" s="1234"/>
    </row>
    <row r="27" spans="1:16" x14ac:dyDescent="0.25">
      <c r="A27" s="1590" t="s">
        <v>11527</v>
      </c>
      <c r="B27" s="1591"/>
      <c r="C27" s="3099">
        <v>66</v>
      </c>
      <c r="D27" s="1592"/>
      <c r="E27" s="2828"/>
      <c r="F27" s="2829"/>
      <c r="G27" s="2829"/>
      <c r="H27" s="3100"/>
      <c r="I27" s="3101"/>
      <c r="J27" s="1499"/>
      <c r="K27" s="317"/>
      <c r="L27" s="1561"/>
      <c r="M27" s="1559"/>
      <c r="N27" s="317"/>
      <c r="P27" s="1234"/>
    </row>
    <row r="28" spans="1:16" x14ac:dyDescent="0.25">
      <c r="A28" s="1590" t="s">
        <v>11528</v>
      </c>
      <c r="B28" s="1591"/>
      <c r="C28" s="3099">
        <v>67</v>
      </c>
      <c r="D28" s="1592"/>
      <c r="E28" s="2828"/>
      <c r="F28" s="2829"/>
      <c r="G28" s="2829"/>
      <c r="H28" s="3100"/>
      <c r="I28" s="3101"/>
      <c r="J28" s="1499"/>
      <c r="K28" s="317"/>
      <c r="L28" s="1561"/>
      <c r="M28" s="1559"/>
      <c r="N28" s="317"/>
      <c r="P28" s="1234"/>
    </row>
    <row r="29" spans="1:16" x14ac:dyDescent="0.25">
      <c r="A29" s="1590" t="s">
        <v>10148</v>
      </c>
      <c r="B29" s="1591"/>
      <c r="C29" s="3099">
        <v>68</v>
      </c>
      <c r="D29" s="1592"/>
      <c r="E29" s="2828"/>
      <c r="F29" s="2829"/>
      <c r="G29" s="2829"/>
      <c r="H29" s="3100"/>
      <c r="I29" s="3101"/>
      <c r="J29" s="1499"/>
      <c r="K29" s="317"/>
      <c r="L29" s="1561"/>
      <c r="M29" s="1559"/>
      <c r="N29" s="317"/>
      <c r="P29" s="1234" t="s">
        <v>11153</v>
      </c>
    </row>
    <row r="30" spans="1:16" ht="30" x14ac:dyDescent="0.25">
      <c r="A30" s="1575" t="s">
        <v>10164</v>
      </c>
      <c r="B30" s="1576"/>
      <c r="C30" s="3094">
        <v>70</v>
      </c>
      <c r="D30" s="1578" t="s">
        <v>9972</v>
      </c>
      <c r="E30" s="2828" t="s">
        <v>10102</v>
      </c>
      <c r="F30" s="2829" t="s">
        <v>10121</v>
      </c>
      <c r="G30" s="2829" t="s">
        <v>10121</v>
      </c>
      <c r="H30" s="1266" t="s">
        <v>9993</v>
      </c>
      <c r="I30" s="3095" t="s">
        <v>10165</v>
      </c>
      <c r="J30" s="3091" t="s">
        <v>11220</v>
      </c>
      <c r="K30" s="1119">
        <v>61</v>
      </c>
      <c r="L30" s="605" t="s">
        <v>8971</v>
      </c>
      <c r="M30" s="1119"/>
      <c r="N30" s="1119">
        <v>61</v>
      </c>
      <c r="P30" s="1234"/>
    </row>
    <row r="31" spans="1:16" ht="30" x14ac:dyDescent="0.25">
      <c r="A31" s="1580" t="s">
        <v>10166</v>
      </c>
      <c r="B31" s="1581"/>
      <c r="C31" s="3102">
        <v>71</v>
      </c>
      <c r="D31" s="1583" t="s">
        <v>10168</v>
      </c>
      <c r="E31" s="2828" t="s">
        <v>11245</v>
      </c>
      <c r="F31" s="2829" t="s">
        <v>10169</v>
      </c>
      <c r="G31" s="2829" t="s">
        <v>10169</v>
      </c>
      <c r="H31" s="3103" t="s">
        <v>9993</v>
      </c>
      <c r="I31" s="3104" t="s">
        <v>10167</v>
      </c>
      <c r="J31" s="1499"/>
      <c r="K31" s="1242"/>
      <c r="L31" s="1561"/>
      <c r="M31" s="1559"/>
      <c r="N31" s="1242"/>
      <c r="P31" s="1234"/>
    </row>
    <row r="32" spans="1:16" ht="30" x14ac:dyDescent="0.25">
      <c r="A32" s="1580" t="s">
        <v>10173</v>
      </c>
      <c r="B32" s="1581"/>
      <c r="C32" s="3102">
        <v>72</v>
      </c>
      <c r="D32" s="1583" t="s">
        <v>10168</v>
      </c>
      <c r="E32" s="2828" t="s">
        <v>11245</v>
      </c>
      <c r="F32" s="2829" t="s">
        <v>10169</v>
      </c>
      <c r="G32" s="2829" t="s">
        <v>10169</v>
      </c>
      <c r="H32" s="3103" t="s">
        <v>9993</v>
      </c>
      <c r="I32" s="3104" t="s">
        <v>10174</v>
      </c>
      <c r="J32" s="1499"/>
      <c r="K32" s="1243"/>
      <c r="L32" s="1561"/>
      <c r="M32" s="1559"/>
      <c r="N32" s="1243"/>
      <c r="P32" s="1234"/>
    </row>
    <row r="33" spans="1:16" ht="30" x14ac:dyDescent="0.25">
      <c r="A33" s="1575" t="s">
        <v>10175</v>
      </c>
      <c r="B33" s="1576">
        <v>61</v>
      </c>
      <c r="C33" s="3094">
        <v>73</v>
      </c>
      <c r="D33" s="1578" t="s">
        <v>9972</v>
      </c>
      <c r="E33" s="2828" t="s">
        <v>10102</v>
      </c>
      <c r="F33" s="2829">
        <v>0</v>
      </c>
      <c r="G33" s="2829">
        <v>252</v>
      </c>
      <c r="H33" s="1266" t="s">
        <v>9993</v>
      </c>
      <c r="I33" s="3095" t="s">
        <v>10176</v>
      </c>
      <c r="J33" s="3091" t="s">
        <v>8961</v>
      </c>
      <c r="K33" s="1119" t="s">
        <v>11577</v>
      </c>
      <c r="L33" s="605" t="s">
        <v>8984</v>
      </c>
      <c r="M33" s="1119"/>
      <c r="N33" s="1119" t="s">
        <v>11577</v>
      </c>
      <c r="P33" s="1234"/>
    </row>
    <row r="34" spans="1:16" ht="30" x14ac:dyDescent="0.25">
      <c r="A34" s="1575" t="s">
        <v>10177</v>
      </c>
      <c r="B34" s="1576"/>
      <c r="C34" s="3094">
        <v>77</v>
      </c>
      <c r="D34" s="1578" t="s">
        <v>9972</v>
      </c>
      <c r="E34" s="2828" t="s">
        <v>10102</v>
      </c>
      <c r="F34" s="2829" t="s">
        <v>9987</v>
      </c>
      <c r="G34" s="2829" t="s">
        <v>9987</v>
      </c>
      <c r="H34" s="1266" t="s">
        <v>9993</v>
      </c>
      <c r="I34" s="3095" t="s">
        <v>10178</v>
      </c>
      <c r="J34" s="3091" t="s">
        <v>8961</v>
      </c>
      <c r="K34" s="1554">
        <v>70</v>
      </c>
      <c r="L34" s="1116" t="s">
        <v>8973</v>
      </c>
      <c r="M34" s="1119"/>
      <c r="N34" s="1554">
        <v>70</v>
      </c>
      <c r="P34" s="1234"/>
    </row>
    <row r="35" spans="1:16" x14ac:dyDescent="0.25">
      <c r="A35" s="1590" t="s">
        <v>10179</v>
      </c>
      <c r="B35" s="1591"/>
      <c r="C35" s="3099">
        <v>78</v>
      </c>
      <c r="D35" s="1592"/>
      <c r="E35" s="2828"/>
      <c r="F35" s="2829"/>
      <c r="G35" s="2829"/>
      <c r="H35" s="3100"/>
      <c r="I35" s="3101"/>
      <c r="J35" s="1499"/>
      <c r="K35" s="317"/>
      <c r="L35" s="1561"/>
      <c r="M35" s="1559"/>
      <c r="N35" s="317"/>
      <c r="P35" s="1234"/>
    </row>
    <row r="36" spans="1:16" x14ac:dyDescent="0.25">
      <c r="A36" s="1590" t="s">
        <v>10180</v>
      </c>
      <c r="B36" s="1591"/>
      <c r="C36" s="3099">
        <v>79</v>
      </c>
      <c r="D36" s="1592"/>
      <c r="E36" s="2828"/>
      <c r="F36" s="2829"/>
      <c r="G36" s="2829"/>
      <c r="H36" s="3100"/>
      <c r="I36" s="3101"/>
      <c r="J36" s="1499"/>
      <c r="K36" s="317"/>
      <c r="L36" s="1561"/>
      <c r="M36" s="1559"/>
      <c r="N36" s="317"/>
      <c r="P36" s="1234"/>
    </row>
    <row r="37" spans="1:16" x14ac:dyDescent="0.25">
      <c r="A37" s="1575" t="s">
        <v>8037</v>
      </c>
      <c r="B37" s="1576"/>
      <c r="C37" s="3094">
        <v>80</v>
      </c>
      <c r="D37" s="1578" t="s">
        <v>9972</v>
      </c>
      <c r="E37" s="2828" t="s">
        <v>10102</v>
      </c>
      <c r="F37" s="2829" t="s">
        <v>9987</v>
      </c>
      <c r="G37" s="2829" t="s">
        <v>9987</v>
      </c>
      <c r="H37" s="1266" t="s">
        <v>9973</v>
      </c>
      <c r="I37" s="3095" t="s">
        <v>10321</v>
      </c>
      <c r="J37" s="3091" t="s">
        <v>8961</v>
      </c>
      <c r="K37" s="1119" t="s">
        <v>11222</v>
      </c>
      <c r="L37" s="605" t="s">
        <v>8972</v>
      </c>
      <c r="M37" s="1119"/>
      <c r="N37" s="1119" t="s">
        <v>11222</v>
      </c>
      <c r="P37" s="1234"/>
    </row>
    <row r="38" spans="1:16" x14ac:dyDescent="0.25">
      <c r="A38" s="1584" t="s">
        <v>11504</v>
      </c>
      <c r="B38" s="1585"/>
      <c r="C38" s="3105">
        <v>81</v>
      </c>
      <c r="D38" s="1587" t="s">
        <v>10006</v>
      </c>
      <c r="E38" s="2828" t="s">
        <v>11245</v>
      </c>
      <c r="F38" s="2829">
        <v>4</v>
      </c>
      <c r="G38" s="2829">
        <v>4</v>
      </c>
      <c r="H38" s="1270" t="s">
        <v>9973</v>
      </c>
      <c r="I38" s="2830" t="s">
        <v>10322</v>
      </c>
      <c r="J38" s="1499"/>
      <c r="K38" s="1240">
        <v>978</v>
      </c>
      <c r="L38" s="1561"/>
      <c r="M38" s="1559"/>
      <c r="N38" s="1240">
        <v>978</v>
      </c>
      <c r="P38" s="1234"/>
    </row>
    <row r="39" spans="1:16" x14ac:dyDescent="0.25">
      <c r="A39" s="1575" t="s">
        <v>1950</v>
      </c>
      <c r="B39" s="1576" t="s">
        <v>11215</v>
      </c>
      <c r="C39" s="3094">
        <v>82</v>
      </c>
      <c r="D39" s="1578" t="s">
        <v>9972</v>
      </c>
      <c r="E39" s="2828" t="s">
        <v>11245</v>
      </c>
      <c r="F39" s="2829">
        <v>2</v>
      </c>
      <c r="G39" s="2829">
        <v>2</v>
      </c>
      <c r="H39" s="1266" t="s">
        <v>9973</v>
      </c>
      <c r="I39" s="3095" t="s">
        <v>10323</v>
      </c>
      <c r="J39" s="3091">
        <v>61</v>
      </c>
      <c r="K39" s="1221" t="s">
        <v>11561</v>
      </c>
      <c r="L39" s="1066" t="s">
        <v>8952</v>
      </c>
      <c r="M39" s="1119"/>
      <c r="N39" s="1221" t="s">
        <v>11561</v>
      </c>
      <c r="P39" s="1234"/>
    </row>
    <row r="40" spans="1:16" x14ac:dyDescent="0.25">
      <c r="A40" s="1584" t="s">
        <v>10324</v>
      </c>
      <c r="B40" s="1585"/>
      <c r="C40" s="3105">
        <v>83</v>
      </c>
      <c r="D40" s="1587" t="s">
        <v>10006</v>
      </c>
      <c r="E40" s="2828" t="s">
        <v>11245</v>
      </c>
      <c r="F40" s="2829" t="s">
        <v>9987</v>
      </c>
      <c r="G40" s="2829" t="s">
        <v>9987</v>
      </c>
      <c r="H40" s="1270" t="s">
        <v>9973</v>
      </c>
      <c r="I40" s="2830" t="s">
        <v>10325</v>
      </c>
      <c r="J40" s="1499"/>
      <c r="K40" s="1240"/>
      <c r="L40" s="1561"/>
      <c r="M40" s="1559"/>
      <c r="N40" s="1240"/>
      <c r="P40" s="1234"/>
    </row>
    <row r="41" spans="1:16" x14ac:dyDescent="0.25">
      <c r="A41" s="1575" t="s">
        <v>8013</v>
      </c>
      <c r="B41" s="1576" t="s">
        <v>7092</v>
      </c>
      <c r="C41" s="3094">
        <v>84</v>
      </c>
      <c r="D41" s="1578" t="s">
        <v>9972</v>
      </c>
      <c r="E41" s="2828" t="s">
        <v>11243</v>
      </c>
      <c r="F41" s="2829">
        <v>5</v>
      </c>
      <c r="G41" s="2829">
        <v>16</v>
      </c>
      <c r="H41" s="1266" t="s">
        <v>9973</v>
      </c>
      <c r="I41" s="3095" t="s">
        <v>8165</v>
      </c>
      <c r="J41" s="3091" t="s">
        <v>11220</v>
      </c>
      <c r="K41" s="1119" t="s">
        <v>11569</v>
      </c>
      <c r="L41" s="641" t="s">
        <v>8963</v>
      </c>
      <c r="M41" s="1119"/>
      <c r="N41" s="1119" t="s">
        <v>11569</v>
      </c>
      <c r="P41" s="1234"/>
    </row>
    <row r="42" spans="1:16" ht="30" x14ac:dyDescent="0.25">
      <c r="A42" s="1580" t="s">
        <v>10170</v>
      </c>
      <c r="B42" s="1581" t="s">
        <v>11219</v>
      </c>
      <c r="C42" s="3102">
        <v>86</v>
      </c>
      <c r="D42" s="1583" t="s">
        <v>10168</v>
      </c>
      <c r="E42" s="2828" t="s">
        <v>11245</v>
      </c>
      <c r="F42" s="2829" t="s">
        <v>10327</v>
      </c>
      <c r="G42" s="2829" t="s">
        <v>10327</v>
      </c>
      <c r="H42" s="3103" t="s">
        <v>9973</v>
      </c>
      <c r="I42" s="3104" t="s">
        <v>10326</v>
      </c>
      <c r="J42" s="1499"/>
      <c r="K42" s="1244"/>
      <c r="L42" s="1561"/>
      <c r="M42" s="1559"/>
      <c r="N42" s="1244"/>
      <c r="P42" s="1234"/>
    </row>
    <row r="43" spans="1:16" x14ac:dyDescent="0.25">
      <c r="A43" s="1575" t="s">
        <v>8016</v>
      </c>
      <c r="B43" s="1576" t="s">
        <v>11217</v>
      </c>
      <c r="C43" s="3094">
        <v>87</v>
      </c>
      <c r="D43" s="1578" t="s">
        <v>9972</v>
      </c>
      <c r="E43" s="2828" t="s">
        <v>11245</v>
      </c>
      <c r="F43" s="2829">
        <v>1</v>
      </c>
      <c r="G43" s="2829">
        <v>1</v>
      </c>
      <c r="H43" s="1266" t="s">
        <v>9973</v>
      </c>
      <c r="I43" s="3095" t="s">
        <v>8178</v>
      </c>
      <c r="J43" s="3091" t="s">
        <v>11220</v>
      </c>
      <c r="K43" s="1221" t="s">
        <v>11564</v>
      </c>
      <c r="L43" s="1066" t="s">
        <v>8957</v>
      </c>
      <c r="M43" s="1119"/>
      <c r="N43" s="1221" t="s">
        <v>11564</v>
      </c>
      <c r="P43" s="1234"/>
    </row>
    <row r="44" spans="1:16" ht="30" x14ac:dyDescent="0.25">
      <c r="A44" s="1575" t="s">
        <v>10328</v>
      </c>
      <c r="B44" s="1576" t="s">
        <v>8166</v>
      </c>
      <c r="C44" s="3094">
        <v>88</v>
      </c>
      <c r="D44" s="1578" t="s">
        <v>9972</v>
      </c>
      <c r="E44" s="2828" t="s">
        <v>290</v>
      </c>
      <c r="F44" s="2829">
        <v>1</v>
      </c>
      <c r="G44" s="2829">
        <v>1</v>
      </c>
      <c r="H44" s="1266" t="s">
        <v>9973</v>
      </c>
      <c r="I44" s="3095" t="s">
        <v>8169</v>
      </c>
      <c r="J44" s="3091" t="s">
        <v>8961</v>
      </c>
      <c r="K44" s="1221">
        <v>71</v>
      </c>
      <c r="L44" s="1066" t="s">
        <v>8974</v>
      </c>
      <c r="M44" s="1119"/>
      <c r="N44" s="1221">
        <v>71</v>
      </c>
      <c r="P44" s="1234"/>
    </row>
    <row r="45" spans="1:16" ht="60" x14ac:dyDescent="0.25">
      <c r="A45" s="1580" t="s">
        <v>10329</v>
      </c>
      <c r="B45" s="1581"/>
      <c r="C45" s="3102">
        <v>89</v>
      </c>
      <c r="D45" s="1583" t="s">
        <v>10168</v>
      </c>
      <c r="E45" s="2828" t="s">
        <v>10331</v>
      </c>
      <c r="F45" s="2829">
        <v>6</v>
      </c>
      <c r="G45" s="2829">
        <v>6</v>
      </c>
      <c r="H45" s="3103" t="s">
        <v>9973</v>
      </c>
      <c r="I45" s="3104" t="s">
        <v>10330</v>
      </c>
      <c r="J45" s="1499"/>
      <c r="K45" s="1244"/>
      <c r="L45" s="1561"/>
      <c r="M45" s="1559"/>
      <c r="N45" s="1244"/>
      <c r="P45" s="1234"/>
    </row>
    <row r="46" spans="1:16" x14ac:dyDescent="0.25">
      <c r="A46" s="1575" t="s">
        <v>8058</v>
      </c>
      <c r="B46" s="1576" t="s">
        <v>11216</v>
      </c>
      <c r="C46" s="3094">
        <v>90</v>
      </c>
      <c r="D46" s="1578" t="s">
        <v>9972</v>
      </c>
      <c r="E46" s="2828" t="s">
        <v>11247</v>
      </c>
      <c r="F46" s="2829" t="s">
        <v>10343</v>
      </c>
      <c r="G46" s="2829" t="s">
        <v>10343</v>
      </c>
      <c r="H46" s="1266" t="s">
        <v>9973</v>
      </c>
      <c r="I46" s="3095" t="s">
        <v>10342</v>
      </c>
      <c r="J46" s="3091" t="s">
        <v>11220</v>
      </c>
      <c r="K46" s="1119" t="s">
        <v>11579</v>
      </c>
      <c r="L46" s="605" t="s">
        <v>8986</v>
      </c>
      <c r="M46" s="1119"/>
      <c r="N46" s="1119" t="s">
        <v>11579</v>
      </c>
      <c r="P46" s="1234"/>
    </row>
    <row r="47" spans="1:16" ht="30" x14ac:dyDescent="0.25">
      <c r="A47" s="1580" t="s">
        <v>10344</v>
      </c>
      <c r="B47" s="1581"/>
      <c r="C47" s="3102">
        <v>91</v>
      </c>
      <c r="D47" s="1583" t="s">
        <v>10168</v>
      </c>
      <c r="E47" s="2828" t="s">
        <v>11251</v>
      </c>
      <c r="F47" s="2829" t="s">
        <v>10346</v>
      </c>
      <c r="G47" s="2829" t="s">
        <v>10346</v>
      </c>
      <c r="H47" s="3103" t="s">
        <v>9973</v>
      </c>
      <c r="I47" s="3104" t="s">
        <v>10345</v>
      </c>
      <c r="J47" s="1499"/>
      <c r="K47" s="1244"/>
      <c r="L47" s="1561"/>
      <c r="M47" s="1559"/>
      <c r="N47" s="1244"/>
      <c r="P47" s="1234"/>
    </row>
    <row r="48" spans="1:16" ht="30" x14ac:dyDescent="0.25">
      <c r="A48" s="1575" t="s">
        <v>8054</v>
      </c>
      <c r="B48" s="1576" t="s">
        <v>11216</v>
      </c>
      <c r="C48" s="3094">
        <v>92</v>
      </c>
      <c r="D48" s="1578" t="s">
        <v>9972</v>
      </c>
      <c r="E48" s="2828" t="s">
        <v>11245</v>
      </c>
      <c r="F48" s="2829" t="s">
        <v>10348</v>
      </c>
      <c r="G48" s="2829" t="s">
        <v>10348</v>
      </c>
      <c r="H48" s="1266" t="s">
        <v>9973</v>
      </c>
      <c r="I48" s="3095" t="s">
        <v>10347</v>
      </c>
      <c r="J48" s="3091" t="s">
        <v>11220</v>
      </c>
      <c r="K48" s="1119" t="s">
        <v>11580</v>
      </c>
      <c r="L48" s="802" t="s">
        <v>8987</v>
      </c>
      <c r="M48" s="1119"/>
      <c r="N48" s="1119" t="s">
        <v>11580</v>
      </c>
      <c r="P48" s="1234"/>
    </row>
    <row r="49" spans="1:16" x14ac:dyDescent="0.25">
      <c r="A49" s="1575" t="s">
        <v>10349</v>
      </c>
      <c r="B49" s="1576" t="s">
        <v>11216</v>
      </c>
      <c r="C49" s="3094">
        <v>93</v>
      </c>
      <c r="D49" s="1578" t="s">
        <v>9972</v>
      </c>
      <c r="E49" s="2828" t="s">
        <v>11247</v>
      </c>
      <c r="F49" s="2829">
        <v>64</v>
      </c>
      <c r="G49" s="2829">
        <v>248</v>
      </c>
      <c r="H49" s="1266" t="s">
        <v>9973</v>
      </c>
      <c r="I49" s="3095" t="s">
        <v>10350</v>
      </c>
      <c r="J49" s="3091" t="s">
        <v>11220</v>
      </c>
      <c r="K49" s="1119" t="s">
        <v>11581</v>
      </c>
      <c r="L49" s="896" t="s">
        <v>8988</v>
      </c>
      <c r="M49" s="1119"/>
      <c r="N49" s="1119" t="s">
        <v>11581</v>
      </c>
      <c r="P49" s="1234"/>
    </row>
    <row r="50" spans="1:16" ht="60" x14ac:dyDescent="0.25">
      <c r="A50" s="1575" t="s">
        <v>10351</v>
      </c>
      <c r="B50" s="1576" t="s">
        <v>11215</v>
      </c>
      <c r="C50" s="3094">
        <v>94</v>
      </c>
      <c r="D50" s="1578" t="s">
        <v>9972</v>
      </c>
      <c r="E50" s="2828" t="s">
        <v>11244</v>
      </c>
      <c r="F50" s="2829">
        <v>4</v>
      </c>
      <c r="G50" s="2829">
        <v>252</v>
      </c>
      <c r="H50" s="1266" t="s">
        <v>9973</v>
      </c>
      <c r="I50" s="3095" t="s">
        <v>10352</v>
      </c>
      <c r="J50" s="3091" t="s">
        <v>11651</v>
      </c>
      <c r="K50" s="1119">
        <v>42</v>
      </c>
      <c r="L50" s="605" t="s">
        <v>8951</v>
      </c>
      <c r="M50" s="1119"/>
      <c r="N50" s="1119">
        <v>42</v>
      </c>
      <c r="P50" s="1234"/>
    </row>
    <row r="51" spans="1:16" x14ac:dyDescent="0.25">
      <c r="A51" s="1584" t="s">
        <v>1002</v>
      </c>
      <c r="B51" s="1585"/>
      <c r="C51" s="3105">
        <v>95</v>
      </c>
      <c r="D51" s="1587" t="s">
        <v>10006</v>
      </c>
      <c r="E51" s="2828" t="s">
        <v>11245</v>
      </c>
      <c r="F51" s="2829">
        <v>5</v>
      </c>
      <c r="G51" s="2829">
        <v>5</v>
      </c>
      <c r="H51" s="1270"/>
      <c r="I51" s="2830" t="s">
        <v>10353</v>
      </c>
      <c r="J51" s="1499"/>
      <c r="K51" s="1240"/>
      <c r="L51" s="1561"/>
      <c r="M51" s="1559"/>
      <c r="N51" s="1240"/>
      <c r="P51" s="1234" t="s">
        <v>11236</v>
      </c>
    </row>
    <row r="52" spans="1:16" x14ac:dyDescent="0.25">
      <c r="A52" s="1575" t="s">
        <v>10355</v>
      </c>
      <c r="B52" s="1576" t="s">
        <v>11216</v>
      </c>
      <c r="C52" s="3094">
        <v>97</v>
      </c>
      <c r="D52" s="1578" t="s">
        <v>9972</v>
      </c>
      <c r="E52" s="2828" t="s">
        <v>11245</v>
      </c>
      <c r="F52" s="2829">
        <v>0</v>
      </c>
      <c r="G52" s="2829">
        <v>252</v>
      </c>
      <c r="H52" s="1266" t="s">
        <v>9973</v>
      </c>
      <c r="I52" s="3095" t="s">
        <v>10356</v>
      </c>
      <c r="J52" s="3091" t="s">
        <v>11220</v>
      </c>
      <c r="K52" s="1119">
        <v>90</v>
      </c>
      <c r="L52" s="896" t="s">
        <v>8989</v>
      </c>
      <c r="M52" s="1119"/>
      <c r="N52" s="1119">
        <v>90</v>
      </c>
      <c r="P52" s="1234" t="s">
        <v>11226</v>
      </c>
    </row>
    <row r="53" spans="1:16" x14ac:dyDescent="0.25">
      <c r="A53" s="1584" t="s">
        <v>10357</v>
      </c>
      <c r="B53" s="1585"/>
      <c r="C53" s="3105">
        <v>98</v>
      </c>
      <c r="D53" s="1587" t="s">
        <v>10006</v>
      </c>
      <c r="E53" s="2828" t="s">
        <v>11245</v>
      </c>
      <c r="F53" s="2829">
        <v>20</v>
      </c>
      <c r="G53" s="2829">
        <v>20</v>
      </c>
      <c r="H53" s="1270" t="s">
        <v>9973</v>
      </c>
      <c r="I53" s="2830" t="s">
        <v>10358</v>
      </c>
      <c r="J53" s="1499"/>
      <c r="K53" s="1240"/>
      <c r="L53" s="1561"/>
      <c r="M53" s="1559"/>
      <c r="N53" s="1240"/>
      <c r="P53" s="1234" t="s">
        <v>11225</v>
      </c>
    </row>
    <row r="54" spans="1:16" x14ac:dyDescent="0.25">
      <c r="A54" s="1584" t="s">
        <v>10359</v>
      </c>
      <c r="B54" s="1585"/>
      <c r="C54" s="3105">
        <v>99</v>
      </c>
      <c r="D54" s="1587" t="s">
        <v>10006</v>
      </c>
      <c r="E54" s="2828" t="s">
        <v>11245</v>
      </c>
      <c r="F54" s="2829" t="s">
        <v>9987</v>
      </c>
      <c r="G54" s="2829" t="s">
        <v>9987</v>
      </c>
      <c r="H54" s="1270" t="s">
        <v>9973</v>
      </c>
      <c r="I54" s="2830" t="s">
        <v>10360</v>
      </c>
      <c r="J54" s="1499"/>
      <c r="K54" s="1240">
        <v>10000</v>
      </c>
      <c r="L54" s="1561"/>
      <c r="M54" s="1559"/>
      <c r="N54" s="1240">
        <v>10000</v>
      </c>
      <c r="P54" s="1234"/>
    </row>
    <row r="55" spans="1:16" x14ac:dyDescent="0.25">
      <c r="A55" s="1590" t="s">
        <v>11512</v>
      </c>
      <c r="B55" s="1591"/>
      <c r="C55" s="3099">
        <v>6080</v>
      </c>
      <c r="D55" s="1592"/>
      <c r="E55" s="2828"/>
      <c r="F55" s="2829"/>
      <c r="G55" s="2829"/>
      <c r="H55" s="3100"/>
      <c r="I55" s="3101"/>
      <c r="J55" s="1499"/>
      <c r="K55" s="317"/>
      <c r="L55" s="1561"/>
      <c r="M55" s="1559"/>
      <c r="N55" s="317"/>
      <c r="P55" s="1234"/>
    </row>
    <row r="56" spans="1:16" x14ac:dyDescent="0.25">
      <c r="A56" s="1590" t="s">
        <v>11513</v>
      </c>
      <c r="B56" s="1591"/>
      <c r="C56" s="3099">
        <v>6081</v>
      </c>
      <c r="D56" s="1592"/>
      <c r="E56" s="2828"/>
      <c r="F56" s="2829"/>
      <c r="G56" s="2829"/>
      <c r="H56" s="3100"/>
      <c r="I56" s="3101"/>
      <c r="J56" s="1499"/>
      <c r="K56" s="317"/>
      <c r="L56" s="1561"/>
      <c r="M56" s="1559"/>
      <c r="N56" s="317"/>
      <c r="P56" s="1234"/>
    </row>
    <row r="57" spans="1:16" x14ac:dyDescent="0.25">
      <c r="A57" s="1590" t="s">
        <v>11514</v>
      </c>
      <c r="B57" s="1591"/>
      <c r="C57" s="3099">
        <v>6082</v>
      </c>
      <c r="D57" s="1592"/>
      <c r="E57" s="2828"/>
      <c r="F57" s="2829"/>
      <c r="G57" s="2829"/>
      <c r="H57" s="3100"/>
      <c r="I57" s="3101"/>
      <c r="J57" s="1499"/>
      <c r="K57" s="317"/>
      <c r="L57" s="1561"/>
      <c r="M57" s="1559"/>
      <c r="N57" s="317"/>
      <c r="P57" s="1234" t="s">
        <v>11224</v>
      </c>
    </row>
    <row r="58" spans="1:16" x14ac:dyDescent="0.25">
      <c r="A58" s="1590" t="s">
        <v>11515</v>
      </c>
      <c r="B58" s="1591"/>
      <c r="C58" s="3099">
        <v>6083</v>
      </c>
      <c r="D58" s="1592"/>
      <c r="E58" s="2828"/>
      <c r="F58" s="2829"/>
      <c r="G58" s="2829"/>
      <c r="H58" s="3100"/>
      <c r="I58" s="3101"/>
      <c r="J58" s="1499"/>
      <c r="K58" s="317"/>
      <c r="L58" s="1561"/>
      <c r="M58" s="1559"/>
      <c r="N58" s="317"/>
      <c r="P58" s="1234" t="s">
        <v>11228</v>
      </c>
    </row>
    <row r="59" spans="1:16" ht="30" x14ac:dyDescent="0.25">
      <c r="A59" s="1590" t="s">
        <v>11516</v>
      </c>
      <c r="B59" s="1591"/>
      <c r="C59" s="3099">
        <v>6084</v>
      </c>
      <c r="D59" s="1592"/>
      <c r="E59" s="2828"/>
      <c r="F59" s="2829"/>
      <c r="G59" s="2829"/>
      <c r="H59" s="3100"/>
      <c r="I59" s="3101"/>
      <c r="J59" s="1499"/>
      <c r="K59" s="317"/>
      <c r="L59" s="1561"/>
      <c r="M59" s="1559"/>
      <c r="N59" s="317"/>
      <c r="P59" s="1234" t="s">
        <v>11227</v>
      </c>
    </row>
    <row r="60" spans="1:16" ht="30" x14ac:dyDescent="0.25">
      <c r="A60" s="1590" t="s">
        <v>11517</v>
      </c>
      <c r="B60" s="1591"/>
      <c r="C60" s="3099">
        <v>6085</v>
      </c>
      <c r="D60" s="1592"/>
      <c r="E60" s="2828"/>
      <c r="F60" s="2829"/>
      <c r="G60" s="2829"/>
      <c r="H60" s="3100"/>
      <c r="I60" s="3101"/>
      <c r="J60" s="1499"/>
      <c r="K60" s="317"/>
      <c r="L60" s="1561"/>
      <c r="M60" s="1559"/>
      <c r="N60" s="317"/>
      <c r="P60" s="1234"/>
    </row>
    <row r="61" spans="1:16" x14ac:dyDescent="0.25">
      <c r="A61" s="1590" t="s">
        <v>11519</v>
      </c>
      <c r="B61" s="1591"/>
      <c r="C61" s="3099">
        <v>6280</v>
      </c>
      <c r="D61" s="1592"/>
      <c r="E61" s="2828"/>
      <c r="F61" s="2829"/>
      <c r="G61" s="2829"/>
      <c r="H61" s="3100"/>
      <c r="I61" s="3101"/>
      <c r="J61" s="1499"/>
      <c r="K61" s="317"/>
      <c r="L61" s="1561"/>
      <c r="M61" s="1559"/>
      <c r="N61" s="317"/>
      <c r="P61" s="1234"/>
    </row>
    <row r="62" spans="1:16" x14ac:dyDescent="0.25">
      <c r="A62" s="1590" t="s">
        <v>11520</v>
      </c>
      <c r="B62" s="1591"/>
      <c r="C62" s="3099">
        <v>6281</v>
      </c>
      <c r="D62" s="1592"/>
      <c r="E62" s="2828"/>
      <c r="F62" s="2829"/>
      <c r="G62" s="2829"/>
      <c r="H62" s="3100"/>
      <c r="I62" s="3101"/>
      <c r="J62" s="1499"/>
      <c r="K62" s="317"/>
      <c r="L62" s="1561"/>
      <c r="M62" s="1559"/>
      <c r="N62" s="317"/>
      <c r="P62" s="1234"/>
    </row>
    <row r="63" spans="1:16" x14ac:dyDescent="0.25">
      <c r="A63" s="1590" t="s">
        <v>10124</v>
      </c>
      <c r="B63" s="1591"/>
      <c r="C63" s="3099">
        <v>6282</v>
      </c>
      <c r="D63" s="1592"/>
      <c r="E63" s="2828"/>
      <c r="F63" s="2829"/>
      <c r="G63" s="2829"/>
      <c r="H63" s="3100"/>
      <c r="I63" s="3101"/>
      <c r="J63" s="1499"/>
      <c r="K63" s="317"/>
      <c r="L63" s="1561"/>
      <c r="M63" s="1559"/>
      <c r="N63" s="317"/>
      <c r="P63" s="1234"/>
    </row>
    <row r="64" spans="1:16" x14ac:dyDescent="0.25">
      <c r="A64" s="1590" t="s">
        <v>10125</v>
      </c>
      <c r="B64" s="1591"/>
      <c r="C64" s="3099">
        <v>6283</v>
      </c>
      <c r="D64" s="1592"/>
      <c r="E64" s="2828"/>
      <c r="F64" s="2829"/>
      <c r="G64" s="2829"/>
      <c r="H64" s="3100"/>
      <c r="I64" s="3101"/>
      <c r="J64" s="1499"/>
      <c r="K64" s="317"/>
      <c r="L64" s="1561"/>
      <c r="M64" s="1559"/>
      <c r="N64" s="317"/>
      <c r="P64" s="1234" t="s">
        <v>11223</v>
      </c>
    </row>
    <row r="65" spans="1:16" x14ac:dyDescent="0.25">
      <c r="A65" s="1590" t="s">
        <v>10126</v>
      </c>
      <c r="B65" s="1591"/>
      <c r="C65" s="3099">
        <v>6284</v>
      </c>
      <c r="D65" s="1592"/>
      <c r="E65" s="2828"/>
      <c r="F65" s="2829"/>
      <c r="G65" s="2829"/>
      <c r="H65" s="3100"/>
      <c r="I65" s="3101"/>
      <c r="J65" s="1499"/>
      <c r="K65" s="317"/>
      <c r="L65" s="1561"/>
      <c r="M65" s="1559"/>
      <c r="N65" s="317"/>
      <c r="P65" s="1234"/>
    </row>
    <row r="66" spans="1:16" x14ac:dyDescent="0.25">
      <c r="A66" s="1590" t="s">
        <v>11521</v>
      </c>
      <c r="B66" s="1591"/>
      <c r="C66" s="3099">
        <v>6285</v>
      </c>
      <c r="D66" s="1592"/>
      <c r="E66" s="2828"/>
      <c r="F66" s="2829"/>
      <c r="G66" s="2829"/>
      <c r="H66" s="3100"/>
      <c r="I66" s="3101"/>
      <c r="J66" s="1499"/>
      <c r="K66" s="317"/>
      <c r="L66" s="1561"/>
      <c r="M66" s="1559"/>
      <c r="N66" s="317"/>
      <c r="P66" s="1234"/>
    </row>
    <row r="67" spans="1:16" x14ac:dyDescent="0.25">
      <c r="A67" s="1590" t="s">
        <v>10127</v>
      </c>
      <c r="B67" s="1591"/>
      <c r="C67" s="3099">
        <v>6286</v>
      </c>
      <c r="D67" s="1592"/>
      <c r="E67" s="2828"/>
      <c r="F67" s="2829"/>
      <c r="G67" s="2829"/>
      <c r="H67" s="3100"/>
      <c r="I67" s="3101"/>
      <c r="J67" s="1499"/>
      <c r="K67" s="317"/>
      <c r="L67" s="1561"/>
      <c r="M67" s="1559"/>
      <c r="N67" s="317"/>
      <c r="P67" s="1234"/>
    </row>
    <row r="68" spans="1:16" x14ac:dyDescent="0.25">
      <c r="A68" s="1590" t="s">
        <v>10128</v>
      </c>
      <c r="B68" s="1591"/>
      <c r="C68" s="3099">
        <v>6287</v>
      </c>
      <c r="D68" s="1592"/>
      <c r="E68" s="2828"/>
      <c r="F68" s="2829"/>
      <c r="G68" s="2829"/>
      <c r="H68" s="3100"/>
      <c r="I68" s="3101"/>
      <c r="J68" s="1499"/>
      <c r="K68" s="317"/>
      <c r="L68" s="1561"/>
      <c r="M68" s="1559"/>
      <c r="N68" s="317"/>
      <c r="P68" s="1234"/>
    </row>
    <row r="69" spans="1:16" x14ac:dyDescent="0.25">
      <c r="A69" s="1590" t="s">
        <v>10129</v>
      </c>
      <c r="B69" s="1591"/>
      <c r="C69" s="3099">
        <v>6288</v>
      </c>
      <c r="D69" s="1592"/>
      <c r="E69" s="2828"/>
      <c r="F69" s="2829"/>
      <c r="G69" s="2829"/>
      <c r="H69" s="3100"/>
      <c r="I69" s="3101"/>
      <c r="J69" s="1499"/>
      <c r="K69" s="317"/>
      <c r="L69" s="1561"/>
      <c r="M69" s="1559"/>
      <c r="N69" s="317"/>
      <c r="P69" s="1234" t="s">
        <v>11162</v>
      </c>
    </row>
    <row r="70" spans="1:16" x14ac:dyDescent="0.25">
      <c r="A70" s="1590" t="s">
        <v>10170</v>
      </c>
      <c r="B70" s="1591"/>
      <c r="C70" s="3099">
        <v>7186</v>
      </c>
      <c r="D70" s="1592"/>
      <c r="E70" s="2828"/>
      <c r="F70" s="2829"/>
      <c r="G70" s="2829"/>
      <c r="H70" s="3100"/>
      <c r="I70" s="3101"/>
      <c r="J70" s="1499"/>
      <c r="K70" s="317"/>
      <c r="L70" s="1561"/>
      <c r="M70" s="1559"/>
      <c r="N70" s="317"/>
      <c r="P70" s="1234"/>
    </row>
    <row r="71" spans="1:16" x14ac:dyDescent="0.25">
      <c r="A71" s="1590" t="s">
        <v>9980</v>
      </c>
      <c r="B71" s="1591"/>
      <c r="C71" s="3099" t="s">
        <v>494</v>
      </c>
      <c r="D71" s="1592"/>
      <c r="E71" s="2828"/>
      <c r="F71" s="2829"/>
      <c r="G71" s="2829"/>
      <c r="H71" s="3100"/>
      <c r="I71" s="3101"/>
      <c r="J71" s="1499"/>
      <c r="K71" s="317"/>
      <c r="L71" s="1561"/>
      <c r="M71" s="1559"/>
      <c r="N71" s="317"/>
      <c r="P71" s="1234"/>
    </row>
    <row r="72" spans="1:16" ht="30" x14ac:dyDescent="0.25">
      <c r="A72" s="1588" t="s">
        <v>8060</v>
      </c>
      <c r="B72" s="1576" t="s">
        <v>11216</v>
      </c>
      <c r="C72" s="3094" t="s">
        <v>1645</v>
      </c>
      <c r="D72" s="1578" t="s">
        <v>9972</v>
      </c>
      <c r="E72" s="2828" t="s">
        <v>9999</v>
      </c>
      <c r="F72" s="2829">
        <v>0</v>
      </c>
      <c r="G72" s="2829">
        <v>10</v>
      </c>
      <c r="H72" s="1266" t="s">
        <v>9973</v>
      </c>
      <c r="I72" s="3095" t="s">
        <v>10000</v>
      </c>
      <c r="J72" s="3091" t="s">
        <v>11651</v>
      </c>
      <c r="K72" s="1119" t="s">
        <v>11575</v>
      </c>
      <c r="L72" s="605" t="s">
        <v>8969</v>
      </c>
      <c r="M72" s="1119"/>
      <c r="N72" s="1119" t="s">
        <v>11575</v>
      </c>
      <c r="P72" s="1234"/>
    </row>
    <row r="73" spans="1:16" x14ac:dyDescent="0.25">
      <c r="A73" s="1590" t="s">
        <v>10002</v>
      </c>
      <c r="B73" s="1591"/>
      <c r="C73" s="3099" t="s">
        <v>10001</v>
      </c>
      <c r="D73" s="1592"/>
      <c r="E73" s="2828"/>
      <c r="F73" s="2829"/>
      <c r="G73" s="2829"/>
      <c r="H73" s="3100"/>
      <c r="I73" s="3101"/>
      <c r="J73" s="1499"/>
      <c r="K73" s="317"/>
      <c r="L73" s="1561"/>
      <c r="M73" s="1559"/>
      <c r="N73" s="317"/>
      <c r="P73" s="1234"/>
    </row>
    <row r="74" spans="1:16" x14ac:dyDescent="0.25">
      <c r="A74" s="1590" t="s">
        <v>10004</v>
      </c>
      <c r="B74" s="1591"/>
      <c r="C74" s="3099" t="s">
        <v>10003</v>
      </c>
      <c r="D74" s="1592"/>
      <c r="E74" s="2828"/>
      <c r="F74" s="2829"/>
      <c r="G74" s="2829"/>
      <c r="H74" s="3100"/>
      <c r="I74" s="3101"/>
      <c r="J74" s="1499"/>
      <c r="K74" s="317"/>
      <c r="L74" s="1561"/>
      <c r="M74" s="1559"/>
      <c r="N74" s="317"/>
      <c r="P74" s="1234"/>
    </row>
    <row r="75" spans="1:16" x14ac:dyDescent="0.25">
      <c r="A75" s="1584" t="s">
        <v>11108</v>
      </c>
      <c r="B75" s="1585"/>
      <c r="C75" s="3105" t="s">
        <v>10005</v>
      </c>
      <c r="D75" s="1587" t="s">
        <v>10006</v>
      </c>
      <c r="E75" s="2828" t="s">
        <v>9989</v>
      </c>
      <c r="F75" s="2829"/>
      <c r="G75" s="2829"/>
      <c r="H75" s="1270"/>
      <c r="I75" s="2830"/>
      <c r="J75" s="1499"/>
      <c r="K75" s="1240"/>
      <c r="L75" s="1561"/>
      <c r="M75" s="1559"/>
      <c r="N75" s="1240"/>
      <c r="P75" s="1234"/>
    </row>
    <row r="76" spans="1:16" x14ac:dyDescent="0.25">
      <c r="A76" s="1590" t="s">
        <v>10008</v>
      </c>
      <c r="B76" s="1591"/>
      <c r="C76" s="3099" t="s">
        <v>10007</v>
      </c>
      <c r="D76" s="1592"/>
      <c r="E76" s="2828"/>
      <c r="F76" s="2829"/>
      <c r="G76" s="2829"/>
      <c r="H76" s="3100"/>
      <c r="I76" s="3101"/>
      <c r="J76" s="1499"/>
      <c r="K76" s="317"/>
      <c r="L76" s="1561"/>
      <c r="M76" s="1559"/>
      <c r="N76" s="317"/>
      <c r="P76" s="1234" t="s">
        <v>11163</v>
      </c>
    </row>
    <row r="77" spans="1:16" x14ac:dyDescent="0.25">
      <c r="A77" s="1575" t="s">
        <v>10009</v>
      </c>
      <c r="B77" s="1576" t="s">
        <v>11216</v>
      </c>
      <c r="C77" s="3094" t="s">
        <v>8041</v>
      </c>
      <c r="D77" s="1578" t="s">
        <v>9972</v>
      </c>
      <c r="E77" s="2828" t="s">
        <v>10011</v>
      </c>
      <c r="F77" s="2829">
        <v>2</v>
      </c>
      <c r="G77" s="2829">
        <v>26</v>
      </c>
      <c r="H77" s="1266" t="s">
        <v>9973</v>
      </c>
      <c r="I77" s="3095" t="s">
        <v>10010</v>
      </c>
      <c r="J77" s="3091" t="s">
        <v>8961</v>
      </c>
      <c r="K77" s="1554">
        <v>77</v>
      </c>
      <c r="L77" s="1116" t="s">
        <v>9104</v>
      </c>
      <c r="M77" s="1119"/>
      <c r="N77" s="1554">
        <v>77</v>
      </c>
      <c r="P77" s="1234"/>
    </row>
    <row r="78" spans="1:16" x14ac:dyDescent="0.25">
      <c r="A78" s="1575" t="s">
        <v>11499</v>
      </c>
      <c r="B78" s="1576"/>
      <c r="C78" s="3094" t="s">
        <v>10012</v>
      </c>
      <c r="D78" s="1578" t="s">
        <v>9972</v>
      </c>
      <c r="E78" s="2828"/>
      <c r="F78" s="2829"/>
      <c r="G78" s="2829"/>
      <c r="H78" s="1266"/>
      <c r="I78" s="3095"/>
      <c r="J78" s="3091" t="s">
        <v>11220</v>
      </c>
      <c r="K78" s="1119" t="s">
        <v>11614</v>
      </c>
      <c r="L78" s="605" t="s">
        <v>9026</v>
      </c>
      <c r="M78" s="1119"/>
      <c r="N78" s="1119" t="s">
        <v>11614</v>
      </c>
      <c r="P78" s="1234"/>
    </row>
    <row r="79" spans="1:16" x14ac:dyDescent="0.25">
      <c r="A79" s="1575" t="s">
        <v>11500</v>
      </c>
      <c r="B79" s="1576"/>
      <c r="C79" s="3094" t="s">
        <v>10013</v>
      </c>
      <c r="D79" s="1578" t="s">
        <v>9972</v>
      </c>
      <c r="E79" s="2828"/>
      <c r="F79" s="2829"/>
      <c r="G79" s="2829"/>
      <c r="H79" s="1266"/>
      <c r="I79" s="3095"/>
      <c r="J79" s="3091" t="s">
        <v>8961</v>
      </c>
      <c r="K79" s="1119" t="s">
        <v>11615</v>
      </c>
      <c r="L79" s="605" t="s">
        <v>9027</v>
      </c>
      <c r="M79" s="1119"/>
      <c r="N79" s="1119" t="s">
        <v>11615</v>
      </c>
      <c r="P79" s="1234"/>
    </row>
    <row r="80" spans="1:16" x14ac:dyDescent="0.25">
      <c r="A80" s="1575" t="s">
        <v>11501</v>
      </c>
      <c r="B80" s="1576"/>
      <c r="C80" s="3094" t="s">
        <v>10014</v>
      </c>
      <c r="D80" s="1578" t="s">
        <v>9972</v>
      </c>
      <c r="E80" s="2828"/>
      <c r="F80" s="2829"/>
      <c r="G80" s="2829"/>
      <c r="H80" s="1266"/>
      <c r="I80" s="3095"/>
      <c r="J80" s="3091" t="s">
        <v>8961</v>
      </c>
      <c r="K80" s="1119" t="s">
        <v>11616</v>
      </c>
      <c r="L80" s="605" t="s">
        <v>8988</v>
      </c>
      <c r="M80" s="1119"/>
      <c r="N80" s="1119" t="s">
        <v>11616</v>
      </c>
      <c r="P80" s="1234"/>
    </row>
    <row r="81" spans="1:16" ht="60" x14ac:dyDescent="0.25">
      <c r="A81" s="1588" t="s">
        <v>10015</v>
      </c>
      <c r="B81" s="1576" t="s">
        <v>11216</v>
      </c>
      <c r="C81" s="3094" t="s">
        <v>52</v>
      </c>
      <c r="D81" s="1578" t="s">
        <v>9972</v>
      </c>
      <c r="E81" s="2828" t="s">
        <v>10016</v>
      </c>
      <c r="F81" s="2829">
        <v>3</v>
      </c>
      <c r="G81" s="2829">
        <v>3</v>
      </c>
      <c r="H81" s="1266" t="s">
        <v>9973</v>
      </c>
      <c r="I81" s="3095" t="s">
        <v>11109</v>
      </c>
      <c r="J81" s="3091" t="s">
        <v>11652</v>
      </c>
      <c r="K81" s="1119">
        <v>50</v>
      </c>
      <c r="L81" s="605" t="s">
        <v>8953</v>
      </c>
      <c r="M81" s="1119"/>
      <c r="N81" s="1119">
        <v>50</v>
      </c>
      <c r="P81" s="1234"/>
    </row>
    <row r="82" spans="1:16" ht="30" x14ac:dyDescent="0.25">
      <c r="A82" s="1575" t="s">
        <v>10017</v>
      </c>
      <c r="B82" s="1576" t="s">
        <v>11216</v>
      </c>
      <c r="C82" s="3094" t="s">
        <v>203</v>
      </c>
      <c r="D82" s="1578" t="s">
        <v>9972</v>
      </c>
      <c r="E82" s="2828" t="s">
        <v>10016</v>
      </c>
      <c r="F82" s="2829">
        <v>3</v>
      </c>
      <c r="G82" s="2829">
        <v>3</v>
      </c>
      <c r="H82" s="1266" t="s">
        <v>9973</v>
      </c>
      <c r="I82" s="3095" t="s">
        <v>10018</v>
      </c>
      <c r="J82" s="3091" t="s">
        <v>8961</v>
      </c>
      <c r="K82" s="1546">
        <v>80</v>
      </c>
      <c r="L82" s="1313" t="s">
        <v>9105</v>
      </c>
      <c r="M82" s="1119"/>
      <c r="N82" s="1546">
        <v>80</v>
      </c>
      <c r="P82" s="1234"/>
    </row>
    <row r="83" spans="1:16" x14ac:dyDescent="0.25">
      <c r="A83" s="1590" t="s">
        <v>11509</v>
      </c>
      <c r="B83" s="1591"/>
      <c r="C83" s="3099" t="s">
        <v>10019</v>
      </c>
      <c r="D83" s="1592"/>
      <c r="E83" s="2828"/>
      <c r="F83" s="2829"/>
      <c r="G83" s="2829"/>
      <c r="H83" s="3100"/>
      <c r="I83" s="3101"/>
      <c r="J83" s="1499"/>
      <c r="K83" s="317"/>
      <c r="L83" s="1561"/>
      <c r="M83" s="1559"/>
      <c r="N83" s="317"/>
      <c r="P83" s="1234"/>
    </row>
    <row r="84" spans="1:16" x14ac:dyDescent="0.25">
      <c r="A84" s="1590" t="s">
        <v>10021</v>
      </c>
      <c r="B84" s="1591"/>
      <c r="C84" s="3099" t="s">
        <v>10020</v>
      </c>
      <c r="D84" s="1592"/>
      <c r="E84" s="2828"/>
      <c r="F84" s="2829"/>
      <c r="G84" s="2829"/>
      <c r="H84" s="3100"/>
      <c r="I84" s="3101"/>
      <c r="J84" s="1499"/>
      <c r="K84" s="317"/>
      <c r="L84" s="1561"/>
      <c r="M84" s="1559"/>
      <c r="N84" s="317"/>
      <c r="P84" s="1234"/>
    </row>
    <row r="85" spans="1:16" x14ac:dyDescent="0.25">
      <c r="A85" s="1575" t="s">
        <v>8062</v>
      </c>
      <c r="B85" s="1576" t="s">
        <v>11216</v>
      </c>
      <c r="C85" s="3094" t="s">
        <v>8061</v>
      </c>
      <c r="D85" s="1578" t="s">
        <v>9972</v>
      </c>
      <c r="E85" s="2828" t="s">
        <v>294</v>
      </c>
      <c r="F85" s="2829">
        <v>2</v>
      </c>
      <c r="G85" s="2829">
        <v>2</v>
      </c>
      <c r="H85" s="1266" t="s">
        <v>9973</v>
      </c>
      <c r="I85" s="3095" t="s">
        <v>10022</v>
      </c>
      <c r="J85" s="3091" t="s">
        <v>8961</v>
      </c>
      <c r="K85" s="1119">
        <v>81</v>
      </c>
      <c r="L85" s="605" t="s">
        <v>8977</v>
      </c>
      <c r="M85" s="1119"/>
      <c r="N85" s="1119">
        <v>81</v>
      </c>
      <c r="O85" s="413"/>
      <c r="P85" s="1234"/>
    </row>
    <row r="86" spans="1:16" x14ac:dyDescent="0.25">
      <c r="A86" s="1606" t="s">
        <v>10024</v>
      </c>
      <c r="B86" s="1607"/>
      <c r="C86" s="3096" t="s">
        <v>10023</v>
      </c>
      <c r="D86" s="1573"/>
      <c r="E86" s="2828"/>
      <c r="F86" s="2829"/>
      <c r="G86" s="2829"/>
      <c r="H86" s="3097"/>
      <c r="I86" s="3098"/>
      <c r="J86" s="1499"/>
      <c r="K86" s="1246"/>
      <c r="L86" s="1561"/>
      <c r="M86" s="1559"/>
      <c r="N86" s="1246"/>
      <c r="P86" s="1234"/>
    </row>
    <row r="87" spans="1:16" x14ac:dyDescent="0.25">
      <c r="A87" s="1584" t="s">
        <v>10026</v>
      </c>
      <c r="B87" s="1585"/>
      <c r="C87" s="3105" t="s">
        <v>10025</v>
      </c>
      <c r="D87" s="1587" t="s">
        <v>10006</v>
      </c>
      <c r="E87" s="2828" t="s">
        <v>294</v>
      </c>
      <c r="F87" s="2829">
        <v>2</v>
      </c>
      <c r="G87" s="2829">
        <v>2</v>
      </c>
      <c r="H87" s="1270" t="s">
        <v>9973</v>
      </c>
      <c r="I87" s="2830" t="s">
        <v>11101</v>
      </c>
      <c r="J87" s="1499"/>
      <c r="K87" s="1240"/>
      <c r="L87" s="1561"/>
      <c r="M87" s="1559"/>
      <c r="N87" s="1240"/>
      <c r="P87" s="1234"/>
    </row>
    <row r="88" spans="1:16" x14ac:dyDescent="0.25">
      <c r="A88" s="1590" t="s">
        <v>10028</v>
      </c>
      <c r="B88" s="1591"/>
      <c r="C88" s="3099" t="s">
        <v>10027</v>
      </c>
      <c r="D88" s="1592"/>
      <c r="E88" s="2828"/>
      <c r="F88" s="2829"/>
      <c r="G88" s="2829"/>
      <c r="H88" s="3100"/>
      <c r="I88" s="3101"/>
      <c r="J88" s="1499"/>
      <c r="K88" s="317"/>
      <c r="L88" s="1561"/>
      <c r="M88" s="1559"/>
      <c r="N88" s="317"/>
      <c r="P88" s="1234"/>
    </row>
    <row r="89" spans="1:16" x14ac:dyDescent="0.25">
      <c r="A89" s="1590" t="s">
        <v>10030</v>
      </c>
      <c r="B89" s="1591"/>
      <c r="C89" s="3099" t="s">
        <v>10029</v>
      </c>
      <c r="D89" s="1592"/>
      <c r="E89" s="2828"/>
      <c r="F89" s="2829"/>
      <c r="G89" s="2829"/>
      <c r="H89" s="3100"/>
      <c r="I89" s="3101"/>
      <c r="J89" s="1499"/>
      <c r="K89" s="317"/>
      <c r="L89" s="1561"/>
      <c r="M89" s="1559"/>
      <c r="N89" s="317"/>
      <c r="P89" s="1234"/>
    </row>
    <row r="90" spans="1:16" x14ac:dyDescent="0.25">
      <c r="A90" s="1579" t="s">
        <v>10031</v>
      </c>
      <c r="B90" s="1576" t="s">
        <v>8166</v>
      </c>
      <c r="C90" s="3094" t="s">
        <v>8017</v>
      </c>
      <c r="D90" s="1578" t="s">
        <v>9972</v>
      </c>
      <c r="E90" s="2828" t="s">
        <v>299</v>
      </c>
      <c r="F90" s="2829">
        <v>2</v>
      </c>
      <c r="G90" s="2829">
        <v>8</v>
      </c>
      <c r="H90" s="1266" t="s">
        <v>9973</v>
      </c>
      <c r="I90" s="3095" t="s">
        <v>8170</v>
      </c>
      <c r="J90" s="3091" t="s">
        <v>11651</v>
      </c>
      <c r="K90" s="1119" t="s">
        <v>11574</v>
      </c>
      <c r="L90" s="605" t="s">
        <v>8968</v>
      </c>
      <c r="M90" s="1119"/>
      <c r="N90" s="1119" t="s">
        <v>11574</v>
      </c>
      <c r="P90" s="1234"/>
    </row>
    <row r="91" spans="1:16" x14ac:dyDescent="0.25">
      <c r="A91" s="1590" t="s">
        <v>10033</v>
      </c>
      <c r="B91" s="1591"/>
      <c r="C91" s="3099" t="s">
        <v>10032</v>
      </c>
      <c r="D91" s="1592"/>
      <c r="E91" s="2828"/>
      <c r="F91" s="2829"/>
      <c r="G91" s="2829"/>
      <c r="H91" s="3100"/>
      <c r="I91" s="3101"/>
      <c r="J91" s="1499"/>
      <c r="K91" s="317"/>
      <c r="L91" s="1561"/>
      <c r="M91" s="1559"/>
      <c r="N91" s="317"/>
      <c r="P91" s="1234"/>
    </row>
    <row r="92" spans="1:16" x14ac:dyDescent="0.25">
      <c r="A92" s="1590" t="s">
        <v>10035</v>
      </c>
      <c r="B92" s="1591"/>
      <c r="C92" s="3099" t="s">
        <v>10034</v>
      </c>
      <c r="D92" s="1592"/>
      <c r="E92" s="2828"/>
      <c r="F92" s="2829"/>
      <c r="G92" s="2829"/>
      <c r="H92" s="3100"/>
      <c r="I92" s="3101"/>
      <c r="J92" s="1499"/>
      <c r="K92" s="317"/>
      <c r="L92" s="1561"/>
      <c r="M92" s="1559"/>
      <c r="N92" s="317"/>
      <c r="P92" s="1234"/>
    </row>
    <row r="93" spans="1:16" x14ac:dyDescent="0.25">
      <c r="A93" s="1575" t="s">
        <v>9995</v>
      </c>
      <c r="B93" s="1576" t="s">
        <v>11216</v>
      </c>
      <c r="C93" s="3094" t="s">
        <v>10036</v>
      </c>
      <c r="D93" s="1578" t="s">
        <v>9972</v>
      </c>
      <c r="E93" s="2828" t="s">
        <v>294</v>
      </c>
      <c r="F93" s="2829">
        <v>2</v>
      </c>
      <c r="G93" s="2829">
        <v>2</v>
      </c>
      <c r="H93" s="1266" t="s">
        <v>9973</v>
      </c>
      <c r="I93" s="3095" t="s">
        <v>10037</v>
      </c>
      <c r="J93" s="3091" t="s">
        <v>11221</v>
      </c>
      <c r="K93" s="1221">
        <v>82</v>
      </c>
      <c r="L93" s="1066" t="s">
        <v>1950</v>
      </c>
      <c r="M93" s="1119"/>
      <c r="N93" s="1221">
        <v>82</v>
      </c>
      <c r="P93" s="1234"/>
    </row>
    <row r="94" spans="1:16" x14ac:dyDescent="0.25">
      <c r="A94" s="1590" t="s">
        <v>10039</v>
      </c>
      <c r="B94" s="1591"/>
      <c r="C94" s="3099" t="s">
        <v>10038</v>
      </c>
      <c r="D94" s="1592"/>
      <c r="E94" s="2828"/>
      <c r="F94" s="2829"/>
      <c r="G94" s="2829"/>
      <c r="H94" s="3100"/>
      <c r="I94" s="3101"/>
      <c r="J94" s="1499"/>
      <c r="K94" s="317"/>
      <c r="L94" s="1561"/>
      <c r="M94" s="1559"/>
      <c r="N94" s="317"/>
      <c r="P94" s="1234"/>
    </row>
    <row r="95" spans="1:16" x14ac:dyDescent="0.25">
      <c r="A95" s="1590" t="s">
        <v>11510</v>
      </c>
      <c r="B95" s="1591"/>
      <c r="C95" s="3099" t="s">
        <v>10040</v>
      </c>
      <c r="D95" s="1592"/>
      <c r="E95" s="2828"/>
      <c r="F95" s="2829"/>
      <c r="G95" s="2829"/>
      <c r="H95" s="3100"/>
      <c r="I95" s="3101"/>
      <c r="J95" s="1499"/>
      <c r="K95" s="317"/>
      <c r="L95" s="1561"/>
      <c r="M95" s="1559"/>
      <c r="N95" s="317"/>
      <c r="P95" s="1234"/>
    </row>
    <row r="96" spans="1:16" x14ac:dyDescent="0.25">
      <c r="A96" s="1575" t="s">
        <v>10041</v>
      </c>
      <c r="B96" s="1576" t="s">
        <v>11216</v>
      </c>
      <c r="C96" s="3094" t="s">
        <v>8066</v>
      </c>
      <c r="D96" s="1578" t="s">
        <v>9972</v>
      </c>
      <c r="E96" s="2828" t="s">
        <v>298</v>
      </c>
      <c r="F96" s="2829">
        <v>1</v>
      </c>
      <c r="G96" s="2829">
        <v>1</v>
      </c>
      <c r="H96" s="1266" t="s">
        <v>9973</v>
      </c>
      <c r="I96" s="3095" t="s">
        <v>10042</v>
      </c>
      <c r="J96" s="3092" t="s">
        <v>8961</v>
      </c>
      <c r="K96" s="1555">
        <v>83</v>
      </c>
      <c r="L96" s="1110" t="s">
        <v>8978</v>
      </c>
      <c r="M96" s="1120"/>
      <c r="N96" s="1555">
        <v>83</v>
      </c>
      <c r="P96" s="1234"/>
    </row>
    <row r="97" spans="1:16" x14ac:dyDescent="0.25">
      <c r="A97" s="1590" t="s">
        <v>10044</v>
      </c>
      <c r="B97" s="1591"/>
      <c r="C97" s="3099" t="s">
        <v>10043</v>
      </c>
      <c r="D97" s="1592"/>
      <c r="E97" s="2828"/>
      <c r="F97" s="2829"/>
      <c r="G97" s="2829"/>
      <c r="H97" s="3100" t="s">
        <v>9973</v>
      </c>
      <c r="I97" s="3101" t="s">
        <v>10045</v>
      </c>
      <c r="J97" s="1499"/>
      <c r="K97" s="317"/>
      <c r="L97" s="1561"/>
      <c r="M97" s="1559"/>
      <c r="N97" s="317"/>
      <c r="P97" s="1234"/>
    </row>
    <row r="98" spans="1:16" x14ac:dyDescent="0.25">
      <c r="A98" s="1584" t="s">
        <v>10047</v>
      </c>
      <c r="B98" s="1585"/>
      <c r="C98" s="3105" t="s">
        <v>10046</v>
      </c>
      <c r="D98" s="1587" t="s">
        <v>10006</v>
      </c>
      <c r="E98" s="2828" t="s">
        <v>296</v>
      </c>
      <c r="F98" s="2829">
        <v>1</v>
      </c>
      <c r="G98" s="2829">
        <v>1</v>
      </c>
      <c r="H98" s="1270" t="s">
        <v>9973</v>
      </c>
      <c r="I98" s="2830" t="s">
        <v>10048</v>
      </c>
      <c r="J98" s="1499"/>
      <c r="K98" s="1240"/>
      <c r="L98" s="1561"/>
      <c r="M98" s="1559"/>
      <c r="N98" s="1240"/>
      <c r="P98" s="1234"/>
    </row>
    <row r="99" spans="1:16" x14ac:dyDescent="0.25">
      <c r="A99" s="1590" t="s">
        <v>10050</v>
      </c>
      <c r="B99" s="1591"/>
      <c r="C99" s="3099" t="s">
        <v>10049</v>
      </c>
      <c r="D99" s="1592"/>
      <c r="E99" s="2828"/>
      <c r="F99" s="2829"/>
      <c r="G99" s="2829"/>
      <c r="H99" s="3100"/>
      <c r="I99" s="3101"/>
      <c r="J99" s="1499"/>
      <c r="K99" s="317"/>
      <c r="L99" s="1561"/>
      <c r="M99" s="1559"/>
      <c r="N99" s="317"/>
      <c r="P99" s="1234"/>
    </row>
    <row r="100" spans="1:16" x14ac:dyDescent="0.25">
      <c r="A100" s="1590" t="s">
        <v>10052</v>
      </c>
      <c r="B100" s="1591"/>
      <c r="C100" s="3099" t="s">
        <v>10051</v>
      </c>
      <c r="D100" s="1592"/>
      <c r="E100" s="2828"/>
      <c r="F100" s="2829"/>
      <c r="G100" s="2829"/>
      <c r="H100" s="3100"/>
      <c r="I100" s="3101"/>
      <c r="J100" s="1499"/>
      <c r="K100" s="317"/>
      <c r="L100" s="1561"/>
      <c r="M100" s="1559"/>
      <c r="N100" s="317"/>
      <c r="P100" s="1234"/>
    </row>
    <row r="101" spans="1:16" x14ac:dyDescent="0.25">
      <c r="A101" s="1590" t="s">
        <v>10054</v>
      </c>
      <c r="B101" s="1591"/>
      <c r="C101" s="3099" t="s">
        <v>10053</v>
      </c>
      <c r="D101" s="1592"/>
      <c r="E101" s="2828"/>
      <c r="F101" s="2829"/>
      <c r="G101" s="2829"/>
      <c r="H101" s="3100"/>
      <c r="I101" s="3101"/>
      <c r="J101" s="1499"/>
      <c r="K101" s="317"/>
      <c r="L101" s="1561"/>
      <c r="M101" s="1559"/>
      <c r="N101" s="317"/>
      <c r="P101" s="1234"/>
    </row>
    <row r="102" spans="1:16" x14ac:dyDescent="0.25">
      <c r="A102" s="1590" t="s">
        <v>10056</v>
      </c>
      <c r="B102" s="1591"/>
      <c r="C102" s="3099" t="s">
        <v>10055</v>
      </c>
      <c r="D102" s="1592"/>
      <c r="E102" s="2828"/>
      <c r="F102" s="2829"/>
      <c r="G102" s="2829"/>
      <c r="H102" s="3100"/>
      <c r="I102" s="3101"/>
      <c r="J102" s="1499"/>
      <c r="K102" s="317"/>
      <c r="L102" s="1561"/>
      <c r="M102" s="1559"/>
      <c r="N102" s="317"/>
      <c r="P102" s="1234"/>
    </row>
    <row r="103" spans="1:16" x14ac:dyDescent="0.25">
      <c r="A103" s="1590" t="s">
        <v>10058</v>
      </c>
      <c r="B103" s="1591"/>
      <c r="C103" s="3099" t="s">
        <v>10057</v>
      </c>
      <c r="D103" s="1592"/>
      <c r="E103" s="2828"/>
      <c r="F103" s="2829"/>
      <c r="G103" s="2829"/>
      <c r="H103" s="3100"/>
      <c r="I103" s="3101"/>
      <c r="J103" s="1499"/>
      <c r="K103" s="317"/>
      <c r="L103" s="1561"/>
      <c r="M103" s="1559"/>
      <c r="N103" s="317"/>
      <c r="P103" s="1234"/>
    </row>
    <row r="104" spans="1:16" x14ac:dyDescent="0.25">
      <c r="A104" s="1584" t="s">
        <v>10060</v>
      </c>
      <c r="B104" s="1585"/>
      <c r="C104" s="3105" t="s">
        <v>10059</v>
      </c>
      <c r="D104" s="1587" t="s">
        <v>10006</v>
      </c>
      <c r="E104" s="2828" t="s">
        <v>297</v>
      </c>
      <c r="F104" s="2829">
        <v>1</v>
      </c>
      <c r="G104" s="2829">
        <v>1</v>
      </c>
      <c r="H104" s="1270"/>
      <c r="I104" s="2830" t="s">
        <v>10061</v>
      </c>
      <c r="J104" s="1499"/>
      <c r="K104" s="1240"/>
      <c r="L104" s="1561"/>
      <c r="M104" s="1559"/>
      <c r="N104" s="1240"/>
      <c r="P104" s="1234"/>
    </row>
    <row r="105" spans="1:16" x14ac:dyDescent="0.25">
      <c r="A105" s="1590" t="s">
        <v>10062</v>
      </c>
      <c r="B105" s="1591"/>
      <c r="C105" s="3099" t="s">
        <v>10059</v>
      </c>
      <c r="D105" s="1592"/>
      <c r="E105" s="2828"/>
      <c r="F105" s="2829"/>
      <c r="G105" s="2829"/>
      <c r="H105" s="3100"/>
      <c r="I105" s="3101"/>
      <c r="J105" s="1499"/>
      <c r="K105" s="317"/>
      <c r="L105" s="1561"/>
      <c r="M105" s="1559"/>
      <c r="N105" s="317"/>
      <c r="P105" s="1234"/>
    </row>
    <row r="106" spans="1:16" x14ac:dyDescent="0.25">
      <c r="A106" s="1584" t="s">
        <v>10064</v>
      </c>
      <c r="B106" s="1585"/>
      <c r="C106" s="3105" t="s">
        <v>10063</v>
      </c>
      <c r="D106" s="1587" t="s">
        <v>10006</v>
      </c>
      <c r="E106" s="2828" t="s">
        <v>296</v>
      </c>
      <c r="F106" s="2829">
        <v>1</v>
      </c>
      <c r="G106" s="2829">
        <v>1</v>
      </c>
      <c r="H106" s="1270"/>
      <c r="I106" s="2830" t="s">
        <v>10065</v>
      </c>
      <c r="J106" s="1499"/>
      <c r="K106" s="1240"/>
      <c r="L106" s="1561"/>
      <c r="M106" s="1559"/>
      <c r="N106" s="1240"/>
      <c r="P106" s="1234"/>
    </row>
    <row r="107" spans="1:16" x14ac:dyDescent="0.25">
      <c r="A107" s="1590" t="s">
        <v>10067</v>
      </c>
      <c r="B107" s="1591"/>
      <c r="C107" s="3099" t="s">
        <v>10066</v>
      </c>
      <c r="D107" s="1592"/>
      <c r="E107" s="2828"/>
      <c r="F107" s="2829"/>
      <c r="G107" s="2829"/>
      <c r="H107" s="3100"/>
      <c r="I107" s="3101"/>
      <c r="J107" s="1499"/>
      <c r="K107" s="317"/>
      <c r="L107" s="1561"/>
      <c r="M107" s="1559"/>
      <c r="N107" s="317"/>
      <c r="P107" s="1234"/>
    </row>
    <row r="108" spans="1:16" x14ac:dyDescent="0.25">
      <c r="A108" s="1590" t="s">
        <v>10069</v>
      </c>
      <c r="B108" s="1591"/>
      <c r="C108" s="3099" t="s">
        <v>10068</v>
      </c>
      <c r="D108" s="1592"/>
      <c r="E108" s="2828"/>
      <c r="F108" s="2829"/>
      <c r="G108" s="2829"/>
      <c r="H108" s="3100"/>
      <c r="I108" s="3101"/>
      <c r="J108" s="1499"/>
      <c r="K108" s="317"/>
      <c r="L108" s="1561"/>
      <c r="M108" s="1559"/>
      <c r="N108" s="317"/>
      <c r="P108" s="1234"/>
    </row>
    <row r="109" spans="1:16" x14ac:dyDescent="0.25">
      <c r="A109" s="1590" t="s">
        <v>10071</v>
      </c>
      <c r="B109" s="1591"/>
      <c r="C109" s="3099" t="s">
        <v>10070</v>
      </c>
      <c r="D109" s="1592"/>
      <c r="E109" s="2828"/>
      <c r="F109" s="2829"/>
      <c r="G109" s="2829"/>
      <c r="H109" s="3100"/>
      <c r="I109" s="3101"/>
      <c r="J109" s="1499"/>
      <c r="K109" s="317"/>
      <c r="L109" s="1561"/>
      <c r="M109" s="1559"/>
      <c r="N109" s="317"/>
      <c r="P109" s="1234"/>
    </row>
    <row r="110" spans="1:16" x14ac:dyDescent="0.25">
      <c r="A110" s="1590" t="s">
        <v>10073</v>
      </c>
      <c r="B110" s="1591"/>
      <c r="C110" s="3099" t="s">
        <v>10072</v>
      </c>
      <c r="D110" s="1592"/>
      <c r="E110" s="2828"/>
      <c r="F110" s="2829"/>
      <c r="G110" s="2829"/>
      <c r="H110" s="3100"/>
      <c r="I110" s="3101"/>
      <c r="J110" s="1499"/>
      <c r="K110" s="317"/>
      <c r="L110" s="1561"/>
      <c r="M110" s="1559"/>
      <c r="N110" s="317"/>
      <c r="P110" s="1234"/>
    </row>
    <row r="111" spans="1:16" x14ac:dyDescent="0.25">
      <c r="A111" s="1590" t="s">
        <v>10075</v>
      </c>
      <c r="B111" s="1591"/>
      <c r="C111" s="3099" t="s">
        <v>10074</v>
      </c>
      <c r="D111" s="1592"/>
      <c r="E111" s="2828"/>
      <c r="F111" s="2829"/>
      <c r="G111" s="2829"/>
      <c r="H111" s="3100"/>
      <c r="I111" s="3101"/>
      <c r="J111" s="1499"/>
      <c r="K111" s="317"/>
      <c r="L111" s="1561"/>
      <c r="M111" s="1559"/>
      <c r="N111" s="317"/>
      <c r="P111" s="1234"/>
    </row>
    <row r="112" spans="1:16" x14ac:dyDescent="0.25">
      <c r="A112" s="1590" t="s">
        <v>10077</v>
      </c>
      <c r="B112" s="1591"/>
      <c r="C112" s="3099" t="s">
        <v>10076</v>
      </c>
      <c r="D112" s="1592"/>
      <c r="E112" s="2828"/>
      <c r="F112" s="2829"/>
      <c r="G112" s="2829"/>
      <c r="H112" s="3100"/>
      <c r="I112" s="3101"/>
      <c r="J112" s="1499"/>
      <c r="K112" s="317"/>
      <c r="L112" s="1561"/>
      <c r="M112" s="1559"/>
      <c r="N112" s="317"/>
      <c r="P112" s="1234"/>
    </row>
    <row r="113" spans="1:16" x14ac:dyDescent="0.25">
      <c r="A113" s="1590" t="s">
        <v>10079</v>
      </c>
      <c r="B113" s="1591"/>
      <c r="C113" s="3099" t="s">
        <v>10078</v>
      </c>
      <c r="D113" s="1592"/>
      <c r="E113" s="2828"/>
      <c r="F113" s="2829"/>
      <c r="G113" s="2829"/>
      <c r="H113" s="3100"/>
      <c r="I113" s="3101"/>
      <c r="J113" s="1499"/>
      <c r="K113" s="317"/>
      <c r="L113" s="1561"/>
      <c r="M113" s="1559"/>
      <c r="N113" s="317"/>
      <c r="P113" s="1234"/>
    </row>
    <row r="114" spans="1:16" x14ac:dyDescent="0.25">
      <c r="A114" s="1590" t="s">
        <v>10081</v>
      </c>
      <c r="B114" s="1591"/>
      <c r="C114" s="3099" t="s">
        <v>10080</v>
      </c>
      <c r="D114" s="1592"/>
      <c r="E114" s="2828"/>
      <c r="F114" s="2829"/>
      <c r="G114" s="2829"/>
      <c r="H114" s="3100"/>
      <c r="I114" s="3101"/>
      <c r="J114" s="1499"/>
      <c r="K114" s="317"/>
      <c r="L114" s="1561"/>
      <c r="M114" s="1559"/>
      <c r="N114" s="317"/>
      <c r="P114" s="1234"/>
    </row>
    <row r="115" spans="1:16" x14ac:dyDescent="0.25">
      <c r="A115" s="1590" t="s">
        <v>10083</v>
      </c>
      <c r="B115" s="1591"/>
      <c r="C115" s="3099" t="s">
        <v>10082</v>
      </c>
      <c r="D115" s="1592"/>
      <c r="E115" s="2828"/>
      <c r="F115" s="2829"/>
      <c r="G115" s="2829"/>
      <c r="H115" s="3100"/>
      <c r="I115" s="3101"/>
      <c r="J115" s="1499"/>
      <c r="K115" s="317"/>
      <c r="L115" s="1561"/>
      <c r="M115" s="1559"/>
      <c r="N115" s="317"/>
      <c r="P115" s="1234"/>
    </row>
    <row r="116" spans="1:16" x14ac:dyDescent="0.25">
      <c r="A116" s="1590" t="s">
        <v>10085</v>
      </c>
      <c r="B116" s="1591"/>
      <c r="C116" s="3099" t="s">
        <v>10084</v>
      </c>
      <c r="D116" s="1592"/>
      <c r="E116" s="2828"/>
      <c r="F116" s="2829"/>
      <c r="G116" s="2829"/>
      <c r="H116" s="3100"/>
      <c r="I116" s="3101"/>
      <c r="J116" s="1499"/>
      <c r="K116" s="317"/>
      <c r="L116" s="1561"/>
      <c r="M116" s="1559"/>
      <c r="N116" s="317"/>
      <c r="P116" s="1234"/>
    </row>
    <row r="117" spans="1:16" x14ac:dyDescent="0.25">
      <c r="A117" s="1590" t="s">
        <v>10087</v>
      </c>
      <c r="B117" s="1591"/>
      <c r="C117" s="3099" t="s">
        <v>10086</v>
      </c>
      <c r="D117" s="1592"/>
      <c r="E117" s="2828"/>
      <c r="F117" s="2829"/>
      <c r="G117" s="2829"/>
      <c r="H117" s="3100"/>
      <c r="I117" s="3101"/>
      <c r="J117" s="1499"/>
      <c r="K117" s="317"/>
      <c r="L117" s="1561"/>
      <c r="M117" s="1559"/>
      <c r="N117" s="317"/>
      <c r="P117" s="1234"/>
    </row>
    <row r="118" spans="1:16" x14ac:dyDescent="0.25">
      <c r="A118" s="1590" t="s">
        <v>10089</v>
      </c>
      <c r="B118" s="1591"/>
      <c r="C118" s="3099" t="s">
        <v>10088</v>
      </c>
      <c r="D118" s="1592"/>
      <c r="E118" s="2828"/>
      <c r="F118" s="2829"/>
      <c r="G118" s="2829"/>
      <c r="H118" s="3100"/>
      <c r="I118" s="3101"/>
      <c r="J118" s="1499"/>
      <c r="K118" s="317"/>
      <c r="L118" s="1561"/>
      <c r="M118" s="1559"/>
      <c r="N118" s="317"/>
      <c r="P118" s="1234"/>
    </row>
    <row r="119" spans="1:16" x14ac:dyDescent="0.25">
      <c r="A119" s="1590" t="s">
        <v>10091</v>
      </c>
      <c r="B119" s="1591"/>
      <c r="C119" s="3099" t="s">
        <v>10090</v>
      </c>
      <c r="D119" s="1592"/>
      <c r="E119" s="2828"/>
      <c r="F119" s="2829"/>
      <c r="G119" s="2829"/>
      <c r="H119" s="3100"/>
      <c r="I119" s="3101"/>
      <c r="J119" s="1499"/>
      <c r="K119" s="317"/>
      <c r="L119" s="1561"/>
      <c r="M119" s="1559"/>
      <c r="N119" s="317"/>
      <c r="P119" s="1234"/>
    </row>
    <row r="120" spans="1:16" x14ac:dyDescent="0.25">
      <c r="A120" s="1590" t="s">
        <v>10093</v>
      </c>
      <c r="B120" s="1591"/>
      <c r="C120" s="3099" t="s">
        <v>10092</v>
      </c>
      <c r="D120" s="1592"/>
      <c r="E120" s="2828"/>
      <c r="F120" s="2829"/>
      <c r="G120" s="2829"/>
      <c r="H120" s="3100"/>
      <c r="I120" s="3101"/>
      <c r="K120" s="317"/>
      <c r="M120" s="1561"/>
      <c r="N120" s="317"/>
      <c r="P120" s="1234"/>
    </row>
    <row r="121" spans="1:16" x14ac:dyDescent="0.25">
      <c r="A121" s="1590" t="s">
        <v>10095</v>
      </c>
      <c r="B121" s="1591"/>
      <c r="C121" s="3099" t="s">
        <v>10094</v>
      </c>
      <c r="D121" s="1592"/>
      <c r="E121" s="2828"/>
      <c r="F121" s="2829"/>
      <c r="G121" s="2829"/>
      <c r="H121" s="3100"/>
      <c r="I121" s="3101"/>
      <c r="K121" s="317"/>
      <c r="M121" s="1561"/>
      <c r="N121" s="317"/>
      <c r="P121" s="1234"/>
    </row>
    <row r="122" spans="1:16" x14ac:dyDescent="0.25">
      <c r="A122" s="1575" t="s">
        <v>10097</v>
      </c>
      <c r="B122" s="1576" t="s">
        <v>11218</v>
      </c>
      <c r="C122" s="3094" t="s">
        <v>10096</v>
      </c>
      <c r="D122" s="1578" t="s">
        <v>9972</v>
      </c>
      <c r="E122" s="2828" t="s">
        <v>9992</v>
      </c>
      <c r="F122" s="2829" t="s">
        <v>9987</v>
      </c>
      <c r="G122" s="2829" t="s">
        <v>9987</v>
      </c>
      <c r="H122" s="1266" t="s">
        <v>9973</v>
      </c>
      <c r="I122" s="3095" t="s">
        <v>10098</v>
      </c>
      <c r="J122" s="1193" t="s">
        <v>11222</v>
      </c>
      <c r="K122" s="1119">
        <v>84</v>
      </c>
      <c r="L122" s="1549" t="s">
        <v>8979</v>
      </c>
      <c r="M122" s="1551"/>
      <c r="N122" s="1119">
        <v>84</v>
      </c>
      <c r="P122" s="1234"/>
    </row>
    <row r="123" spans="1:16" x14ac:dyDescent="0.25">
      <c r="A123" s="1575" t="s">
        <v>10100</v>
      </c>
      <c r="B123" s="1576" t="s">
        <v>11218</v>
      </c>
      <c r="C123" s="3094" t="s">
        <v>10099</v>
      </c>
      <c r="D123" s="1578" t="s">
        <v>9972</v>
      </c>
      <c r="E123" s="2828" t="s">
        <v>10102</v>
      </c>
      <c r="F123" s="2829">
        <v>0</v>
      </c>
      <c r="G123" s="2829">
        <v>34</v>
      </c>
      <c r="H123" s="1266" t="s">
        <v>9973</v>
      </c>
      <c r="I123" s="3095" t="s">
        <v>10101</v>
      </c>
      <c r="J123" s="1193" t="s">
        <v>11653</v>
      </c>
      <c r="K123" s="1119">
        <v>86</v>
      </c>
      <c r="L123" s="1189" t="s">
        <v>8980</v>
      </c>
      <c r="M123" s="1551"/>
      <c r="N123" s="1119">
        <v>86</v>
      </c>
      <c r="P123" s="1234"/>
    </row>
    <row r="124" spans="1:16" x14ac:dyDescent="0.25">
      <c r="A124" s="1575" t="s">
        <v>10104</v>
      </c>
      <c r="B124" s="1576" t="s">
        <v>11218</v>
      </c>
      <c r="C124" s="3094" t="s">
        <v>10103</v>
      </c>
      <c r="D124" s="1578" t="s">
        <v>9972</v>
      </c>
      <c r="E124" s="2828" t="s">
        <v>10102</v>
      </c>
      <c r="F124" s="2829" t="s">
        <v>10106</v>
      </c>
      <c r="G124" s="2829" t="s">
        <v>10106</v>
      </c>
      <c r="H124" s="1266" t="s">
        <v>9973</v>
      </c>
      <c r="I124" s="3095" t="s">
        <v>10105</v>
      </c>
      <c r="J124" s="1193" t="s">
        <v>11652</v>
      </c>
      <c r="K124" s="1545">
        <v>87</v>
      </c>
      <c r="L124" s="1572" t="s">
        <v>8981</v>
      </c>
      <c r="M124" s="1551"/>
      <c r="N124" s="1545">
        <v>87</v>
      </c>
      <c r="P124" s="1234"/>
    </row>
    <row r="125" spans="1:16" x14ac:dyDescent="0.25">
      <c r="A125" s="1575" t="s">
        <v>10108</v>
      </c>
      <c r="B125" s="1576" t="s">
        <v>11218</v>
      </c>
      <c r="C125" s="3094" t="s">
        <v>10107</v>
      </c>
      <c r="D125" s="1578" t="s">
        <v>9972</v>
      </c>
      <c r="E125" s="2828" t="s">
        <v>10110</v>
      </c>
      <c r="F125" s="2829">
        <v>2</v>
      </c>
      <c r="G125" s="2829">
        <v>2</v>
      </c>
      <c r="H125" s="1266" t="s">
        <v>9973</v>
      </c>
      <c r="I125" s="3095" t="s">
        <v>10109</v>
      </c>
      <c r="J125" s="3093" t="s">
        <v>11647</v>
      </c>
      <c r="K125" s="1106">
        <v>88</v>
      </c>
      <c r="L125" s="1571" t="s">
        <v>8982</v>
      </c>
      <c r="M125" s="1560"/>
      <c r="N125" s="1106">
        <v>88</v>
      </c>
      <c r="P125" s="1234"/>
    </row>
    <row r="126" spans="1:16" x14ac:dyDescent="0.25">
      <c r="A126" s="1575" t="s">
        <v>10112</v>
      </c>
      <c r="B126" s="1576" t="s">
        <v>11218</v>
      </c>
      <c r="C126" s="3094" t="s">
        <v>10111</v>
      </c>
      <c r="D126" s="1578" t="s">
        <v>9972</v>
      </c>
      <c r="E126" s="2828" t="s">
        <v>10114</v>
      </c>
      <c r="F126" s="2829">
        <v>3</v>
      </c>
      <c r="G126" s="2829">
        <v>3</v>
      </c>
      <c r="H126" s="1266" t="s">
        <v>9973</v>
      </c>
      <c r="I126" s="3095" t="s">
        <v>10113</v>
      </c>
      <c r="J126" s="1193" t="s">
        <v>8961</v>
      </c>
      <c r="K126" s="1193">
        <v>89</v>
      </c>
      <c r="L126" s="1189" t="s">
        <v>8983</v>
      </c>
      <c r="M126" s="1193"/>
      <c r="N126" s="1193">
        <v>89</v>
      </c>
      <c r="P126" s="1234"/>
    </row>
    <row r="127" spans="1:16" x14ac:dyDescent="0.25">
      <c r="A127" s="1584" t="s">
        <v>10116</v>
      </c>
      <c r="B127" s="1585"/>
      <c r="C127" s="3105" t="s">
        <v>10115</v>
      </c>
      <c r="D127" s="1587" t="s">
        <v>10006</v>
      </c>
      <c r="E127" s="2828" t="s">
        <v>298</v>
      </c>
      <c r="F127" s="2829">
        <v>1</v>
      </c>
      <c r="G127" s="2829">
        <v>1</v>
      </c>
      <c r="H127" s="1270"/>
      <c r="I127" s="2830" t="s">
        <v>10117</v>
      </c>
      <c r="K127" s="1186"/>
      <c r="N127" s="1186"/>
      <c r="P127" s="1234"/>
    </row>
    <row r="128" spans="1:16" x14ac:dyDescent="0.25">
      <c r="A128" s="1590" t="s">
        <v>11518</v>
      </c>
      <c r="B128" s="1591"/>
      <c r="C128" s="3099" t="s">
        <v>10118</v>
      </c>
      <c r="D128" s="1592"/>
      <c r="E128" s="2828"/>
      <c r="F128" s="2829"/>
      <c r="G128" s="2829"/>
      <c r="H128" s="3100"/>
      <c r="I128" s="3101"/>
      <c r="K128" s="453"/>
      <c r="N128" s="453"/>
      <c r="P128" s="1234"/>
    </row>
    <row r="129" spans="1:16" x14ac:dyDescent="0.25">
      <c r="A129" s="1590" t="s">
        <v>10131</v>
      </c>
      <c r="B129" s="1591"/>
      <c r="C129" s="3099" t="s">
        <v>10130</v>
      </c>
      <c r="D129" s="1592"/>
      <c r="E129" s="2828"/>
      <c r="F129" s="2829"/>
      <c r="G129" s="2829"/>
      <c r="H129" s="3100"/>
      <c r="I129" s="3101"/>
      <c r="K129" s="453"/>
      <c r="N129" s="453"/>
      <c r="P129" s="1234"/>
    </row>
    <row r="130" spans="1:16" x14ac:dyDescent="0.25">
      <c r="A130" s="1590" t="s">
        <v>10133</v>
      </c>
      <c r="B130" s="1591"/>
      <c r="C130" s="3099" t="s">
        <v>10132</v>
      </c>
      <c r="D130" s="1592"/>
      <c r="E130" s="2828"/>
      <c r="F130" s="2829"/>
      <c r="G130" s="2829"/>
      <c r="H130" s="3100"/>
      <c r="I130" s="3101"/>
      <c r="K130" s="453"/>
      <c r="N130" s="453"/>
      <c r="P130" s="1234"/>
    </row>
    <row r="131" spans="1:16" x14ac:dyDescent="0.25">
      <c r="A131" s="1590" t="s">
        <v>10135</v>
      </c>
      <c r="B131" s="1591"/>
      <c r="C131" s="3099" t="s">
        <v>10134</v>
      </c>
      <c r="D131" s="1592"/>
      <c r="E131" s="2828"/>
      <c r="F131" s="2829"/>
      <c r="G131" s="2829"/>
      <c r="H131" s="3100"/>
      <c r="I131" s="3101"/>
      <c r="K131" s="453"/>
      <c r="N131" s="453"/>
      <c r="P131" s="1234"/>
    </row>
    <row r="132" spans="1:16" x14ac:dyDescent="0.25">
      <c r="A132" s="1590" t="s">
        <v>10137</v>
      </c>
      <c r="B132" s="1591"/>
      <c r="C132" s="3099" t="s">
        <v>10136</v>
      </c>
      <c r="D132" s="1592"/>
      <c r="E132" s="2828"/>
      <c r="F132" s="2829"/>
      <c r="G132" s="2829"/>
      <c r="H132" s="3100"/>
      <c r="I132" s="3101"/>
      <c r="K132" s="453"/>
      <c r="N132" s="453"/>
      <c r="P132" s="1234"/>
    </row>
    <row r="133" spans="1:16" x14ac:dyDescent="0.25">
      <c r="A133" s="1590" t="s">
        <v>11522</v>
      </c>
      <c r="B133" s="1591"/>
      <c r="C133" s="3099" t="s">
        <v>10138</v>
      </c>
      <c r="D133" s="1592"/>
      <c r="E133" s="2828"/>
      <c r="F133" s="2829"/>
      <c r="G133" s="2829"/>
      <c r="H133" s="3100"/>
      <c r="I133" s="3101"/>
      <c r="K133" s="453"/>
      <c r="N133" s="453"/>
      <c r="P133" s="1234"/>
    </row>
    <row r="134" spans="1:16" x14ac:dyDescent="0.25">
      <c r="A134" s="1590" t="s">
        <v>11523</v>
      </c>
      <c r="B134" s="1591"/>
      <c r="C134" s="3099" t="s">
        <v>10139</v>
      </c>
      <c r="D134" s="1592"/>
      <c r="E134" s="2828"/>
      <c r="F134" s="2829"/>
      <c r="G134" s="2829"/>
      <c r="H134" s="3100"/>
      <c r="I134" s="3101"/>
      <c r="K134" s="453"/>
      <c r="N134" s="453"/>
      <c r="P134" s="1234"/>
    </row>
    <row r="135" spans="1:16" ht="30" x14ac:dyDescent="0.25">
      <c r="A135" s="1590" t="s">
        <v>11524</v>
      </c>
      <c r="B135" s="1591"/>
      <c r="C135" s="3099" t="s">
        <v>10140</v>
      </c>
      <c r="D135" s="1592"/>
      <c r="E135" s="2828"/>
      <c r="F135" s="2829"/>
      <c r="G135" s="2829"/>
      <c r="H135" s="3100"/>
      <c r="I135" s="3101"/>
      <c r="K135" s="453"/>
      <c r="N135" s="453"/>
      <c r="P135" s="1234"/>
    </row>
    <row r="136" spans="1:16" x14ac:dyDescent="0.25">
      <c r="A136" s="1590" t="s">
        <v>11525</v>
      </c>
      <c r="B136" s="1591"/>
      <c r="C136" s="3099" t="s">
        <v>10141</v>
      </c>
      <c r="D136" s="1592"/>
      <c r="E136" s="2828"/>
      <c r="F136" s="2829"/>
      <c r="G136" s="2829"/>
      <c r="H136" s="3100"/>
      <c r="I136" s="3101"/>
      <c r="K136" s="453"/>
      <c r="N136" s="453"/>
      <c r="P136" s="1234"/>
    </row>
    <row r="137" spans="1:16" x14ac:dyDescent="0.25">
      <c r="A137" s="1590" t="s">
        <v>10143</v>
      </c>
      <c r="B137" s="1591"/>
      <c r="C137" s="3099" t="s">
        <v>10142</v>
      </c>
      <c r="D137" s="1592"/>
      <c r="E137" s="2828"/>
      <c r="F137" s="2829"/>
      <c r="G137" s="2829"/>
      <c r="H137" s="3100"/>
      <c r="I137" s="3101"/>
      <c r="K137" s="453"/>
      <c r="N137" s="453"/>
      <c r="P137" s="1234"/>
    </row>
    <row r="138" spans="1:16" x14ac:dyDescent="0.25">
      <c r="A138" s="1590" t="s">
        <v>10145</v>
      </c>
      <c r="B138" s="1591"/>
      <c r="C138" s="3099" t="s">
        <v>10144</v>
      </c>
      <c r="D138" s="1592"/>
      <c r="E138" s="2828"/>
      <c r="F138" s="2829"/>
      <c r="G138" s="2829"/>
      <c r="H138" s="3100"/>
      <c r="I138" s="3101"/>
      <c r="K138" s="453"/>
      <c r="N138" s="453"/>
      <c r="P138" s="1234"/>
    </row>
    <row r="139" spans="1:16" x14ac:dyDescent="0.25">
      <c r="A139" s="1590" t="s">
        <v>11529</v>
      </c>
      <c r="B139" s="1591"/>
      <c r="C139" s="3099" t="s">
        <v>7090</v>
      </c>
      <c r="D139" s="1592"/>
      <c r="E139" s="2828"/>
      <c r="F139" s="2829"/>
      <c r="G139" s="2829"/>
      <c r="H139" s="3100"/>
      <c r="I139" s="3101"/>
      <c r="K139" s="453"/>
      <c r="N139" s="453"/>
      <c r="P139" s="1234"/>
    </row>
    <row r="140" spans="1:16" x14ac:dyDescent="0.25">
      <c r="A140" s="1590" t="s">
        <v>10150</v>
      </c>
      <c r="B140" s="1591"/>
      <c r="C140" s="3099" t="s">
        <v>10149</v>
      </c>
      <c r="D140" s="1592"/>
      <c r="E140" s="2828"/>
      <c r="F140" s="2829"/>
      <c r="G140" s="2829"/>
      <c r="H140" s="3100"/>
      <c r="I140" s="3101"/>
      <c r="K140" s="453"/>
      <c r="N140" s="453"/>
      <c r="P140" s="1234"/>
    </row>
    <row r="141" spans="1:16" x14ac:dyDescent="0.25">
      <c r="A141" s="1590" t="s">
        <v>10152</v>
      </c>
      <c r="B141" s="1591"/>
      <c r="C141" s="3099" t="s">
        <v>10151</v>
      </c>
      <c r="D141" s="1592"/>
      <c r="E141" s="2828"/>
      <c r="F141" s="2829"/>
      <c r="G141" s="2829"/>
      <c r="H141" s="3100"/>
      <c r="I141" s="3101"/>
      <c r="K141" s="453"/>
      <c r="N141" s="453"/>
      <c r="P141" s="1234"/>
    </row>
    <row r="142" spans="1:16" x14ac:dyDescent="0.25">
      <c r="A142" s="1590" t="s">
        <v>10154</v>
      </c>
      <c r="B142" s="1591"/>
      <c r="C142" s="3099" t="s">
        <v>10153</v>
      </c>
      <c r="D142" s="1592"/>
      <c r="E142" s="2828"/>
      <c r="F142" s="2829"/>
      <c r="G142" s="2829"/>
      <c r="H142" s="3100"/>
      <c r="I142" s="3101"/>
      <c r="K142" s="453"/>
      <c r="N142" s="453"/>
      <c r="P142" s="1234"/>
    </row>
    <row r="143" spans="1:16" x14ac:dyDescent="0.25">
      <c r="A143" s="1590" t="s">
        <v>11530</v>
      </c>
      <c r="B143" s="1591"/>
      <c r="C143" s="3099" t="s">
        <v>10155</v>
      </c>
      <c r="D143" s="1592"/>
      <c r="E143" s="2828"/>
      <c r="F143" s="2829"/>
      <c r="G143" s="2829"/>
      <c r="H143" s="3100"/>
      <c r="I143" s="3101"/>
      <c r="K143" s="453"/>
      <c r="N143" s="453"/>
      <c r="P143" s="1234"/>
    </row>
    <row r="144" spans="1:16" x14ac:dyDescent="0.25">
      <c r="A144" s="1590" t="s">
        <v>11531</v>
      </c>
      <c r="B144" s="1591"/>
      <c r="C144" s="3099" t="s">
        <v>10156</v>
      </c>
      <c r="D144" s="1592"/>
      <c r="E144" s="2828"/>
      <c r="F144" s="2829"/>
      <c r="G144" s="2829"/>
      <c r="H144" s="3100"/>
      <c r="I144" s="3101"/>
      <c r="K144" s="453"/>
      <c r="N144" s="453"/>
      <c r="P144" s="1234"/>
    </row>
    <row r="145" spans="1:16" x14ac:dyDescent="0.25">
      <c r="A145" s="1590" t="s">
        <v>11532</v>
      </c>
      <c r="B145" s="1591"/>
      <c r="C145" s="3099" t="s">
        <v>8319</v>
      </c>
      <c r="D145" s="1592"/>
      <c r="E145" s="2828"/>
      <c r="F145" s="2829"/>
      <c r="G145" s="2829"/>
      <c r="H145" s="3100"/>
      <c r="I145" s="3101"/>
      <c r="K145" s="453"/>
      <c r="N145" s="453"/>
      <c r="P145" s="1234"/>
    </row>
    <row r="146" spans="1:16" x14ac:dyDescent="0.25">
      <c r="A146" s="1590" t="s">
        <v>10158</v>
      </c>
      <c r="B146" s="1591"/>
      <c r="C146" s="3099" t="s">
        <v>10157</v>
      </c>
      <c r="D146" s="1592"/>
      <c r="E146" s="2828"/>
      <c r="F146" s="2829"/>
      <c r="G146" s="2829"/>
      <c r="H146" s="3100"/>
      <c r="I146" s="3101"/>
      <c r="K146" s="453"/>
      <c r="N146" s="453"/>
      <c r="P146" s="1234"/>
    </row>
    <row r="147" spans="1:16" x14ac:dyDescent="0.25">
      <c r="A147" s="1590" t="s">
        <v>2328</v>
      </c>
      <c r="B147" s="1591"/>
      <c r="C147" s="3099" t="s">
        <v>10159</v>
      </c>
      <c r="D147" s="1592"/>
      <c r="E147" s="2828"/>
      <c r="F147" s="2829"/>
      <c r="G147" s="2829"/>
      <c r="H147" s="3100"/>
      <c r="I147" s="3101"/>
      <c r="K147" s="453"/>
      <c r="N147" s="453"/>
      <c r="P147" s="1234"/>
    </row>
    <row r="148" spans="1:16" x14ac:dyDescent="0.25">
      <c r="A148" s="1590" t="s">
        <v>2328</v>
      </c>
      <c r="B148" s="1591"/>
      <c r="C148" s="3099" t="s">
        <v>10160</v>
      </c>
      <c r="D148" s="1592"/>
      <c r="E148" s="2828"/>
      <c r="F148" s="2829"/>
      <c r="G148" s="2829"/>
      <c r="H148" s="3100"/>
      <c r="I148" s="3101"/>
      <c r="K148" s="453"/>
      <c r="N148" s="453"/>
      <c r="P148" s="1234"/>
    </row>
    <row r="149" spans="1:16" x14ac:dyDescent="0.25">
      <c r="A149" s="1590" t="s">
        <v>11533</v>
      </c>
      <c r="B149" s="1591"/>
      <c r="C149" s="3099" t="s">
        <v>8321</v>
      </c>
      <c r="D149" s="1592"/>
      <c r="E149" s="2828"/>
      <c r="F149" s="2829"/>
      <c r="G149" s="2829"/>
      <c r="H149" s="3100"/>
      <c r="I149" s="3101"/>
      <c r="K149" s="453"/>
      <c r="N149" s="453"/>
      <c r="P149" s="1234"/>
    </row>
    <row r="150" spans="1:16" x14ac:dyDescent="0.25">
      <c r="A150" s="1590" t="s">
        <v>11534</v>
      </c>
      <c r="B150" s="1591"/>
      <c r="C150" s="3099" t="s">
        <v>8325</v>
      </c>
      <c r="D150" s="1592"/>
      <c r="E150" s="2828"/>
      <c r="F150" s="2829"/>
      <c r="G150" s="2829"/>
      <c r="H150" s="3100"/>
      <c r="I150" s="3101"/>
      <c r="K150" s="453"/>
      <c r="N150" s="453"/>
      <c r="P150" s="1234"/>
    </row>
    <row r="151" spans="1:16" x14ac:dyDescent="0.25">
      <c r="A151" s="1590" t="s">
        <v>10161</v>
      </c>
      <c r="B151" s="1591"/>
      <c r="C151" s="3099" t="s">
        <v>8328</v>
      </c>
      <c r="D151" s="1592"/>
      <c r="E151" s="2828"/>
      <c r="F151" s="2829"/>
      <c r="G151" s="2829"/>
      <c r="H151" s="3100"/>
      <c r="I151" s="3101"/>
      <c r="K151" s="453"/>
      <c r="N151" s="453"/>
      <c r="P151" s="1234"/>
    </row>
    <row r="152" spans="1:16" ht="30" x14ac:dyDescent="0.25">
      <c r="A152" s="1575" t="s">
        <v>10162</v>
      </c>
      <c r="B152" s="1576"/>
      <c r="C152" s="3094" t="s">
        <v>7092</v>
      </c>
      <c r="D152" s="1578" t="s">
        <v>9972</v>
      </c>
      <c r="E152" s="2828" t="s">
        <v>10102</v>
      </c>
      <c r="F152" s="2829">
        <v>0</v>
      </c>
      <c r="G152" s="2829">
        <v>252</v>
      </c>
      <c r="H152" s="1266" t="s">
        <v>9993</v>
      </c>
      <c r="I152" s="3095" t="s">
        <v>8163</v>
      </c>
      <c r="J152" s="1193" t="s">
        <v>11651</v>
      </c>
      <c r="K152" s="1193" t="s">
        <v>11573</v>
      </c>
      <c r="L152" s="1189" t="s">
        <v>8967</v>
      </c>
      <c r="M152" s="1193"/>
      <c r="N152" s="1193" t="s">
        <v>11573</v>
      </c>
      <c r="P152" s="1234"/>
    </row>
    <row r="153" spans="1:16" x14ac:dyDescent="0.25">
      <c r="A153" s="1590" t="s">
        <v>11535</v>
      </c>
      <c r="B153" s="1591"/>
      <c r="C153" s="3099" t="s">
        <v>10163</v>
      </c>
      <c r="D153" s="1592"/>
      <c r="E153" s="2828"/>
      <c r="F153" s="2829"/>
      <c r="G153" s="2829"/>
      <c r="H153" s="3100"/>
      <c r="I153" s="3101"/>
      <c r="K153" s="453"/>
      <c r="N153" s="453"/>
      <c r="P153" s="1234"/>
    </row>
    <row r="154" spans="1:16" x14ac:dyDescent="0.25">
      <c r="A154" s="1590" t="s">
        <v>10172</v>
      </c>
      <c r="B154" s="1591"/>
      <c r="C154" s="3099" t="s">
        <v>10171</v>
      </c>
      <c r="D154" s="1592"/>
      <c r="E154" s="2828"/>
      <c r="F154" s="2829"/>
      <c r="G154" s="2829"/>
      <c r="H154" s="3100"/>
      <c r="I154" s="3101"/>
      <c r="K154" s="453"/>
      <c r="N154" s="453"/>
      <c r="P154" s="1234"/>
    </row>
    <row r="155" spans="1:16" x14ac:dyDescent="0.25">
      <c r="A155" s="1590" t="s">
        <v>11536</v>
      </c>
      <c r="B155" s="1591"/>
      <c r="C155" s="3099" t="s">
        <v>10181</v>
      </c>
      <c r="D155" s="1592"/>
      <c r="E155" s="2828"/>
      <c r="F155" s="2829"/>
      <c r="G155" s="2829"/>
      <c r="H155" s="3100"/>
      <c r="I155" s="3101" t="s">
        <v>10182</v>
      </c>
      <c r="K155" s="453"/>
      <c r="N155" s="453"/>
      <c r="P155" s="1234"/>
    </row>
    <row r="156" spans="1:16" x14ac:dyDescent="0.25">
      <c r="A156" s="1590" t="s">
        <v>10184</v>
      </c>
      <c r="B156" s="1591"/>
      <c r="C156" s="3099" t="s">
        <v>10183</v>
      </c>
      <c r="D156" s="1592"/>
      <c r="E156" s="2828"/>
      <c r="F156" s="2829"/>
      <c r="G156" s="2829"/>
      <c r="H156" s="3100"/>
      <c r="I156" s="3101"/>
      <c r="K156" s="453"/>
      <c r="N156" s="453"/>
      <c r="P156" s="1234"/>
    </row>
    <row r="157" spans="1:16" x14ac:dyDescent="0.25">
      <c r="A157" s="1590" t="s">
        <v>10186</v>
      </c>
      <c r="B157" s="1591"/>
      <c r="C157" s="3099" t="s">
        <v>10185</v>
      </c>
      <c r="D157" s="1592"/>
      <c r="E157" s="2828"/>
      <c r="F157" s="2829"/>
      <c r="G157" s="2829"/>
      <c r="H157" s="3100"/>
      <c r="I157" s="3101"/>
      <c r="K157" s="453"/>
      <c r="N157" s="453"/>
      <c r="P157" s="1234"/>
    </row>
    <row r="158" spans="1:16" x14ac:dyDescent="0.25">
      <c r="A158" s="1590" t="s">
        <v>10188</v>
      </c>
      <c r="B158" s="1591"/>
      <c r="C158" s="3099" t="s">
        <v>10187</v>
      </c>
      <c r="D158" s="1592"/>
      <c r="E158" s="2828"/>
      <c r="F158" s="2829"/>
      <c r="G158" s="2829"/>
      <c r="H158" s="3100"/>
      <c r="I158" s="3101"/>
      <c r="K158" s="453"/>
      <c r="N158" s="453"/>
      <c r="P158" s="1234"/>
    </row>
    <row r="159" spans="1:16" x14ac:dyDescent="0.25">
      <c r="A159" s="1590" t="s">
        <v>10188</v>
      </c>
      <c r="B159" s="1591"/>
      <c r="C159" s="3099" t="s">
        <v>10189</v>
      </c>
      <c r="D159" s="1592"/>
      <c r="E159" s="2828"/>
      <c r="F159" s="2829"/>
      <c r="G159" s="2829"/>
      <c r="H159" s="3100"/>
      <c r="I159" s="3101"/>
      <c r="K159" s="453"/>
      <c r="N159" s="453"/>
      <c r="P159" s="1234"/>
    </row>
    <row r="160" spans="1:16" x14ac:dyDescent="0.25">
      <c r="A160" s="1590" t="s">
        <v>10188</v>
      </c>
      <c r="B160" s="1591"/>
      <c r="C160" s="3099" t="s">
        <v>10190</v>
      </c>
      <c r="D160" s="1592"/>
      <c r="E160" s="2828"/>
      <c r="F160" s="2829"/>
      <c r="G160" s="2829"/>
      <c r="H160" s="3100"/>
      <c r="I160" s="3101"/>
      <c r="K160" s="453"/>
      <c r="N160" s="453"/>
      <c r="P160" s="1234"/>
    </row>
    <row r="161" spans="1:16" x14ac:dyDescent="0.25">
      <c r="A161" s="1590" t="s">
        <v>10188</v>
      </c>
      <c r="B161" s="1591"/>
      <c r="C161" s="3099" t="s">
        <v>10191</v>
      </c>
      <c r="D161" s="1592"/>
      <c r="E161" s="2828"/>
      <c r="F161" s="2829"/>
      <c r="G161" s="2829"/>
      <c r="H161" s="3100"/>
      <c r="I161" s="3101"/>
      <c r="K161" s="453"/>
      <c r="N161" s="453"/>
      <c r="P161" s="1234"/>
    </row>
    <row r="162" spans="1:16" x14ac:dyDescent="0.25">
      <c r="A162" s="1590" t="s">
        <v>10188</v>
      </c>
      <c r="B162" s="1591"/>
      <c r="C162" s="3099" t="s">
        <v>10192</v>
      </c>
      <c r="D162" s="1592"/>
      <c r="E162" s="2828"/>
      <c r="F162" s="2829"/>
      <c r="G162" s="2829"/>
      <c r="H162" s="3100"/>
      <c r="I162" s="3101"/>
      <c r="K162" s="453"/>
      <c r="N162" s="453"/>
      <c r="P162" s="1234"/>
    </row>
    <row r="163" spans="1:16" x14ac:dyDescent="0.25">
      <c r="A163" s="1590" t="s">
        <v>10188</v>
      </c>
      <c r="B163" s="1591"/>
      <c r="C163" s="3099" t="s">
        <v>10193</v>
      </c>
      <c r="D163" s="1592"/>
      <c r="E163" s="2828"/>
      <c r="F163" s="2829"/>
      <c r="G163" s="2829"/>
      <c r="H163" s="3100"/>
      <c r="I163" s="3101"/>
      <c r="K163" s="453"/>
      <c r="N163" s="453"/>
      <c r="P163" s="1234"/>
    </row>
    <row r="164" spans="1:16" x14ac:dyDescent="0.25">
      <c r="A164" s="1590" t="s">
        <v>10188</v>
      </c>
      <c r="B164" s="1591"/>
      <c r="C164" s="3099" t="s">
        <v>10194</v>
      </c>
      <c r="D164" s="1592"/>
      <c r="E164" s="2828"/>
      <c r="F164" s="2829"/>
      <c r="G164" s="2829"/>
      <c r="H164" s="3100"/>
      <c r="I164" s="3101"/>
      <c r="K164" s="453"/>
      <c r="N164" s="453"/>
      <c r="P164" s="1234"/>
    </row>
    <row r="165" spans="1:16" x14ac:dyDescent="0.25">
      <c r="A165" s="1590" t="s">
        <v>10188</v>
      </c>
      <c r="B165" s="1591"/>
      <c r="C165" s="3099" t="s">
        <v>10195</v>
      </c>
      <c r="D165" s="1592"/>
      <c r="E165" s="2828"/>
      <c r="F165" s="2829"/>
      <c r="G165" s="2829"/>
      <c r="H165" s="3100"/>
      <c r="I165" s="3101"/>
      <c r="K165" s="453"/>
      <c r="N165" s="453"/>
      <c r="P165" s="1234"/>
    </row>
    <row r="166" spans="1:16" x14ac:dyDescent="0.25">
      <c r="A166" s="1590" t="s">
        <v>10188</v>
      </c>
      <c r="B166" s="1591"/>
      <c r="C166" s="3099" t="s">
        <v>10196</v>
      </c>
      <c r="D166" s="1592"/>
      <c r="E166" s="2828"/>
      <c r="F166" s="2829"/>
      <c r="G166" s="2829"/>
      <c r="H166" s="3100"/>
      <c r="I166" s="3101"/>
      <c r="K166" s="453"/>
      <c r="N166" s="453"/>
      <c r="P166" s="1234"/>
    </row>
    <row r="167" spans="1:16" x14ac:dyDescent="0.25">
      <c r="A167" s="1590" t="s">
        <v>10188</v>
      </c>
      <c r="B167" s="1591"/>
      <c r="C167" s="3099" t="s">
        <v>10197</v>
      </c>
      <c r="D167" s="1592"/>
      <c r="E167" s="2828"/>
      <c r="F167" s="2829"/>
      <c r="G167" s="2829"/>
      <c r="H167" s="3100"/>
      <c r="I167" s="3101"/>
      <c r="K167" s="453"/>
      <c r="N167" s="453"/>
      <c r="P167" s="1234"/>
    </row>
    <row r="168" spans="1:16" x14ac:dyDescent="0.25">
      <c r="A168" s="1590" t="s">
        <v>10188</v>
      </c>
      <c r="B168" s="1591"/>
      <c r="C168" s="3099" t="s">
        <v>10198</v>
      </c>
      <c r="D168" s="1592"/>
      <c r="E168" s="2828"/>
      <c r="F168" s="2829"/>
      <c r="G168" s="2829"/>
      <c r="H168" s="3100"/>
      <c r="I168" s="3101"/>
      <c r="K168" s="453"/>
      <c r="N168" s="453"/>
      <c r="P168" s="1234"/>
    </row>
    <row r="169" spans="1:16" x14ac:dyDescent="0.25">
      <c r="A169" s="1590" t="s">
        <v>10188</v>
      </c>
      <c r="B169" s="1591"/>
      <c r="C169" s="3099" t="s">
        <v>10199</v>
      </c>
      <c r="D169" s="1592"/>
      <c r="E169" s="2828"/>
      <c r="F169" s="2829"/>
      <c r="G169" s="2829"/>
      <c r="H169" s="3100"/>
      <c r="I169" s="3101"/>
      <c r="K169" s="453"/>
      <c r="N169" s="453"/>
      <c r="P169" s="1234"/>
    </row>
    <row r="170" spans="1:16" x14ac:dyDescent="0.25">
      <c r="A170" s="1590" t="s">
        <v>10188</v>
      </c>
      <c r="B170" s="1591"/>
      <c r="C170" s="3099" t="s">
        <v>10200</v>
      </c>
      <c r="D170" s="1592"/>
      <c r="E170" s="2828"/>
      <c r="F170" s="2829"/>
      <c r="G170" s="2829"/>
      <c r="H170" s="3100"/>
      <c r="I170" s="3101"/>
      <c r="K170" s="453"/>
      <c r="N170" s="453"/>
      <c r="P170" s="1234"/>
    </row>
    <row r="171" spans="1:16" x14ac:dyDescent="0.25">
      <c r="A171" s="1590" t="s">
        <v>10202</v>
      </c>
      <c r="B171" s="1591"/>
      <c r="C171" s="3099" t="s">
        <v>10201</v>
      </c>
      <c r="D171" s="1592"/>
      <c r="E171" s="2828"/>
      <c r="F171" s="2829"/>
      <c r="G171" s="2829"/>
      <c r="H171" s="3100"/>
      <c r="I171" s="3101"/>
      <c r="K171" s="453"/>
      <c r="N171" s="453"/>
      <c r="P171" s="1234"/>
    </row>
    <row r="172" spans="1:16" ht="30" x14ac:dyDescent="0.25">
      <c r="A172" s="1590" t="s">
        <v>11537</v>
      </c>
      <c r="B172" s="1591"/>
      <c r="C172" s="3099" t="s">
        <v>10203</v>
      </c>
      <c r="D172" s="1592"/>
      <c r="E172" s="2828"/>
      <c r="F172" s="2829"/>
      <c r="G172" s="2829"/>
      <c r="H172" s="3100"/>
      <c r="I172" s="3101"/>
      <c r="K172" s="453"/>
      <c r="N172" s="453"/>
      <c r="P172" s="1234"/>
    </row>
    <row r="173" spans="1:16" ht="30" x14ac:dyDescent="0.25">
      <c r="A173" s="1590" t="s">
        <v>11538</v>
      </c>
      <c r="B173" s="1591"/>
      <c r="C173" s="3099" t="s">
        <v>10204</v>
      </c>
      <c r="D173" s="1592"/>
      <c r="E173" s="2828"/>
      <c r="F173" s="2829"/>
      <c r="G173" s="2829"/>
      <c r="H173" s="3100"/>
      <c r="I173" s="3101"/>
      <c r="K173" s="453"/>
      <c r="N173" s="453"/>
      <c r="P173" s="1234"/>
    </row>
    <row r="174" spans="1:16" x14ac:dyDescent="0.25">
      <c r="A174" s="1590" t="s">
        <v>11539</v>
      </c>
      <c r="B174" s="1591"/>
      <c r="C174" s="3099" t="s">
        <v>10205</v>
      </c>
      <c r="D174" s="1592"/>
      <c r="E174" s="2828"/>
      <c r="F174" s="2829"/>
      <c r="G174" s="2829"/>
      <c r="H174" s="3100"/>
      <c r="I174" s="3101" t="s">
        <v>10206</v>
      </c>
      <c r="K174" s="453"/>
      <c r="N174" s="453"/>
      <c r="P174" s="1234"/>
    </row>
    <row r="175" spans="1:16" x14ac:dyDescent="0.25">
      <c r="A175" s="1590" t="s">
        <v>11540</v>
      </c>
      <c r="B175" s="1591"/>
      <c r="C175" s="3099" t="s">
        <v>10207</v>
      </c>
      <c r="D175" s="1592"/>
      <c r="E175" s="2828"/>
      <c r="F175" s="2829"/>
      <c r="G175" s="2829"/>
      <c r="H175" s="3100"/>
      <c r="I175" s="3101"/>
      <c r="K175" s="453"/>
      <c r="N175" s="453"/>
      <c r="P175" s="1234"/>
    </row>
    <row r="176" spans="1:16" x14ac:dyDescent="0.25">
      <c r="A176" s="1590" t="s">
        <v>11541</v>
      </c>
      <c r="B176" s="1591"/>
      <c r="C176" s="3099" t="s">
        <v>10208</v>
      </c>
      <c r="D176" s="1592"/>
      <c r="E176" s="2828"/>
      <c r="F176" s="2829"/>
      <c r="G176" s="2829"/>
      <c r="H176" s="3100"/>
      <c r="I176" s="3101"/>
      <c r="K176" s="453"/>
      <c r="N176" s="453"/>
      <c r="P176" s="1234"/>
    </row>
    <row r="177" spans="1:16" x14ac:dyDescent="0.25">
      <c r="A177" s="1590" t="s">
        <v>10211</v>
      </c>
      <c r="B177" s="1591"/>
      <c r="C177" s="3099" t="s">
        <v>10210</v>
      </c>
      <c r="D177" s="1592"/>
      <c r="E177" s="2828"/>
      <c r="F177" s="2829"/>
      <c r="G177" s="2829"/>
      <c r="H177" s="3100"/>
      <c r="I177" s="3101" t="s">
        <v>10212</v>
      </c>
      <c r="K177" s="453"/>
      <c r="N177" s="453"/>
      <c r="P177" s="1234"/>
    </row>
    <row r="178" spans="1:16" x14ac:dyDescent="0.25">
      <c r="A178" s="1590" t="s">
        <v>10211</v>
      </c>
      <c r="B178" s="1591"/>
      <c r="C178" s="3099" t="s">
        <v>10213</v>
      </c>
      <c r="D178" s="1592"/>
      <c r="E178" s="2828"/>
      <c r="F178" s="2829"/>
      <c r="G178" s="2829"/>
      <c r="H178" s="3100"/>
      <c r="I178" s="3101" t="s">
        <v>10212</v>
      </c>
      <c r="K178" s="453"/>
      <c r="N178" s="453"/>
      <c r="P178" s="1234"/>
    </row>
    <row r="179" spans="1:16" x14ac:dyDescent="0.25">
      <c r="A179" s="1590" t="s">
        <v>11542</v>
      </c>
      <c r="B179" s="1591"/>
      <c r="C179" s="3099" t="s">
        <v>10209</v>
      </c>
      <c r="D179" s="1592"/>
      <c r="E179" s="2828"/>
      <c r="F179" s="2829"/>
      <c r="G179" s="2829"/>
      <c r="H179" s="3100"/>
      <c r="I179" s="3101"/>
      <c r="K179" s="453"/>
      <c r="N179" s="453"/>
      <c r="P179" s="1234"/>
    </row>
    <row r="180" spans="1:16" x14ac:dyDescent="0.25">
      <c r="A180" s="1590" t="s">
        <v>10211</v>
      </c>
      <c r="B180" s="1591"/>
      <c r="C180" s="3099" t="s">
        <v>10214</v>
      </c>
      <c r="D180" s="1592"/>
      <c r="E180" s="2828"/>
      <c r="F180" s="2829"/>
      <c r="G180" s="2829"/>
      <c r="H180" s="3100"/>
      <c r="I180" s="3101" t="s">
        <v>10212</v>
      </c>
      <c r="K180" s="453"/>
      <c r="N180" s="453"/>
      <c r="P180" s="1234"/>
    </row>
    <row r="181" spans="1:16" x14ac:dyDescent="0.25">
      <c r="A181" s="1590" t="s">
        <v>10211</v>
      </c>
      <c r="B181" s="1591"/>
      <c r="C181" s="3099" t="s">
        <v>10215</v>
      </c>
      <c r="D181" s="1592"/>
      <c r="E181" s="2828"/>
      <c r="F181" s="2829"/>
      <c r="G181" s="2829"/>
      <c r="H181" s="3100"/>
      <c r="I181" s="3101" t="s">
        <v>10212</v>
      </c>
      <c r="K181" s="453"/>
      <c r="N181" s="453"/>
      <c r="P181" s="1234"/>
    </row>
    <row r="182" spans="1:16" x14ac:dyDescent="0.25">
      <c r="A182" s="1590" t="s">
        <v>10211</v>
      </c>
      <c r="B182" s="1591"/>
      <c r="C182" s="3099" t="s">
        <v>10216</v>
      </c>
      <c r="D182" s="1592"/>
      <c r="E182" s="2828"/>
      <c r="F182" s="2829"/>
      <c r="G182" s="2829"/>
      <c r="H182" s="3100"/>
      <c r="I182" s="3101" t="s">
        <v>10212</v>
      </c>
      <c r="K182" s="453"/>
      <c r="N182" s="453"/>
      <c r="P182" s="1234"/>
    </row>
    <row r="183" spans="1:16" x14ac:dyDescent="0.25">
      <c r="A183" s="1590" t="s">
        <v>11543</v>
      </c>
      <c r="B183" s="1591"/>
      <c r="C183" s="3099" t="s">
        <v>10217</v>
      </c>
      <c r="D183" s="1592"/>
      <c r="E183" s="2828"/>
      <c r="F183" s="2829"/>
      <c r="G183" s="2829"/>
      <c r="H183" s="3100"/>
      <c r="I183" s="3101" t="s">
        <v>10218</v>
      </c>
      <c r="K183" s="453"/>
      <c r="N183" s="453"/>
      <c r="P183" s="1234"/>
    </row>
    <row r="184" spans="1:16" x14ac:dyDescent="0.25">
      <c r="A184" s="1590" t="s">
        <v>10220</v>
      </c>
      <c r="B184" s="1591"/>
      <c r="C184" s="3099" t="s">
        <v>10219</v>
      </c>
      <c r="D184" s="1592"/>
      <c r="E184" s="2828"/>
      <c r="F184" s="2829"/>
      <c r="G184" s="2829"/>
      <c r="H184" s="3100"/>
      <c r="I184" s="3101"/>
      <c r="K184" s="453"/>
      <c r="N184" s="453"/>
      <c r="P184" s="1234"/>
    </row>
    <row r="185" spans="1:16" x14ac:dyDescent="0.25">
      <c r="A185" s="1590" t="s">
        <v>10220</v>
      </c>
      <c r="B185" s="1591"/>
      <c r="C185" s="3099" t="s">
        <v>10221</v>
      </c>
      <c r="D185" s="1592"/>
      <c r="E185" s="2828"/>
      <c r="F185" s="2829"/>
      <c r="G185" s="2829"/>
      <c r="H185" s="3100"/>
      <c r="I185" s="3101"/>
      <c r="K185" s="453"/>
      <c r="N185" s="453"/>
      <c r="P185" s="1234"/>
    </row>
    <row r="186" spans="1:16" ht="30" x14ac:dyDescent="0.25">
      <c r="A186" s="1590" t="s">
        <v>10223</v>
      </c>
      <c r="B186" s="1591"/>
      <c r="C186" s="3099" t="s">
        <v>10222</v>
      </c>
      <c r="D186" s="1592"/>
      <c r="E186" s="2828"/>
      <c r="F186" s="2829"/>
      <c r="G186" s="2829"/>
      <c r="H186" s="3100"/>
      <c r="I186" s="3101"/>
      <c r="K186" s="453"/>
      <c r="N186" s="453"/>
      <c r="P186" s="1234"/>
    </row>
    <row r="187" spans="1:16" ht="30" x14ac:dyDescent="0.25">
      <c r="A187" s="1590" t="s">
        <v>10223</v>
      </c>
      <c r="B187" s="1591"/>
      <c r="C187" s="3099" t="s">
        <v>10224</v>
      </c>
      <c r="D187" s="1592"/>
      <c r="E187" s="2828"/>
      <c r="F187" s="2829"/>
      <c r="G187" s="2829"/>
      <c r="H187" s="3100"/>
      <c r="I187" s="3101"/>
      <c r="K187" s="453"/>
      <c r="N187" s="453"/>
      <c r="P187" s="1234"/>
    </row>
    <row r="188" spans="1:16" ht="30" x14ac:dyDescent="0.25">
      <c r="A188" s="1590" t="s">
        <v>11544</v>
      </c>
      <c r="B188" s="1591"/>
      <c r="C188" s="3099" t="s">
        <v>10225</v>
      </c>
      <c r="D188" s="1592"/>
      <c r="E188" s="2828"/>
      <c r="F188" s="2829"/>
      <c r="G188" s="2829"/>
      <c r="H188" s="3100"/>
      <c r="I188" s="3101"/>
      <c r="K188" s="453"/>
      <c r="N188" s="453"/>
      <c r="P188" s="1234"/>
    </row>
    <row r="189" spans="1:16" ht="30" x14ac:dyDescent="0.25">
      <c r="A189" s="1590" t="s">
        <v>11544</v>
      </c>
      <c r="B189" s="1591"/>
      <c r="C189" s="3099" t="s">
        <v>10226</v>
      </c>
      <c r="D189" s="1592"/>
      <c r="E189" s="2828"/>
      <c r="F189" s="2829"/>
      <c r="G189" s="2829"/>
      <c r="H189" s="3100"/>
      <c r="I189" s="3101"/>
      <c r="K189" s="453"/>
      <c r="N189" s="453"/>
      <c r="P189" s="1234"/>
    </row>
    <row r="190" spans="1:16" ht="30" x14ac:dyDescent="0.25">
      <c r="A190" s="1590" t="s">
        <v>10228</v>
      </c>
      <c r="B190" s="1591"/>
      <c r="C190" s="3099" t="s">
        <v>10227</v>
      </c>
      <c r="D190" s="1592"/>
      <c r="E190" s="2828"/>
      <c r="F190" s="2829"/>
      <c r="G190" s="2829"/>
      <c r="H190" s="3100"/>
      <c r="I190" s="3101"/>
      <c r="K190" s="453"/>
      <c r="N190" s="453"/>
      <c r="P190" s="1234"/>
    </row>
    <row r="191" spans="1:16" ht="30" x14ac:dyDescent="0.25">
      <c r="A191" s="1590" t="s">
        <v>10228</v>
      </c>
      <c r="B191" s="1591"/>
      <c r="C191" s="3099" t="s">
        <v>10229</v>
      </c>
      <c r="D191" s="1592"/>
      <c r="E191" s="2828"/>
      <c r="F191" s="2829"/>
      <c r="G191" s="2829"/>
      <c r="H191" s="3100"/>
      <c r="I191" s="3101"/>
      <c r="K191" s="453"/>
      <c r="N191" s="453"/>
      <c r="P191" s="1234"/>
    </row>
    <row r="192" spans="1:16" x14ac:dyDescent="0.25">
      <c r="A192" s="1590" t="s">
        <v>10231</v>
      </c>
      <c r="B192" s="1591"/>
      <c r="C192" s="3099" t="s">
        <v>10230</v>
      </c>
      <c r="D192" s="1592"/>
      <c r="E192" s="2828"/>
      <c r="F192" s="2829"/>
      <c r="G192" s="2829"/>
      <c r="H192" s="3100"/>
      <c r="I192" s="3101"/>
      <c r="K192" s="453"/>
      <c r="N192" s="453"/>
      <c r="P192" s="1234"/>
    </row>
    <row r="193" spans="1:16" x14ac:dyDescent="0.25">
      <c r="A193" s="1590" t="s">
        <v>10233</v>
      </c>
      <c r="B193" s="1591"/>
      <c r="C193" s="3099" t="s">
        <v>10232</v>
      </c>
      <c r="D193" s="1592"/>
      <c r="E193" s="2828"/>
      <c r="F193" s="2829"/>
      <c r="G193" s="2829"/>
      <c r="H193" s="3100"/>
      <c r="I193" s="3101"/>
      <c r="K193" s="453"/>
      <c r="N193" s="453"/>
      <c r="P193" s="1234"/>
    </row>
    <row r="194" spans="1:16" x14ac:dyDescent="0.25">
      <c r="A194" s="1590" t="s">
        <v>10233</v>
      </c>
      <c r="B194" s="1591"/>
      <c r="C194" s="3099" t="s">
        <v>10234</v>
      </c>
      <c r="D194" s="1592"/>
      <c r="E194" s="2828"/>
      <c r="F194" s="2829"/>
      <c r="G194" s="2829"/>
      <c r="H194" s="3100"/>
      <c r="I194" s="3101"/>
      <c r="K194" s="453"/>
      <c r="N194" s="453"/>
      <c r="P194" s="1234"/>
    </row>
    <row r="195" spans="1:16" x14ac:dyDescent="0.25">
      <c r="A195" s="1590" t="s">
        <v>10236</v>
      </c>
      <c r="B195" s="1591"/>
      <c r="C195" s="3099" t="s">
        <v>10235</v>
      </c>
      <c r="D195" s="1592"/>
      <c r="E195" s="2828"/>
      <c r="F195" s="2829"/>
      <c r="G195" s="2829"/>
      <c r="H195" s="3100"/>
      <c r="I195" s="3101"/>
      <c r="K195" s="453"/>
      <c r="N195" s="453"/>
      <c r="P195" s="1234"/>
    </row>
    <row r="196" spans="1:16" x14ac:dyDescent="0.25">
      <c r="A196" s="1590" t="s">
        <v>10236</v>
      </c>
      <c r="B196" s="1591"/>
      <c r="C196" s="3099" t="s">
        <v>10237</v>
      </c>
      <c r="D196" s="1592"/>
      <c r="E196" s="2828"/>
      <c r="F196" s="2829"/>
      <c r="G196" s="2829"/>
      <c r="H196" s="3100"/>
      <c r="I196" s="3101"/>
      <c r="K196" s="453"/>
      <c r="N196" s="453"/>
      <c r="P196" s="1234"/>
    </row>
    <row r="197" spans="1:16" x14ac:dyDescent="0.25">
      <c r="A197" s="1590" t="s">
        <v>11545</v>
      </c>
      <c r="B197" s="1591"/>
      <c r="C197" s="3099" t="s">
        <v>10238</v>
      </c>
      <c r="D197" s="1592"/>
      <c r="E197" s="2828"/>
      <c r="F197" s="2829"/>
      <c r="G197" s="2829"/>
      <c r="H197" s="3100"/>
      <c r="I197" s="3101"/>
      <c r="K197" s="453"/>
      <c r="N197" s="453"/>
      <c r="P197" s="1234"/>
    </row>
    <row r="198" spans="1:16" x14ac:dyDescent="0.25">
      <c r="A198" s="1590" t="s">
        <v>11545</v>
      </c>
      <c r="B198" s="1591"/>
      <c r="C198" s="3099" t="s">
        <v>10239</v>
      </c>
      <c r="D198" s="1592"/>
      <c r="E198" s="2828"/>
      <c r="F198" s="2829"/>
      <c r="G198" s="2829"/>
      <c r="H198" s="3100"/>
      <c r="I198" s="3101"/>
      <c r="K198" s="453"/>
      <c r="N198" s="453"/>
      <c r="P198" s="1234"/>
    </row>
    <row r="199" spans="1:16" x14ac:dyDescent="0.25">
      <c r="A199" s="1590" t="s">
        <v>10241</v>
      </c>
      <c r="B199" s="1591"/>
      <c r="C199" s="3099" t="s">
        <v>10240</v>
      </c>
      <c r="D199" s="1592"/>
      <c r="E199" s="2828"/>
      <c r="F199" s="2829"/>
      <c r="G199" s="2829"/>
      <c r="H199" s="3100"/>
      <c r="I199" s="3101"/>
      <c r="K199" s="453"/>
      <c r="N199" s="453"/>
      <c r="P199" s="1234"/>
    </row>
    <row r="200" spans="1:16" x14ac:dyDescent="0.25">
      <c r="A200" s="1590" t="s">
        <v>10241</v>
      </c>
      <c r="B200" s="1591"/>
      <c r="C200" s="3099" t="s">
        <v>10242</v>
      </c>
      <c r="D200" s="1592"/>
      <c r="E200" s="2828"/>
      <c r="F200" s="2829"/>
      <c r="G200" s="2829"/>
      <c r="H200" s="3100"/>
      <c r="I200" s="3101"/>
      <c r="K200" s="453"/>
      <c r="N200" s="453"/>
      <c r="P200" s="1234"/>
    </row>
    <row r="201" spans="1:16" x14ac:dyDescent="0.25">
      <c r="A201" s="1590" t="s">
        <v>11546</v>
      </c>
      <c r="B201" s="1591"/>
      <c r="C201" s="3099" t="s">
        <v>10243</v>
      </c>
      <c r="D201" s="1592"/>
      <c r="E201" s="2828"/>
      <c r="F201" s="2829"/>
      <c r="G201" s="2829"/>
      <c r="H201" s="3100"/>
      <c r="I201" s="3101"/>
      <c r="K201" s="453"/>
      <c r="N201" s="453"/>
      <c r="P201" s="1234"/>
    </row>
    <row r="202" spans="1:16" ht="30" x14ac:dyDescent="0.25">
      <c r="A202" s="1590" t="s">
        <v>10245</v>
      </c>
      <c r="B202" s="1591"/>
      <c r="C202" s="3099" t="s">
        <v>10244</v>
      </c>
      <c r="D202" s="1592"/>
      <c r="E202" s="2828"/>
      <c r="F202" s="2829"/>
      <c r="G202" s="2829"/>
      <c r="H202" s="3100"/>
      <c r="I202" s="3101"/>
      <c r="K202" s="453"/>
      <c r="N202" s="453"/>
      <c r="P202" s="1234"/>
    </row>
    <row r="203" spans="1:16" ht="30" x14ac:dyDescent="0.25">
      <c r="A203" s="1590" t="s">
        <v>10245</v>
      </c>
      <c r="B203" s="1591"/>
      <c r="C203" s="3099" t="s">
        <v>10246</v>
      </c>
      <c r="D203" s="1592"/>
      <c r="E203" s="2828"/>
      <c r="F203" s="2829"/>
      <c r="G203" s="2829"/>
      <c r="H203" s="3100"/>
      <c r="I203" s="3101"/>
      <c r="K203" s="453"/>
      <c r="N203" s="453"/>
      <c r="P203" s="1234"/>
    </row>
    <row r="204" spans="1:16" x14ac:dyDescent="0.25">
      <c r="A204" s="1590" t="s">
        <v>10248</v>
      </c>
      <c r="B204" s="1591"/>
      <c r="C204" s="3099" t="s">
        <v>10247</v>
      </c>
      <c r="D204" s="1592"/>
      <c r="E204" s="2828"/>
      <c r="F204" s="2829"/>
      <c r="G204" s="2829"/>
      <c r="H204" s="3100"/>
      <c r="I204" s="3101"/>
      <c r="K204" s="453"/>
      <c r="N204" s="453"/>
      <c r="P204" s="1234"/>
    </row>
    <row r="205" spans="1:16" x14ac:dyDescent="0.25">
      <c r="A205" s="1590" t="s">
        <v>10248</v>
      </c>
      <c r="B205" s="1591"/>
      <c r="C205" s="3099" t="s">
        <v>10249</v>
      </c>
      <c r="D205" s="1592"/>
      <c r="E205" s="2828"/>
      <c r="F205" s="2829"/>
      <c r="G205" s="2829"/>
      <c r="H205" s="3100"/>
      <c r="I205" s="3101"/>
      <c r="K205" s="453"/>
      <c r="N205" s="453"/>
      <c r="P205" s="1234"/>
    </row>
    <row r="206" spans="1:16" x14ac:dyDescent="0.25">
      <c r="A206" s="1590" t="s">
        <v>10251</v>
      </c>
      <c r="B206" s="1591"/>
      <c r="C206" s="3099" t="s">
        <v>10250</v>
      </c>
      <c r="D206" s="1592"/>
      <c r="E206" s="2828"/>
      <c r="F206" s="2829"/>
      <c r="G206" s="2829"/>
      <c r="H206" s="3100"/>
      <c r="I206" s="3101"/>
      <c r="K206" s="453"/>
      <c r="N206" s="453"/>
      <c r="P206" s="1234"/>
    </row>
    <row r="207" spans="1:16" x14ac:dyDescent="0.25">
      <c r="A207" s="1590" t="s">
        <v>10253</v>
      </c>
      <c r="B207" s="1591"/>
      <c r="C207" s="3099" t="s">
        <v>10252</v>
      </c>
      <c r="D207" s="1592"/>
      <c r="E207" s="2828"/>
      <c r="F207" s="2829"/>
      <c r="G207" s="2829"/>
      <c r="H207" s="3100"/>
      <c r="I207" s="3101"/>
      <c r="K207" s="453"/>
      <c r="N207" s="453"/>
      <c r="P207" s="1234"/>
    </row>
    <row r="208" spans="1:16" x14ac:dyDescent="0.25">
      <c r="A208" s="1590" t="s">
        <v>10253</v>
      </c>
      <c r="B208" s="1591"/>
      <c r="C208" s="3099" t="s">
        <v>10254</v>
      </c>
      <c r="D208" s="1592"/>
      <c r="E208" s="2828"/>
      <c r="F208" s="2829"/>
      <c r="G208" s="2829"/>
      <c r="H208" s="3100"/>
      <c r="I208" s="3101"/>
      <c r="K208" s="453"/>
      <c r="N208" s="453"/>
      <c r="P208" s="1234"/>
    </row>
    <row r="209" spans="1:16" ht="30" x14ac:dyDescent="0.25">
      <c r="A209" s="1590" t="s">
        <v>10256</v>
      </c>
      <c r="B209" s="1591"/>
      <c r="C209" s="3099" t="s">
        <v>10255</v>
      </c>
      <c r="D209" s="1592"/>
      <c r="E209" s="2828"/>
      <c r="F209" s="2829"/>
      <c r="G209" s="2829"/>
      <c r="H209" s="3100"/>
      <c r="I209" s="3101"/>
      <c r="K209" s="453"/>
      <c r="N209" s="453"/>
      <c r="P209" s="1234"/>
    </row>
    <row r="210" spans="1:16" x14ac:dyDescent="0.25">
      <c r="A210" s="1590" t="s">
        <v>10258</v>
      </c>
      <c r="B210" s="1591"/>
      <c r="C210" s="3099" t="s">
        <v>10257</v>
      </c>
      <c r="D210" s="1592"/>
      <c r="E210" s="2828"/>
      <c r="F210" s="2829"/>
      <c r="G210" s="2829"/>
      <c r="H210" s="3100"/>
      <c r="I210" s="3101"/>
      <c r="K210" s="453"/>
      <c r="N210" s="453"/>
      <c r="P210" s="1234"/>
    </row>
    <row r="211" spans="1:16" x14ac:dyDescent="0.25">
      <c r="A211" s="1590" t="s">
        <v>10258</v>
      </c>
      <c r="B211" s="1591"/>
      <c r="C211" s="3099" t="s">
        <v>10259</v>
      </c>
      <c r="D211" s="1592"/>
      <c r="E211" s="2828"/>
      <c r="F211" s="2829"/>
      <c r="G211" s="2829"/>
      <c r="H211" s="3100"/>
      <c r="I211" s="3101"/>
      <c r="K211" s="453"/>
      <c r="N211" s="453"/>
      <c r="P211" s="1234"/>
    </row>
    <row r="212" spans="1:16" x14ac:dyDescent="0.25">
      <c r="A212" s="1590" t="s">
        <v>10261</v>
      </c>
      <c r="B212" s="1591"/>
      <c r="C212" s="3099" t="s">
        <v>10260</v>
      </c>
      <c r="D212" s="1592"/>
      <c r="E212" s="2828"/>
      <c r="F212" s="2829"/>
      <c r="G212" s="2829"/>
      <c r="H212" s="3100"/>
      <c r="I212" s="3101"/>
      <c r="K212" s="453"/>
      <c r="N212" s="453"/>
      <c r="P212" s="1234"/>
    </row>
    <row r="213" spans="1:16" x14ac:dyDescent="0.25">
      <c r="A213" s="1590" t="s">
        <v>11547</v>
      </c>
      <c r="B213" s="1591"/>
      <c r="C213" s="3099" t="s">
        <v>10262</v>
      </c>
      <c r="D213" s="1592"/>
      <c r="E213" s="2828"/>
      <c r="F213" s="2829"/>
      <c r="G213" s="2829"/>
      <c r="H213" s="3100"/>
      <c r="I213" s="3101"/>
      <c r="K213" s="453"/>
      <c r="N213" s="453"/>
      <c r="P213" s="1234"/>
    </row>
    <row r="214" spans="1:16" x14ac:dyDescent="0.25">
      <c r="A214" s="1590" t="s">
        <v>11547</v>
      </c>
      <c r="B214" s="1591"/>
      <c r="C214" s="3099" t="s">
        <v>10263</v>
      </c>
      <c r="D214" s="1592"/>
      <c r="E214" s="2828"/>
      <c r="F214" s="2829"/>
      <c r="G214" s="2829"/>
      <c r="H214" s="3100"/>
      <c r="I214" s="3101"/>
      <c r="K214" s="453"/>
      <c r="N214" s="453"/>
      <c r="P214" s="1234"/>
    </row>
    <row r="215" spans="1:16" ht="30" x14ac:dyDescent="0.25">
      <c r="A215" s="1590" t="s">
        <v>10265</v>
      </c>
      <c r="B215" s="1591"/>
      <c r="C215" s="3099" t="s">
        <v>10264</v>
      </c>
      <c r="D215" s="1592"/>
      <c r="E215" s="2828"/>
      <c r="F215" s="2829"/>
      <c r="G215" s="2829"/>
      <c r="H215" s="3100"/>
      <c r="I215" s="3101"/>
      <c r="K215" s="453"/>
      <c r="N215" s="453"/>
      <c r="P215" s="1234"/>
    </row>
    <row r="216" spans="1:16" ht="30" x14ac:dyDescent="0.25">
      <c r="A216" s="1590" t="s">
        <v>10265</v>
      </c>
      <c r="B216" s="1591"/>
      <c r="C216" s="3099" t="s">
        <v>10266</v>
      </c>
      <c r="D216" s="1592"/>
      <c r="E216" s="2828"/>
      <c r="F216" s="2829"/>
      <c r="G216" s="2829"/>
      <c r="H216" s="3100"/>
      <c r="I216" s="3101"/>
      <c r="K216" s="453"/>
      <c r="N216" s="453"/>
      <c r="P216" s="1234"/>
    </row>
    <row r="217" spans="1:16" ht="30" x14ac:dyDescent="0.25">
      <c r="A217" s="1590" t="s">
        <v>10268</v>
      </c>
      <c r="B217" s="1591"/>
      <c r="C217" s="3099" t="s">
        <v>10267</v>
      </c>
      <c r="D217" s="1592"/>
      <c r="E217" s="2828"/>
      <c r="F217" s="2829"/>
      <c r="G217" s="2829"/>
      <c r="H217" s="3100"/>
      <c r="I217" s="3101"/>
      <c r="K217" s="453"/>
      <c r="N217" s="453"/>
      <c r="P217" s="1234"/>
    </row>
    <row r="218" spans="1:16" ht="30" x14ac:dyDescent="0.25">
      <c r="A218" s="1590" t="s">
        <v>10268</v>
      </c>
      <c r="B218" s="1591"/>
      <c r="C218" s="3099" t="s">
        <v>10269</v>
      </c>
      <c r="D218" s="1592"/>
      <c r="E218" s="2828"/>
      <c r="F218" s="2829"/>
      <c r="G218" s="2829"/>
      <c r="H218" s="3100"/>
      <c r="I218" s="3101"/>
      <c r="K218" s="453"/>
      <c r="N218" s="453"/>
      <c r="P218" s="1234"/>
    </row>
    <row r="219" spans="1:16" x14ac:dyDescent="0.25">
      <c r="A219" s="1590" t="s">
        <v>10271</v>
      </c>
      <c r="B219" s="1591"/>
      <c r="C219" s="3099" t="s">
        <v>10270</v>
      </c>
      <c r="D219" s="1592"/>
      <c r="E219" s="2828"/>
      <c r="F219" s="2829"/>
      <c r="G219" s="2829"/>
      <c r="H219" s="3100"/>
      <c r="I219" s="3101"/>
      <c r="K219" s="453"/>
      <c r="N219" s="453"/>
      <c r="P219" s="1234"/>
    </row>
    <row r="220" spans="1:16" x14ac:dyDescent="0.25">
      <c r="A220" s="1590" t="s">
        <v>10271</v>
      </c>
      <c r="B220" s="1591"/>
      <c r="C220" s="3099" t="s">
        <v>10272</v>
      </c>
      <c r="D220" s="1592"/>
      <c r="E220" s="2828"/>
      <c r="F220" s="2829"/>
      <c r="G220" s="2829"/>
      <c r="H220" s="3100"/>
      <c r="I220" s="3101"/>
      <c r="K220" s="453"/>
      <c r="N220" s="453"/>
      <c r="P220" s="1234"/>
    </row>
    <row r="221" spans="1:16" x14ac:dyDescent="0.25">
      <c r="A221" s="1590" t="s">
        <v>11548</v>
      </c>
      <c r="B221" s="1591"/>
      <c r="C221" s="3099" t="s">
        <v>10273</v>
      </c>
      <c r="D221" s="1592"/>
      <c r="E221" s="2828"/>
      <c r="F221" s="2829"/>
      <c r="G221" s="2829"/>
      <c r="H221" s="3100"/>
      <c r="I221" s="3101"/>
      <c r="K221" s="453"/>
      <c r="N221" s="453"/>
      <c r="P221" s="1234"/>
    </row>
    <row r="222" spans="1:16" x14ac:dyDescent="0.25">
      <c r="A222" s="1590" t="s">
        <v>11548</v>
      </c>
      <c r="B222" s="1591"/>
      <c r="C222" s="3099" t="s">
        <v>10274</v>
      </c>
      <c r="D222" s="1592"/>
      <c r="E222" s="2828"/>
      <c r="F222" s="2829"/>
      <c r="G222" s="2829"/>
      <c r="H222" s="3100"/>
      <c r="I222" s="3101"/>
      <c r="K222" s="453"/>
      <c r="N222" s="453"/>
      <c r="P222" s="1234"/>
    </row>
    <row r="223" spans="1:16" x14ac:dyDescent="0.25">
      <c r="A223" s="1590" t="s">
        <v>10276</v>
      </c>
      <c r="B223" s="1591"/>
      <c r="C223" s="3099" t="s">
        <v>10275</v>
      </c>
      <c r="D223" s="1592"/>
      <c r="E223" s="2828"/>
      <c r="F223" s="2829"/>
      <c r="G223" s="2829"/>
      <c r="H223" s="3100"/>
      <c r="I223" s="3101"/>
      <c r="K223" s="453"/>
      <c r="N223" s="453"/>
      <c r="P223" s="1234"/>
    </row>
    <row r="224" spans="1:16" x14ac:dyDescent="0.25">
      <c r="A224" s="1590" t="s">
        <v>10276</v>
      </c>
      <c r="B224" s="1591"/>
      <c r="C224" s="3099" t="s">
        <v>10277</v>
      </c>
      <c r="D224" s="1592"/>
      <c r="E224" s="2828"/>
      <c r="F224" s="2829"/>
      <c r="G224" s="2829"/>
      <c r="H224" s="3100"/>
      <c r="I224" s="3101"/>
      <c r="K224" s="453"/>
      <c r="N224" s="453"/>
      <c r="P224" s="1234"/>
    </row>
    <row r="225" spans="1:16" x14ac:dyDescent="0.25">
      <c r="A225" s="1590" t="s">
        <v>10279</v>
      </c>
      <c r="B225" s="1591"/>
      <c r="C225" s="3099" t="s">
        <v>10278</v>
      </c>
      <c r="D225" s="1592"/>
      <c r="E225" s="2828"/>
      <c r="F225" s="2829"/>
      <c r="G225" s="2829"/>
      <c r="H225" s="3100"/>
      <c r="I225" s="3101"/>
      <c r="K225" s="453"/>
      <c r="N225" s="453"/>
      <c r="P225" s="1234"/>
    </row>
    <row r="226" spans="1:16" x14ac:dyDescent="0.25">
      <c r="A226" s="1590" t="s">
        <v>10279</v>
      </c>
      <c r="B226" s="1591"/>
      <c r="C226" s="3099" t="s">
        <v>10280</v>
      </c>
      <c r="D226" s="1592"/>
      <c r="E226" s="2828"/>
      <c r="F226" s="2829"/>
      <c r="G226" s="2829"/>
      <c r="H226" s="3100"/>
      <c r="I226" s="3101"/>
      <c r="K226" s="453"/>
      <c r="N226" s="453"/>
      <c r="P226" s="1234"/>
    </row>
    <row r="227" spans="1:16" x14ac:dyDescent="0.25">
      <c r="A227" s="1590" t="s">
        <v>10282</v>
      </c>
      <c r="B227" s="1591"/>
      <c r="C227" s="3099" t="s">
        <v>10281</v>
      </c>
      <c r="D227" s="1592"/>
      <c r="E227" s="2828"/>
      <c r="F227" s="2829"/>
      <c r="G227" s="2829"/>
      <c r="H227" s="3100"/>
      <c r="I227" s="3101"/>
      <c r="K227" s="453"/>
      <c r="N227" s="453"/>
      <c r="P227" s="1234"/>
    </row>
    <row r="228" spans="1:16" x14ac:dyDescent="0.25">
      <c r="A228" s="1590" t="s">
        <v>10282</v>
      </c>
      <c r="B228" s="1591"/>
      <c r="C228" s="3099" t="s">
        <v>10283</v>
      </c>
      <c r="D228" s="1592"/>
      <c r="E228" s="2828"/>
      <c r="F228" s="2829"/>
      <c r="G228" s="2829"/>
      <c r="H228" s="3100"/>
      <c r="I228" s="3101"/>
      <c r="K228" s="453"/>
      <c r="N228" s="453"/>
      <c r="P228" s="1234"/>
    </row>
    <row r="229" spans="1:16" x14ac:dyDescent="0.25">
      <c r="A229" s="1590" t="s">
        <v>10285</v>
      </c>
      <c r="B229" s="1591"/>
      <c r="C229" s="3099" t="s">
        <v>10284</v>
      </c>
      <c r="D229" s="1592"/>
      <c r="E229" s="2828"/>
      <c r="F229" s="2829"/>
      <c r="G229" s="2829"/>
      <c r="H229" s="3100"/>
      <c r="I229" s="3101"/>
      <c r="K229" s="453"/>
      <c r="N229" s="453"/>
      <c r="P229" s="1234"/>
    </row>
    <row r="230" spans="1:16" x14ac:dyDescent="0.25">
      <c r="A230" s="1590" t="s">
        <v>10285</v>
      </c>
      <c r="B230" s="1591"/>
      <c r="C230" s="3099" t="s">
        <v>10286</v>
      </c>
      <c r="D230" s="1592"/>
      <c r="E230" s="2828"/>
      <c r="F230" s="2829"/>
      <c r="G230" s="2829"/>
      <c r="H230" s="3100"/>
      <c r="I230" s="3101"/>
      <c r="K230" s="453"/>
      <c r="N230" s="453"/>
      <c r="P230" s="1234"/>
    </row>
    <row r="231" spans="1:16" x14ac:dyDescent="0.25">
      <c r="A231" s="1590" t="s">
        <v>10288</v>
      </c>
      <c r="B231" s="1591"/>
      <c r="C231" s="3099" t="s">
        <v>10287</v>
      </c>
      <c r="D231" s="1592"/>
      <c r="E231" s="2828"/>
      <c r="F231" s="2829"/>
      <c r="G231" s="2829"/>
      <c r="H231" s="3100"/>
      <c r="I231" s="3101"/>
      <c r="K231" s="453"/>
      <c r="N231" s="453"/>
      <c r="P231" s="1234"/>
    </row>
    <row r="232" spans="1:16" x14ac:dyDescent="0.25">
      <c r="A232" s="1590" t="s">
        <v>10288</v>
      </c>
      <c r="B232" s="1591"/>
      <c r="C232" s="3099" t="s">
        <v>10289</v>
      </c>
      <c r="D232" s="1592"/>
      <c r="E232" s="2828"/>
      <c r="F232" s="2829"/>
      <c r="G232" s="2829"/>
      <c r="H232" s="3100"/>
      <c r="I232" s="3101"/>
      <c r="K232" s="453"/>
      <c r="N232" s="453"/>
      <c r="P232" s="1234"/>
    </row>
    <row r="233" spans="1:16" x14ac:dyDescent="0.25">
      <c r="A233" s="1590" t="s">
        <v>10291</v>
      </c>
      <c r="B233" s="1591"/>
      <c r="C233" s="3099" t="s">
        <v>10290</v>
      </c>
      <c r="D233" s="1592"/>
      <c r="E233" s="2828"/>
      <c r="F233" s="2829"/>
      <c r="G233" s="2829"/>
      <c r="H233" s="3100"/>
      <c r="I233" s="3101"/>
      <c r="K233" s="453"/>
      <c r="N233" s="453"/>
      <c r="P233" s="1234"/>
    </row>
    <row r="234" spans="1:16" x14ac:dyDescent="0.25">
      <c r="A234" s="1590" t="s">
        <v>11549</v>
      </c>
      <c r="B234" s="1591"/>
      <c r="C234" s="3099" t="s">
        <v>8352</v>
      </c>
      <c r="D234" s="1592"/>
      <c r="E234" s="2828"/>
      <c r="F234" s="2829"/>
      <c r="G234" s="2829"/>
      <c r="H234" s="3100"/>
      <c r="I234" s="3101"/>
      <c r="K234" s="453"/>
      <c r="N234" s="453"/>
      <c r="P234" s="1234"/>
    </row>
    <row r="235" spans="1:16" x14ac:dyDescent="0.25">
      <c r="A235" s="1590" t="s">
        <v>10293</v>
      </c>
      <c r="B235" s="1591"/>
      <c r="C235" s="3099" t="s">
        <v>10292</v>
      </c>
      <c r="D235" s="1592"/>
      <c r="E235" s="2828"/>
      <c r="F235" s="2829"/>
      <c r="G235" s="2829"/>
      <c r="H235" s="3100"/>
      <c r="I235" s="3101"/>
      <c r="K235" s="453"/>
      <c r="N235" s="453"/>
      <c r="P235" s="1234"/>
    </row>
    <row r="236" spans="1:16" x14ac:dyDescent="0.25">
      <c r="A236" s="1590" t="s">
        <v>10295</v>
      </c>
      <c r="B236" s="1591"/>
      <c r="C236" s="3099" t="s">
        <v>10294</v>
      </c>
      <c r="D236" s="1592"/>
      <c r="E236" s="2828"/>
      <c r="F236" s="2829"/>
      <c r="G236" s="2829"/>
      <c r="H236" s="3100"/>
      <c r="I236" s="3101"/>
      <c r="K236" s="453"/>
      <c r="N236" s="453"/>
      <c r="P236" s="1234"/>
    </row>
    <row r="237" spans="1:16" x14ac:dyDescent="0.25">
      <c r="A237" s="1590" t="s">
        <v>10297</v>
      </c>
      <c r="B237" s="1591"/>
      <c r="C237" s="3099" t="s">
        <v>10296</v>
      </c>
      <c r="D237" s="1592"/>
      <c r="E237" s="2828"/>
      <c r="F237" s="2829"/>
      <c r="G237" s="2829"/>
      <c r="H237" s="3100"/>
      <c r="I237" s="3101"/>
      <c r="K237" s="453"/>
      <c r="N237" s="453"/>
      <c r="P237" s="1234"/>
    </row>
    <row r="238" spans="1:16" x14ac:dyDescent="0.25">
      <c r="A238" s="1590" t="s">
        <v>11550</v>
      </c>
      <c r="B238" s="1591"/>
      <c r="C238" s="3099" t="s">
        <v>10298</v>
      </c>
      <c r="D238" s="1592"/>
      <c r="E238" s="2828"/>
      <c r="F238" s="2829"/>
      <c r="G238" s="2829"/>
      <c r="H238" s="3100"/>
      <c r="I238" s="3101"/>
      <c r="K238" s="453"/>
      <c r="N238" s="453"/>
      <c r="P238" s="1234"/>
    </row>
    <row r="239" spans="1:16" x14ac:dyDescent="0.25">
      <c r="A239" s="1590" t="s">
        <v>10300</v>
      </c>
      <c r="B239" s="1591"/>
      <c r="C239" s="3099" t="s">
        <v>10299</v>
      </c>
      <c r="D239" s="1592"/>
      <c r="E239" s="2828"/>
      <c r="F239" s="2829"/>
      <c r="G239" s="2829"/>
      <c r="H239" s="3100"/>
      <c r="I239" s="3101"/>
      <c r="K239" s="453"/>
      <c r="N239" s="453"/>
      <c r="P239" s="1234"/>
    </row>
    <row r="240" spans="1:16" ht="45" x14ac:dyDescent="0.25">
      <c r="A240" s="1590" t="s">
        <v>11551</v>
      </c>
      <c r="B240" s="1591"/>
      <c r="C240" s="3099" t="s">
        <v>10301</v>
      </c>
      <c r="D240" s="1592"/>
      <c r="E240" s="2828"/>
      <c r="F240" s="2829"/>
      <c r="G240" s="2829"/>
      <c r="H240" s="3100"/>
      <c r="I240" s="3101"/>
      <c r="K240" s="453"/>
      <c r="N240" s="453"/>
      <c r="P240" s="1234"/>
    </row>
    <row r="241" spans="1:16" ht="45" x14ac:dyDescent="0.25">
      <c r="A241" s="1590" t="s">
        <v>11552</v>
      </c>
      <c r="B241" s="1591"/>
      <c r="C241" s="3099" t="s">
        <v>10302</v>
      </c>
      <c r="D241" s="1592"/>
      <c r="E241" s="2828"/>
      <c r="F241" s="2829"/>
      <c r="G241" s="2829"/>
      <c r="H241" s="3100"/>
      <c r="I241" s="3101"/>
      <c r="K241" s="453"/>
      <c r="N241" s="453"/>
      <c r="P241" s="1234"/>
    </row>
    <row r="242" spans="1:16" ht="30" x14ac:dyDescent="0.25">
      <c r="A242" s="1590" t="s">
        <v>11553</v>
      </c>
      <c r="B242" s="1591"/>
      <c r="C242" s="3099" t="s">
        <v>10303</v>
      </c>
      <c r="D242" s="1592"/>
      <c r="E242" s="2828"/>
      <c r="F242" s="2829"/>
      <c r="G242" s="2829"/>
      <c r="H242" s="3100"/>
      <c r="I242" s="3101"/>
      <c r="K242" s="453"/>
      <c r="N242" s="453"/>
      <c r="P242" s="1234"/>
    </row>
    <row r="243" spans="1:16" ht="45" x14ac:dyDescent="0.25">
      <c r="A243" s="1590" t="s">
        <v>11554</v>
      </c>
      <c r="B243" s="1591"/>
      <c r="C243" s="3099" t="s">
        <v>10304</v>
      </c>
      <c r="D243" s="1592"/>
      <c r="E243" s="2828"/>
      <c r="F243" s="2829"/>
      <c r="G243" s="2829"/>
      <c r="H243" s="3100"/>
      <c r="I243" s="3101"/>
      <c r="K243" s="453"/>
      <c r="N243" s="453"/>
      <c r="P243" s="1234"/>
    </row>
    <row r="244" spans="1:16" ht="30" x14ac:dyDescent="0.25">
      <c r="A244" s="1590" t="s">
        <v>11555</v>
      </c>
      <c r="B244" s="1591"/>
      <c r="C244" s="3099" t="s">
        <v>10305</v>
      </c>
      <c r="D244" s="1592"/>
      <c r="E244" s="2828"/>
      <c r="F244" s="2829"/>
      <c r="G244" s="2829"/>
      <c r="H244" s="3100"/>
      <c r="I244" s="3101"/>
      <c r="K244" s="453"/>
      <c r="N244" s="453"/>
      <c r="P244" s="1234"/>
    </row>
    <row r="245" spans="1:16" ht="30" x14ac:dyDescent="0.25">
      <c r="A245" s="1590" t="s">
        <v>11556</v>
      </c>
      <c r="B245" s="1591"/>
      <c r="C245" s="3099" t="s">
        <v>10306</v>
      </c>
      <c r="D245" s="1592"/>
      <c r="E245" s="2828"/>
      <c r="F245" s="2829"/>
      <c r="G245" s="2829"/>
      <c r="H245" s="3100"/>
      <c r="I245" s="3101"/>
      <c r="K245" s="453"/>
      <c r="N245" s="453"/>
      <c r="P245" s="1234"/>
    </row>
    <row r="246" spans="1:16" x14ac:dyDescent="0.25">
      <c r="A246" s="1590" t="s">
        <v>11557</v>
      </c>
      <c r="B246" s="1591"/>
      <c r="C246" s="3099" t="s">
        <v>10307</v>
      </c>
      <c r="D246" s="1592"/>
      <c r="E246" s="2828"/>
      <c r="F246" s="2829"/>
      <c r="G246" s="2829"/>
      <c r="H246" s="3100"/>
      <c r="I246" s="3101"/>
      <c r="K246" s="453"/>
      <c r="N246" s="453"/>
      <c r="P246" s="1234"/>
    </row>
    <row r="247" spans="1:16" x14ac:dyDescent="0.25">
      <c r="A247" s="1590" t="s">
        <v>10309</v>
      </c>
      <c r="B247" s="1591"/>
      <c r="C247" s="3099" t="s">
        <v>10308</v>
      </c>
      <c r="D247" s="1592"/>
      <c r="E247" s="2828"/>
      <c r="F247" s="2829"/>
      <c r="G247" s="2829"/>
      <c r="H247" s="3100"/>
      <c r="I247" s="3101"/>
      <c r="K247" s="453"/>
      <c r="N247" s="453"/>
      <c r="P247" s="1234"/>
    </row>
    <row r="248" spans="1:16" x14ac:dyDescent="0.25">
      <c r="A248" s="1590" t="s">
        <v>10311</v>
      </c>
      <c r="B248" s="1591"/>
      <c r="C248" s="3099" t="s">
        <v>10310</v>
      </c>
      <c r="D248" s="1592"/>
      <c r="E248" s="2828"/>
      <c r="F248" s="2829"/>
      <c r="G248" s="2829"/>
      <c r="H248" s="3100"/>
      <c r="I248" s="3101"/>
      <c r="K248" s="453"/>
      <c r="N248" s="453"/>
      <c r="P248" s="1234"/>
    </row>
    <row r="249" spans="1:16" x14ac:dyDescent="0.25">
      <c r="A249" s="1590" t="s">
        <v>10313</v>
      </c>
      <c r="B249" s="1591"/>
      <c r="C249" s="3099" t="s">
        <v>10312</v>
      </c>
      <c r="D249" s="1592"/>
      <c r="E249" s="2828"/>
      <c r="F249" s="2829"/>
      <c r="G249" s="2829"/>
      <c r="H249" s="3100"/>
      <c r="I249" s="3101"/>
      <c r="K249" s="453"/>
      <c r="N249" s="453"/>
      <c r="P249" s="1234"/>
    </row>
    <row r="250" spans="1:16" x14ac:dyDescent="0.25">
      <c r="A250" s="1590" t="s">
        <v>11558</v>
      </c>
      <c r="B250" s="1591"/>
      <c r="C250" s="3099" t="s">
        <v>10314</v>
      </c>
      <c r="D250" s="1592"/>
      <c r="E250" s="2828"/>
      <c r="F250" s="2829"/>
      <c r="G250" s="2829"/>
      <c r="H250" s="3100"/>
      <c r="I250" s="3101"/>
      <c r="K250" s="453"/>
      <c r="N250" s="453"/>
      <c r="P250" s="1234"/>
    </row>
    <row r="251" spans="1:16" x14ac:dyDescent="0.25">
      <c r="A251" s="1590" t="s">
        <v>11559</v>
      </c>
      <c r="B251" s="1591"/>
      <c r="C251" s="3099" t="s">
        <v>10315</v>
      </c>
      <c r="D251" s="1592"/>
      <c r="E251" s="2828"/>
      <c r="F251" s="2829"/>
      <c r="G251" s="2829"/>
      <c r="H251" s="3100"/>
      <c r="I251" s="3101"/>
      <c r="K251" s="453"/>
      <c r="N251" s="453"/>
      <c r="P251" s="1234"/>
    </row>
    <row r="252" spans="1:16" x14ac:dyDescent="0.25">
      <c r="A252" s="1590" t="s">
        <v>10317</v>
      </c>
      <c r="B252" s="1591"/>
      <c r="C252" s="3099" t="s">
        <v>10316</v>
      </c>
      <c r="D252" s="1592"/>
      <c r="E252" s="2828"/>
      <c r="F252" s="2829"/>
      <c r="G252" s="2829"/>
      <c r="H252" s="3100"/>
      <c r="I252" s="3101"/>
      <c r="K252" s="453"/>
      <c r="N252" s="453"/>
      <c r="P252" s="1234"/>
    </row>
    <row r="253" spans="1:16" x14ac:dyDescent="0.25">
      <c r="A253" s="1590" t="s">
        <v>10319</v>
      </c>
      <c r="B253" s="1591"/>
      <c r="C253" s="3099" t="s">
        <v>10318</v>
      </c>
      <c r="D253" s="1592"/>
      <c r="E253" s="2828"/>
      <c r="F253" s="2829"/>
      <c r="G253" s="2829"/>
      <c r="H253" s="3100"/>
      <c r="I253" s="3101"/>
      <c r="K253" s="453"/>
      <c r="N253" s="453"/>
      <c r="P253" s="1234"/>
    </row>
    <row r="254" spans="1:16" x14ac:dyDescent="0.25">
      <c r="A254" s="1590" t="s">
        <v>11560</v>
      </c>
      <c r="B254" s="1591"/>
      <c r="C254" s="3099" t="s">
        <v>10320</v>
      </c>
      <c r="D254" s="1592"/>
      <c r="E254" s="2828"/>
      <c r="F254" s="2829"/>
      <c r="G254" s="2829"/>
      <c r="H254" s="3100"/>
      <c r="I254" s="3101"/>
      <c r="K254" s="453"/>
      <c r="N254" s="453"/>
      <c r="P254" s="1234"/>
    </row>
    <row r="255" spans="1:16" ht="30" x14ac:dyDescent="0.25">
      <c r="A255" s="1580" t="s">
        <v>10332</v>
      </c>
      <c r="B255" s="1581"/>
      <c r="C255" s="3102" t="s">
        <v>527</v>
      </c>
      <c r="D255" s="1583" t="s">
        <v>10334</v>
      </c>
      <c r="E255" s="2828" t="s">
        <v>299</v>
      </c>
      <c r="F255" s="2829">
        <v>2</v>
      </c>
      <c r="G255" s="2829">
        <v>2</v>
      </c>
      <c r="H255" s="3103" t="s">
        <v>9973</v>
      </c>
      <c r="I255" s="3104" t="s">
        <v>10333</v>
      </c>
      <c r="K255" s="1182"/>
      <c r="N255" s="1182"/>
      <c r="P255" s="1234"/>
    </row>
    <row r="256" spans="1:16" x14ac:dyDescent="0.25">
      <c r="A256" s="1588" t="s">
        <v>8072</v>
      </c>
      <c r="B256" s="1576" t="s">
        <v>11216</v>
      </c>
      <c r="C256" s="3094" t="s">
        <v>8071</v>
      </c>
      <c r="D256" s="1578" t="s">
        <v>9972</v>
      </c>
      <c r="E256" s="2828" t="s">
        <v>11245</v>
      </c>
      <c r="F256" s="2829">
        <v>0</v>
      </c>
      <c r="G256" s="2829">
        <v>252</v>
      </c>
      <c r="H256" s="1266" t="s">
        <v>9973</v>
      </c>
      <c r="I256" s="3095" t="s">
        <v>10335</v>
      </c>
      <c r="J256" s="1193" t="s">
        <v>11220</v>
      </c>
      <c r="K256" s="1193" t="s">
        <v>11566</v>
      </c>
      <c r="L256" s="1189" t="s">
        <v>8959</v>
      </c>
      <c r="M256" s="1193"/>
      <c r="N256" s="1193" t="s">
        <v>11566</v>
      </c>
      <c r="P256" s="1234"/>
    </row>
    <row r="257" spans="1:16" ht="30" x14ac:dyDescent="0.25">
      <c r="A257" s="1588" t="s">
        <v>10336</v>
      </c>
      <c r="B257" s="1576" t="s">
        <v>11216</v>
      </c>
      <c r="C257" s="3094" t="s">
        <v>8077</v>
      </c>
      <c r="D257" s="1578" t="s">
        <v>9972</v>
      </c>
      <c r="E257" s="2828" t="s">
        <v>11245</v>
      </c>
      <c r="F257" s="2829" t="s">
        <v>10121</v>
      </c>
      <c r="G257" s="2829" t="s">
        <v>10121</v>
      </c>
      <c r="H257" s="1266" t="s">
        <v>9973</v>
      </c>
      <c r="I257" s="3095" t="s">
        <v>10337</v>
      </c>
      <c r="J257" s="1193" t="s">
        <v>8961</v>
      </c>
      <c r="K257" s="1193" t="s">
        <v>11567</v>
      </c>
      <c r="L257" s="1189" t="s">
        <v>8960</v>
      </c>
      <c r="M257" s="1193"/>
      <c r="N257" s="1193" t="s">
        <v>11567</v>
      </c>
      <c r="P257" s="1234"/>
    </row>
    <row r="258" spans="1:16" x14ac:dyDescent="0.25">
      <c r="A258" s="1575" t="s">
        <v>8070</v>
      </c>
      <c r="B258" s="1576" t="s">
        <v>11216</v>
      </c>
      <c r="C258" s="3094" t="s">
        <v>8069</v>
      </c>
      <c r="D258" s="1578" t="s">
        <v>9972</v>
      </c>
      <c r="E258" s="2828" t="s">
        <v>11245</v>
      </c>
      <c r="F258" s="2829">
        <v>10</v>
      </c>
      <c r="G258" s="2829">
        <v>252</v>
      </c>
      <c r="H258" s="1266" t="s">
        <v>9973</v>
      </c>
      <c r="I258" s="3095" t="s">
        <v>10338</v>
      </c>
      <c r="J258" s="1193" t="s">
        <v>11647</v>
      </c>
      <c r="K258" s="1193" t="s">
        <v>11568</v>
      </c>
      <c r="L258" s="1189" t="s">
        <v>8962</v>
      </c>
      <c r="M258" s="1193"/>
      <c r="N258" s="1193" t="s">
        <v>11568</v>
      </c>
      <c r="P258" s="1234"/>
    </row>
    <row r="259" spans="1:16" x14ac:dyDescent="0.25">
      <c r="A259" s="1575" t="s">
        <v>10340</v>
      </c>
      <c r="B259" s="1576" t="s">
        <v>11216</v>
      </c>
      <c r="C259" s="3094" t="s">
        <v>8050</v>
      </c>
      <c r="D259" s="1578" t="s">
        <v>9972</v>
      </c>
      <c r="E259" s="2828" t="s">
        <v>290</v>
      </c>
      <c r="F259" s="2829">
        <v>1</v>
      </c>
      <c r="G259" s="2829">
        <v>1</v>
      </c>
      <c r="H259" s="1266" t="s">
        <v>9973</v>
      </c>
      <c r="I259" s="3095" t="s">
        <v>10341</v>
      </c>
      <c r="J259" s="1193" t="s">
        <v>11220</v>
      </c>
      <c r="K259" s="1172" t="s">
        <v>11578</v>
      </c>
      <c r="L259" s="1179" t="s">
        <v>8985</v>
      </c>
      <c r="M259" s="1193"/>
      <c r="N259" s="1172" t="s">
        <v>11578</v>
      </c>
      <c r="P259" s="1234"/>
    </row>
    <row r="260" spans="1:16" ht="30" x14ac:dyDescent="0.25">
      <c r="A260" s="1584" t="s">
        <v>10361</v>
      </c>
      <c r="B260" s="1585"/>
      <c r="C260" s="3105" t="s">
        <v>8419</v>
      </c>
      <c r="D260" s="1587" t="s">
        <v>10006</v>
      </c>
      <c r="E260" s="2828" t="s">
        <v>10016</v>
      </c>
      <c r="F260" s="2829">
        <v>3</v>
      </c>
      <c r="G260" s="2829">
        <v>3</v>
      </c>
      <c r="H260" s="1270" t="s">
        <v>9993</v>
      </c>
      <c r="I260" s="2830" t="s">
        <v>10362</v>
      </c>
      <c r="K260" s="1186"/>
      <c r="N260" s="1186"/>
      <c r="P260" s="1234"/>
    </row>
    <row r="261" spans="1:16" x14ac:dyDescent="0.25">
      <c r="A261" s="1584" t="s">
        <v>10364</v>
      </c>
      <c r="B261" s="1585"/>
      <c r="C261" s="3105" t="s">
        <v>10363</v>
      </c>
      <c r="D261" s="1587" t="s">
        <v>10006</v>
      </c>
      <c r="E261" s="2828" t="s">
        <v>11245</v>
      </c>
      <c r="F261" s="2829">
        <v>2</v>
      </c>
      <c r="G261" s="2829">
        <v>2</v>
      </c>
      <c r="H261" s="1270" t="s">
        <v>9973</v>
      </c>
      <c r="I261" s="2830" t="s">
        <v>10365</v>
      </c>
      <c r="K261" s="1186"/>
      <c r="N261" s="1186"/>
      <c r="P261" s="1234"/>
    </row>
    <row r="262" spans="1:16" ht="30" x14ac:dyDescent="0.25">
      <c r="A262" s="1593" t="s">
        <v>10367</v>
      </c>
      <c r="B262" s="1594"/>
      <c r="C262" s="3106" t="s">
        <v>10366</v>
      </c>
      <c r="D262" s="1596" t="s">
        <v>2858</v>
      </c>
      <c r="E262" s="2828" t="s">
        <v>298</v>
      </c>
      <c r="F262" s="2829">
        <v>1</v>
      </c>
      <c r="G262" s="2829">
        <v>1</v>
      </c>
      <c r="H262" s="1506" t="s">
        <v>9973</v>
      </c>
      <c r="I262" s="3107" t="s">
        <v>11102</v>
      </c>
      <c r="K262" s="1181"/>
      <c r="N262" s="1181"/>
      <c r="P262" s="1234"/>
    </row>
    <row r="263" spans="1:16" x14ac:dyDescent="0.25">
      <c r="A263" s="1575" t="s">
        <v>10368</v>
      </c>
      <c r="B263" s="1576">
        <v>61</v>
      </c>
      <c r="C263" s="3094" t="s">
        <v>8354</v>
      </c>
      <c r="D263" s="1578" t="s">
        <v>9972</v>
      </c>
      <c r="E263" s="2828" t="s">
        <v>11245</v>
      </c>
      <c r="F263" s="2829">
        <v>5</v>
      </c>
      <c r="G263" s="2829">
        <v>16</v>
      </c>
      <c r="H263" s="1266" t="s">
        <v>9973</v>
      </c>
      <c r="I263" s="3095" t="s">
        <v>10369</v>
      </c>
      <c r="J263" s="1193" t="s">
        <v>8961</v>
      </c>
      <c r="K263" s="1193">
        <v>91</v>
      </c>
      <c r="L263" s="1189" t="s">
        <v>1001</v>
      </c>
      <c r="M263" s="1193"/>
      <c r="N263" s="1193">
        <v>91</v>
      </c>
      <c r="P263" s="1234"/>
    </row>
    <row r="264" spans="1:16" ht="30" x14ac:dyDescent="0.25">
      <c r="A264" s="1584" t="s">
        <v>10371</v>
      </c>
      <c r="B264" s="1585"/>
      <c r="C264" s="3105" t="s">
        <v>10370</v>
      </c>
      <c r="D264" s="1587" t="s">
        <v>10006</v>
      </c>
      <c r="E264" s="2828" t="s">
        <v>10373</v>
      </c>
      <c r="F264" s="2829">
        <v>6</v>
      </c>
      <c r="G264" s="2829">
        <v>11</v>
      </c>
      <c r="H264" s="1270" t="s">
        <v>9973</v>
      </c>
      <c r="I264" s="2830" t="s">
        <v>10372</v>
      </c>
      <c r="K264" s="1186" t="s">
        <v>11649</v>
      </c>
      <c r="N264" s="1186" t="s">
        <v>11649</v>
      </c>
      <c r="P264" s="1234"/>
    </row>
    <row r="265" spans="1:16" ht="45" x14ac:dyDescent="0.25">
      <c r="A265" s="1584" t="s">
        <v>11491</v>
      </c>
      <c r="B265" s="1585"/>
      <c r="C265" s="3105" t="s">
        <v>204</v>
      </c>
      <c r="D265" s="1587" t="s">
        <v>10006</v>
      </c>
      <c r="E265" s="2828" t="s">
        <v>292</v>
      </c>
      <c r="F265" s="2829">
        <v>6</v>
      </c>
      <c r="G265" s="2829">
        <v>6</v>
      </c>
      <c r="H265" s="1270" t="s">
        <v>9973</v>
      </c>
      <c r="I265" s="2830" t="s">
        <v>10374</v>
      </c>
      <c r="K265" s="1186"/>
      <c r="N265" s="1186"/>
      <c r="P265" s="1234"/>
    </row>
    <row r="266" spans="1:16" ht="30" x14ac:dyDescent="0.25">
      <c r="A266" s="1584" t="s">
        <v>11505</v>
      </c>
      <c r="B266" s="1585"/>
      <c r="C266" s="3105" t="s">
        <v>10375</v>
      </c>
      <c r="D266" s="1587" t="s">
        <v>10006</v>
      </c>
      <c r="E266" s="2828" t="s">
        <v>292</v>
      </c>
      <c r="F266" s="2829">
        <v>6</v>
      </c>
      <c r="G266" s="2829">
        <v>6</v>
      </c>
      <c r="H266" s="1270" t="s">
        <v>9973</v>
      </c>
      <c r="I266" s="2830" t="s">
        <v>10377</v>
      </c>
      <c r="K266" s="1186"/>
      <c r="N266" s="1186"/>
      <c r="O266" s="413"/>
      <c r="P266" s="1234"/>
    </row>
    <row r="267" spans="1:16" x14ac:dyDescent="0.25">
      <c r="A267" s="1584" t="s">
        <v>11506</v>
      </c>
      <c r="B267" s="1585"/>
      <c r="C267" s="3105" t="s">
        <v>10378</v>
      </c>
      <c r="D267" s="1587" t="s">
        <v>10006</v>
      </c>
      <c r="E267" s="2828" t="s">
        <v>11245</v>
      </c>
      <c r="F267" s="2829">
        <v>4</v>
      </c>
      <c r="G267" s="2829">
        <v>4</v>
      </c>
      <c r="H267" s="1270" t="s">
        <v>9973</v>
      </c>
      <c r="I267" s="2830" t="s">
        <v>10376</v>
      </c>
      <c r="K267" s="1186">
        <v>10000</v>
      </c>
      <c r="N267" s="1186">
        <v>10000</v>
      </c>
      <c r="P267" s="1234"/>
    </row>
    <row r="268" spans="1:16" x14ac:dyDescent="0.25">
      <c r="A268" s="1575" t="s">
        <v>10380</v>
      </c>
      <c r="B268" s="1576" t="s">
        <v>11216</v>
      </c>
      <c r="C268" s="3094" t="s">
        <v>10379</v>
      </c>
      <c r="D268" s="1578" t="s">
        <v>9972</v>
      </c>
      <c r="E268" s="2828" t="s">
        <v>11245</v>
      </c>
      <c r="F268" s="2829">
        <v>1</v>
      </c>
      <c r="G268" s="2829">
        <v>32</v>
      </c>
      <c r="H268" s="1266" t="s">
        <v>9973</v>
      </c>
      <c r="I268" s="3095" t="s">
        <v>10381</v>
      </c>
      <c r="J268" s="1193" t="s">
        <v>11220</v>
      </c>
      <c r="K268" s="1193">
        <v>92</v>
      </c>
      <c r="L268" s="1569" t="s">
        <v>8990</v>
      </c>
      <c r="M268" s="1193"/>
      <c r="N268" s="1193">
        <v>92</v>
      </c>
      <c r="P268" s="1234"/>
    </row>
    <row r="269" spans="1:16" x14ac:dyDescent="0.25">
      <c r="A269" s="1584" t="s">
        <v>11490</v>
      </c>
      <c r="B269" s="1585"/>
      <c r="C269" s="3105" t="s">
        <v>53</v>
      </c>
      <c r="D269" s="1587" t="s">
        <v>10006</v>
      </c>
      <c r="E269" s="2828" t="s">
        <v>11245</v>
      </c>
      <c r="F269" s="2829">
        <v>5</v>
      </c>
      <c r="G269" s="2829">
        <v>16</v>
      </c>
      <c r="H269" s="1270" t="s">
        <v>9973</v>
      </c>
      <c r="I269" s="2830" t="s">
        <v>8176</v>
      </c>
      <c r="K269" s="1186"/>
      <c r="N269" s="1186"/>
      <c r="P269" s="1234"/>
    </row>
    <row r="270" spans="1:16" x14ac:dyDescent="0.25">
      <c r="A270" s="1575" t="s">
        <v>1957</v>
      </c>
      <c r="B270" s="1576" t="s">
        <v>11216</v>
      </c>
      <c r="C270" s="3094" t="s">
        <v>205</v>
      </c>
      <c r="D270" s="1578" t="s">
        <v>9972</v>
      </c>
      <c r="E270" s="2828" t="s">
        <v>11246</v>
      </c>
      <c r="F270" s="2829">
        <v>2</v>
      </c>
      <c r="G270" s="2829">
        <v>2</v>
      </c>
      <c r="H270" s="1266" t="s">
        <v>9973</v>
      </c>
      <c r="I270" s="3095" t="s">
        <v>10382</v>
      </c>
      <c r="J270" s="1193" t="s">
        <v>11220</v>
      </c>
      <c r="K270" s="1172" t="s">
        <v>11565</v>
      </c>
      <c r="L270" s="1179" t="s">
        <v>8958</v>
      </c>
      <c r="M270" s="1193"/>
      <c r="N270" s="1172" t="s">
        <v>11565</v>
      </c>
      <c r="P270" s="1234"/>
    </row>
    <row r="271" spans="1:16" x14ac:dyDescent="0.25">
      <c r="A271" s="1575" t="s">
        <v>8088</v>
      </c>
      <c r="B271" s="1576" t="s">
        <v>11216</v>
      </c>
      <c r="C271" s="3094" t="s">
        <v>8087</v>
      </c>
      <c r="D271" s="1578" t="s">
        <v>9972</v>
      </c>
      <c r="E271" s="2828" t="s">
        <v>11245</v>
      </c>
      <c r="F271" s="2829">
        <v>2</v>
      </c>
      <c r="G271" s="2829">
        <v>2</v>
      </c>
      <c r="H271" s="1266" t="s">
        <v>9973</v>
      </c>
      <c r="I271" s="3095" t="s">
        <v>10383</v>
      </c>
      <c r="J271" s="1193" t="s">
        <v>11220</v>
      </c>
      <c r="K271" s="1193">
        <v>93</v>
      </c>
      <c r="L271" s="1189" t="s">
        <v>8991</v>
      </c>
      <c r="M271" s="1193"/>
      <c r="N271" s="1193">
        <v>93</v>
      </c>
      <c r="P271" s="1234"/>
    </row>
    <row r="272" spans="1:16" x14ac:dyDescent="0.25">
      <c r="A272" s="1584" t="s">
        <v>8088</v>
      </c>
      <c r="B272" s="1585"/>
      <c r="C272" s="3105" t="s">
        <v>10384</v>
      </c>
      <c r="D272" s="1587" t="s">
        <v>10006</v>
      </c>
      <c r="E272" s="2828" t="s">
        <v>11245</v>
      </c>
      <c r="F272" s="2829">
        <v>2</v>
      </c>
      <c r="G272" s="2829">
        <v>2</v>
      </c>
      <c r="H272" s="1270" t="s">
        <v>9973</v>
      </c>
      <c r="I272" s="2830" t="s">
        <v>10385</v>
      </c>
      <c r="K272" s="1186"/>
      <c r="N272" s="1186"/>
      <c r="P272" s="1234"/>
    </row>
    <row r="273" spans="1:16" x14ac:dyDescent="0.25">
      <c r="A273" s="1575" t="s">
        <v>10387</v>
      </c>
      <c r="B273" s="1576" t="s">
        <v>11216</v>
      </c>
      <c r="C273" s="3094" t="s">
        <v>10386</v>
      </c>
      <c r="D273" s="1578" t="s">
        <v>9972</v>
      </c>
      <c r="E273" s="2828" t="s">
        <v>10389</v>
      </c>
      <c r="F273" s="2829">
        <v>27</v>
      </c>
      <c r="G273" s="2829">
        <v>45</v>
      </c>
      <c r="H273" s="1266" t="s">
        <v>9973</v>
      </c>
      <c r="I273" s="3095" t="s">
        <v>10388</v>
      </c>
      <c r="J273" s="1193" t="s">
        <v>11221</v>
      </c>
      <c r="K273" s="1564">
        <v>94</v>
      </c>
      <c r="L273" s="1570" t="s">
        <v>9106</v>
      </c>
      <c r="M273" s="1193"/>
      <c r="N273" s="1564">
        <v>94</v>
      </c>
      <c r="P273" s="1234"/>
    </row>
    <row r="274" spans="1:16" ht="30" x14ac:dyDescent="0.25">
      <c r="A274" s="3108" t="s">
        <v>10390</v>
      </c>
      <c r="B274" s="3109" t="s">
        <v>11216</v>
      </c>
      <c r="C274" s="3110" t="s">
        <v>206</v>
      </c>
      <c r="D274" s="3111" t="s">
        <v>9972</v>
      </c>
      <c r="E274" s="3112" t="s">
        <v>11245</v>
      </c>
      <c r="F274" s="3113">
        <v>5</v>
      </c>
      <c r="G274" s="3113">
        <v>5</v>
      </c>
      <c r="H274" s="3113" t="s">
        <v>9973</v>
      </c>
      <c r="I274" s="3114" t="s">
        <v>10391</v>
      </c>
      <c r="J274" s="1193" t="s">
        <v>8961</v>
      </c>
      <c r="K274" s="1193">
        <v>95</v>
      </c>
      <c r="L274" s="1189" t="s">
        <v>8992</v>
      </c>
      <c r="M274" s="1193"/>
      <c r="N274" s="1193">
        <v>95</v>
      </c>
      <c r="P274" s="1234"/>
    </row>
    <row r="275" spans="1:16" x14ac:dyDescent="0.25">
      <c r="A275" s="1575" t="s">
        <v>10390</v>
      </c>
      <c r="B275" s="1597" t="s">
        <v>11216</v>
      </c>
      <c r="C275" s="3094" t="s">
        <v>206</v>
      </c>
      <c r="D275" s="1578" t="s">
        <v>9972</v>
      </c>
      <c r="E275" s="2828" t="s">
        <v>11248</v>
      </c>
      <c r="F275" s="2829">
        <v>5</v>
      </c>
      <c r="G275" s="2829">
        <v>5</v>
      </c>
      <c r="H275" s="1266" t="s">
        <v>9973</v>
      </c>
      <c r="I275" s="3095" t="s">
        <v>10392</v>
      </c>
      <c r="J275" s="1193" t="s">
        <v>11221</v>
      </c>
      <c r="K275" s="1172" t="s">
        <v>11618</v>
      </c>
      <c r="L275" s="1179" t="s">
        <v>1007</v>
      </c>
      <c r="M275" s="1193"/>
      <c r="N275" s="1172" t="s">
        <v>11618</v>
      </c>
      <c r="P275" s="1234"/>
    </row>
    <row r="276" spans="1:16" x14ac:dyDescent="0.25">
      <c r="A276" s="1575" t="s">
        <v>10393</v>
      </c>
      <c r="B276" s="1576" t="s">
        <v>11216</v>
      </c>
      <c r="C276" s="3094" t="s">
        <v>207</v>
      </c>
      <c r="D276" s="1578" t="s">
        <v>9972</v>
      </c>
      <c r="E276" s="2828" t="s">
        <v>11248</v>
      </c>
      <c r="F276" s="2829">
        <v>5</v>
      </c>
      <c r="G276" s="2829">
        <v>5</v>
      </c>
      <c r="H276" s="1266" t="s">
        <v>9973</v>
      </c>
      <c r="I276" s="3095" t="s">
        <v>10394</v>
      </c>
      <c r="J276" s="1193" t="s">
        <v>11220</v>
      </c>
      <c r="K276" s="1193">
        <v>97</v>
      </c>
      <c r="L276" s="1189" t="s">
        <v>8993</v>
      </c>
      <c r="M276" s="1193"/>
      <c r="N276" s="1193">
        <v>97</v>
      </c>
      <c r="P276" s="1234"/>
    </row>
    <row r="277" spans="1:16" x14ac:dyDescent="0.25">
      <c r="A277" s="1575" t="s">
        <v>10395</v>
      </c>
      <c r="B277" s="1576" t="s">
        <v>11216</v>
      </c>
      <c r="C277" s="3094" t="s">
        <v>208</v>
      </c>
      <c r="D277" s="1578" t="s">
        <v>9972</v>
      </c>
      <c r="E277" s="2828" t="s">
        <v>11248</v>
      </c>
      <c r="F277" s="2829">
        <v>5</v>
      </c>
      <c r="G277" s="2829">
        <v>5</v>
      </c>
      <c r="H277" s="1266" t="s">
        <v>9973</v>
      </c>
      <c r="I277" s="3095" t="s">
        <v>10396</v>
      </c>
      <c r="J277" s="1193" t="s">
        <v>8961</v>
      </c>
      <c r="K277" s="1193">
        <v>98</v>
      </c>
      <c r="L277" s="1189" t="s">
        <v>8994</v>
      </c>
      <c r="M277" s="1193"/>
      <c r="N277" s="1193">
        <v>98</v>
      </c>
      <c r="P277" s="1234"/>
    </row>
    <row r="278" spans="1:16" ht="45" x14ac:dyDescent="0.25">
      <c r="A278" s="1579" t="s">
        <v>10397</v>
      </c>
      <c r="B278" s="1576" t="s">
        <v>11215</v>
      </c>
      <c r="C278" s="3094" t="s">
        <v>54</v>
      </c>
      <c r="D278" s="1578" t="s">
        <v>9972</v>
      </c>
      <c r="E278" s="2828" t="s">
        <v>11245</v>
      </c>
      <c r="F278" s="2829">
        <v>0</v>
      </c>
      <c r="G278" s="2829">
        <v>32</v>
      </c>
      <c r="H278" s="1266" t="s">
        <v>9973</v>
      </c>
      <c r="I278" s="3095" t="s">
        <v>10398</v>
      </c>
      <c r="J278" s="1193" t="s">
        <v>8961</v>
      </c>
      <c r="K278" s="1193">
        <v>99</v>
      </c>
      <c r="L278" s="1189" t="s">
        <v>8995</v>
      </c>
      <c r="M278" s="1193"/>
      <c r="N278" s="1193">
        <v>99</v>
      </c>
      <c r="P278" s="1234"/>
    </row>
    <row r="279" spans="1:16" x14ac:dyDescent="0.25">
      <c r="A279" s="1575" t="s">
        <v>10400</v>
      </c>
      <c r="B279" s="1576" t="s">
        <v>8166</v>
      </c>
      <c r="C279" s="3094" t="s">
        <v>10399</v>
      </c>
      <c r="D279" s="1578" t="s">
        <v>9972</v>
      </c>
      <c r="E279" s="2828" t="s">
        <v>298</v>
      </c>
      <c r="F279" s="2829">
        <v>1</v>
      </c>
      <c r="G279" s="2829">
        <v>1</v>
      </c>
      <c r="H279" s="1266" t="s">
        <v>9973</v>
      </c>
      <c r="I279" s="3095" t="s">
        <v>10401</v>
      </c>
      <c r="K279" s="1186"/>
      <c r="N279" s="1186"/>
      <c r="P279" s="1234" t="s">
        <v>11123</v>
      </c>
    </row>
    <row r="280" spans="1:16" x14ac:dyDescent="0.25">
      <c r="A280" s="1575" t="s">
        <v>10403</v>
      </c>
      <c r="B280" s="1576" t="s">
        <v>11217</v>
      </c>
      <c r="C280" s="3094" t="s">
        <v>10402</v>
      </c>
      <c r="D280" s="1578" t="s">
        <v>9972</v>
      </c>
      <c r="E280" s="2828" t="s">
        <v>10405</v>
      </c>
      <c r="F280" s="2829">
        <v>1</v>
      </c>
      <c r="G280" s="2829">
        <v>16</v>
      </c>
      <c r="H280" s="1266" t="s">
        <v>9973</v>
      </c>
      <c r="I280" s="3095" t="s">
        <v>10404</v>
      </c>
      <c r="J280" s="1193" t="s">
        <v>11220</v>
      </c>
      <c r="K280" s="1172" t="s">
        <v>11562</v>
      </c>
      <c r="L280" s="1179" t="s">
        <v>8955</v>
      </c>
      <c r="M280" s="1193"/>
      <c r="N280" s="1172" t="s">
        <v>11562</v>
      </c>
      <c r="P280" s="1234" t="s">
        <v>11111</v>
      </c>
    </row>
    <row r="281" spans="1:16" x14ac:dyDescent="0.25">
      <c r="A281" s="1575" t="s">
        <v>10406</v>
      </c>
      <c r="B281" s="1576"/>
      <c r="C281" s="3094" t="s">
        <v>8100</v>
      </c>
      <c r="D281" s="1578" t="s">
        <v>9972</v>
      </c>
      <c r="E281" s="2828" t="s">
        <v>11245</v>
      </c>
      <c r="F281" s="2829">
        <v>2</v>
      </c>
      <c r="G281" s="2829">
        <v>2</v>
      </c>
      <c r="H281" s="1266" t="s">
        <v>9973</v>
      </c>
      <c r="I281" s="3095" t="s">
        <v>10407</v>
      </c>
      <c r="J281" s="1193" t="s">
        <v>8961</v>
      </c>
      <c r="K281" s="1193" t="s">
        <v>11582</v>
      </c>
      <c r="L281" s="1189" t="s">
        <v>8996</v>
      </c>
      <c r="M281" s="1193"/>
      <c r="N281" s="1193" t="s">
        <v>11582</v>
      </c>
      <c r="P281" s="1234" t="s">
        <v>11126</v>
      </c>
    </row>
    <row r="282" spans="1:16" x14ac:dyDescent="0.25">
      <c r="A282" s="1575" t="s">
        <v>10409</v>
      </c>
      <c r="B282" s="1576" t="s">
        <v>11216</v>
      </c>
      <c r="C282" s="3094" t="s">
        <v>10408</v>
      </c>
      <c r="D282" s="1578" t="s">
        <v>9972</v>
      </c>
      <c r="E282" s="2828" t="s">
        <v>11245</v>
      </c>
      <c r="F282" s="2829">
        <v>1</v>
      </c>
      <c r="G282" s="2829">
        <v>1</v>
      </c>
      <c r="H282" s="1266" t="s">
        <v>9973</v>
      </c>
      <c r="I282" s="3095" t="s">
        <v>10410</v>
      </c>
      <c r="J282" s="1193" t="s">
        <v>8961</v>
      </c>
      <c r="K282" s="1193" t="s">
        <v>11583</v>
      </c>
      <c r="L282" s="1189" t="s">
        <v>8997</v>
      </c>
      <c r="M282" s="1193"/>
      <c r="N282" s="1193" t="s">
        <v>11583</v>
      </c>
      <c r="P282" s="1234" t="s">
        <v>11125</v>
      </c>
    </row>
    <row r="283" spans="1:16" x14ac:dyDescent="0.25">
      <c r="A283" s="1584" t="s">
        <v>10412</v>
      </c>
      <c r="B283" s="1585"/>
      <c r="C283" s="3105" t="s">
        <v>10411</v>
      </c>
      <c r="D283" s="1587" t="s">
        <v>10006</v>
      </c>
      <c r="E283" s="2828" t="s">
        <v>293</v>
      </c>
      <c r="F283" s="2829">
        <v>2</v>
      </c>
      <c r="G283" s="2829">
        <v>2</v>
      </c>
      <c r="H283" s="1270" t="s">
        <v>9973</v>
      </c>
      <c r="I283" s="2830" t="s">
        <v>10413</v>
      </c>
      <c r="K283" s="1186"/>
      <c r="N283" s="1186"/>
      <c r="P283" s="1234" t="s">
        <v>11155</v>
      </c>
    </row>
    <row r="284" spans="1:16" x14ac:dyDescent="0.25">
      <c r="A284" s="1584" t="s">
        <v>10415</v>
      </c>
      <c r="B284" s="1585"/>
      <c r="C284" s="3105" t="s">
        <v>10414</v>
      </c>
      <c r="D284" s="1587" t="s">
        <v>10006</v>
      </c>
      <c r="E284" s="2828" t="s">
        <v>295</v>
      </c>
      <c r="F284" s="2829">
        <v>15</v>
      </c>
      <c r="G284" s="2829">
        <v>15</v>
      </c>
      <c r="H284" s="1270" t="s">
        <v>9973</v>
      </c>
      <c r="I284" s="2830" t="s">
        <v>10416</v>
      </c>
      <c r="K284" s="1186"/>
      <c r="N284" s="1186"/>
      <c r="P284" s="1234" t="s">
        <v>11113</v>
      </c>
    </row>
    <row r="285" spans="1:16" x14ac:dyDescent="0.25">
      <c r="A285" s="1575" t="s">
        <v>10417</v>
      </c>
      <c r="B285" s="1576"/>
      <c r="C285" s="3094" t="s">
        <v>8089</v>
      </c>
      <c r="D285" s="1578" t="s">
        <v>9972</v>
      </c>
      <c r="E285" s="2828" t="s">
        <v>11245</v>
      </c>
      <c r="F285" s="2829">
        <v>1</v>
      </c>
      <c r="G285" s="2829">
        <v>1</v>
      </c>
      <c r="H285" s="1266" t="s">
        <v>9973</v>
      </c>
      <c r="I285" s="3095" t="s">
        <v>10418</v>
      </c>
      <c r="J285" s="1193" t="s">
        <v>8961</v>
      </c>
      <c r="K285" s="1193" t="s">
        <v>11584</v>
      </c>
      <c r="L285" s="1189" t="s">
        <v>8998</v>
      </c>
      <c r="M285" s="1193"/>
      <c r="N285" s="1193" t="s">
        <v>11584</v>
      </c>
      <c r="P285" s="1234" t="s">
        <v>11144</v>
      </c>
    </row>
    <row r="286" spans="1:16" x14ac:dyDescent="0.25">
      <c r="A286" s="1580" t="s">
        <v>10172</v>
      </c>
      <c r="B286" s="1581" t="s">
        <v>11219</v>
      </c>
      <c r="C286" s="3102" t="s">
        <v>10419</v>
      </c>
      <c r="D286" s="1583" t="s">
        <v>10168</v>
      </c>
      <c r="E286" s="2828" t="s">
        <v>11250</v>
      </c>
      <c r="F286" s="2829">
        <v>4</v>
      </c>
      <c r="G286" s="2829">
        <v>4</v>
      </c>
      <c r="H286" s="3103" t="s">
        <v>9973</v>
      </c>
      <c r="I286" s="3104" t="s">
        <v>10420</v>
      </c>
      <c r="K286" s="1182"/>
      <c r="N286" s="1182"/>
      <c r="P286" s="1234" t="s">
        <v>11141</v>
      </c>
    </row>
    <row r="287" spans="1:16" x14ac:dyDescent="0.25">
      <c r="A287" s="1590" t="s">
        <v>10422</v>
      </c>
      <c r="B287" s="1591"/>
      <c r="C287" s="3099" t="s">
        <v>10421</v>
      </c>
      <c r="D287" s="1592"/>
      <c r="E287" s="2828" t="s">
        <v>9989</v>
      </c>
      <c r="F287" s="2829"/>
      <c r="G287" s="2829"/>
      <c r="H287" s="3100"/>
      <c r="I287" s="3101"/>
      <c r="K287" s="453"/>
      <c r="N287" s="453"/>
      <c r="P287" s="1234" t="s">
        <v>11114</v>
      </c>
    </row>
    <row r="288" spans="1:16" x14ac:dyDescent="0.25">
      <c r="A288" s="1584" t="s">
        <v>8844</v>
      </c>
      <c r="B288" s="1585"/>
      <c r="C288" s="3105" t="s">
        <v>10423</v>
      </c>
      <c r="D288" s="1587" t="s">
        <v>10006</v>
      </c>
      <c r="E288" s="2828" t="s">
        <v>294</v>
      </c>
      <c r="F288" s="2829">
        <v>2</v>
      </c>
      <c r="G288" s="2829">
        <v>2</v>
      </c>
      <c r="H288" s="1270" t="s">
        <v>9973</v>
      </c>
      <c r="I288" s="2830" t="s">
        <v>10424</v>
      </c>
      <c r="K288" s="1186"/>
      <c r="N288" s="1186"/>
      <c r="P288" s="1234" t="s">
        <v>11115</v>
      </c>
    </row>
    <row r="289" spans="1:16" x14ac:dyDescent="0.25">
      <c r="A289" s="1584" t="s">
        <v>10426</v>
      </c>
      <c r="B289" s="1585"/>
      <c r="C289" s="3105" t="s">
        <v>10425</v>
      </c>
      <c r="D289" s="1587" t="s">
        <v>10006</v>
      </c>
      <c r="E289" s="2828" t="s">
        <v>11250</v>
      </c>
      <c r="F289" s="2829">
        <v>4</v>
      </c>
      <c r="G289" s="2829">
        <v>4</v>
      </c>
      <c r="H289" s="1270" t="s">
        <v>9973</v>
      </c>
      <c r="I289" s="2830" t="s">
        <v>10427</v>
      </c>
      <c r="K289" s="1186"/>
      <c r="N289" s="1186"/>
      <c r="P289" s="1234" t="s">
        <v>11116</v>
      </c>
    </row>
    <row r="290" spans="1:16" x14ac:dyDescent="0.25">
      <c r="A290" s="1584" t="s">
        <v>10429</v>
      </c>
      <c r="B290" s="1585"/>
      <c r="C290" s="3105" t="s">
        <v>10428</v>
      </c>
      <c r="D290" s="1587" t="s">
        <v>10006</v>
      </c>
      <c r="E290" s="2828" t="s">
        <v>10431</v>
      </c>
      <c r="F290" s="2829">
        <v>8</v>
      </c>
      <c r="G290" s="2829">
        <v>8</v>
      </c>
      <c r="H290" s="1270" t="s">
        <v>9973</v>
      </c>
      <c r="I290" s="2830" t="s">
        <v>10430</v>
      </c>
      <c r="K290" s="1186"/>
      <c r="N290" s="1186"/>
      <c r="P290" s="1234" t="s">
        <v>11124</v>
      </c>
    </row>
    <row r="291" spans="1:16" x14ac:dyDescent="0.25">
      <c r="A291" s="1584" t="s">
        <v>10433</v>
      </c>
      <c r="B291" s="1585"/>
      <c r="C291" s="3105" t="s">
        <v>10432</v>
      </c>
      <c r="D291" s="1587" t="s">
        <v>10006</v>
      </c>
      <c r="E291" s="2828" t="s">
        <v>11245</v>
      </c>
      <c r="F291" s="2829">
        <v>1</v>
      </c>
      <c r="G291" s="2829">
        <v>8</v>
      </c>
      <c r="H291" s="1270" t="s">
        <v>9973</v>
      </c>
      <c r="I291" s="2830" t="s">
        <v>10434</v>
      </c>
      <c r="K291" s="1184" t="s">
        <v>9967</v>
      </c>
      <c r="N291" s="1184" t="s">
        <v>9967</v>
      </c>
      <c r="P291" s="1234" t="s">
        <v>11119</v>
      </c>
    </row>
    <row r="292" spans="1:16" x14ac:dyDescent="0.25">
      <c r="A292" s="1584" t="s">
        <v>10436</v>
      </c>
      <c r="B292" s="1585"/>
      <c r="C292" s="3105" t="s">
        <v>10435</v>
      </c>
      <c r="D292" s="1587" t="s">
        <v>10006</v>
      </c>
      <c r="E292" s="2828" t="s">
        <v>10431</v>
      </c>
      <c r="F292" s="2829">
        <v>8</v>
      </c>
      <c r="G292" s="2829">
        <v>8</v>
      </c>
      <c r="H292" s="1270" t="s">
        <v>9973</v>
      </c>
      <c r="I292" s="2830" t="s">
        <v>10437</v>
      </c>
      <c r="K292" s="1186"/>
      <c r="N292" s="1186"/>
      <c r="P292" s="1234" t="s">
        <v>11121</v>
      </c>
    </row>
    <row r="293" spans="1:16" x14ac:dyDescent="0.25">
      <c r="A293" s="1575" t="s">
        <v>10439</v>
      </c>
      <c r="B293" s="1576" t="s">
        <v>11216</v>
      </c>
      <c r="C293" s="3094" t="s">
        <v>10438</v>
      </c>
      <c r="D293" s="1578" t="s">
        <v>9972</v>
      </c>
      <c r="E293" s="2828" t="s">
        <v>9992</v>
      </c>
      <c r="F293" s="2829" t="s">
        <v>9987</v>
      </c>
      <c r="G293" s="2829" t="s">
        <v>9987</v>
      </c>
      <c r="H293" s="1266" t="s">
        <v>9973</v>
      </c>
      <c r="I293" s="3095" t="s">
        <v>10440</v>
      </c>
      <c r="J293" s="1193">
        <v>61</v>
      </c>
      <c r="K293" s="1193" t="s">
        <v>11585</v>
      </c>
      <c r="L293" s="1189" t="s">
        <v>8999</v>
      </c>
      <c r="M293" s="1193"/>
      <c r="N293" s="1193" t="s">
        <v>11585</v>
      </c>
      <c r="O293" s="413"/>
      <c r="P293" s="1234" t="s">
        <v>11122</v>
      </c>
    </row>
    <row r="294" spans="1:16" ht="30" x14ac:dyDescent="0.25">
      <c r="A294" s="1575" t="s">
        <v>10442</v>
      </c>
      <c r="B294" s="1576" t="s">
        <v>11216</v>
      </c>
      <c r="C294" s="3094" t="s">
        <v>10441</v>
      </c>
      <c r="D294" s="1578" t="s">
        <v>9972</v>
      </c>
      <c r="E294" s="2828" t="s">
        <v>9996</v>
      </c>
      <c r="F294" s="2829" t="s">
        <v>9987</v>
      </c>
      <c r="G294" s="2829" t="s">
        <v>9987</v>
      </c>
      <c r="H294" s="1266" t="s">
        <v>9993</v>
      </c>
      <c r="I294" s="3095" t="s">
        <v>10443</v>
      </c>
      <c r="J294" s="1193" t="s">
        <v>8961</v>
      </c>
      <c r="K294" s="1193" t="s">
        <v>11586</v>
      </c>
      <c r="L294" s="1189" t="s">
        <v>9000</v>
      </c>
      <c r="M294" s="1193"/>
      <c r="N294" s="1193" t="s">
        <v>11586</v>
      </c>
      <c r="P294" s="1234" t="s">
        <v>11120</v>
      </c>
    </row>
    <row r="295" spans="1:16" ht="30" x14ac:dyDescent="0.25">
      <c r="A295" s="1584" t="s">
        <v>10445</v>
      </c>
      <c r="B295" s="1585"/>
      <c r="C295" s="3105" t="s">
        <v>10444</v>
      </c>
      <c r="D295" s="1587" t="s">
        <v>10006</v>
      </c>
      <c r="E295" s="2828" t="s">
        <v>10447</v>
      </c>
      <c r="F295" s="2829">
        <v>3</v>
      </c>
      <c r="G295" s="2829">
        <v>3</v>
      </c>
      <c r="H295" s="1270" t="s">
        <v>9993</v>
      </c>
      <c r="I295" s="2830" t="s">
        <v>10446</v>
      </c>
      <c r="K295" s="1186" t="s">
        <v>11650</v>
      </c>
      <c r="N295" s="1186" t="s">
        <v>11650</v>
      </c>
      <c r="P295" s="1234" t="s">
        <v>11117</v>
      </c>
    </row>
    <row r="296" spans="1:16" ht="30" x14ac:dyDescent="0.25">
      <c r="A296" s="1584" t="s">
        <v>10340</v>
      </c>
      <c r="B296" s="1585"/>
      <c r="C296" s="3105" t="s">
        <v>10448</v>
      </c>
      <c r="D296" s="1587" t="s">
        <v>10006</v>
      </c>
      <c r="E296" s="2828" t="s">
        <v>290</v>
      </c>
      <c r="F296" s="2829">
        <v>1</v>
      </c>
      <c r="G296" s="2829">
        <v>1</v>
      </c>
      <c r="H296" s="1270" t="s">
        <v>9993</v>
      </c>
      <c r="I296" s="2830" t="s">
        <v>10449</v>
      </c>
      <c r="K296" s="1186"/>
      <c r="N296" s="1186"/>
      <c r="P296" s="1234" t="s">
        <v>11118</v>
      </c>
    </row>
    <row r="297" spans="1:16" ht="30" x14ac:dyDescent="0.25">
      <c r="A297" s="1575" t="s">
        <v>10451</v>
      </c>
      <c r="B297" s="1576" t="s">
        <v>11216</v>
      </c>
      <c r="C297" s="3094" t="s">
        <v>10450</v>
      </c>
      <c r="D297" s="1578" t="s">
        <v>9972</v>
      </c>
      <c r="E297" s="2828" t="s">
        <v>11245</v>
      </c>
      <c r="F297" s="2829">
        <v>1</v>
      </c>
      <c r="G297" s="2829">
        <v>1</v>
      </c>
      <c r="H297" s="1266" t="s">
        <v>9993</v>
      </c>
      <c r="I297" s="3095" t="s">
        <v>10452</v>
      </c>
      <c r="J297" s="1193" t="s">
        <v>8961</v>
      </c>
      <c r="K297" s="1193" t="s">
        <v>11587</v>
      </c>
      <c r="L297" s="1189" t="s">
        <v>9001</v>
      </c>
      <c r="M297" s="1193"/>
      <c r="N297" s="1193" t="s">
        <v>11587</v>
      </c>
      <c r="P297" s="1234" t="s">
        <v>11112</v>
      </c>
    </row>
    <row r="298" spans="1:16" ht="30" x14ac:dyDescent="0.25">
      <c r="A298" s="1575" t="s">
        <v>10454</v>
      </c>
      <c r="B298" s="1576"/>
      <c r="C298" s="3094" t="s">
        <v>10453</v>
      </c>
      <c r="D298" s="1578" t="s">
        <v>9972</v>
      </c>
      <c r="E298" s="2828" t="s">
        <v>10456</v>
      </c>
      <c r="F298" s="2829">
        <v>24</v>
      </c>
      <c r="G298" s="2829">
        <v>24</v>
      </c>
      <c r="H298" s="1266"/>
      <c r="I298" s="3095" t="s">
        <v>10455</v>
      </c>
      <c r="J298" s="1193" t="s">
        <v>11221</v>
      </c>
      <c r="K298" s="1172" t="s">
        <v>11619</v>
      </c>
      <c r="L298" s="1179" t="s">
        <v>9029</v>
      </c>
      <c r="M298" s="1193"/>
      <c r="N298" s="1172" t="s">
        <v>11619</v>
      </c>
      <c r="P298" s="1234" t="s">
        <v>11158</v>
      </c>
    </row>
    <row r="299" spans="1:16" ht="30" x14ac:dyDescent="0.25">
      <c r="A299" s="1575" t="s">
        <v>8097</v>
      </c>
      <c r="B299" s="1576" t="s">
        <v>11215</v>
      </c>
      <c r="C299" s="3094" t="s">
        <v>55</v>
      </c>
      <c r="D299" s="1578" t="s">
        <v>9972</v>
      </c>
      <c r="E299" s="2828" t="s">
        <v>11249</v>
      </c>
      <c r="F299" s="2829">
        <v>8</v>
      </c>
      <c r="G299" s="2829">
        <v>8</v>
      </c>
      <c r="H299" s="1266" t="s">
        <v>9993</v>
      </c>
      <c r="I299" s="3095" t="s">
        <v>10457</v>
      </c>
      <c r="J299" s="1193" t="s">
        <v>8961</v>
      </c>
      <c r="K299" s="1193" t="s">
        <v>11588</v>
      </c>
      <c r="L299" s="1189" t="s">
        <v>9002</v>
      </c>
      <c r="M299" s="1193"/>
      <c r="N299" s="1193" t="s">
        <v>11588</v>
      </c>
      <c r="P299" s="1234" t="s">
        <v>11157</v>
      </c>
    </row>
    <row r="300" spans="1:16" ht="30" x14ac:dyDescent="0.25">
      <c r="A300" s="1575" t="s">
        <v>10458</v>
      </c>
      <c r="B300" s="1576" t="s">
        <v>11215</v>
      </c>
      <c r="C300" s="3094" t="s">
        <v>56</v>
      </c>
      <c r="D300" s="1578" t="s">
        <v>9972</v>
      </c>
      <c r="E300" s="2828" t="s">
        <v>290</v>
      </c>
      <c r="F300" s="2829">
        <v>1</v>
      </c>
      <c r="G300" s="2829">
        <v>1</v>
      </c>
      <c r="H300" s="1266" t="s">
        <v>9993</v>
      </c>
      <c r="I300" s="3095" t="s">
        <v>10459</v>
      </c>
      <c r="J300" s="1193" t="s">
        <v>8961</v>
      </c>
      <c r="K300" s="1193" t="s">
        <v>11589</v>
      </c>
      <c r="L300" s="1189" t="s">
        <v>9003</v>
      </c>
      <c r="M300" s="1193"/>
      <c r="N300" s="1193" t="s">
        <v>11589</v>
      </c>
      <c r="P300" s="1234"/>
    </row>
    <row r="301" spans="1:16" ht="30" x14ac:dyDescent="0.25">
      <c r="A301" s="1575" t="s">
        <v>10461</v>
      </c>
      <c r="B301" s="1576">
        <v>61</v>
      </c>
      <c r="C301" s="3094" t="s">
        <v>10460</v>
      </c>
      <c r="D301" s="1578" t="s">
        <v>9972</v>
      </c>
      <c r="E301" s="2828" t="s">
        <v>11245</v>
      </c>
      <c r="F301" s="2829" t="s">
        <v>9987</v>
      </c>
      <c r="G301" s="2829" t="s">
        <v>9987</v>
      </c>
      <c r="H301" s="1266"/>
      <c r="I301" s="3095" t="s">
        <v>10462</v>
      </c>
      <c r="J301" s="1193" t="s">
        <v>11220</v>
      </c>
      <c r="K301" s="1193" t="s">
        <v>11620</v>
      </c>
      <c r="L301" s="1189" t="s">
        <v>9030</v>
      </c>
      <c r="M301" s="1193"/>
      <c r="N301" s="1193" t="s">
        <v>11620</v>
      </c>
      <c r="P301" s="1234"/>
    </row>
    <row r="302" spans="1:16" x14ac:dyDescent="0.25">
      <c r="A302" s="1575" t="s">
        <v>10463</v>
      </c>
      <c r="B302" s="1576">
        <v>61</v>
      </c>
      <c r="C302" s="3094" t="s">
        <v>8179</v>
      </c>
      <c r="D302" s="1578" t="s">
        <v>9972</v>
      </c>
      <c r="E302" s="2828" t="s">
        <v>11245</v>
      </c>
      <c r="F302" s="2829">
        <v>1</v>
      </c>
      <c r="G302" s="2829">
        <v>1</v>
      </c>
      <c r="H302" s="1266"/>
      <c r="I302" s="3095" t="s">
        <v>10464</v>
      </c>
      <c r="J302" s="1193" t="s">
        <v>11220</v>
      </c>
      <c r="K302" s="1193" t="s">
        <v>11621</v>
      </c>
      <c r="L302" s="1189" t="s">
        <v>9031</v>
      </c>
      <c r="M302" s="1193"/>
      <c r="N302" s="1193" t="s">
        <v>11621</v>
      </c>
      <c r="P302" s="1234"/>
    </row>
    <row r="303" spans="1:16" ht="30" x14ac:dyDescent="0.25">
      <c r="A303" s="1575" t="s">
        <v>10466</v>
      </c>
      <c r="B303" s="1576" t="s">
        <v>11216</v>
      </c>
      <c r="C303" s="3094" t="s">
        <v>10465</v>
      </c>
      <c r="D303" s="1578" t="s">
        <v>9972</v>
      </c>
      <c r="E303" s="2828" t="s">
        <v>11245</v>
      </c>
      <c r="F303" s="2829" t="s">
        <v>10468</v>
      </c>
      <c r="G303" s="2829" t="s">
        <v>10468</v>
      </c>
      <c r="H303" s="1266" t="s">
        <v>9993</v>
      </c>
      <c r="I303" s="3095" t="s">
        <v>10467</v>
      </c>
      <c r="J303" s="1193" t="s">
        <v>11220</v>
      </c>
      <c r="K303" s="1193" t="s">
        <v>11590</v>
      </c>
      <c r="L303" s="1189" t="s">
        <v>9004</v>
      </c>
      <c r="M303" s="1193"/>
      <c r="N303" s="1193" t="s">
        <v>11590</v>
      </c>
      <c r="P303" s="1234" t="s">
        <v>11156</v>
      </c>
    </row>
    <row r="304" spans="1:16" ht="30" x14ac:dyDescent="0.25">
      <c r="A304" s="1575" t="s">
        <v>10470</v>
      </c>
      <c r="B304" s="1576" t="s">
        <v>11216</v>
      </c>
      <c r="C304" s="3094" t="s">
        <v>10469</v>
      </c>
      <c r="D304" s="1578" t="s">
        <v>9972</v>
      </c>
      <c r="E304" s="2828" t="s">
        <v>11245</v>
      </c>
      <c r="F304" s="2829" t="s">
        <v>10472</v>
      </c>
      <c r="G304" s="2829" t="s">
        <v>10472</v>
      </c>
      <c r="H304" s="1266" t="s">
        <v>9993</v>
      </c>
      <c r="I304" s="3095" t="s">
        <v>10471</v>
      </c>
      <c r="J304" s="1193" t="s">
        <v>8961</v>
      </c>
      <c r="K304" s="1193" t="s">
        <v>11591</v>
      </c>
      <c r="L304" s="1189" t="s">
        <v>9005</v>
      </c>
      <c r="M304" s="1193"/>
      <c r="N304" s="1193" t="s">
        <v>11591</v>
      </c>
      <c r="P304" s="1234" t="s">
        <v>11160</v>
      </c>
    </row>
    <row r="305" spans="1:16" ht="30" x14ac:dyDescent="0.25">
      <c r="A305" s="1575" t="s">
        <v>10474</v>
      </c>
      <c r="B305" s="1576" t="s">
        <v>11216</v>
      </c>
      <c r="C305" s="3094" t="s">
        <v>10473</v>
      </c>
      <c r="D305" s="1578" t="s">
        <v>9972</v>
      </c>
      <c r="E305" s="2828" t="s">
        <v>11245</v>
      </c>
      <c r="F305" s="2829" t="s">
        <v>10476</v>
      </c>
      <c r="G305" s="2829" t="s">
        <v>10476</v>
      </c>
      <c r="H305" s="1266" t="s">
        <v>9993</v>
      </c>
      <c r="I305" s="3095" t="s">
        <v>10475</v>
      </c>
      <c r="J305" s="1193" t="s">
        <v>11220</v>
      </c>
      <c r="K305" s="1172" t="s">
        <v>11592</v>
      </c>
      <c r="L305" s="1179" t="s">
        <v>1957</v>
      </c>
      <c r="M305" s="1193"/>
      <c r="N305" s="1172" t="s">
        <v>11592</v>
      </c>
      <c r="P305" s="1234" t="s">
        <v>11159</v>
      </c>
    </row>
    <row r="306" spans="1:16" ht="30" x14ac:dyDescent="0.25">
      <c r="A306" s="3115" t="s">
        <v>8053</v>
      </c>
      <c r="B306" s="1576" t="s">
        <v>11216</v>
      </c>
      <c r="C306" s="3094" t="s">
        <v>8052</v>
      </c>
      <c r="D306" s="1578" t="s">
        <v>9972</v>
      </c>
      <c r="E306" s="2828" t="s">
        <v>11245</v>
      </c>
      <c r="F306" s="2829">
        <v>1</v>
      </c>
      <c r="G306" s="2829">
        <v>3</v>
      </c>
      <c r="H306" s="1266" t="s">
        <v>9993</v>
      </c>
      <c r="I306" s="3095" t="s">
        <v>10477</v>
      </c>
      <c r="J306" s="1193" t="s">
        <v>11220</v>
      </c>
      <c r="K306" s="1193" t="s">
        <v>11593</v>
      </c>
      <c r="L306" s="1189" t="s">
        <v>9006</v>
      </c>
      <c r="M306" s="1193"/>
      <c r="N306" s="1193" t="s">
        <v>11593</v>
      </c>
      <c r="P306" s="1234"/>
    </row>
    <row r="307" spans="1:16" ht="30" x14ac:dyDescent="0.25">
      <c r="A307" s="1584" t="s">
        <v>8841</v>
      </c>
      <c r="B307" s="1585"/>
      <c r="C307" s="3105" t="s">
        <v>57</v>
      </c>
      <c r="D307" s="1587" t="s">
        <v>10006</v>
      </c>
      <c r="E307" s="2828" t="s">
        <v>11252</v>
      </c>
      <c r="F307" s="2829">
        <v>3</v>
      </c>
      <c r="G307" s="2829">
        <v>3</v>
      </c>
      <c r="H307" s="1270" t="s">
        <v>9993</v>
      </c>
      <c r="I307" s="2830" t="s">
        <v>10478</v>
      </c>
      <c r="K307" s="1186"/>
      <c r="N307" s="1186"/>
      <c r="P307" s="1234" t="s">
        <v>11161</v>
      </c>
    </row>
    <row r="308" spans="1:16" ht="30" x14ac:dyDescent="0.25">
      <c r="A308" s="1584" t="s">
        <v>10479</v>
      </c>
      <c r="B308" s="1585"/>
      <c r="C308" s="3105" t="s">
        <v>59</v>
      </c>
      <c r="D308" s="1587" t="s">
        <v>10006</v>
      </c>
      <c r="E308" s="2828" t="s">
        <v>11245</v>
      </c>
      <c r="F308" s="2829">
        <v>3</v>
      </c>
      <c r="G308" s="2829">
        <v>3</v>
      </c>
      <c r="H308" s="1270" t="s">
        <v>9993</v>
      </c>
      <c r="I308" s="2830" t="s">
        <v>10480</v>
      </c>
      <c r="K308" s="1186"/>
      <c r="N308" s="1186"/>
      <c r="P308" s="1234"/>
    </row>
    <row r="309" spans="1:16" ht="30" x14ac:dyDescent="0.25">
      <c r="A309" s="1584" t="s">
        <v>8847</v>
      </c>
      <c r="B309" s="1585"/>
      <c r="C309" s="3105" t="s">
        <v>61</v>
      </c>
      <c r="D309" s="1587" t="s">
        <v>10006</v>
      </c>
      <c r="E309" s="2828" t="s">
        <v>298</v>
      </c>
      <c r="F309" s="2829">
        <v>1</v>
      </c>
      <c r="G309" s="2829">
        <v>1</v>
      </c>
      <c r="H309" s="1270" t="s">
        <v>9993</v>
      </c>
      <c r="I309" s="2830" t="s">
        <v>10481</v>
      </c>
      <c r="K309" s="1186"/>
      <c r="N309" s="1186"/>
      <c r="P309" s="1234"/>
    </row>
    <row r="310" spans="1:16" ht="30" x14ac:dyDescent="0.25">
      <c r="A310" s="1575" t="s">
        <v>8092</v>
      </c>
      <c r="B310" s="1576" t="s">
        <v>11215</v>
      </c>
      <c r="C310" s="3094" t="s">
        <v>62</v>
      </c>
      <c r="D310" s="1578" t="s">
        <v>9972</v>
      </c>
      <c r="E310" s="2828" t="s">
        <v>11245</v>
      </c>
      <c r="F310" s="2829">
        <v>2</v>
      </c>
      <c r="G310" s="2829">
        <v>2</v>
      </c>
      <c r="H310" s="1266" t="s">
        <v>9993</v>
      </c>
      <c r="I310" s="3095" t="s">
        <v>10482</v>
      </c>
      <c r="J310" s="1193" t="s">
        <v>8961</v>
      </c>
      <c r="K310" s="1193" t="s">
        <v>11594</v>
      </c>
      <c r="L310" s="1189" t="s">
        <v>9006</v>
      </c>
      <c r="M310" s="1193"/>
      <c r="N310" s="1193" t="s">
        <v>11594</v>
      </c>
      <c r="P310" s="1234"/>
    </row>
    <row r="311" spans="1:16" ht="30" x14ac:dyDescent="0.25">
      <c r="A311" s="1584" t="s">
        <v>10483</v>
      </c>
      <c r="B311" s="1585"/>
      <c r="C311" s="3105" t="s">
        <v>63</v>
      </c>
      <c r="D311" s="1587" t="s">
        <v>10006</v>
      </c>
      <c r="E311" s="2828" t="s">
        <v>11250</v>
      </c>
      <c r="F311" s="2829">
        <v>4</v>
      </c>
      <c r="G311" s="2829">
        <v>4</v>
      </c>
      <c r="H311" s="1270" t="s">
        <v>9993</v>
      </c>
      <c r="I311" s="2830" t="s">
        <v>10484</v>
      </c>
      <c r="K311" s="1186"/>
      <c r="N311" s="1186"/>
      <c r="O311" s="413"/>
      <c r="P311" s="1234"/>
    </row>
    <row r="312" spans="1:16" ht="30" x14ac:dyDescent="0.25">
      <c r="A312" s="1575" t="s">
        <v>10486</v>
      </c>
      <c r="B312" s="1576" t="s">
        <v>8166</v>
      </c>
      <c r="C312" s="3094" t="s">
        <v>10485</v>
      </c>
      <c r="D312" s="1578" t="s">
        <v>9972</v>
      </c>
      <c r="E312" s="2828" t="s">
        <v>11245</v>
      </c>
      <c r="F312" s="2829" t="s">
        <v>9987</v>
      </c>
      <c r="G312" s="2829" t="s">
        <v>9987</v>
      </c>
      <c r="H312" s="1266" t="s">
        <v>9993</v>
      </c>
      <c r="I312" s="3095" t="s">
        <v>10487</v>
      </c>
      <c r="J312" s="1193" t="s">
        <v>11651</v>
      </c>
      <c r="K312" s="1193" t="s">
        <v>11576</v>
      </c>
      <c r="L312" s="1189" t="s">
        <v>8970</v>
      </c>
      <c r="M312" s="1193"/>
      <c r="N312" s="1193" t="s">
        <v>11576</v>
      </c>
      <c r="P312" s="1234"/>
    </row>
    <row r="313" spans="1:16" ht="30" x14ac:dyDescent="0.25">
      <c r="A313" s="1584" t="s">
        <v>10489</v>
      </c>
      <c r="B313" s="1585"/>
      <c r="C313" s="3105" t="s">
        <v>10488</v>
      </c>
      <c r="D313" s="1587" t="s">
        <v>10006</v>
      </c>
      <c r="E313" s="2828" t="s">
        <v>298</v>
      </c>
      <c r="F313" s="2829">
        <v>1</v>
      </c>
      <c r="G313" s="2829">
        <v>1</v>
      </c>
      <c r="H313" s="1270" t="s">
        <v>9993</v>
      </c>
      <c r="I313" s="2830" t="s">
        <v>10490</v>
      </c>
      <c r="K313" s="1186"/>
      <c r="N313" s="1186"/>
      <c r="O313" s="413"/>
      <c r="P313" s="1234" t="s">
        <v>11482</v>
      </c>
    </row>
    <row r="314" spans="1:16" ht="30" x14ac:dyDescent="0.25">
      <c r="A314" s="1584" t="s">
        <v>11507</v>
      </c>
      <c r="B314" s="1585"/>
      <c r="C314" s="3105" t="s">
        <v>10491</v>
      </c>
      <c r="D314" s="1587" t="s">
        <v>10006</v>
      </c>
      <c r="E314" s="2828" t="s">
        <v>11245</v>
      </c>
      <c r="F314" s="2829">
        <v>4</v>
      </c>
      <c r="G314" s="2829">
        <v>4</v>
      </c>
      <c r="H314" s="1270" t="s">
        <v>9993</v>
      </c>
      <c r="I314" s="2830" t="s">
        <v>10492</v>
      </c>
      <c r="K314" s="1186"/>
      <c r="N314" s="1186"/>
      <c r="P314" s="1234"/>
    </row>
    <row r="315" spans="1:16" ht="30" x14ac:dyDescent="0.25">
      <c r="A315" s="1575" t="s">
        <v>11495</v>
      </c>
      <c r="B315" s="1576" t="s">
        <v>11216</v>
      </c>
      <c r="C315" s="3094" t="s">
        <v>10493</v>
      </c>
      <c r="D315" s="1578" t="s">
        <v>9972</v>
      </c>
      <c r="E315" s="2828" t="s">
        <v>294</v>
      </c>
      <c r="F315" s="2829">
        <v>2</v>
      </c>
      <c r="G315" s="2829">
        <v>8</v>
      </c>
      <c r="H315" s="1266" t="s">
        <v>9993</v>
      </c>
      <c r="I315" s="3095" t="s">
        <v>10494</v>
      </c>
      <c r="J315" s="1193" t="s">
        <v>11220</v>
      </c>
      <c r="K315" s="1193" t="s">
        <v>11595</v>
      </c>
      <c r="L315" s="1189" t="s">
        <v>9007</v>
      </c>
      <c r="M315" s="1193"/>
      <c r="N315" s="1193" t="s">
        <v>11595</v>
      </c>
      <c r="P315" s="1234"/>
    </row>
    <row r="316" spans="1:16" ht="30" x14ac:dyDescent="0.25">
      <c r="A316" s="1584" t="s">
        <v>11502</v>
      </c>
      <c r="B316" s="1585"/>
      <c r="C316" s="3105" t="s">
        <v>10495</v>
      </c>
      <c r="D316" s="1587" t="s">
        <v>10006</v>
      </c>
      <c r="E316" s="2828" t="s">
        <v>294</v>
      </c>
      <c r="F316" s="2829">
        <v>2</v>
      </c>
      <c r="G316" s="2829">
        <v>2</v>
      </c>
      <c r="H316" s="1270" t="s">
        <v>9993</v>
      </c>
      <c r="I316" s="2830" t="s">
        <v>10496</v>
      </c>
      <c r="K316" s="1186"/>
      <c r="N316" s="1186"/>
      <c r="P316" s="1234"/>
    </row>
    <row r="317" spans="1:16" ht="30" x14ac:dyDescent="0.25">
      <c r="A317" s="1584" t="s">
        <v>11503</v>
      </c>
      <c r="B317" s="1585"/>
      <c r="C317" s="3105" t="s">
        <v>10497</v>
      </c>
      <c r="D317" s="1587" t="s">
        <v>10006</v>
      </c>
      <c r="E317" s="2828" t="s">
        <v>296</v>
      </c>
      <c r="F317" s="2829">
        <v>1</v>
      </c>
      <c r="G317" s="2829">
        <v>1</v>
      </c>
      <c r="H317" s="1270" t="s">
        <v>9993</v>
      </c>
      <c r="I317" s="2830" t="s">
        <v>10498</v>
      </c>
      <c r="K317" s="1186"/>
      <c r="N317" s="1186"/>
      <c r="P317" s="1234"/>
    </row>
    <row r="318" spans="1:16" ht="30" x14ac:dyDescent="0.25">
      <c r="A318" s="1584" t="s">
        <v>10500</v>
      </c>
      <c r="B318" s="1585"/>
      <c r="C318" s="3105" t="s">
        <v>10499</v>
      </c>
      <c r="D318" s="1587" t="s">
        <v>10006</v>
      </c>
      <c r="E318" s="2828" t="s">
        <v>11245</v>
      </c>
      <c r="F318" s="2829">
        <v>5</v>
      </c>
      <c r="G318" s="2829">
        <v>5</v>
      </c>
      <c r="H318" s="1270" t="s">
        <v>9973</v>
      </c>
      <c r="I318" s="2830" t="s">
        <v>10501</v>
      </c>
      <c r="K318" s="1186"/>
      <c r="N318" s="1186"/>
      <c r="P318" s="1234"/>
    </row>
    <row r="319" spans="1:16" x14ac:dyDescent="0.25">
      <c r="A319" s="1584" t="s">
        <v>10503</v>
      </c>
      <c r="B319" s="1585"/>
      <c r="C319" s="3105" t="s">
        <v>10502</v>
      </c>
      <c r="D319" s="1587" t="s">
        <v>10006</v>
      </c>
      <c r="E319" s="2828" t="s">
        <v>10505</v>
      </c>
      <c r="F319" s="2829">
        <v>2</v>
      </c>
      <c r="G319" s="2829">
        <v>4</v>
      </c>
      <c r="H319" s="1270" t="s">
        <v>9973</v>
      </c>
      <c r="I319" s="2830" t="s">
        <v>10504</v>
      </c>
      <c r="K319" s="1186"/>
      <c r="N319" s="1186"/>
      <c r="P319" s="1234"/>
    </row>
    <row r="320" spans="1:16" x14ac:dyDescent="0.25">
      <c r="A320" s="1575" t="s">
        <v>11496</v>
      </c>
      <c r="B320" s="1576" t="s">
        <v>11216</v>
      </c>
      <c r="C320" s="3094" t="s">
        <v>10506</v>
      </c>
      <c r="D320" s="1578" t="s">
        <v>9972</v>
      </c>
      <c r="E320" s="2828" t="s">
        <v>294</v>
      </c>
      <c r="F320" s="2829">
        <v>2</v>
      </c>
      <c r="G320" s="2829">
        <v>2</v>
      </c>
      <c r="H320" s="1266" t="s">
        <v>9973</v>
      </c>
      <c r="I320" s="3095" t="s">
        <v>10507</v>
      </c>
      <c r="J320" s="1193" t="s">
        <v>11220</v>
      </c>
      <c r="K320" s="1172" t="s">
        <v>11596</v>
      </c>
      <c r="L320" s="1179" t="s">
        <v>9008</v>
      </c>
      <c r="M320" s="1193"/>
      <c r="N320" s="1172" t="s">
        <v>11596</v>
      </c>
      <c r="P320" s="1234"/>
    </row>
    <row r="321" spans="1:16" x14ac:dyDescent="0.25">
      <c r="A321" s="1575" t="s">
        <v>11497</v>
      </c>
      <c r="B321" s="1576" t="s">
        <v>11216</v>
      </c>
      <c r="C321" s="3094" t="s">
        <v>10508</v>
      </c>
      <c r="D321" s="1578" t="s">
        <v>9972</v>
      </c>
      <c r="E321" s="2828" t="s">
        <v>296</v>
      </c>
      <c r="F321" s="2829">
        <v>1</v>
      </c>
      <c r="G321" s="2829">
        <v>4</v>
      </c>
      <c r="H321" s="1266" t="s">
        <v>9973</v>
      </c>
      <c r="I321" s="3095" t="s">
        <v>10509</v>
      </c>
      <c r="J321" s="1193" t="s">
        <v>11220</v>
      </c>
      <c r="K321" s="1172" t="s">
        <v>11597</v>
      </c>
      <c r="L321" s="1179" t="s">
        <v>9009</v>
      </c>
      <c r="M321" s="1193"/>
      <c r="N321" s="1172" t="s">
        <v>11597</v>
      </c>
      <c r="P321" s="1234"/>
    </row>
    <row r="322" spans="1:16" x14ac:dyDescent="0.25">
      <c r="A322" s="1575" t="s">
        <v>11498</v>
      </c>
      <c r="B322" s="1576" t="s">
        <v>11216</v>
      </c>
      <c r="C322" s="3094" t="s">
        <v>10510</v>
      </c>
      <c r="D322" s="1578" t="s">
        <v>9972</v>
      </c>
      <c r="E322" s="2828" t="s">
        <v>296</v>
      </c>
      <c r="F322" s="2829">
        <v>1</v>
      </c>
      <c r="G322" s="2829">
        <v>1</v>
      </c>
      <c r="H322" s="1266" t="s">
        <v>9973</v>
      </c>
      <c r="I322" s="3095" t="s">
        <v>10511</v>
      </c>
      <c r="J322" s="1193" t="s">
        <v>11220</v>
      </c>
      <c r="K322" s="1172" t="s">
        <v>11598</v>
      </c>
      <c r="L322" s="1179" t="s">
        <v>9010</v>
      </c>
      <c r="M322" s="1193"/>
      <c r="N322" s="1172" t="s">
        <v>11598</v>
      </c>
      <c r="P322" s="1234"/>
    </row>
    <row r="323" spans="1:16" x14ac:dyDescent="0.25">
      <c r="A323" s="1584" t="s">
        <v>8624</v>
      </c>
      <c r="B323" s="1585"/>
      <c r="C323" s="3105" t="s">
        <v>10512</v>
      </c>
      <c r="D323" s="1587" t="s">
        <v>10006</v>
      </c>
      <c r="E323" s="3116" t="s">
        <v>11245</v>
      </c>
      <c r="F323" s="1270">
        <v>2</v>
      </c>
      <c r="G323" s="1270">
        <v>2</v>
      </c>
      <c r="H323" s="1270" t="s">
        <v>9973</v>
      </c>
      <c r="I323" s="2830" t="s">
        <v>10513</v>
      </c>
      <c r="J323" s="1193" t="s">
        <v>11221</v>
      </c>
      <c r="K323" s="1172" t="s">
        <v>11599</v>
      </c>
      <c r="L323" s="1179" t="s">
        <v>9011</v>
      </c>
      <c r="M323" s="1193"/>
      <c r="N323" s="1172" t="s">
        <v>11599</v>
      </c>
      <c r="P323" s="1234"/>
    </row>
    <row r="324" spans="1:16" ht="30" x14ac:dyDescent="0.25">
      <c r="A324" s="1575" t="s">
        <v>8057</v>
      </c>
      <c r="B324" s="1576" t="s">
        <v>11216</v>
      </c>
      <c r="C324" s="3094" t="s">
        <v>8056</v>
      </c>
      <c r="D324" s="1578" t="s">
        <v>9972</v>
      </c>
      <c r="E324" s="2828" t="s">
        <v>11245</v>
      </c>
      <c r="F324" s="2829" t="s">
        <v>10169</v>
      </c>
      <c r="G324" s="2829" t="s">
        <v>10169</v>
      </c>
      <c r="H324" s="1266" t="s">
        <v>9973</v>
      </c>
      <c r="I324" s="3095" t="s">
        <v>10514</v>
      </c>
      <c r="J324" s="1193" t="s">
        <v>11647</v>
      </c>
      <c r="K324" s="1193" t="s">
        <v>11600</v>
      </c>
      <c r="L324" s="1189" t="s">
        <v>9012</v>
      </c>
      <c r="M324" s="1193"/>
      <c r="N324" s="1193" t="s">
        <v>11600</v>
      </c>
    </row>
    <row r="325" spans="1:16" x14ac:dyDescent="0.25">
      <c r="A325" s="1575" t="s">
        <v>8045</v>
      </c>
      <c r="B325" s="1576" t="s">
        <v>11216</v>
      </c>
      <c r="C325" s="3094" t="s">
        <v>8044</v>
      </c>
      <c r="D325" s="1578" t="s">
        <v>9972</v>
      </c>
      <c r="E325" s="2828" t="s">
        <v>11245</v>
      </c>
      <c r="F325" s="2829">
        <v>1</v>
      </c>
      <c r="G325" s="2829">
        <v>3</v>
      </c>
      <c r="H325" s="1266" t="s">
        <v>9973</v>
      </c>
      <c r="I325" s="3095" t="s">
        <v>10515</v>
      </c>
      <c r="J325" s="1193" t="s">
        <v>11652</v>
      </c>
      <c r="K325" s="1193" t="s">
        <v>11601</v>
      </c>
      <c r="L325" s="1189" t="s">
        <v>9013</v>
      </c>
      <c r="M325" s="1193"/>
      <c r="N325" s="1193" t="s">
        <v>11601</v>
      </c>
      <c r="P325" s="1234" t="s">
        <v>11134</v>
      </c>
    </row>
    <row r="326" spans="1:16" ht="30" x14ac:dyDescent="0.25">
      <c r="A326" s="1575" t="s">
        <v>10517</v>
      </c>
      <c r="B326" s="1576" t="s">
        <v>11216</v>
      </c>
      <c r="C326" s="3094" t="s">
        <v>10516</v>
      </c>
      <c r="D326" s="1578" t="s">
        <v>9972</v>
      </c>
      <c r="E326" s="2828" t="s">
        <v>11245</v>
      </c>
      <c r="F326" s="2829" t="s">
        <v>10519</v>
      </c>
      <c r="G326" s="2829" t="s">
        <v>10519</v>
      </c>
      <c r="H326" s="1266" t="s">
        <v>9973</v>
      </c>
      <c r="I326" s="3095" t="s">
        <v>10518</v>
      </c>
      <c r="J326" s="1193" t="s">
        <v>8961</v>
      </c>
      <c r="K326" s="1193" t="s">
        <v>11602</v>
      </c>
      <c r="L326" s="1189" t="s">
        <v>9014</v>
      </c>
      <c r="M326" s="1193"/>
      <c r="N326" s="1193" t="s">
        <v>11602</v>
      </c>
      <c r="P326" s="1234"/>
    </row>
    <row r="327" spans="1:16" x14ac:dyDescent="0.25">
      <c r="A327" s="1575" t="s">
        <v>8047</v>
      </c>
      <c r="B327" s="1576" t="s">
        <v>11216</v>
      </c>
      <c r="C327" s="3094" t="s">
        <v>8046</v>
      </c>
      <c r="D327" s="1578" t="s">
        <v>9972</v>
      </c>
      <c r="E327" s="2828" t="s">
        <v>11245</v>
      </c>
      <c r="F327" s="2829">
        <v>0</v>
      </c>
      <c r="G327" s="2829">
        <v>252</v>
      </c>
      <c r="H327" s="1266" t="s">
        <v>9973</v>
      </c>
      <c r="I327" s="3095" t="s">
        <v>10520</v>
      </c>
      <c r="J327" s="1193" t="s">
        <v>11220</v>
      </c>
      <c r="K327" s="1193" t="s">
        <v>11603</v>
      </c>
      <c r="L327" s="1189" t="s">
        <v>9015</v>
      </c>
      <c r="M327" s="1193"/>
      <c r="N327" s="1193" t="s">
        <v>11603</v>
      </c>
      <c r="P327" s="1234"/>
    </row>
    <row r="328" spans="1:16" x14ac:dyDescent="0.25">
      <c r="A328" s="1575" t="s">
        <v>10521</v>
      </c>
      <c r="B328" s="1576" t="s">
        <v>11216</v>
      </c>
      <c r="C328" s="3094" t="s">
        <v>8063</v>
      </c>
      <c r="D328" s="1578" t="s">
        <v>9972</v>
      </c>
      <c r="E328" s="2828" t="s">
        <v>1847</v>
      </c>
      <c r="F328" s="2829" t="s">
        <v>9987</v>
      </c>
      <c r="G328" s="2829" t="s">
        <v>9987</v>
      </c>
      <c r="H328" s="1266" t="s">
        <v>9973</v>
      </c>
      <c r="I328" s="3095" t="s">
        <v>10522</v>
      </c>
      <c r="J328" s="1193" t="s">
        <v>8961</v>
      </c>
      <c r="K328" s="1193" t="s">
        <v>11604</v>
      </c>
      <c r="L328" s="1189" t="s">
        <v>9016</v>
      </c>
      <c r="M328" s="1193"/>
      <c r="N328" s="1193" t="s">
        <v>11604</v>
      </c>
      <c r="P328" s="1234"/>
    </row>
    <row r="329" spans="1:16" x14ac:dyDescent="0.25">
      <c r="A329" s="3115" t="s">
        <v>10523</v>
      </c>
      <c r="B329" s="1576" t="s">
        <v>11215</v>
      </c>
      <c r="C329" s="3094" t="s">
        <v>8093</v>
      </c>
      <c r="D329" s="1578" t="s">
        <v>9972</v>
      </c>
      <c r="E329" s="2828" t="s">
        <v>11245</v>
      </c>
      <c r="F329" s="2829" t="s">
        <v>10525</v>
      </c>
      <c r="G329" s="2829" t="s">
        <v>10525</v>
      </c>
      <c r="H329" s="1266" t="s">
        <v>9973</v>
      </c>
      <c r="I329" s="3095" t="s">
        <v>10524</v>
      </c>
      <c r="J329" s="1193" t="s">
        <v>8961</v>
      </c>
      <c r="K329" s="1193" t="s">
        <v>11605</v>
      </c>
      <c r="L329" s="1189" t="s">
        <v>9017</v>
      </c>
      <c r="M329" s="1193"/>
      <c r="N329" s="1193" t="s">
        <v>11605</v>
      </c>
      <c r="P329" s="1234"/>
    </row>
    <row r="330" spans="1:16" x14ac:dyDescent="0.25">
      <c r="A330" s="1575" t="s">
        <v>10527</v>
      </c>
      <c r="B330" s="1576"/>
      <c r="C330" s="3094" t="s">
        <v>10526</v>
      </c>
      <c r="D330" s="1578" t="s">
        <v>9972</v>
      </c>
      <c r="E330" s="2828" t="s">
        <v>11245</v>
      </c>
      <c r="F330" s="2829">
        <v>2</v>
      </c>
      <c r="G330" s="2829">
        <v>8</v>
      </c>
      <c r="H330" s="1266" t="s">
        <v>9973</v>
      </c>
      <c r="I330" s="3095" t="s">
        <v>10528</v>
      </c>
      <c r="J330" s="1193" t="s">
        <v>8961</v>
      </c>
      <c r="K330" s="1193" t="s">
        <v>11606</v>
      </c>
      <c r="L330" s="1189" t="s">
        <v>9018</v>
      </c>
      <c r="M330" s="1193"/>
      <c r="N330" s="1193" t="s">
        <v>11606</v>
      </c>
      <c r="P330" s="1234"/>
    </row>
    <row r="331" spans="1:16" x14ac:dyDescent="0.25">
      <c r="A331" s="1575" t="s">
        <v>10529</v>
      </c>
      <c r="B331" s="1576" t="s">
        <v>11218</v>
      </c>
      <c r="C331" s="3094" t="s">
        <v>8020</v>
      </c>
      <c r="D331" s="1578" t="s">
        <v>9972</v>
      </c>
      <c r="E331" s="2828" t="s">
        <v>11245</v>
      </c>
      <c r="F331" s="2829">
        <v>2</v>
      </c>
      <c r="G331" s="2829">
        <v>2</v>
      </c>
      <c r="H331" s="1266" t="s">
        <v>9973</v>
      </c>
      <c r="I331" s="3095" t="s">
        <v>10530</v>
      </c>
      <c r="J331" s="1193" t="s">
        <v>11653</v>
      </c>
      <c r="K331" s="1193" t="s">
        <v>11607</v>
      </c>
      <c r="L331" s="1189" t="s">
        <v>9019</v>
      </c>
      <c r="M331" s="1193"/>
      <c r="N331" s="1193" t="s">
        <v>11607</v>
      </c>
      <c r="P331" s="1234"/>
    </row>
    <row r="332" spans="1:16" x14ac:dyDescent="0.25">
      <c r="A332" s="1584" t="s">
        <v>10532</v>
      </c>
      <c r="B332" s="1585"/>
      <c r="C332" s="3105" t="s">
        <v>10531</v>
      </c>
      <c r="D332" s="1587" t="s">
        <v>10006</v>
      </c>
      <c r="E332" s="2828" t="s">
        <v>9992</v>
      </c>
      <c r="F332" s="2829" t="s">
        <v>9987</v>
      </c>
      <c r="G332" s="2829" t="s">
        <v>9987</v>
      </c>
      <c r="H332" s="1270" t="s">
        <v>9973</v>
      </c>
      <c r="I332" s="2830" t="s">
        <v>10533</v>
      </c>
      <c r="K332" s="1186"/>
      <c r="N332" s="1186"/>
      <c r="P332" s="1234"/>
    </row>
    <row r="333" spans="1:16" x14ac:dyDescent="0.25">
      <c r="A333" s="1575" t="s">
        <v>10534</v>
      </c>
      <c r="B333" s="1576"/>
      <c r="C333" s="3094" t="s">
        <v>8023</v>
      </c>
      <c r="D333" s="1578" t="s">
        <v>9972</v>
      </c>
      <c r="E333" s="2828" t="s">
        <v>11245</v>
      </c>
      <c r="F333" s="2829" t="s">
        <v>9987</v>
      </c>
      <c r="G333" s="2829" t="s">
        <v>9987</v>
      </c>
      <c r="H333" s="1266" t="s">
        <v>9973</v>
      </c>
      <c r="I333" s="3095" t="s">
        <v>10535</v>
      </c>
      <c r="J333" s="1193" t="s">
        <v>8961</v>
      </c>
      <c r="K333" s="1193" t="s">
        <v>11608</v>
      </c>
      <c r="L333" s="1189" t="s">
        <v>9020</v>
      </c>
      <c r="M333" s="1193"/>
      <c r="N333" s="1193" t="s">
        <v>11608</v>
      </c>
      <c r="P333" s="1234"/>
    </row>
    <row r="334" spans="1:16" ht="45" x14ac:dyDescent="0.25">
      <c r="A334" s="1590" t="s">
        <v>10537</v>
      </c>
      <c r="B334" s="1591"/>
      <c r="C334" s="3099" t="s">
        <v>10536</v>
      </c>
      <c r="D334" s="1592"/>
      <c r="E334" s="2828" t="s">
        <v>292</v>
      </c>
      <c r="F334" s="2829">
        <v>6</v>
      </c>
      <c r="G334" s="2829">
        <v>6</v>
      </c>
      <c r="H334" s="3100"/>
      <c r="I334" s="3101" t="s">
        <v>11103</v>
      </c>
      <c r="K334" s="453"/>
      <c r="N334" s="453"/>
      <c r="P334" s="1234"/>
    </row>
    <row r="335" spans="1:16" x14ac:dyDescent="0.25">
      <c r="A335" s="1575" t="s">
        <v>11104</v>
      </c>
      <c r="B335" s="1576"/>
      <c r="C335" s="3094" t="s">
        <v>8125</v>
      </c>
      <c r="D335" s="1578" t="s">
        <v>9972</v>
      </c>
      <c r="E335" s="2828" t="s">
        <v>11245</v>
      </c>
      <c r="F335" s="2829" t="s">
        <v>9987</v>
      </c>
      <c r="G335" s="2829" t="s">
        <v>9987</v>
      </c>
      <c r="H335" s="1266"/>
      <c r="I335" s="3095" t="s">
        <v>10538</v>
      </c>
      <c r="J335" s="1193" t="s">
        <v>11220</v>
      </c>
      <c r="K335" s="1193" t="s">
        <v>11622</v>
      </c>
      <c r="L335" s="1189" t="s">
        <v>9032</v>
      </c>
      <c r="M335" s="1193"/>
      <c r="N335" s="1193" t="s">
        <v>11622</v>
      </c>
      <c r="P335" s="1234"/>
    </row>
    <row r="336" spans="1:16" x14ac:dyDescent="0.25">
      <c r="A336" s="1575" t="s">
        <v>8106</v>
      </c>
      <c r="B336" s="1576"/>
      <c r="C336" s="3094" t="s">
        <v>8105</v>
      </c>
      <c r="D336" s="1578" t="s">
        <v>9972</v>
      </c>
      <c r="E336" s="2828" t="s">
        <v>11245</v>
      </c>
      <c r="F336" s="2829" t="s">
        <v>9987</v>
      </c>
      <c r="G336" s="2829" t="s">
        <v>9987</v>
      </c>
      <c r="H336" s="1266"/>
      <c r="I336" s="3095"/>
      <c r="J336" s="1193" t="s">
        <v>11220</v>
      </c>
      <c r="K336" s="1193" t="s">
        <v>11623</v>
      </c>
      <c r="L336" s="1569" t="s">
        <v>9033</v>
      </c>
      <c r="M336" s="1193"/>
      <c r="N336" s="1193" t="s">
        <v>11623</v>
      </c>
      <c r="P336" s="1234"/>
    </row>
    <row r="337" spans="1:16" x14ac:dyDescent="0.25">
      <c r="A337" s="1598" t="s">
        <v>10539</v>
      </c>
      <c r="B337" s="1599"/>
      <c r="C337" s="3117" t="s">
        <v>8105</v>
      </c>
      <c r="D337" s="3118" t="s">
        <v>10354</v>
      </c>
      <c r="E337" s="2828" t="s">
        <v>11245</v>
      </c>
      <c r="F337" s="2829">
        <v>1</v>
      </c>
      <c r="G337" s="2829">
        <v>1</v>
      </c>
      <c r="H337" s="3119"/>
      <c r="I337" s="3120" t="s">
        <v>10540</v>
      </c>
      <c r="K337" s="1182"/>
      <c r="N337" s="1182"/>
      <c r="P337" s="1234"/>
    </row>
    <row r="338" spans="1:16" x14ac:dyDescent="0.25">
      <c r="A338" s="1575" t="s">
        <v>8161</v>
      </c>
      <c r="B338" s="1576"/>
      <c r="C338" s="3094" t="s">
        <v>8123</v>
      </c>
      <c r="D338" s="1578" t="s">
        <v>9972</v>
      </c>
      <c r="E338" s="2828" t="s">
        <v>11245</v>
      </c>
      <c r="F338" s="2829" t="s">
        <v>9987</v>
      </c>
      <c r="G338" s="2829" t="s">
        <v>9987</v>
      </c>
      <c r="H338" s="1266"/>
      <c r="I338" s="3095"/>
      <c r="J338" s="1193" t="s">
        <v>8961</v>
      </c>
      <c r="K338" s="1193" t="s">
        <v>11253</v>
      </c>
      <c r="L338" s="1189" t="s">
        <v>9034</v>
      </c>
      <c r="M338" s="1193"/>
      <c r="N338" s="1193" t="s">
        <v>11253</v>
      </c>
      <c r="P338" s="1234"/>
    </row>
    <row r="339" spans="1:16" x14ac:dyDescent="0.25">
      <c r="A339" s="1575" t="s">
        <v>10541</v>
      </c>
      <c r="B339" s="1576"/>
      <c r="C339" s="3094" t="s">
        <v>8123</v>
      </c>
      <c r="D339" s="1578" t="s">
        <v>9972</v>
      </c>
      <c r="E339" s="2828" t="s">
        <v>10543</v>
      </c>
      <c r="F339" s="2829">
        <v>1</v>
      </c>
      <c r="G339" s="2829">
        <v>1</v>
      </c>
      <c r="H339" s="1266"/>
      <c r="I339" s="3095" t="s">
        <v>10542</v>
      </c>
      <c r="J339" s="1193" t="s">
        <v>8961</v>
      </c>
      <c r="K339" s="1172" t="s">
        <v>11256</v>
      </c>
      <c r="L339" s="1179" t="s">
        <v>9035</v>
      </c>
      <c r="M339" s="1193"/>
      <c r="N339" s="1172" t="s">
        <v>11256</v>
      </c>
      <c r="P339" s="1234"/>
    </row>
    <row r="340" spans="1:16" x14ac:dyDescent="0.25">
      <c r="A340" s="1598" t="s">
        <v>10544</v>
      </c>
      <c r="B340" s="1599"/>
      <c r="C340" s="3117" t="s">
        <v>8123</v>
      </c>
      <c r="D340" s="3118" t="s">
        <v>10354</v>
      </c>
      <c r="E340" s="2828" t="s">
        <v>11245</v>
      </c>
      <c r="F340" s="2829">
        <v>3</v>
      </c>
      <c r="G340" s="2829">
        <v>3</v>
      </c>
      <c r="H340" s="3119"/>
      <c r="I340" s="3120" t="s">
        <v>10545</v>
      </c>
      <c r="K340" s="1181"/>
      <c r="N340" s="1181"/>
      <c r="P340" s="1234"/>
    </row>
    <row r="341" spans="1:16" x14ac:dyDescent="0.25">
      <c r="A341" s="1575" t="s">
        <v>8135</v>
      </c>
      <c r="B341" s="1576"/>
      <c r="C341" s="3094" t="s">
        <v>8127</v>
      </c>
      <c r="D341" s="1578" t="s">
        <v>9972</v>
      </c>
      <c r="E341" s="2828" t="s">
        <v>11245</v>
      </c>
      <c r="F341" s="2829" t="s">
        <v>9987</v>
      </c>
      <c r="G341" s="2829" t="s">
        <v>9987</v>
      </c>
      <c r="H341" s="1266"/>
      <c r="I341" s="3095"/>
      <c r="J341" s="1193" t="s">
        <v>8961</v>
      </c>
      <c r="K341" s="1193" t="s">
        <v>11254</v>
      </c>
      <c r="L341" s="1189" t="s">
        <v>9036</v>
      </c>
      <c r="M341" s="1193"/>
      <c r="N341" s="1193" t="s">
        <v>11254</v>
      </c>
      <c r="P341" s="1234"/>
    </row>
    <row r="342" spans="1:16" x14ac:dyDescent="0.25">
      <c r="A342" s="1575" t="s">
        <v>10546</v>
      </c>
      <c r="B342" s="1576"/>
      <c r="C342" s="3094" t="s">
        <v>8127</v>
      </c>
      <c r="D342" s="1578" t="s">
        <v>9972</v>
      </c>
      <c r="E342" s="2828" t="s">
        <v>11245</v>
      </c>
      <c r="F342" s="2829">
        <v>0</v>
      </c>
      <c r="G342" s="2829">
        <v>160</v>
      </c>
      <c r="H342" s="1266"/>
      <c r="I342" s="3095" t="s">
        <v>10547</v>
      </c>
      <c r="J342" s="1193" t="s">
        <v>11221</v>
      </c>
      <c r="K342" s="1172" t="s">
        <v>11624</v>
      </c>
      <c r="L342" s="1179" t="s">
        <v>1011</v>
      </c>
      <c r="M342" s="1193"/>
      <c r="N342" s="1172" t="s">
        <v>11624</v>
      </c>
      <c r="P342" s="1234"/>
    </row>
    <row r="343" spans="1:16" x14ac:dyDescent="0.25">
      <c r="A343" s="1575" t="s">
        <v>10549</v>
      </c>
      <c r="B343" s="1576"/>
      <c r="C343" s="3094" t="s">
        <v>10548</v>
      </c>
      <c r="D343" s="1578" t="s">
        <v>9972</v>
      </c>
      <c r="E343" s="2828" t="s">
        <v>9989</v>
      </c>
      <c r="F343" s="2829"/>
      <c r="G343" s="2829"/>
      <c r="H343" s="1266"/>
      <c r="I343" s="3095"/>
      <c r="J343" s="1193" t="s">
        <v>8961</v>
      </c>
      <c r="K343" s="1172" t="s">
        <v>11255</v>
      </c>
      <c r="L343" s="1179" t="s">
        <v>1012</v>
      </c>
      <c r="M343" s="1193"/>
      <c r="N343" s="1172" t="s">
        <v>11255</v>
      </c>
      <c r="P343" s="1234"/>
    </row>
    <row r="344" spans="1:16" x14ac:dyDescent="0.25">
      <c r="A344" s="1575" t="s">
        <v>10550</v>
      </c>
      <c r="B344" s="1576"/>
      <c r="C344" s="3094" t="s">
        <v>10548</v>
      </c>
      <c r="D344" s="1578" t="s">
        <v>9972</v>
      </c>
      <c r="E344" s="2828" t="s">
        <v>11245</v>
      </c>
      <c r="F344" s="2829">
        <v>1</v>
      </c>
      <c r="G344" s="2829">
        <v>1</v>
      </c>
      <c r="H344" s="1266"/>
      <c r="I344" s="3095"/>
      <c r="J344" s="1193" t="s">
        <v>11647</v>
      </c>
      <c r="K344" s="1565" t="s">
        <v>11625</v>
      </c>
      <c r="L344" s="1549" t="s">
        <v>9037</v>
      </c>
      <c r="M344" s="1193"/>
      <c r="N344" s="1565" t="s">
        <v>11625</v>
      </c>
      <c r="P344" s="1234"/>
    </row>
    <row r="345" spans="1:16" x14ac:dyDescent="0.25">
      <c r="A345" s="1575" t="s">
        <v>8119</v>
      </c>
      <c r="B345" s="1576"/>
      <c r="C345" s="3094" t="s">
        <v>8118</v>
      </c>
      <c r="D345" s="1578" t="s">
        <v>9972</v>
      </c>
      <c r="E345" s="2828" t="s">
        <v>9989</v>
      </c>
      <c r="F345" s="2829"/>
      <c r="G345" s="2829"/>
      <c r="H345" s="1266"/>
      <c r="I345" s="3095"/>
      <c r="J345" s="1193" t="s">
        <v>8961</v>
      </c>
      <c r="K345" s="1193" t="s">
        <v>11626</v>
      </c>
      <c r="L345" s="1189" t="s">
        <v>9038</v>
      </c>
      <c r="M345" s="1193"/>
      <c r="N345" s="1193" t="s">
        <v>11626</v>
      </c>
      <c r="P345" s="1234"/>
    </row>
    <row r="346" spans="1:16" x14ac:dyDescent="0.25">
      <c r="A346" s="1575" t="s">
        <v>10551</v>
      </c>
      <c r="B346" s="1576"/>
      <c r="C346" s="3094" t="s">
        <v>8118</v>
      </c>
      <c r="D346" s="1578" t="s">
        <v>9972</v>
      </c>
      <c r="E346" s="2828" t="s">
        <v>11245</v>
      </c>
      <c r="F346" s="2829" t="s">
        <v>9987</v>
      </c>
      <c r="G346" s="2829" t="s">
        <v>9987</v>
      </c>
      <c r="H346" s="1266"/>
      <c r="I346" s="3095"/>
      <c r="J346" s="1193" t="s">
        <v>8961</v>
      </c>
      <c r="K346" s="1193" t="s">
        <v>11627</v>
      </c>
      <c r="L346" s="1189" t="s">
        <v>9039</v>
      </c>
      <c r="M346" s="1193"/>
      <c r="N346" s="1193" t="s">
        <v>11627</v>
      </c>
      <c r="P346" s="1234"/>
    </row>
    <row r="347" spans="1:16" x14ac:dyDescent="0.25">
      <c r="A347" s="1575" t="s">
        <v>8062</v>
      </c>
      <c r="B347" s="1576"/>
      <c r="C347" s="3094" t="s">
        <v>10552</v>
      </c>
      <c r="D347" s="1578" t="s">
        <v>9972</v>
      </c>
      <c r="E347" s="2828" t="s">
        <v>11245</v>
      </c>
      <c r="F347" s="2829" t="s">
        <v>9987</v>
      </c>
      <c r="G347" s="2829" t="s">
        <v>9987</v>
      </c>
      <c r="H347" s="1266"/>
      <c r="I347" s="3095"/>
      <c r="J347" s="1193" t="s">
        <v>11220</v>
      </c>
      <c r="K347" s="1193" t="s">
        <v>11628</v>
      </c>
      <c r="L347" s="1189" t="s">
        <v>9040</v>
      </c>
      <c r="M347" s="1193"/>
      <c r="N347" s="1193" t="s">
        <v>11628</v>
      </c>
      <c r="P347" s="1234"/>
    </row>
    <row r="348" spans="1:16" x14ac:dyDescent="0.25">
      <c r="A348" s="1575" t="s">
        <v>8138</v>
      </c>
      <c r="B348" s="1576"/>
      <c r="C348" s="3094" t="s">
        <v>8108</v>
      </c>
      <c r="D348" s="1578" t="s">
        <v>9972</v>
      </c>
      <c r="E348" s="2828" t="s">
        <v>11245</v>
      </c>
      <c r="F348" s="2829" t="s">
        <v>9987</v>
      </c>
      <c r="G348" s="2829" t="s">
        <v>9987</v>
      </c>
      <c r="H348" s="1266"/>
      <c r="I348" s="3095"/>
      <c r="J348" s="1193" t="s">
        <v>8961</v>
      </c>
      <c r="K348" s="1193" t="s">
        <v>11629</v>
      </c>
      <c r="L348" s="1189" t="s">
        <v>9041</v>
      </c>
      <c r="M348" s="1193"/>
      <c r="N348" s="1193" t="s">
        <v>11629</v>
      </c>
      <c r="P348" s="1234"/>
    </row>
    <row r="349" spans="1:16" x14ac:dyDescent="0.25">
      <c r="A349" s="1575" t="s">
        <v>8139</v>
      </c>
      <c r="B349" s="1576"/>
      <c r="C349" s="3094" t="s">
        <v>8115</v>
      </c>
      <c r="D349" s="1578" t="s">
        <v>9972</v>
      </c>
      <c r="E349" s="2828" t="s">
        <v>11245</v>
      </c>
      <c r="F349" s="2829" t="s">
        <v>9987</v>
      </c>
      <c r="G349" s="2829" t="s">
        <v>9987</v>
      </c>
      <c r="H349" s="1266"/>
      <c r="I349" s="3095"/>
      <c r="J349" s="1193" t="s">
        <v>8961</v>
      </c>
      <c r="K349" s="1193" t="s">
        <v>11630</v>
      </c>
      <c r="L349" s="1189" t="s">
        <v>9042</v>
      </c>
      <c r="M349" s="1193"/>
      <c r="N349" s="1193" t="s">
        <v>11630</v>
      </c>
      <c r="P349" s="1234"/>
    </row>
    <row r="350" spans="1:16" ht="45" x14ac:dyDescent="0.25">
      <c r="A350" s="1575" t="s">
        <v>10554</v>
      </c>
      <c r="B350" s="1576"/>
      <c r="C350" s="3094" t="s">
        <v>10553</v>
      </c>
      <c r="D350" s="1578" t="s">
        <v>9972</v>
      </c>
      <c r="E350" s="2828" t="s">
        <v>11245</v>
      </c>
      <c r="F350" s="2829">
        <v>1</v>
      </c>
      <c r="G350" s="2829">
        <v>16</v>
      </c>
      <c r="H350" s="1266"/>
      <c r="I350" s="3095" t="s">
        <v>10555</v>
      </c>
      <c r="J350" s="1193" t="s">
        <v>8961</v>
      </c>
      <c r="K350" s="1193" t="s">
        <v>11631</v>
      </c>
      <c r="L350" s="1189" t="s">
        <v>9043</v>
      </c>
      <c r="M350" s="1193"/>
      <c r="N350" s="1193" t="s">
        <v>11631</v>
      </c>
      <c r="P350" s="1234"/>
    </row>
    <row r="351" spans="1:16" ht="30" x14ac:dyDescent="0.25">
      <c r="A351" s="1584" t="s">
        <v>10554</v>
      </c>
      <c r="B351" s="1585"/>
      <c r="C351" s="3105" t="s">
        <v>10553</v>
      </c>
      <c r="D351" s="1587" t="s">
        <v>10006</v>
      </c>
      <c r="E351" s="2828" t="s">
        <v>11245</v>
      </c>
      <c r="F351" s="2829">
        <v>1</v>
      </c>
      <c r="G351" s="2829">
        <v>16</v>
      </c>
      <c r="H351" s="1270"/>
      <c r="I351" s="2830" t="s">
        <v>10556</v>
      </c>
      <c r="K351" s="1186"/>
      <c r="N351" s="1186"/>
      <c r="P351" s="1234"/>
    </row>
    <row r="352" spans="1:16" ht="90" x14ac:dyDescent="0.25">
      <c r="A352" s="1584" t="s">
        <v>11106</v>
      </c>
      <c r="B352" s="1585"/>
      <c r="C352" s="3105" t="s">
        <v>10557</v>
      </c>
      <c r="D352" s="1587" t="s">
        <v>10006</v>
      </c>
      <c r="E352" s="2828" t="s">
        <v>11245</v>
      </c>
      <c r="F352" s="2829" t="s">
        <v>9987</v>
      </c>
      <c r="G352" s="2829" t="s">
        <v>9987</v>
      </c>
      <c r="H352" s="1270"/>
      <c r="I352" s="2830" t="s">
        <v>11105</v>
      </c>
      <c r="K352" s="1186"/>
      <c r="N352" s="1186"/>
      <c r="P352" s="1234"/>
    </row>
    <row r="353" spans="1:16" ht="30" x14ac:dyDescent="0.25">
      <c r="A353" s="1575" t="s">
        <v>8136</v>
      </c>
      <c r="B353" s="1576"/>
      <c r="C353" s="3094" t="s">
        <v>8113</v>
      </c>
      <c r="D353" s="1578" t="s">
        <v>9972</v>
      </c>
      <c r="E353" s="2828" t="s">
        <v>292</v>
      </c>
      <c r="F353" s="2829">
        <v>6</v>
      </c>
      <c r="G353" s="2829">
        <v>6</v>
      </c>
      <c r="H353" s="1266"/>
      <c r="I353" s="3095" t="s">
        <v>10558</v>
      </c>
      <c r="J353" s="1193" t="s">
        <v>8961</v>
      </c>
      <c r="K353" s="1193" t="s">
        <v>11632</v>
      </c>
      <c r="L353" s="1189" t="s">
        <v>9044</v>
      </c>
      <c r="M353" s="1193"/>
      <c r="N353" s="1193" t="s">
        <v>11632</v>
      </c>
      <c r="P353" s="1234"/>
    </row>
    <row r="354" spans="1:16" x14ac:dyDescent="0.25">
      <c r="A354" s="1575" t="s">
        <v>10559</v>
      </c>
      <c r="B354" s="1576"/>
      <c r="C354" s="3094" t="s">
        <v>8113</v>
      </c>
      <c r="D354" s="1578" t="s">
        <v>9972</v>
      </c>
      <c r="E354" s="2828" t="s">
        <v>11245</v>
      </c>
      <c r="F354" s="2829">
        <v>8</v>
      </c>
      <c r="G354" s="2829">
        <v>8</v>
      </c>
      <c r="H354" s="1266"/>
      <c r="I354" s="3095" t="s">
        <v>10560</v>
      </c>
      <c r="J354" s="1193" t="s">
        <v>11220</v>
      </c>
      <c r="K354" s="1193" t="s">
        <v>11633</v>
      </c>
      <c r="L354" s="1189" t="s">
        <v>9045</v>
      </c>
      <c r="M354" s="1193"/>
      <c r="N354" s="1193" t="s">
        <v>11633</v>
      </c>
      <c r="P354" s="1234"/>
    </row>
    <row r="355" spans="1:16" ht="30" x14ac:dyDescent="0.25">
      <c r="A355" s="1575" t="s">
        <v>10561</v>
      </c>
      <c r="B355" s="1576"/>
      <c r="C355" s="3094" t="s">
        <v>8113</v>
      </c>
      <c r="D355" s="1578" t="s">
        <v>9972</v>
      </c>
      <c r="E355" s="2828" t="s">
        <v>11245</v>
      </c>
      <c r="F355" s="2829" t="s">
        <v>10121</v>
      </c>
      <c r="G355" s="2829" t="s">
        <v>10121</v>
      </c>
      <c r="H355" s="1266"/>
      <c r="I355" s="3095" t="s">
        <v>10562</v>
      </c>
      <c r="J355" s="1193" t="s">
        <v>11220</v>
      </c>
      <c r="K355" s="1193" t="s">
        <v>11634</v>
      </c>
      <c r="L355" s="1189" t="s">
        <v>9046</v>
      </c>
      <c r="M355" s="1193"/>
      <c r="N355" s="1193" t="s">
        <v>11634</v>
      </c>
      <c r="P355" s="1234"/>
    </row>
    <row r="356" spans="1:16" ht="30" x14ac:dyDescent="0.25">
      <c r="A356" s="1575" t="s">
        <v>8112</v>
      </c>
      <c r="B356" s="1576"/>
      <c r="C356" s="3094" t="s">
        <v>8111</v>
      </c>
      <c r="D356" s="1578" t="s">
        <v>9972</v>
      </c>
      <c r="E356" s="2828" t="s">
        <v>292</v>
      </c>
      <c r="F356" s="2829">
        <v>6</v>
      </c>
      <c r="G356" s="2829">
        <v>6</v>
      </c>
      <c r="H356" s="1266"/>
      <c r="I356" s="3095" t="s">
        <v>10563</v>
      </c>
      <c r="J356" s="1193" t="s">
        <v>11220</v>
      </c>
      <c r="K356" s="1193" t="s">
        <v>11635</v>
      </c>
      <c r="L356" s="1189" t="s">
        <v>9047</v>
      </c>
      <c r="M356" s="1193"/>
      <c r="N356" s="1193" t="s">
        <v>11635</v>
      </c>
      <c r="P356" s="1234"/>
    </row>
    <row r="357" spans="1:16" x14ac:dyDescent="0.25">
      <c r="A357" s="1575" t="s">
        <v>10564</v>
      </c>
      <c r="B357" s="1576"/>
      <c r="C357" s="3094" t="s">
        <v>8111</v>
      </c>
      <c r="D357" s="1578" t="s">
        <v>9972</v>
      </c>
      <c r="E357" s="2828" t="s">
        <v>11245</v>
      </c>
      <c r="F357" s="2829">
        <v>3</v>
      </c>
      <c r="G357" s="2829">
        <v>3</v>
      </c>
      <c r="H357" s="1266"/>
      <c r="I357" s="3095" t="s">
        <v>10565</v>
      </c>
      <c r="J357" s="1193" t="s">
        <v>8961</v>
      </c>
      <c r="K357" s="1193" t="s">
        <v>11636</v>
      </c>
      <c r="L357" s="1189" t="s">
        <v>9048</v>
      </c>
      <c r="M357" s="1193"/>
      <c r="N357" s="1193" t="s">
        <v>11636</v>
      </c>
      <c r="P357" s="1234"/>
    </row>
    <row r="358" spans="1:16" x14ac:dyDescent="0.25">
      <c r="A358" s="1575" t="s">
        <v>10567</v>
      </c>
      <c r="B358" s="1576"/>
      <c r="C358" s="3094" t="s">
        <v>10566</v>
      </c>
      <c r="D358" s="1578" t="s">
        <v>9972</v>
      </c>
      <c r="E358" s="2828" t="s">
        <v>11245</v>
      </c>
      <c r="F358" s="2829" t="s">
        <v>9987</v>
      </c>
      <c r="G358" s="2829" t="s">
        <v>9987</v>
      </c>
      <c r="H358" s="1266"/>
      <c r="I358" s="3095"/>
      <c r="J358" s="1193" t="s">
        <v>11220</v>
      </c>
      <c r="K358" s="1563" t="s">
        <v>11637</v>
      </c>
      <c r="L358" s="1567" t="s">
        <v>9049</v>
      </c>
      <c r="M358" s="1193"/>
      <c r="N358" s="1563" t="s">
        <v>11637</v>
      </c>
      <c r="P358" s="1234"/>
    </row>
    <row r="359" spans="1:16" ht="30" x14ac:dyDescent="0.25">
      <c r="A359" s="1575" t="s">
        <v>10568</v>
      </c>
      <c r="B359" s="1576"/>
      <c r="C359" s="3094" t="s">
        <v>10566</v>
      </c>
      <c r="D359" s="1578" t="s">
        <v>9972</v>
      </c>
      <c r="E359" s="2828" t="s">
        <v>10570</v>
      </c>
      <c r="F359" s="2829">
        <v>8</v>
      </c>
      <c r="G359" s="2829">
        <v>11</v>
      </c>
      <c r="H359" s="1266"/>
      <c r="I359" s="3095" t="s">
        <v>10569</v>
      </c>
      <c r="J359" s="1193" t="s">
        <v>11220</v>
      </c>
      <c r="K359" s="1563" t="s">
        <v>11638</v>
      </c>
      <c r="L359" s="1567" t="s">
        <v>9050</v>
      </c>
      <c r="M359" s="1193"/>
      <c r="N359" s="1563" t="s">
        <v>11638</v>
      </c>
      <c r="P359" s="1234"/>
    </row>
    <row r="360" spans="1:16" x14ac:dyDescent="0.25">
      <c r="A360" s="1575" t="s">
        <v>10572</v>
      </c>
      <c r="B360" s="1576"/>
      <c r="C360" s="3094" t="s">
        <v>10571</v>
      </c>
      <c r="D360" s="1578" t="s">
        <v>9972</v>
      </c>
      <c r="E360" s="2828" t="s">
        <v>11245</v>
      </c>
      <c r="F360" s="2829">
        <v>1</v>
      </c>
      <c r="G360" s="2829">
        <v>1</v>
      </c>
      <c r="H360" s="1266"/>
      <c r="I360" s="3095" t="s">
        <v>10573</v>
      </c>
      <c r="J360" s="1193" t="s">
        <v>11220</v>
      </c>
      <c r="K360" s="1563" t="s">
        <v>11639</v>
      </c>
      <c r="L360" s="1567" t="s">
        <v>9051</v>
      </c>
      <c r="M360" s="1193"/>
      <c r="N360" s="1563" t="s">
        <v>11639</v>
      </c>
      <c r="P360" s="1234"/>
    </row>
    <row r="361" spans="1:16" x14ac:dyDescent="0.25">
      <c r="A361" s="1575" t="s">
        <v>10574</v>
      </c>
      <c r="B361" s="1576"/>
      <c r="C361" s="3094" t="s">
        <v>10571</v>
      </c>
      <c r="D361" s="1578" t="s">
        <v>9972</v>
      </c>
      <c r="E361" s="2828" t="s">
        <v>292</v>
      </c>
      <c r="F361" s="2829">
        <v>6</v>
      </c>
      <c r="G361" s="2829">
        <v>6</v>
      </c>
      <c r="H361" s="1266"/>
      <c r="I361" s="3095" t="s">
        <v>10575</v>
      </c>
      <c r="J361" s="1193" t="s">
        <v>11220</v>
      </c>
      <c r="K361" s="1563" t="s">
        <v>11640</v>
      </c>
      <c r="L361" s="1568" t="s">
        <v>9052</v>
      </c>
      <c r="M361" s="1193"/>
      <c r="N361" s="1563" t="s">
        <v>11640</v>
      </c>
      <c r="P361" s="1234"/>
    </row>
    <row r="362" spans="1:16" x14ac:dyDescent="0.25">
      <c r="A362" s="1575" t="s">
        <v>10577</v>
      </c>
      <c r="B362" s="1576"/>
      <c r="C362" s="3094" t="s">
        <v>10576</v>
      </c>
      <c r="D362" s="1578" t="s">
        <v>9972</v>
      </c>
      <c r="E362" s="2828" t="s">
        <v>11245</v>
      </c>
      <c r="F362" s="2829">
        <v>2</v>
      </c>
      <c r="G362" s="2829">
        <v>2</v>
      </c>
      <c r="H362" s="1266"/>
      <c r="I362" s="3095" t="s">
        <v>10578</v>
      </c>
      <c r="J362" s="1193" t="s">
        <v>11220</v>
      </c>
      <c r="K362" s="1193" t="s">
        <v>11641</v>
      </c>
      <c r="L362" s="1189" t="s">
        <v>9053</v>
      </c>
      <c r="M362" s="1193"/>
      <c r="N362" s="1193" t="s">
        <v>11641</v>
      </c>
      <c r="P362" s="1234"/>
    </row>
    <row r="363" spans="1:16" ht="30" x14ac:dyDescent="0.25">
      <c r="A363" s="1575" t="s">
        <v>10579</v>
      </c>
      <c r="B363" s="1576"/>
      <c r="C363" s="3094" t="s">
        <v>10576</v>
      </c>
      <c r="D363" s="1578" t="s">
        <v>9972</v>
      </c>
      <c r="E363" s="2828" t="s">
        <v>11245</v>
      </c>
      <c r="F363" s="2829">
        <v>1</v>
      </c>
      <c r="G363" s="2829">
        <v>1</v>
      </c>
      <c r="H363" s="1266"/>
      <c r="I363" s="3095" t="s">
        <v>10580</v>
      </c>
      <c r="J363" s="1193" t="s">
        <v>8961</v>
      </c>
      <c r="K363" s="1193" t="s">
        <v>11642</v>
      </c>
      <c r="L363" s="1569" t="s">
        <v>9054</v>
      </c>
      <c r="M363" s="1193"/>
      <c r="N363" s="1193" t="s">
        <v>11642</v>
      </c>
      <c r="P363" s="1234"/>
    </row>
    <row r="364" spans="1:16" x14ac:dyDescent="0.25">
      <c r="A364" s="1575" t="s">
        <v>10581</v>
      </c>
      <c r="B364" s="1576"/>
      <c r="C364" s="3094" t="s">
        <v>10576</v>
      </c>
      <c r="D364" s="1578" t="s">
        <v>9972</v>
      </c>
      <c r="E364" s="2828" t="s">
        <v>9989</v>
      </c>
      <c r="F364" s="2829"/>
      <c r="G364" s="2829"/>
      <c r="H364" s="1266"/>
      <c r="I364" s="3095"/>
      <c r="J364" s="1193" t="s">
        <v>8961</v>
      </c>
      <c r="K364" s="1193" t="s">
        <v>11643</v>
      </c>
      <c r="L364" s="1189" t="s">
        <v>9055</v>
      </c>
      <c r="M364" s="1193"/>
      <c r="N364" s="1193" t="s">
        <v>11643</v>
      </c>
      <c r="P364" s="1234"/>
    </row>
    <row r="365" spans="1:16" x14ac:dyDescent="0.25">
      <c r="A365" s="1575" t="s">
        <v>10583</v>
      </c>
      <c r="B365" s="1576"/>
      <c r="C365" s="3094" t="s">
        <v>10582</v>
      </c>
      <c r="D365" s="1578" t="s">
        <v>9972</v>
      </c>
      <c r="E365" s="2828" t="s">
        <v>11245</v>
      </c>
      <c r="F365" s="2829">
        <v>2</v>
      </c>
      <c r="G365" s="2829">
        <v>2</v>
      </c>
      <c r="H365" s="1266"/>
      <c r="I365" s="3095" t="s">
        <v>10584</v>
      </c>
      <c r="J365" s="1193" t="s">
        <v>11651</v>
      </c>
      <c r="K365" s="1193" t="s">
        <v>11644</v>
      </c>
      <c r="L365" s="1189" t="s">
        <v>9056</v>
      </c>
      <c r="M365" s="1193"/>
      <c r="N365" s="1193" t="s">
        <v>11644</v>
      </c>
      <c r="P365" s="1234"/>
    </row>
    <row r="366" spans="1:16" x14ac:dyDescent="0.25">
      <c r="A366" s="1575" t="s">
        <v>10588</v>
      </c>
      <c r="B366" s="1576"/>
      <c r="C366" s="3094" t="s">
        <v>10585</v>
      </c>
      <c r="D366" s="1578" t="s">
        <v>9972</v>
      </c>
      <c r="E366" s="2828" t="s">
        <v>9989</v>
      </c>
      <c r="F366" s="2829"/>
      <c r="G366" s="2829"/>
      <c r="H366" s="1266"/>
      <c r="I366" s="3095"/>
      <c r="J366" s="1193" t="s">
        <v>8961</v>
      </c>
      <c r="K366" s="1193" t="s">
        <v>11645</v>
      </c>
      <c r="L366" s="1189" t="s">
        <v>9057</v>
      </c>
      <c r="M366" s="1193"/>
      <c r="N366" s="1193" t="s">
        <v>11645</v>
      </c>
      <c r="P366" s="1234"/>
    </row>
    <row r="367" spans="1:16" x14ac:dyDescent="0.25">
      <c r="A367" s="1590" t="s">
        <v>10586</v>
      </c>
      <c r="B367" s="1591"/>
      <c r="C367" s="3099" t="s">
        <v>10585</v>
      </c>
      <c r="D367" s="1592"/>
      <c r="E367" s="2828" t="s">
        <v>11245</v>
      </c>
      <c r="F367" s="2829">
        <v>6</v>
      </c>
      <c r="G367" s="2829">
        <v>6</v>
      </c>
      <c r="H367" s="3100"/>
      <c r="I367" s="3101" t="s">
        <v>10587</v>
      </c>
      <c r="K367" s="453"/>
      <c r="N367" s="453"/>
      <c r="P367" s="1234"/>
    </row>
    <row r="368" spans="1:16" x14ac:dyDescent="0.25">
      <c r="A368" s="1575" t="s">
        <v>10590</v>
      </c>
      <c r="B368" s="1576"/>
      <c r="C368" s="3094" t="s">
        <v>10589</v>
      </c>
      <c r="D368" s="1578" t="s">
        <v>9972</v>
      </c>
      <c r="E368" s="2828" t="s">
        <v>11245</v>
      </c>
      <c r="F368" s="2829" t="s">
        <v>9987</v>
      </c>
      <c r="G368" s="2829" t="s">
        <v>9987</v>
      </c>
      <c r="H368" s="1266"/>
      <c r="I368" s="3095"/>
      <c r="J368" s="1193" t="s">
        <v>8961</v>
      </c>
      <c r="K368" s="1565" t="s">
        <v>11646</v>
      </c>
      <c r="L368" s="1549" t="s">
        <v>9058</v>
      </c>
      <c r="M368" s="1193"/>
      <c r="N368" s="1565" t="s">
        <v>11646</v>
      </c>
      <c r="P368" s="1234"/>
    </row>
    <row r="369" spans="1:16" ht="30" x14ac:dyDescent="0.25">
      <c r="A369" s="1590" t="s">
        <v>10591</v>
      </c>
      <c r="B369" s="1591"/>
      <c r="C369" s="3099" t="s">
        <v>10589</v>
      </c>
      <c r="D369" s="1592"/>
      <c r="E369" s="2828" t="s">
        <v>11245</v>
      </c>
      <c r="F369" s="2829">
        <v>6</v>
      </c>
      <c r="G369" s="2829">
        <v>6</v>
      </c>
      <c r="H369" s="3100"/>
      <c r="I369" s="3101" t="s">
        <v>10592</v>
      </c>
      <c r="K369" s="453"/>
      <c r="N369" s="453"/>
      <c r="P369" s="1234"/>
    </row>
    <row r="370" spans="1:16" x14ac:dyDescent="0.25">
      <c r="A370" s="1575" t="s">
        <v>10594</v>
      </c>
      <c r="B370" s="1576"/>
      <c r="C370" s="3094" t="s">
        <v>10593</v>
      </c>
      <c r="D370" s="1578" t="s">
        <v>9972</v>
      </c>
      <c r="E370" s="2828" t="s">
        <v>11245</v>
      </c>
      <c r="F370" s="2829">
        <v>1</v>
      </c>
      <c r="G370" s="2829">
        <v>1</v>
      </c>
      <c r="H370" s="1266"/>
      <c r="I370" s="3095" t="s">
        <v>10595</v>
      </c>
      <c r="J370" s="1193" t="s">
        <v>11222</v>
      </c>
      <c r="K370" s="1193" t="s">
        <v>11647</v>
      </c>
      <c r="L370" s="1189" t="s">
        <v>9059</v>
      </c>
      <c r="M370" s="1193"/>
      <c r="N370" s="1193" t="s">
        <v>11647</v>
      </c>
      <c r="P370" s="1234"/>
    </row>
    <row r="371" spans="1:16" x14ac:dyDescent="0.25">
      <c r="A371" s="1590" t="s">
        <v>10597</v>
      </c>
      <c r="B371" s="1591"/>
      <c r="C371" s="3099" t="s">
        <v>10596</v>
      </c>
      <c r="D371" s="1592"/>
      <c r="E371" s="2828" t="s">
        <v>11245</v>
      </c>
      <c r="F371" s="2829">
        <v>2</v>
      </c>
      <c r="G371" s="2829">
        <v>2</v>
      </c>
      <c r="H371" s="3100"/>
      <c r="I371" s="3101" t="s">
        <v>10598</v>
      </c>
      <c r="K371" s="453"/>
      <c r="N371" s="453"/>
      <c r="P371" s="1234"/>
    </row>
    <row r="372" spans="1:16" ht="30" x14ac:dyDescent="0.25">
      <c r="A372" s="1601" t="s">
        <v>9177</v>
      </c>
      <c r="B372" s="1585"/>
      <c r="C372" s="3105" t="s">
        <v>64</v>
      </c>
      <c r="D372" s="1587" t="s">
        <v>10006</v>
      </c>
      <c r="E372" s="2828" t="s">
        <v>11250</v>
      </c>
      <c r="F372" s="2829">
        <v>4</v>
      </c>
      <c r="G372" s="2829">
        <v>4</v>
      </c>
      <c r="H372" s="1270"/>
      <c r="I372" s="2830" t="s">
        <v>10599</v>
      </c>
      <c r="K372" s="1186"/>
      <c r="N372" s="1186"/>
      <c r="P372" s="1234"/>
    </row>
    <row r="373" spans="1:16" ht="30" x14ac:dyDescent="0.25">
      <c r="A373" s="1590" t="s">
        <v>10600</v>
      </c>
      <c r="B373" s="1591"/>
      <c r="C373" s="3099" t="s">
        <v>64</v>
      </c>
      <c r="D373" s="1592"/>
      <c r="E373" s="2828" t="s">
        <v>11245</v>
      </c>
      <c r="F373" s="2829">
        <v>2</v>
      </c>
      <c r="G373" s="2829">
        <v>2</v>
      </c>
      <c r="H373" s="3100"/>
      <c r="I373" s="3101" t="s">
        <v>10601</v>
      </c>
      <c r="K373" s="453"/>
      <c r="N373" s="453"/>
      <c r="P373" s="1234"/>
    </row>
    <row r="374" spans="1:16" x14ac:dyDescent="0.25">
      <c r="A374" s="1575" t="s">
        <v>10603</v>
      </c>
      <c r="B374" s="1576"/>
      <c r="C374" s="3094" t="s">
        <v>10602</v>
      </c>
      <c r="D374" s="1578" t="s">
        <v>9972</v>
      </c>
      <c r="E374" s="2828" t="s">
        <v>11245</v>
      </c>
      <c r="F374" s="2829" t="s">
        <v>9987</v>
      </c>
      <c r="G374" s="2829" t="s">
        <v>9987</v>
      </c>
      <c r="H374" s="1266"/>
      <c r="I374" s="3095"/>
      <c r="J374" s="1314" t="s">
        <v>11647</v>
      </c>
      <c r="K374" s="1314" t="s">
        <v>11648</v>
      </c>
      <c r="L374" s="1550" t="s">
        <v>9060</v>
      </c>
      <c r="M374" s="1314"/>
      <c r="N374" s="1314" t="s">
        <v>11648</v>
      </c>
      <c r="P374" s="1234"/>
    </row>
    <row r="375" spans="1:16" x14ac:dyDescent="0.25">
      <c r="A375" s="1575" t="s">
        <v>10604</v>
      </c>
      <c r="B375" s="1576"/>
      <c r="C375" s="3094" t="s">
        <v>10602</v>
      </c>
      <c r="D375" s="1578" t="s">
        <v>9972</v>
      </c>
      <c r="E375" s="2828" t="s">
        <v>11245</v>
      </c>
      <c r="F375" s="2829">
        <v>1</v>
      </c>
      <c r="G375" s="2829">
        <v>1</v>
      </c>
      <c r="H375" s="1266"/>
      <c r="I375" s="3095" t="s">
        <v>10605</v>
      </c>
      <c r="J375" s="1548"/>
      <c r="K375" s="1547" t="s">
        <v>829</v>
      </c>
      <c r="L375" s="1185" t="s">
        <v>10920</v>
      </c>
      <c r="M375" s="1548"/>
      <c r="N375" s="1547" t="s">
        <v>829</v>
      </c>
      <c r="P375" s="1234"/>
    </row>
    <row r="376" spans="1:16" x14ac:dyDescent="0.25">
      <c r="A376" s="1575" t="s">
        <v>8121</v>
      </c>
      <c r="B376" s="1576"/>
      <c r="C376" s="3094" t="s">
        <v>8120</v>
      </c>
      <c r="D376" s="1578" t="s">
        <v>9972</v>
      </c>
      <c r="E376" s="2828" t="s">
        <v>11245</v>
      </c>
      <c r="F376" s="2829" t="s">
        <v>9987</v>
      </c>
      <c r="G376" s="2829" t="s">
        <v>9987</v>
      </c>
      <c r="H376" s="1266"/>
      <c r="I376" s="3095"/>
      <c r="J376" s="1548"/>
      <c r="K376" s="1547" t="s">
        <v>10800</v>
      </c>
      <c r="L376" s="1185" t="s">
        <v>10801</v>
      </c>
      <c r="M376" s="1548"/>
      <c r="N376" s="1547" t="s">
        <v>10800</v>
      </c>
      <c r="P376" s="1234"/>
    </row>
    <row r="377" spans="1:16" ht="30" x14ac:dyDescent="0.25">
      <c r="A377" s="1575" t="s">
        <v>10607</v>
      </c>
      <c r="B377" s="1576"/>
      <c r="C377" s="3094" t="s">
        <v>10606</v>
      </c>
      <c r="D377" s="1578" t="s">
        <v>9972</v>
      </c>
      <c r="E377" s="2828" t="s">
        <v>11245</v>
      </c>
      <c r="F377" s="2829">
        <v>5</v>
      </c>
      <c r="G377" s="2829">
        <v>16</v>
      </c>
      <c r="H377" s="1266"/>
      <c r="I377" s="3095" t="s">
        <v>10608</v>
      </c>
      <c r="J377" s="1548"/>
      <c r="K377" s="1547" t="s">
        <v>830</v>
      </c>
      <c r="L377" s="1185" t="s">
        <v>10926</v>
      </c>
      <c r="M377" s="1548"/>
      <c r="N377" s="1547" t="s">
        <v>830</v>
      </c>
      <c r="P377" s="1234"/>
    </row>
    <row r="378" spans="1:16" ht="30" x14ac:dyDescent="0.25">
      <c r="A378" s="1575" t="s">
        <v>10609</v>
      </c>
      <c r="B378" s="1576"/>
      <c r="C378" s="3094" t="s">
        <v>10606</v>
      </c>
      <c r="D378" s="1578" t="s">
        <v>9972</v>
      </c>
      <c r="E378" s="2828" t="s">
        <v>11245</v>
      </c>
      <c r="F378" s="2829" t="s">
        <v>9987</v>
      </c>
      <c r="G378" s="2829" t="s">
        <v>9987</v>
      </c>
      <c r="H378" s="1266"/>
      <c r="I378" s="3095" t="s">
        <v>10610</v>
      </c>
      <c r="K378" s="1178"/>
      <c r="N378" s="1178"/>
      <c r="P378" s="1234"/>
    </row>
    <row r="379" spans="1:16" ht="30" x14ac:dyDescent="0.25">
      <c r="A379" s="1579" t="s">
        <v>10612</v>
      </c>
      <c r="B379" s="1576"/>
      <c r="C379" s="3094" t="s">
        <v>10611</v>
      </c>
      <c r="D379" s="1578" t="s">
        <v>9972</v>
      </c>
      <c r="E379" s="2828" t="s">
        <v>10613</v>
      </c>
      <c r="F379" s="2829">
        <v>4</v>
      </c>
      <c r="G379" s="2829">
        <v>4</v>
      </c>
      <c r="H379" s="1266"/>
      <c r="I379" s="3095" t="s">
        <v>11110</v>
      </c>
      <c r="K379" s="1178"/>
      <c r="N379" s="1178"/>
      <c r="P379" s="1234"/>
    </row>
    <row r="380" spans="1:16" x14ac:dyDescent="0.25">
      <c r="A380" s="1575" t="s">
        <v>10614</v>
      </c>
      <c r="B380" s="1576"/>
      <c r="C380" s="3094" t="s">
        <v>65</v>
      </c>
      <c r="D380" s="1578" t="s">
        <v>9972</v>
      </c>
      <c r="E380" s="2828" t="s">
        <v>11245</v>
      </c>
      <c r="F380" s="2829" t="s">
        <v>9987</v>
      </c>
      <c r="G380" s="2829" t="s">
        <v>9987</v>
      </c>
      <c r="H380" s="1266"/>
      <c r="I380" s="3095"/>
      <c r="K380" s="1178"/>
      <c r="N380" s="1178"/>
      <c r="P380" s="1234"/>
    </row>
    <row r="381" spans="1:16" ht="30" x14ac:dyDescent="0.25">
      <c r="A381" s="1575" t="s">
        <v>10615</v>
      </c>
      <c r="B381" s="1576"/>
      <c r="C381" s="3094" t="s">
        <v>65</v>
      </c>
      <c r="D381" s="1578" t="s">
        <v>9972</v>
      </c>
      <c r="E381" s="2828" t="s">
        <v>11245</v>
      </c>
      <c r="F381" s="2829">
        <v>0</v>
      </c>
      <c r="G381" s="2829">
        <v>19</v>
      </c>
      <c r="H381" s="1266"/>
      <c r="I381" s="3095" t="s">
        <v>10616</v>
      </c>
      <c r="K381" s="1178"/>
      <c r="N381" s="1178"/>
      <c r="P381" s="1234"/>
    </row>
    <row r="382" spans="1:16" x14ac:dyDescent="0.25">
      <c r="A382" s="1575" t="s">
        <v>10617</v>
      </c>
      <c r="B382" s="1576"/>
      <c r="C382" s="3094" t="s">
        <v>8147</v>
      </c>
      <c r="D382" s="1578" t="s">
        <v>9972</v>
      </c>
      <c r="E382" s="2828" t="s">
        <v>11246</v>
      </c>
      <c r="F382" s="2829">
        <v>2</v>
      </c>
      <c r="G382" s="2829">
        <v>2</v>
      </c>
      <c r="H382" s="1266"/>
      <c r="I382" s="3095" t="s">
        <v>10618</v>
      </c>
      <c r="K382" s="1178"/>
      <c r="N382" s="1178"/>
      <c r="P382" s="1234"/>
    </row>
    <row r="383" spans="1:16" x14ac:dyDescent="0.25">
      <c r="A383" s="1575" t="s">
        <v>10620</v>
      </c>
      <c r="B383" s="1576"/>
      <c r="C383" s="3094" t="s">
        <v>10619</v>
      </c>
      <c r="D383" s="1578" t="s">
        <v>9972</v>
      </c>
      <c r="E383" s="2828" t="s">
        <v>11245</v>
      </c>
      <c r="F383" s="2829" t="s">
        <v>9987</v>
      </c>
      <c r="G383" s="2829" t="s">
        <v>9987</v>
      </c>
      <c r="H383" s="1266"/>
      <c r="I383" s="3095"/>
      <c r="K383" s="1178"/>
      <c r="N383" s="1178"/>
      <c r="P383" s="1234"/>
    </row>
    <row r="384" spans="1:16" x14ac:dyDescent="0.25">
      <c r="A384" s="1575" t="s">
        <v>10621</v>
      </c>
      <c r="B384" s="1576"/>
      <c r="C384" s="3094" t="s">
        <v>10619</v>
      </c>
      <c r="D384" s="1578" t="s">
        <v>9972</v>
      </c>
      <c r="E384" s="2828" t="s">
        <v>11245</v>
      </c>
      <c r="F384" s="2829">
        <v>2</v>
      </c>
      <c r="G384" s="2829">
        <v>2</v>
      </c>
      <c r="H384" s="1266"/>
      <c r="I384" s="3095" t="s">
        <v>10622</v>
      </c>
      <c r="K384" s="1178"/>
      <c r="N384" s="1178"/>
      <c r="P384" s="1234"/>
    </row>
    <row r="385" spans="1:16" ht="30" x14ac:dyDescent="0.25">
      <c r="A385" s="1584" t="s">
        <v>10623</v>
      </c>
      <c r="B385" s="1585"/>
      <c r="C385" s="3105" t="s">
        <v>10619</v>
      </c>
      <c r="D385" s="1587" t="s">
        <v>10006</v>
      </c>
      <c r="E385" s="2828" t="s">
        <v>298</v>
      </c>
      <c r="F385" s="2829">
        <v>1</v>
      </c>
      <c r="G385" s="2829">
        <v>1</v>
      </c>
      <c r="H385" s="1270"/>
      <c r="I385" s="2830" t="s">
        <v>10624</v>
      </c>
      <c r="K385" s="1186"/>
      <c r="N385" s="1186"/>
      <c r="P385" s="1234"/>
    </row>
    <row r="386" spans="1:16" ht="45" x14ac:dyDescent="0.25">
      <c r="A386" s="1575" t="s">
        <v>10626</v>
      </c>
      <c r="B386" s="1576"/>
      <c r="C386" s="3094" t="s">
        <v>10625</v>
      </c>
      <c r="D386" s="1578" t="s">
        <v>9972</v>
      </c>
      <c r="E386" s="2828" t="s">
        <v>11245</v>
      </c>
      <c r="F386" s="2829">
        <v>5</v>
      </c>
      <c r="G386" s="2829">
        <v>32</v>
      </c>
      <c r="H386" s="1266"/>
      <c r="I386" s="3095" t="s">
        <v>10627</v>
      </c>
      <c r="K386" s="1178"/>
      <c r="N386" s="1178"/>
      <c r="P386" s="1234"/>
    </row>
    <row r="387" spans="1:16" ht="30" x14ac:dyDescent="0.25">
      <c r="A387" s="1602" t="s">
        <v>10628</v>
      </c>
      <c r="B387" s="1603"/>
      <c r="C387" s="3121" t="s">
        <v>10625</v>
      </c>
      <c r="D387" s="1605" t="s">
        <v>10630</v>
      </c>
      <c r="E387" s="2828" t="s">
        <v>11250</v>
      </c>
      <c r="F387" s="2829">
        <v>4</v>
      </c>
      <c r="G387" s="2829">
        <v>4</v>
      </c>
      <c r="H387" s="3122"/>
      <c r="I387" s="3123" t="s">
        <v>10629</v>
      </c>
      <c r="K387" s="1178"/>
      <c r="N387" s="1178"/>
      <c r="P387" s="1234"/>
    </row>
    <row r="388" spans="1:16" ht="30" x14ac:dyDescent="0.25">
      <c r="A388" s="1602" t="s">
        <v>10631</v>
      </c>
      <c r="B388" s="1603"/>
      <c r="C388" s="3121" t="s">
        <v>10625</v>
      </c>
      <c r="D388" s="1605" t="s">
        <v>10630</v>
      </c>
      <c r="E388" s="2828" t="s">
        <v>11250</v>
      </c>
      <c r="F388" s="2829">
        <v>4</v>
      </c>
      <c r="G388" s="2829">
        <v>4</v>
      </c>
      <c r="H388" s="3122"/>
      <c r="I388" s="3123" t="s">
        <v>10629</v>
      </c>
      <c r="K388" s="1178"/>
      <c r="N388" s="1178"/>
      <c r="P388" s="1234"/>
    </row>
    <row r="389" spans="1:16" ht="30" x14ac:dyDescent="0.25">
      <c r="A389" s="1575" t="s">
        <v>10633</v>
      </c>
      <c r="B389" s="1576"/>
      <c r="C389" s="3094" t="s">
        <v>10632</v>
      </c>
      <c r="D389" s="1578" t="s">
        <v>9972</v>
      </c>
      <c r="E389" s="2828" t="s">
        <v>11245</v>
      </c>
      <c r="F389" s="2829">
        <v>1</v>
      </c>
      <c r="G389" s="2829">
        <v>1</v>
      </c>
      <c r="H389" s="1266"/>
      <c r="I389" s="3095" t="s">
        <v>10634</v>
      </c>
      <c r="K389" s="1178"/>
      <c r="N389" s="1178"/>
      <c r="P389" s="1234"/>
    </row>
    <row r="390" spans="1:16" x14ac:dyDescent="0.25">
      <c r="A390" s="1575" t="s">
        <v>10638</v>
      </c>
      <c r="B390" s="1576"/>
      <c r="C390" s="3094" t="s">
        <v>10635</v>
      </c>
      <c r="D390" s="1578" t="s">
        <v>9972</v>
      </c>
      <c r="E390" s="2828" t="s">
        <v>11246</v>
      </c>
      <c r="F390" s="2829">
        <v>2</v>
      </c>
      <c r="G390" s="2829">
        <v>2</v>
      </c>
      <c r="H390" s="1266"/>
      <c r="I390" s="3095" t="s">
        <v>10639</v>
      </c>
      <c r="K390" s="1178"/>
      <c r="N390" s="1178"/>
      <c r="P390" s="1234"/>
    </row>
    <row r="391" spans="1:16" ht="45" x14ac:dyDescent="0.25">
      <c r="A391" s="1606" t="s">
        <v>10636</v>
      </c>
      <c r="B391" s="1607"/>
      <c r="C391" s="3096" t="s">
        <v>10635</v>
      </c>
      <c r="D391" s="1573"/>
      <c r="E391" s="2828" t="s">
        <v>11245</v>
      </c>
      <c r="F391" s="2829">
        <v>0</v>
      </c>
      <c r="G391" s="2829">
        <v>192</v>
      </c>
      <c r="H391" s="3097"/>
      <c r="I391" s="3098" t="s">
        <v>10637</v>
      </c>
      <c r="K391" s="1187"/>
      <c r="N391" s="1187"/>
      <c r="P391" s="1234"/>
    </row>
    <row r="392" spans="1:16" x14ac:dyDescent="0.25">
      <c r="A392" s="1575" t="s">
        <v>10643</v>
      </c>
      <c r="B392" s="1576"/>
      <c r="C392" s="3094" t="s">
        <v>10640</v>
      </c>
      <c r="D392" s="1578" t="s">
        <v>9972</v>
      </c>
      <c r="E392" s="2828" t="s">
        <v>11250</v>
      </c>
      <c r="F392" s="2829">
        <v>4</v>
      </c>
      <c r="G392" s="2829">
        <v>4</v>
      </c>
      <c r="H392" s="1266"/>
      <c r="I392" s="3095" t="s">
        <v>10644</v>
      </c>
      <c r="K392" s="1178"/>
      <c r="N392" s="1178"/>
      <c r="P392" s="1234"/>
    </row>
    <row r="393" spans="1:16" x14ac:dyDescent="0.25">
      <c r="A393" s="1606" t="s">
        <v>10641</v>
      </c>
      <c r="B393" s="1607"/>
      <c r="C393" s="3096" t="s">
        <v>10640</v>
      </c>
      <c r="D393" s="1573"/>
      <c r="E393" s="2828" t="s">
        <v>11245</v>
      </c>
      <c r="F393" s="2829">
        <v>0</v>
      </c>
      <c r="G393" s="2829">
        <v>192</v>
      </c>
      <c r="H393" s="3097"/>
      <c r="I393" s="3098" t="s">
        <v>10642</v>
      </c>
      <c r="K393" s="1187"/>
      <c r="N393" s="1187"/>
      <c r="P393" s="1234"/>
    </row>
    <row r="394" spans="1:16" ht="30" x14ac:dyDescent="0.25">
      <c r="A394" s="1575" t="s">
        <v>10647</v>
      </c>
      <c r="B394" s="1576"/>
      <c r="C394" s="3094" t="s">
        <v>10645</v>
      </c>
      <c r="D394" s="1578" t="s">
        <v>9972</v>
      </c>
      <c r="E394" s="2828" t="s">
        <v>11245</v>
      </c>
      <c r="F394" s="2829">
        <v>1</v>
      </c>
      <c r="G394" s="2829">
        <v>1</v>
      </c>
      <c r="H394" s="1266"/>
      <c r="I394" s="3095" t="s">
        <v>10648</v>
      </c>
      <c r="K394" s="1178"/>
      <c r="N394" s="1178"/>
      <c r="P394" s="1234"/>
    </row>
    <row r="395" spans="1:16" x14ac:dyDescent="0.25">
      <c r="A395" s="1606" t="s">
        <v>10646</v>
      </c>
      <c r="B395" s="1607"/>
      <c r="C395" s="3096" t="s">
        <v>10645</v>
      </c>
      <c r="D395" s="1573"/>
      <c r="E395" s="2828" t="s">
        <v>11245</v>
      </c>
      <c r="F395" s="2829">
        <v>0</v>
      </c>
      <c r="G395" s="2829">
        <v>192</v>
      </c>
      <c r="H395" s="3097"/>
      <c r="I395" s="3098" t="s">
        <v>10642</v>
      </c>
      <c r="K395" s="1187"/>
      <c r="N395" s="1187"/>
      <c r="P395" s="1234"/>
    </row>
    <row r="396" spans="1:16" ht="30" x14ac:dyDescent="0.25">
      <c r="A396" s="1575" t="s">
        <v>10651</v>
      </c>
      <c r="B396" s="1576"/>
      <c r="C396" s="3094" t="s">
        <v>10649</v>
      </c>
      <c r="D396" s="1578" t="s">
        <v>9972</v>
      </c>
      <c r="E396" s="2828" t="s">
        <v>10613</v>
      </c>
      <c r="F396" s="2829">
        <v>4</v>
      </c>
      <c r="G396" s="2829">
        <v>4</v>
      </c>
      <c r="H396" s="1266"/>
      <c r="I396" s="3095" t="s">
        <v>10652</v>
      </c>
      <c r="K396" s="1178"/>
      <c r="N396" s="1178"/>
      <c r="P396" s="1234"/>
    </row>
    <row r="397" spans="1:16" x14ac:dyDescent="0.25">
      <c r="A397" s="1606" t="s">
        <v>10650</v>
      </c>
      <c r="B397" s="1607"/>
      <c r="C397" s="3096" t="s">
        <v>10649</v>
      </c>
      <c r="D397" s="1573"/>
      <c r="E397" s="2828" t="s">
        <v>11245</v>
      </c>
      <c r="F397" s="2829">
        <v>0</v>
      </c>
      <c r="G397" s="2829">
        <v>192</v>
      </c>
      <c r="H397" s="3097"/>
      <c r="I397" s="3098" t="s">
        <v>10642</v>
      </c>
      <c r="K397" s="1187"/>
      <c r="N397" s="1187"/>
      <c r="P397" s="1234"/>
    </row>
    <row r="398" spans="1:16" ht="30" x14ac:dyDescent="0.25">
      <c r="A398" s="1575" t="s">
        <v>10655</v>
      </c>
      <c r="B398" s="1576"/>
      <c r="C398" s="3094" t="s">
        <v>10653</v>
      </c>
      <c r="D398" s="1578" t="s">
        <v>9972</v>
      </c>
      <c r="E398" s="2828" t="s">
        <v>10657</v>
      </c>
      <c r="F398" s="2829">
        <v>6</v>
      </c>
      <c r="G398" s="2829">
        <v>6</v>
      </c>
      <c r="H398" s="1266"/>
      <c r="I398" s="3095" t="s">
        <v>10656</v>
      </c>
      <c r="K398" s="1178"/>
      <c r="N398" s="1178"/>
      <c r="P398" s="1234"/>
    </row>
    <row r="399" spans="1:16" x14ac:dyDescent="0.25">
      <c r="A399" s="1606" t="s">
        <v>10654</v>
      </c>
      <c r="B399" s="1607"/>
      <c r="C399" s="3096" t="s">
        <v>10653</v>
      </c>
      <c r="D399" s="1573"/>
      <c r="E399" s="2828" t="s">
        <v>11245</v>
      </c>
      <c r="F399" s="2829">
        <v>0</v>
      </c>
      <c r="G399" s="2829">
        <v>192</v>
      </c>
      <c r="H399" s="3097"/>
      <c r="I399" s="3098" t="s">
        <v>10642</v>
      </c>
      <c r="K399" s="1187"/>
      <c r="N399" s="1187"/>
      <c r="P399" s="1234"/>
    </row>
    <row r="400" spans="1:16" ht="30" x14ac:dyDescent="0.25">
      <c r="A400" s="1575" t="s">
        <v>10659</v>
      </c>
      <c r="B400" s="1576"/>
      <c r="C400" s="3094" t="s">
        <v>10658</v>
      </c>
      <c r="D400" s="1578" t="s">
        <v>9972</v>
      </c>
      <c r="E400" s="2828" t="s">
        <v>11245</v>
      </c>
      <c r="F400" s="2829">
        <v>0</v>
      </c>
      <c r="G400" s="2829">
        <v>192</v>
      </c>
      <c r="H400" s="1266"/>
      <c r="I400" s="3095" t="s">
        <v>10660</v>
      </c>
      <c r="K400" s="1178"/>
      <c r="N400" s="1178"/>
      <c r="P400" s="1234"/>
    </row>
    <row r="401" spans="1:16" ht="45" x14ac:dyDescent="0.25">
      <c r="A401" s="1575" t="s">
        <v>10661</v>
      </c>
      <c r="B401" s="1576"/>
      <c r="C401" s="3094" t="s">
        <v>10658</v>
      </c>
      <c r="D401" s="1578" t="s">
        <v>9972</v>
      </c>
      <c r="E401" s="2828" t="s">
        <v>292</v>
      </c>
      <c r="F401" s="2829">
        <v>6</v>
      </c>
      <c r="G401" s="2829">
        <v>6</v>
      </c>
      <c r="H401" s="1266"/>
      <c r="I401" s="3095" t="s">
        <v>10662</v>
      </c>
      <c r="K401" s="1178"/>
      <c r="N401" s="1178"/>
      <c r="P401" s="1234"/>
    </row>
    <row r="402" spans="1:16" x14ac:dyDescent="0.25">
      <c r="A402" s="1575" t="s">
        <v>10664</v>
      </c>
      <c r="B402" s="1576"/>
      <c r="C402" s="3094" t="s">
        <v>10663</v>
      </c>
      <c r="D402" s="1578" t="s">
        <v>9972</v>
      </c>
      <c r="E402" s="2828" t="s">
        <v>11245</v>
      </c>
      <c r="F402" s="2829">
        <v>0</v>
      </c>
      <c r="G402" s="2829">
        <v>192</v>
      </c>
      <c r="H402" s="1266"/>
      <c r="I402" s="3095" t="s">
        <v>10665</v>
      </c>
      <c r="K402" s="1178"/>
      <c r="N402" s="1178"/>
      <c r="P402" s="1234"/>
    </row>
    <row r="403" spans="1:16" x14ac:dyDescent="0.25">
      <c r="A403" s="1575" t="s">
        <v>10666</v>
      </c>
      <c r="B403" s="1576"/>
      <c r="C403" s="3094" t="s">
        <v>10663</v>
      </c>
      <c r="D403" s="1578" t="s">
        <v>9972</v>
      </c>
      <c r="E403" s="2828" t="s">
        <v>294</v>
      </c>
      <c r="F403" s="2829">
        <v>2</v>
      </c>
      <c r="G403" s="2829">
        <v>2</v>
      </c>
      <c r="H403" s="1266"/>
      <c r="I403" s="3095" t="s">
        <v>10667</v>
      </c>
      <c r="K403" s="1178"/>
      <c r="N403" s="1178"/>
      <c r="P403" s="1234"/>
    </row>
    <row r="404" spans="1:16" x14ac:dyDescent="0.25">
      <c r="A404" s="1575" t="s">
        <v>10668</v>
      </c>
      <c r="B404" s="1576"/>
      <c r="C404" s="3094" t="s">
        <v>8146</v>
      </c>
      <c r="D404" s="1578" t="s">
        <v>9972</v>
      </c>
      <c r="E404" s="2828" t="s">
        <v>11245</v>
      </c>
      <c r="F404" s="2829">
        <v>0</v>
      </c>
      <c r="G404" s="2829">
        <v>192</v>
      </c>
      <c r="H404" s="1266"/>
      <c r="I404" s="3095" t="s">
        <v>10665</v>
      </c>
      <c r="K404" s="1178"/>
      <c r="N404" s="1178"/>
      <c r="P404" s="1234"/>
    </row>
    <row r="405" spans="1:16" x14ac:dyDescent="0.25">
      <c r="A405" s="1575" t="s">
        <v>8144</v>
      </c>
      <c r="B405" s="1576"/>
      <c r="C405" s="3094" t="s">
        <v>8146</v>
      </c>
      <c r="D405" s="1578" t="s">
        <v>9972</v>
      </c>
      <c r="E405" s="2828" t="s">
        <v>11245</v>
      </c>
      <c r="F405" s="2829" t="s">
        <v>9987</v>
      </c>
      <c r="G405" s="2829" t="s">
        <v>9987</v>
      </c>
      <c r="H405" s="1266"/>
      <c r="I405" s="3095" t="s">
        <v>10669</v>
      </c>
      <c r="K405" s="1178"/>
      <c r="N405" s="1178"/>
      <c r="P405" s="1234"/>
    </row>
    <row r="406" spans="1:16" x14ac:dyDescent="0.25">
      <c r="A406" s="1575" t="s">
        <v>10670</v>
      </c>
      <c r="B406" s="1576"/>
      <c r="C406" s="3094" t="s">
        <v>8145</v>
      </c>
      <c r="D406" s="1578" t="s">
        <v>9972</v>
      </c>
      <c r="E406" s="2828" t="s">
        <v>11245</v>
      </c>
      <c r="F406" s="2829">
        <v>0</v>
      </c>
      <c r="G406" s="2829">
        <v>192</v>
      </c>
      <c r="H406" s="1266"/>
      <c r="I406" s="3095" t="s">
        <v>10665</v>
      </c>
      <c r="K406" s="1178"/>
      <c r="N406" s="1178"/>
      <c r="P406" s="1234"/>
    </row>
    <row r="407" spans="1:16" x14ac:dyDescent="0.25">
      <c r="A407" s="1575" t="s">
        <v>8140</v>
      </c>
      <c r="B407" s="1576"/>
      <c r="C407" s="3094" t="s">
        <v>8145</v>
      </c>
      <c r="D407" s="1578" t="s">
        <v>9972</v>
      </c>
      <c r="E407" s="2828" t="s">
        <v>11245</v>
      </c>
      <c r="F407" s="2829" t="s">
        <v>9987</v>
      </c>
      <c r="G407" s="2829" t="s">
        <v>9987</v>
      </c>
      <c r="H407" s="1266"/>
      <c r="I407" s="3095" t="s">
        <v>10671</v>
      </c>
      <c r="K407" s="1178"/>
      <c r="N407" s="1178"/>
      <c r="P407" s="1234"/>
    </row>
    <row r="408" spans="1:16" x14ac:dyDescent="0.25">
      <c r="A408" s="1575" t="s">
        <v>10672</v>
      </c>
      <c r="B408" s="1576"/>
      <c r="C408" s="3094" t="s">
        <v>8129</v>
      </c>
      <c r="D408" s="1578" t="s">
        <v>9972</v>
      </c>
      <c r="E408" s="2828" t="s">
        <v>11245</v>
      </c>
      <c r="F408" s="2829">
        <v>0</v>
      </c>
      <c r="G408" s="2829">
        <v>192</v>
      </c>
      <c r="H408" s="1266"/>
      <c r="I408" s="3095" t="s">
        <v>10665</v>
      </c>
      <c r="K408" s="1178"/>
      <c r="N408" s="1178"/>
      <c r="P408" s="1234"/>
    </row>
    <row r="409" spans="1:16" x14ac:dyDescent="0.25">
      <c r="A409" s="1575" t="s">
        <v>8142</v>
      </c>
      <c r="B409" s="1576"/>
      <c r="C409" s="3094" t="s">
        <v>8129</v>
      </c>
      <c r="D409" s="1578" t="s">
        <v>9972</v>
      </c>
      <c r="E409" s="2828" t="s">
        <v>11245</v>
      </c>
      <c r="F409" s="2829" t="s">
        <v>9987</v>
      </c>
      <c r="G409" s="2829" t="s">
        <v>9987</v>
      </c>
      <c r="H409" s="1266"/>
      <c r="I409" s="3095" t="s">
        <v>10673</v>
      </c>
      <c r="K409" s="1178"/>
      <c r="N409" s="1178"/>
      <c r="P409" s="1234"/>
    </row>
    <row r="410" spans="1:16" x14ac:dyDescent="0.25">
      <c r="A410" s="1584" t="s">
        <v>10675</v>
      </c>
      <c r="B410" s="1585"/>
      <c r="C410" s="3105" t="s">
        <v>10674</v>
      </c>
      <c r="D410" s="1587" t="s">
        <v>10006</v>
      </c>
      <c r="E410" s="2828" t="s">
        <v>296</v>
      </c>
      <c r="F410" s="2829">
        <v>1</v>
      </c>
      <c r="G410" s="2829">
        <v>1</v>
      </c>
      <c r="H410" s="1270"/>
      <c r="I410" s="2830" t="s">
        <v>10676</v>
      </c>
      <c r="K410" s="1186"/>
      <c r="N410" s="1186"/>
      <c r="P410" s="1234"/>
    </row>
    <row r="411" spans="1:16" x14ac:dyDescent="0.25">
      <c r="A411" s="1584" t="s">
        <v>10678</v>
      </c>
      <c r="B411" s="1585"/>
      <c r="C411" s="3105" t="s">
        <v>10677</v>
      </c>
      <c r="D411" s="1587" t="s">
        <v>10006</v>
      </c>
      <c r="E411" s="2828" t="s">
        <v>9989</v>
      </c>
      <c r="F411" s="2829"/>
      <c r="G411" s="2829"/>
      <c r="H411" s="1270"/>
      <c r="I411" s="2830"/>
      <c r="K411" s="1186"/>
      <c r="N411" s="1186"/>
      <c r="P411" s="1234"/>
    </row>
    <row r="412" spans="1:16" ht="30" x14ac:dyDescent="0.25">
      <c r="A412" s="1575" t="s">
        <v>10679</v>
      </c>
      <c r="B412" s="1576"/>
      <c r="C412" s="3094" t="s">
        <v>66</v>
      </c>
      <c r="D412" s="1578" t="s">
        <v>9972</v>
      </c>
      <c r="E412" s="2828" t="s">
        <v>11245</v>
      </c>
      <c r="F412" s="2829" t="s">
        <v>10339</v>
      </c>
      <c r="G412" s="2829" t="s">
        <v>10339</v>
      </c>
      <c r="H412" s="1266"/>
      <c r="I412" s="3095" t="s">
        <v>10680</v>
      </c>
      <c r="K412" s="1178"/>
      <c r="N412" s="1178"/>
      <c r="P412" s="1234"/>
    </row>
    <row r="413" spans="1:16" ht="30" x14ac:dyDescent="0.25">
      <c r="A413" s="1575" t="s">
        <v>10682</v>
      </c>
      <c r="B413" s="1576"/>
      <c r="C413" s="3094" t="s">
        <v>10681</v>
      </c>
      <c r="D413" s="1578" t="s">
        <v>9972</v>
      </c>
      <c r="E413" s="2828" t="s">
        <v>11245</v>
      </c>
      <c r="F413" s="2829">
        <v>8</v>
      </c>
      <c r="G413" s="2829">
        <v>16</v>
      </c>
      <c r="H413" s="1266"/>
      <c r="I413" s="3095" t="s">
        <v>10683</v>
      </c>
      <c r="K413" s="1178"/>
      <c r="N413" s="1178"/>
      <c r="P413" s="1234"/>
    </row>
    <row r="414" spans="1:16" x14ac:dyDescent="0.25">
      <c r="A414" s="1575" t="s">
        <v>10684</v>
      </c>
      <c r="B414" s="1576"/>
      <c r="C414" s="3094" t="s">
        <v>10681</v>
      </c>
      <c r="D414" s="1578" t="s">
        <v>9972</v>
      </c>
      <c r="E414" s="2828" t="s">
        <v>9989</v>
      </c>
      <c r="F414" s="2829"/>
      <c r="G414" s="2829"/>
      <c r="H414" s="1266"/>
      <c r="I414" s="3095"/>
      <c r="K414" s="1178"/>
      <c r="N414" s="1178"/>
      <c r="P414" s="1234"/>
    </row>
    <row r="415" spans="1:16" x14ac:dyDescent="0.25">
      <c r="A415" s="1575" t="s">
        <v>10686</v>
      </c>
      <c r="B415" s="1576"/>
      <c r="C415" s="3094" t="s">
        <v>10685</v>
      </c>
      <c r="D415" s="1578" t="s">
        <v>9972</v>
      </c>
      <c r="E415" s="2828" t="s">
        <v>11245</v>
      </c>
      <c r="F415" s="2829">
        <v>1</v>
      </c>
      <c r="G415" s="2829">
        <v>1</v>
      </c>
      <c r="H415" s="1266"/>
      <c r="I415" s="3095" t="s">
        <v>10687</v>
      </c>
      <c r="K415" s="1178"/>
      <c r="N415" s="1178"/>
      <c r="P415" s="1234"/>
    </row>
    <row r="416" spans="1:16" x14ac:dyDescent="0.25">
      <c r="A416" s="1575" t="s">
        <v>10688</v>
      </c>
      <c r="B416" s="1576"/>
      <c r="C416" s="3094" t="s">
        <v>10685</v>
      </c>
      <c r="D416" s="1578" t="s">
        <v>9972</v>
      </c>
      <c r="E416" s="2828" t="s">
        <v>9989</v>
      </c>
      <c r="F416" s="2829"/>
      <c r="G416" s="2829"/>
      <c r="H416" s="1266"/>
      <c r="I416" s="3095"/>
      <c r="K416" s="1178"/>
      <c r="N416" s="1178"/>
      <c r="P416" s="1234"/>
    </row>
    <row r="417" spans="1:16" ht="30" x14ac:dyDescent="0.25">
      <c r="A417" s="1575" t="s">
        <v>10690</v>
      </c>
      <c r="B417" s="1576"/>
      <c r="C417" s="3094" t="s">
        <v>10689</v>
      </c>
      <c r="D417" s="1578" t="s">
        <v>9972</v>
      </c>
      <c r="E417" s="2828" t="s">
        <v>11245</v>
      </c>
      <c r="F417" s="2829">
        <v>4</v>
      </c>
      <c r="G417" s="2829">
        <v>4</v>
      </c>
      <c r="H417" s="1266"/>
      <c r="I417" s="3095" t="s">
        <v>10691</v>
      </c>
      <c r="K417" s="1178"/>
      <c r="N417" s="1178"/>
      <c r="P417" s="1234"/>
    </row>
    <row r="418" spans="1:16" x14ac:dyDescent="0.25">
      <c r="A418" s="1575" t="s">
        <v>10692</v>
      </c>
      <c r="B418" s="1576"/>
      <c r="C418" s="3094" t="s">
        <v>10689</v>
      </c>
      <c r="D418" s="1578" t="s">
        <v>9972</v>
      </c>
      <c r="E418" s="2828" t="s">
        <v>9989</v>
      </c>
      <c r="F418" s="2829"/>
      <c r="G418" s="2829"/>
      <c r="H418" s="1266"/>
      <c r="I418" s="3095"/>
      <c r="K418" s="1178"/>
      <c r="N418" s="1178"/>
      <c r="P418" s="1234"/>
    </row>
    <row r="419" spans="1:16" ht="30" x14ac:dyDescent="0.25">
      <c r="A419" s="1575" t="s">
        <v>10693</v>
      </c>
      <c r="B419" s="1576" t="s">
        <v>7092</v>
      </c>
      <c r="C419" s="3094" t="s">
        <v>8166</v>
      </c>
      <c r="D419" s="1578" t="s">
        <v>9972</v>
      </c>
      <c r="E419" s="2828" t="s">
        <v>10102</v>
      </c>
      <c r="F419" s="2829" t="s">
        <v>9987</v>
      </c>
      <c r="G419" s="2829" t="s">
        <v>9987</v>
      </c>
      <c r="H419" s="1266" t="s">
        <v>9993</v>
      </c>
      <c r="I419" s="3095" t="s">
        <v>8167</v>
      </c>
      <c r="J419" s="1193" t="s">
        <v>8961</v>
      </c>
      <c r="K419" s="1193" t="s">
        <v>11571</v>
      </c>
      <c r="L419" s="1189" t="s">
        <v>8965</v>
      </c>
      <c r="M419" s="1193"/>
      <c r="N419" s="1193" t="s">
        <v>11571</v>
      </c>
      <c r="P419" s="1234"/>
    </row>
    <row r="420" spans="1:16" ht="30" x14ac:dyDescent="0.25">
      <c r="A420" s="1575" t="s">
        <v>10693</v>
      </c>
      <c r="B420" s="1576" t="s">
        <v>7092</v>
      </c>
      <c r="C420" s="3094" t="s">
        <v>8166</v>
      </c>
      <c r="D420" s="1578" t="s">
        <v>9972</v>
      </c>
      <c r="E420" s="2828" t="s">
        <v>10102</v>
      </c>
      <c r="F420" s="2829" t="s">
        <v>9987</v>
      </c>
      <c r="G420" s="2829" t="s">
        <v>9987</v>
      </c>
      <c r="H420" s="1266" t="s">
        <v>9993</v>
      </c>
      <c r="I420" s="3095" t="s">
        <v>8167</v>
      </c>
      <c r="J420" s="1193" t="s">
        <v>11651</v>
      </c>
      <c r="K420" s="1193" t="s">
        <v>11572</v>
      </c>
      <c r="L420" s="1189" t="s">
        <v>8966</v>
      </c>
      <c r="M420" s="1193"/>
      <c r="N420" s="1193" t="s">
        <v>11572</v>
      </c>
      <c r="P420" s="1236"/>
    </row>
    <row r="421" spans="1:16" ht="30" x14ac:dyDescent="0.25">
      <c r="A421" s="1575" t="s">
        <v>10693</v>
      </c>
      <c r="B421" s="1576" t="s">
        <v>7092</v>
      </c>
      <c r="C421" s="3094" t="s">
        <v>8166</v>
      </c>
      <c r="D421" s="1578" t="s">
        <v>9972</v>
      </c>
      <c r="E421" s="2828" t="s">
        <v>10102</v>
      </c>
      <c r="F421" s="2829" t="s">
        <v>9987</v>
      </c>
      <c r="G421" s="2829" t="s">
        <v>9987</v>
      </c>
      <c r="H421" s="1266" t="s">
        <v>9993</v>
      </c>
      <c r="I421" s="3095" t="s">
        <v>8167</v>
      </c>
      <c r="K421" s="1178"/>
      <c r="N421" s="1178"/>
      <c r="P421" s="1236"/>
    </row>
    <row r="422" spans="1:16" ht="30" x14ac:dyDescent="0.25">
      <c r="A422" s="3124" t="s">
        <v>2328</v>
      </c>
      <c r="B422" s="3125" t="s">
        <v>9963</v>
      </c>
      <c r="C422" s="3126" t="s">
        <v>9960</v>
      </c>
      <c r="D422" s="3127" t="s">
        <v>9961</v>
      </c>
      <c r="E422" s="3128" t="s">
        <v>9962</v>
      </c>
      <c r="F422" s="3129" t="s">
        <v>9964</v>
      </c>
      <c r="G422" s="3129" t="s">
        <v>9965</v>
      </c>
      <c r="H422" s="3130" t="s">
        <v>9966</v>
      </c>
      <c r="I422" s="3131" t="s">
        <v>2329</v>
      </c>
      <c r="K422" s="1183"/>
      <c r="N422" s="1183"/>
      <c r="P422" s="1236"/>
    </row>
    <row r="423" spans="1:16" ht="30" x14ac:dyDescent="0.25">
      <c r="A423" s="1575" t="s">
        <v>10694</v>
      </c>
      <c r="B423" s="1576" t="s">
        <v>8166</v>
      </c>
      <c r="C423" s="3094" t="s">
        <v>8171</v>
      </c>
      <c r="D423" s="1578" t="s">
        <v>9972</v>
      </c>
      <c r="E423" s="2828" t="s">
        <v>10102</v>
      </c>
      <c r="F423" s="2829">
        <v>0</v>
      </c>
      <c r="G423" s="2829">
        <v>222</v>
      </c>
      <c r="H423" s="1266" t="s">
        <v>9973</v>
      </c>
      <c r="I423" s="3095" t="s">
        <v>10695</v>
      </c>
      <c r="J423" s="1193" t="s">
        <v>11220</v>
      </c>
      <c r="K423" s="1172" t="s">
        <v>11570</v>
      </c>
      <c r="L423" s="1179" t="s">
        <v>8964</v>
      </c>
      <c r="M423" s="1193"/>
      <c r="N423" s="1172" t="s">
        <v>11570</v>
      </c>
      <c r="P423" s="1236"/>
    </row>
    <row r="424" spans="1:16" x14ac:dyDescent="0.25">
      <c r="A424" s="1575" t="s">
        <v>10697</v>
      </c>
      <c r="B424" s="1576"/>
      <c r="C424" s="3094" t="s">
        <v>10696</v>
      </c>
      <c r="D424" s="1578" t="s">
        <v>9972</v>
      </c>
      <c r="E424" s="2828" t="s">
        <v>9989</v>
      </c>
      <c r="F424" s="2829"/>
      <c r="G424" s="2829"/>
      <c r="H424" s="1266"/>
      <c r="I424" s="3095"/>
      <c r="K424" s="1178"/>
      <c r="N424" s="1178"/>
      <c r="P424" s="1236"/>
    </row>
    <row r="425" spans="1:16" ht="30" x14ac:dyDescent="0.25">
      <c r="A425" s="1598" t="s">
        <v>10699</v>
      </c>
      <c r="B425" s="1599"/>
      <c r="C425" s="3117" t="s">
        <v>10698</v>
      </c>
      <c r="D425" s="3118" t="s">
        <v>10701</v>
      </c>
      <c r="E425" s="2828" t="s">
        <v>11245</v>
      </c>
      <c r="F425" s="2829" t="s">
        <v>9987</v>
      </c>
      <c r="G425" s="2829" t="s">
        <v>9987</v>
      </c>
      <c r="H425" s="3119"/>
      <c r="I425" s="3120" t="s">
        <v>10700</v>
      </c>
      <c r="K425" s="1180"/>
      <c r="N425" s="1180"/>
      <c r="P425" s="1236"/>
    </row>
    <row r="426" spans="1:16" x14ac:dyDescent="0.25">
      <c r="A426" s="1575" t="s">
        <v>10702</v>
      </c>
      <c r="B426" s="1576"/>
      <c r="C426" s="3094" t="s">
        <v>8265</v>
      </c>
      <c r="D426" s="1578" t="s">
        <v>9972</v>
      </c>
      <c r="E426" s="2828" t="s">
        <v>9989</v>
      </c>
      <c r="F426" s="2829"/>
      <c r="G426" s="2829"/>
      <c r="H426" s="1266"/>
      <c r="I426" s="3095"/>
      <c r="K426" s="1178"/>
      <c r="N426" s="1178"/>
      <c r="P426" s="1236"/>
    </row>
    <row r="427" spans="1:16" x14ac:dyDescent="0.25">
      <c r="A427" s="1575" t="s">
        <v>10704</v>
      </c>
      <c r="B427" s="1576"/>
      <c r="C427" s="3094" t="s">
        <v>10703</v>
      </c>
      <c r="D427" s="1578" t="s">
        <v>9972</v>
      </c>
      <c r="E427" s="2828" t="s">
        <v>9989</v>
      </c>
      <c r="F427" s="2829"/>
      <c r="G427" s="2829"/>
      <c r="H427" s="1266"/>
      <c r="I427" s="3095"/>
      <c r="K427" s="1178"/>
      <c r="N427" s="1178"/>
      <c r="P427" s="1236"/>
    </row>
    <row r="428" spans="1:16" x14ac:dyDescent="0.25">
      <c r="A428" s="1575" t="s">
        <v>10706</v>
      </c>
      <c r="B428" s="1576"/>
      <c r="C428" s="3094" t="s">
        <v>10705</v>
      </c>
      <c r="D428" s="1578" t="s">
        <v>9972</v>
      </c>
      <c r="E428" s="2828" t="s">
        <v>9989</v>
      </c>
      <c r="F428" s="2829"/>
      <c r="G428" s="2829"/>
      <c r="H428" s="1266"/>
      <c r="I428" s="3095"/>
      <c r="K428" s="1178"/>
      <c r="N428" s="1178"/>
      <c r="P428" s="1236"/>
    </row>
    <row r="429" spans="1:16" x14ac:dyDescent="0.25">
      <c r="A429" s="1575" t="s">
        <v>10708</v>
      </c>
      <c r="B429" s="1576"/>
      <c r="C429" s="3094" t="s">
        <v>10707</v>
      </c>
      <c r="D429" s="1578" t="s">
        <v>9972</v>
      </c>
      <c r="E429" s="2828" t="s">
        <v>9989</v>
      </c>
      <c r="F429" s="2829"/>
      <c r="G429" s="2829"/>
      <c r="H429" s="1266"/>
      <c r="I429" s="3095"/>
      <c r="K429" s="1178"/>
      <c r="N429" s="1178"/>
      <c r="P429" s="1236"/>
    </row>
    <row r="430" spans="1:16" x14ac:dyDescent="0.25">
      <c r="A430" s="1575" t="s">
        <v>10710</v>
      </c>
      <c r="B430" s="1576"/>
      <c r="C430" s="3094" t="s">
        <v>10709</v>
      </c>
      <c r="D430" s="1578" t="s">
        <v>9972</v>
      </c>
      <c r="E430" s="2828" t="s">
        <v>9989</v>
      </c>
      <c r="F430" s="2829"/>
      <c r="G430" s="2829"/>
      <c r="H430" s="1266"/>
      <c r="I430" s="3095"/>
      <c r="K430" s="1178"/>
      <c r="N430" s="1178"/>
      <c r="P430" s="1236"/>
    </row>
    <row r="431" spans="1:16" x14ac:dyDescent="0.25">
      <c r="A431" s="1575" t="s">
        <v>10712</v>
      </c>
      <c r="B431" s="1576"/>
      <c r="C431" s="3094" t="s">
        <v>10711</v>
      </c>
      <c r="D431" s="1578" t="s">
        <v>9972</v>
      </c>
      <c r="E431" s="2828" t="s">
        <v>9989</v>
      </c>
      <c r="F431" s="2829"/>
      <c r="G431" s="2829"/>
      <c r="H431" s="1266"/>
      <c r="I431" s="3095"/>
      <c r="K431" s="1178"/>
      <c r="N431" s="1178"/>
      <c r="P431" s="1236"/>
    </row>
    <row r="432" spans="1:16" x14ac:dyDescent="0.25">
      <c r="A432" s="1575" t="s">
        <v>10714</v>
      </c>
      <c r="B432" s="1576"/>
      <c r="C432" s="3094" t="s">
        <v>10713</v>
      </c>
      <c r="D432" s="1578" t="s">
        <v>9972</v>
      </c>
      <c r="E432" s="2828" t="s">
        <v>9989</v>
      </c>
      <c r="F432" s="2829"/>
      <c r="G432" s="2829"/>
      <c r="H432" s="1266"/>
      <c r="I432" s="3095"/>
      <c r="K432" s="1178"/>
      <c r="N432" s="1178"/>
      <c r="P432" s="1236"/>
    </row>
    <row r="433" spans="1:16" x14ac:dyDescent="0.25">
      <c r="A433" s="1575" t="s">
        <v>10715</v>
      </c>
      <c r="B433" s="1576"/>
      <c r="C433" s="3094" t="s">
        <v>8368</v>
      </c>
      <c r="D433" s="1578" t="s">
        <v>9972</v>
      </c>
      <c r="E433" s="2828" t="s">
        <v>9989</v>
      </c>
      <c r="F433" s="2829"/>
      <c r="G433" s="2829"/>
      <c r="H433" s="1266"/>
      <c r="I433" s="3095"/>
      <c r="K433" s="1178"/>
      <c r="N433" s="1178"/>
      <c r="P433" s="1236"/>
    </row>
    <row r="434" spans="1:16" x14ac:dyDescent="0.25">
      <c r="A434" s="1575" t="s">
        <v>10717</v>
      </c>
      <c r="B434" s="1576"/>
      <c r="C434" s="3094" t="s">
        <v>10716</v>
      </c>
      <c r="D434" s="1578" t="s">
        <v>9972</v>
      </c>
      <c r="E434" s="2828" t="s">
        <v>9989</v>
      </c>
      <c r="F434" s="2829"/>
      <c r="G434" s="2829"/>
      <c r="H434" s="1266"/>
      <c r="I434" s="3095"/>
      <c r="K434" s="1178"/>
      <c r="N434" s="1178"/>
      <c r="P434" s="1236"/>
    </row>
    <row r="435" spans="1:16" x14ac:dyDescent="0.25">
      <c r="A435" s="1575" t="s">
        <v>10718</v>
      </c>
      <c r="B435" s="1576"/>
      <c r="C435" s="3094" t="s">
        <v>1083</v>
      </c>
      <c r="D435" s="1578" t="s">
        <v>9972</v>
      </c>
      <c r="E435" s="2828" t="s">
        <v>9989</v>
      </c>
      <c r="F435" s="2829">
        <v>3</v>
      </c>
      <c r="G435" s="2829">
        <v>3</v>
      </c>
      <c r="H435" s="1266"/>
      <c r="I435" s="3095"/>
      <c r="K435" s="1178"/>
      <c r="N435" s="1178"/>
      <c r="P435" s="1236"/>
    </row>
    <row r="436" spans="1:16" x14ac:dyDescent="0.25">
      <c r="A436" s="1575" t="s">
        <v>10719</v>
      </c>
      <c r="B436" s="1576"/>
      <c r="C436" s="3094" t="s">
        <v>8371</v>
      </c>
      <c r="D436" s="1578" t="s">
        <v>9972</v>
      </c>
      <c r="E436" s="2828" t="s">
        <v>9989</v>
      </c>
      <c r="F436" s="2829">
        <v>3</v>
      </c>
      <c r="G436" s="2829">
        <v>3</v>
      </c>
      <c r="H436" s="1266"/>
      <c r="I436" s="3095"/>
      <c r="K436" s="1178"/>
      <c r="N436" s="1178"/>
      <c r="P436" s="1236"/>
    </row>
    <row r="437" spans="1:16" x14ac:dyDescent="0.25">
      <c r="A437" s="1575" t="s">
        <v>10721</v>
      </c>
      <c r="B437" s="1576"/>
      <c r="C437" s="3094" t="s">
        <v>10720</v>
      </c>
      <c r="D437" s="1578" t="s">
        <v>9972</v>
      </c>
      <c r="E437" s="2828" t="s">
        <v>9989</v>
      </c>
      <c r="F437" s="2829">
        <v>3</v>
      </c>
      <c r="G437" s="2829">
        <v>3</v>
      </c>
      <c r="H437" s="1266"/>
      <c r="I437" s="3095"/>
      <c r="K437" s="1178"/>
      <c r="N437" s="1178"/>
      <c r="P437" s="1236"/>
    </row>
    <row r="438" spans="1:16" x14ac:dyDescent="0.25">
      <c r="A438" s="1575" t="s">
        <v>10723</v>
      </c>
      <c r="B438" s="1576"/>
      <c r="C438" s="3094" t="s">
        <v>10722</v>
      </c>
      <c r="D438" s="1578" t="s">
        <v>9972</v>
      </c>
      <c r="E438" s="2828" t="s">
        <v>9989</v>
      </c>
      <c r="F438" s="2829"/>
      <c r="G438" s="2829"/>
      <c r="H438" s="1266"/>
      <c r="I438" s="3095"/>
      <c r="K438" s="1178">
        <v>5800</v>
      </c>
      <c r="N438" s="1178">
        <v>5800</v>
      </c>
      <c r="P438" s="943"/>
    </row>
    <row r="439" spans="1:16" x14ac:dyDescent="0.25">
      <c r="A439" s="1575" t="s">
        <v>10725</v>
      </c>
      <c r="B439" s="1576"/>
      <c r="C439" s="3094" t="s">
        <v>10724</v>
      </c>
      <c r="D439" s="1578" t="s">
        <v>9972</v>
      </c>
      <c r="E439" s="2828" t="s">
        <v>11245</v>
      </c>
      <c r="F439" s="2829" t="s">
        <v>9987</v>
      </c>
      <c r="G439" s="2829" t="s">
        <v>9987</v>
      </c>
      <c r="H439" s="1266"/>
      <c r="I439" s="3095" t="s">
        <v>10726</v>
      </c>
      <c r="K439" s="1178">
        <v>80800</v>
      </c>
      <c r="N439" s="1178">
        <v>80800</v>
      </c>
      <c r="P439" s="943"/>
    </row>
    <row r="440" spans="1:16" x14ac:dyDescent="0.25">
      <c r="A440" s="1575" t="s">
        <v>10728</v>
      </c>
      <c r="B440" s="1576"/>
      <c r="C440" s="3094" t="s">
        <v>10727</v>
      </c>
      <c r="D440" s="1578" t="s">
        <v>9972</v>
      </c>
      <c r="E440" s="2828" t="s">
        <v>9989</v>
      </c>
      <c r="F440" s="2829"/>
      <c r="G440" s="2829"/>
      <c r="H440" s="1266"/>
      <c r="I440" s="3095"/>
      <c r="K440" s="1178"/>
      <c r="N440" s="1178"/>
      <c r="P440" s="943"/>
    </row>
    <row r="441" spans="1:16" x14ac:dyDescent="0.25">
      <c r="A441" s="1575" t="s">
        <v>10730</v>
      </c>
      <c r="B441" s="1576"/>
      <c r="C441" s="3094" t="s">
        <v>10729</v>
      </c>
      <c r="D441" s="1578" t="s">
        <v>9972</v>
      </c>
      <c r="E441" s="2828" t="s">
        <v>9989</v>
      </c>
      <c r="F441" s="2829"/>
      <c r="G441" s="2829"/>
      <c r="H441" s="1266"/>
      <c r="I441" s="3095"/>
      <c r="K441" s="1178"/>
      <c r="N441" s="1178"/>
      <c r="P441" s="943"/>
    </row>
    <row r="442" spans="1:16" x14ac:dyDescent="0.25">
      <c r="A442" s="1575" t="s">
        <v>10732</v>
      </c>
      <c r="B442" s="1576"/>
      <c r="C442" s="3094" t="s">
        <v>10731</v>
      </c>
      <c r="D442" s="1578" t="s">
        <v>9972</v>
      </c>
      <c r="E442" s="2828" t="s">
        <v>9989</v>
      </c>
      <c r="F442" s="2829"/>
      <c r="G442" s="2829"/>
      <c r="H442" s="1266"/>
      <c r="I442" s="3095"/>
      <c r="K442" s="1178"/>
      <c r="N442" s="1178"/>
      <c r="P442" s="943"/>
    </row>
    <row r="443" spans="1:16" x14ac:dyDescent="0.25">
      <c r="A443" s="1575" t="s">
        <v>10734</v>
      </c>
      <c r="B443" s="1576"/>
      <c r="C443" s="3094" t="s">
        <v>10733</v>
      </c>
      <c r="D443" s="1578" t="s">
        <v>9972</v>
      </c>
      <c r="E443" s="2828" t="s">
        <v>9989</v>
      </c>
      <c r="F443" s="2829">
        <v>3</v>
      </c>
      <c r="G443" s="2829">
        <v>3</v>
      </c>
      <c r="H443" s="1266"/>
      <c r="I443" s="3095"/>
      <c r="K443" s="1178"/>
      <c r="N443" s="1178"/>
      <c r="P443" s="943"/>
    </row>
    <row r="444" spans="1:16" x14ac:dyDescent="0.25">
      <c r="A444" s="1575" t="s">
        <v>10736</v>
      </c>
      <c r="B444" s="1576"/>
      <c r="C444" s="3094" t="s">
        <v>10735</v>
      </c>
      <c r="D444" s="1578" t="s">
        <v>9972</v>
      </c>
      <c r="E444" s="2828" t="s">
        <v>9989</v>
      </c>
      <c r="F444" s="2829">
        <v>2</v>
      </c>
      <c r="G444" s="2829">
        <v>2</v>
      </c>
      <c r="H444" s="1266"/>
      <c r="I444" s="3095"/>
      <c r="K444" s="1178"/>
      <c r="N444" s="1178"/>
      <c r="P444" s="1236"/>
    </row>
    <row r="445" spans="1:16" x14ac:dyDescent="0.25">
      <c r="A445" s="1575" t="s">
        <v>10738</v>
      </c>
      <c r="B445" s="1576"/>
      <c r="C445" s="3094" t="s">
        <v>10737</v>
      </c>
      <c r="D445" s="1578" t="s">
        <v>9972</v>
      </c>
      <c r="E445" s="2828" t="s">
        <v>9989</v>
      </c>
      <c r="F445" s="2829">
        <v>12</v>
      </c>
      <c r="G445" s="2829">
        <v>16</v>
      </c>
      <c r="H445" s="1266"/>
      <c r="I445" s="3095"/>
      <c r="K445" s="1178">
        <v>80</v>
      </c>
      <c r="N445" s="1178">
        <v>80</v>
      </c>
      <c r="P445" s="1236"/>
    </row>
    <row r="446" spans="1:16" x14ac:dyDescent="0.25">
      <c r="A446" s="1575" t="s">
        <v>10739</v>
      </c>
      <c r="B446" s="1576"/>
      <c r="C446" s="3094" t="s">
        <v>1461</v>
      </c>
      <c r="D446" s="1578" t="s">
        <v>9972</v>
      </c>
      <c r="E446" s="2828" t="s">
        <v>9989</v>
      </c>
      <c r="F446" s="2829">
        <v>2</v>
      </c>
      <c r="G446" s="2829">
        <v>2</v>
      </c>
      <c r="H446" s="1266"/>
      <c r="I446" s="3095"/>
      <c r="K446" s="1178"/>
      <c r="N446" s="1178"/>
      <c r="P446" s="1236"/>
    </row>
    <row r="447" spans="1:16" x14ac:dyDescent="0.25">
      <c r="A447" s="1575" t="s">
        <v>10741</v>
      </c>
      <c r="B447" s="1576"/>
      <c r="C447" s="3094" t="s">
        <v>10740</v>
      </c>
      <c r="D447" s="1578" t="s">
        <v>9972</v>
      </c>
      <c r="E447" s="2828" t="s">
        <v>9989</v>
      </c>
      <c r="F447" s="2829">
        <v>2</v>
      </c>
      <c r="G447" s="2829">
        <v>2</v>
      </c>
      <c r="H447" s="1266"/>
      <c r="I447" s="3095"/>
      <c r="K447" s="1178"/>
      <c r="N447" s="1178"/>
      <c r="P447" s="1236"/>
    </row>
    <row r="448" spans="1:16" x14ac:dyDescent="0.25">
      <c r="A448" s="1575" t="s">
        <v>10742</v>
      </c>
      <c r="B448" s="1576"/>
      <c r="C448" s="3094" t="s">
        <v>7094</v>
      </c>
      <c r="D448" s="1578" t="s">
        <v>9972</v>
      </c>
      <c r="E448" s="2828" t="s">
        <v>9989</v>
      </c>
      <c r="F448" s="2829">
        <v>2</v>
      </c>
      <c r="G448" s="2829">
        <v>2</v>
      </c>
      <c r="H448" s="1266"/>
      <c r="I448" s="3095"/>
      <c r="K448" s="1178">
        <v>0</v>
      </c>
      <c r="N448" s="1178">
        <v>0</v>
      </c>
      <c r="P448" s="1236"/>
    </row>
    <row r="449" spans="1:16" x14ac:dyDescent="0.25">
      <c r="A449" s="1575" t="s">
        <v>10744</v>
      </c>
      <c r="B449" s="1576"/>
      <c r="C449" s="3094" t="s">
        <v>10743</v>
      </c>
      <c r="D449" s="1578" t="s">
        <v>9972</v>
      </c>
      <c r="E449" s="2828" t="s">
        <v>9989</v>
      </c>
      <c r="F449" s="2829">
        <v>2</v>
      </c>
      <c r="G449" s="2829">
        <v>2</v>
      </c>
      <c r="H449" s="1266"/>
      <c r="I449" s="3095"/>
      <c r="K449" s="1178">
        <v>0</v>
      </c>
      <c r="N449" s="1178">
        <v>0</v>
      </c>
      <c r="P449" s="1236"/>
    </row>
    <row r="450" spans="1:16" x14ac:dyDescent="0.25">
      <c r="A450" s="1575" t="s">
        <v>10745</v>
      </c>
      <c r="B450" s="1576"/>
      <c r="C450" s="3094" t="s">
        <v>762</v>
      </c>
      <c r="D450" s="1578" t="s">
        <v>9972</v>
      </c>
      <c r="E450" s="2828" t="s">
        <v>9989</v>
      </c>
      <c r="F450" s="2829"/>
      <c r="G450" s="2829"/>
      <c r="H450" s="1266"/>
      <c r="I450" s="3095"/>
      <c r="K450" s="1178">
        <v>0</v>
      </c>
      <c r="N450" s="1178">
        <v>0</v>
      </c>
      <c r="P450" s="1236"/>
    </row>
    <row r="451" spans="1:16" x14ac:dyDescent="0.25">
      <c r="A451" s="1575" t="s">
        <v>10746</v>
      </c>
      <c r="B451" s="1576"/>
      <c r="C451" s="3094" t="s">
        <v>764</v>
      </c>
      <c r="D451" s="1578" t="s">
        <v>9972</v>
      </c>
      <c r="E451" s="2828" t="s">
        <v>9989</v>
      </c>
      <c r="F451" s="2829"/>
      <c r="G451" s="2829"/>
      <c r="H451" s="1266"/>
      <c r="I451" s="3095"/>
      <c r="K451" s="1178">
        <v>0</v>
      </c>
      <c r="N451" s="1178">
        <v>0</v>
      </c>
      <c r="P451" s="1236"/>
    </row>
    <row r="452" spans="1:16" x14ac:dyDescent="0.25">
      <c r="A452" s="1575" t="s">
        <v>10708</v>
      </c>
      <c r="B452" s="1576"/>
      <c r="C452" s="3094" t="s">
        <v>765</v>
      </c>
      <c r="D452" s="1578" t="s">
        <v>9972</v>
      </c>
      <c r="E452" s="2828" t="s">
        <v>9989</v>
      </c>
      <c r="F452" s="2829"/>
      <c r="G452" s="2829"/>
      <c r="H452" s="1266"/>
      <c r="I452" s="3095"/>
      <c r="K452" s="1178"/>
      <c r="N452" s="1178"/>
      <c r="P452" s="1236"/>
    </row>
    <row r="453" spans="1:16" x14ac:dyDescent="0.25">
      <c r="A453" s="1575" t="s">
        <v>10747</v>
      </c>
      <c r="B453" s="1576"/>
      <c r="C453" s="3094" t="s">
        <v>766</v>
      </c>
      <c r="D453" s="1578" t="s">
        <v>9972</v>
      </c>
      <c r="E453" s="2828" t="s">
        <v>9989</v>
      </c>
      <c r="F453" s="2829"/>
      <c r="G453" s="2829"/>
      <c r="H453" s="1266"/>
      <c r="I453" s="3095"/>
      <c r="K453" s="1178"/>
      <c r="N453" s="1178"/>
      <c r="P453" s="1236"/>
    </row>
    <row r="454" spans="1:16" x14ac:dyDescent="0.25">
      <c r="A454" s="1575" t="s">
        <v>10748</v>
      </c>
      <c r="B454" s="1576"/>
      <c r="C454" s="3094" t="s">
        <v>767</v>
      </c>
      <c r="D454" s="1578" t="s">
        <v>9972</v>
      </c>
      <c r="E454" s="2828" t="s">
        <v>9989</v>
      </c>
      <c r="F454" s="2829"/>
      <c r="G454" s="2829"/>
      <c r="H454" s="1266"/>
      <c r="I454" s="3095"/>
      <c r="K454" s="1178"/>
      <c r="N454" s="1178"/>
      <c r="P454" s="1236"/>
    </row>
    <row r="455" spans="1:16" x14ac:dyDescent="0.25">
      <c r="A455" s="1575" t="s">
        <v>10749</v>
      </c>
      <c r="B455" s="1576"/>
      <c r="C455" s="3094" t="s">
        <v>768</v>
      </c>
      <c r="D455" s="1578" t="s">
        <v>9972</v>
      </c>
      <c r="E455" s="2828" t="s">
        <v>9989</v>
      </c>
      <c r="F455" s="2829"/>
      <c r="G455" s="2829"/>
      <c r="H455" s="1266"/>
      <c r="I455" s="3095"/>
      <c r="K455" s="1178"/>
      <c r="N455" s="1178"/>
      <c r="P455" s="1234"/>
    </row>
    <row r="456" spans="1:16" x14ac:dyDescent="0.25">
      <c r="A456" s="1575" t="s">
        <v>10750</v>
      </c>
      <c r="B456" s="1576"/>
      <c r="C456" s="3094" t="s">
        <v>769</v>
      </c>
      <c r="D456" s="1578" t="s">
        <v>9972</v>
      </c>
      <c r="E456" s="2828" t="s">
        <v>9989</v>
      </c>
      <c r="F456" s="2829"/>
      <c r="G456" s="2829"/>
      <c r="H456" s="1266"/>
      <c r="I456" s="3095"/>
      <c r="K456" s="1178"/>
      <c r="N456" s="1178"/>
      <c r="P456" s="1234"/>
    </row>
    <row r="457" spans="1:16" x14ac:dyDescent="0.25">
      <c r="A457" s="1575" t="s">
        <v>10751</v>
      </c>
      <c r="B457" s="1576"/>
      <c r="C457" s="3094" t="s">
        <v>770</v>
      </c>
      <c r="D457" s="1578" t="s">
        <v>9972</v>
      </c>
      <c r="E457" s="2828" t="s">
        <v>9989</v>
      </c>
      <c r="F457" s="2829"/>
      <c r="G457" s="2829"/>
      <c r="H457" s="1266"/>
      <c r="I457" s="3095"/>
      <c r="K457" s="1178"/>
      <c r="N457" s="1178"/>
      <c r="P457" s="1234"/>
    </row>
    <row r="458" spans="1:16" x14ac:dyDescent="0.25">
      <c r="A458" s="1575" t="s">
        <v>10752</v>
      </c>
      <c r="B458" s="1576"/>
      <c r="C458" s="3094" t="s">
        <v>771</v>
      </c>
      <c r="D458" s="1578" t="s">
        <v>9972</v>
      </c>
      <c r="E458" s="2828" t="s">
        <v>9989</v>
      </c>
      <c r="F458" s="2829"/>
      <c r="G458" s="2829"/>
      <c r="H458" s="1266"/>
      <c r="I458" s="3095"/>
      <c r="K458" s="1178"/>
      <c r="N458" s="1178"/>
      <c r="P458" s="1234"/>
    </row>
    <row r="459" spans="1:16" x14ac:dyDescent="0.25">
      <c r="A459" s="1575" t="s">
        <v>10753</v>
      </c>
      <c r="B459" s="1576"/>
      <c r="C459" s="3094" t="s">
        <v>772</v>
      </c>
      <c r="D459" s="1578" t="s">
        <v>9972</v>
      </c>
      <c r="E459" s="2828" t="s">
        <v>9989</v>
      </c>
      <c r="F459" s="2829"/>
      <c r="G459" s="2829"/>
      <c r="H459" s="1266"/>
      <c r="I459" s="3095"/>
      <c r="K459" s="1178"/>
      <c r="N459" s="1178"/>
      <c r="P459" s="1234"/>
    </row>
    <row r="460" spans="1:16" x14ac:dyDescent="0.25">
      <c r="A460" s="1575" t="s">
        <v>10754</v>
      </c>
      <c r="B460" s="1576"/>
      <c r="C460" s="3094" t="s">
        <v>773</v>
      </c>
      <c r="D460" s="1578" t="s">
        <v>9972</v>
      </c>
      <c r="E460" s="2828" t="s">
        <v>9989</v>
      </c>
      <c r="F460" s="2829"/>
      <c r="G460" s="2829"/>
      <c r="H460" s="1266"/>
      <c r="I460" s="3095"/>
      <c r="K460" s="1178"/>
      <c r="N460" s="1178"/>
      <c r="P460" s="1234"/>
    </row>
    <row r="461" spans="1:16" x14ac:dyDescent="0.25">
      <c r="A461" s="1575" t="s">
        <v>10756</v>
      </c>
      <c r="B461" s="1576"/>
      <c r="C461" s="3094" t="s">
        <v>10755</v>
      </c>
      <c r="D461" s="1578" t="s">
        <v>9972</v>
      </c>
      <c r="E461" s="2828" t="s">
        <v>9989</v>
      </c>
      <c r="F461" s="2829"/>
      <c r="G461" s="2829"/>
      <c r="H461" s="1266"/>
      <c r="I461" s="3095"/>
      <c r="K461" s="1178"/>
      <c r="N461" s="1178"/>
      <c r="P461" s="1234"/>
    </row>
    <row r="462" spans="1:16" x14ac:dyDescent="0.25">
      <c r="A462" s="1575" t="s">
        <v>10758</v>
      </c>
      <c r="B462" s="1576"/>
      <c r="C462" s="3094" t="s">
        <v>10757</v>
      </c>
      <c r="D462" s="1578" t="s">
        <v>9972</v>
      </c>
      <c r="E462" s="2828" t="s">
        <v>9989</v>
      </c>
      <c r="F462" s="2829"/>
      <c r="G462" s="2829"/>
      <c r="H462" s="1266"/>
      <c r="I462" s="3095"/>
      <c r="K462" s="1178"/>
      <c r="N462" s="1178"/>
      <c r="P462" s="1234"/>
    </row>
    <row r="463" spans="1:16" x14ac:dyDescent="0.25">
      <c r="A463" s="1575" t="s">
        <v>10760</v>
      </c>
      <c r="B463" s="1576"/>
      <c r="C463" s="3094" t="s">
        <v>10759</v>
      </c>
      <c r="D463" s="1578" t="s">
        <v>9972</v>
      </c>
      <c r="E463" s="2828" t="s">
        <v>9989</v>
      </c>
      <c r="F463" s="2829"/>
      <c r="G463" s="2829"/>
      <c r="H463" s="1266"/>
      <c r="I463" s="3095"/>
      <c r="K463" s="1178"/>
      <c r="N463" s="1178"/>
      <c r="P463" s="1234"/>
    </row>
    <row r="464" spans="1:16" x14ac:dyDescent="0.25">
      <c r="A464" s="1575" t="s">
        <v>10762</v>
      </c>
      <c r="B464" s="1576"/>
      <c r="C464" s="3094" t="s">
        <v>10761</v>
      </c>
      <c r="D464" s="1578" t="s">
        <v>9972</v>
      </c>
      <c r="E464" s="2828" t="s">
        <v>2</v>
      </c>
      <c r="F464" s="2829"/>
      <c r="G464" s="2829"/>
      <c r="H464" s="1266"/>
      <c r="I464" s="3095"/>
      <c r="K464" s="1178"/>
      <c r="N464" s="1178"/>
      <c r="P464" s="1234"/>
    </row>
    <row r="465" spans="1:16" x14ac:dyDescent="0.25">
      <c r="A465" s="1575" t="s">
        <v>10764</v>
      </c>
      <c r="B465" s="1576"/>
      <c r="C465" s="3094" t="s">
        <v>10763</v>
      </c>
      <c r="D465" s="1578" t="s">
        <v>9972</v>
      </c>
      <c r="E465" s="2828" t="s">
        <v>9989</v>
      </c>
      <c r="F465" s="2829"/>
      <c r="G465" s="2829"/>
      <c r="H465" s="1266"/>
      <c r="I465" s="3095"/>
      <c r="K465" s="1178"/>
      <c r="N465" s="1178"/>
      <c r="P465" s="1234"/>
    </row>
    <row r="466" spans="1:16" x14ac:dyDescent="0.25">
      <c r="A466" s="1575" t="s">
        <v>10766</v>
      </c>
      <c r="B466" s="1576"/>
      <c r="C466" s="3094" t="s">
        <v>10765</v>
      </c>
      <c r="D466" s="1578" t="s">
        <v>9972</v>
      </c>
      <c r="E466" s="2828" t="s">
        <v>2</v>
      </c>
      <c r="F466" s="2829"/>
      <c r="G466" s="2829"/>
      <c r="H466" s="1266"/>
      <c r="I466" s="3095"/>
      <c r="K466" s="1178"/>
      <c r="N466" s="1178"/>
      <c r="P466" s="1234"/>
    </row>
    <row r="467" spans="1:16" x14ac:dyDescent="0.25">
      <c r="A467" s="1575" t="s">
        <v>10768</v>
      </c>
      <c r="B467" s="1576"/>
      <c r="C467" s="3094" t="s">
        <v>10767</v>
      </c>
      <c r="D467" s="1578" t="s">
        <v>9972</v>
      </c>
      <c r="E467" s="2828" t="s">
        <v>2</v>
      </c>
      <c r="F467" s="2829"/>
      <c r="G467" s="2829"/>
      <c r="H467" s="1266"/>
      <c r="I467" s="3095"/>
      <c r="K467" s="1178"/>
      <c r="N467" s="1178"/>
      <c r="P467" s="1234"/>
    </row>
    <row r="468" spans="1:16" x14ac:dyDescent="0.25">
      <c r="A468" s="1575" t="s">
        <v>10769</v>
      </c>
      <c r="B468" s="1576"/>
      <c r="C468" s="3094" t="s">
        <v>774</v>
      </c>
      <c r="D468" s="1578" t="s">
        <v>9972</v>
      </c>
      <c r="E468" s="2828" t="s">
        <v>9989</v>
      </c>
      <c r="F468" s="2829"/>
      <c r="G468" s="2829"/>
      <c r="H468" s="1266"/>
      <c r="I468" s="3095"/>
      <c r="K468" s="1178"/>
      <c r="N468" s="1178"/>
      <c r="P468" s="1234"/>
    </row>
    <row r="469" spans="1:16" x14ac:dyDescent="0.25">
      <c r="A469" s="1575" t="s">
        <v>10770</v>
      </c>
      <c r="B469" s="1576"/>
      <c r="C469" s="3094" t="s">
        <v>775</v>
      </c>
      <c r="D469" s="1578" t="s">
        <v>9972</v>
      </c>
      <c r="E469" s="2828" t="s">
        <v>9989</v>
      </c>
      <c r="F469" s="2829"/>
      <c r="G469" s="2829"/>
      <c r="H469" s="1266"/>
      <c r="I469" s="3095"/>
      <c r="K469" s="1178"/>
      <c r="N469" s="1178"/>
      <c r="P469" s="1234"/>
    </row>
    <row r="470" spans="1:16" x14ac:dyDescent="0.25">
      <c r="A470" s="1575" t="s">
        <v>10771</v>
      </c>
      <c r="B470" s="1576"/>
      <c r="C470" s="3094" t="s">
        <v>776</v>
      </c>
      <c r="D470" s="1578" t="s">
        <v>9972</v>
      </c>
      <c r="E470" s="2828" t="s">
        <v>9989</v>
      </c>
      <c r="F470" s="2829"/>
      <c r="G470" s="2829"/>
      <c r="H470" s="1266"/>
      <c r="I470" s="3095"/>
      <c r="K470" s="1178"/>
      <c r="N470" s="1178"/>
      <c r="P470" s="1234"/>
    </row>
    <row r="471" spans="1:16" x14ac:dyDescent="0.25">
      <c r="A471" s="1575" t="s">
        <v>10772</v>
      </c>
      <c r="B471" s="1576"/>
      <c r="C471" s="3094" t="s">
        <v>784</v>
      </c>
      <c r="D471" s="1578" t="s">
        <v>9972</v>
      </c>
      <c r="E471" s="2828" t="s">
        <v>9989</v>
      </c>
      <c r="F471" s="2829"/>
      <c r="G471" s="2829"/>
      <c r="H471" s="1266"/>
      <c r="I471" s="3095"/>
      <c r="K471" s="1178"/>
      <c r="N471" s="1178"/>
      <c r="P471" s="1234"/>
    </row>
    <row r="472" spans="1:16" x14ac:dyDescent="0.25">
      <c r="A472" s="1575" t="s">
        <v>10773</v>
      </c>
      <c r="B472" s="1576"/>
      <c r="C472" s="3094" t="s">
        <v>786</v>
      </c>
      <c r="D472" s="1578" t="s">
        <v>9972</v>
      </c>
      <c r="E472" s="2828" t="s">
        <v>9989</v>
      </c>
      <c r="F472" s="2829"/>
      <c r="G472" s="2829"/>
      <c r="H472" s="1266"/>
      <c r="I472" s="3095"/>
      <c r="K472" s="1178"/>
      <c r="N472" s="1178"/>
      <c r="P472" s="1234"/>
    </row>
    <row r="473" spans="1:16" x14ac:dyDescent="0.25">
      <c r="A473" s="1575" t="s">
        <v>10774</v>
      </c>
      <c r="B473" s="1576"/>
      <c r="C473" s="3094" t="s">
        <v>787</v>
      </c>
      <c r="D473" s="1578" t="s">
        <v>9972</v>
      </c>
      <c r="E473" s="2828" t="s">
        <v>9989</v>
      </c>
      <c r="F473" s="2829"/>
      <c r="G473" s="2829"/>
      <c r="H473" s="1266"/>
      <c r="I473" s="3095"/>
      <c r="K473" s="1178"/>
      <c r="N473" s="1178"/>
      <c r="P473" s="1234"/>
    </row>
    <row r="474" spans="1:16" x14ac:dyDescent="0.25">
      <c r="A474" s="1575" t="s">
        <v>10775</v>
      </c>
      <c r="B474" s="1576"/>
      <c r="C474" s="3094" t="s">
        <v>788</v>
      </c>
      <c r="D474" s="1578" t="s">
        <v>9972</v>
      </c>
      <c r="E474" s="2828" t="s">
        <v>9989</v>
      </c>
      <c r="F474" s="2829"/>
      <c r="G474" s="2829"/>
      <c r="H474" s="1266"/>
      <c r="I474" s="3095"/>
      <c r="K474" s="1178"/>
      <c r="N474" s="1178"/>
      <c r="P474" s="1234"/>
    </row>
    <row r="475" spans="1:16" x14ac:dyDescent="0.25">
      <c r="A475" s="1575" t="s">
        <v>10776</v>
      </c>
      <c r="B475" s="1576"/>
      <c r="C475" s="3094" t="s">
        <v>789</v>
      </c>
      <c r="D475" s="1578" t="s">
        <v>9972</v>
      </c>
      <c r="E475" s="2828" t="s">
        <v>9989</v>
      </c>
      <c r="F475" s="2829"/>
      <c r="G475" s="2829"/>
      <c r="H475" s="1266"/>
      <c r="I475" s="3095"/>
      <c r="K475" s="1178"/>
      <c r="N475" s="1178"/>
      <c r="P475" s="1234"/>
    </row>
    <row r="476" spans="1:16" x14ac:dyDescent="0.25">
      <c r="A476" s="1575" t="s">
        <v>10778</v>
      </c>
      <c r="B476" s="1576"/>
      <c r="C476" s="3094" t="s">
        <v>10777</v>
      </c>
      <c r="D476" s="1578" t="s">
        <v>9972</v>
      </c>
      <c r="E476" s="2828" t="s">
        <v>9989</v>
      </c>
      <c r="F476" s="2829"/>
      <c r="G476" s="2829"/>
      <c r="H476" s="1266"/>
      <c r="I476" s="3095"/>
      <c r="K476" s="1178"/>
      <c r="N476" s="1178"/>
      <c r="P476" s="1234"/>
    </row>
    <row r="477" spans="1:16" x14ac:dyDescent="0.25">
      <c r="A477" s="1575" t="s">
        <v>10779</v>
      </c>
      <c r="B477" s="1576"/>
      <c r="C477" s="3094" t="s">
        <v>791</v>
      </c>
      <c r="D477" s="1578" t="s">
        <v>9972</v>
      </c>
      <c r="E477" s="2828" t="s">
        <v>9989</v>
      </c>
      <c r="F477" s="2829"/>
      <c r="G477" s="2829"/>
      <c r="H477" s="1266"/>
      <c r="I477" s="3095"/>
      <c r="K477" s="1178"/>
      <c r="N477" s="1178"/>
      <c r="P477" s="1234"/>
    </row>
    <row r="478" spans="1:16" x14ac:dyDescent="0.25">
      <c r="A478" s="1575" t="s">
        <v>10781</v>
      </c>
      <c r="B478" s="1576"/>
      <c r="C478" s="3094" t="s">
        <v>10780</v>
      </c>
      <c r="D478" s="1578" t="s">
        <v>9972</v>
      </c>
      <c r="E478" s="2828" t="s">
        <v>9989</v>
      </c>
      <c r="F478" s="2829"/>
      <c r="G478" s="2829"/>
      <c r="H478" s="1266"/>
      <c r="I478" s="3095"/>
      <c r="K478" s="1178"/>
      <c r="N478" s="1178"/>
      <c r="P478" s="1234"/>
    </row>
    <row r="479" spans="1:16" x14ac:dyDescent="0.25">
      <c r="A479" s="1575" t="s">
        <v>10782</v>
      </c>
      <c r="B479" s="1576"/>
      <c r="C479" s="3094" t="s">
        <v>803</v>
      </c>
      <c r="D479" s="1578" t="s">
        <v>9972</v>
      </c>
      <c r="E479" s="2828" t="s">
        <v>9989</v>
      </c>
      <c r="F479" s="2829"/>
      <c r="G479" s="2829"/>
      <c r="H479" s="1266"/>
      <c r="I479" s="3095"/>
      <c r="K479" s="1178"/>
      <c r="N479" s="1178"/>
      <c r="P479" s="1234"/>
    </row>
    <row r="480" spans="1:16" x14ac:dyDescent="0.25">
      <c r="A480" s="1575" t="s">
        <v>10784</v>
      </c>
      <c r="B480" s="1576"/>
      <c r="C480" s="3094" t="s">
        <v>10783</v>
      </c>
      <c r="D480" s="1578" t="s">
        <v>9972</v>
      </c>
      <c r="E480" s="2828" t="s">
        <v>9989</v>
      </c>
      <c r="F480" s="2829"/>
      <c r="G480" s="2829"/>
      <c r="H480" s="1266"/>
      <c r="I480" s="3095"/>
      <c r="K480" s="1178"/>
      <c r="N480" s="1178"/>
      <c r="P480" s="1234"/>
    </row>
    <row r="481" spans="1:16" x14ac:dyDescent="0.25">
      <c r="A481" s="1575" t="s">
        <v>10751</v>
      </c>
      <c r="B481" s="1576"/>
      <c r="C481" s="3094" t="s">
        <v>804</v>
      </c>
      <c r="D481" s="1578" t="s">
        <v>9972</v>
      </c>
      <c r="E481" s="2828" t="s">
        <v>9989</v>
      </c>
      <c r="F481" s="2829"/>
      <c r="G481" s="2829"/>
      <c r="H481" s="1266"/>
      <c r="I481" s="3095"/>
      <c r="K481" s="1178"/>
      <c r="N481" s="1178"/>
      <c r="P481" s="1234"/>
    </row>
    <row r="482" spans="1:16" x14ac:dyDescent="0.25">
      <c r="A482" s="1575" t="s">
        <v>10752</v>
      </c>
      <c r="B482" s="1576"/>
      <c r="C482" s="3094" t="s">
        <v>805</v>
      </c>
      <c r="D482" s="1578" t="s">
        <v>9972</v>
      </c>
      <c r="E482" s="2828" t="s">
        <v>9989</v>
      </c>
      <c r="F482" s="2829"/>
      <c r="G482" s="2829"/>
      <c r="H482" s="1266"/>
      <c r="I482" s="3095"/>
      <c r="K482" s="1178"/>
      <c r="N482" s="1178"/>
      <c r="P482" s="1234"/>
    </row>
    <row r="483" spans="1:16" x14ac:dyDescent="0.25">
      <c r="A483" s="1575" t="s">
        <v>10785</v>
      </c>
      <c r="B483" s="1576"/>
      <c r="C483" s="3094" t="s">
        <v>808</v>
      </c>
      <c r="D483" s="1578" t="s">
        <v>9972</v>
      </c>
      <c r="E483" s="2828" t="s">
        <v>9989</v>
      </c>
      <c r="F483" s="2829"/>
      <c r="G483" s="2829"/>
      <c r="H483" s="1266"/>
      <c r="I483" s="3095"/>
      <c r="K483" s="1178"/>
      <c r="N483" s="1178"/>
      <c r="P483" s="1234"/>
    </row>
    <row r="484" spans="1:16" x14ac:dyDescent="0.25">
      <c r="A484" s="1575" t="s">
        <v>10786</v>
      </c>
      <c r="B484" s="1576"/>
      <c r="C484" s="3094" t="s">
        <v>809</v>
      </c>
      <c r="D484" s="1578" t="s">
        <v>9972</v>
      </c>
      <c r="E484" s="2828" t="s">
        <v>9989</v>
      </c>
      <c r="F484" s="2829"/>
      <c r="G484" s="2829"/>
      <c r="H484" s="1266"/>
      <c r="I484" s="3095"/>
      <c r="K484" s="1178"/>
      <c r="N484" s="1178"/>
      <c r="P484" s="1234"/>
    </row>
    <row r="485" spans="1:16" x14ac:dyDescent="0.25">
      <c r="A485" s="1575" t="s">
        <v>10787</v>
      </c>
      <c r="B485" s="1576"/>
      <c r="C485" s="3094" t="s">
        <v>810</v>
      </c>
      <c r="D485" s="1578" t="s">
        <v>9972</v>
      </c>
      <c r="E485" s="2828" t="s">
        <v>9989</v>
      </c>
      <c r="F485" s="2829"/>
      <c r="G485" s="2829"/>
      <c r="H485" s="1266"/>
      <c r="I485" s="3095"/>
      <c r="K485" s="1178"/>
      <c r="N485" s="1178"/>
      <c r="P485" s="1234"/>
    </row>
    <row r="486" spans="1:16" x14ac:dyDescent="0.25">
      <c r="A486" s="1575" t="s">
        <v>10789</v>
      </c>
      <c r="B486" s="1576"/>
      <c r="C486" s="3094" t="s">
        <v>10788</v>
      </c>
      <c r="D486" s="1578" t="s">
        <v>9972</v>
      </c>
      <c r="E486" s="2828" t="s">
        <v>9989</v>
      </c>
      <c r="F486" s="2829"/>
      <c r="G486" s="2829"/>
      <c r="H486" s="1266"/>
      <c r="I486" s="3095"/>
      <c r="K486" s="1178"/>
      <c r="N486" s="1178"/>
      <c r="P486" s="1234"/>
    </row>
    <row r="487" spans="1:16" x14ac:dyDescent="0.25">
      <c r="A487" s="1575" t="s">
        <v>10791</v>
      </c>
      <c r="B487" s="1576"/>
      <c r="C487" s="3094" t="s">
        <v>10790</v>
      </c>
      <c r="D487" s="1578" t="s">
        <v>9972</v>
      </c>
      <c r="E487" s="2828" t="s">
        <v>9989</v>
      </c>
      <c r="F487" s="2829"/>
      <c r="G487" s="2829"/>
      <c r="H487" s="1266"/>
      <c r="I487" s="3095"/>
      <c r="K487" s="1178"/>
      <c r="N487" s="1178"/>
      <c r="P487" s="1234"/>
    </row>
    <row r="488" spans="1:16" ht="30" x14ac:dyDescent="0.25">
      <c r="A488" s="1590" t="s">
        <v>10792</v>
      </c>
      <c r="B488" s="1591"/>
      <c r="C488" s="3099" t="s">
        <v>10790</v>
      </c>
      <c r="D488" s="1592"/>
      <c r="E488" s="2828" t="s">
        <v>11245</v>
      </c>
      <c r="F488" s="2829">
        <v>3</v>
      </c>
      <c r="G488" s="2829">
        <v>3</v>
      </c>
      <c r="H488" s="3100"/>
      <c r="I488" s="3101" t="s">
        <v>10793</v>
      </c>
      <c r="K488" s="453"/>
      <c r="N488" s="453"/>
      <c r="P488" s="1234"/>
    </row>
    <row r="489" spans="1:16" x14ac:dyDescent="0.25">
      <c r="A489" s="1575" t="s">
        <v>10794</v>
      </c>
      <c r="B489" s="1576"/>
      <c r="C489" s="3094" t="s">
        <v>8141</v>
      </c>
      <c r="D489" s="1578" t="s">
        <v>9972</v>
      </c>
      <c r="E489" s="2828" t="s">
        <v>9989</v>
      </c>
      <c r="F489" s="2829"/>
      <c r="G489" s="2829"/>
      <c r="H489" s="1266"/>
      <c r="I489" s="3095"/>
      <c r="K489" s="1178"/>
      <c r="N489" s="1178"/>
      <c r="P489" s="1234"/>
    </row>
    <row r="490" spans="1:16" x14ac:dyDescent="0.25">
      <c r="A490" s="1575" t="s">
        <v>10795</v>
      </c>
      <c r="B490" s="1576"/>
      <c r="C490" s="3094" t="s">
        <v>826</v>
      </c>
      <c r="D490" s="1578" t="s">
        <v>9972</v>
      </c>
      <c r="E490" s="2828" t="s">
        <v>9989</v>
      </c>
      <c r="F490" s="2829"/>
      <c r="G490" s="2829"/>
      <c r="H490" s="1266"/>
      <c r="I490" s="3095"/>
      <c r="K490" s="1178"/>
      <c r="N490" s="1178"/>
      <c r="P490" s="1234"/>
    </row>
    <row r="491" spans="1:16" x14ac:dyDescent="0.25">
      <c r="A491" s="1575" t="s">
        <v>10797</v>
      </c>
      <c r="B491" s="1576"/>
      <c r="C491" s="3094" t="s">
        <v>10796</v>
      </c>
      <c r="D491" s="1578" t="s">
        <v>9972</v>
      </c>
      <c r="E491" s="2828" t="s">
        <v>9989</v>
      </c>
      <c r="F491" s="2829"/>
      <c r="G491" s="2829"/>
      <c r="H491" s="1266"/>
      <c r="I491" s="3095"/>
      <c r="K491" s="1178"/>
      <c r="N491" s="1178"/>
      <c r="P491" s="1234"/>
    </row>
    <row r="492" spans="1:16" x14ac:dyDescent="0.25">
      <c r="A492" s="1575" t="s">
        <v>10798</v>
      </c>
      <c r="B492" s="1576"/>
      <c r="C492" s="3094" t="s">
        <v>827</v>
      </c>
      <c r="D492" s="1578" t="s">
        <v>9972</v>
      </c>
      <c r="E492" s="2828" t="s">
        <v>9989</v>
      </c>
      <c r="F492" s="2829"/>
      <c r="G492" s="2829"/>
      <c r="H492" s="1266"/>
      <c r="I492" s="3095"/>
      <c r="K492" s="1178"/>
      <c r="N492" s="1178"/>
      <c r="P492" s="1234"/>
    </row>
    <row r="493" spans="1:16" x14ac:dyDescent="0.25">
      <c r="A493" s="1575" t="s">
        <v>10799</v>
      </c>
      <c r="B493" s="1576"/>
      <c r="C493" s="3094" t="s">
        <v>828</v>
      </c>
      <c r="D493" s="1578" t="s">
        <v>9972</v>
      </c>
      <c r="E493" s="2828" t="s">
        <v>9989</v>
      </c>
      <c r="F493" s="2829"/>
      <c r="G493" s="2829"/>
      <c r="H493" s="1266"/>
      <c r="I493" s="3095"/>
      <c r="K493" s="1178"/>
      <c r="N493" s="1178"/>
      <c r="P493" s="1234"/>
    </row>
    <row r="494" spans="1:16" x14ac:dyDescent="0.25">
      <c r="A494" s="1584" t="s">
        <v>10920</v>
      </c>
      <c r="B494" s="1585"/>
      <c r="C494" s="3105" t="s">
        <v>829</v>
      </c>
      <c r="D494" s="1587" t="s">
        <v>10006</v>
      </c>
      <c r="E494" s="3116" t="s">
        <v>1091</v>
      </c>
      <c r="F494" s="1270"/>
      <c r="G494" s="1270"/>
      <c r="H494" s="1270"/>
      <c r="I494" s="2830"/>
      <c r="K494" s="1180"/>
      <c r="N494" s="1180"/>
      <c r="P494" s="1234"/>
    </row>
    <row r="495" spans="1:16" x14ac:dyDescent="0.25">
      <c r="A495" s="1584" t="s">
        <v>10801</v>
      </c>
      <c r="B495" s="1585"/>
      <c r="C495" s="3105" t="s">
        <v>10800</v>
      </c>
      <c r="D495" s="1587" t="s">
        <v>10006</v>
      </c>
      <c r="E495" s="3116" t="s">
        <v>1091</v>
      </c>
      <c r="F495" s="1270"/>
      <c r="G495" s="1270"/>
      <c r="H495" s="1270"/>
      <c r="I495" s="2830"/>
      <c r="K495" s="1186"/>
      <c r="N495" s="1186"/>
      <c r="P495" s="1234"/>
    </row>
    <row r="496" spans="1:16" x14ac:dyDescent="0.25">
      <c r="A496" s="1584" t="s">
        <v>10926</v>
      </c>
      <c r="B496" s="1585"/>
      <c r="C496" s="3105" t="s">
        <v>830</v>
      </c>
      <c r="D496" s="1587" t="s">
        <v>10006</v>
      </c>
      <c r="E496" s="3116" t="s">
        <v>1091</v>
      </c>
      <c r="F496" s="1270"/>
      <c r="G496" s="1270"/>
      <c r="H496" s="1270"/>
      <c r="I496" s="2830"/>
      <c r="K496" s="1180"/>
      <c r="N496" s="1180"/>
      <c r="P496" s="1234"/>
    </row>
    <row r="497" spans="1:16" ht="45" x14ac:dyDescent="0.25">
      <c r="A497" s="1575" t="s">
        <v>10802</v>
      </c>
      <c r="B497" s="1576"/>
      <c r="C497" s="3094" t="s">
        <v>832</v>
      </c>
      <c r="D497" s="1578" t="s">
        <v>9972</v>
      </c>
      <c r="E497" s="2828" t="s">
        <v>11245</v>
      </c>
      <c r="F497" s="2829">
        <v>8</v>
      </c>
      <c r="G497" s="2829">
        <v>8</v>
      </c>
      <c r="H497" s="1266"/>
      <c r="I497" s="3095" t="s">
        <v>10803</v>
      </c>
      <c r="K497" s="1178"/>
      <c r="N497" s="1178"/>
      <c r="P497" s="1234"/>
    </row>
    <row r="498" spans="1:16" x14ac:dyDescent="0.25">
      <c r="A498" s="1575" t="s">
        <v>10804</v>
      </c>
      <c r="B498" s="1576"/>
      <c r="C498" s="3094" t="s">
        <v>832</v>
      </c>
      <c r="D498" s="1578" t="s">
        <v>9972</v>
      </c>
      <c r="E498" s="2828" t="s">
        <v>9989</v>
      </c>
      <c r="F498" s="2829"/>
      <c r="G498" s="2829"/>
      <c r="H498" s="1266"/>
      <c r="I498" s="3095"/>
      <c r="K498" s="1178"/>
      <c r="N498" s="1178"/>
      <c r="P498" s="1234"/>
    </row>
    <row r="499" spans="1:16" x14ac:dyDescent="0.25">
      <c r="A499" s="1575" t="s">
        <v>10806</v>
      </c>
      <c r="B499" s="1576"/>
      <c r="C499" s="3094" t="s">
        <v>10805</v>
      </c>
      <c r="D499" s="1578" t="s">
        <v>9972</v>
      </c>
      <c r="E499" s="2828" t="s">
        <v>9989</v>
      </c>
      <c r="F499" s="2829"/>
      <c r="G499" s="2829"/>
      <c r="H499" s="1266"/>
      <c r="I499" s="3095"/>
      <c r="K499" s="1178"/>
      <c r="N499" s="1178"/>
      <c r="P499" s="1234"/>
    </row>
    <row r="500" spans="1:16" ht="30" x14ac:dyDescent="0.25">
      <c r="A500" s="1575" t="s">
        <v>10807</v>
      </c>
      <c r="B500" s="1576"/>
      <c r="C500" s="3094" t="s">
        <v>10805</v>
      </c>
      <c r="D500" s="1578" t="s">
        <v>9972</v>
      </c>
      <c r="E500" s="2828" t="s">
        <v>11245</v>
      </c>
      <c r="F500" s="2829">
        <v>8</v>
      </c>
      <c r="G500" s="2829">
        <v>8</v>
      </c>
      <c r="H500" s="1266"/>
      <c r="I500" s="3095" t="s">
        <v>10808</v>
      </c>
      <c r="K500" s="1178"/>
      <c r="N500" s="1178"/>
      <c r="P500" s="1234"/>
    </row>
    <row r="501" spans="1:16" x14ac:dyDescent="0.25">
      <c r="A501" s="1575" t="s">
        <v>10809</v>
      </c>
      <c r="B501" s="1576"/>
      <c r="C501" s="3094" t="s">
        <v>8102</v>
      </c>
      <c r="D501" s="1578" t="s">
        <v>9972</v>
      </c>
      <c r="E501" s="2828" t="s">
        <v>11245</v>
      </c>
      <c r="F501" s="2829">
        <v>1</v>
      </c>
      <c r="G501" s="2829">
        <v>1</v>
      </c>
      <c r="H501" s="1266"/>
      <c r="I501" s="3095" t="s">
        <v>10810</v>
      </c>
      <c r="K501" s="1178"/>
      <c r="N501" s="1178"/>
      <c r="P501" s="1234"/>
    </row>
    <row r="502" spans="1:16" x14ac:dyDescent="0.25">
      <c r="A502" s="1575" t="s">
        <v>10811</v>
      </c>
      <c r="B502" s="1576"/>
      <c r="C502" s="3094" t="s">
        <v>8102</v>
      </c>
      <c r="D502" s="1578" t="s">
        <v>9972</v>
      </c>
      <c r="E502" s="2828" t="s">
        <v>9989</v>
      </c>
      <c r="F502" s="2829"/>
      <c r="G502" s="2829"/>
      <c r="H502" s="1266"/>
      <c r="I502" s="3095"/>
      <c r="K502" s="1178"/>
      <c r="N502" s="1178"/>
      <c r="P502" s="1234"/>
    </row>
    <row r="503" spans="1:16" x14ac:dyDescent="0.25">
      <c r="A503" s="1575" t="s">
        <v>10813</v>
      </c>
      <c r="B503" s="1576"/>
      <c r="C503" s="3094" t="s">
        <v>10812</v>
      </c>
      <c r="D503" s="1578" t="s">
        <v>9972</v>
      </c>
      <c r="E503" s="2828" t="s">
        <v>9989</v>
      </c>
      <c r="F503" s="2829"/>
      <c r="G503" s="2829"/>
      <c r="H503" s="1266"/>
      <c r="I503" s="3095"/>
      <c r="K503" s="1178"/>
      <c r="N503" s="1178"/>
      <c r="P503" s="1234"/>
    </row>
    <row r="504" spans="1:16" x14ac:dyDescent="0.25">
      <c r="A504" s="1575" t="s">
        <v>10814</v>
      </c>
      <c r="B504" s="1576"/>
      <c r="C504" s="3094" t="s">
        <v>10812</v>
      </c>
      <c r="D504" s="1578" t="s">
        <v>9972</v>
      </c>
      <c r="E504" s="2828" t="s">
        <v>11245</v>
      </c>
      <c r="F504" s="2829">
        <v>0</v>
      </c>
      <c r="G504" s="2829">
        <v>160</v>
      </c>
      <c r="H504" s="1266"/>
      <c r="I504" s="3095" t="s">
        <v>10810</v>
      </c>
      <c r="K504" s="1178"/>
      <c r="N504" s="1178"/>
      <c r="P504" s="1234"/>
    </row>
    <row r="505" spans="1:16" x14ac:dyDescent="0.25">
      <c r="A505" s="1575" t="s">
        <v>10816</v>
      </c>
      <c r="B505" s="1576"/>
      <c r="C505" s="3094" t="s">
        <v>10815</v>
      </c>
      <c r="D505" s="1578" t="s">
        <v>9972</v>
      </c>
      <c r="E505" s="2828" t="s">
        <v>9989</v>
      </c>
      <c r="F505" s="2829"/>
      <c r="G505" s="2829"/>
      <c r="H505" s="1266"/>
      <c r="I505" s="3095"/>
      <c r="K505" s="1178"/>
      <c r="N505" s="1178"/>
      <c r="P505" s="1234"/>
    </row>
    <row r="506" spans="1:16" x14ac:dyDescent="0.25">
      <c r="A506" s="1575" t="s">
        <v>10817</v>
      </c>
      <c r="B506" s="1576"/>
      <c r="C506" s="3094" t="s">
        <v>9721</v>
      </c>
      <c r="D506" s="1578" t="s">
        <v>9972</v>
      </c>
      <c r="E506" s="2828" t="s">
        <v>9989</v>
      </c>
      <c r="F506" s="2829"/>
      <c r="G506" s="2829"/>
      <c r="H506" s="1266"/>
      <c r="I506" s="3095"/>
      <c r="K506" s="1178"/>
      <c r="N506" s="1178"/>
      <c r="P506" s="1234"/>
    </row>
    <row r="507" spans="1:16" x14ac:dyDescent="0.25">
      <c r="A507" s="1575" t="s">
        <v>10819</v>
      </c>
      <c r="B507" s="1576"/>
      <c r="C507" s="3094" t="s">
        <v>10818</v>
      </c>
      <c r="D507" s="1578" t="s">
        <v>9972</v>
      </c>
      <c r="E507" s="2828" t="s">
        <v>9989</v>
      </c>
      <c r="F507" s="2829"/>
      <c r="G507" s="2829"/>
      <c r="H507" s="1266"/>
      <c r="I507" s="3095"/>
      <c r="K507" s="1178"/>
      <c r="N507" s="1178"/>
      <c r="P507" s="1234"/>
    </row>
    <row r="508" spans="1:16" x14ac:dyDescent="0.25">
      <c r="A508" s="1575" t="s">
        <v>10821</v>
      </c>
      <c r="B508" s="1576"/>
      <c r="C508" s="3094" t="s">
        <v>10820</v>
      </c>
      <c r="D508" s="1578" t="s">
        <v>9972</v>
      </c>
      <c r="E508" s="2828" t="s">
        <v>9989</v>
      </c>
      <c r="F508" s="2829"/>
      <c r="G508" s="2829"/>
      <c r="H508" s="1266"/>
      <c r="I508" s="3095"/>
      <c r="K508" s="1178"/>
      <c r="N508" s="1178"/>
      <c r="P508" s="1234"/>
    </row>
    <row r="509" spans="1:16" ht="30" x14ac:dyDescent="0.25">
      <c r="A509" s="1575" t="s">
        <v>10823</v>
      </c>
      <c r="B509" s="1576"/>
      <c r="C509" s="3094" t="s">
        <v>10822</v>
      </c>
      <c r="D509" s="1578" t="s">
        <v>9972</v>
      </c>
      <c r="E509" s="2828" t="s">
        <v>11245</v>
      </c>
      <c r="F509" s="2829">
        <v>8</v>
      </c>
      <c r="G509" s="2829">
        <v>16</v>
      </c>
      <c r="H509" s="1266"/>
      <c r="I509" s="3095" t="s">
        <v>10824</v>
      </c>
      <c r="K509" s="1178"/>
      <c r="N509" s="1178"/>
      <c r="P509" s="1234"/>
    </row>
    <row r="510" spans="1:16" ht="30" x14ac:dyDescent="0.25">
      <c r="A510" s="1575" t="s">
        <v>10826</v>
      </c>
      <c r="B510" s="1576"/>
      <c r="C510" s="3094" t="s">
        <v>10825</v>
      </c>
      <c r="D510" s="1578" t="s">
        <v>9972</v>
      </c>
      <c r="E510" s="2828" t="s">
        <v>11245</v>
      </c>
      <c r="F510" s="2829">
        <v>8</v>
      </c>
      <c r="G510" s="2829">
        <v>16</v>
      </c>
      <c r="H510" s="1266"/>
      <c r="I510" s="3095" t="s">
        <v>10827</v>
      </c>
      <c r="K510" s="1178"/>
      <c r="N510" s="1178"/>
      <c r="P510" s="1234"/>
    </row>
    <row r="511" spans="1:16" ht="30" x14ac:dyDescent="0.25">
      <c r="A511" s="1590" t="s">
        <v>10829</v>
      </c>
      <c r="B511" s="1591"/>
      <c r="C511" s="3099" t="s">
        <v>10828</v>
      </c>
      <c r="D511" s="1592"/>
      <c r="E511" s="2828" t="s">
        <v>292</v>
      </c>
      <c r="F511" s="2829">
        <v>6</v>
      </c>
      <c r="G511" s="2829">
        <v>6</v>
      </c>
      <c r="H511" s="3100"/>
      <c r="I511" s="3101" t="s">
        <v>10830</v>
      </c>
      <c r="K511" s="453"/>
      <c r="N511" s="453"/>
      <c r="P511" s="1234"/>
    </row>
    <row r="512" spans="1:16" ht="30" x14ac:dyDescent="0.25">
      <c r="A512" s="1590" t="s">
        <v>10832</v>
      </c>
      <c r="B512" s="1591"/>
      <c r="C512" s="3099" t="s">
        <v>10831</v>
      </c>
      <c r="D512" s="1592"/>
      <c r="E512" s="2828" t="s">
        <v>292</v>
      </c>
      <c r="F512" s="2829">
        <v>6</v>
      </c>
      <c r="G512" s="2829">
        <v>6</v>
      </c>
      <c r="H512" s="3100"/>
      <c r="I512" s="3101" t="s">
        <v>10833</v>
      </c>
      <c r="K512" s="453"/>
      <c r="N512" s="453"/>
      <c r="P512" s="1234"/>
    </row>
    <row r="513" spans="1:16" x14ac:dyDescent="0.25">
      <c r="A513" s="1575" t="s">
        <v>10835</v>
      </c>
      <c r="B513" s="1576"/>
      <c r="C513" s="3094" t="s">
        <v>10834</v>
      </c>
      <c r="D513" s="1578" t="s">
        <v>9972</v>
      </c>
      <c r="E513" s="2828" t="s">
        <v>11245</v>
      </c>
      <c r="F513" s="2829" t="s">
        <v>9987</v>
      </c>
      <c r="G513" s="2829" t="s">
        <v>9987</v>
      </c>
      <c r="H513" s="1266"/>
      <c r="I513" s="3095" t="s">
        <v>10836</v>
      </c>
      <c r="K513" s="1178"/>
      <c r="N513" s="1178"/>
      <c r="P513" s="1234"/>
    </row>
    <row r="514" spans="1:16" x14ac:dyDescent="0.25">
      <c r="A514" s="1575" t="s">
        <v>10838</v>
      </c>
      <c r="B514" s="1576"/>
      <c r="C514" s="3094" t="s">
        <v>10837</v>
      </c>
      <c r="D514" s="1578" t="s">
        <v>9972</v>
      </c>
      <c r="E514" s="2828" t="s">
        <v>11245</v>
      </c>
      <c r="F514" s="2829" t="s">
        <v>9987</v>
      </c>
      <c r="G514" s="2829" t="s">
        <v>9987</v>
      </c>
      <c r="H514" s="1266"/>
      <c r="I514" s="3095" t="s">
        <v>10839</v>
      </c>
      <c r="K514" s="1178"/>
      <c r="N514" s="1178"/>
      <c r="P514" s="1234"/>
    </row>
    <row r="515" spans="1:16" x14ac:dyDescent="0.25">
      <c r="A515" s="1575" t="s">
        <v>10841</v>
      </c>
      <c r="B515" s="1576"/>
      <c r="C515" s="3094" t="s">
        <v>10840</v>
      </c>
      <c r="D515" s="1578" t="s">
        <v>9972</v>
      </c>
      <c r="E515" s="2828" t="s">
        <v>11245</v>
      </c>
      <c r="F515" s="2829">
        <v>1</v>
      </c>
      <c r="G515" s="2829">
        <v>1</v>
      </c>
      <c r="H515" s="1266"/>
      <c r="I515" s="3095" t="s">
        <v>10842</v>
      </c>
      <c r="K515" s="1178"/>
      <c r="N515" s="1178"/>
      <c r="P515" s="1234"/>
    </row>
    <row r="516" spans="1:16" ht="30" x14ac:dyDescent="0.25">
      <c r="A516" s="1575" t="s">
        <v>10844</v>
      </c>
      <c r="B516" s="1576"/>
      <c r="C516" s="3094" t="s">
        <v>10843</v>
      </c>
      <c r="D516" s="1578" t="s">
        <v>9972</v>
      </c>
      <c r="E516" s="2828" t="s">
        <v>11245</v>
      </c>
      <c r="F516" s="2829">
        <v>8</v>
      </c>
      <c r="G516" s="2829">
        <v>8</v>
      </c>
      <c r="H516" s="1266"/>
      <c r="I516" s="3095" t="s">
        <v>10845</v>
      </c>
      <c r="K516" s="1178"/>
      <c r="N516" s="1178"/>
      <c r="P516" s="1234"/>
    </row>
    <row r="517" spans="1:16" x14ac:dyDescent="0.25">
      <c r="A517" s="1579" t="s">
        <v>10847</v>
      </c>
      <c r="B517" s="1576"/>
      <c r="C517" s="3094" t="s">
        <v>10846</v>
      </c>
      <c r="D517" s="1578" t="s">
        <v>9972</v>
      </c>
      <c r="E517" s="2828" t="s">
        <v>11245</v>
      </c>
      <c r="F517" s="2829">
        <v>1</v>
      </c>
      <c r="G517" s="2829">
        <v>1</v>
      </c>
      <c r="H517" s="1266"/>
      <c r="I517" s="3095" t="s">
        <v>10848</v>
      </c>
      <c r="K517" s="1178"/>
      <c r="N517" s="1178"/>
      <c r="P517" s="1234"/>
    </row>
    <row r="518" spans="1:16" x14ac:dyDescent="0.25">
      <c r="A518" s="1579" t="s">
        <v>10852</v>
      </c>
      <c r="B518" s="1576"/>
      <c r="C518" s="3094" t="s">
        <v>10851</v>
      </c>
      <c r="D518" s="1578" t="s">
        <v>9972</v>
      </c>
      <c r="E518" s="2828" t="s">
        <v>11245</v>
      </c>
      <c r="F518" s="2829">
        <v>1</v>
      </c>
      <c r="G518" s="2829">
        <v>1</v>
      </c>
      <c r="H518" s="1266"/>
      <c r="I518" s="3095" t="s">
        <v>10853</v>
      </c>
      <c r="K518" s="1178"/>
      <c r="N518" s="1178"/>
      <c r="P518" s="1234"/>
    </row>
    <row r="519" spans="1:16" x14ac:dyDescent="0.25">
      <c r="A519" s="1590" t="s">
        <v>1510</v>
      </c>
      <c r="B519" s="1591"/>
      <c r="C519" s="3099" t="s">
        <v>10857</v>
      </c>
      <c r="D519" s="1592"/>
      <c r="E519" s="2828" t="s">
        <v>11245</v>
      </c>
      <c r="F519" s="2829">
        <v>1</v>
      </c>
      <c r="G519" s="2829">
        <v>1</v>
      </c>
      <c r="H519" s="3100"/>
      <c r="I519" s="3101" t="s">
        <v>10858</v>
      </c>
      <c r="K519" s="453"/>
      <c r="N519" s="453"/>
      <c r="P519" s="1234"/>
    </row>
    <row r="520" spans="1:16" ht="26.25" customHeight="1" x14ac:dyDescent="0.25">
      <c r="A520" s="1575" t="s">
        <v>10860</v>
      </c>
      <c r="B520" s="1576"/>
      <c r="C520" s="3094" t="s">
        <v>10859</v>
      </c>
      <c r="D520" s="1578" t="s">
        <v>9972</v>
      </c>
      <c r="E520" s="2828" t="s">
        <v>11245</v>
      </c>
      <c r="F520" s="2829" t="s">
        <v>9987</v>
      </c>
      <c r="G520" s="2829" t="s">
        <v>9987</v>
      </c>
      <c r="H520" s="1266"/>
      <c r="I520" s="3095" t="s">
        <v>10861</v>
      </c>
      <c r="K520" s="1178"/>
      <c r="N520" s="1178"/>
      <c r="P520" s="1234"/>
    </row>
    <row r="521" spans="1:16" ht="45" x14ac:dyDescent="0.25">
      <c r="A521" s="1590" t="s">
        <v>10863</v>
      </c>
      <c r="B521" s="1591"/>
      <c r="C521" s="3099" t="s">
        <v>10862</v>
      </c>
      <c r="D521" s="1592"/>
      <c r="E521" s="2828" t="s">
        <v>11245</v>
      </c>
      <c r="F521" s="2829">
        <v>1</v>
      </c>
      <c r="G521" s="2829">
        <v>1</v>
      </c>
      <c r="H521" s="3100"/>
      <c r="I521" s="3101" t="s">
        <v>10864</v>
      </c>
      <c r="K521" s="453"/>
      <c r="N521" s="453"/>
      <c r="P521" s="1234"/>
    </row>
    <row r="522" spans="1:16" ht="45" x14ac:dyDescent="0.25">
      <c r="A522" s="1590" t="s">
        <v>10866</v>
      </c>
      <c r="B522" s="1591"/>
      <c r="C522" s="3099" t="s">
        <v>10865</v>
      </c>
      <c r="D522" s="1592"/>
      <c r="E522" s="2828" t="s">
        <v>11245</v>
      </c>
      <c r="F522" s="2829">
        <v>1</v>
      </c>
      <c r="G522" s="2829">
        <v>1</v>
      </c>
      <c r="H522" s="3100"/>
      <c r="I522" s="3101" t="s">
        <v>10867</v>
      </c>
      <c r="K522" s="453"/>
      <c r="N522" s="453"/>
      <c r="P522" s="1234"/>
    </row>
    <row r="523" spans="1:16" ht="30" x14ac:dyDescent="0.25">
      <c r="A523" s="3132" t="s">
        <v>10869</v>
      </c>
      <c r="B523" s="1591"/>
      <c r="C523" s="3099" t="s">
        <v>10868</v>
      </c>
      <c r="D523" s="1592"/>
      <c r="E523" s="2828" t="s">
        <v>11245</v>
      </c>
      <c r="F523" s="2829">
        <v>1</v>
      </c>
      <c r="G523" s="2829">
        <v>1</v>
      </c>
      <c r="H523" s="3100"/>
      <c r="I523" s="3101" t="s">
        <v>10870</v>
      </c>
      <c r="K523" s="453"/>
      <c r="N523" s="453"/>
      <c r="P523" s="1234"/>
    </row>
    <row r="524" spans="1:16" x14ac:dyDescent="0.25">
      <c r="A524" s="1590" t="s">
        <v>10875</v>
      </c>
      <c r="B524" s="1591"/>
      <c r="C524" s="3099" t="s">
        <v>10874</v>
      </c>
      <c r="D524" s="1592"/>
      <c r="E524" s="2828" t="s">
        <v>11245</v>
      </c>
      <c r="F524" s="2829" t="s">
        <v>9987</v>
      </c>
      <c r="G524" s="2829" t="s">
        <v>9987</v>
      </c>
      <c r="H524" s="3100"/>
      <c r="I524" s="3101" t="s">
        <v>10876</v>
      </c>
      <c r="K524" s="453"/>
      <c r="N524" s="453"/>
      <c r="P524" s="1234"/>
    </row>
    <row r="525" spans="1:16" ht="30" x14ac:dyDescent="0.25">
      <c r="A525" s="3132" t="s">
        <v>10878</v>
      </c>
      <c r="B525" s="1591"/>
      <c r="C525" s="3099" t="s">
        <v>10877</v>
      </c>
      <c r="D525" s="1592"/>
      <c r="E525" s="2828" t="s">
        <v>11245</v>
      </c>
      <c r="F525" s="2829" t="s">
        <v>9987</v>
      </c>
      <c r="G525" s="2829" t="s">
        <v>9987</v>
      </c>
      <c r="H525" s="3100"/>
      <c r="I525" s="3101" t="s">
        <v>10879</v>
      </c>
      <c r="K525" s="453"/>
      <c r="N525" s="453"/>
      <c r="P525" s="1234"/>
    </row>
    <row r="526" spans="1:16" x14ac:dyDescent="0.25">
      <c r="A526" s="1575" t="s">
        <v>10882</v>
      </c>
      <c r="B526" s="1576"/>
      <c r="C526" s="3094" t="s">
        <v>10881</v>
      </c>
      <c r="D526" s="1578" t="s">
        <v>9972</v>
      </c>
      <c r="E526" s="2828" t="s">
        <v>11245</v>
      </c>
      <c r="F526" s="2829" t="s">
        <v>9987</v>
      </c>
      <c r="G526" s="2829" t="s">
        <v>9987</v>
      </c>
      <c r="H526" s="1266"/>
      <c r="I526" s="3095" t="s">
        <v>10883</v>
      </c>
      <c r="K526" s="1178"/>
      <c r="N526" s="1178"/>
      <c r="P526" s="1234"/>
    </row>
    <row r="527" spans="1:16" x14ac:dyDescent="0.25">
      <c r="A527" s="1590" t="s">
        <v>10885</v>
      </c>
      <c r="B527" s="1591"/>
      <c r="C527" s="3099" t="s">
        <v>10884</v>
      </c>
      <c r="D527" s="1592"/>
      <c r="E527" s="3133" t="s">
        <v>11245</v>
      </c>
      <c r="F527" s="3100">
        <v>1</v>
      </c>
      <c r="G527" s="3100">
        <v>1</v>
      </c>
      <c r="H527" s="3100"/>
      <c r="I527" s="3101" t="s">
        <v>10886</v>
      </c>
      <c r="K527" s="1178"/>
      <c r="N527" s="1178"/>
      <c r="P527" s="1234"/>
    </row>
    <row r="528" spans="1:16" ht="30" x14ac:dyDescent="0.25">
      <c r="A528" s="1575" t="s">
        <v>9278</v>
      </c>
      <c r="B528" s="1576"/>
      <c r="C528" s="3094" t="s">
        <v>10887</v>
      </c>
      <c r="D528" s="1578" t="s">
        <v>9972</v>
      </c>
      <c r="E528" s="2828" t="s">
        <v>11245</v>
      </c>
      <c r="F528" s="2829">
        <v>6</v>
      </c>
      <c r="G528" s="2829">
        <v>6</v>
      </c>
      <c r="H528" s="1266"/>
      <c r="I528" s="3095" t="s">
        <v>10888</v>
      </c>
      <c r="K528" s="1178"/>
      <c r="N528" s="1178"/>
      <c r="P528" s="1234"/>
    </row>
    <row r="529" spans="1:16" x14ac:dyDescent="0.25">
      <c r="A529" s="1590" t="s">
        <v>10890</v>
      </c>
      <c r="B529" s="1591"/>
      <c r="C529" s="3099" t="s">
        <v>10889</v>
      </c>
      <c r="D529" s="1592"/>
      <c r="E529" s="3133" t="s">
        <v>11245</v>
      </c>
      <c r="F529" s="3100">
        <v>22</v>
      </c>
      <c r="G529" s="3100">
        <v>22</v>
      </c>
      <c r="H529" s="3100"/>
      <c r="I529" s="3101" t="s">
        <v>10891</v>
      </c>
      <c r="K529" s="1178"/>
      <c r="N529" s="1178"/>
      <c r="P529" s="1234"/>
    </row>
    <row r="530" spans="1:16" x14ac:dyDescent="0.25">
      <c r="A530" s="1575" t="s">
        <v>10893</v>
      </c>
      <c r="B530" s="1576"/>
      <c r="C530" s="3094" t="s">
        <v>10892</v>
      </c>
      <c r="D530" s="1578" t="s">
        <v>9972</v>
      </c>
      <c r="E530" s="2828" t="s">
        <v>11245</v>
      </c>
      <c r="F530" s="2829">
        <v>1</v>
      </c>
      <c r="G530" s="2829">
        <v>1</v>
      </c>
      <c r="H530" s="1266"/>
      <c r="I530" s="3095" t="s">
        <v>10894</v>
      </c>
      <c r="K530" s="1178"/>
      <c r="N530" s="1178"/>
      <c r="P530" s="1234"/>
    </row>
    <row r="531" spans="1:16" ht="30" x14ac:dyDescent="0.25">
      <c r="A531" s="1575" t="s">
        <v>10896</v>
      </c>
      <c r="B531" s="1576"/>
      <c r="C531" s="3094" t="s">
        <v>10895</v>
      </c>
      <c r="D531" s="1578" t="s">
        <v>9972</v>
      </c>
      <c r="E531" s="2828" t="s">
        <v>11245</v>
      </c>
      <c r="F531" s="2829">
        <v>1</v>
      </c>
      <c r="G531" s="2829">
        <v>1</v>
      </c>
      <c r="H531" s="1266"/>
      <c r="I531" s="3095" t="s">
        <v>10897</v>
      </c>
      <c r="K531" s="1178"/>
      <c r="N531" s="1178"/>
      <c r="P531" s="1234"/>
    </row>
    <row r="532" spans="1:16" ht="30" x14ac:dyDescent="0.25">
      <c r="A532" s="1575" t="s">
        <v>10899</v>
      </c>
      <c r="B532" s="1576"/>
      <c r="C532" s="3094" t="s">
        <v>10898</v>
      </c>
      <c r="D532" s="1578" t="s">
        <v>9972</v>
      </c>
      <c r="E532" s="2828" t="s">
        <v>11245</v>
      </c>
      <c r="F532" s="2829">
        <v>1</v>
      </c>
      <c r="G532" s="2829">
        <v>1</v>
      </c>
      <c r="H532" s="1266"/>
      <c r="I532" s="3095" t="s">
        <v>10900</v>
      </c>
      <c r="K532" s="1178"/>
      <c r="N532" s="1178"/>
      <c r="P532" s="1234"/>
    </row>
    <row r="533" spans="1:16" ht="30" x14ac:dyDescent="0.25">
      <c r="A533" s="1575" t="s">
        <v>10902</v>
      </c>
      <c r="B533" s="1576"/>
      <c r="C533" s="3094" t="s">
        <v>10901</v>
      </c>
      <c r="D533" s="1578" t="s">
        <v>9972</v>
      </c>
      <c r="E533" s="2828" t="s">
        <v>11245</v>
      </c>
      <c r="F533" s="2829">
        <v>3</v>
      </c>
      <c r="G533" s="2829">
        <v>3</v>
      </c>
      <c r="H533" s="1266"/>
      <c r="I533" s="3095" t="s">
        <v>10903</v>
      </c>
      <c r="K533" s="1178"/>
      <c r="N533" s="1178"/>
      <c r="P533" s="1234"/>
    </row>
    <row r="534" spans="1:16" x14ac:dyDescent="0.25">
      <c r="A534" s="1590" t="s">
        <v>10905</v>
      </c>
      <c r="B534" s="1591"/>
      <c r="C534" s="3099" t="s">
        <v>10904</v>
      </c>
      <c r="D534" s="1592"/>
      <c r="E534" s="2828" t="s">
        <v>11245</v>
      </c>
      <c r="F534" s="2829">
        <v>1</v>
      </c>
      <c r="G534" s="2829">
        <v>1</v>
      </c>
      <c r="H534" s="3100"/>
      <c r="I534" s="3101" t="s">
        <v>10906</v>
      </c>
      <c r="K534" s="453"/>
      <c r="N534" s="453"/>
      <c r="P534" s="1234"/>
    </row>
    <row r="535" spans="1:16" x14ac:dyDescent="0.25">
      <c r="A535" s="1590" t="s">
        <v>10908</v>
      </c>
      <c r="B535" s="1591"/>
      <c r="C535" s="3099" t="s">
        <v>10907</v>
      </c>
      <c r="D535" s="1592"/>
      <c r="E535" s="2828" t="s">
        <v>11245</v>
      </c>
      <c r="F535" s="2829">
        <v>2</v>
      </c>
      <c r="G535" s="2829">
        <v>2</v>
      </c>
      <c r="H535" s="3100"/>
      <c r="I535" s="3101" t="s">
        <v>10909</v>
      </c>
      <c r="K535" s="453"/>
      <c r="N535" s="453"/>
      <c r="P535" s="1234"/>
    </row>
    <row r="536" spans="1:16" x14ac:dyDescent="0.25">
      <c r="A536" s="1590" t="s">
        <v>10911</v>
      </c>
      <c r="B536" s="1591"/>
      <c r="C536" s="3099" t="s">
        <v>10910</v>
      </c>
      <c r="D536" s="1592"/>
      <c r="E536" s="2828" t="s">
        <v>11245</v>
      </c>
      <c r="F536" s="2829">
        <v>1</v>
      </c>
      <c r="G536" s="2829">
        <v>1</v>
      </c>
      <c r="H536" s="3100"/>
      <c r="I536" s="3101" t="s">
        <v>10912</v>
      </c>
      <c r="K536" s="453"/>
      <c r="N536" s="453"/>
      <c r="P536" s="1234"/>
    </row>
    <row r="537" spans="1:16" ht="30" x14ac:dyDescent="0.25">
      <c r="A537" s="1590" t="s">
        <v>10914</v>
      </c>
      <c r="B537" s="1591"/>
      <c r="C537" s="3099" t="s">
        <v>10913</v>
      </c>
      <c r="D537" s="1592"/>
      <c r="E537" s="2828" t="s">
        <v>11245</v>
      </c>
      <c r="F537" s="2829">
        <v>1</v>
      </c>
      <c r="G537" s="2829">
        <v>1</v>
      </c>
      <c r="H537" s="3100"/>
      <c r="I537" s="3101" t="s">
        <v>10915</v>
      </c>
      <c r="K537" s="453"/>
      <c r="N537" s="453"/>
      <c r="P537" s="1234"/>
    </row>
    <row r="538" spans="1:16" x14ac:dyDescent="0.25">
      <c r="A538" s="1590" t="s">
        <v>10917</v>
      </c>
      <c r="B538" s="1591"/>
      <c r="C538" s="3099" t="s">
        <v>10916</v>
      </c>
      <c r="D538" s="1592"/>
      <c r="E538" s="2828" t="s">
        <v>11245</v>
      </c>
      <c r="F538" s="2829">
        <v>1</v>
      </c>
      <c r="G538" s="2829">
        <v>1</v>
      </c>
      <c r="H538" s="3100"/>
      <c r="I538" s="3101" t="s">
        <v>10918</v>
      </c>
      <c r="K538" s="453"/>
      <c r="N538" s="453"/>
      <c r="P538" s="1234"/>
    </row>
    <row r="539" spans="1:16" x14ac:dyDescent="0.25">
      <c r="A539" s="1590" t="s">
        <v>10920</v>
      </c>
      <c r="B539" s="1591"/>
      <c r="C539" s="3099" t="s">
        <v>10919</v>
      </c>
      <c r="D539" s="1592"/>
      <c r="E539" s="2828" t="s">
        <v>11245</v>
      </c>
      <c r="F539" s="2829">
        <v>5</v>
      </c>
      <c r="G539" s="2829">
        <v>5</v>
      </c>
      <c r="H539" s="3100"/>
      <c r="I539" s="3101" t="s">
        <v>10921</v>
      </c>
      <c r="K539" s="453"/>
      <c r="N539" s="453"/>
      <c r="P539" s="1234"/>
    </row>
    <row r="540" spans="1:16" x14ac:dyDescent="0.25">
      <c r="A540" s="1590" t="s">
        <v>10923</v>
      </c>
      <c r="B540" s="1591"/>
      <c r="C540" s="3099" t="s">
        <v>10922</v>
      </c>
      <c r="D540" s="1592"/>
      <c r="E540" s="2828" t="s">
        <v>11245</v>
      </c>
      <c r="F540" s="2829">
        <v>5</v>
      </c>
      <c r="G540" s="2829">
        <v>5</v>
      </c>
      <c r="H540" s="3100"/>
      <c r="I540" s="3101" t="s">
        <v>10924</v>
      </c>
      <c r="K540" s="453"/>
      <c r="N540" s="453"/>
      <c r="P540" s="1234"/>
    </row>
    <row r="541" spans="1:16" x14ac:dyDescent="0.25">
      <c r="A541" s="1590" t="s">
        <v>10926</v>
      </c>
      <c r="B541" s="1591"/>
      <c r="C541" s="3099" t="s">
        <v>10925</v>
      </c>
      <c r="D541" s="1592"/>
      <c r="E541" s="2828" t="s">
        <v>11245</v>
      </c>
      <c r="F541" s="2829">
        <v>5</v>
      </c>
      <c r="G541" s="2829">
        <v>5</v>
      </c>
      <c r="H541" s="3100"/>
      <c r="I541" s="3101" t="s">
        <v>10927</v>
      </c>
      <c r="K541" s="453"/>
      <c r="N541" s="453"/>
      <c r="P541" s="1234"/>
    </row>
    <row r="542" spans="1:16" x14ac:dyDescent="0.25">
      <c r="A542" s="1590" t="s">
        <v>10929</v>
      </c>
      <c r="B542" s="1591"/>
      <c r="C542" s="3099" t="s">
        <v>10928</v>
      </c>
      <c r="D542" s="1592"/>
      <c r="E542" s="2828" t="s">
        <v>292</v>
      </c>
      <c r="F542" s="2829">
        <v>6</v>
      </c>
      <c r="G542" s="2829">
        <v>6</v>
      </c>
      <c r="H542" s="3100"/>
      <c r="I542" s="3101" t="s">
        <v>10930</v>
      </c>
      <c r="K542" s="453"/>
      <c r="N542" s="453"/>
      <c r="P542" s="1234"/>
    </row>
    <row r="543" spans="1:16" x14ac:dyDescent="0.25">
      <c r="A543" s="1590" t="s">
        <v>10932</v>
      </c>
      <c r="B543" s="1591"/>
      <c r="C543" s="3099" t="s">
        <v>10931</v>
      </c>
      <c r="D543" s="1592"/>
      <c r="E543" s="2828" t="s">
        <v>292</v>
      </c>
      <c r="F543" s="2829">
        <v>6</v>
      </c>
      <c r="G543" s="2829">
        <v>6</v>
      </c>
      <c r="H543" s="3100"/>
      <c r="I543" s="3101" t="s">
        <v>10933</v>
      </c>
      <c r="K543" s="453"/>
      <c r="N543" s="453"/>
      <c r="P543" s="1234"/>
    </row>
    <row r="544" spans="1:16" x14ac:dyDescent="0.25">
      <c r="A544" s="1590" t="s">
        <v>10935</v>
      </c>
      <c r="B544" s="1591"/>
      <c r="C544" s="3099" t="s">
        <v>10934</v>
      </c>
      <c r="D544" s="1592"/>
      <c r="E544" s="2828" t="s">
        <v>292</v>
      </c>
      <c r="F544" s="2829">
        <v>6</v>
      </c>
      <c r="G544" s="2829">
        <v>6</v>
      </c>
      <c r="H544" s="3100"/>
      <c r="I544" s="3101" t="s">
        <v>10936</v>
      </c>
      <c r="K544" s="453"/>
      <c r="N544" s="453"/>
      <c r="P544" s="1234"/>
    </row>
    <row r="545" spans="1:16" x14ac:dyDescent="0.25">
      <c r="A545" s="1590" t="s">
        <v>10938</v>
      </c>
      <c r="B545" s="1591"/>
      <c r="C545" s="3099" t="s">
        <v>10937</v>
      </c>
      <c r="D545" s="1592"/>
      <c r="E545" s="2828" t="s">
        <v>292</v>
      </c>
      <c r="F545" s="2829">
        <v>6</v>
      </c>
      <c r="G545" s="2829">
        <v>6</v>
      </c>
      <c r="H545" s="3100"/>
      <c r="I545" s="3101" t="s">
        <v>10939</v>
      </c>
      <c r="K545" s="453"/>
      <c r="N545" s="453"/>
      <c r="P545" s="1234"/>
    </row>
    <row r="546" spans="1:16" x14ac:dyDescent="0.25">
      <c r="A546" s="1590" t="s">
        <v>10941</v>
      </c>
      <c r="B546" s="1591"/>
      <c r="C546" s="3099" t="s">
        <v>10940</v>
      </c>
      <c r="D546" s="1592"/>
      <c r="E546" s="2828" t="s">
        <v>11245</v>
      </c>
      <c r="F546" s="2829">
        <v>2</v>
      </c>
      <c r="G546" s="2829">
        <v>2</v>
      </c>
      <c r="H546" s="3100"/>
      <c r="I546" s="3101" t="s">
        <v>10942</v>
      </c>
      <c r="K546" s="453"/>
      <c r="N546" s="453"/>
      <c r="P546" s="1234"/>
    </row>
    <row r="547" spans="1:16" x14ac:dyDescent="0.25">
      <c r="A547" s="1590" t="s">
        <v>10944</v>
      </c>
      <c r="B547" s="1591"/>
      <c r="C547" s="3099" t="s">
        <v>10943</v>
      </c>
      <c r="D547" s="1592"/>
      <c r="E547" s="2828" t="s">
        <v>11245</v>
      </c>
      <c r="F547" s="2829">
        <v>1</v>
      </c>
      <c r="G547" s="2829">
        <v>1</v>
      </c>
      <c r="H547" s="3100"/>
      <c r="I547" s="3101" t="s">
        <v>10945</v>
      </c>
      <c r="K547" s="453"/>
      <c r="N547" s="453"/>
      <c r="P547" s="1234"/>
    </row>
    <row r="548" spans="1:16" ht="30" x14ac:dyDescent="0.25">
      <c r="A548" s="1590" t="s">
        <v>10947</v>
      </c>
      <c r="B548" s="1591"/>
      <c r="C548" s="3099" t="s">
        <v>10946</v>
      </c>
      <c r="D548" s="1592"/>
      <c r="E548" s="2828" t="s">
        <v>11245</v>
      </c>
      <c r="F548" s="2829">
        <v>8</v>
      </c>
      <c r="G548" s="2829">
        <v>8</v>
      </c>
      <c r="H548" s="3100"/>
      <c r="I548" s="3101" t="s">
        <v>10948</v>
      </c>
      <c r="K548" s="453"/>
      <c r="N548" s="453"/>
      <c r="P548" s="1234"/>
    </row>
    <row r="549" spans="1:16" ht="45" x14ac:dyDescent="0.25">
      <c r="A549" s="1575" t="s">
        <v>10950</v>
      </c>
      <c r="B549" s="1576"/>
      <c r="C549" s="3094" t="s">
        <v>10949</v>
      </c>
      <c r="D549" s="1578" t="s">
        <v>9972</v>
      </c>
      <c r="E549" s="2828" t="s">
        <v>9992</v>
      </c>
      <c r="F549" s="2829">
        <v>0</v>
      </c>
      <c r="G549" s="2829">
        <v>56</v>
      </c>
      <c r="H549" s="1266"/>
      <c r="I549" s="3095" t="s">
        <v>10951</v>
      </c>
      <c r="K549" s="1178"/>
      <c r="N549" s="1178"/>
      <c r="P549" s="1234"/>
    </row>
    <row r="550" spans="1:16" ht="30" x14ac:dyDescent="0.25">
      <c r="A550" s="1575" t="s">
        <v>10953</v>
      </c>
      <c r="B550" s="1576"/>
      <c r="C550" s="3094" t="s">
        <v>10952</v>
      </c>
      <c r="D550" s="1578" t="s">
        <v>9972</v>
      </c>
      <c r="E550" s="2828" t="s">
        <v>9996</v>
      </c>
      <c r="F550" s="2829">
        <v>0</v>
      </c>
      <c r="G550" s="2829">
        <v>8</v>
      </c>
      <c r="H550" s="1266"/>
      <c r="I550" s="3095" t="s">
        <v>10954</v>
      </c>
      <c r="K550" s="1178"/>
      <c r="N550" s="1178"/>
      <c r="P550" s="1234"/>
    </row>
    <row r="551" spans="1:16" ht="30" x14ac:dyDescent="0.25">
      <c r="A551" s="1575" t="s">
        <v>10956</v>
      </c>
      <c r="B551" s="1576"/>
      <c r="C551" s="3094" t="s">
        <v>10955</v>
      </c>
      <c r="D551" s="1578" t="s">
        <v>9972</v>
      </c>
      <c r="E551" s="2828" t="s">
        <v>11245</v>
      </c>
      <c r="F551" s="2829">
        <v>1</v>
      </c>
      <c r="G551" s="2829">
        <v>1</v>
      </c>
      <c r="H551" s="1266"/>
      <c r="I551" s="3095" t="s">
        <v>10957</v>
      </c>
      <c r="K551" s="1178"/>
      <c r="N551" s="1178"/>
      <c r="P551" s="1234"/>
    </row>
    <row r="552" spans="1:16" x14ac:dyDescent="0.25">
      <c r="A552" s="1606" t="s">
        <v>10959</v>
      </c>
      <c r="B552" s="1607"/>
      <c r="C552" s="3096" t="s">
        <v>10958</v>
      </c>
      <c r="D552" s="1573"/>
      <c r="E552" s="2828" t="s">
        <v>291</v>
      </c>
      <c r="F552" s="2829">
        <v>3</v>
      </c>
      <c r="G552" s="2829">
        <v>3</v>
      </c>
      <c r="H552" s="3097"/>
      <c r="I552" s="3098" t="s">
        <v>10960</v>
      </c>
      <c r="K552" s="1187"/>
      <c r="N552" s="1187"/>
      <c r="P552" s="1234"/>
    </row>
    <row r="553" spans="1:16" ht="30" x14ac:dyDescent="0.25">
      <c r="A553" s="1590" t="s">
        <v>10962</v>
      </c>
      <c r="B553" s="1591"/>
      <c r="C553" s="3099" t="s">
        <v>10961</v>
      </c>
      <c r="D553" s="1592"/>
      <c r="E553" s="2828" t="s">
        <v>11245</v>
      </c>
      <c r="F553" s="2829">
        <v>1</v>
      </c>
      <c r="G553" s="2829">
        <v>1</v>
      </c>
      <c r="H553" s="3100"/>
      <c r="I553" s="3101" t="s">
        <v>10963</v>
      </c>
      <c r="K553" s="453"/>
      <c r="N553" s="453"/>
      <c r="P553" s="1234"/>
    </row>
    <row r="554" spans="1:16" ht="30" x14ac:dyDescent="0.25">
      <c r="A554" s="3132" t="s">
        <v>10965</v>
      </c>
      <c r="B554" s="1591"/>
      <c r="C554" s="3099" t="s">
        <v>10964</v>
      </c>
      <c r="D554" s="1592"/>
      <c r="E554" s="2828" t="s">
        <v>11245</v>
      </c>
      <c r="F554" s="2829" t="s">
        <v>9987</v>
      </c>
      <c r="G554" s="2829" t="s">
        <v>9987</v>
      </c>
      <c r="H554" s="3100"/>
      <c r="I554" s="3101" t="s">
        <v>10966</v>
      </c>
      <c r="K554" s="453"/>
      <c r="N554" s="453"/>
      <c r="P554" s="1234"/>
    </row>
    <row r="555" spans="1:16" x14ac:dyDescent="0.25">
      <c r="A555" s="1575" t="s">
        <v>2331</v>
      </c>
      <c r="B555" s="1576"/>
      <c r="C555" s="3094" t="s">
        <v>10968</v>
      </c>
      <c r="D555" s="1578" t="s">
        <v>9972</v>
      </c>
      <c r="E555" s="2828" t="s">
        <v>9989</v>
      </c>
      <c r="F555" s="2829"/>
      <c r="G555" s="2829"/>
      <c r="H555" s="1266"/>
      <c r="I555" s="3095"/>
      <c r="K555" s="1178"/>
      <c r="N555" s="1178"/>
      <c r="P555" s="1234"/>
    </row>
    <row r="556" spans="1:16" x14ac:dyDescent="0.25">
      <c r="A556" s="1575" t="s">
        <v>10970</v>
      </c>
      <c r="B556" s="1576"/>
      <c r="C556" s="3094" t="s">
        <v>10969</v>
      </c>
      <c r="D556" s="1578" t="s">
        <v>9972</v>
      </c>
      <c r="E556" s="2828" t="s">
        <v>9989</v>
      </c>
      <c r="F556" s="2829"/>
      <c r="G556" s="2829"/>
      <c r="H556" s="1266"/>
      <c r="I556" s="3095"/>
      <c r="K556" s="1178"/>
      <c r="N556" s="1178"/>
      <c r="P556" s="1234"/>
    </row>
    <row r="557" spans="1:16" x14ac:dyDescent="0.25">
      <c r="A557" s="1575" t="s">
        <v>10972</v>
      </c>
      <c r="B557" s="1576"/>
      <c r="C557" s="3094" t="s">
        <v>10971</v>
      </c>
      <c r="D557" s="1578" t="s">
        <v>9972</v>
      </c>
      <c r="E557" s="2828" t="s">
        <v>9989</v>
      </c>
      <c r="F557" s="2829"/>
      <c r="G557" s="2829"/>
      <c r="H557" s="1266"/>
      <c r="I557" s="3095"/>
      <c r="K557" s="1178"/>
      <c r="N557" s="1178"/>
      <c r="P557" s="1234"/>
    </row>
    <row r="558" spans="1:16" x14ac:dyDescent="0.25">
      <c r="A558" s="1590" t="s">
        <v>10974</v>
      </c>
      <c r="B558" s="1591"/>
      <c r="C558" s="3099" t="s">
        <v>10973</v>
      </c>
      <c r="D558" s="1592"/>
      <c r="E558" s="2828" t="s">
        <v>11245</v>
      </c>
      <c r="F558" s="2829" t="s">
        <v>9987</v>
      </c>
      <c r="G558" s="2829" t="s">
        <v>9987</v>
      </c>
      <c r="H558" s="3100"/>
      <c r="I558" s="3101" t="s">
        <v>10975</v>
      </c>
      <c r="K558" s="453"/>
      <c r="N558" s="453"/>
      <c r="P558" s="1234"/>
    </row>
    <row r="559" spans="1:16" ht="45" x14ac:dyDescent="0.25">
      <c r="A559" s="1590" t="s">
        <v>10977</v>
      </c>
      <c r="B559" s="1591"/>
      <c r="C559" s="3099" t="s">
        <v>10976</v>
      </c>
      <c r="D559" s="1592"/>
      <c r="E559" s="2828" t="s">
        <v>11245</v>
      </c>
      <c r="F559" s="2829" t="s">
        <v>9987</v>
      </c>
      <c r="G559" s="2829" t="s">
        <v>9987</v>
      </c>
      <c r="H559" s="3100"/>
      <c r="I559" s="3101" t="s">
        <v>10978</v>
      </c>
      <c r="K559" s="453"/>
      <c r="N559" s="453"/>
      <c r="P559" s="1234"/>
    </row>
    <row r="560" spans="1:16" ht="45" x14ac:dyDescent="0.25">
      <c r="A560" s="1606" t="s">
        <v>10980</v>
      </c>
      <c r="B560" s="1607"/>
      <c r="C560" s="3096" t="s">
        <v>10979</v>
      </c>
      <c r="D560" s="1573"/>
      <c r="E560" s="2828" t="s">
        <v>11245</v>
      </c>
      <c r="F560" s="2829" t="s">
        <v>9987</v>
      </c>
      <c r="G560" s="2829" t="s">
        <v>9987</v>
      </c>
      <c r="H560" s="3097"/>
      <c r="I560" s="3098" t="s">
        <v>10981</v>
      </c>
      <c r="K560" s="1187"/>
      <c r="N560" s="1187"/>
      <c r="P560" s="1234"/>
    </row>
    <row r="561" spans="1:16" ht="45" x14ac:dyDescent="0.25">
      <c r="A561" s="1575" t="s">
        <v>10983</v>
      </c>
      <c r="B561" s="1576"/>
      <c r="C561" s="3094" t="s">
        <v>10982</v>
      </c>
      <c r="D561" s="1578" t="s">
        <v>9972</v>
      </c>
      <c r="E561" s="2828" t="s">
        <v>11245</v>
      </c>
      <c r="F561" s="2829" t="s">
        <v>9987</v>
      </c>
      <c r="G561" s="2829" t="s">
        <v>9987</v>
      </c>
      <c r="H561" s="1266"/>
      <c r="I561" s="3095" t="s">
        <v>10984</v>
      </c>
      <c r="K561" s="1178"/>
      <c r="N561" s="1178"/>
      <c r="P561" s="1234"/>
    </row>
    <row r="562" spans="1:16" x14ac:dyDescent="0.25">
      <c r="A562" s="1575" t="s">
        <v>10986</v>
      </c>
      <c r="B562" s="1576"/>
      <c r="C562" s="3094" t="s">
        <v>10985</v>
      </c>
      <c r="D562" s="1578" t="s">
        <v>9972</v>
      </c>
      <c r="E562" s="2828" t="s">
        <v>11245</v>
      </c>
      <c r="F562" s="2829" t="s">
        <v>9987</v>
      </c>
      <c r="G562" s="2829" t="s">
        <v>9987</v>
      </c>
      <c r="H562" s="1266"/>
      <c r="I562" s="3095" t="s">
        <v>10987</v>
      </c>
      <c r="K562" s="1178"/>
      <c r="N562" s="1178"/>
      <c r="P562" s="1234"/>
    </row>
    <row r="563" spans="1:16" x14ac:dyDescent="0.25">
      <c r="A563" s="1575" t="s">
        <v>10989</v>
      </c>
      <c r="B563" s="1576"/>
      <c r="C563" s="3094" t="s">
        <v>10988</v>
      </c>
      <c r="D563" s="1578" t="s">
        <v>9972</v>
      </c>
      <c r="E563" s="2828" t="s">
        <v>11245</v>
      </c>
      <c r="F563" s="2829" t="s">
        <v>9987</v>
      </c>
      <c r="G563" s="2829" t="s">
        <v>9987</v>
      </c>
      <c r="H563" s="1266"/>
      <c r="I563" s="3095" t="s">
        <v>10990</v>
      </c>
      <c r="K563" s="1178"/>
      <c r="N563" s="1178"/>
      <c r="P563" s="1234"/>
    </row>
    <row r="564" spans="1:16" x14ac:dyDescent="0.25">
      <c r="A564" s="3134"/>
      <c r="B564" s="3135"/>
      <c r="C564" s="3136"/>
      <c r="D564" s="1628"/>
      <c r="E564" s="3137"/>
      <c r="F564" s="1823"/>
      <c r="G564" s="1823"/>
      <c r="H564" s="1264"/>
      <c r="I564" s="2057"/>
      <c r="P564" s="1234"/>
    </row>
    <row r="565" spans="1:16" x14ac:dyDescent="0.25">
      <c r="A565" s="3138" t="s">
        <v>1012</v>
      </c>
      <c r="B565" s="1576"/>
      <c r="C565" s="3094"/>
      <c r="D565" s="1578"/>
      <c r="E565" s="2828"/>
      <c r="F565" s="2829"/>
      <c r="G565" s="2829"/>
      <c r="H565" s="1266"/>
      <c r="I565" s="3095"/>
      <c r="K565" s="1186"/>
      <c r="N565" s="1186"/>
      <c r="P565" s="1234"/>
    </row>
    <row r="566" spans="1:16" x14ac:dyDescent="0.25">
      <c r="A566" s="3132"/>
      <c r="B566" s="1591"/>
      <c r="C566" s="3099"/>
      <c r="D566" s="1592"/>
      <c r="E566" s="2828"/>
      <c r="F566" s="2829"/>
      <c r="G566" s="2829"/>
      <c r="H566" s="3100"/>
      <c r="I566" s="3101" t="s">
        <v>10849</v>
      </c>
      <c r="K566" s="453"/>
      <c r="N566" s="453"/>
      <c r="P566" s="1234"/>
    </row>
    <row r="567" spans="1:16" x14ac:dyDescent="0.25">
      <c r="A567" s="3132"/>
      <c r="B567" s="1591"/>
      <c r="C567" s="3099"/>
      <c r="D567" s="1592"/>
      <c r="E567" s="2828"/>
      <c r="F567" s="2829"/>
      <c r="G567" s="2829"/>
      <c r="H567" s="3100"/>
      <c r="I567" s="3101" t="s">
        <v>10850</v>
      </c>
      <c r="K567" s="453"/>
      <c r="N567" s="453"/>
      <c r="P567" s="1234"/>
    </row>
    <row r="568" spans="1:16" x14ac:dyDescent="0.25">
      <c r="A568" s="1574"/>
      <c r="B568" s="1607"/>
      <c r="C568" s="3096"/>
      <c r="D568" s="1573"/>
      <c r="E568" s="2828"/>
      <c r="F568" s="2829"/>
      <c r="G568" s="2829"/>
      <c r="H568" s="3097"/>
      <c r="I568" s="3098" t="s">
        <v>10854</v>
      </c>
      <c r="K568" s="1187"/>
      <c r="N568" s="1187"/>
      <c r="P568" s="1234"/>
    </row>
    <row r="569" spans="1:16" x14ac:dyDescent="0.25">
      <c r="A569" s="1574"/>
      <c r="B569" s="1607"/>
      <c r="C569" s="3096"/>
      <c r="D569" s="1573"/>
      <c r="E569" s="2828"/>
      <c r="F569" s="2829"/>
      <c r="G569" s="2829"/>
      <c r="H569" s="3097"/>
      <c r="I569" s="3098" t="s">
        <v>10855</v>
      </c>
      <c r="K569" s="1187"/>
      <c r="N569" s="1187"/>
      <c r="P569" s="1234"/>
    </row>
    <row r="570" spans="1:16" x14ac:dyDescent="0.25">
      <c r="A570" s="1574"/>
      <c r="B570" s="1607"/>
      <c r="C570" s="3096"/>
      <c r="D570" s="1573"/>
      <c r="E570" s="2828"/>
      <c r="F570" s="2829"/>
      <c r="G570" s="2829"/>
      <c r="H570" s="3097"/>
      <c r="I570" s="3098" t="s">
        <v>10856</v>
      </c>
      <c r="K570" s="1187"/>
      <c r="N570" s="1187"/>
      <c r="P570" s="1234"/>
    </row>
    <row r="571" spans="1:16" x14ac:dyDescent="0.25">
      <c r="A571" s="3132"/>
      <c r="B571" s="1591"/>
      <c r="C571" s="3099"/>
      <c r="D571" s="1592"/>
      <c r="E571" s="2828"/>
      <c r="F571" s="2829"/>
      <c r="G571" s="2829"/>
      <c r="H571" s="3100"/>
      <c r="I571" s="3101" t="s">
        <v>10871</v>
      </c>
      <c r="K571" s="453"/>
      <c r="N571" s="453"/>
      <c r="P571" s="1234"/>
    </row>
    <row r="572" spans="1:16" x14ac:dyDescent="0.25">
      <c r="A572" s="3132"/>
      <c r="B572" s="1591"/>
      <c r="C572" s="3099"/>
      <c r="D572" s="1592"/>
      <c r="E572" s="2828"/>
      <c r="F572" s="2829"/>
      <c r="G572" s="2829"/>
      <c r="H572" s="3100"/>
      <c r="I572" s="3101" t="s">
        <v>10872</v>
      </c>
      <c r="K572" s="453"/>
      <c r="N572" s="453"/>
      <c r="P572" s="1234"/>
    </row>
    <row r="573" spans="1:16" ht="30" x14ac:dyDescent="0.25">
      <c r="A573" s="3132"/>
      <c r="B573" s="1591"/>
      <c r="C573" s="3099"/>
      <c r="D573" s="1592"/>
      <c r="E573" s="2828"/>
      <c r="F573" s="2829"/>
      <c r="G573" s="2829"/>
      <c r="H573" s="3100"/>
      <c r="I573" s="3101" t="s">
        <v>10873</v>
      </c>
      <c r="K573" s="453"/>
      <c r="N573" s="453"/>
      <c r="P573" s="1234"/>
    </row>
    <row r="574" spans="1:16" ht="30" x14ac:dyDescent="0.25">
      <c r="A574" s="3132"/>
      <c r="B574" s="1591"/>
      <c r="C574" s="3099"/>
      <c r="D574" s="1592"/>
      <c r="E574" s="2828"/>
      <c r="F574" s="2829"/>
      <c r="G574" s="2829"/>
      <c r="H574" s="3100"/>
      <c r="I574" s="3101" t="s">
        <v>10880</v>
      </c>
      <c r="K574" s="453"/>
      <c r="N574" s="453"/>
      <c r="P574" s="1234"/>
    </row>
    <row r="575" spans="1:16" x14ac:dyDescent="0.25">
      <c r="A575" s="3132"/>
      <c r="B575" s="1591"/>
      <c r="C575" s="3099"/>
      <c r="D575" s="1592"/>
      <c r="E575" s="2828"/>
      <c r="F575" s="2829"/>
      <c r="G575" s="2829"/>
      <c r="H575" s="3100"/>
      <c r="I575" s="3101" t="s">
        <v>10967</v>
      </c>
      <c r="K575" s="453"/>
      <c r="N575" s="453"/>
      <c r="P575" s="1237"/>
    </row>
  </sheetData>
  <sortState xmlns:xlrd2="http://schemas.microsoft.com/office/spreadsheetml/2017/richdata2" ref="A3:N575">
    <sortCondition ref="C265"/>
  </sortState>
  <pageMargins left="0.7" right="0.7" top="0.75" bottom="0.75" header="0.3" footer="0.3"/>
  <pageSetup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34"/>
  <dimension ref="A1:D204"/>
  <sheetViews>
    <sheetView topLeftCell="A7" zoomScale="75" zoomScaleNormal="75" workbookViewId="0">
      <selection activeCell="D18" sqref="D18"/>
    </sheetView>
  </sheetViews>
  <sheetFormatPr baseColWidth="10" defaultColWidth="9.140625" defaultRowHeight="15" x14ac:dyDescent="0.25"/>
  <cols>
    <col min="1" max="2" width="5.28515625" bestFit="1" customWidth="1"/>
    <col min="3" max="3" width="27" bestFit="1" customWidth="1"/>
    <col min="4" max="4" width="209.5703125" customWidth="1"/>
  </cols>
  <sheetData>
    <row r="1" spans="1:4" s="3152" customFormat="1" x14ac:dyDescent="0.25">
      <c r="A1" s="3150" t="s">
        <v>7082</v>
      </c>
      <c r="B1" s="3150" t="s">
        <v>7083</v>
      </c>
      <c r="C1" s="3151" t="s">
        <v>8560</v>
      </c>
      <c r="D1" s="3150" t="s">
        <v>2329</v>
      </c>
    </row>
    <row r="2" spans="1:4" x14ac:dyDescent="0.25">
      <c r="A2" s="3139">
        <v>62</v>
      </c>
      <c r="B2" s="3139">
        <v>0</v>
      </c>
      <c r="C2" s="3139" t="s">
        <v>8225</v>
      </c>
      <c r="D2" s="3140" t="s">
        <v>8227</v>
      </c>
    </row>
    <row r="3" spans="1:4" x14ac:dyDescent="0.25">
      <c r="A3" s="3139">
        <v>63</v>
      </c>
      <c r="B3" s="3139">
        <v>0</v>
      </c>
      <c r="C3" s="3139" t="s">
        <v>8225</v>
      </c>
      <c r="D3" s="3140" t="s">
        <v>8250</v>
      </c>
    </row>
    <row r="4" spans="1:4" x14ac:dyDescent="0.25">
      <c r="A4" s="3139">
        <v>64</v>
      </c>
      <c r="B4" s="3139">
        <v>0</v>
      </c>
      <c r="C4" s="3139" t="s">
        <v>185</v>
      </c>
      <c r="D4" s="3140" t="s">
        <v>8227</v>
      </c>
    </row>
    <row r="5" spans="1:4" x14ac:dyDescent="0.25">
      <c r="A5" s="3139">
        <v>65</v>
      </c>
      <c r="B5" s="3139">
        <v>0</v>
      </c>
      <c r="C5" s="3139" t="s">
        <v>185</v>
      </c>
      <c r="D5" s="3140" t="s">
        <v>8271</v>
      </c>
    </row>
    <row r="6" spans="1:4" x14ac:dyDescent="0.25">
      <c r="A6" s="3139">
        <v>66</v>
      </c>
      <c r="B6" s="3139">
        <v>0</v>
      </c>
      <c r="C6" s="3139" t="s">
        <v>8274</v>
      </c>
      <c r="D6" s="3140" t="s">
        <v>8275</v>
      </c>
    </row>
    <row r="7" spans="1:4" x14ac:dyDescent="0.25">
      <c r="A7" s="3141">
        <v>67</v>
      </c>
      <c r="B7" s="3141">
        <v>0</v>
      </c>
      <c r="C7" s="3141" t="s">
        <v>185</v>
      </c>
      <c r="D7" s="3142" t="s">
        <v>8281</v>
      </c>
    </row>
    <row r="8" spans="1:4" x14ac:dyDescent="0.25">
      <c r="A8" s="3141">
        <v>68</v>
      </c>
      <c r="B8" s="3141">
        <v>0</v>
      </c>
      <c r="C8" s="3141" t="s">
        <v>185</v>
      </c>
      <c r="D8" s="3142" t="s">
        <v>8284</v>
      </c>
    </row>
    <row r="9" spans="1:4" x14ac:dyDescent="0.25">
      <c r="A9" s="3141">
        <v>69</v>
      </c>
      <c r="B9" s="3141">
        <v>0</v>
      </c>
      <c r="C9" s="3141" t="s">
        <v>185</v>
      </c>
      <c r="D9" s="3142" t="s">
        <v>8290</v>
      </c>
    </row>
    <row r="10" spans="1:4" x14ac:dyDescent="0.25">
      <c r="A10" s="3139" t="s">
        <v>7090</v>
      </c>
      <c r="B10" s="3139">
        <v>0</v>
      </c>
      <c r="C10" s="3139" t="s">
        <v>185</v>
      </c>
      <c r="D10" s="3140" t="s">
        <v>8306</v>
      </c>
    </row>
    <row r="11" spans="1:4" x14ac:dyDescent="0.25">
      <c r="A11" s="3139" t="s">
        <v>8319</v>
      </c>
      <c r="B11" s="3139">
        <v>0</v>
      </c>
      <c r="C11" s="3139" t="s">
        <v>185</v>
      </c>
      <c r="D11" s="3140" t="s">
        <v>8305</v>
      </c>
    </row>
    <row r="12" spans="1:4" x14ac:dyDescent="0.25">
      <c r="A12" s="3139" t="s">
        <v>8321</v>
      </c>
      <c r="B12" s="3139">
        <v>0</v>
      </c>
      <c r="C12" s="3139" t="s">
        <v>185</v>
      </c>
      <c r="D12" s="3140" t="s">
        <v>8323</v>
      </c>
    </row>
    <row r="13" spans="1:4" x14ac:dyDescent="0.25">
      <c r="A13" s="3139" t="s">
        <v>8325</v>
      </c>
      <c r="B13" s="3139">
        <v>0</v>
      </c>
      <c r="C13" s="3139" t="s">
        <v>185</v>
      </c>
      <c r="D13" s="3140" t="s">
        <v>8326</v>
      </c>
    </row>
    <row r="14" spans="1:4" x14ac:dyDescent="0.25">
      <c r="A14" s="3139" t="s">
        <v>8328</v>
      </c>
      <c r="B14" s="3139">
        <v>0</v>
      </c>
      <c r="C14" s="3139" t="s">
        <v>185</v>
      </c>
      <c r="D14" s="3140" t="s">
        <v>8329</v>
      </c>
    </row>
    <row r="15" spans="1:4" x14ac:dyDescent="0.25">
      <c r="A15" s="3139" t="s">
        <v>7092</v>
      </c>
      <c r="B15" s="3139">
        <v>0</v>
      </c>
      <c r="C15" s="3139" t="s">
        <v>185</v>
      </c>
      <c r="D15" s="3140" t="s">
        <v>8332</v>
      </c>
    </row>
    <row r="16" spans="1:4" x14ac:dyDescent="0.25">
      <c r="A16" s="3143">
        <v>90</v>
      </c>
      <c r="B16" s="3143">
        <v>0</v>
      </c>
      <c r="C16" s="3143" t="s">
        <v>8222</v>
      </c>
      <c r="D16" s="3144" t="s">
        <v>8336</v>
      </c>
    </row>
    <row r="17" spans="1:4" x14ac:dyDescent="0.25">
      <c r="A17" s="3139">
        <v>91</v>
      </c>
      <c r="B17" s="3139">
        <v>0</v>
      </c>
      <c r="C17" s="3139"/>
      <c r="D17" s="3140" t="s">
        <v>8340</v>
      </c>
    </row>
    <row r="18" spans="1:4" x14ac:dyDescent="0.25">
      <c r="A18" s="3139">
        <v>94</v>
      </c>
      <c r="B18" s="3139">
        <v>0</v>
      </c>
      <c r="C18" s="3139" t="s">
        <v>185</v>
      </c>
      <c r="D18" s="3140" t="s">
        <v>8386</v>
      </c>
    </row>
    <row r="19" spans="1:4" x14ac:dyDescent="0.25">
      <c r="A19" s="3141">
        <v>97</v>
      </c>
      <c r="B19" s="3141">
        <v>0</v>
      </c>
      <c r="C19" s="3141"/>
      <c r="D19" s="3142" t="s">
        <v>8399</v>
      </c>
    </row>
    <row r="20" spans="1:4" x14ac:dyDescent="0.25">
      <c r="A20" s="3139">
        <v>99</v>
      </c>
      <c r="B20" s="3139">
        <v>0</v>
      </c>
      <c r="C20" s="3139" t="s">
        <v>8225</v>
      </c>
      <c r="D20" s="3140" t="s">
        <v>8413</v>
      </c>
    </row>
    <row r="21" spans="1:4" x14ac:dyDescent="0.25">
      <c r="A21" s="3139" t="s">
        <v>8419</v>
      </c>
      <c r="B21" s="3139">
        <v>0</v>
      </c>
      <c r="C21" s="3141" t="s">
        <v>185</v>
      </c>
      <c r="D21" s="3140" t="s">
        <v>8420</v>
      </c>
    </row>
    <row r="22" spans="1:4" x14ac:dyDescent="0.25">
      <c r="A22" s="3141" t="s">
        <v>8356</v>
      </c>
      <c r="B22" s="3141">
        <v>0</v>
      </c>
      <c r="C22" s="3139" t="s">
        <v>185</v>
      </c>
      <c r="D22" s="3142" t="s">
        <v>8468</v>
      </c>
    </row>
    <row r="23" spans="1:4" x14ac:dyDescent="0.25">
      <c r="A23" s="3141" t="s">
        <v>8470</v>
      </c>
      <c r="B23" s="3141">
        <v>0</v>
      </c>
      <c r="C23" s="3139" t="s">
        <v>185</v>
      </c>
      <c r="D23" s="3142" t="s">
        <v>8471</v>
      </c>
    </row>
    <row r="24" spans="1:4" x14ac:dyDescent="0.25">
      <c r="A24" s="3141">
        <v>62</v>
      </c>
      <c r="B24" s="3141">
        <v>1</v>
      </c>
      <c r="C24" s="3141" t="s">
        <v>8225</v>
      </c>
      <c r="D24" s="3142" t="s">
        <v>8228</v>
      </c>
    </row>
    <row r="25" spans="1:4" x14ac:dyDescent="0.25">
      <c r="A25" s="3141">
        <v>64</v>
      </c>
      <c r="B25" s="3141">
        <v>1</v>
      </c>
      <c r="C25" s="3141" t="s">
        <v>185</v>
      </c>
      <c r="D25" s="3142" t="s">
        <v>8270</v>
      </c>
    </row>
    <row r="26" spans="1:4" x14ac:dyDescent="0.25">
      <c r="A26" s="3141">
        <v>65</v>
      </c>
      <c r="B26" s="3141">
        <v>1</v>
      </c>
      <c r="C26" s="3141" t="s">
        <v>185</v>
      </c>
      <c r="D26" s="3142" t="s">
        <v>8272</v>
      </c>
    </row>
    <row r="27" spans="1:4" x14ac:dyDescent="0.25">
      <c r="A27" s="3141">
        <v>66</v>
      </c>
      <c r="B27" s="3141">
        <v>1</v>
      </c>
      <c r="C27" s="3141" t="s">
        <v>8274</v>
      </c>
      <c r="D27" s="3142" t="s">
        <v>8276</v>
      </c>
    </row>
    <row r="28" spans="1:4" x14ac:dyDescent="0.25">
      <c r="A28" s="3139">
        <v>69</v>
      </c>
      <c r="B28" s="3139">
        <v>1</v>
      </c>
      <c r="C28" s="3139" t="s">
        <v>185</v>
      </c>
      <c r="D28" s="3140" t="s">
        <v>8291</v>
      </c>
    </row>
    <row r="29" spans="1:4" x14ac:dyDescent="0.25">
      <c r="A29" s="3141">
        <v>91</v>
      </c>
      <c r="B29" s="3141">
        <v>1</v>
      </c>
      <c r="C29" s="3141"/>
      <c r="D29" s="3142" t="s">
        <v>8341</v>
      </c>
    </row>
    <row r="30" spans="1:4" x14ac:dyDescent="0.25">
      <c r="A30" s="3141">
        <v>93</v>
      </c>
      <c r="B30" s="3141">
        <v>1</v>
      </c>
      <c r="C30" s="3141"/>
      <c r="D30" s="3142" t="s">
        <v>8383</v>
      </c>
    </row>
    <row r="31" spans="1:4" x14ac:dyDescent="0.25">
      <c r="A31" s="3141">
        <v>94</v>
      </c>
      <c r="B31" s="3141">
        <v>1</v>
      </c>
      <c r="C31" s="3141"/>
      <c r="D31" s="3142" t="s">
        <v>8387</v>
      </c>
    </row>
    <row r="32" spans="1:4" x14ac:dyDescent="0.25">
      <c r="A32" s="3139">
        <v>66</v>
      </c>
      <c r="B32" s="3139">
        <v>2</v>
      </c>
      <c r="C32" s="3139" t="s">
        <v>8274</v>
      </c>
      <c r="D32" s="3140" t="s">
        <v>8277</v>
      </c>
    </row>
    <row r="33" spans="1:4" x14ac:dyDescent="0.25">
      <c r="A33" s="3139">
        <v>91</v>
      </c>
      <c r="B33" s="3139">
        <v>2</v>
      </c>
      <c r="C33" s="3139"/>
      <c r="D33" s="3140" t="s">
        <v>8342</v>
      </c>
    </row>
    <row r="34" spans="1:4" x14ac:dyDescent="0.25">
      <c r="A34" s="3139">
        <v>93</v>
      </c>
      <c r="B34" s="3139">
        <v>2</v>
      </c>
      <c r="C34" s="3139"/>
      <c r="D34" s="3140" t="s">
        <v>8384</v>
      </c>
    </row>
    <row r="35" spans="1:4" x14ac:dyDescent="0.25">
      <c r="A35" s="3139">
        <v>94</v>
      </c>
      <c r="B35" s="3139">
        <v>2</v>
      </c>
      <c r="C35" s="3139"/>
      <c r="D35" s="3140" t="s">
        <v>8388</v>
      </c>
    </row>
    <row r="36" spans="1:4" x14ac:dyDescent="0.25">
      <c r="A36" s="3141">
        <v>94</v>
      </c>
      <c r="B36" s="3141">
        <v>2</v>
      </c>
      <c r="C36" s="3141" t="s">
        <v>185</v>
      </c>
      <c r="D36" s="3142" t="s">
        <v>8389</v>
      </c>
    </row>
    <row r="37" spans="1:4" x14ac:dyDescent="0.25">
      <c r="A37" s="3139">
        <v>97</v>
      </c>
      <c r="B37" s="3139">
        <v>2</v>
      </c>
      <c r="C37" s="3139"/>
      <c r="D37" s="3140" t="s">
        <v>8400</v>
      </c>
    </row>
    <row r="38" spans="1:4" x14ac:dyDescent="0.25">
      <c r="A38" s="3139">
        <v>98</v>
      </c>
      <c r="B38" s="3139">
        <v>2</v>
      </c>
      <c r="C38" s="3139" t="s">
        <v>185</v>
      </c>
      <c r="D38" s="3140" t="s">
        <v>8407</v>
      </c>
    </row>
    <row r="39" spans="1:4" x14ac:dyDescent="0.25">
      <c r="A39" s="3141">
        <v>66</v>
      </c>
      <c r="B39" s="3141">
        <v>3</v>
      </c>
      <c r="C39" s="3141" t="s">
        <v>8274</v>
      </c>
      <c r="D39" s="3142" t="s">
        <v>8278</v>
      </c>
    </row>
    <row r="40" spans="1:4" x14ac:dyDescent="0.25">
      <c r="A40" s="3141">
        <v>93</v>
      </c>
      <c r="B40" s="3141">
        <v>3</v>
      </c>
      <c r="C40" s="3141" t="s">
        <v>185</v>
      </c>
      <c r="D40" s="3142" t="s">
        <v>8385</v>
      </c>
    </row>
    <row r="41" spans="1:4" x14ac:dyDescent="0.25">
      <c r="A41" s="3139">
        <v>94</v>
      </c>
      <c r="B41" s="3139">
        <v>3</v>
      </c>
      <c r="C41" s="3139"/>
      <c r="D41" s="3140" t="s">
        <v>8390</v>
      </c>
    </row>
    <row r="42" spans="1:4" x14ac:dyDescent="0.25">
      <c r="A42" s="3139">
        <v>66</v>
      </c>
      <c r="B42" s="3139">
        <v>4</v>
      </c>
      <c r="C42" s="3139" t="s">
        <v>8274</v>
      </c>
      <c r="D42" s="3140" t="s">
        <v>8279</v>
      </c>
    </row>
    <row r="43" spans="1:4" x14ac:dyDescent="0.25">
      <c r="A43" s="3141">
        <v>90</v>
      </c>
      <c r="B43" s="3141">
        <v>4</v>
      </c>
      <c r="C43" s="3141" t="s">
        <v>8225</v>
      </c>
      <c r="D43" s="3142" t="s">
        <v>8337</v>
      </c>
    </row>
    <row r="44" spans="1:4" x14ac:dyDescent="0.25">
      <c r="A44" s="3141">
        <v>94</v>
      </c>
      <c r="B44" s="3141">
        <v>4</v>
      </c>
      <c r="C44" s="3141" t="s">
        <v>185</v>
      </c>
      <c r="D44" s="3142" t="s">
        <v>8391</v>
      </c>
    </row>
    <row r="45" spans="1:4" x14ac:dyDescent="0.25">
      <c r="A45" s="3141">
        <v>97</v>
      </c>
      <c r="B45" s="3141">
        <v>4</v>
      </c>
      <c r="C45" s="3141"/>
      <c r="D45" s="3142" t="s">
        <v>8337</v>
      </c>
    </row>
    <row r="46" spans="1:4" x14ac:dyDescent="0.25">
      <c r="A46" s="3141">
        <v>98</v>
      </c>
      <c r="B46" s="3141">
        <v>4</v>
      </c>
      <c r="C46" s="3141" t="s">
        <v>185</v>
      </c>
      <c r="D46" s="3142" t="s">
        <v>8408</v>
      </c>
    </row>
    <row r="47" spans="1:4" x14ac:dyDescent="0.25">
      <c r="A47" s="3141">
        <v>99</v>
      </c>
      <c r="B47" s="3141">
        <v>4</v>
      </c>
      <c r="C47" s="3141" t="s">
        <v>185</v>
      </c>
      <c r="D47" s="3142" t="s">
        <v>8414</v>
      </c>
    </row>
    <row r="48" spans="1:4" x14ac:dyDescent="0.25">
      <c r="A48" s="3141" t="s">
        <v>8419</v>
      </c>
      <c r="B48" s="3141">
        <v>4</v>
      </c>
      <c r="C48" s="3141" t="s">
        <v>185</v>
      </c>
      <c r="D48" s="3142" t="s">
        <v>8421</v>
      </c>
    </row>
    <row r="49" spans="1:4" x14ac:dyDescent="0.25">
      <c r="A49" s="3139" t="s">
        <v>8356</v>
      </c>
      <c r="B49" s="3139">
        <v>4</v>
      </c>
      <c r="C49" s="3139" t="s">
        <v>185</v>
      </c>
      <c r="D49" s="3140" t="s">
        <v>8469</v>
      </c>
    </row>
    <row r="50" spans="1:4" x14ac:dyDescent="0.25">
      <c r="A50" s="3139" t="s">
        <v>8470</v>
      </c>
      <c r="B50" s="3139">
        <v>4</v>
      </c>
      <c r="C50" s="3139" t="s">
        <v>185</v>
      </c>
      <c r="D50" s="3140" t="s">
        <v>8472</v>
      </c>
    </row>
    <row r="51" spans="1:4" x14ac:dyDescent="0.25">
      <c r="A51" s="3139">
        <v>94</v>
      </c>
      <c r="B51" s="3139">
        <v>5</v>
      </c>
      <c r="C51" s="3139"/>
      <c r="D51" s="3140" t="s">
        <v>8392</v>
      </c>
    </row>
    <row r="52" spans="1:4" x14ac:dyDescent="0.25">
      <c r="A52" s="3139" t="s">
        <v>8354</v>
      </c>
      <c r="B52" s="3139">
        <v>5</v>
      </c>
      <c r="C52" s="3139" t="s">
        <v>185</v>
      </c>
      <c r="D52" s="3140" t="s">
        <v>8424</v>
      </c>
    </row>
    <row r="53" spans="1:4" x14ac:dyDescent="0.25">
      <c r="A53" s="3141">
        <v>94</v>
      </c>
      <c r="B53" s="3141">
        <v>6</v>
      </c>
      <c r="C53" s="3141" t="s">
        <v>185</v>
      </c>
      <c r="D53" s="3142" t="s">
        <v>8393</v>
      </c>
    </row>
    <row r="54" spans="1:4" x14ac:dyDescent="0.25">
      <c r="A54" s="3139">
        <v>94</v>
      </c>
      <c r="B54" s="3139">
        <v>7</v>
      </c>
      <c r="C54" s="3139"/>
      <c r="D54" s="3140" t="s">
        <v>8394</v>
      </c>
    </row>
    <row r="55" spans="1:4" x14ac:dyDescent="0.25">
      <c r="A55" s="3141" t="s">
        <v>8354</v>
      </c>
      <c r="B55" s="3141">
        <v>7</v>
      </c>
      <c r="C55" s="3141" t="s">
        <v>185</v>
      </c>
      <c r="D55" s="3142" t="s">
        <v>8425</v>
      </c>
    </row>
    <row r="56" spans="1:4" x14ac:dyDescent="0.25">
      <c r="A56" s="3139">
        <v>90</v>
      </c>
      <c r="B56" s="3139">
        <v>8</v>
      </c>
      <c r="C56" s="3139"/>
      <c r="D56" s="3140" t="s">
        <v>8338</v>
      </c>
    </row>
    <row r="57" spans="1:4" x14ac:dyDescent="0.25">
      <c r="A57" s="3141">
        <v>94</v>
      </c>
      <c r="B57" s="3141">
        <v>8</v>
      </c>
      <c r="C57" s="3141"/>
      <c r="D57" s="3142" t="s">
        <v>8395</v>
      </c>
    </row>
    <row r="58" spans="1:4" x14ac:dyDescent="0.25">
      <c r="A58" s="3139">
        <v>94</v>
      </c>
      <c r="B58" s="3139">
        <v>8</v>
      </c>
      <c r="C58" s="3139" t="s">
        <v>185</v>
      </c>
      <c r="D58" s="3140" t="s">
        <v>8396</v>
      </c>
    </row>
    <row r="59" spans="1:4" x14ac:dyDescent="0.25">
      <c r="A59" s="3139" t="s">
        <v>8354</v>
      </c>
      <c r="B59" s="3139">
        <v>8</v>
      </c>
      <c r="C59" s="3139" t="s">
        <v>185</v>
      </c>
      <c r="D59" s="3140" t="s">
        <v>8426</v>
      </c>
    </row>
    <row r="60" spans="1:4" x14ac:dyDescent="0.25">
      <c r="A60" s="3141" t="s">
        <v>8354</v>
      </c>
      <c r="B60" s="3141">
        <v>9</v>
      </c>
      <c r="C60" s="3141" t="s">
        <v>185</v>
      </c>
      <c r="D60" s="3142" t="s">
        <v>8427</v>
      </c>
    </row>
    <row r="61" spans="1:4" x14ac:dyDescent="0.25">
      <c r="A61" s="3141">
        <v>92</v>
      </c>
      <c r="B61" s="3141">
        <v>10</v>
      </c>
      <c r="C61" s="3141" t="s">
        <v>185</v>
      </c>
      <c r="D61" s="3142" t="s">
        <v>8381</v>
      </c>
    </row>
    <row r="62" spans="1:4" x14ac:dyDescent="0.25">
      <c r="A62" s="3141" t="s">
        <v>8354</v>
      </c>
      <c r="B62" s="3141">
        <v>10</v>
      </c>
      <c r="C62" s="3141" t="s">
        <v>185</v>
      </c>
      <c r="D62" s="3142" t="s">
        <v>8429</v>
      </c>
    </row>
    <row r="63" spans="1:4" x14ac:dyDescent="0.25">
      <c r="A63" s="3139" t="s">
        <v>8354</v>
      </c>
      <c r="B63" s="3139">
        <v>11</v>
      </c>
      <c r="C63" s="3139" t="s">
        <v>185</v>
      </c>
      <c r="D63" s="3140" t="s">
        <v>8430</v>
      </c>
    </row>
    <row r="64" spans="1:4" x14ac:dyDescent="0.25">
      <c r="A64" s="3141" t="s">
        <v>8354</v>
      </c>
      <c r="B64" s="3141">
        <v>12</v>
      </c>
      <c r="C64" s="3141" t="s">
        <v>185</v>
      </c>
      <c r="D64" s="3142" t="s">
        <v>8431</v>
      </c>
    </row>
    <row r="65" spans="1:4" x14ac:dyDescent="0.25">
      <c r="A65" s="3139" t="s">
        <v>8354</v>
      </c>
      <c r="B65" s="3139">
        <v>13</v>
      </c>
      <c r="C65" s="3139" t="s">
        <v>185</v>
      </c>
      <c r="D65" s="3140" t="s">
        <v>8432</v>
      </c>
    </row>
    <row r="66" spans="1:4" x14ac:dyDescent="0.25">
      <c r="A66" s="3141" t="s">
        <v>8354</v>
      </c>
      <c r="B66" s="3141">
        <v>14</v>
      </c>
      <c r="C66" s="3141" t="s">
        <v>185</v>
      </c>
      <c r="D66" s="3142" t="s">
        <v>8433</v>
      </c>
    </row>
    <row r="67" spans="1:4" x14ac:dyDescent="0.25">
      <c r="A67" s="3139" t="s">
        <v>8354</v>
      </c>
      <c r="B67" s="3139">
        <v>15</v>
      </c>
      <c r="C67" s="3139" t="s">
        <v>185</v>
      </c>
      <c r="D67" s="3140" t="s">
        <v>8434</v>
      </c>
    </row>
    <row r="68" spans="1:4" x14ac:dyDescent="0.25">
      <c r="A68" s="3141" t="s">
        <v>8354</v>
      </c>
      <c r="B68" s="3141">
        <v>17</v>
      </c>
      <c r="C68" s="3141" t="s">
        <v>185</v>
      </c>
      <c r="D68" s="3142" t="s">
        <v>8435</v>
      </c>
    </row>
    <row r="69" spans="1:4" x14ac:dyDescent="0.25">
      <c r="A69" s="3139" t="s">
        <v>8354</v>
      </c>
      <c r="B69" s="3139">
        <v>18</v>
      </c>
      <c r="C69" s="3139" t="s">
        <v>185</v>
      </c>
      <c r="D69" s="3140" t="s">
        <v>8436</v>
      </c>
    </row>
    <row r="70" spans="1:4" x14ac:dyDescent="0.25">
      <c r="A70" s="3141" t="s">
        <v>8354</v>
      </c>
      <c r="B70" s="3141">
        <v>19</v>
      </c>
      <c r="C70" s="3141" t="s">
        <v>185</v>
      </c>
      <c r="D70" s="3142" t="s">
        <v>8437</v>
      </c>
    </row>
    <row r="71" spans="1:4" x14ac:dyDescent="0.25">
      <c r="A71" s="3141" t="s">
        <v>8354</v>
      </c>
      <c r="B71" s="3141">
        <v>20</v>
      </c>
      <c r="C71" s="3141" t="s">
        <v>185</v>
      </c>
      <c r="D71" s="3142" t="s">
        <v>8447</v>
      </c>
    </row>
    <row r="72" spans="1:4" x14ac:dyDescent="0.25">
      <c r="A72" s="3139" t="s">
        <v>8354</v>
      </c>
      <c r="B72" s="3139">
        <v>21</v>
      </c>
      <c r="C72" s="3139" t="s">
        <v>185</v>
      </c>
      <c r="D72" s="3140" t="s">
        <v>8448</v>
      </c>
    </row>
    <row r="73" spans="1:4" x14ac:dyDescent="0.25">
      <c r="A73" s="3141" t="s">
        <v>8354</v>
      </c>
      <c r="B73" s="3141">
        <v>30</v>
      </c>
      <c r="C73" s="3141" t="s">
        <v>185</v>
      </c>
      <c r="D73" s="3142" t="s">
        <v>8449</v>
      </c>
    </row>
    <row r="74" spans="1:4" x14ac:dyDescent="0.25">
      <c r="A74" s="3139" t="s">
        <v>8354</v>
      </c>
      <c r="B74" s="3139">
        <v>31</v>
      </c>
      <c r="C74" s="3139" t="s">
        <v>185</v>
      </c>
      <c r="D74" s="3140" t="s">
        <v>8450</v>
      </c>
    </row>
    <row r="75" spans="1:4" x14ac:dyDescent="0.25">
      <c r="A75" s="3141" t="s">
        <v>8354</v>
      </c>
      <c r="B75" s="3141">
        <v>32</v>
      </c>
      <c r="C75" s="3141" t="s">
        <v>185</v>
      </c>
      <c r="D75" s="3142" t="s">
        <v>8451</v>
      </c>
    </row>
    <row r="76" spans="1:4" x14ac:dyDescent="0.25">
      <c r="A76" s="3139">
        <v>98</v>
      </c>
      <c r="B76" s="3139">
        <v>35</v>
      </c>
      <c r="C76" s="3139" t="s">
        <v>185</v>
      </c>
      <c r="D76" s="3140" t="s">
        <v>8409</v>
      </c>
    </row>
    <row r="77" spans="1:4" x14ac:dyDescent="0.25">
      <c r="A77" s="3141">
        <v>91</v>
      </c>
      <c r="B77" s="3141">
        <v>40</v>
      </c>
      <c r="C77" s="3141"/>
      <c r="D77" s="3142" t="s">
        <v>8351</v>
      </c>
    </row>
    <row r="78" spans="1:4" x14ac:dyDescent="0.25">
      <c r="A78" s="3139">
        <v>92</v>
      </c>
      <c r="B78" s="3139">
        <v>40</v>
      </c>
      <c r="C78" s="3139" t="s">
        <v>185</v>
      </c>
      <c r="D78" s="3140" t="s">
        <v>8382</v>
      </c>
    </row>
    <row r="79" spans="1:4" x14ac:dyDescent="0.25">
      <c r="A79" s="3141">
        <v>98</v>
      </c>
      <c r="B79" s="3141">
        <v>40</v>
      </c>
      <c r="C79" s="3141" t="s">
        <v>185</v>
      </c>
      <c r="D79" s="3142" t="s">
        <v>8410</v>
      </c>
    </row>
    <row r="80" spans="1:4" x14ac:dyDescent="0.25">
      <c r="A80" s="3139" t="s">
        <v>8354</v>
      </c>
      <c r="B80" s="3139">
        <v>40</v>
      </c>
      <c r="C80" s="3139" t="s">
        <v>185</v>
      </c>
      <c r="D80" s="3140" t="s">
        <v>8452</v>
      </c>
    </row>
    <row r="81" spans="1:4" x14ac:dyDescent="0.25">
      <c r="A81" s="3141" t="s">
        <v>8354</v>
      </c>
      <c r="B81" s="3141">
        <v>41</v>
      </c>
      <c r="C81" s="3141" t="s">
        <v>185</v>
      </c>
      <c r="D81" s="3142" t="s">
        <v>8453</v>
      </c>
    </row>
    <row r="82" spans="1:4" x14ac:dyDescent="0.25">
      <c r="A82" s="3139" t="s">
        <v>8354</v>
      </c>
      <c r="B82" s="3139">
        <v>42</v>
      </c>
      <c r="C82" s="3139" t="s">
        <v>185</v>
      </c>
      <c r="D82" s="3140" t="s">
        <v>8454</v>
      </c>
    </row>
    <row r="83" spans="1:4" x14ac:dyDescent="0.25">
      <c r="A83" s="3141" t="s">
        <v>8354</v>
      </c>
      <c r="B83" s="3141">
        <v>43</v>
      </c>
      <c r="C83" s="3141" t="s">
        <v>185</v>
      </c>
      <c r="D83" s="3142" t="s">
        <v>8455</v>
      </c>
    </row>
    <row r="84" spans="1:4" x14ac:dyDescent="0.25">
      <c r="A84" s="3139" t="s">
        <v>8354</v>
      </c>
      <c r="B84" s="3139">
        <v>44</v>
      </c>
      <c r="C84" s="3139" t="s">
        <v>185</v>
      </c>
      <c r="D84" s="3140" t="s">
        <v>8456</v>
      </c>
    </row>
    <row r="85" spans="1:4" x14ac:dyDescent="0.25">
      <c r="A85" s="3141" t="s">
        <v>8354</v>
      </c>
      <c r="B85" s="3141">
        <v>45</v>
      </c>
      <c r="C85" s="3141" t="s">
        <v>185</v>
      </c>
      <c r="D85" s="3142" t="s">
        <v>8457</v>
      </c>
    </row>
    <row r="86" spans="1:4" x14ac:dyDescent="0.25">
      <c r="A86" s="3139">
        <v>98</v>
      </c>
      <c r="B86" s="3139">
        <v>50</v>
      </c>
      <c r="C86" s="3139" t="s">
        <v>185</v>
      </c>
      <c r="D86" s="3140" t="s">
        <v>8411</v>
      </c>
    </row>
    <row r="87" spans="1:4" x14ac:dyDescent="0.25">
      <c r="A87" s="3139" t="s">
        <v>8354</v>
      </c>
      <c r="B87" s="3139">
        <v>50</v>
      </c>
      <c r="C87" s="3139" t="s">
        <v>185</v>
      </c>
      <c r="D87" s="3140" t="s">
        <v>8458</v>
      </c>
    </row>
    <row r="88" spans="1:4" x14ac:dyDescent="0.25">
      <c r="A88" s="3141" t="s">
        <v>8354</v>
      </c>
      <c r="B88" s="3141">
        <v>51</v>
      </c>
      <c r="C88" s="3141" t="s">
        <v>185</v>
      </c>
      <c r="D88" s="3142" t="s">
        <v>8459</v>
      </c>
    </row>
    <row r="89" spans="1:4" x14ac:dyDescent="0.25">
      <c r="A89" s="3139" t="s">
        <v>8354</v>
      </c>
      <c r="B89" s="3139">
        <v>52</v>
      </c>
      <c r="C89" s="3139" t="s">
        <v>185</v>
      </c>
      <c r="D89" s="3140" t="s">
        <v>8460</v>
      </c>
    </row>
    <row r="90" spans="1:4" x14ac:dyDescent="0.25">
      <c r="A90" s="3141" t="s">
        <v>8354</v>
      </c>
      <c r="B90" s="3141">
        <v>53</v>
      </c>
      <c r="C90" s="3141" t="s">
        <v>185</v>
      </c>
      <c r="D90" s="3142" t="s">
        <v>8461</v>
      </c>
    </row>
    <row r="91" spans="1:4" x14ac:dyDescent="0.25">
      <c r="A91" s="3139" t="s">
        <v>8354</v>
      </c>
      <c r="B91" s="3139">
        <v>54</v>
      </c>
      <c r="C91" s="3139" t="s">
        <v>185</v>
      </c>
      <c r="D91" s="3140" t="s">
        <v>8462</v>
      </c>
    </row>
    <row r="92" spans="1:4" x14ac:dyDescent="0.25">
      <c r="A92" s="3141" t="s">
        <v>8354</v>
      </c>
      <c r="B92" s="3141">
        <v>55</v>
      </c>
      <c r="C92" s="3141" t="s">
        <v>185</v>
      </c>
      <c r="D92" s="3142" t="s">
        <v>8462</v>
      </c>
    </row>
    <row r="93" spans="1:4" x14ac:dyDescent="0.25">
      <c r="A93" s="3139" t="s">
        <v>8354</v>
      </c>
      <c r="B93" s="3139">
        <v>56</v>
      </c>
      <c r="C93" s="3139" t="s">
        <v>185</v>
      </c>
      <c r="D93" s="3140" t="s">
        <v>8462</v>
      </c>
    </row>
    <row r="94" spans="1:4" x14ac:dyDescent="0.25">
      <c r="A94" s="3141" t="s">
        <v>8354</v>
      </c>
      <c r="B94" s="3141">
        <v>57</v>
      </c>
      <c r="C94" s="3141" t="s">
        <v>185</v>
      </c>
      <c r="D94" s="3142" t="s">
        <v>8462</v>
      </c>
    </row>
    <row r="95" spans="1:4" x14ac:dyDescent="0.25">
      <c r="A95" s="3139" t="s">
        <v>8354</v>
      </c>
      <c r="B95" s="3139">
        <v>60</v>
      </c>
      <c r="C95" s="3139" t="s">
        <v>185</v>
      </c>
      <c r="D95" s="3140" t="s">
        <v>8463</v>
      </c>
    </row>
    <row r="96" spans="1:4" x14ac:dyDescent="0.25">
      <c r="A96" s="3141" t="s">
        <v>8354</v>
      </c>
      <c r="B96" s="3141">
        <v>61</v>
      </c>
      <c r="C96" s="3141" t="s">
        <v>185</v>
      </c>
      <c r="D96" s="3142" t="s">
        <v>8464</v>
      </c>
    </row>
    <row r="97" spans="1:4" x14ac:dyDescent="0.25">
      <c r="A97" s="3141">
        <v>98</v>
      </c>
      <c r="B97" s="3141">
        <v>62</v>
      </c>
      <c r="C97" s="3141" t="s">
        <v>185</v>
      </c>
      <c r="D97" s="3142" t="s">
        <v>8412</v>
      </c>
    </row>
    <row r="98" spans="1:4" x14ac:dyDescent="0.25">
      <c r="A98" s="3139" t="s">
        <v>8354</v>
      </c>
      <c r="B98" s="3139">
        <v>62</v>
      </c>
      <c r="C98" s="3139" t="s">
        <v>185</v>
      </c>
      <c r="D98" s="3140" t="s">
        <v>8465</v>
      </c>
    </row>
    <row r="99" spans="1:4" x14ac:dyDescent="0.25">
      <c r="A99" s="3141" t="s">
        <v>8354</v>
      </c>
      <c r="B99" s="3141">
        <v>63</v>
      </c>
      <c r="C99" s="3141" t="s">
        <v>185</v>
      </c>
      <c r="D99" s="3142" t="s">
        <v>8466</v>
      </c>
    </row>
    <row r="100" spans="1:4" x14ac:dyDescent="0.25">
      <c r="A100" s="3139" t="s">
        <v>8354</v>
      </c>
      <c r="B100" s="3139">
        <v>64</v>
      </c>
      <c r="C100" s="3139" t="s">
        <v>185</v>
      </c>
      <c r="D100" s="3140" t="s">
        <v>8467</v>
      </c>
    </row>
    <row r="101" spans="1:4" x14ac:dyDescent="0.25">
      <c r="A101" s="3141">
        <v>66</v>
      </c>
      <c r="B101" s="3141">
        <v>69</v>
      </c>
      <c r="C101" s="3141" t="s">
        <v>8274</v>
      </c>
      <c r="D101" s="3142" t="s">
        <v>8280</v>
      </c>
    </row>
    <row r="102" spans="1:4" x14ac:dyDescent="0.25">
      <c r="A102" s="3139" t="s">
        <v>8419</v>
      </c>
      <c r="B102" s="3139">
        <v>71</v>
      </c>
      <c r="C102" s="3141" t="s">
        <v>185</v>
      </c>
      <c r="D102" s="3140" t="s">
        <v>8422</v>
      </c>
    </row>
    <row r="103" spans="1:4" x14ac:dyDescent="0.25">
      <c r="A103" s="3141" t="s">
        <v>8419</v>
      </c>
      <c r="B103" s="3141">
        <v>72</v>
      </c>
      <c r="C103" s="3141" t="s">
        <v>185</v>
      </c>
      <c r="D103" s="3142" t="s">
        <v>8423</v>
      </c>
    </row>
    <row r="104" spans="1:4" x14ac:dyDescent="0.25">
      <c r="A104" s="3141" t="s">
        <v>7090</v>
      </c>
      <c r="B104" s="3141">
        <v>80</v>
      </c>
      <c r="C104" s="3141" t="s">
        <v>185</v>
      </c>
      <c r="D104" s="3142" t="s">
        <v>8307</v>
      </c>
    </row>
    <row r="105" spans="1:4" x14ac:dyDescent="0.25">
      <c r="A105" s="3141">
        <v>90</v>
      </c>
      <c r="B105" s="3141">
        <v>80</v>
      </c>
      <c r="C105" s="3141" t="s">
        <v>8225</v>
      </c>
      <c r="D105" s="3142" t="s">
        <v>8339</v>
      </c>
    </row>
    <row r="106" spans="1:4" x14ac:dyDescent="0.25">
      <c r="A106" s="3141">
        <v>95</v>
      </c>
      <c r="B106" s="3141">
        <v>80</v>
      </c>
      <c r="C106" s="3141"/>
      <c r="D106" s="3142" t="s">
        <v>8397</v>
      </c>
    </row>
    <row r="107" spans="1:4" x14ac:dyDescent="0.25">
      <c r="A107" s="3139">
        <v>62</v>
      </c>
      <c r="B107" s="3139">
        <v>81</v>
      </c>
      <c r="C107" s="3139" t="s">
        <v>8225</v>
      </c>
      <c r="D107" s="3140" t="s">
        <v>7088</v>
      </c>
    </row>
    <row r="108" spans="1:4" x14ac:dyDescent="0.25">
      <c r="A108" s="3141">
        <v>63</v>
      </c>
      <c r="B108" s="3141">
        <v>81</v>
      </c>
      <c r="C108" s="3141" t="s">
        <v>8225</v>
      </c>
      <c r="D108" s="3142" t="s">
        <v>8251</v>
      </c>
    </row>
    <row r="109" spans="1:4" x14ac:dyDescent="0.25">
      <c r="A109" s="3139">
        <v>65</v>
      </c>
      <c r="B109" s="3139">
        <v>81</v>
      </c>
      <c r="C109" s="3139" t="s">
        <v>185</v>
      </c>
      <c r="D109" s="3140" t="s">
        <v>8273</v>
      </c>
    </row>
    <row r="110" spans="1:4" x14ac:dyDescent="0.25">
      <c r="A110" s="3139">
        <v>68</v>
      </c>
      <c r="B110" s="3139">
        <v>81</v>
      </c>
      <c r="C110" s="3139" t="s">
        <v>185</v>
      </c>
      <c r="D110" s="3140" t="s">
        <v>8285</v>
      </c>
    </row>
    <row r="111" spans="1:4" x14ac:dyDescent="0.25">
      <c r="A111" s="3141">
        <v>69</v>
      </c>
      <c r="B111" s="3141">
        <v>81</v>
      </c>
      <c r="C111" s="3141" t="s">
        <v>185</v>
      </c>
      <c r="D111" s="3142" t="s">
        <v>8292</v>
      </c>
    </row>
    <row r="112" spans="1:4" x14ac:dyDescent="0.25">
      <c r="A112" s="3139" t="s">
        <v>7090</v>
      </c>
      <c r="B112" s="3139">
        <v>81</v>
      </c>
      <c r="C112" s="3139" t="s">
        <v>185</v>
      </c>
      <c r="D112" s="3140" t="s">
        <v>8308</v>
      </c>
    </row>
    <row r="113" spans="1:4" x14ac:dyDescent="0.25">
      <c r="A113" s="3139">
        <v>96</v>
      </c>
      <c r="B113" s="3139">
        <v>81</v>
      </c>
      <c r="C113" s="3139"/>
      <c r="D113" s="3140" t="s">
        <v>8398</v>
      </c>
    </row>
    <row r="114" spans="1:4" x14ac:dyDescent="0.25">
      <c r="A114" s="3141">
        <v>62</v>
      </c>
      <c r="B114" s="3141">
        <v>82</v>
      </c>
      <c r="C114" s="3141" t="s">
        <v>8225</v>
      </c>
      <c r="D114" s="3142" t="s">
        <v>8229</v>
      </c>
    </row>
    <row r="115" spans="1:4" x14ac:dyDescent="0.25">
      <c r="A115" s="3139">
        <v>63</v>
      </c>
      <c r="B115" s="3139">
        <v>82</v>
      </c>
      <c r="C115" s="3139" t="s">
        <v>8225</v>
      </c>
      <c r="D115" s="3140" t="s">
        <v>8252</v>
      </c>
    </row>
    <row r="116" spans="1:4" x14ac:dyDescent="0.25">
      <c r="A116" s="3141">
        <v>68</v>
      </c>
      <c r="B116" s="3141">
        <v>82</v>
      </c>
      <c r="C116" s="3141" t="s">
        <v>185</v>
      </c>
      <c r="D116" s="3142" t="s">
        <v>8286</v>
      </c>
    </row>
    <row r="117" spans="1:4" x14ac:dyDescent="0.25">
      <c r="A117" s="3139">
        <v>69</v>
      </c>
      <c r="B117" s="3139">
        <v>82</v>
      </c>
      <c r="C117" s="3139" t="s">
        <v>185</v>
      </c>
      <c r="D117" s="3140" t="s">
        <v>8293</v>
      </c>
    </row>
    <row r="118" spans="1:4" x14ac:dyDescent="0.25">
      <c r="A118" s="3141" t="s">
        <v>7090</v>
      </c>
      <c r="B118" s="3141">
        <v>82</v>
      </c>
      <c r="C118" s="3141" t="s">
        <v>185</v>
      </c>
      <c r="D118" s="3142" t="s">
        <v>8309</v>
      </c>
    </row>
    <row r="119" spans="1:4" x14ac:dyDescent="0.25">
      <c r="A119" s="3139">
        <v>62</v>
      </c>
      <c r="B119" s="3139">
        <v>83</v>
      </c>
      <c r="C119" s="3139" t="s">
        <v>8225</v>
      </c>
      <c r="D119" s="3140" t="s">
        <v>8230</v>
      </c>
    </row>
    <row r="120" spans="1:4" x14ac:dyDescent="0.25">
      <c r="A120" s="3141">
        <v>63</v>
      </c>
      <c r="B120" s="3141">
        <v>83</v>
      </c>
      <c r="C120" s="3141" t="s">
        <v>8225</v>
      </c>
      <c r="D120" s="3142" t="s">
        <v>8253</v>
      </c>
    </row>
    <row r="121" spans="1:4" x14ac:dyDescent="0.25">
      <c r="A121" s="3139">
        <v>68</v>
      </c>
      <c r="B121" s="3139">
        <v>83</v>
      </c>
      <c r="C121" s="3139" t="s">
        <v>185</v>
      </c>
      <c r="D121" s="3140" t="s">
        <v>8287</v>
      </c>
    </row>
    <row r="122" spans="1:4" x14ac:dyDescent="0.25">
      <c r="A122" s="3141">
        <v>69</v>
      </c>
      <c r="B122" s="3141">
        <v>83</v>
      </c>
      <c r="C122" s="3141" t="s">
        <v>185</v>
      </c>
      <c r="D122" s="3142" t="s">
        <v>8294</v>
      </c>
    </row>
    <row r="123" spans="1:4" x14ac:dyDescent="0.25">
      <c r="A123" s="3139" t="s">
        <v>7090</v>
      </c>
      <c r="B123" s="3139">
        <v>83</v>
      </c>
      <c r="C123" s="3139" t="s">
        <v>185</v>
      </c>
      <c r="D123" s="3140" t="s">
        <v>8310</v>
      </c>
    </row>
    <row r="124" spans="1:4" x14ac:dyDescent="0.25">
      <c r="A124" s="3141">
        <v>62</v>
      </c>
      <c r="B124" s="3141">
        <v>84</v>
      </c>
      <c r="C124" s="3141" t="s">
        <v>8225</v>
      </c>
      <c r="D124" s="3142" t="s">
        <v>8231</v>
      </c>
    </row>
    <row r="125" spans="1:4" x14ac:dyDescent="0.25">
      <c r="A125" s="3139">
        <v>63</v>
      </c>
      <c r="B125" s="3139">
        <v>84</v>
      </c>
      <c r="C125" s="3139" t="s">
        <v>8225</v>
      </c>
      <c r="D125" s="3140" t="s">
        <v>8254</v>
      </c>
    </row>
    <row r="126" spans="1:4" x14ac:dyDescent="0.25">
      <c r="A126" s="3141">
        <v>68</v>
      </c>
      <c r="B126" s="3141">
        <v>84</v>
      </c>
      <c r="C126" s="3141" t="s">
        <v>185</v>
      </c>
      <c r="D126" s="3142" t="s">
        <v>8288</v>
      </c>
    </row>
    <row r="127" spans="1:4" x14ac:dyDescent="0.25">
      <c r="A127" s="3139">
        <v>69</v>
      </c>
      <c r="B127" s="3139">
        <v>84</v>
      </c>
      <c r="C127" s="3139" t="s">
        <v>185</v>
      </c>
      <c r="D127" s="3140" t="s">
        <v>8295</v>
      </c>
    </row>
    <row r="128" spans="1:4" x14ac:dyDescent="0.25">
      <c r="A128" s="3141" t="s">
        <v>7090</v>
      </c>
      <c r="B128" s="3141">
        <v>84</v>
      </c>
      <c r="C128" s="3141" t="s">
        <v>185</v>
      </c>
      <c r="D128" s="3142" t="s">
        <v>8311</v>
      </c>
    </row>
    <row r="129" spans="1:4" x14ac:dyDescent="0.25">
      <c r="A129" s="3139">
        <v>97</v>
      </c>
      <c r="B129" s="3139">
        <v>84</v>
      </c>
      <c r="C129" s="3139"/>
      <c r="D129" s="3140" t="s">
        <v>8401</v>
      </c>
    </row>
    <row r="130" spans="1:4" x14ac:dyDescent="0.25">
      <c r="A130" s="3139">
        <v>62</v>
      </c>
      <c r="B130" s="3139">
        <v>85</v>
      </c>
      <c r="C130" s="3139" t="s">
        <v>8225</v>
      </c>
      <c r="D130" s="3140" t="s">
        <v>8232</v>
      </c>
    </row>
    <row r="131" spans="1:4" x14ac:dyDescent="0.25">
      <c r="A131" s="3141">
        <v>63</v>
      </c>
      <c r="B131" s="3141">
        <v>85</v>
      </c>
      <c r="C131" s="3141" t="s">
        <v>8225</v>
      </c>
      <c r="D131" s="3142" t="s">
        <v>8255</v>
      </c>
    </row>
    <row r="132" spans="1:4" x14ac:dyDescent="0.25">
      <c r="A132" s="3141">
        <v>69</v>
      </c>
      <c r="B132" s="3141">
        <v>85</v>
      </c>
      <c r="C132" s="3141" t="s">
        <v>185</v>
      </c>
      <c r="D132" s="3142" t="s">
        <v>8296</v>
      </c>
    </row>
    <row r="133" spans="1:4" x14ac:dyDescent="0.25">
      <c r="A133" s="3139" t="s">
        <v>7090</v>
      </c>
      <c r="B133" s="3139">
        <v>85</v>
      </c>
      <c r="C133" s="3139" t="s">
        <v>185</v>
      </c>
      <c r="D133" s="3140" t="s">
        <v>8312</v>
      </c>
    </row>
    <row r="134" spans="1:4" x14ac:dyDescent="0.25">
      <c r="A134" s="3141">
        <v>97</v>
      </c>
      <c r="B134" s="3141">
        <v>85</v>
      </c>
      <c r="C134" s="3141"/>
      <c r="D134" s="3142" t="s">
        <v>8402</v>
      </c>
    </row>
    <row r="135" spans="1:4" x14ac:dyDescent="0.25">
      <c r="A135" s="3139">
        <v>99</v>
      </c>
      <c r="B135" s="3139">
        <v>85</v>
      </c>
      <c r="C135" s="3141" t="s">
        <v>185</v>
      </c>
      <c r="D135" s="3140" t="s">
        <v>8415</v>
      </c>
    </row>
    <row r="136" spans="1:4" x14ac:dyDescent="0.25">
      <c r="A136" s="3139">
        <v>63</v>
      </c>
      <c r="B136" s="3139">
        <v>86</v>
      </c>
      <c r="C136" s="3139" t="s">
        <v>8225</v>
      </c>
      <c r="D136" s="3140" t="s">
        <v>8256</v>
      </c>
    </row>
    <row r="137" spans="1:4" x14ac:dyDescent="0.25">
      <c r="A137" s="3139">
        <v>69</v>
      </c>
      <c r="B137" s="3139">
        <v>86</v>
      </c>
      <c r="C137" s="3139" t="s">
        <v>185</v>
      </c>
      <c r="D137" s="3140" t="s">
        <v>8297</v>
      </c>
    </row>
    <row r="138" spans="1:4" x14ac:dyDescent="0.25">
      <c r="A138" s="3141" t="s">
        <v>7090</v>
      </c>
      <c r="B138" s="3141">
        <v>86</v>
      </c>
      <c r="C138" s="3141" t="s">
        <v>185</v>
      </c>
      <c r="D138" s="3142" t="s">
        <v>8313</v>
      </c>
    </row>
    <row r="139" spans="1:4" x14ac:dyDescent="0.25">
      <c r="A139" s="3139">
        <v>97</v>
      </c>
      <c r="B139" s="3139">
        <v>86</v>
      </c>
      <c r="C139" s="3139"/>
      <c r="D139" s="3140" t="s">
        <v>8403</v>
      </c>
    </row>
    <row r="140" spans="1:4" x14ac:dyDescent="0.25">
      <c r="A140" s="3141">
        <v>99</v>
      </c>
      <c r="B140" s="3141">
        <v>86</v>
      </c>
      <c r="C140" s="3141" t="s">
        <v>185</v>
      </c>
      <c r="D140" s="3142" t="s">
        <v>8416</v>
      </c>
    </row>
    <row r="141" spans="1:4" x14ac:dyDescent="0.25">
      <c r="A141" s="3141">
        <v>63</v>
      </c>
      <c r="B141" s="3141">
        <v>87</v>
      </c>
      <c r="C141" s="3141" t="s">
        <v>8225</v>
      </c>
      <c r="D141" s="3142" t="s">
        <v>8257</v>
      </c>
    </row>
    <row r="142" spans="1:4" x14ac:dyDescent="0.25">
      <c r="A142" s="3141">
        <v>69</v>
      </c>
      <c r="B142" s="3141">
        <v>87</v>
      </c>
      <c r="C142" s="3141" t="s">
        <v>185</v>
      </c>
      <c r="D142" s="3142" t="s">
        <v>8298</v>
      </c>
    </row>
    <row r="143" spans="1:4" x14ac:dyDescent="0.25">
      <c r="A143" s="3139" t="s">
        <v>7090</v>
      </c>
      <c r="B143" s="3139">
        <v>87</v>
      </c>
      <c r="C143" s="3139" t="s">
        <v>185</v>
      </c>
      <c r="D143" s="3140" t="s">
        <v>8314</v>
      </c>
    </row>
    <row r="144" spans="1:4" x14ac:dyDescent="0.25">
      <c r="A144" s="3141">
        <v>97</v>
      </c>
      <c r="B144" s="3141">
        <v>87</v>
      </c>
      <c r="C144" s="3141"/>
      <c r="D144" s="3142" t="s">
        <v>8404</v>
      </c>
    </row>
    <row r="145" spans="1:4" x14ac:dyDescent="0.25">
      <c r="A145" s="3139">
        <v>99</v>
      </c>
      <c r="B145" s="3139">
        <v>87</v>
      </c>
      <c r="C145" s="3141" t="s">
        <v>185</v>
      </c>
      <c r="D145" s="3140" t="s">
        <v>8417</v>
      </c>
    </row>
    <row r="146" spans="1:4" x14ac:dyDescent="0.25">
      <c r="A146" s="3139">
        <v>63</v>
      </c>
      <c r="B146" s="3139">
        <v>88</v>
      </c>
      <c r="C146" s="3139" t="s">
        <v>8225</v>
      </c>
      <c r="D146" s="3140" t="s">
        <v>8258</v>
      </c>
    </row>
    <row r="147" spans="1:4" x14ac:dyDescent="0.25">
      <c r="A147" s="3139">
        <v>69</v>
      </c>
      <c r="B147" s="3139">
        <v>88</v>
      </c>
      <c r="C147" s="3139" t="s">
        <v>185</v>
      </c>
      <c r="D147" s="3140" t="s">
        <v>8299</v>
      </c>
    </row>
    <row r="148" spans="1:4" x14ac:dyDescent="0.25">
      <c r="A148" s="3141" t="s">
        <v>7090</v>
      </c>
      <c r="B148" s="3141">
        <v>88</v>
      </c>
      <c r="C148" s="3141" t="s">
        <v>185</v>
      </c>
      <c r="D148" s="3142" t="s">
        <v>8315</v>
      </c>
    </row>
    <row r="149" spans="1:4" x14ac:dyDescent="0.25">
      <c r="A149" s="3139">
        <v>97</v>
      </c>
      <c r="B149" s="3139">
        <v>88</v>
      </c>
      <c r="C149" s="3139"/>
      <c r="D149" s="3140" t="s">
        <v>8405</v>
      </c>
    </row>
    <row r="150" spans="1:4" x14ac:dyDescent="0.25">
      <c r="A150" s="3141">
        <v>99</v>
      </c>
      <c r="B150" s="3141">
        <v>88</v>
      </c>
      <c r="C150" s="3141" t="s">
        <v>185</v>
      </c>
      <c r="D150" s="3142" t="s">
        <v>8418</v>
      </c>
    </row>
    <row r="151" spans="1:4" x14ac:dyDescent="0.25">
      <c r="A151" s="3141">
        <v>63</v>
      </c>
      <c r="B151" s="3141">
        <v>89</v>
      </c>
      <c r="C151" s="3141" t="s">
        <v>8225</v>
      </c>
      <c r="D151" s="3142" t="s">
        <v>8259</v>
      </c>
    </row>
    <row r="152" spans="1:4" x14ac:dyDescent="0.25">
      <c r="A152" s="3139" t="s">
        <v>7090</v>
      </c>
      <c r="B152" s="3139">
        <v>89</v>
      </c>
      <c r="C152" s="3139" t="s">
        <v>185</v>
      </c>
      <c r="D152" s="3140" t="s">
        <v>8316</v>
      </c>
    </row>
    <row r="153" spans="1:4" x14ac:dyDescent="0.25">
      <c r="A153" s="3141">
        <v>97</v>
      </c>
      <c r="B153" s="3141">
        <v>89</v>
      </c>
      <c r="C153" s="3141"/>
      <c r="D153" s="3142" t="s">
        <v>8406</v>
      </c>
    </row>
    <row r="154" spans="1:4" x14ac:dyDescent="0.25">
      <c r="A154" s="3139">
        <v>69</v>
      </c>
      <c r="B154" s="3139">
        <v>96</v>
      </c>
      <c r="C154" s="3139" t="s">
        <v>185</v>
      </c>
      <c r="D154" s="3140" t="s">
        <v>8301</v>
      </c>
    </row>
    <row r="155" spans="1:4" x14ac:dyDescent="0.25">
      <c r="A155" s="3139" t="s">
        <v>8354</v>
      </c>
      <c r="B155" s="3139" t="s">
        <v>8110</v>
      </c>
      <c r="C155" s="3139" t="s">
        <v>185</v>
      </c>
      <c r="D155" s="3140" t="s">
        <v>8428</v>
      </c>
    </row>
    <row r="156" spans="1:4" x14ac:dyDescent="0.25">
      <c r="A156" s="3141">
        <v>91</v>
      </c>
      <c r="B156" s="3141" t="s">
        <v>8343</v>
      </c>
      <c r="C156" s="3141"/>
      <c r="D156" s="3142" t="s">
        <v>8344</v>
      </c>
    </row>
    <row r="157" spans="1:4" x14ac:dyDescent="0.25">
      <c r="A157" s="3139">
        <v>91</v>
      </c>
      <c r="B157" s="3139" t="s">
        <v>8345</v>
      </c>
      <c r="C157" s="3139"/>
      <c r="D157" s="3140" t="s">
        <v>8346</v>
      </c>
    </row>
    <row r="158" spans="1:4" x14ac:dyDescent="0.25">
      <c r="A158" s="3139">
        <v>92</v>
      </c>
      <c r="B158" s="3139" t="s">
        <v>8379</v>
      </c>
      <c r="C158" s="3139" t="s">
        <v>8222</v>
      </c>
      <c r="D158" s="3140" t="s">
        <v>8380</v>
      </c>
    </row>
    <row r="159" spans="1:4" x14ac:dyDescent="0.25">
      <c r="A159" s="3139" t="s">
        <v>8354</v>
      </c>
      <c r="B159" s="3139" t="s">
        <v>8438</v>
      </c>
      <c r="C159" s="3139" t="s">
        <v>185</v>
      </c>
      <c r="D159" s="3140" t="s">
        <v>8439</v>
      </c>
    </row>
    <row r="160" spans="1:4" x14ac:dyDescent="0.25">
      <c r="A160" s="3141" t="s">
        <v>8354</v>
      </c>
      <c r="B160" s="3141" t="s">
        <v>8440</v>
      </c>
      <c r="C160" s="3141" t="s">
        <v>185</v>
      </c>
      <c r="D160" s="3142" t="s">
        <v>8441</v>
      </c>
    </row>
    <row r="161" spans="1:4" x14ac:dyDescent="0.25">
      <c r="A161" s="3141">
        <v>91</v>
      </c>
      <c r="B161" s="3141" t="s">
        <v>8347</v>
      </c>
      <c r="C161" s="3141"/>
      <c r="D161" s="3142" t="s">
        <v>8348</v>
      </c>
    </row>
    <row r="162" spans="1:4" x14ac:dyDescent="0.25">
      <c r="A162" s="3139" t="s">
        <v>8354</v>
      </c>
      <c r="B162" s="3139" t="s">
        <v>8442</v>
      </c>
      <c r="C162" s="3139" t="s">
        <v>185</v>
      </c>
      <c r="D162" s="3140" t="s">
        <v>8443</v>
      </c>
    </row>
    <row r="163" spans="1:4" x14ac:dyDescent="0.25">
      <c r="A163" s="3139">
        <v>91</v>
      </c>
      <c r="B163" s="3139" t="s">
        <v>8349</v>
      </c>
      <c r="C163" s="3139"/>
      <c r="D163" s="3140" t="s">
        <v>8350</v>
      </c>
    </row>
    <row r="164" spans="1:4" x14ac:dyDescent="0.25">
      <c r="A164" s="3141" t="s">
        <v>8354</v>
      </c>
      <c r="B164" s="3141" t="s">
        <v>8349</v>
      </c>
      <c r="C164" s="3141" t="s">
        <v>185</v>
      </c>
      <c r="D164" s="3142" t="s">
        <v>8444</v>
      </c>
    </row>
    <row r="165" spans="1:4" x14ac:dyDescent="0.25">
      <c r="A165" s="3139" t="s">
        <v>8354</v>
      </c>
      <c r="B165" s="3139" t="s">
        <v>8445</v>
      </c>
      <c r="C165" s="3139" t="s">
        <v>185</v>
      </c>
      <c r="D165" s="3140" t="s">
        <v>8446</v>
      </c>
    </row>
    <row r="166" spans="1:4" x14ac:dyDescent="0.25">
      <c r="A166" s="3139">
        <v>91</v>
      </c>
      <c r="B166" s="3139" t="s">
        <v>8352</v>
      </c>
      <c r="C166" s="3139"/>
      <c r="D166" s="3140" t="s">
        <v>8353</v>
      </c>
    </row>
    <row r="167" spans="1:4" x14ac:dyDescent="0.25">
      <c r="A167" s="3141" t="s">
        <v>7090</v>
      </c>
      <c r="B167" s="3141" t="s">
        <v>527</v>
      </c>
      <c r="C167" s="3141" t="s">
        <v>185</v>
      </c>
      <c r="D167" s="3142" t="s">
        <v>8317</v>
      </c>
    </row>
    <row r="168" spans="1:4" x14ac:dyDescent="0.25">
      <c r="A168" s="3141">
        <v>69</v>
      </c>
      <c r="B168" s="3141" t="s">
        <v>8077</v>
      </c>
      <c r="C168" s="3141"/>
      <c r="D168" s="3142" t="s">
        <v>8300</v>
      </c>
    </row>
    <row r="169" spans="1:4" x14ac:dyDescent="0.25">
      <c r="A169" s="3141">
        <v>91</v>
      </c>
      <c r="B169" s="3141" t="s">
        <v>8354</v>
      </c>
      <c r="C169" s="3141"/>
      <c r="D169" s="3142" t="s">
        <v>8355</v>
      </c>
    </row>
    <row r="170" spans="1:4" x14ac:dyDescent="0.25">
      <c r="A170" s="3139">
        <v>91</v>
      </c>
      <c r="B170" s="3139" t="s">
        <v>8356</v>
      </c>
      <c r="C170" s="3139"/>
      <c r="D170" s="3140" t="s">
        <v>8357</v>
      </c>
    </row>
    <row r="171" spans="1:4" x14ac:dyDescent="0.25">
      <c r="A171" s="3141">
        <v>91</v>
      </c>
      <c r="B171" s="3141" t="s">
        <v>45</v>
      </c>
      <c r="C171" s="3141"/>
      <c r="D171" s="3142" t="s">
        <v>8358</v>
      </c>
    </row>
    <row r="172" spans="1:4" x14ac:dyDescent="0.25">
      <c r="A172" s="3139">
        <v>91</v>
      </c>
      <c r="B172" s="3139" t="s">
        <v>8359</v>
      </c>
      <c r="C172" s="3139"/>
      <c r="D172" s="3140" t="s">
        <v>8360</v>
      </c>
    </row>
    <row r="173" spans="1:4" x14ac:dyDescent="0.25">
      <c r="A173" s="3141">
        <v>62</v>
      </c>
      <c r="B173" s="3141" t="s">
        <v>8233</v>
      </c>
      <c r="C173" s="3141" t="s">
        <v>8225</v>
      </c>
      <c r="D173" s="3142" t="s">
        <v>8234</v>
      </c>
    </row>
    <row r="174" spans="1:4" x14ac:dyDescent="0.25">
      <c r="A174" s="3139">
        <v>62</v>
      </c>
      <c r="B174" s="3139" t="s">
        <v>7095</v>
      </c>
      <c r="C174" s="3139" t="s">
        <v>8225</v>
      </c>
      <c r="D174" s="3140" t="s">
        <v>8235</v>
      </c>
    </row>
    <row r="175" spans="1:4" x14ac:dyDescent="0.25">
      <c r="A175" s="3141">
        <v>91</v>
      </c>
      <c r="B175" s="3141" t="s">
        <v>8361</v>
      </c>
      <c r="C175" s="3141"/>
      <c r="D175" s="3142" t="s">
        <v>8362</v>
      </c>
    </row>
    <row r="176" spans="1:4" x14ac:dyDescent="0.25">
      <c r="A176" s="3139">
        <v>91</v>
      </c>
      <c r="B176" s="3139" t="s">
        <v>8363</v>
      </c>
      <c r="C176" s="3139"/>
      <c r="D176" s="3140" t="s">
        <v>8364</v>
      </c>
    </row>
    <row r="177" spans="1:4" x14ac:dyDescent="0.25">
      <c r="A177" s="3141">
        <v>91</v>
      </c>
      <c r="B177" s="3141" t="s">
        <v>8365</v>
      </c>
      <c r="C177" s="3141"/>
      <c r="D177" s="3142" t="s">
        <v>8366</v>
      </c>
    </row>
    <row r="178" spans="1:4" x14ac:dyDescent="0.25">
      <c r="A178" s="3139">
        <v>63</v>
      </c>
      <c r="B178" s="3139" t="s">
        <v>517</v>
      </c>
      <c r="C178" s="3139" t="s">
        <v>8225</v>
      </c>
      <c r="D178" s="3140" t="s">
        <v>8260</v>
      </c>
    </row>
    <row r="179" spans="1:4" x14ac:dyDescent="0.25">
      <c r="A179" s="3141">
        <v>63</v>
      </c>
      <c r="B179" s="3141" t="s">
        <v>8261</v>
      </c>
      <c r="C179" s="3141" t="s">
        <v>8225</v>
      </c>
      <c r="D179" s="3142" t="s">
        <v>8262</v>
      </c>
    </row>
    <row r="180" spans="1:4" x14ac:dyDescent="0.25">
      <c r="A180" s="3139">
        <v>91</v>
      </c>
      <c r="B180" s="3139" t="s">
        <v>8261</v>
      </c>
      <c r="C180" s="3139"/>
      <c r="D180" s="3140" t="s">
        <v>8367</v>
      </c>
    </row>
    <row r="181" spans="1:4" x14ac:dyDescent="0.25">
      <c r="A181" s="3139">
        <v>63</v>
      </c>
      <c r="B181" s="3139" t="s">
        <v>8263</v>
      </c>
      <c r="C181" s="3139" t="s">
        <v>8225</v>
      </c>
      <c r="D181" s="3140" t="s">
        <v>8264</v>
      </c>
    </row>
    <row r="182" spans="1:4" x14ac:dyDescent="0.25">
      <c r="A182" s="3141">
        <v>63</v>
      </c>
      <c r="B182" s="3141" t="s">
        <v>8265</v>
      </c>
      <c r="C182" s="3141" t="s">
        <v>8225</v>
      </c>
      <c r="D182" s="3142" t="s">
        <v>8266</v>
      </c>
    </row>
    <row r="183" spans="1:4" x14ac:dyDescent="0.25">
      <c r="A183" s="3141">
        <v>91</v>
      </c>
      <c r="B183" s="3141" t="s">
        <v>8368</v>
      </c>
      <c r="C183" s="3141"/>
      <c r="D183" s="3142" t="s">
        <v>8369</v>
      </c>
    </row>
    <row r="184" spans="1:4" x14ac:dyDescent="0.25">
      <c r="A184" s="3139">
        <v>91</v>
      </c>
      <c r="B184" s="3139" t="s">
        <v>1083</v>
      </c>
      <c r="C184" s="3139"/>
      <c r="D184" s="3140" t="s">
        <v>8370</v>
      </c>
    </row>
    <row r="185" spans="1:4" x14ac:dyDescent="0.25">
      <c r="A185" s="3141">
        <v>91</v>
      </c>
      <c r="B185" s="3141" t="s">
        <v>8371</v>
      </c>
      <c r="C185" s="3141"/>
      <c r="D185" s="3142" t="s">
        <v>8372</v>
      </c>
    </row>
    <row r="186" spans="1:4" x14ac:dyDescent="0.25">
      <c r="A186" s="3141">
        <v>62</v>
      </c>
      <c r="B186" s="3141" t="s">
        <v>8236</v>
      </c>
      <c r="C186" s="3141" t="s">
        <v>8225</v>
      </c>
      <c r="D186" s="3142" t="s">
        <v>8237</v>
      </c>
    </row>
    <row r="187" spans="1:4" x14ac:dyDescent="0.25">
      <c r="A187" s="3139">
        <v>63</v>
      </c>
      <c r="B187" s="3139" t="s">
        <v>8236</v>
      </c>
      <c r="C187" s="3139" t="s">
        <v>8225</v>
      </c>
      <c r="D187" s="3140" t="s">
        <v>8267</v>
      </c>
    </row>
    <row r="188" spans="1:4" x14ac:dyDescent="0.25">
      <c r="A188" s="3139">
        <v>91</v>
      </c>
      <c r="B188" s="3139" t="s">
        <v>8373</v>
      </c>
      <c r="C188" s="3139"/>
      <c r="D188" s="3140" t="s">
        <v>8374</v>
      </c>
    </row>
    <row r="189" spans="1:4" x14ac:dyDescent="0.25">
      <c r="A189" s="3141">
        <v>69</v>
      </c>
      <c r="B189" s="3141" t="s">
        <v>1720</v>
      </c>
      <c r="C189" s="3141" t="s">
        <v>185</v>
      </c>
      <c r="D189" s="3142" t="s">
        <v>8302</v>
      </c>
    </row>
    <row r="190" spans="1:4" x14ac:dyDescent="0.25">
      <c r="A190" s="3141">
        <v>91</v>
      </c>
      <c r="B190" s="3141" t="s">
        <v>8375</v>
      </c>
      <c r="C190" s="3141"/>
      <c r="D190" s="3142" t="s">
        <v>8376</v>
      </c>
    </row>
    <row r="191" spans="1:4" x14ac:dyDescent="0.25">
      <c r="A191" s="3139">
        <v>69</v>
      </c>
      <c r="B191" s="3139" t="s">
        <v>536</v>
      </c>
      <c r="C191" s="3139" t="s">
        <v>185</v>
      </c>
      <c r="D191" s="3140" t="s">
        <v>8303</v>
      </c>
    </row>
    <row r="192" spans="1:4" x14ac:dyDescent="0.25">
      <c r="A192" s="3139" t="s">
        <v>7090</v>
      </c>
      <c r="B192" s="3139" t="s">
        <v>536</v>
      </c>
      <c r="C192" s="3139" t="s">
        <v>185</v>
      </c>
      <c r="D192" s="3140" t="s">
        <v>8318</v>
      </c>
    </row>
    <row r="193" spans="1:4" x14ac:dyDescent="0.25">
      <c r="A193" s="3139">
        <v>91</v>
      </c>
      <c r="B193" s="3139" t="s">
        <v>536</v>
      </c>
      <c r="C193" s="3139"/>
      <c r="D193" s="3140" t="s">
        <v>8377</v>
      </c>
    </row>
    <row r="194" spans="1:4" x14ac:dyDescent="0.25">
      <c r="A194" s="3139">
        <v>62</v>
      </c>
      <c r="B194" s="3139" t="s">
        <v>538</v>
      </c>
      <c r="C194" s="3139" t="s">
        <v>8225</v>
      </c>
      <c r="D194" s="3140" t="s">
        <v>8238</v>
      </c>
    </row>
    <row r="195" spans="1:4" x14ac:dyDescent="0.25">
      <c r="A195" s="3141">
        <v>63</v>
      </c>
      <c r="B195" s="3141" t="s">
        <v>538</v>
      </c>
      <c r="C195" s="3141" t="s">
        <v>8225</v>
      </c>
      <c r="D195" s="3142" t="s">
        <v>8268</v>
      </c>
    </row>
    <row r="196" spans="1:4" x14ac:dyDescent="0.25">
      <c r="A196" s="3141">
        <v>69</v>
      </c>
      <c r="B196" s="3141" t="s">
        <v>538</v>
      </c>
      <c r="C196" s="3141" t="s">
        <v>185</v>
      </c>
      <c r="D196" s="3142" t="s">
        <v>8304</v>
      </c>
    </row>
    <row r="197" spans="1:4" x14ac:dyDescent="0.25">
      <c r="A197" s="3141">
        <v>91</v>
      </c>
      <c r="B197" s="3141" t="s">
        <v>538</v>
      </c>
      <c r="C197" s="3141"/>
      <c r="D197" s="3142" t="s">
        <v>8378</v>
      </c>
    </row>
    <row r="198" spans="1:4" x14ac:dyDescent="0.25">
      <c r="A198" s="3139">
        <v>63</v>
      </c>
      <c r="B198" s="3139" t="s">
        <v>540</v>
      </c>
      <c r="C198" s="3139" t="s">
        <v>8225</v>
      </c>
      <c r="D198" s="3140" t="s">
        <v>8269</v>
      </c>
    </row>
    <row r="199" spans="1:4" x14ac:dyDescent="0.25">
      <c r="A199" s="3141">
        <v>62</v>
      </c>
      <c r="B199" s="3141" t="s">
        <v>8239</v>
      </c>
      <c r="C199" s="3141" t="s">
        <v>8225</v>
      </c>
      <c r="D199" s="3142" t="s">
        <v>8240</v>
      </c>
    </row>
    <row r="200" spans="1:4" x14ac:dyDescent="0.25">
      <c r="A200" s="3139">
        <v>62</v>
      </c>
      <c r="B200" s="3139" t="s">
        <v>8241</v>
      </c>
      <c r="C200" s="3139" t="s">
        <v>8225</v>
      </c>
      <c r="D200" s="3140" t="s">
        <v>8242</v>
      </c>
    </row>
    <row r="201" spans="1:4" x14ac:dyDescent="0.25">
      <c r="A201" s="3141">
        <v>62</v>
      </c>
      <c r="B201" s="3141" t="s">
        <v>542</v>
      </c>
      <c r="C201" s="3141" t="s">
        <v>8225</v>
      </c>
      <c r="D201" s="3142" t="s">
        <v>8243</v>
      </c>
    </row>
    <row r="202" spans="1:4" x14ac:dyDescent="0.25">
      <c r="A202" s="3139">
        <v>62</v>
      </c>
      <c r="B202" s="3139" t="s">
        <v>8244</v>
      </c>
      <c r="C202" s="3139" t="s">
        <v>8225</v>
      </c>
      <c r="D202" s="3140" t="s">
        <v>8245</v>
      </c>
    </row>
    <row r="203" spans="1:4" x14ac:dyDescent="0.25">
      <c r="A203" s="3141">
        <v>62</v>
      </c>
      <c r="B203" s="3141" t="s">
        <v>8246</v>
      </c>
      <c r="C203" s="3141" t="s">
        <v>8225</v>
      </c>
      <c r="D203" s="3142" t="s">
        <v>8247</v>
      </c>
    </row>
    <row r="204" spans="1:4" x14ac:dyDescent="0.25">
      <c r="A204" s="3141" t="s">
        <v>7092</v>
      </c>
      <c r="B204" s="3141" t="s">
        <v>8117</v>
      </c>
      <c r="C204" s="3141" t="s">
        <v>185</v>
      </c>
      <c r="D204" s="3142" t="s">
        <v>8333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5"/>
  <dimension ref="A1:E1428"/>
  <sheetViews>
    <sheetView zoomScale="75" zoomScaleNormal="75" workbookViewId="0">
      <selection activeCell="C20" sqref="C20"/>
    </sheetView>
  </sheetViews>
  <sheetFormatPr baseColWidth="10" defaultRowHeight="15" x14ac:dyDescent="0.25"/>
  <cols>
    <col min="1" max="1" width="19" customWidth="1"/>
    <col min="2" max="2" width="78.7109375" bestFit="1" customWidth="1"/>
    <col min="3" max="3" width="141.5703125" style="251" bestFit="1" customWidth="1"/>
    <col min="4" max="4" width="29.28515625" customWidth="1"/>
    <col min="5" max="5" width="111.85546875" customWidth="1"/>
  </cols>
  <sheetData>
    <row r="1" spans="1:5" ht="15.75" thickBot="1" x14ac:dyDescent="0.3">
      <c r="A1" s="4282" t="s">
        <v>15130</v>
      </c>
      <c r="B1" s="4282"/>
      <c r="C1" s="4282"/>
      <c r="E1" s="2760" t="s">
        <v>15127</v>
      </c>
    </row>
    <row r="2" spans="1:5" ht="60.75" thickTop="1" x14ac:dyDescent="0.25">
      <c r="A2" s="2754" t="s">
        <v>15146</v>
      </c>
      <c r="B2" s="450" t="str">
        <f t="shared" ref="B2:B65" si="0">MID(C2,D2 + 2,1000)</f>
        <v xml:space="preserve"> American Express Platinum LifeMiles Card - Banco Internacional del Perú (Interbank)</v>
      </c>
      <c r="C2" s="227" t="s">
        <v>13700</v>
      </c>
      <c r="D2">
        <f>SEARCH(" ",C2)</f>
        <v>7</v>
      </c>
      <c r="E2" s="2748" t="s">
        <v>15128</v>
      </c>
    </row>
    <row r="3" spans="1:5" x14ac:dyDescent="0.25">
      <c r="A3" s="2754" t="s">
        <v>15147</v>
      </c>
      <c r="B3" s="450" t="str">
        <f t="shared" si="0"/>
        <v xml:space="preserve"> American Express Gold credit card - Banco Internacional del Perú (Interbank)</v>
      </c>
      <c r="C3" s="227" t="s">
        <v>13701</v>
      </c>
      <c r="D3">
        <f t="shared" ref="D3:D66" si="1">SEARCH(" ",C3)</f>
        <v>7</v>
      </c>
      <c r="E3" s="2749"/>
    </row>
    <row r="4" spans="1:5" x14ac:dyDescent="0.25">
      <c r="A4" s="2754" t="s">
        <v>15148</v>
      </c>
      <c r="B4" s="450" t="str">
        <f t="shared" si="0"/>
        <v xml:space="preserve"> BANESCO (BancUnion) American Express Gold - Venezuela.</v>
      </c>
      <c r="C4" s="227" t="s">
        <v>13702</v>
      </c>
      <c r="D4">
        <f t="shared" si="1"/>
        <v>7</v>
      </c>
      <c r="E4" s="2750" t="s">
        <v>15132</v>
      </c>
    </row>
    <row r="5" spans="1:5" ht="30" x14ac:dyDescent="0.25">
      <c r="A5" s="2754" t="s">
        <v>15149</v>
      </c>
      <c r="B5" s="450" t="str">
        <f t="shared" si="0"/>
        <v xml:space="preserve"> Industrial and Commercial Bank of China (ICBC) Peony American Express Card (PRC)</v>
      </c>
      <c r="C5" s="227" t="s">
        <v>13703</v>
      </c>
      <c r="D5">
        <f t="shared" si="1"/>
        <v>7</v>
      </c>
      <c r="E5" s="2750" t="s">
        <v>15133</v>
      </c>
    </row>
    <row r="6" spans="1:5" x14ac:dyDescent="0.25">
      <c r="A6" s="2754" t="s">
        <v>15150</v>
      </c>
      <c r="B6" s="450" t="str">
        <f t="shared" si="0"/>
        <v xml:space="preserve"> brooklyn Merchants Bank American Express Green Card</v>
      </c>
      <c r="C6" s="227" t="s">
        <v>13704</v>
      </c>
      <c r="D6">
        <f t="shared" si="1"/>
        <v>7</v>
      </c>
      <c r="E6" s="2750" t="s">
        <v>15134</v>
      </c>
    </row>
    <row r="7" spans="1:5" ht="45" x14ac:dyDescent="0.25">
      <c r="A7" s="2754" t="s">
        <v>15151</v>
      </c>
      <c r="B7" s="450" t="str">
        <f t="shared" si="0"/>
        <v xml:space="preserve"> China Merchants Bank American Express Gold Card</v>
      </c>
      <c r="C7" s="227" t="s">
        <v>13705</v>
      </c>
      <c r="D7">
        <f t="shared" si="1"/>
        <v>7</v>
      </c>
      <c r="E7" s="2750" t="s">
        <v>15135</v>
      </c>
    </row>
    <row r="8" spans="1:5" x14ac:dyDescent="0.25">
      <c r="A8" s="2754" t="s">
        <v>15152</v>
      </c>
      <c r="B8" s="450" t="str">
        <f t="shared" si="0"/>
        <v xml:space="preserve"> American Express Costco Wholesale Card</v>
      </c>
      <c r="C8" s="227" t="s">
        <v>13706</v>
      </c>
      <c r="D8">
        <f t="shared" si="1"/>
        <v>7</v>
      </c>
      <c r="E8" s="2750" t="s">
        <v>15136</v>
      </c>
    </row>
    <row r="9" spans="1:5" ht="30" x14ac:dyDescent="0.25">
      <c r="A9" s="2754" t="s">
        <v>15153</v>
      </c>
      <c r="B9" s="450" t="str">
        <f t="shared" si="0"/>
        <v xml:space="preserve"> American Express Centurion Card</v>
      </c>
      <c r="C9" s="227" t="s">
        <v>13707</v>
      </c>
      <c r="D9">
        <f t="shared" si="1"/>
        <v>7</v>
      </c>
      <c r="E9" s="2750" t="s">
        <v>15137</v>
      </c>
    </row>
    <row r="10" spans="1:5" x14ac:dyDescent="0.25">
      <c r="A10" s="2754" t="s">
        <v>15154</v>
      </c>
      <c r="B10" s="450" t="str">
        <f t="shared" si="0"/>
        <v xml:space="preserve"> American Express Platinum Card</v>
      </c>
      <c r="C10" s="227" t="s">
        <v>13708</v>
      </c>
      <c r="D10">
        <f t="shared" si="1"/>
        <v>7</v>
      </c>
    </row>
    <row r="11" spans="1:5" ht="45" x14ac:dyDescent="0.25">
      <c r="A11" s="2754" t="s">
        <v>15155</v>
      </c>
      <c r="B11" s="450" t="str">
        <f t="shared" si="0"/>
        <v xml:space="preserve"> American Express Costco Wholesale Card Platinum</v>
      </c>
      <c r="C11" s="227" t="s">
        <v>13709</v>
      </c>
      <c r="D11">
        <f t="shared" si="1"/>
        <v>7</v>
      </c>
      <c r="E11" s="2751" t="s">
        <v>15131</v>
      </c>
    </row>
    <row r="12" spans="1:5" x14ac:dyDescent="0.25">
      <c r="A12" s="2754" t="s">
        <v>15156</v>
      </c>
      <c r="B12" s="450" t="str">
        <f t="shared" si="0"/>
        <v xml:space="preserve"> American Express Gift Card (Canada)</v>
      </c>
      <c r="C12" s="227" t="s">
        <v>13710</v>
      </c>
      <c r="D12">
        <f t="shared" si="1"/>
        <v>7</v>
      </c>
      <c r="E12" s="2752" t="s">
        <v>15138</v>
      </c>
    </row>
    <row r="13" spans="1:5" x14ac:dyDescent="0.25">
      <c r="A13" s="2754" t="s">
        <v>15157</v>
      </c>
      <c r="B13" s="450" t="str">
        <f t="shared" si="0"/>
        <v xml:space="preserve"> Blue Cash American Express Card</v>
      </c>
      <c r="C13" s="227" t="s">
        <v>13711</v>
      </c>
      <c r="D13">
        <f t="shared" si="1"/>
        <v>7</v>
      </c>
      <c r="E13" s="2751" t="s">
        <v>15139</v>
      </c>
    </row>
    <row r="14" spans="1:5" x14ac:dyDescent="0.25">
      <c r="A14" s="2754" t="s">
        <v>15158</v>
      </c>
      <c r="B14" s="450" t="str">
        <f t="shared" si="0"/>
        <v xml:space="preserve"> Starwood Preferred Guest hotel loyalty credit card</v>
      </c>
      <c r="C14" s="227" t="s">
        <v>13712</v>
      </c>
      <c r="D14">
        <f t="shared" si="1"/>
        <v>7</v>
      </c>
      <c r="E14" s="2751" t="s">
        <v>15140</v>
      </c>
    </row>
    <row r="15" spans="1:5" x14ac:dyDescent="0.25">
      <c r="A15" s="2754" t="s">
        <v>15159</v>
      </c>
      <c r="B15" s="450" t="str">
        <f t="shared" si="0"/>
        <v xml:space="preserve"> Blue for Business credit (small business)</v>
      </c>
      <c r="C15" s="227" t="s">
        <v>13713</v>
      </c>
      <c r="D15">
        <f t="shared" si="1"/>
        <v>7</v>
      </c>
      <c r="E15" s="2751" t="s">
        <v>15141</v>
      </c>
    </row>
    <row r="16" spans="1:5" x14ac:dyDescent="0.25">
      <c r="A16" s="2754" t="s">
        <v>15160</v>
      </c>
      <c r="B16" s="450" t="str">
        <f t="shared" si="0"/>
        <v xml:space="preserve"> American Express Gold Card (USA)</v>
      </c>
      <c r="C16" s="227" t="s">
        <v>13714</v>
      </c>
      <c r="D16">
        <f t="shared" si="1"/>
        <v>7</v>
      </c>
      <c r="E16" s="2751" t="s">
        <v>15142</v>
      </c>
    </row>
    <row r="17" spans="1:5" x14ac:dyDescent="0.25">
      <c r="A17" s="2754" t="s">
        <v>15161</v>
      </c>
      <c r="B17" s="450" t="str">
        <f t="shared" si="0"/>
        <v xml:space="preserve"> American Express Blue Airmiles Cash Back Card (Canada)</v>
      </c>
      <c r="C17" s="227" t="s">
        <v>13715</v>
      </c>
      <c r="D17">
        <f t="shared" si="1"/>
        <v>7</v>
      </c>
      <c r="E17" s="2751" t="s">
        <v>15143</v>
      </c>
    </row>
    <row r="18" spans="1:5" x14ac:dyDescent="0.25">
      <c r="A18" s="2754" t="s">
        <v>15162</v>
      </c>
      <c r="B18" s="450" t="str">
        <f t="shared" si="0"/>
        <v xml:space="preserve"> American Express Blue Airmiles Card / SPG Credit Card (Canada) / AMEX Aeroplan Plus Platinum (Canada) / Business Platinum Charge Card (Canada)</v>
      </c>
      <c r="C18" s="227" t="s">
        <v>13716</v>
      </c>
      <c r="D18">
        <f t="shared" si="1"/>
        <v>7</v>
      </c>
      <c r="E18" s="2751" t="s">
        <v>15144</v>
      </c>
    </row>
    <row r="19" spans="1:5" x14ac:dyDescent="0.25">
      <c r="A19" s="2754" t="s">
        <v>15163</v>
      </c>
      <c r="B19" s="450" t="str">
        <f t="shared" si="0"/>
        <v xml:space="preserve"> American Express Gold Cash Back Card / American Express Platinum Charge Card (Canada)</v>
      </c>
      <c r="C19" s="227" t="s">
        <v>13717</v>
      </c>
      <c r="D19">
        <f t="shared" si="1"/>
        <v>7</v>
      </c>
      <c r="E19" s="2753" t="s">
        <v>15145</v>
      </c>
    </row>
    <row r="20" spans="1:5" ht="105" x14ac:dyDescent="0.25">
      <c r="A20" s="2754" t="s">
        <v>15164</v>
      </c>
      <c r="B20" s="450" t="str">
        <f t="shared" si="0"/>
        <v xml:space="preserve"> Charge Card (UK)</v>
      </c>
      <c r="C20" s="227" t="s">
        <v>13718</v>
      </c>
      <c r="D20">
        <f t="shared" si="1"/>
        <v>7</v>
      </c>
      <c r="E20" s="2748" t="s">
        <v>15129</v>
      </c>
    </row>
    <row r="21" spans="1:5" x14ac:dyDescent="0.25">
      <c r="A21" s="2754" t="s">
        <v>15165</v>
      </c>
      <c r="B21" s="450" t="str">
        <f t="shared" si="0"/>
        <v xml:space="preserve"> Centurion Charge Card (UK)</v>
      </c>
      <c r="C21" s="227" t="s">
        <v>13719</v>
      </c>
      <c r="D21">
        <f t="shared" si="1"/>
        <v>7</v>
      </c>
    </row>
    <row r="22" spans="1:5" x14ac:dyDescent="0.25">
      <c r="A22" s="2754" t="s">
        <v>15166</v>
      </c>
      <c r="B22" s="450" t="str">
        <f t="shared" si="0"/>
        <v xml:space="preserve"> Platinum Charge Card (UK)</v>
      </c>
      <c r="C22" s="227" t="s">
        <v>13720</v>
      </c>
      <c r="D22">
        <f t="shared" si="1"/>
        <v>7</v>
      </c>
    </row>
    <row r="23" spans="1:5" x14ac:dyDescent="0.25">
      <c r="A23" s="2754" t="s">
        <v>15167</v>
      </c>
      <c r="B23" s="450" t="str">
        <f t="shared" si="0"/>
        <v xml:space="preserve"> American Express International Euro Charge Card (UK)</v>
      </c>
      <c r="C23" s="227" t="s">
        <v>13721</v>
      </c>
      <c r="D23">
        <f t="shared" si="1"/>
        <v>7</v>
      </c>
    </row>
    <row r="24" spans="1:5" x14ac:dyDescent="0.25">
      <c r="A24" s="2754" t="s">
        <v>15168</v>
      </c>
      <c r="B24" s="450" t="str">
        <f t="shared" si="0"/>
        <v xml:space="preserve"> American Express Gift Card (Only at US merchants)</v>
      </c>
      <c r="C24" s="227" t="s">
        <v>13722</v>
      </c>
      <c r="D24">
        <f t="shared" si="1"/>
        <v>7</v>
      </c>
    </row>
    <row r="25" spans="1:5" x14ac:dyDescent="0.25">
      <c r="A25" s="2754" t="s">
        <v>15169</v>
      </c>
      <c r="B25" s="450" t="str">
        <f t="shared" si="0"/>
        <v xml:space="preserve"> Citi American Express Cards (USA)</v>
      </c>
      <c r="C25" s="227" t="s">
        <v>13723</v>
      </c>
      <c r="D25">
        <f t="shared" si="1"/>
        <v>7</v>
      </c>
    </row>
    <row r="26" spans="1:5" x14ac:dyDescent="0.25">
      <c r="A26" s="2754" t="s">
        <v>15170</v>
      </c>
      <c r="B26" s="450" t="str">
        <f t="shared" si="0"/>
        <v xml:space="preserve"> Citibank (American Airlines) American Express credit card</v>
      </c>
      <c r="C26" s="227" t="s">
        <v>13724</v>
      </c>
      <c r="D26">
        <f t="shared" si="1"/>
        <v>7</v>
      </c>
    </row>
    <row r="27" spans="1:5" x14ac:dyDescent="0.25">
      <c r="A27" s="2754" t="s">
        <v>15171</v>
      </c>
      <c r="B27" s="450" t="str">
        <f t="shared" si="0"/>
        <v xml:space="preserve"> American Express International Dollar Charge Card (UK)</v>
      </c>
      <c r="C27" s="227" t="s">
        <v>13725</v>
      </c>
      <c r="D27">
        <f t="shared" si="1"/>
        <v>7</v>
      </c>
    </row>
    <row r="28" spans="1:5" x14ac:dyDescent="0.25">
      <c r="A28" s="2754" t="s">
        <v>15172</v>
      </c>
      <c r="B28" s="450" t="str">
        <f t="shared" si="0"/>
        <v xml:space="preserve"> British Airways American Express Premium Plus Card</v>
      </c>
      <c r="C28" s="227" t="s">
        <v>13726</v>
      </c>
      <c r="D28">
        <f t="shared" si="1"/>
        <v>7</v>
      </c>
    </row>
    <row r="29" spans="1:5" x14ac:dyDescent="0.25">
      <c r="A29" s="2754" t="s">
        <v>15173</v>
      </c>
      <c r="B29" s="450" t="str">
        <f t="shared" si="0"/>
        <v xml:space="preserve"> American Express Optima Credit Card (France)</v>
      </c>
      <c r="C29" s="227" t="s">
        <v>13727</v>
      </c>
      <c r="D29">
        <f t="shared" si="1"/>
        <v>7</v>
      </c>
    </row>
    <row r="30" spans="1:5" x14ac:dyDescent="0.25">
      <c r="A30" s="2754" t="s">
        <v>15174</v>
      </c>
      <c r="B30" s="450" t="str">
        <f t="shared" si="0"/>
        <v xml:space="preserve"> American Express BMW Card</v>
      </c>
      <c r="C30" s="227" t="s">
        <v>13728</v>
      </c>
      <c r="D30">
        <f t="shared" si="1"/>
        <v>7</v>
      </c>
    </row>
    <row r="31" spans="1:5" x14ac:dyDescent="0.25">
      <c r="A31" s="2754" t="s">
        <v>15175</v>
      </c>
      <c r="B31" s="450" t="str">
        <f t="shared" si="0"/>
        <v xml:space="preserve"> American Express BMW Card</v>
      </c>
      <c r="C31" s="227" t="s">
        <v>13729</v>
      </c>
      <c r="D31">
        <f t="shared" si="1"/>
        <v>7</v>
      </c>
    </row>
    <row r="32" spans="1:5" x14ac:dyDescent="0.25">
      <c r="A32" s="2754" t="s">
        <v>15176</v>
      </c>
      <c r="B32" s="450" t="str">
        <f t="shared" si="0"/>
        <v xml:space="preserve"> Blue American Express Card</v>
      </c>
      <c r="C32" s="227" t="s">
        <v>13730</v>
      </c>
      <c r="D32">
        <f t="shared" si="1"/>
        <v>7</v>
      </c>
    </row>
    <row r="33" spans="1:4" x14ac:dyDescent="0.25">
      <c r="A33" s="2754" t="s">
        <v>15177</v>
      </c>
      <c r="B33" s="450" t="str">
        <f t="shared" si="0"/>
        <v xml:space="preserve"> Platinum Credit Card (UK)</v>
      </c>
      <c r="C33" s="227" t="s">
        <v>13731</v>
      </c>
      <c r="D33">
        <f t="shared" si="1"/>
        <v>7</v>
      </c>
    </row>
    <row r="34" spans="1:4" x14ac:dyDescent="0.25">
      <c r="A34" s="2754" t="s">
        <v>15178</v>
      </c>
      <c r="B34" s="450" t="str">
        <f t="shared" si="0"/>
        <v xml:space="preserve"> Platinum Credit Card (UK)</v>
      </c>
      <c r="C34" s="227" t="s">
        <v>13732</v>
      </c>
      <c r="D34">
        <f t="shared" si="1"/>
        <v>7</v>
      </c>
    </row>
    <row r="35" spans="1:4" x14ac:dyDescent="0.25">
      <c r="A35" s="2754" t="s">
        <v>15179</v>
      </c>
      <c r="B35" s="450" t="str">
        <f t="shared" si="0"/>
        <v xml:space="preserve"> Platinum Charge Card (Finland)</v>
      </c>
      <c r="C35" s="227" t="s">
        <v>13733</v>
      </c>
      <c r="D35">
        <f t="shared" si="1"/>
        <v>7</v>
      </c>
    </row>
    <row r="36" spans="1:4" x14ac:dyDescent="0.25">
      <c r="A36" s="2754" t="s">
        <v>15180</v>
      </c>
      <c r="B36" s="450" t="str">
        <f t="shared" si="0"/>
        <v xml:space="preserve"> Air France KLM Flying Blue co-branded Gold Charge Card (France)</v>
      </c>
      <c r="C36" s="227" t="s">
        <v>13734</v>
      </c>
      <c r="D36">
        <f t="shared" si="1"/>
        <v>7</v>
      </c>
    </row>
    <row r="37" spans="1:4" x14ac:dyDescent="0.25">
      <c r="A37" s="2754" t="s">
        <v>15181</v>
      </c>
      <c r="B37" s="450" t="str">
        <f t="shared" si="0"/>
        <v xml:space="preserve"> Corporate Card (France)</v>
      </c>
      <c r="C37" s="227" t="s">
        <v>13735</v>
      </c>
      <c r="D37">
        <f t="shared" si="1"/>
        <v>7</v>
      </c>
    </row>
    <row r="38" spans="1:4" x14ac:dyDescent="0.25">
      <c r="A38" s="2754" t="s">
        <v>15182</v>
      </c>
      <c r="B38" s="450" t="str">
        <f t="shared" si="0"/>
        <v xml:space="preserve"> American Express Germany Products</v>
      </c>
      <c r="C38" s="227" t="s">
        <v>13736</v>
      </c>
      <c r="D38">
        <f t="shared" si="1"/>
        <v>7</v>
      </c>
    </row>
    <row r="39" spans="1:4" x14ac:dyDescent="0.25">
      <c r="A39" s="2754" t="s">
        <v>15183</v>
      </c>
      <c r="B39" s="450" t="str">
        <f t="shared" si="0"/>
        <v xml:space="preserve"> American Express Finland</v>
      </c>
      <c r="C39" s="227" t="s">
        <v>13737</v>
      </c>
      <c r="D39">
        <f t="shared" si="1"/>
        <v>7</v>
      </c>
    </row>
    <row r="40" spans="1:4" x14ac:dyDescent="0.25">
      <c r="A40" s="2754" t="s">
        <v>15184</v>
      </c>
      <c r="B40" s="450" t="str">
        <f t="shared" si="0"/>
        <v xml:space="preserve"> American Express Italy</v>
      </c>
      <c r="C40" s="227" t="s">
        <v>13738</v>
      </c>
      <c r="D40">
        <f t="shared" si="1"/>
        <v>7</v>
      </c>
    </row>
    <row r="41" spans="1:4" x14ac:dyDescent="0.25">
      <c r="A41" s="2754" t="s">
        <v>15185</v>
      </c>
      <c r="B41" s="450" t="str">
        <f t="shared" si="0"/>
        <v xml:space="preserve"> American Express The Netherlands</v>
      </c>
      <c r="C41" s="227" t="s">
        <v>13739</v>
      </c>
      <c r="D41">
        <f t="shared" si="1"/>
        <v>7</v>
      </c>
    </row>
    <row r="42" spans="1:4" x14ac:dyDescent="0.25">
      <c r="A42" s="2754" t="s">
        <v>15186</v>
      </c>
      <c r="B42" s="450" t="str">
        <f t="shared" si="0"/>
        <v xml:space="preserve"> Commonwealth Bank of Australia Standard American Express</v>
      </c>
      <c r="C42" s="227" t="s">
        <v>13740</v>
      </c>
      <c r="D42">
        <f t="shared" si="1"/>
        <v>8</v>
      </c>
    </row>
    <row r="43" spans="1:4" x14ac:dyDescent="0.25">
      <c r="A43" s="2754" t="s">
        <v>15187</v>
      </c>
      <c r="B43" s="450" t="str">
        <f t="shared" si="0"/>
        <v xml:space="preserve"> Commonwealth Bank of Australia Gold American Express</v>
      </c>
      <c r="C43" s="227" t="s">
        <v>13741</v>
      </c>
      <c r="D43">
        <f t="shared" si="1"/>
        <v>8</v>
      </c>
    </row>
    <row r="44" spans="1:4" x14ac:dyDescent="0.25">
      <c r="A44" s="2754" t="s">
        <v>15188</v>
      </c>
      <c r="B44" s="450" t="str">
        <f t="shared" si="0"/>
        <v xml:space="preserve"> Commonwealth Bank of Australia Gold American Express</v>
      </c>
      <c r="C44" s="227" t="s">
        <v>13742</v>
      </c>
      <c r="D44">
        <f t="shared" si="1"/>
        <v>8</v>
      </c>
    </row>
    <row r="45" spans="1:4" x14ac:dyDescent="0.25">
      <c r="A45" s="2754" t="s">
        <v>15189</v>
      </c>
      <c r="B45" s="450" t="str">
        <f t="shared" si="0"/>
        <v xml:space="preserve"> Commonwealth Bank of Australia Platinum American Express</v>
      </c>
      <c r="C45" s="227" t="s">
        <v>13743</v>
      </c>
      <c r="D45">
        <f t="shared" si="1"/>
        <v>8</v>
      </c>
    </row>
    <row r="46" spans="1:4" x14ac:dyDescent="0.25">
      <c r="A46" s="2754" t="s">
        <v>15190</v>
      </c>
      <c r="B46" s="450" t="str">
        <f t="shared" si="0"/>
        <v xml:space="preserve"> American Express Blue Swedbank (Estonia)</v>
      </c>
      <c r="C46" s="227" t="s">
        <v>13744</v>
      </c>
      <c r="D46">
        <f t="shared" si="1"/>
        <v>8</v>
      </c>
    </row>
    <row r="47" spans="1:4" x14ac:dyDescent="0.25">
      <c r="A47" s="2754" t="s">
        <v>15191</v>
      </c>
      <c r="B47" s="450" t="str">
        <f t="shared" si="0"/>
        <v xml:space="preserve"> American Express Gold Swedbank (Estonia)</v>
      </c>
      <c r="C47" s="227" t="s">
        <v>13745</v>
      </c>
      <c r="D47">
        <f t="shared" si="1"/>
        <v>8</v>
      </c>
    </row>
    <row r="48" spans="1:4" x14ac:dyDescent="0.25">
      <c r="A48" s="2754" t="s">
        <v>15192</v>
      </c>
      <c r="B48" s="450" t="str">
        <f t="shared" si="0"/>
        <v xml:space="preserve"> Garanti Bank American Express Green Card (Turkey)</v>
      </c>
      <c r="C48" s="227" t="s">
        <v>13746</v>
      </c>
      <c r="D48">
        <f t="shared" si="1"/>
        <v>7</v>
      </c>
    </row>
    <row r="49" spans="1:4" x14ac:dyDescent="0.25">
      <c r="A49" s="2754" t="s">
        <v>15193</v>
      </c>
      <c r="B49" s="450" t="str">
        <f t="shared" si="0"/>
        <v xml:space="preserve"> Garanti Bank American Express Shop&amp;Miles co-branded Gold Card (Turkey)</v>
      </c>
      <c r="C49" s="227" t="s">
        <v>13747</v>
      </c>
      <c r="D49">
        <f t="shared" si="1"/>
        <v>7</v>
      </c>
    </row>
    <row r="50" spans="1:4" x14ac:dyDescent="0.25">
      <c r="A50" s="2754" t="s">
        <v>15194</v>
      </c>
      <c r="B50" s="450" t="str">
        <f t="shared" si="0"/>
        <v xml:space="preserve"> American Express Sweden corporate card (SE)</v>
      </c>
      <c r="C50" s="227" t="s">
        <v>13748</v>
      </c>
      <c r="D50">
        <f t="shared" si="1"/>
        <v>7</v>
      </c>
    </row>
    <row r="51" spans="1:4" x14ac:dyDescent="0.25">
      <c r="A51" s="2754" t="s">
        <v>15195</v>
      </c>
      <c r="B51" s="450" t="str">
        <f t="shared" si="0"/>
        <v xml:space="preserve"> American Express Switzerland corporate card (CH)</v>
      </c>
      <c r="C51" s="227" t="s">
        <v>13749</v>
      </c>
      <c r="D51">
        <f t="shared" si="1"/>
        <v>7</v>
      </c>
    </row>
    <row r="52" spans="1:4" x14ac:dyDescent="0.25">
      <c r="A52" s="2754" t="s">
        <v>15196</v>
      </c>
      <c r="B52" s="450" t="str">
        <f t="shared" si="0"/>
        <v xml:space="preserve"> American Express Cathay Pacific Credit Card (Hong Kong)</v>
      </c>
      <c r="C52" s="227" t="s">
        <v>13750</v>
      </c>
      <c r="D52">
        <f t="shared" si="1"/>
        <v>7</v>
      </c>
    </row>
    <row r="53" spans="1:4" x14ac:dyDescent="0.25">
      <c r="A53" s="2754" t="s">
        <v>15197</v>
      </c>
      <c r="B53" s="450" t="str">
        <f t="shared" si="0"/>
        <v xml:space="preserve"> American Express Card Australia</v>
      </c>
      <c r="C53" s="227" t="s">
        <v>13751</v>
      </c>
      <c r="D53">
        <f t="shared" si="1"/>
        <v>7</v>
      </c>
    </row>
    <row r="54" spans="1:4" x14ac:dyDescent="0.25">
      <c r="A54" s="2754" t="s">
        <v>15198</v>
      </c>
      <c r="B54" s="450" t="str">
        <f t="shared" si="0"/>
        <v xml:space="preserve"> Singapore Airlines Krisflyer American Express Gold Credit Card (Singapore)</v>
      </c>
      <c r="C54" s="227" t="s">
        <v>13752</v>
      </c>
      <c r="D54">
        <f t="shared" si="1"/>
        <v>7</v>
      </c>
    </row>
    <row r="55" spans="1:4" x14ac:dyDescent="0.25">
      <c r="A55" s="2754" t="s">
        <v>15199</v>
      </c>
      <c r="B55" s="450" t="str">
        <f t="shared" si="0"/>
        <v xml:space="preserve"> American Express Card (Hong Kong)</v>
      </c>
      <c r="C55" s="227" t="s">
        <v>13753</v>
      </c>
      <c r="D55">
        <f t="shared" si="1"/>
        <v>7</v>
      </c>
    </row>
    <row r="56" spans="1:4" x14ac:dyDescent="0.25">
      <c r="A56" s="2754" t="s">
        <v>15200</v>
      </c>
      <c r="B56" s="450" t="str">
        <f t="shared" si="0"/>
        <v xml:space="preserve"> American Express Credit Card</v>
      </c>
      <c r="C56" s="227" t="s">
        <v>13754</v>
      </c>
      <c r="D56">
        <f t="shared" si="1"/>
        <v>7</v>
      </c>
    </row>
    <row r="57" spans="1:4" x14ac:dyDescent="0.25">
      <c r="A57" s="2754" t="s">
        <v>15201</v>
      </c>
      <c r="B57" s="450" t="str">
        <f t="shared" si="0"/>
        <v xml:space="preserve"> Platinum Charge Card (Mexico)</v>
      </c>
      <c r="C57" s="227" t="s">
        <v>13755</v>
      </c>
      <c r="D57">
        <f t="shared" si="1"/>
        <v>7</v>
      </c>
    </row>
    <row r="58" spans="1:4" x14ac:dyDescent="0.25">
      <c r="A58" s="2754" t="s">
        <v>15202</v>
      </c>
      <c r="B58" s="450" t="str">
        <f t="shared" si="0"/>
        <v xml:space="preserve"> Platinum Credit Card (Mexico)</v>
      </c>
      <c r="C58" s="227" t="s">
        <v>13756</v>
      </c>
      <c r="D58">
        <f t="shared" si="1"/>
        <v>7</v>
      </c>
    </row>
    <row r="59" spans="1:4" x14ac:dyDescent="0.25">
      <c r="A59" s="2754" t="s">
        <v>15203</v>
      </c>
      <c r="B59" s="450" t="str">
        <f t="shared" si="0"/>
        <v xml:space="preserve"> China CITIC Bank American Express Card (PRC)</v>
      </c>
      <c r="C59" s="227" t="s">
        <v>13757</v>
      </c>
      <c r="D59">
        <f t="shared" si="1"/>
        <v>7</v>
      </c>
    </row>
    <row r="60" spans="1:4" x14ac:dyDescent="0.25">
      <c r="A60" s="2754" t="s">
        <v>15204</v>
      </c>
      <c r="B60" s="450" t="str">
        <f t="shared" si="0"/>
        <v xml:space="preserve"> China CITIC Bank American Express Gold Card (PRC)</v>
      </c>
      <c r="C60" s="227" t="s">
        <v>13758</v>
      </c>
      <c r="D60">
        <f t="shared" si="1"/>
        <v>7</v>
      </c>
    </row>
    <row r="61" spans="1:4" x14ac:dyDescent="0.25">
      <c r="A61" s="2754" t="s">
        <v>15205</v>
      </c>
      <c r="B61" s="450" t="str">
        <f t="shared" si="0"/>
        <v xml:space="preserve"> Lloyds TSB Airmiles Amex Card (UK)</v>
      </c>
      <c r="C61" s="227" t="s">
        <v>13759</v>
      </c>
      <c r="D61">
        <f t="shared" si="1"/>
        <v>7</v>
      </c>
    </row>
    <row r="62" spans="1:4" x14ac:dyDescent="0.25">
      <c r="A62" s="2754" t="s">
        <v>15206</v>
      </c>
      <c r="B62" s="450" t="str">
        <f t="shared" si="0"/>
        <v xml:space="preserve"> American Express Corp-Banca / Banco Occidental de Descuento (Venezuela)</v>
      </c>
      <c r="C62" s="227" t="s">
        <v>13760</v>
      </c>
      <c r="D62">
        <f t="shared" si="1"/>
        <v>7</v>
      </c>
    </row>
    <row r="63" spans="1:4" x14ac:dyDescent="0.25">
      <c r="A63" s="2754" t="s">
        <v>15207</v>
      </c>
      <c r="B63" s="450" t="str">
        <f t="shared" si="0"/>
        <v xml:space="preserve"> Lloyds TSB Airmiles Premier Amex Card (UK)</v>
      </c>
      <c r="C63" s="227" t="s">
        <v>13761</v>
      </c>
      <c r="D63">
        <f t="shared" si="1"/>
        <v>7</v>
      </c>
    </row>
    <row r="64" spans="1:4" x14ac:dyDescent="0.25">
      <c r="A64" s="2754" t="s">
        <v>15208</v>
      </c>
      <c r="B64" s="450" t="str">
        <f t="shared" si="0"/>
        <v xml:space="preserve"> American Express Platinum Credit Card (Hong Kong)</v>
      </c>
      <c r="C64" s="227" t="s">
        <v>13762</v>
      </c>
      <c r="D64">
        <f t="shared" si="1"/>
        <v>7</v>
      </c>
    </row>
    <row r="65" spans="1:4" x14ac:dyDescent="0.25">
      <c r="A65" s="2754" t="s">
        <v>15209</v>
      </c>
      <c r="B65" s="450" t="str">
        <f t="shared" si="0"/>
        <v xml:space="preserve"> Starwood Preferred Guest hotel loyalty credit card</v>
      </c>
      <c r="C65" s="227" t="s">
        <v>13763</v>
      </c>
      <c r="D65">
        <f t="shared" si="1"/>
        <v>7</v>
      </c>
    </row>
    <row r="66" spans="1:4" x14ac:dyDescent="0.25">
      <c r="A66" s="2754" t="s">
        <v>15210</v>
      </c>
      <c r="B66" s="450" t="str">
        <f t="shared" ref="B66:B129" si="2">MID(C66,D66 + 2,1000)</f>
        <v xml:space="preserve"> MBNA Europe Bank (Bank of America) bmi plus Credit Card (UK)</v>
      </c>
      <c r="C66" s="227" t="s">
        <v>13764</v>
      </c>
      <c r="D66">
        <f t="shared" si="1"/>
        <v>7</v>
      </c>
    </row>
    <row r="67" spans="1:4" x14ac:dyDescent="0.25">
      <c r="A67" s="2754" t="s">
        <v>15210</v>
      </c>
      <c r="B67" s="450" t="str">
        <f t="shared" si="2"/>
        <v xml:space="preserve"> MBNA Europe Bank (Bank of America) Virgin Atlantic Credit Card (UK)</v>
      </c>
      <c r="C67" s="227" t="s">
        <v>13765</v>
      </c>
      <c r="D67">
        <f t="shared" ref="D67:D130" si="3">SEARCH(" ",C67)</f>
        <v>7</v>
      </c>
    </row>
    <row r="68" spans="1:4" x14ac:dyDescent="0.25">
      <c r="A68" s="2754" t="s">
        <v>15211</v>
      </c>
      <c r="B68" s="450" t="str">
        <f t="shared" si="2"/>
        <v xml:space="preserve"> American Express Black Card (New Zealand)</v>
      </c>
      <c r="C68" s="227" t="s">
        <v>13766</v>
      </c>
      <c r="D68">
        <f t="shared" si="3"/>
        <v>7</v>
      </c>
    </row>
    <row r="69" spans="1:4" x14ac:dyDescent="0.25">
      <c r="A69" s="2754" t="s">
        <v>15212</v>
      </c>
      <c r="B69" s="450" t="str">
        <f t="shared" si="2"/>
        <v xml:space="preserve"> BMW American Express Card (New Zealand)</v>
      </c>
      <c r="C69" s="227" t="s">
        <v>13767</v>
      </c>
      <c r="D69">
        <f t="shared" si="3"/>
        <v>7</v>
      </c>
    </row>
    <row r="70" spans="1:4" x14ac:dyDescent="0.25">
      <c r="A70" s="2754" t="s">
        <v>15213</v>
      </c>
      <c r="B70" s="450" t="str">
        <f t="shared" si="2"/>
        <v xml:space="preserve"> American Express (Macy's)</v>
      </c>
      <c r="C70" s="227" t="s">
        <v>13768</v>
      </c>
      <c r="D70">
        <f t="shared" si="3"/>
        <v>7</v>
      </c>
    </row>
    <row r="71" spans="1:4" x14ac:dyDescent="0.25">
      <c r="A71" s="2754" t="s">
        <v>15214</v>
      </c>
      <c r="B71" s="450" t="str">
        <f t="shared" si="2"/>
        <v xml:space="preserve"> Swiss International Airlines Miles &amp; More American Express Gold (CH)</v>
      </c>
      <c r="C71" s="227" t="s">
        <v>13769</v>
      </c>
      <c r="D71">
        <f t="shared" si="3"/>
        <v>7</v>
      </c>
    </row>
    <row r="72" spans="1:4" x14ac:dyDescent="0.25">
      <c r="A72" s="2754" t="s">
        <v>15215</v>
      </c>
      <c r="B72" s="450" t="str">
        <f t="shared" si="2"/>
        <v xml:space="preserve"> ANZ American Express Frequent Flyer (Australia) / Saison Card International (Japan)</v>
      </c>
      <c r="C72" s="227" t="s">
        <v>13770</v>
      </c>
      <c r="D72">
        <f t="shared" si="3"/>
        <v>7</v>
      </c>
    </row>
    <row r="73" spans="1:4" x14ac:dyDescent="0.25">
      <c r="A73" s="2754" t="s">
        <v>15216</v>
      </c>
      <c r="B73" s="450" t="str">
        <f t="shared" si="2"/>
        <v xml:space="preserve"> Westpac American Express Card (Australia)</v>
      </c>
      <c r="C73" s="227" t="s">
        <v>13771</v>
      </c>
      <c r="D73">
        <f t="shared" si="3"/>
        <v>7</v>
      </c>
    </row>
    <row r="74" spans="1:4" x14ac:dyDescent="0.25">
      <c r="A74" s="2754" t="s">
        <v>15217</v>
      </c>
      <c r="B74" s="450" t="str">
        <f t="shared" si="2"/>
        <v xml:space="preserve"> Westpac American Express Platinum Card (Australia)</v>
      </c>
      <c r="C74" s="227" t="s">
        <v>13772</v>
      </c>
      <c r="D74">
        <f t="shared" si="3"/>
        <v>7</v>
      </c>
    </row>
    <row r="75" spans="1:4" x14ac:dyDescent="0.25">
      <c r="A75" s="2754" t="s">
        <v>15218</v>
      </c>
      <c r="B75" s="450" t="str">
        <f t="shared" si="2"/>
        <v xml:space="preserve"> Bank Millennium American Express Gold Credit Card (Poland)</v>
      </c>
      <c r="C75" s="227" t="s">
        <v>13773</v>
      </c>
      <c r="D75">
        <f t="shared" si="3"/>
        <v>7</v>
      </c>
    </row>
    <row r="76" spans="1:4" x14ac:dyDescent="0.25">
      <c r="A76" s="2754" t="s">
        <v>15219</v>
      </c>
      <c r="B76" s="450" t="str">
        <f t="shared" si="2"/>
        <v xml:space="preserve"> American Express Corporate (Hungary)</v>
      </c>
      <c r="C76" s="227" t="s">
        <v>13774</v>
      </c>
      <c r="D76">
        <f t="shared" si="3"/>
        <v>7</v>
      </c>
    </row>
    <row r="77" spans="1:4" x14ac:dyDescent="0.25">
      <c r="A77" s="2754" t="s">
        <v>15220</v>
      </c>
      <c r="B77" s="450" t="str">
        <f t="shared" si="2"/>
        <v xml:space="preserve"> American Express Corporate (Poland)</v>
      </c>
      <c r="C77" s="227" t="s">
        <v>13775</v>
      </c>
      <c r="D77">
        <f t="shared" si="3"/>
        <v>7</v>
      </c>
    </row>
    <row r="78" spans="1:4" x14ac:dyDescent="0.25">
      <c r="A78" s="2754" t="s">
        <v>15221</v>
      </c>
      <c r="B78" s="450" t="str">
        <f t="shared" si="2"/>
        <v xml:space="preserve"> British Airways American Express Credit Card (UK)</v>
      </c>
      <c r="C78" s="227" t="s">
        <v>13776</v>
      </c>
      <c r="D78">
        <f t="shared" si="3"/>
        <v>7</v>
      </c>
    </row>
    <row r="79" spans="1:4" x14ac:dyDescent="0.25">
      <c r="A79" s="2754" t="s">
        <v>15222</v>
      </c>
      <c r="B79" s="450" t="str">
        <f t="shared" si="2"/>
        <v xml:space="preserve"> Maybank American Express Credit Card (MY)</v>
      </c>
      <c r="C79" s="227" t="s">
        <v>13777</v>
      </c>
      <c r="D79">
        <f t="shared" si="3"/>
        <v>7</v>
      </c>
    </row>
    <row r="80" spans="1:4" x14ac:dyDescent="0.25">
      <c r="A80" s="2754" t="s">
        <v>15223</v>
      </c>
      <c r="B80" s="450" t="str">
        <f t="shared" si="2"/>
        <v xml:space="preserve"> Blue Sky American Express Credit Card (UK)</v>
      </c>
      <c r="C80" s="227" t="s">
        <v>13778</v>
      </c>
      <c r="D80">
        <f t="shared" si="3"/>
        <v>7</v>
      </c>
    </row>
    <row r="81" spans="1:4" x14ac:dyDescent="0.25">
      <c r="A81" s="2754" t="s">
        <v>15224</v>
      </c>
      <c r="B81" s="450" t="str">
        <f t="shared" si="2"/>
        <v xml:space="preserve"> Corporate card (US)</v>
      </c>
      <c r="C81" s="227" t="s">
        <v>13779</v>
      </c>
      <c r="D81">
        <f t="shared" si="3"/>
        <v>7</v>
      </c>
    </row>
    <row r="82" spans="1:4" x14ac:dyDescent="0.25">
      <c r="A82" s="2754" t="s">
        <v>15225</v>
      </c>
      <c r="B82" s="450" t="str">
        <f t="shared" si="2"/>
        <v xml:space="preserve"> Delta Skymiles</v>
      </c>
      <c r="C82" s="227" t="s">
        <v>13780</v>
      </c>
      <c r="D82">
        <f t="shared" si="3"/>
        <v>6</v>
      </c>
    </row>
    <row r="83" spans="1:4" x14ac:dyDescent="0.25">
      <c r="A83" s="2755" t="s">
        <v>15226</v>
      </c>
      <c r="B83" s="281" t="str">
        <f t="shared" si="2"/>
        <v xml:space="preserve"> Visa Electron Barclays</v>
      </c>
      <c r="C83" s="2758" t="s">
        <v>13781</v>
      </c>
      <c r="D83">
        <f t="shared" si="3"/>
        <v>7</v>
      </c>
    </row>
    <row r="84" spans="1:4" x14ac:dyDescent="0.25">
      <c r="A84" s="2755" t="s">
        <v>15227</v>
      </c>
      <c r="B84" s="281" t="str">
        <f t="shared" si="2"/>
        <v xml:space="preserve"> Electron IRL</v>
      </c>
      <c r="C84" s="2758" t="s">
        <v>13782</v>
      </c>
      <c r="D84">
        <f t="shared" si="3"/>
        <v>7</v>
      </c>
    </row>
    <row r="85" spans="1:4" x14ac:dyDescent="0.25">
      <c r="A85" s="2755" t="s">
        <v>15228</v>
      </c>
      <c r="B85" s="281" t="str">
        <f t="shared" si="2"/>
        <v xml:space="preserve"> CapitalOne Platinum</v>
      </c>
      <c r="C85" s="2758" t="s">
        <v>13783</v>
      </c>
      <c r="D85">
        <f t="shared" si="3"/>
        <v>7</v>
      </c>
    </row>
    <row r="86" spans="1:4" x14ac:dyDescent="0.25">
      <c r="A86" s="2755" t="s">
        <v>15229</v>
      </c>
      <c r="B86" s="281" t="str">
        <f t="shared" si="2"/>
        <v xml:space="preserve"> META Bank, (Rewards 660 Visa) Credit Limit Between $200 &amp; $2000</v>
      </c>
      <c r="C86" s="2758" t="s">
        <v>13784</v>
      </c>
      <c r="D86">
        <f t="shared" si="3"/>
        <v>7</v>
      </c>
    </row>
    <row r="87" spans="1:4" x14ac:dyDescent="0.25">
      <c r="A87" s="2755" t="s">
        <v>15230</v>
      </c>
      <c r="B87" s="281" t="str">
        <f t="shared" si="2"/>
        <v xml:space="preserve"> Visa Electron from Poste Italiane (Italy) brand name "PostePay", Max. balance 3000</v>
      </c>
      <c r="C87" s="2758" t="s">
        <v>13785</v>
      </c>
      <c r="D87">
        <f t="shared" si="3"/>
        <v>7</v>
      </c>
    </row>
    <row r="88" spans="1:4" x14ac:dyDescent="0.25">
      <c r="A88" s="2755" t="s">
        <v>15231</v>
      </c>
      <c r="B88" s="281" t="str">
        <f t="shared" si="2"/>
        <v xml:space="preserve"> Guangdong Development Bank China Southern Visa UnionPay Duo Credit Card</v>
      </c>
      <c r="C88" s="2758" t="s">
        <v>13786</v>
      </c>
      <c r="D88">
        <f t="shared" si="3"/>
        <v>7</v>
      </c>
    </row>
    <row r="89" spans="1:4" x14ac:dyDescent="0.25">
      <c r="A89" s="2755" t="s">
        <v>15232</v>
      </c>
      <c r="B89" s="281" t="str">
        <f t="shared" si="2"/>
        <v xml:space="preserve"> Electron GWK Bank NV</v>
      </c>
      <c r="C89" s="2758" t="s">
        <v>13787</v>
      </c>
      <c r="D89">
        <f t="shared" si="3"/>
        <v>10</v>
      </c>
    </row>
    <row r="90" spans="1:4" x14ac:dyDescent="0.25">
      <c r="A90" s="2755" t="s">
        <v>15233</v>
      </c>
      <c r="B90" s="281" t="str">
        <f t="shared" si="2"/>
        <v xml:space="preserve"> Bank of China Great Wall Visa</v>
      </c>
      <c r="C90" s="2758" t="s">
        <v>13788</v>
      </c>
      <c r="D90">
        <f t="shared" si="3"/>
        <v>10</v>
      </c>
    </row>
    <row r="91" spans="1:4" x14ac:dyDescent="0.25">
      <c r="A91" s="2755" t="s">
        <v>15234</v>
      </c>
      <c r="B91" s="281" t="str">
        <f t="shared" si="2"/>
        <v xml:space="preserve"> CN BOC Great Wall International Card Corporate</v>
      </c>
      <c r="C91" s="2758" t="s">
        <v>13789</v>
      </c>
      <c r="D91">
        <f t="shared" si="3"/>
        <v>7</v>
      </c>
    </row>
    <row r="92" spans="1:4" x14ac:dyDescent="0.25">
      <c r="A92" s="2755" t="s">
        <v>15235</v>
      </c>
      <c r="B92" s="281" t="str">
        <f t="shared" si="2"/>
        <v xml:space="preserve"> CN BOC Great Wall International Card Corporate Gold</v>
      </c>
      <c r="C92" s="2758" t="s">
        <v>13790</v>
      </c>
      <c r="D92">
        <f t="shared" si="3"/>
        <v>7</v>
      </c>
    </row>
    <row r="93" spans="1:4" x14ac:dyDescent="0.25">
      <c r="A93" s="2755" t="s">
        <v>15236</v>
      </c>
      <c r="B93" s="281" t="str">
        <f t="shared" si="2"/>
        <v xml:space="preserve"> CN BOC Great Wall International Card</v>
      </c>
      <c r="C93" s="2758" t="s">
        <v>13791</v>
      </c>
      <c r="D93">
        <f t="shared" si="3"/>
        <v>7</v>
      </c>
    </row>
    <row r="94" spans="1:4" x14ac:dyDescent="0.25">
      <c r="A94" s="2755" t="s">
        <v>15237</v>
      </c>
      <c r="B94" s="281" t="str">
        <f t="shared" si="2"/>
        <v xml:space="preserve"> CN BOC Great Wall International Card Gold</v>
      </c>
      <c r="C94" s="2758" t="s">
        <v>13792</v>
      </c>
      <c r="D94">
        <f t="shared" si="3"/>
        <v>7</v>
      </c>
    </row>
    <row r="95" spans="1:4" x14ac:dyDescent="0.25">
      <c r="A95" s="2755" t="s">
        <v>15238</v>
      </c>
      <c r="B95" s="281" t="str">
        <f t="shared" si="2"/>
        <v xml:space="preserve"> Associated Bank (Citibank (South Dakota) N.A.)</v>
      </c>
      <c r="C95" s="2758" t="s">
        <v>13793</v>
      </c>
      <c r="D95">
        <f t="shared" si="3"/>
        <v>7</v>
      </c>
    </row>
    <row r="96" spans="1:4" x14ac:dyDescent="0.25">
      <c r="A96" s="2755" t="s">
        <v>15239</v>
      </c>
      <c r="B96" s="281" t="str">
        <f t="shared" si="2"/>
        <v xml:space="preserve"> Delta Community Credit Union Visa</v>
      </c>
      <c r="C96" s="2758" t="s">
        <v>13794</v>
      </c>
      <c r="D96">
        <f t="shared" si="3"/>
        <v>7</v>
      </c>
    </row>
    <row r="97" spans="1:4" x14ac:dyDescent="0.25">
      <c r="A97" s="2755" t="s">
        <v>15240</v>
      </c>
      <c r="B97" s="281" t="str">
        <f t="shared" si="2"/>
        <v xml:space="preserve"> McCoy Federal Credit Union VISA debit card</v>
      </c>
      <c r="C97" s="2758" t="s">
        <v>13795</v>
      </c>
      <c r="D97">
        <f t="shared" si="3"/>
        <v>7</v>
      </c>
    </row>
    <row r="98" spans="1:4" x14ac:dyDescent="0.25">
      <c r="A98" s="2755" t="s">
        <v>15241</v>
      </c>
      <c r="B98" s="281" t="str">
        <f t="shared" si="2"/>
        <v xml:space="preserve"> Suntrust Bank Debit Card</v>
      </c>
      <c r="C98" s="2758" t="s">
        <v>13796</v>
      </c>
      <c r="D98">
        <f t="shared" si="3"/>
        <v>7</v>
      </c>
    </row>
    <row r="99" spans="1:4" x14ac:dyDescent="0.25">
      <c r="A99" s="2755" t="s">
        <v>15242</v>
      </c>
      <c r="B99" s="281" t="str">
        <f t="shared" si="2"/>
        <v xml:space="preserve"> Visa Debit Card</v>
      </c>
      <c r="C99" s="2758" t="s">
        <v>13797</v>
      </c>
      <c r="D99">
        <f t="shared" si="3"/>
        <v>7</v>
      </c>
    </row>
    <row r="100" spans="1:4" x14ac:dyDescent="0.25">
      <c r="A100" s="2755" t="s">
        <v>15243</v>
      </c>
      <c r="B100" s="281" t="str">
        <f t="shared" si="2"/>
        <v xml:space="preserve"> Tesco Bank Bonus Visa</v>
      </c>
      <c r="C100" s="2758" t="s">
        <v>13798</v>
      </c>
      <c r="D100">
        <f t="shared" si="3"/>
        <v>7</v>
      </c>
    </row>
    <row r="101" spans="1:4" x14ac:dyDescent="0.25">
      <c r="A101" s="2755" t="s">
        <v>15244</v>
      </c>
      <c r="B101" s="281" t="str">
        <f t="shared" si="2"/>
        <v xml:space="preserve"> Tesco Bank Clubcard Visa</v>
      </c>
      <c r="C101" s="2758" t="s">
        <v>13799</v>
      </c>
      <c r="D101">
        <f t="shared" si="3"/>
        <v>7</v>
      </c>
    </row>
    <row r="102" spans="1:4" x14ac:dyDescent="0.25">
      <c r="A102" s="2755" t="s">
        <v>15245</v>
      </c>
      <c r="B102" s="281" t="str">
        <f t="shared" si="2"/>
        <v xml:space="preserve"> Citybank (El Salvador)</v>
      </c>
      <c r="C102" s="2758" t="s">
        <v>13800</v>
      </c>
      <c r="D102">
        <f t="shared" si="3"/>
        <v>7</v>
      </c>
    </row>
    <row r="103" spans="1:4" x14ac:dyDescent="0.25">
      <c r="A103" s="2755" t="s">
        <v>15246</v>
      </c>
      <c r="B103" s="281" t="str">
        <f t="shared" si="2"/>
        <v xml:space="preserve"> Banco Tequendama Visa CREDIT PLATINUM CARD (Colombia)</v>
      </c>
      <c r="C103" s="2758" t="s">
        <v>13801</v>
      </c>
      <c r="D103">
        <f t="shared" si="3"/>
        <v>7</v>
      </c>
    </row>
    <row r="104" spans="1:4" x14ac:dyDescent="0.25">
      <c r="A104" s="2755" t="s">
        <v>15247</v>
      </c>
      <c r="B104" s="281" t="str">
        <f t="shared" si="2"/>
        <v xml:space="preserve"> Electron IRL</v>
      </c>
      <c r="C104" s="2758" t="s">
        <v>13802</v>
      </c>
      <c r="D104">
        <f t="shared" si="3"/>
        <v>7</v>
      </c>
    </row>
    <row r="105" spans="1:4" x14ac:dyDescent="0.25">
      <c r="A105" s="2755" t="s">
        <v>15248</v>
      </c>
      <c r="B105" s="281" t="str">
        <f t="shared" si="2"/>
        <v xml:space="preserve"> NAB Visa Debit Card (Australia)</v>
      </c>
      <c r="C105" s="2758" t="s">
        <v>13803</v>
      </c>
      <c r="D105">
        <f t="shared" si="3"/>
        <v>7</v>
      </c>
    </row>
    <row r="106" spans="1:4" x14ac:dyDescent="0.25">
      <c r="A106" s="2755" t="s">
        <v>15249</v>
      </c>
      <c r="B106" s="281" t="str">
        <f t="shared" si="2"/>
        <v xml:space="preserve"> 1st Financial Bank USA</v>
      </c>
      <c r="C106" s="2758" t="s">
        <v>13804</v>
      </c>
      <c r="D106">
        <f t="shared" si="3"/>
        <v>7</v>
      </c>
    </row>
    <row r="107" spans="1:4" x14ac:dyDescent="0.25">
      <c r="A107" s="2755" t="s">
        <v>15250</v>
      </c>
      <c r="B107" s="281" t="str">
        <f t="shared" si="2"/>
        <v xml:space="preserve"> Wachovia Bank Visa</v>
      </c>
      <c r="C107" s="2758" t="s">
        <v>13805</v>
      </c>
      <c r="D107">
        <f t="shared" si="3"/>
        <v>7</v>
      </c>
    </row>
    <row r="108" spans="1:4" x14ac:dyDescent="0.25">
      <c r="A108" s="2755" t="s">
        <v>15251</v>
      </c>
      <c r="B108" s="281" t="str">
        <f t="shared" si="2"/>
        <v xml:space="preserve"> Nordea Bank, VISA Electron</v>
      </c>
      <c r="C108" s="2758" t="s">
        <v>13806</v>
      </c>
      <c r="D108">
        <f t="shared" si="3"/>
        <v>7</v>
      </c>
    </row>
    <row r="109" spans="1:4" x14ac:dyDescent="0.25">
      <c r="A109" s="2755" t="s">
        <v>15252</v>
      </c>
      <c r="B109" s="281" t="str">
        <f t="shared" si="2"/>
        <v xml:space="preserve"> US Bank Visa (USA)</v>
      </c>
      <c r="C109" s="2758" t="s">
        <v>13807</v>
      </c>
      <c r="D109">
        <f t="shared" si="3"/>
        <v>7</v>
      </c>
    </row>
    <row r="110" spans="1:4" x14ac:dyDescent="0.25">
      <c r="A110" s="2755" t="s">
        <v>15253</v>
      </c>
      <c r="B110" s="281" t="str">
        <f t="shared" si="2"/>
        <v xml:space="preserve"> Greater Building Society Visa Debit Card (Australia)</v>
      </c>
      <c r="C110" s="2758" t="s">
        <v>13808</v>
      </c>
      <c r="D110">
        <f t="shared" si="3"/>
        <v>7</v>
      </c>
    </row>
    <row r="111" spans="1:4" x14ac:dyDescent="0.25">
      <c r="A111" s="2755" t="s">
        <v>15254</v>
      </c>
      <c r="B111" s="281" t="str">
        <f t="shared" si="2"/>
        <v xml:space="preserve"> National Development Bank Visa Classic (Srilanka)</v>
      </c>
      <c r="C111" s="2758" t="s">
        <v>13809</v>
      </c>
      <c r="D111">
        <f t="shared" si="3"/>
        <v>7</v>
      </c>
    </row>
    <row r="112" spans="1:4" x14ac:dyDescent="0.25">
      <c r="A112" s="2755" t="s">
        <v>15255</v>
      </c>
      <c r="B112" s="281" t="str">
        <f t="shared" si="2"/>
        <v xml:space="preserve"> Cabela's World's Foremost Bank</v>
      </c>
      <c r="C112" s="2758" t="s">
        <v>13810</v>
      </c>
      <c r="D112">
        <f t="shared" si="3"/>
        <v>7</v>
      </c>
    </row>
    <row r="113" spans="1:4" x14ac:dyDescent="0.25">
      <c r="A113" s="2755" t="s">
        <v>15256</v>
      </c>
      <c r="B113" s="281" t="str">
        <f t="shared" si="2"/>
        <v xml:space="preserve"> Open Bank, Russia - Visa Platinum Transaero Card</v>
      </c>
      <c r="C113" s="2758" t="s">
        <v>13811</v>
      </c>
      <c r="D113">
        <f t="shared" si="3"/>
        <v>7</v>
      </c>
    </row>
    <row r="114" spans="1:4" x14ac:dyDescent="0.25">
      <c r="A114" s="2755" t="s">
        <v>15257</v>
      </c>
      <c r="B114" s="281" t="str">
        <f t="shared" si="2"/>
        <v xml:space="preserve"> US Bank Visa Debit Card (USA)</v>
      </c>
      <c r="C114" s="2758" t="s">
        <v>13812</v>
      </c>
      <c r="D114">
        <f t="shared" si="3"/>
        <v>7</v>
      </c>
    </row>
    <row r="115" spans="1:4" x14ac:dyDescent="0.25">
      <c r="A115" s="2755" t="s">
        <v>15258</v>
      </c>
      <c r="B115" s="281" t="str">
        <f t="shared" si="2"/>
        <v xml:space="preserve"> HSBC Philippine Airlines Mabuhay Miles</v>
      </c>
      <c r="C115" s="2758" t="s">
        <v>13813</v>
      </c>
      <c r="D115">
        <f t="shared" si="3"/>
        <v>7</v>
      </c>
    </row>
    <row r="116" spans="1:4" x14ac:dyDescent="0.25">
      <c r="A116" s="2755" t="s">
        <v>15259</v>
      </c>
      <c r="B116" s="281" t="str">
        <f t="shared" si="2"/>
        <v xml:space="preserve"> Handelsbanken Visa Credit/Debit Card</v>
      </c>
      <c r="C116" s="2758" t="s">
        <v>13814</v>
      </c>
      <c r="D116">
        <f t="shared" si="3"/>
        <v>7</v>
      </c>
    </row>
    <row r="117" spans="1:4" x14ac:dyDescent="0.25">
      <c r="A117" s="2755" t="s">
        <v>15260</v>
      </c>
      <c r="B117" s="281" t="str">
        <f t="shared" si="2"/>
        <v xml:space="preserve"> TD Bank Debit Card</v>
      </c>
      <c r="C117" s="2758" t="s">
        <v>13815</v>
      </c>
      <c r="D117">
        <f t="shared" si="3"/>
        <v>7</v>
      </c>
    </row>
    <row r="118" spans="1:4" x14ac:dyDescent="0.25">
      <c r="A118" s="2755" t="s">
        <v>15261</v>
      </c>
      <c r="B118" s="281" t="str">
        <f t="shared" si="2"/>
        <v xml:space="preserve"> Avangard Bank, Visa Credit/Debit Card</v>
      </c>
      <c r="C118" s="2758" t="s">
        <v>13816</v>
      </c>
      <c r="D118">
        <f t="shared" si="3"/>
        <v>7</v>
      </c>
    </row>
    <row r="119" spans="1:4" x14ac:dyDescent="0.25">
      <c r="A119" s="2755" t="s">
        <v>15262</v>
      </c>
      <c r="B119" s="281" t="str">
        <f t="shared" si="2"/>
        <v>RE Bank (mBank) Visa Electron Debit Card (Poland)</v>
      </c>
      <c r="C119" s="2758" t="s">
        <v>13817</v>
      </c>
      <c r="D119">
        <f t="shared" si="3"/>
        <v>7</v>
      </c>
    </row>
    <row r="120" spans="1:4" x14ac:dyDescent="0.25">
      <c r="A120" s="2755" t="s">
        <v>15263</v>
      </c>
      <c r="B120" s="281" t="str">
        <f t="shared" si="2"/>
        <v xml:space="preserve"> CHASE Visa Debit/Credit</v>
      </c>
      <c r="C120" s="2758" t="s">
        <v>13818</v>
      </c>
      <c r="D120">
        <f t="shared" si="3"/>
        <v>5</v>
      </c>
    </row>
    <row r="121" spans="1:4" x14ac:dyDescent="0.25">
      <c r="A121" s="2755" t="s">
        <v>15264</v>
      </c>
      <c r="B121" s="281" t="str">
        <f t="shared" si="2"/>
        <v xml:space="preserve"> Visa Platinum credit card, Banco Interamericano de Finanzas - Interamerican finances bank - BIF</v>
      </c>
      <c r="C121" s="2758" t="s">
        <v>13819</v>
      </c>
      <c r="D121">
        <f t="shared" si="3"/>
        <v>7</v>
      </c>
    </row>
    <row r="122" spans="1:4" x14ac:dyDescent="0.25">
      <c r="A122" s="2755" t="s">
        <v>15265</v>
      </c>
      <c r="B122" s="281" t="str">
        <f t="shared" si="2"/>
        <v xml:space="preserve"> Entropay Virtual Visa Card USD</v>
      </c>
      <c r="C122" s="2758" t="s">
        <v>13820</v>
      </c>
      <c r="D122">
        <f t="shared" si="3"/>
        <v>7</v>
      </c>
    </row>
    <row r="123" spans="1:4" x14ac:dyDescent="0.25">
      <c r="A123" s="2755" t="s">
        <v>15266</v>
      </c>
      <c r="B123" s="281" t="str">
        <f t="shared" si="2"/>
        <v xml:space="preserve"> ANZ Frequent Flyer Gold Visa Card</v>
      </c>
      <c r="C123" s="2758" t="s">
        <v>13821</v>
      </c>
      <c r="D123">
        <f t="shared" si="3"/>
        <v>7</v>
      </c>
    </row>
    <row r="124" spans="1:4" x14ac:dyDescent="0.25">
      <c r="A124" s="2755" t="s">
        <v>15267</v>
      </c>
      <c r="B124" s="281" t="str">
        <f t="shared" si="2"/>
        <v xml:space="preserve"> CitiBank Patriot Memory Promo Debit Card</v>
      </c>
      <c r="C124" s="2758" t="s">
        <v>13822</v>
      </c>
      <c r="D124">
        <f t="shared" si="3"/>
        <v>7</v>
      </c>
    </row>
    <row r="125" spans="1:4" x14ac:dyDescent="0.25">
      <c r="A125" s="2755" t="s">
        <v>15268</v>
      </c>
      <c r="B125" s="281" t="str">
        <f t="shared" si="2"/>
        <v xml:space="preserve"> CSL Plasma and Other Various Plasma Donation Centers</v>
      </c>
      <c r="C125" s="2758" t="s">
        <v>13823</v>
      </c>
      <c r="D125">
        <f t="shared" si="3"/>
        <v>7</v>
      </c>
    </row>
    <row r="126" spans="1:4" x14ac:dyDescent="0.25">
      <c r="A126" s="2755" t="s">
        <v>15269</v>
      </c>
      <c r="B126" s="281" t="str">
        <f t="shared" si="2"/>
        <v xml:space="preserve"> Branch Banking &amp; Trust Classic Credit Card USA</v>
      </c>
      <c r="C126" s="2758" t="s">
        <v>13824</v>
      </c>
      <c r="D126">
        <f t="shared" si="3"/>
        <v>7</v>
      </c>
    </row>
    <row r="127" spans="1:4" x14ac:dyDescent="0.25">
      <c r="A127" s="2755" t="s">
        <v>15270</v>
      </c>
      <c r="B127" s="281" t="str">
        <f t="shared" si="2"/>
        <v xml:space="preserve"> First Czech-Russian bank, Russia, Visa Gold Czech Airlines</v>
      </c>
      <c r="C127" s="2758" t="s">
        <v>13825</v>
      </c>
      <c r="D127">
        <f t="shared" si="3"/>
        <v>7</v>
      </c>
    </row>
    <row r="128" spans="1:4" x14ac:dyDescent="0.25">
      <c r="A128" s="2755" t="s">
        <v>15271</v>
      </c>
      <c r="B128" s="281" t="str">
        <f t="shared" si="2"/>
        <v xml:space="preserve"> Bank Negara Indonesia (ID) Visa Credit Card</v>
      </c>
      <c r="C128" s="2758" t="s">
        <v>13826</v>
      </c>
      <c r="D128">
        <f t="shared" si="3"/>
        <v>10</v>
      </c>
    </row>
    <row r="129" spans="1:4" x14ac:dyDescent="0.25">
      <c r="A129" s="2755" t="s">
        <v>15272</v>
      </c>
      <c r="B129" s="281" t="str">
        <f t="shared" si="2"/>
        <v xml:space="preserve"> Columbus Bank &amp; Trust Company, (Aspire Visa Gold Card)</v>
      </c>
      <c r="C129" s="2758" t="s">
        <v>13827</v>
      </c>
      <c r="D129">
        <f t="shared" si="3"/>
        <v>10</v>
      </c>
    </row>
    <row r="130" spans="1:4" x14ac:dyDescent="0.25">
      <c r="A130" s="2755" t="s">
        <v>15273</v>
      </c>
      <c r="B130" s="281" t="str">
        <f t="shared" ref="B130:B193" si="4">MID(C130,D130 + 2,1000)</f>
        <v xml:space="preserve"> Ithala Limited (South Africa) VISA Electron</v>
      </c>
      <c r="C130" s="2758" t="s">
        <v>13828</v>
      </c>
      <c r="D130">
        <f t="shared" si="3"/>
        <v>7</v>
      </c>
    </row>
    <row r="131" spans="1:4" x14ac:dyDescent="0.25">
      <c r="A131" s="2755" t="s">
        <v>15274</v>
      </c>
      <c r="B131" s="281" t="str">
        <f t="shared" si="4"/>
        <v xml:space="preserve"> Branch Banking and Trust (BB&amp;T)</v>
      </c>
      <c r="C131" s="2758" t="s">
        <v>13829</v>
      </c>
      <c r="D131">
        <f t="shared" ref="D131:D194" si="5">SEARCH(" ",C131)</f>
        <v>7</v>
      </c>
    </row>
    <row r="132" spans="1:4" x14ac:dyDescent="0.25">
      <c r="A132" s="2755" t="s">
        <v>15275</v>
      </c>
      <c r="B132" s="281" t="str">
        <f t="shared" si="4"/>
        <v xml:space="preserve"> The Golden 1 Credit Union (US) Visa Classic</v>
      </c>
      <c r="C132" s="2758" t="s">
        <v>13830</v>
      </c>
      <c r="D132">
        <f t="shared" si="5"/>
        <v>7</v>
      </c>
    </row>
    <row r="133" spans="1:4" x14ac:dyDescent="0.25">
      <c r="A133" s="2755" t="s">
        <v>15276</v>
      </c>
      <c r="B133" s="281" t="str">
        <f t="shared" si="4"/>
        <v xml:space="preserve"> BANESCO (former BancUnion Visa). Visa Platinum - Venezuela.</v>
      </c>
      <c r="C133" s="2758" t="s">
        <v>13831</v>
      </c>
      <c r="D133">
        <f t="shared" si="5"/>
        <v>7</v>
      </c>
    </row>
    <row r="134" spans="1:4" x14ac:dyDescent="0.25">
      <c r="A134" s="2755" t="s">
        <v>15277</v>
      </c>
      <c r="B134" s="281" t="str">
        <f t="shared" si="4"/>
        <v xml:space="preserve"> Lloyds TSB (UK) - Visa Credit Card</v>
      </c>
      <c r="C134" s="2758" t="s">
        <v>13832</v>
      </c>
      <c r="D134">
        <f t="shared" si="5"/>
        <v>7</v>
      </c>
    </row>
    <row r="135" spans="1:4" x14ac:dyDescent="0.25">
      <c r="A135" s="2755" t="s">
        <v>15278</v>
      </c>
      <c r="B135" s="281" t="str">
        <f t="shared" si="4"/>
        <v xml:space="preserve"> Irish Life &amp; Permanent PLC Visa Debit Classic</v>
      </c>
      <c r="C135" s="2758" t="s">
        <v>13833</v>
      </c>
      <c r="D135">
        <f t="shared" si="5"/>
        <v>7</v>
      </c>
    </row>
    <row r="136" spans="1:4" x14ac:dyDescent="0.25">
      <c r="A136" s="2755" t="s">
        <v>15279</v>
      </c>
      <c r="B136" s="281" t="str">
        <f t="shared" si="4"/>
        <v xml:space="preserve"> Bank of America (US; formerly Fleet) VISA Debit Card</v>
      </c>
      <c r="C136" s="2758" t="s">
        <v>13834</v>
      </c>
      <c r="D136">
        <f t="shared" si="5"/>
        <v>5</v>
      </c>
    </row>
    <row r="137" spans="1:4" x14ac:dyDescent="0.25">
      <c r="A137" s="2755" t="s">
        <v>15280</v>
      </c>
      <c r="B137" s="281" t="str">
        <f t="shared" si="4"/>
        <v xml:space="preserve"> Bank of America (US; formerly Fleet) Temporary VISA Debit Card (Embossed name - Preferred Customer)</v>
      </c>
      <c r="C137" s="2758" t="s">
        <v>13835</v>
      </c>
      <c r="D137">
        <f t="shared" si="5"/>
        <v>7</v>
      </c>
    </row>
    <row r="138" spans="1:4" x14ac:dyDescent="0.25">
      <c r="A138" s="2755" t="s">
        <v>15281</v>
      </c>
      <c r="B138" s="281" t="str">
        <f t="shared" si="4"/>
        <v xml:space="preserve"> DBS (SG) - Live Fresh Platinum Visa Credit Card</v>
      </c>
      <c r="C138" s="2758" t="s">
        <v>13836</v>
      </c>
      <c r="D138">
        <f t="shared" si="5"/>
        <v>7</v>
      </c>
    </row>
    <row r="139" spans="1:4" x14ac:dyDescent="0.25">
      <c r="A139" s="2755" t="s">
        <v>15282</v>
      </c>
      <c r="B139" s="281" t="str">
        <f t="shared" si="4"/>
        <v xml:space="preserve"> Banca Transilvania - Visa Credit Card</v>
      </c>
      <c r="C139" s="2758" t="s">
        <v>13837</v>
      </c>
      <c r="D139">
        <f t="shared" si="5"/>
        <v>7</v>
      </c>
    </row>
    <row r="140" spans="1:4" x14ac:dyDescent="0.25">
      <c r="A140" s="2755" t="s">
        <v>15283</v>
      </c>
      <c r="B140" s="281" t="str">
        <f t="shared" si="4"/>
        <v xml:space="preserve"> Masterbank (Russia), Visa Infinite</v>
      </c>
      <c r="C140" s="2758" t="s">
        <v>13838</v>
      </c>
      <c r="D140">
        <f t="shared" si="5"/>
        <v>7</v>
      </c>
    </row>
    <row r="141" spans="1:4" x14ac:dyDescent="0.25">
      <c r="A141" s="2755" t="s">
        <v>15284</v>
      </c>
      <c r="B141" s="281" t="str">
        <f t="shared" si="4"/>
        <v xml:space="preserve"> Pennsylvania State Employees Credit Union (PSECU) Credit Card</v>
      </c>
      <c r="C141" s="2758" t="s">
        <v>13839</v>
      </c>
      <c r="D141">
        <f t="shared" si="5"/>
        <v>7</v>
      </c>
    </row>
    <row r="142" spans="1:4" x14ac:dyDescent="0.25">
      <c r="A142" s="2755" t="s">
        <v>15285</v>
      </c>
      <c r="B142" s="281" t="str">
        <f t="shared" si="4"/>
        <v xml:space="preserve"> TD Bank Gift Card</v>
      </c>
      <c r="C142" s="2758" t="s">
        <v>13840</v>
      </c>
      <c r="D142">
        <f t="shared" si="5"/>
        <v>7</v>
      </c>
    </row>
    <row r="143" spans="1:4" x14ac:dyDescent="0.25">
      <c r="A143" s="2755" t="s">
        <v>15286</v>
      </c>
      <c r="B143" s="281" t="str">
        <f t="shared" si="4"/>
        <v xml:space="preserve"> Chase Banking Debit Card</v>
      </c>
      <c r="C143" s="2758" t="s">
        <v>13841</v>
      </c>
      <c r="D143">
        <f t="shared" si="5"/>
        <v>7</v>
      </c>
    </row>
    <row r="144" spans="1:4" x14ac:dyDescent="0.25">
      <c r="A144" s="2755" t="s">
        <v>15287</v>
      </c>
      <c r="B144" s="281" t="str">
        <f t="shared" si="4"/>
        <v xml:space="preserve"> Citibank (US) Platium Select Dividends VISA Credit Card[citation needed]</v>
      </c>
      <c r="C144" s="2758" t="s">
        <v>13842</v>
      </c>
      <c r="D144">
        <f t="shared" si="5"/>
        <v>7</v>
      </c>
    </row>
    <row r="145" spans="1:4" x14ac:dyDescent="0.25">
      <c r="A145" s="2755" t="s">
        <v>15288</v>
      </c>
      <c r="B145" s="281" t="str">
        <f t="shared" si="4"/>
        <v xml:space="preserve"> Visa Electron</v>
      </c>
      <c r="C145" s="2758" t="s">
        <v>13843</v>
      </c>
      <c r="D145">
        <f t="shared" si="5"/>
        <v>10</v>
      </c>
    </row>
    <row r="146" spans="1:4" x14ac:dyDescent="0.25">
      <c r="A146" s="2755" t="s">
        <v>15289</v>
      </c>
      <c r="B146" s="281" t="str">
        <f t="shared" si="4"/>
        <v xml:space="preserve"> MBNA (Europe) University of Cambridge VISA Credit Card</v>
      </c>
      <c r="C146" s="2758" t="s">
        <v>13844</v>
      </c>
      <c r="D146">
        <f t="shared" si="5"/>
        <v>7</v>
      </c>
    </row>
    <row r="147" spans="1:4" x14ac:dyDescent="0.25">
      <c r="A147" s="2755" t="s">
        <v>15290</v>
      </c>
      <c r="B147" s="281" t="str">
        <f t="shared" si="4"/>
        <v xml:space="preserve"> Sovereign Bank - Visa Debit Card</v>
      </c>
      <c r="C147" s="2758" t="s">
        <v>13845</v>
      </c>
      <c r="D147">
        <f t="shared" si="5"/>
        <v>10</v>
      </c>
    </row>
    <row r="148" spans="1:4" x14ac:dyDescent="0.25">
      <c r="A148" s="2755" t="s">
        <v>15291</v>
      </c>
      <c r="B148" s="281" t="str">
        <f t="shared" si="4"/>
        <v xml:space="preserve"> Sovereign Bank Business Check Card</v>
      </c>
      <c r="C148" s="2758" t="s">
        <v>13846</v>
      </c>
      <c r="D148">
        <f t="shared" si="5"/>
        <v>7</v>
      </c>
    </row>
    <row r="149" spans="1:4" x14ac:dyDescent="0.25">
      <c r="A149" s="2755" t="s">
        <v>15292</v>
      </c>
      <c r="B149" s="281" t="str">
        <f t="shared" si="4"/>
        <v xml:space="preserve"> Banca Transilvania - Visa Electron</v>
      </c>
      <c r="C149" s="2758" t="s">
        <v>13847</v>
      </c>
      <c r="D149">
        <f t="shared" si="5"/>
        <v>7</v>
      </c>
    </row>
    <row r="150" spans="1:4" x14ac:dyDescent="0.25">
      <c r="A150" s="2755" t="s">
        <v>15293</v>
      </c>
      <c r="B150" s="281" t="str">
        <f t="shared" si="4"/>
        <v xml:space="preserve"> Bank of Georgia (GE) - Visa Orange Debit Card</v>
      </c>
      <c r="C150" s="2758" t="s">
        <v>13848</v>
      </c>
      <c r="D150">
        <f t="shared" si="5"/>
        <v>7</v>
      </c>
    </row>
    <row r="151" spans="1:4" x14ac:dyDescent="0.25">
      <c r="A151" s="2755" t="s">
        <v>15294</v>
      </c>
      <c r="B151" s="281" t="str">
        <f t="shared" si="4"/>
        <v xml:space="preserve"> Budapest Bank, Visa Electron, Hungary</v>
      </c>
      <c r="C151" s="2758" t="s">
        <v>13849</v>
      </c>
      <c r="D151">
        <f t="shared" si="5"/>
        <v>7</v>
      </c>
    </row>
    <row r="152" spans="1:4" x14ac:dyDescent="0.25">
      <c r="A152" s="2755" t="s">
        <v>15295</v>
      </c>
      <c r="B152" s="281" t="str">
        <f t="shared" si="4"/>
        <v xml:space="preserve"> Capital One - Visa Card</v>
      </c>
      <c r="C152" s="2758" t="s">
        <v>13850</v>
      </c>
      <c r="D152">
        <f t="shared" si="5"/>
        <v>7</v>
      </c>
    </row>
    <row r="153" spans="1:4" x14ac:dyDescent="0.25">
      <c r="A153" s="2755" t="s">
        <v>15296</v>
      </c>
      <c r="B153" s="281" t="str">
        <f t="shared" si="4"/>
        <v xml:space="preserve"> Guaranty Bank Visa Debit card USA</v>
      </c>
      <c r="C153" s="2758" t="s">
        <v>13851</v>
      </c>
      <c r="D153">
        <f t="shared" si="5"/>
        <v>7</v>
      </c>
    </row>
    <row r="154" spans="1:4" x14ac:dyDescent="0.25">
      <c r="A154" s="2755" t="s">
        <v>15297</v>
      </c>
      <c r="B154" s="281" t="str">
        <f t="shared" si="4"/>
        <v xml:space="preserve"> Urban Trust Bank - Salute Visa Card</v>
      </c>
      <c r="C154" s="2758" t="s">
        <v>13852</v>
      </c>
      <c r="D154">
        <f t="shared" si="5"/>
        <v>7</v>
      </c>
    </row>
    <row r="155" spans="1:4" x14ac:dyDescent="0.25">
      <c r="A155" s="2755" t="s">
        <v>15298</v>
      </c>
      <c r="B155" s="281" t="str">
        <f t="shared" si="4"/>
        <v xml:space="preserve"> Citibank (American Airlines) Visa Signature Credit Card</v>
      </c>
      <c r="C155" s="2758" t="s">
        <v>13853</v>
      </c>
      <c r="D155">
        <f t="shared" si="5"/>
        <v>7</v>
      </c>
    </row>
    <row r="156" spans="1:4" x14ac:dyDescent="0.25">
      <c r="A156" s="2755" t="s">
        <v>15299</v>
      </c>
      <c r="B156" s="281" t="str">
        <f t="shared" si="4"/>
        <v xml:space="preserve"> Bank of America (US) - Alaska Airlines Signature Visa Credit Card</v>
      </c>
      <c r="C156" s="2758" t="s">
        <v>13854</v>
      </c>
      <c r="D156">
        <f t="shared" si="5"/>
        <v>7</v>
      </c>
    </row>
    <row r="157" spans="1:4" x14ac:dyDescent="0.25">
      <c r="A157" s="2755" t="s">
        <v>15300</v>
      </c>
      <c r="B157" s="281" t="str">
        <f t="shared" si="4"/>
        <v xml:space="preserve"> Chase (US, formerly Bank One) - Chase Sapphire or Holiday Inn Priority Club Rewards Visa Credit Card</v>
      </c>
      <c r="C157" s="2758" t="s">
        <v>13855</v>
      </c>
      <c r="D157">
        <f t="shared" si="5"/>
        <v>7</v>
      </c>
    </row>
    <row r="158" spans="1:4" x14ac:dyDescent="0.25">
      <c r="A158" s="2755" t="s">
        <v>15301</v>
      </c>
      <c r="B158" s="281" t="str">
        <f t="shared" si="4"/>
        <v xml:space="preserve"> - Citibank (SG) - PremierMiles Visa Signature Credit Card</v>
      </c>
      <c r="C158" s="2758" t="s">
        <v>13856</v>
      </c>
      <c r="D158">
        <f t="shared" si="5"/>
        <v>7</v>
      </c>
    </row>
    <row r="159" spans="1:4" x14ac:dyDescent="0.25">
      <c r="A159" s="2755" t="s">
        <v>15301</v>
      </c>
      <c r="B159" s="281" t="str">
        <f t="shared" si="4"/>
        <v xml:space="preserve"> - Citibank (SG) - Dividend Visa Signature Credit Card</v>
      </c>
      <c r="C159" s="2758" t="s">
        <v>13857</v>
      </c>
      <c r="D159">
        <f t="shared" si="5"/>
        <v>7</v>
      </c>
    </row>
    <row r="160" spans="1:4" x14ac:dyDescent="0.25">
      <c r="A160" s="2755" t="s">
        <v>15302</v>
      </c>
      <c r="B160" s="281" t="str">
        <f t="shared" si="4"/>
        <v xml:space="preserve"> - US Bank</v>
      </c>
      <c r="C160" s="2758" t="s">
        <v>13858</v>
      </c>
      <c r="D160">
        <f t="shared" si="5"/>
        <v>7</v>
      </c>
    </row>
    <row r="161" spans="1:4" x14ac:dyDescent="0.25">
      <c r="A161" s="2755" t="s">
        <v>15303</v>
      </c>
      <c r="B161" s="281" t="str">
        <f t="shared" si="4"/>
        <v xml:space="preserve"> Plumas Bank (California, US) - Visa Check Card</v>
      </c>
      <c r="C161" s="2758" t="s">
        <v>13859</v>
      </c>
      <c r="D161">
        <f t="shared" si="5"/>
        <v>7</v>
      </c>
    </row>
    <row r="162" spans="1:4" x14ac:dyDescent="0.25">
      <c r="A162" s="2755" t="s">
        <v>15304</v>
      </c>
      <c r="B162" s="281" t="str">
        <f t="shared" si="4"/>
        <v>redyt Bank Visa Business Electron (Poland)</v>
      </c>
      <c r="C162" s="2758" t="s">
        <v>13860</v>
      </c>
      <c r="D162">
        <f t="shared" si="5"/>
        <v>7</v>
      </c>
    </row>
    <row r="163" spans="1:4" x14ac:dyDescent="0.25">
      <c r="A163" s="2755" t="s">
        <v>15305</v>
      </c>
      <c r="B163" s="281" t="str">
        <f t="shared" si="4"/>
        <v xml:space="preserve"> Le Crédit Lyonnais, France - Visa Cleo</v>
      </c>
      <c r="C163" s="2758" t="s">
        <v>13861</v>
      </c>
      <c r="D163">
        <f t="shared" si="5"/>
        <v>7</v>
      </c>
    </row>
    <row r="164" spans="1:4" x14ac:dyDescent="0.25">
      <c r="A164" s="2755" t="s">
        <v>15306</v>
      </c>
      <c r="B164" s="281" t="str">
        <f t="shared" si="4"/>
        <v xml:space="preserve"> Bancomer Debit Card</v>
      </c>
      <c r="C164" s="2758" t="s">
        <v>13862</v>
      </c>
      <c r="D164">
        <f t="shared" si="5"/>
        <v>7</v>
      </c>
    </row>
    <row r="165" spans="1:4" x14ac:dyDescent="0.25">
      <c r="A165" s="2755" t="s">
        <v>15307</v>
      </c>
      <c r="B165" s="281" t="str">
        <f t="shared" si="4"/>
        <v xml:space="preserve"> Visa Platinum Japan</v>
      </c>
      <c r="C165" s="2758" t="s">
        <v>13863</v>
      </c>
      <c r="D165">
        <f t="shared" si="5"/>
        <v>5</v>
      </c>
    </row>
    <row r="166" spans="1:4" x14ac:dyDescent="0.25">
      <c r="A166" s="2755" t="s">
        <v>15308</v>
      </c>
      <c r="B166" s="281" t="str">
        <f t="shared" si="4"/>
        <v xml:space="preserve"> Raiffeisen Bank (CZ) - Visa Debit</v>
      </c>
      <c r="C166" s="2758" t="s">
        <v>13864</v>
      </c>
      <c r="D166">
        <f t="shared" si="5"/>
        <v>7</v>
      </c>
    </row>
    <row r="167" spans="1:4" x14ac:dyDescent="0.25">
      <c r="A167" s="2755" t="s">
        <v>15309</v>
      </c>
      <c r="B167" s="281" t="str">
        <f t="shared" si="4"/>
        <v xml:space="preserve"> TD Bank (USA)</v>
      </c>
      <c r="C167" s="2758" t="s">
        <v>13865</v>
      </c>
      <c r="D167">
        <f t="shared" si="5"/>
        <v>7</v>
      </c>
    </row>
    <row r="168" spans="1:4" x14ac:dyDescent="0.25">
      <c r="A168" s="2755" t="s">
        <v>15310</v>
      </c>
      <c r="B168" s="281" t="str">
        <f t="shared" si="4"/>
        <v xml:space="preserve"> Cahoot (UK) - Visa Credit Card</v>
      </c>
      <c r="C168" s="2758" t="s">
        <v>13866</v>
      </c>
      <c r="D168">
        <f t="shared" si="5"/>
        <v>7</v>
      </c>
    </row>
    <row r="169" spans="1:4" x14ac:dyDescent="0.25">
      <c r="A169" s="2755" t="s">
        <v>15311</v>
      </c>
      <c r="B169" s="281" t="str">
        <f t="shared" si="4"/>
        <v xml:space="preserve"> Sovereign Bank - Visa Debit Card</v>
      </c>
      <c r="C169" s="2758" t="s">
        <v>13867</v>
      </c>
      <c r="D169">
        <f t="shared" si="5"/>
        <v>7</v>
      </c>
    </row>
    <row r="170" spans="1:4" x14ac:dyDescent="0.25">
      <c r="A170" s="2755" t="s">
        <v>15312</v>
      </c>
      <c r="B170" s="281" t="str">
        <f t="shared" si="4"/>
        <v xml:space="preserve"> ING Bank Śląski (PL) - Visa Electron</v>
      </c>
      <c r="C170" s="2758" t="s">
        <v>13868</v>
      </c>
      <c r="D170">
        <f t="shared" si="5"/>
        <v>7</v>
      </c>
    </row>
    <row r="171" spans="1:4" x14ac:dyDescent="0.25">
      <c r="A171" s="2755" t="s">
        <v>15313</v>
      </c>
      <c r="B171" s="281" t="str">
        <f t="shared" si="4"/>
        <v xml:space="preserve"> Fortis Bank (PL) - Visa Electron</v>
      </c>
      <c r="C171" s="2758" t="s">
        <v>13869</v>
      </c>
      <c r="D171">
        <f t="shared" si="5"/>
        <v>7</v>
      </c>
    </row>
    <row r="172" spans="1:4" x14ac:dyDescent="0.25">
      <c r="A172" s="2755" t="s">
        <v>15314</v>
      </c>
      <c r="B172" s="281" t="str">
        <f t="shared" si="4"/>
        <v xml:space="preserve"> Wells Fargo Bank Debit Visa USA</v>
      </c>
      <c r="C172" s="2758" t="s">
        <v>13870</v>
      </c>
      <c r="D172">
        <f t="shared" si="5"/>
        <v>7</v>
      </c>
    </row>
    <row r="173" spans="1:4" x14ac:dyDescent="0.25">
      <c r="A173" s="2755" t="s">
        <v>15315</v>
      </c>
      <c r="B173" s="281" t="str">
        <f t="shared" si="4"/>
        <v xml:space="preserve"> Kotak Mahindra Bank Gold Credit Card</v>
      </c>
      <c r="C173" s="2758" t="s">
        <v>13871</v>
      </c>
      <c r="D173">
        <f t="shared" si="5"/>
        <v>5</v>
      </c>
    </row>
    <row r="174" spans="1:4" x14ac:dyDescent="0.25">
      <c r="A174" s="2755" t="s">
        <v>15316</v>
      </c>
      <c r="B174" s="281" t="str">
        <f t="shared" si="4"/>
        <v xml:space="preserve"> Inteligo (PL) - Visa Electron</v>
      </c>
      <c r="C174" s="2758" t="s">
        <v>13872</v>
      </c>
      <c r="D174">
        <f t="shared" si="5"/>
        <v>7</v>
      </c>
    </row>
    <row r="175" spans="1:4" x14ac:dyDescent="0.25">
      <c r="A175" s="2755" t="s">
        <v>15317</v>
      </c>
      <c r="B175" s="281" t="str">
        <f t="shared" si="4"/>
        <v xml:space="preserve"> Bank of America (USA; Formerly Fleet) - Business Visa Card</v>
      </c>
      <c r="C175" s="2758" t="s">
        <v>13873</v>
      </c>
      <c r="D175">
        <f t="shared" si="5"/>
        <v>10</v>
      </c>
    </row>
    <row r="176" spans="1:4" x14ac:dyDescent="0.25">
      <c r="A176" s="2755" t="s">
        <v>15318</v>
      </c>
      <c r="B176" s="281" t="str">
        <f t="shared" si="4"/>
        <v xml:space="preserve"> Crédit Populaire d'Algérie (CPA), Algeria - Visa Gold Card</v>
      </c>
      <c r="C176" s="2758" t="s">
        <v>13874</v>
      </c>
      <c r="D176">
        <f t="shared" si="5"/>
        <v>7</v>
      </c>
    </row>
    <row r="177" spans="1:4" x14ac:dyDescent="0.25">
      <c r="A177" s="2755" t="s">
        <v>15319</v>
      </c>
      <c r="B177" s="281" t="str">
        <f t="shared" si="4"/>
        <v xml:space="preserve"> BC "Moldindconbank" S.A (Moldova)- Visa Electron</v>
      </c>
      <c r="C177" s="2758" t="s">
        <v>13875</v>
      </c>
      <c r="D177">
        <f t="shared" si="5"/>
        <v>7</v>
      </c>
    </row>
    <row r="178" spans="1:4" x14ac:dyDescent="0.25">
      <c r="A178" s="2755" t="s">
        <v>15320</v>
      </c>
      <c r="B178" s="281" t="str">
        <f t="shared" si="4"/>
        <v xml:space="preserve"> Visa Electron</v>
      </c>
      <c r="C178" s="2758" t="s">
        <v>13876</v>
      </c>
      <c r="D178">
        <f t="shared" si="5"/>
        <v>7</v>
      </c>
    </row>
    <row r="179" spans="1:4" x14ac:dyDescent="0.25">
      <c r="A179" s="2755" t="s">
        <v>15321</v>
      </c>
      <c r="B179" s="281" t="str">
        <f t="shared" si="4"/>
        <v xml:space="preserve"> National Development Bank Visa prepaid (Srilanka)</v>
      </c>
      <c r="C179" s="2758" t="s">
        <v>13877</v>
      </c>
      <c r="D179">
        <f t="shared" si="5"/>
        <v>7</v>
      </c>
    </row>
    <row r="180" spans="1:4" x14ac:dyDescent="0.25">
      <c r="A180" s="2755" t="s">
        <v>15322</v>
      </c>
      <c r="B180" s="281" t="str">
        <f t="shared" si="4"/>
        <v xml:space="preserve"> TD Bank in the United States</v>
      </c>
      <c r="C180" s="2758" t="s">
        <v>13878</v>
      </c>
      <c r="D180">
        <f t="shared" si="5"/>
        <v>7</v>
      </c>
    </row>
    <row r="181" spans="1:4" x14ac:dyDescent="0.25">
      <c r="A181" s="2755" t="s">
        <v>15323</v>
      </c>
      <c r="B181" s="281" t="str">
        <f t="shared" si="4"/>
        <v xml:space="preserve"> New Zealand Post (NZ) - Visa Loaded Card</v>
      </c>
      <c r="C181" s="2758" t="s">
        <v>13879</v>
      </c>
      <c r="D181">
        <f t="shared" si="5"/>
        <v>7</v>
      </c>
    </row>
    <row r="182" spans="1:4" x14ac:dyDescent="0.25">
      <c r="A182" s="2755" t="s">
        <v>15324</v>
      </c>
      <c r="B182" s="281" t="str">
        <f t="shared" si="4"/>
        <v xml:space="preserve"> Korea Exchange Bank - KEB VISA Signature Card</v>
      </c>
      <c r="C182" s="2758" t="s">
        <v>13880</v>
      </c>
      <c r="D182">
        <f t="shared" si="5"/>
        <v>7</v>
      </c>
    </row>
    <row r="183" spans="1:4" x14ac:dyDescent="0.25">
      <c r="A183" s="2755" t="s">
        <v>15325</v>
      </c>
      <c r="B183" s="281" t="str">
        <f t="shared" si="4"/>
        <v xml:space="preserve"> UOB (SG) - Visa Platinum Debit Card</v>
      </c>
      <c r="C183" s="2758" t="s">
        <v>13881</v>
      </c>
      <c r="D183">
        <f t="shared" si="5"/>
        <v>7</v>
      </c>
    </row>
    <row r="184" spans="1:4" x14ac:dyDescent="0.25">
      <c r="A184" s="2755" t="s">
        <v>15326</v>
      </c>
      <c r="B184" s="281" t="str">
        <f t="shared" si="4"/>
        <v xml:space="preserve"> Green Dot Prepaid Visa debit card</v>
      </c>
      <c r="C184" s="2758" t="s">
        <v>13882</v>
      </c>
      <c r="D184">
        <f t="shared" si="5"/>
        <v>7</v>
      </c>
    </row>
    <row r="185" spans="1:4" x14ac:dyDescent="0.25">
      <c r="A185" s="2755" t="s">
        <v>15327</v>
      </c>
      <c r="B185" s="281" t="str">
        <f t="shared" si="4"/>
        <v xml:space="preserve"> Washington Mutual (US) - Visa Card</v>
      </c>
      <c r="C185" s="2758" t="s">
        <v>13883</v>
      </c>
      <c r="D185">
        <f t="shared" si="5"/>
        <v>7</v>
      </c>
    </row>
    <row r="186" spans="1:4" x14ac:dyDescent="0.25">
      <c r="A186" s="2755" t="s">
        <v>15328</v>
      </c>
      <c r="B186" s="281" t="str">
        <f t="shared" si="4"/>
        <v xml:space="preserve"> Italy (Italy) - Visa Card</v>
      </c>
      <c r="C186" s="2758" t="s">
        <v>13884</v>
      </c>
      <c r="D186">
        <f t="shared" si="5"/>
        <v>10</v>
      </c>
    </row>
    <row r="187" spans="1:4" x14ac:dyDescent="0.25">
      <c r="A187" s="2755" t="s">
        <v>15329</v>
      </c>
      <c r="B187" s="281" t="str">
        <f t="shared" si="4"/>
        <v xml:space="preserve"> U.S. Bank (US) WorldPerks VISA Credit Card</v>
      </c>
      <c r="C187" s="2758" t="s">
        <v>13885</v>
      </c>
      <c r="D187">
        <f t="shared" si="5"/>
        <v>7</v>
      </c>
    </row>
    <row r="188" spans="1:4" x14ac:dyDescent="0.25">
      <c r="A188" s="2755" t="s">
        <v>15330</v>
      </c>
      <c r="B188" s="281" t="str">
        <f t="shared" si="4"/>
        <v xml:space="preserve"> DongA Bank Vietnam - Visa credit Card</v>
      </c>
      <c r="C188" s="2758" t="s">
        <v>13886</v>
      </c>
      <c r="D188">
        <f t="shared" si="5"/>
        <v>7</v>
      </c>
    </row>
    <row r="189" spans="1:4" x14ac:dyDescent="0.25">
      <c r="A189" s="2755" t="s">
        <v>15331</v>
      </c>
      <c r="B189" s="281" t="str">
        <f t="shared" si="4"/>
        <v xml:space="preserve"> Visa Electron</v>
      </c>
      <c r="C189" s="2758" t="s">
        <v>13887</v>
      </c>
      <c r="D189">
        <f t="shared" si="5"/>
        <v>9</v>
      </c>
    </row>
    <row r="190" spans="1:4" x14ac:dyDescent="0.25">
      <c r="A190" s="2755" t="s">
        <v>15332</v>
      </c>
      <c r="B190" s="281" t="str">
        <f t="shared" si="4"/>
        <v xml:space="preserve"> Visa Electron</v>
      </c>
      <c r="C190" s="2758" t="s">
        <v>13888</v>
      </c>
      <c r="D190">
        <f t="shared" si="5"/>
        <v>10</v>
      </c>
    </row>
    <row r="191" spans="1:4" x14ac:dyDescent="0.25">
      <c r="A191" s="2755" t="s">
        <v>15333</v>
      </c>
      <c r="B191" s="281" t="str">
        <f t="shared" si="4"/>
        <v xml:space="preserve"> Visa Signature credit card, Scotibank Perú - Bank of nova scotia Perú -Scotiabank</v>
      </c>
      <c r="C191" s="2758" t="s">
        <v>13889</v>
      </c>
      <c r="D191">
        <f t="shared" si="5"/>
        <v>7</v>
      </c>
    </row>
    <row r="192" spans="1:4" x14ac:dyDescent="0.25">
      <c r="A192" s="2755" t="s">
        <v>15334</v>
      </c>
      <c r="B192" s="281" t="str">
        <f t="shared" si="4"/>
        <v xml:space="preserve"> Volkswagen Bank direct VISA Credit Card (Germany) 67</v>
      </c>
      <c r="C192" s="2758" t="s">
        <v>13890</v>
      </c>
      <c r="D192">
        <f t="shared" si="5"/>
        <v>7</v>
      </c>
    </row>
    <row r="193" spans="1:4" x14ac:dyDescent="0.25">
      <c r="A193" s="2755" t="s">
        <v>15335</v>
      </c>
      <c r="B193" s="281" t="str">
        <f t="shared" si="4"/>
        <v xml:space="preserve"> Forex Bank Visa Credit Card Sweden</v>
      </c>
      <c r="C193" s="2758" t="s">
        <v>13891</v>
      </c>
      <c r="D193">
        <f t="shared" si="5"/>
        <v>7</v>
      </c>
    </row>
    <row r="194" spans="1:4" x14ac:dyDescent="0.25">
      <c r="A194" s="2755" t="s">
        <v>15336</v>
      </c>
      <c r="B194" s="281" t="str">
        <f t="shared" ref="B194:B257" si="6">MID(C194,D194 + 2,1000)</f>
        <v xml:space="preserve"> US Bank debit card.</v>
      </c>
      <c r="C194" s="2758" t="s">
        <v>13892</v>
      </c>
      <c r="D194">
        <f t="shared" si="5"/>
        <v>7</v>
      </c>
    </row>
    <row r="195" spans="1:4" x14ac:dyDescent="0.25">
      <c r="A195" s="2755" t="s">
        <v>15337</v>
      </c>
      <c r="B195" s="281" t="str">
        <f t="shared" si="6"/>
        <v xml:space="preserve"> Chase VISA debit card</v>
      </c>
      <c r="C195" s="2758" t="s">
        <v>13893</v>
      </c>
      <c r="D195">
        <f t="shared" ref="D195:D258" si="7">SEARCH(" ",C195)</f>
        <v>7</v>
      </c>
    </row>
    <row r="196" spans="1:4" x14ac:dyDescent="0.25">
      <c r="A196" s="2755" t="s">
        <v>15338</v>
      </c>
      <c r="B196" s="281" t="str">
        <f t="shared" si="6"/>
        <v xml:space="preserve"> Banque Invik Everywhere Money prepaid debit Visa Electron card (LU/SE)</v>
      </c>
      <c r="C196" s="2758" t="s">
        <v>13894</v>
      </c>
      <c r="D196">
        <f t="shared" si="7"/>
        <v>7</v>
      </c>
    </row>
    <row r="197" spans="1:4" x14ac:dyDescent="0.25">
      <c r="A197" s="2755" t="s">
        <v>15339</v>
      </c>
      <c r="B197" s="281" t="str">
        <f t="shared" si="6"/>
        <v xml:space="preserve"> Bank of Lee's Summit, VISA Debit</v>
      </c>
      <c r="C197" s="2758" t="s">
        <v>13895</v>
      </c>
      <c r="D197">
        <f t="shared" si="7"/>
        <v>7</v>
      </c>
    </row>
    <row r="198" spans="1:4" x14ac:dyDescent="0.25">
      <c r="A198" s="2755" t="s">
        <v>15340</v>
      </c>
      <c r="B198" s="281" t="str">
        <f t="shared" si="6"/>
        <v xml:space="preserve"> China Minsheng Bank VISA Debit Card; Landesbank Berlin Xbox Live VISA Prepaid Card (Germany)</v>
      </c>
      <c r="C198" s="2758" t="s">
        <v>13896</v>
      </c>
      <c r="D198">
        <f t="shared" si="7"/>
        <v>7</v>
      </c>
    </row>
    <row r="199" spans="1:4" x14ac:dyDescent="0.25">
      <c r="A199" s="2755" t="s">
        <v>15341</v>
      </c>
      <c r="B199" s="281" t="str">
        <f t="shared" si="6"/>
        <v xml:space="preserve"> ICICI Bank visa Gold Debit/ATM Card (India)</v>
      </c>
      <c r="C199" s="2758" t="s">
        <v>13897</v>
      </c>
      <c r="D199">
        <f t="shared" si="7"/>
        <v>7</v>
      </c>
    </row>
    <row r="200" spans="1:4" x14ac:dyDescent="0.25">
      <c r="A200" s="2755" t="s">
        <v>15342</v>
      </c>
      <c r="B200" s="281" t="str">
        <f t="shared" si="6"/>
        <v xml:space="preserve"> IndusInd Bank Debit Card (India)</v>
      </c>
      <c r="C200" s="2758" t="s">
        <v>13898</v>
      </c>
      <c r="D200">
        <f t="shared" si="7"/>
        <v>7</v>
      </c>
    </row>
    <row r="201" spans="1:4" x14ac:dyDescent="0.25">
      <c r="A201" s="2755" t="s">
        <v>15343</v>
      </c>
      <c r="B201" s="281" t="str">
        <f t="shared" si="6"/>
        <v xml:space="preserve"> UTI Bank Prepaid Visa Card</v>
      </c>
      <c r="C201" s="2758" t="s">
        <v>13899</v>
      </c>
      <c r="D201">
        <f t="shared" si="7"/>
        <v>7</v>
      </c>
    </row>
    <row r="202" spans="1:4" x14ac:dyDescent="0.25">
      <c r="A202" s="2755" t="s">
        <v>15344</v>
      </c>
      <c r="B202" s="281" t="str">
        <f t="shared" si="6"/>
        <v xml:space="preserve"> Allahabad Bank Debit Card, India</v>
      </c>
      <c r="C202" s="2758" t="s">
        <v>13900</v>
      </c>
      <c r="D202">
        <f t="shared" si="7"/>
        <v>7</v>
      </c>
    </row>
    <row r="203" spans="1:4" x14ac:dyDescent="0.25">
      <c r="A203" s="2755" t="s">
        <v>15345</v>
      </c>
      <c r="B203" s="281" t="str">
        <f t="shared" si="6"/>
        <v xml:space="preserve"> Chequera Debit Card City (El Salvador)</v>
      </c>
      <c r="C203" s="2758" t="s">
        <v>13901</v>
      </c>
      <c r="D203">
        <f t="shared" si="7"/>
        <v>7</v>
      </c>
    </row>
    <row r="204" spans="1:4" x14ac:dyDescent="0.25">
      <c r="A204" s="2755" t="s">
        <v>15346</v>
      </c>
      <c r="B204" s="281" t="str">
        <f t="shared" si="6"/>
        <v xml:space="preserve"> Interbank - Banco Internacional del Peru Debit Card (Peru)</v>
      </c>
      <c r="C204" s="2758" t="s">
        <v>13902</v>
      </c>
      <c r="D204">
        <f t="shared" si="7"/>
        <v>7</v>
      </c>
    </row>
    <row r="205" spans="1:4" x14ac:dyDescent="0.25">
      <c r="A205" s="2755" t="s">
        <v>15347</v>
      </c>
      <c r="B205" s="281" t="str">
        <f t="shared" si="6"/>
        <v xml:space="preserve"> Citizens Bank of Canada/Vancouver City Savings Credit Union Visa Gift Card</v>
      </c>
      <c r="C205" s="2758" t="s">
        <v>13903</v>
      </c>
      <c r="D205">
        <f t="shared" si="7"/>
        <v>7</v>
      </c>
    </row>
    <row r="206" spans="1:4" x14ac:dyDescent="0.25">
      <c r="A206" s="2755" t="s">
        <v>15348</v>
      </c>
      <c r="B206" s="281" t="str">
        <f t="shared" si="6"/>
        <v xml:space="preserve"> Canara Bank</v>
      </c>
      <c r="C206" s="2758" t="s">
        <v>13904</v>
      </c>
      <c r="D206">
        <f t="shared" si="7"/>
        <v>7</v>
      </c>
    </row>
    <row r="207" spans="1:4" x14ac:dyDescent="0.25">
      <c r="A207" s="2755" t="s">
        <v>15349</v>
      </c>
      <c r="B207" s="281" t="str">
        <f t="shared" si="6"/>
        <v xml:space="preserve"> Asia Commercial Bank Vietnam - Visa Debit Card</v>
      </c>
      <c r="C207" s="2758" t="s">
        <v>13905</v>
      </c>
      <c r="D207">
        <f t="shared" si="7"/>
        <v>7</v>
      </c>
    </row>
    <row r="208" spans="1:4" x14ac:dyDescent="0.25">
      <c r="A208" s="2755" t="s">
        <v>15350</v>
      </c>
      <c r="B208" s="281" t="str">
        <f t="shared" si="6"/>
        <v xml:space="preserve"> Debit Card Suruga bank (Japan)</v>
      </c>
      <c r="C208" s="2758" t="s">
        <v>13906</v>
      </c>
      <c r="D208">
        <f t="shared" si="7"/>
        <v>7</v>
      </c>
    </row>
    <row r="209" spans="1:4" x14ac:dyDescent="0.25">
      <c r="A209" s="2755" t="s">
        <v>15350</v>
      </c>
      <c r="B209" s="281" t="str">
        <f t="shared" si="6"/>
        <v xml:space="preserve"> Citizens Bank of Canada/Vancouver City Savings Credit Union Visa Gift Card</v>
      </c>
      <c r="C209" s="2758" t="s">
        <v>13907</v>
      </c>
      <c r="D209">
        <f t="shared" si="7"/>
        <v>7</v>
      </c>
    </row>
    <row r="210" spans="1:4" x14ac:dyDescent="0.25">
      <c r="A210" s="2755" t="s">
        <v>15351</v>
      </c>
      <c r="B210" s="281" t="str">
        <f t="shared" si="6"/>
        <v xml:space="preserve"> ICICI Bank Visa Gold debit/ATM Card (India)</v>
      </c>
      <c r="C210" s="2758" t="s">
        <v>13908</v>
      </c>
      <c r="D210">
        <f t="shared" si="7"/>
        <v>7</v>
      </c>
    </row>
    <row r="211" spans="1:4" x14ac:dyDescent="0.25">
      <c r="A211" s="2755" t="s">
        <v>15352</v>
      </c>
      <c r="B211" s="281" t="str">
        <f t="shared" si="6"/>
        <v xml:space="preserve"> Commercial Bank, Sri Lanka - VISA Debit (Electronic)</v>
      </c>
      <c r="C211" s="2758" t="s">
        <v>13909</v>
      </c>
      <c r="D211">
        <f t="shared" si="7"/>
        <v>7</v>
      </c>
    </row>
    <row r="212" spans="1:4" x14ac:dyDescent="0.25">
      <c r="A212" s="2755" t="s">
        <v>15353</v>
      </c>
      <c r="B212" s="281" t="str">
        <f t="shared" si="6"/>
        <v>o 66 - Bank of America VISA Debit Card</v>
      </c>
      <c r="C212" s="2758" t="s">
        <v>13910</v>
      </c>
      <c r="D212">
        <f t="shared" si="7"/>
        <v>7</v>
      </c>
    </row>
    <row r="213" spans="1:4" x14ac:dyDescent="0.25">
      <c r="A213" s="2755" t="s">
        <v>15354</v>
      </c>
      <c r="B213" s="281" t="str">
        <f t="shared" si="6"/>
        <v xml:space="preserve"> China Minsheng Banking Corporation VISA Credit Card</v>
      </c>
      <c r="C213" s="2758" t="s">
        <v>13911</v>
      </c>
      <c r="D213">
        <f t="shared" si="7"/>
        <v>7</v>
      </c>
    </row>
    <row r="214" spans="1:4" x14ac:dyDescent="0.25">
      <c r="A214" s="2755" t="s">
        <v>15355</v>
      </c>
      <c r="B214" s="281" t="str">
        <f t="shared" si="6"/>
        <v xml:space="preserve"> SAMBIL MALL Servitebca Visa Prepaid Card (Issued by Venezolano de Credito).</v>
      </c>
      <c r="C214" s="2758" t="s">
        <v>13912</v>
      </c>
      <c r="D214">
        <f t="shared" si="7"/>
        <v>7</v>
      </c>
    </row>
    <row r="215" spans="1:4" x14ac:dyDescent="0.25">
      <c r="A215" s="2755" t="s">
        <v>15356</v>
      </c>
      <c r="B215" s="281" t="str">
        <f t="shared" si="6"/>
        <v xml:space="preserve"> GE Money (PL) - Visa credit card</v>
      </c>
      <c r="C215" s="2758" t="s">
        <v>13913</v>
      </c>
      <c r="D215">
        <f t="shared" si="7"/>
        <v>7</v>
      </c>
    </row>
    <row r="216" spans="1:4" x14ac:dyDescent="0.25">
      <c r="A216" s="2755" t="s">
        <v>15357</v>
      </c>
      <c r="B216" s="281" t="str">
        <f t="shared" si="6"/>
        <v xml:space="preserve"> Raiffeisen bank (Russia), Visa Classic</v>
      </c>
      <c r="C216" s="2758" t="s">
        <v>13914</v>
      </c>
      <c r="D216">
        <f t="shared" si="7"/>
        <v>7</v>
      </c>
    </row>
    <row r="217" spans="1:4" x14ac:dyDescent="0.25">
      <c r="A217" s="2755" t="s">
        <v>15358</v>
      </c>
      <c r="B217" s="281" t="str">
        <f t="shared" si="6"/>
        <v xml:space="preserve"> United Bank for Africa. Visa Classic Local Currency Debit Card</v>
      </c>
      <c r="C217" s="2758" t="s">
        <v>13915</v>
      </c>
      <c r="D217">
        <f t="shared" si="7"/>
        <v>8</v>
      </c>
    </row>
    <row r="218" spans="1:4" x14ac:dyDescent="0.25">
      <c r="A218" s="2755" t="s">
        <v>15359</v>
      </c>
      <c r="B218" s="281" t="str">
        <f t="shared" si="6"/>
        <v xml:space="preserve"> United Bank for Africa. Visa Classic Single Currency Debit Card</v>
      </c>
      <c r="C218" s="2758" t="s">
        <v>13916</v>
      </c>
      <c r="D218">
        <f t="shared" si="7"/>
        <v>8</v>
      </c>
    </row>
    <row r="219" spans="1:4" x14ac:dyDescent="0.25">
      <c r="A219" s="2755" t="s">
        <v>15360</v>
      </c>
      <c r="B219" s="281" t="str">
        <f t="shared" si="6"/>
        <v xml:space="preserve"> United Bank for Africa. Visa Classic Dual Currency Debit Card</v>
      </c>
      <c r="C219" s="2758" t="s">
        <v>13917</v>
      </c>
      <c r="D219">
        <f t="shared" si="7"/>
        <v>7</v>
      </c>
    </row>
    <row r="220" spans="1:4" x14ac:dyDescent="0.25">
      <c r="A220" s="2755" t="s">
        <v>15361</v>
      </c>
      <c r="B220" s="281" t="str">
        <f t="shared" si="6"/>
        <v xml:space="preserve"> HSBC Bank (Turkey) VISA Credit Card</v>
      </c>
      <c r="C220" s="2758" t="s">
        <v>13918</v>
      </c>
      <c r="D220">
        <f t="shared" si="7"/>
        <v>7</v>
      </c>
    </row>
    <row r="221" spans="1:4" x14ac:dyDescent="0.25">
      <c r="A221" s="2755" t="s">
        <v>15362</v>
      </c>
      <c r="B221" s="281" t="str">
        <f t="shared" si="6"/>
        <v xml:space="preserve"> Chase Bank (British Airways) Visa Signature Credit Card</v>
      </c>
      <c r="C221" s="2758" t="s">
        <v>13919</v>
      </c>
      <c r="D221">
        <f t="shared" si="7"/>
        <v>7</v>
      </c>
    </row>
    <row r="222" spans="1:4" x14ac:dyDescent="0.25">
      <c r="A222" s="2755" t="s">
        <v>15363</v>
      </c>
      <c r="B222" s="281" t="str">
        <f t="shared" si="6"/>
        <v xml:space="preserve"> Citibank Korea BC VISA Check Card</v>
      </c>
      <c r="C222" s="2758" t="s">
        <v>13920</v>
      </c>
      <c r="D222">
        <f t="shared" si="7"/>
        <v>7</v>
      </c>
    </row>
    <row r="223" spans="1:4" x14ac:dyDescent="0.25">
      <c r="A223" s="2755" t="s">
        <v>15364</v>
      </c>
      <c r="B223" s="281" t="str">
        <f t="shared" si="6"/>
        <v xml:space="preserve"> o2 money card (managed by Natwest) Prepay card</v>
      </c>
      <c r="C223" s="2758" t="s">
        <v>13921</v>
      </c>
      <c r="D223">
        <f t="shared" si="7"/>
        <v>7</v>
      </c>
    </row>
    <row r="224" spans="1:4" x14ac:dyDescent="0.25">
      <c r="A224" s="2755" t="s">
        <v>15365</v>
      </c>
      <c r="B224" s="281" t="str">
        <f t="shared" si="6"/>
        <v xml:space="preserve"> Patelco Credit Union</v>
      </c>
      <c r="C224" s="2758" t="s">
        <v>13922</v>
      </c>
      <c r="D224">
        <f t="shared" si="7"/>
        <v>7</v>
      </c>
    </row>
    <row r="225" spans="1:4" x14ac:dyDescent="0.25">
      <c r="A225" s="2755" t="s">
        <v>15366</v>
      </c>
      <c r="B225" s="281" t="str">
        <f t="shared" si="6"/>
        <v xml:space="preserve"> Members Credit Union Visa Debit</v>
      </c>
      <c r="C225" s="2758" t="s">
        <v>13923</v>
      </c>
      <c r="D225">
        <f t="shared" si="7"/>
        <v>7</v>
      </c>
    </row>
    <row r="226" spans="1:4" x14ac:dyDescent="0.25">
      <c r="A226" s="2755" t="s">
        <v>15367</v>
      </c>
      <c r="B226" s="281" t="str">
        <f t="shared" si="6"/>
        <v xml:space="preserve"> Sampopank (Estonia), Visa Premier</v>
      </c>
      <c r="C226" s="2758" t="s">
        <v>13924</v>
      </c>
      <c r="D226">
        <f t="shared" si="7"/>
        <v>9</v>
      </c>
    </row>
    <row r="227" spans="1:4" x14ac:dyDescent="0.25">
      <c r="A227" s="2755" t="s">
        <v>15368</v>
      </c>
      <c r="B227" s="281" t="str">
        <f t="shared" si="6"/>
        <v xml:space="preserve"> Sampopank (Estonia), Visa Gold</v>
      </c>
      <c r="C227" s="2758" t="s">
        <v>13925</v>
      </c>
      <c r="D227">
        <f t="shared" si="7"/>
        <v>9</v>
      </c>
    </row>
    <row r="228" spans="1:4" x14ac:dyDescent="0.25">
      <c r="A228" s="2755" t="s">
        <v>15369</v>
      </c>
      <c r="B228" s="281" t="str">
        <f t="shared" si="6"/>
        <v xml:space="preserve"> St George Bank Visa Debit (Australia)</v>
      </c>
      <c r="C228" s="2758" t="s">
        <v>13926</v>
      </c>
      <c r="D228">
        <f t="shared" si="7"/>
        <v>7</v>
      </c>
    </row>
    <row r="229" spans="1:4" x14ac:dyDescent="0.25">
      <c r="A229" s="2755" t="s">
        <v>15370</v>
      </c>
      <c r="B229" s="281" t="str">
        <f t="shared" si="6"/>
        <v xml:space="preserve"> Suffolk County National Bank Visa Debit (NY)</v>
      </c>
      <c r="C229" s="2758" t="s">
        <v>13927</v>
      </c>
      <c r="D229">
        <f t="shared" si="7"/>
        <v>7</v>
      </c>
    </row>
    <row r="230" spans="1:4" x14ac:dyDescent="0.25">
      <c r="A230" s="2755" t="s">
        <v>15333</v>
      </c>
      <c r="B230" s="281" t="str">
        <f t="shared" si="6"/>
        <v xml:space="preserve"> Silverton Bank (Gift Card)</v>
      </c>
      <c r="C230" s="2758" t="s">
        <v>13928</v>
      </c>
      <c r="D230">
        <f t="shared" si="7"/>
        <v>7</v>
      </c>
    </row>
    <row r="231" spans="1:4" x14ac:dyDescent="0.25">
      <c r="A231" s="2755" t="s">
        <v>15371</v>
      </c>
      <c r="B231" s="281" t="str">
        <f t="shared" si="6"/>
        <v xml:space="preserve"> Landesbank Baden-Württemberg Payback Premium</v>
      </c>
      <c r="C231" s="2758" t="s">
        <v>13929</v>
      </c>
      <c r="D231">
        <f t="shared" si="7"/>
        <v>7</v>
      </c>
    </row>
    <row r="232" spans="1:4" x14ac:dyDescent="0.25">
      <c r="A232" s="2755" t="s">
        <v>15372</v>
      </c>
      <c r="B232" s="281" t="str">
        <f t="shared" si="6"/>
        <v xml:space="preserve"> Skandiabanken Visa Credit Card (NO)</v>
      </c>
      <c r="C232" s="2758" t="s">
        <v>13930</v>
      </c>
      <c r="D232">
        <f t="shared" si="7"/>
        <v>7</v>
      </c>
    </row>
    <row r="233" spans="1:4" x14ac:dyDescent="0.25">
      <c r="A233" s="2755" t="s">
        <v>15373</v>
      </c>
      <c r="B233" s="281" t="str">
        <f t="shared" si="6"/>
        <v xml:space="preserve"> Chase Bank USA VISA Business Credit Card</v>
      </c>
      <c r="C233" s="2758" t="s">
        <v>13931</v>
      </c>
      <c r="D233">
        <f t="shared" si="7"/>
        <v>7</v>
      </c>
    </row>
    <row r="234" spans="1:4" x14ac:dyDescent="0.25">
      <c r="A234" s="2755" t="s">
        <v>15374</v>
      </c>
      <c r="B234" s="281" t="str">
        <f t="shared" si="6"/>
        <v xml:space="preserve"> Skandiabanken Betal &amp; Kreditkort Visa credit card (SE)</v>
      </c>
      <c r="C234" s="2758" t="s">
        <v>13932</v>
      </c>
      <c r="D234">
        <f t="shared" si="7"/>
        <v>7</v>
      </c>
    </row>
    <row r="235" spans="1:4" x14ac:dyDescent="0.25">
      <c r="A235" s="2755" t="s">
        <v>15375</v>
      </c>
      <c r="B235" s="281" t="str">
        <f t="shared" si="6"/>
        <v xml:space="preserve"> Ing Bank Slaski SA (Poland)</v>
      </c>
      <c r="C235" s="2758" t="s">
        <v>13933</v>
      </c>
      <c r="D235">
        <f t="shared" si="7"/>
        <v>7</v>
      </c>
    </row>
    <row r="236" spans="1:4" x14ac:dyDescent="0.25">
      <c r="A236" s="2755" t="s">
        <v>15376</v>
      </c>
      <c r="B236" s="281" t="str">
        <f t="shared" si="6"/>
        <v xml:space="preserve"> Fidelity Debit Card issued by PNC</v>
      </c>
      <c r="C236" s="2758" t="s">
        <v>13934</v>
      </c>
      <c r="D236">
        <f t="shared" si="7"/>
        <v>7</v>
      </c>
    </row>
    <row r="237" spans="1:4" x14ac:dyDescent="0.25">
      <c r="A237" s="2755" t="s">
        <v>15377</v>
      </c>
      <c r="B237" s="281" t="str">
        <f t="shared" si="6"/>
        <v>o 36 - Washington Mutual (formerly Fleet) VISA Debit Card</v>
      </c>
      <c r="C237" s="2758" t="s">
        <v>13935</v>
      </c>
      <c r="D237">
        <f t="shared" si="7"/>
        <v>7</v>
      </c>
    </row>
    <row r="238" spans="1:4" x14ac:dyDescent="0.25">
      <c r="A238" s="2755" t="s">
        <v>15378</v>
      </c>
      <c r="B238" s="281" t="str">
        <f t="shared" si="6"/>
        <v xml:space="preserve"> Columbus Bank and Trust, AVS=866-443-6669</v>
      </c>
      <c r="C238" s="2758" t="s">
        <v>13936</v>
      </c>
      <c r="D238">
        <f t="shared" si="7"/>
        <v>7</v>
      </c>
    </row>
    <row r="239" spans="1:4" x14ac:dyDescent="0.25">
      <c r="A239" s="2755" t="s">
        <v>15379</v>
      </c>
      <c r="B239" s="281" t="str">
        <f t="shared" si="6"/>
        <v xml:space="preserve"> Bank of America GM Visa Check Card</v>
      </c>
      <c r="C239" s="2758" t="s">
        <v>13937</v>
      </c>
      <c r="D239">
        <f t="shared" si="7"/>
        <v>5</v>
      </c>
    </row>
    <row r="240" spans="1:4" x14ac:dyDescent="0.25">
      <c r="A240" s="2755" t="s">
        <v>15380</v>
      </c>
      <c r="B240" s="281" t="str">
        <f t="shared" si="6"/>
        <v xml:space="preserve"> M &amp; T Bank Visa Check Card</v>
      </c>
      <c r="C240" s="2758" t="s">
        <v>13938</v>
      </c>
      <c r="D240">
        <f t="shared" si="7"/>
        <v>31</v>
      </c>
    </row>
    <row r="241" spans="1:4" x14ac:dyDescent="0.25">
      <c r="A241" s="2755" t="s">
        <v>15381</v>
      </c>
      <c r="B241" s="281" t="str">
        <f t="shared" si="6"/>
        <v xml:space="preserve"> Banco BICE (Chile) Gold Visa Credit Card</v>
      </c>
      <c r="C241" s="2758" t="s">
        <v>13939</v>
      </c>
      <c r="D241">
        <f t="shared" si="7"/>
        <v>5</v>
      </c>
    </row>
    <row r="242" spans="1:4" x14ac:dyDescent="0.25">
      <c r="A242" s="2755" t="s">
        <v>15382</v>
      </c>
      <c r="B242" s="281" t="str">
        <f t="shared" si="6"/>
        <v xml:space="preserve"> Wells Fargo Business Platinum Check Visa Card</v>
      </c>
      <c r="C242" s="2758" t="s">
        <v>13940</v>
      </c>
      <c r="D242">
        <f t="shared" si="7"/>
        <v>7</v>
      </c>
    </row>
    <row r="243" spans="1:4" x14ac:dyDescent="0.25">
      <c r="A243" s="2755" t="s">
        <v>15383</v>
      </c>
      <c r="B243" s="281" t="str">
        <f t="shared" si="6"/>
        <v xml:space="preserve"> Compass Bank, Visa, Business Platinum Check Card, Debit</v>
      </c>
      <c r="C243" s="2758" t="s">
        <v>13941</v>
      </c>
      <c r="D243">
        <f t="shared" si="7"/>
        <v>7</v>
      </c>
    </row>
    <row r="244" spans="1:4" x14ac:dyDescent="0.25">
      <c r="A244" s="2755" t="s">
        <v>15384</v>
      </c>
      <c r="B244" s="281" t="str">
        <f t="shared" si="6"/>
        <v xml:space="preserve"> Comdirect Bank (Germany) Visa Credit Card, Natwest UK Visa</v>
      </c>
      <c r="C244" s="2758" t="s">
        <v>13942</v>
      </c>
      <c r="D244">
        <f t="shared" si="7"/>
        <v>7</v>
      </c>
    </row>
    <row r="245" spans="1:4" x14ac:dyDescent="0.25">
      <c r="A245" s="2755" t="s">
        <v>15385</v>
      </c>
      <c r="B245" s="281" t="str">
        <f t="shared" si="6"/>
        <v xml:space="preserve"> Standard Chartered Bank Bangladesh</v>
      </c>
      <c r="C245" s="2758" t="s">
        <v>13943</v>
      </c>
      <c r="D245">
        <f t="shared" si="7"/>
        <v>7</v>
      </c>
    </row>
    <row r="246" spans="1:4" x14ac:dyDescent="0.25">
      <c r="A246" s="2755" t="s">
        <v>15386</v>
      </c>
      <c r="B246" s="281" t="str">
        <f t="shared" si="6"/>
        <v xml:space="preserve"> Natwest UK Visa Credit card</v>
      </c>
      <c r="C246" s="2758" t="s">
        <v>13944</v>
      </c>
      <c r="D246">
        <f t="shared" si="7"/>
        <v>7</v>
      </c>
    </row>
    <row r="247" spans="1:4" x14ac:dyDescent="0.25">
      <c r="A247" s="2755" t="s">
        <v>15387</v>
      </c>
      <c r="B247" s="281" t="str">
        <f t="shared" si="6"/>
        <v>o 29 - Bank of America (formerly MBNA) Platinum Visa Credit Card</v>
      </c>
      <c r="C247" s="2758" t="s">
        <v>13945</v>
      </c>
      <c r="D247">
        <f t="shared" si="7"/>
        <v>7</v>
      </c>
    </row>
    <row r="248" spans="1:4" x14ac:dyDescent="0.25">
      <c r="A248" s="2755" t="s">
        <v>15388</v>
      </c>
      <c r="B248" s="281" t="str">
        <f t="shared" si="6"/>
        <v>o 52, 65 - Bank of America (formerly MBNA) Platinum Visa Credit Card</v>
      </c>
      <c r="C248" s="2758" t="s">
        <v>13946</v>
      </c>
      <c r="D248">
        <f t="shared" si="7"/>
        <v>7</v>
      </c>
    </row>
    <row r="249" spans="1:4" x14ac:dyDescent="0.25">
      <c r="A249" s="2755" t="s">
        <v>15389</v>
      </c>
      <c r="B249" s="281" t="str">
        <f t="shared" si="6"/>
        <v xml:space="preserve"> Code Credit Union (Dayton, Ohio)</v>
      </c>
      <c r="C249" s="2758" t="s">
        <v>13947</v>
      </c>
      <c r="D249">
        <f t="shared" si="7"/>
        <v>7</v>
      </c>
    </row>
    <row r="250" spans="1:4" x14ac:dyDescent="0.25">
      <c r="A250" s="2755" t="s">
        <v>15390</v>
      </c>
      <c r="B250" s="281" t="str">
        <f t="shared" si="6"/>
        <v xml:space="preserve"> HHonors Platinum Visa Credit Card (Barclaycard)</v>
      </c>
      <c r="C250" s="2758" t="s">
        <v>13948</v>
      </c>
      <c r="D250">
        <f t="shared" si="7"/>
        <v>7</v>
      </c>
    </row>
    <row r="251" spans="1:4" x14ac:dyDescent="0.25">
      <c r="A251" s="2755" t="s">
        <v>15391</v>
      </c>
      <c r="B251" s="281" t="str">
        <f t="shared" si="6"/>
        <v xml:space="preserve"> Solutions Finance Credit Card (Barclaycard)</v>
      </c>
      <c r="C251" s="2758" t="s">
        <v>13949</v>
      </c>
      <c r="D251">
        <f t="shared" si="7"/>
        <v>7</v>
      </c>
    </row>
    <row r="252" spans="1:4" x14ac:dyDescent="0.25">
      <c r="A252" s="2755" t="s">
        <v>15392</v>
      </c>
      <c r="B252" s="281" t="str">
        <f t="shared" si="6"/>
        <v xml:space="preserve"> Citibank Australia Visa Platinum Card</v>
      </c>
      <c r="C252" s="2758" t="s">
        <v>13950</v>
      </c>
      <c r="D252">
        <f t="shared" si="7"/>
        <v>7</v>
      </c>
    </row>
    <row r="253" spans="1:4" x14ac:dyDescent="0.25">
      <c r="A253" s="2755" t="s">
        <v>15393</v>
      </c>
      <c r="B253" s="281" t="str">
        <f t="shared" si="6"/>
        <v>o 58 - HSBC Bank VISA Credit Card (Australia)</v>
      </c>
      <c r="C253" s="2758" t="s">
        <v>13951</v>
      </c>
      <c r="D253">
        <f t="shared" si="7"/>
        <v>7</v>
      </c>
    </row>
    <row r="254" spans="1:4" x14ac:dyDescent="0.25">
      <c r="A254" s="2755" t="s">
        <v>15394</v>
      </c>
      <c r="B254" s="281" t="str">
        <f t="shared" si="6"/>
        <v xml:space="preserve"> UOB Platinum Visa Credit Card (Singapore)</v>
      </c>
      <c r="C254" s="2758" t="s">
        <v>13952</v>
      </c>
      <c r="D254">
        <f t="shared" si="7"/>
        <v>7</v>
      </c>
    </row>
    <row r="255" spans="1:4" x14ac:dyDescent="0.25">
      <c r="A255" s="2755" t="s">
        <v>15395</v>
      </c>
      <c r="B255" s="281" t="str">
        <f t="shared" si="6"/>
        <v xml:space="preserve"> CitiBank Platinum Visa Credit Card (Singapore)</v>
      </c>
      <c r="C255" s="2758" t="s">
        <v>13953</v>
      </c>
      <c r="D255">
        <f t="shared" si="7"/>
        <v>7</v>
      </c>
    </row>
    <row r="256" spans="1:4" x14ac:dyDescent="0.25">
      <c r="A256" s="2755" t="s">
        <v>15396</v>
      </c>
      <c r="B256" s="281" t="str">
        <f t="shared" si="6"/>
        <v>o 56 - Chase (formerly Bank One) Visa Credit Card</v>
      </c>
      <c r="C256" s="2758" t="s">
        <v>13954</v>
      </c>
      <c r="D256">
        <f t="shared" si="7"/>
        <v>7</v>
      </c>
    </row>
    <row r="257" spans="1:4" x14ac:dyDescent="0.25">
      <c r="A257" s="2755" t="s">
        <v>15397</v>
      </c>
      <c r="B257" s="281" t="str">
        <f t="shared" si="6"/>
        <v xml:space="preserve"> Chase (formerly Bank One) Buy.com Visa Credit Card</v>
      </c>
      <c r="C257" s="2758" t="s">
        <v>13955</v>
      </c>
      <c r="D257">
        <f t="shared" si="7"/>
        <v>7</v>
      </c>
    </row>
    <row r="258" spans="1:4" x14ac:dyDescent="0.25">
      <c r="A258" s="2755" t="s">
        <v>15397</v>
      </c>
      <c r="B258" s="281" t="str">
        <f t="shared" ref="B258:B321" si="8">MID(C258,D258 + 2,1000)</f>
        <v xml:space="preserve"> Countrywide Visa Credit Card (2008)</v>
      </c>
      <c r="C258" s="2758" t="s">
        <v>13956</v>
      </c>
      <c r="D258">
        <f t="shared" si="7"/>
        <v>7</v>
      </c>
    </row>
    <row r="259" spans="1:4" x14ac:dyDescent="0.25">
      <c r="A259" s="2755" t="s">
        <v>15397</v>
      </c>
      <c r="B259" s="281" t="str">
        <f t="shared" si="8"/>
        <v xml:space="preserve"> Chase +1 Student Visa Card (2008)</v>
      </c>
      <c r="C259" s="2758" t="s">
        <v>13957</v>
      </c>
      <c r="D259">
        <f t="shared" ref="D259:D322" si="9">SEARCH(" ",C259)</f>
        <v>7</v>
      </c>
    </row>
    <row r="260" spans="1:4" x14ac:dyDescent="0.25">
      <c r="A260" s="2755" t="s">
        <v>15398</v>
      </c>
      <c r="B260" s="281" t="str">
        <f t="shared" si="8"/>
        <v xml:space="preserve"> First Command Financial Planning, Inc.</v>
      </c>
      <c r="C260" s="2758" t="s">
        <v>13958</v>
      </c>
      <c r="D260">
        <f t="shared" si="9"/>
        <v>7</v>
      </c>
    </row>
    <row r="261" spans="1:4" x14ac:dyDescent="0.25">
      <c r="A261" s="2755" t="s">
        <v>15399</v>
      </c>
      <c r="B261" s="281" t="str">
        <f t="shared" si="8"/>
        <v>9, 20, 28, 29, 30, 38, 39, 62, 64, 85 - Industrial and Commercial Bank of China Visa</v>
      </c>
      <c r="C261" s="2758" t="s">
        <v>13959</v>
      </c>
      <c r="D261">
        <f t="shared" si="9"/>
        <v>8</v>
      </c>
    </row>
    <row r="262" spans="1:4" x14ac:dyDescent="0.25">
      <c r="A262" s="2755" t="s">
        <v>15400</v>
      </c>
      <c r="B262" s="281" t="str">
        <f t="shared" si="8"/>
        <v xml:space="preserve"> Mercedes Benz Bank</v>
      </c>
      <c r="C262" s="2758" t="s">
        <v>13960</v>
      </c>
      <c r="D262">
        <f t="shared" si="9"/>
        <v>7</v>
      </c>
    </row>
    <row r="263" spans="1:4" x14ac:dyDescent="0.25">
      <c r="A263" s="2755" t="s">
        <v>15401</v>
      </c>
      <c r="B263" s="281" t="str">
        <f t="shared" si="8"/>
        <v xml:space="preserve"> VTB24 (Russia), Visa Classic (Un)embossed</v>
      </c>
      <c r="C263" s="2758" t="s">
        <v>13961</v>
      </c>
      <c r="D263">
        <f t="shared" si="9"/>
        <v>7</v>
      </c>
    </row>
    <row r="264" spans="1:4" x14ac:dyDescent="0.25">
      <c r="A264" s="2755" t="s">
        <v>15402</v>
      </c>
      <c r="B264" s="281" t="str">
        <f t="shared" si="8"/>
        <v xml:space="preserve"> Lloyds TSB Business Debit Card</v>
      </c>
      <c r="C264" s="2758" t="s">
        <v>13962</v>
      </c>
      <c r="D264">
        <f t="shared" si="9"/>
        <v>7</v>
      </c>
    </row>
    <row r="265" spans="1:4" x14ac:dyDescent="0.25">
      <c r="A265" s="2755" t="s">
        <v>15403</v>
      </c>
      <c r="B265" s="281" t="str">
        <f t="shared" si="8"/>
        <v xml:space="preserve"> RBC Centura Bank Visa Debit Card (Pocket Check Card)</v>
      </c>
      <c r="C265" s="2758" t="s">
        <v>13963</v>
      </c>
      <c r="D265">
        <f t="shared" si="9"/>
        <v>7</v>
      </c>
    </row>
    <row r="266" spans="1:4" x14ac:dyDescent="0.25">
      <c r="A266" s="2755" t="s">
        <v>15404</v>
      </c>
      <c r="B266" s="281" t="str">
        <f t="shared" si="8"/>
        <v xml:space="preserve"> Sberbank of Russia</v>
      </c>
      <c r="C266" s="2758" t="s">
        <v>13964</v>
      </c>
      <c r="D266">
        <f t="shared" si="9"/>
        <v>7</v>
      </c>
    </row>
    <row r="267" spans="1:4" x14ac:dyDescent="0.25">
      <c r="A267" s="2755" t="s">
        <v>15405</v>
      </c>
      <c r="B267" s="281" t="str">
        <f t="shared" si="8"/>
        <v xml:space="preserve"> Citibank, Russia</v>
      </c>
      <c r="C267" s="2758" t="s">
        <v>13965</v>
      </c>
      <c r="D267">
        <f t="shared" si="9"/>
        <v>7</v>
      </c>
    </row>
    <row r="268" spans="1:4" x14ac:dyDescent="0.25">
      <c r="A268" s="2755" t="s">
        <v>15406</v>
      </c>
      <c r="B268" s="281" t="str">
        <f t="shared" si="8"/>
        <v xml:space="preserve"> Sberbank of Russia, Visa Gold</v>
      </c>
      <c r="C268" s="2758" t="s">
        <v>13966</v>
      </c>
      <c r="D268">
        <f t="shared" si="9"/>
        <v>7</v>
      </c>
    </row>
    <row r="269" spans="1:4" x14ac:dyDescent="0.25">
      <c r="A269" s="2755" t="s">
        <v>15407</v>
      </c>
      <c r="B269" s="281" t="str">
        <f t="shared" si="8"/>
        <v xml:space="preserve"> Landesbank Berlin (Germany) Visa Credit Card</v>
      </c>
      <c r="C269" s="2758" t="s">
        <v>13967</v>
      </c>
      <c r="D269">
        <f t="shared" si="9"/>
        <v>7</v>
      </c>
    </row>
    <row r="270" spans="1:4" x14ac:dyDescent="0.25">
      <c r="A270" s="2755" t="s">
        <v>15408</v>
      </c>
      <c r="B270" s="281" t="str">
        <f t="shared" si="8"/>
        <v xml:space="preserve"> Chase Debit Visa</v>
      </c>
      <c r="C270" s="2758" t="s">
        <v>13968</v>
      </c>
      <c r="D270">
        <f t="shared" si="9"/>
        <v>7</v>
      </c>
    </row>
    <row r="271" spans="1:4" x14ac:dyDescent="0.25">
      <c r="A271" s="2755" t="s">
        <v>15409</v>
      </c>
      <c r="B271" s="281" t="str">
        <f t="shared" si="8"/>
        <v>RE Bank (MultiBank) Visa Platinum Credit Card (Poland)</v>
      </c>
      <c r="C271" s="2758" t="s">
        <v>13969</v>
      </c>
      <c r="D271">
        <f t="shared" si="9"/>
        <v>8</v>
      </c>
    </row>
    <row r="272" spans="1:4" x14ac:dyDescent="0.25">
      <c r="A272" s="2755" t="s">
        <v>15410</v>
      </c>
      <c r="B272" s="281" t="str">
        <f t="shared" si="8"/>
        <v>RE Bank (MultiBank) Visa Aquarius (Black) Credit Card (Poland)</v>
      </c>
      <c r="C272" s="2758" t="s">
        <v>13970</v>
      </c>
      <c r="D272">
        <f t="shared" si="9"/>
        <v>8</v>
      </c>
    </row>
    <row r="273" spans="1:4" x14ac:dyDescent="0.25">
      <c r="A273" s="2755" t="s">
        <v>15411</v>
      </c>
      <c r="B273" s="281" t="str">
        <f t="shared" si="8"/>
        <v xml:space="preserve"> Prezzy card (New Zealand Post)</v>
      </c>
      <c r="C273" s="2758" t="s">
        <v>13971</v>
      </c>
      <c r="D273">
        <f t="shared" si="9"/>
        <v>7</v>
      </c>
    </row>
    <row r="274" spans="1:4" x14ac:dyDescent="0.25">
      <c r="A274" s="2755" t="s">
        <v>15412</v>
      </c>
      <c r="B274" s="281" t="str">
        <f t="shared" si="8"/>
        <v xml:space="preserve"> ASB Bank (New Zealand) Visa Debit Card</v>
      </c>
      <c r="C274" s="2758" t="s">
        <v>13972</v>
      </c>
      <c r="D274">
        <f t="shared" si="9"/>
        <v>7</v>
      </c>
    </row>
    <row r="275" spans="1:4" x14ac:dyDescent="0.25">
      <c r="A275" s="2755" t="s">
        <v>15413</v>
      </c>
      <c r="B275" s="281" t="str">
        <f t="shared" si="8"/>
        <v xml:space="preserve"> Citizens Bank of Canada (Canada) Prepaid Visa Gift Card</v>
      </c>
      <c r="C275" s="2758" t="s">
        <v>13973</v>
      </c>
      <c r="D275">
        <f t="shared" si="9"/>
        <v>7</v>
      </c>
    </row>
    <row r="276" spans="1:4" x14ac:dyDescent="0.25">
      <c r="A276" s="2755" t="s">
        <v>15414</v>
      </c>
      <c r="B276" s="281" t="str">
        <f t="shared" si="8"/>
        <v xml:space="preserve"> Kiwibank (New Zealand) Visa Debit Card</v>
      </c>
      <c r="C276" s="2758" t="s">
        <v>13974</v>
      </c>
      <c r="D276">
        <f t="shared" si="9"/>
        <v>7</v>
      </c>
    </row>
    <row r="277" spans="1:4" x14ac:dyDescent="0.25">
      <c r="A277" s="2755" t="s">
        <v>15415</v>
      </c>
      <c r="B277" s="281" t="str">
        <f t="shared" si="8"/>
        <v xml:space="preserve"> Bank of Moscow (Russia) Visa Electron Social Security Card</v>
      </c>
      <c r="C277" s="2758" t="s">
        <v>13975</v>
      </c>
      <c r="D277">
        <f t="shared" si="9"/>
        <v>7</v>
      </c>
    </row>
    <row r="278" spans="1:4" x14ac:dyDescent="0.25">
      <c r="A278" s="2755" t="s">
        <v>15416</v>
      </c>
      <c r="B278" s="281" t="str">
        <f t="shared" si="8"/>
        <v xml:space="preserve"> Digital Federal Credit Union (DCU) Visa Check Card</v>
      </c>
      <c r="C278" s="2758" t="s">
        <v>13976</v>
      </c>
      <c r="D278">
        <f t="shared" si="9"/>
        <v>7</v>
      </c>
    </row>
    <row r="279" spans="1:4" x14ac:dyDescent="0.25">
      <c r="A279" s="2755" t="s">
        <v>15417</v>
      </c>
      <c r="B279" s="281" t="str">
        <f t="shared" si="8"/>
        <v xml:space="preserve"> Regions Bank Visa Debit Card</v>
      </c>
      <c r="C279" s="2758" t="s">
        <v>13977</v>
      </c>
      <c r="D279">
        <f t="shared" si="9"/>
        <v>7</v>
      </c>
    </row>
    <row r="280" spans="1:4" x14ac:dyDescent="0.25">
      <c r="A280" s="2755" t="s">
        <v>15418</v>
      </c>
      <c r="B280" s="281" t="str">
        <f t="shared" si="8"/>
        <v>2- First National Bank of Omaha and affiliate Visa Debit Cards</v>
      </c>
      <c r="C280" s="2758" t="s">
        <v>13978</v>
      </c>
      <c r="D280">
        <f t="shared" si="9"/>
        <v>8</v>
      </c>
    </row>
    <row r="281" spans="1:4" x14ac:dyDescent="0.25">
      <c r="A281" s="2755" t="s">
        <v>15419</v>
      </c>
      <c r="B281" s="281" t="str">
        <f t="shared" si="8"/>
        <v xml:space="preserve"> Standard Chartered Platinum VISA Credit Card (Singapore)</v>
      </c>
      <c r="C281" s="2758" t="s">
        <v>13979</v>
      </c>
      <c r="D281">
        <f t="shared" si="9"/>
        <v>7</v>
      </c>
    </row>
    <row r="282" spans="1:4" x14ac:dyDescent="0.25">
      <c r="A282" s="2755" t="s">
        <v>15420</v>
      </c>
      <c r="B282" s="281" t="str">
        <f t="shared" si="8"/>
        <v xml:space="preserve"> Chase Visa</v>
      </c>
      <c r="C282" s="2758" t="s">
        <v>13980</v>
      </c>
      <c r="D282">
        <f t="shared" si="9"/>
        <v>7</v>
      </c>
    </row>
    <row r="283" spans="1:4" x14ac:dyDescent="0.25">
      <c r="A283" s="2755" t="s">
        <v>15421</v>
      </c>
      <c r="B283" s="281" t="str">
        <f t="shared" si="8"/>
        <v xml:space="preserve"> Bank of Cyprus Greece Prepaid Visa</v>
      </c>
      <c r="C283" s="2758" t="s">
        <v>13981</v>
      </c>
      <c r="D283">
        <f t="shared" si="9"/>
        <v>7</v>
      </c>
    </row>
    <row r="284" spans="1:4" x14ac:dyDescent="0.25">
      <c r="A284" s="2755" t="s">
        <v>15422</v>
      </c>
      <c r="B284" s="281" t="str">
        <f t="shared" si="8"/>
        <v xml:space="preserve"> Barclays Bank Plc</v>
      </c>
      <c r="C284" s="2758" t="s">
        <v>13982</v>
      </c>
      <c r="D284">
        <f t="shared" si="9"/>
        <v>7</v>
      </c>
    </row>
    <row r="285" spans="1:4" x14ac:dyDescent="0.25">
      <c r="A285" s="2755" t="s">
        <v>15423</v>
      </c>
      <c r="B285" s="281" t="str">
        <f t="shared" si="8"/>
        <v>4, 46, 50, 94 - Bank of America (formerly Fleet) Visa Credit Card</v>
      </c>
      <c r="C285" s="2758" t="s">
        <v>13983</v>
      </c>
      <c r="D285">
        <f t="shared" si="9"/>
        <v>8</v>
      </c>
    </row>
    <row r="286" spans="1:4" x14ac:dyDescent="0.25">
      <c r="A286" s="2755" t="s">
        <v>15424</v>
      </c>
      <c r="B286" s="281" t="str">
        <f t="shared" si="8"/>
        <v xml:space="preserve"> Summit Federal Credit Union Visa Debit Card</v>
      </c>
      <c r="C286" s="2758" t="s">
        <v>13984</v>
      </c>
      <c r="D286">
        <f t="shared" si="9"/>
        <v>7</v>
      </c>
    </row>
    <row r="287" spans="1:4" x14ac:dyDescent="0.25">
      <c r="A287" s="2755" t="s">
        <v>15425</v>
      </c>
      <c r="B287" s="281" t="str">
        <f t="shared" si="8"/>
        <v xml:space="preserve"> Tesco Bank Classic Visa</v>
      </c>
      <c r="C287" s="2758" t="s">
        <v>13985</v>
      </c>
      <c r="D287">
        <f t="shared" si="9"/>
        <v>7</v>
      </c>
    </row>
    <row r="288" spans="1:4" x14ac:dyDescent="0.25">
      <c r="A288" s="2755" t="s">
        <v>15426</v>
      </c>
      <c r="B288" s="281" t="str">
        <f t="shared" si="8"/>
        <v xml:space="preserve"> Pennsylvania State Employees' Credit Union Check Card</v>
      </c>
      <c r="C288" s="2758" t="s">
        <v>13986</v>
      </c>
      <c r="D288">
        <f t="shared" si="9"/>
        <v>7</v>
      </c>
    </row>
    <row r="289" spans="1:4" x14ac:dyDescent="0.25">
      <c r="A289" s="2755" t="s">
        <v>15427</v>
      </c>
      <c r="B289" s="281" t="str">
        <f t="shared" si="8"/>
        <v xml:space="preserve"> Affinity Plus Federal Credit Union Debit Card (USA)</v>
      </c>
      <c r="C289" s="2758" t="s">
        <v>13987</v>
      </c>
      <c r="D289">
        <f t="shared" si="9"/>
        <v>7</v>
      </c>
    </row>
    <row r="290" spans="1:4" x14ac:dyDescent="0.25">
      <c r="A290" s="2755" t="s">
        <v>15428</v>
      </c>
      <c r="B290" s="281" t="str">
        <f t="shared" si="8"/>
        <v xml:space="preserve"> Macys Visa</v>
      </c>
      <c r="C290" s="2758" t="s">
        <v>13988</v>
      </c>
      <c r="D290">
        <f t="shared" si="9"/>
        <v>7</v>
      </c>
    </row>
    <row r="291" spans="1:4" x14ac:dyDescent="0.25">
      <c r="A291" s="2755" t="s">
        <v>15429</v>
      </c>
      <c r="B291" s="281" t="str">
        <f t="shared" si="8"/>
        <v xml:space="preserve"> National City Bank Visa Credit Card</v>
      </c>
      <c r="C291" s="2758" t="s">
        <v>13989</v>
      </c>
      <c r="D291">
        <f t="shared" si="9"/>
        <v>7</v>
      </c>
    </row>
    <row r="292" spans="1:4" x14ac:dyDescent="0.25">
      <c r="A292" s="2755" t="s">
        <v>15430</v>
      </c>
      <c r="B292" s="281" t="str">
        <f t="shared" si="8"/>
        <v xml:space="preserve"> Rizal Commercial Banking Corporation Visa Credit Card (Philippines)</v>
      </c>
      <c r="C292" s="2758" t="s">
        <v>13990</v>
      </c>
      <c r="D292">
        <f t="shared" si="9"/>
        <v>7</v>
      </c>
    </row>
    <row r="293" spans="1:4" x14ac:dyDescent="0.25">
      <c r="A293" s="2755" t="s">
        <v>15431</v>
      </c>
      <c r="B293" s="281" t="str">
        <f t="shared" si="8"/>
        <v xml:space="preserve"> Chase Leisure Rewards Visa Business Debit/Check Card</v>
      </c>
      <c r="C293" s="2758" t="s">
        <v>13991</v>
      </c>
      <c r="D293">
        <f t="shared" si="9"/>
        <v>7</v>
      </c>
    </row>
    <row r="294" spans="1:4" x14ac:dyDescent="0.25">
      <c r="A294" s="2755" t="s">
        <v>15432</v>
      </c>
      <c r="B294" s="281" t="str">
        <f t="shared" si="8"/>
        <v xml:space="preserve"> Citibank Australia VISA Debit Card</v>
      </c>
      <c r="C294" s="2758" t="s">
        <v>13992</v>
      </c>
      <c r="D294">
        <f t="shared" si="9"/>
        <v>7</v>
      </c>
    </row>
    <row r="295" spans="1:4" x14ac:dyDescent="0.25">
      <c r="A295" s="2755" t="s">
        <v>15433</v>
      </c>
      <c r="B295" s="281" t="str">
        <f t="shared" si="8"/>
        <v xml:space="preserve"> IWBank Visa</v>
      </c>
      <c r="C295" s="2758" t="s">
        <v>13993</v>
      </c>
      <c r="D295">
        <f t="shared" si="9"/>
        <v>7</v>
      </c>
    </row>
    <row r="296" spans="1:4" x14ac:dyDescent="0.25">
      <c r="A296" s="2755" t="s">
        <v>15434</v>
      </c>
      <c r="B296" s="281" t="str">
        <f t="shared" si="8"/>
        <v xml:space="preserve"> IWBank Visa Electron</v>
      </c>
      <c r="C296" s="2758" t="s">
        <v>13994</v>
      </c>
      <c r="D296">
        <f t="shared" si="9"/>
        <v>7</v>
      </c>
    </row>
    <row r="297" spans="1:4" x14ac:dyDescent="0.25">
      <c r="A297" s="2755" t="s">
        <v>15435</v>
      </c>
      <c r="B297" s="281" t="str">
        <f t="shared" si="8"/>
        <v>o 05, 07, 08- Bank of America (formerly MBNA) Preferred Visa &amp; Visa Signature Credit Cards</v>
      </c>
      <c r="C297" s="2758" t="s">
        <v>13995</v>
      </c>
      <c r="D297">
        <f t="shared" si="9"/>
        <v>7</v>
      </c>
    </row>
    <row r="298" spans="1:4" x14ac:dyDescent="0.25">
      <c r="A298" s="2755" t="s">
        <v>15436</v>
      </c>
      <c r="B298" s="281" t="str">
        <f t="shared" si="8"/>
        <v xml:space="preserve"> Silverton Bank NA</v>
      </c>
      <c r="C298" s="2758" t="s">
        <v>13996</v>
      </c>
      <c r="D298">
        <f t="shared" si="9"/>
        <v>7</v>
      </c>
    </row>
    <row r="299" spans="1:4" x14ac:dyDescent="0.25">
      <c r="A299" s="2755" t="s">
        <v>15437</v>
      </c>
      <c r="B299" s="281" t="str">
        <f t="shared" si="8"/>
        <v xml:space="preserve"> Plains Commerce, (Total Visa), Small Credit Limit, Credit Repair Card</v>
      </c>
      <c r="C299" s="2758" t="s">
        <v>13997</v>
      </c>
      <c r="D299">
        <f t="shared" si="9"/>
        <v>7</v>
      </c>
    </row>
    <row r="300" spans="1:4" x14ac:dyDescent="0.25">
      <c r="A300" s="2755" t="s">
        <v>15438</v>
      </c>
      <c r="B300" s="281" t="str">
        <f t="shared" si="8"/>
        <v xml:space="preserve"> S-Bank Visa</v>
      </c>
      <c r="C300" s="2758" t="s">
        <v>13998</v>
      </c>
      <c r="D300">
        <f t="shared" si="9"/>
        <v>7</v>
      </c>
    </row>
    <row r="301" spans="1:4" x14ac:dyDescent="0.25">
      <c r="A301" s="2755" t="s">
        <v>15439</v>
      </c>
      <c r="B301" s="281" t="str">
        <f t="shared" si="8"/>
        <v xml:space="preserve"> Halifax Ireland VISA Debit card</v>
      </c>
      <c r="C301" s="2758" t="s">
        <v>13999</v>
      </c>
      <c r="D301">
        <f t="shared" si="9"/>
        <v>7</v>
      </c>
    </row>
    <row r="302" spans="1:4" x14ac:dyDescent="0.25">
      <c r="A302" s="2755" t="s">
        <v>15440</v>
      </c>
      <c r="B302" s="281" t="str">
        <f t="shared" si="8"/>
        <v>o 32 - Ulster Bank VISA Debit Card, Republic of Ireland</v>
      </c>
      <c r="C302" s="2758" t="s">
        <v>14000</v>
      </c>
      <c r="D302">
        <f t="shared" si="9"/>
        <v>7</v>
      </c>
    </row>
    <row r="303" spans="1:4" x14ac:dyDescent="0.25">
      <c r="A303" s="2755" t="s">
        <v>15441</v>
      </c>
      <c r="B303" s="281" t="str">
        <f t="shared" si="8"/>
        <v xml:space="preserve"> Permanent TSB VISA Debit Card, Republic of Ireland</v>
      </c>
      <c r="C303" s="2758" t="s">
        <v>14001</v>
      </c>
      <c r="D303">
        <f t="shared" si="9"/>
        <v>7</v>
      </c>
    </row>
    <row r="304" spans="1:4" x14ac:dyDescent="0.25">
      <c r="A304" s="2755" t="s">
        <v>15442</v>
      </c>
      <c r="B304" s="281" t="str">
        <f t="shared" si="8"/>
        <v xml:space="preserve"> Citizens Bank of Canada/Vancouver City Savings Credit Union Visa Gift Card</v>
      </c>
      <c r="C304" s="2758" t="s">
        <v>14002</v>
      </c>
      <c r="D304">
        <f t="shared" si="9"/>
        <v>7</v>
      </c>
    </row>
    <row r="305" spans="1:4" x14ac:dyDescent="0.25">
      <c r="A305" s="2755" t="s">
        <v>15443</v>
      </c>
      <c r="B305" s="281" t="str">
        <f t="shared" si="8"/>
        <v xml:space="preserve"> BA Finance/Credit Europe bank (Russia), Visa Classic "Auchan" card</v>
      </c>
      <c r="C305" s="2758" t="s">
        <v>14003</v>
      </c>
      <c r="D305">
        <f t="shared" si="9"/>
        <v>7</v>
      </c>
    </row>
    <row r="306" spans="1:4" x14ac:dyDescent="0.25">
      <c r="A306" s="2755" t="s">
        <v>15444</v>
      </c>
      <c r="B306" s="281" t="str">
        <f t="shared" si="8"/>
        <v>ells Fargo Visa check card</v>
      </c>
      <c r="C306" s="2758" t="s">
        <v>14004</v>
      </c>
      <c r="D306">
        <f t="shared" si="9"/>
        <v>7</v>
      </c>
    </row>
    <row r="307" spans="1:4" x14ac:dyDescent="0.25">
      <c r="A307" s="2755" t="s">
        <v>15445</v>
      </c>
      <c r="B307" s="281" t="str">
        <f t="shared" si="8"/>
        <v>o 30 - Bank of America (formerly Fleet National Bank) Visa Check Card, Debit</v>
      </c>
      <c r="C307" s="2758" t="s">
        <v>14005</v>
      </c>
      <c r="D307">
        <f t="shared" si="9"/>
        <v>7</v>
      </c>
    </row>
    <row r="308" spans="1:4" x14ac:dyDescent="0.25">
      <c r="A308" s="2755" t="s">
        <v>15446</v>
      </c>
      <c r="B308" s="281" t="str">
        <f t="shared" si="8"/>
        <v xml:space="preserve"> North Carolina State Employees' Credit Union VISA Check Card</v>
      </c>
      <c r="C308" s="2758" t="s">
        <v>14006</v>
      </c>
      <c r="D308">
        <f t="shared" si="9"/>
        <v>7</v>
      </c>
    </row>
    <row r="309" spans="1:4" x14ac:dyDescent="0.25">
      <c r="A309" s="2755" t="s">
        <v>15447</v>
      </c>
      <c r="B309" s="281" t="str">
        <f t="shared" si="8"/>
        <v xml:space="preserve"> Metabank Debit Card</v>
      </c>
      <c r="C309" s="2758" t="s">
        <v>14007</v>
      </c>
      <c r="D309">
        <f t="shared" si="9"/>
        <v>7</v>
      </c>
    </row>
    <row r="310" spans="1:4" x14ac:dyDescent="0.25">
      <c r="A310" s="2755" t="s">
        <v>15448</v>
      </c>
      <c r="B310" s="281" t="str">
        <f t="shared" si="8"/>
        <v xml:space="preserve"> Sovereign Bank Check Card</v>
      </c>
      <c r="C310" s="2758" t="s">
        <v>14008</v>
      </c>
      <c r="D310">
        <f t="shared" si="9"/>
        <v>7</v>
      </c>
    </row>
    <row r="311" spans="1:4" x14ac:dyDescent="0.25">
      <c r="A311" s="2755" t="s">
        <v>15449</v>
      </c>
      <c r="B311" s="281" t="str">
        <f t="shared" si="8"/>
        <v xml:space="preserve"> Cartasi Eura Visa Electron (Italy)</v>
      </c>
      <c r="C311" s="2758" t="s">
        <v>14009</v>
      </c>
      <c r="D311">
        <f t="shared" si="9"/>
        <v>7</v>
      </c>
    </row>
    <row r="312" spans="1:4" x14ac:dyDescent="0.25">
      <c r="A312" s="2755" t="s">
        <v>15450</v>
      </c>
      <c r="B312" s="281" t="str">
        <f t="shared" si="8"/>
        <v>RE Bank (MultiBank) Visa Classic Aquarius PayWawe Debit Card (Poland)</v>
      </c>
      <c r="C312" s="2758" t="s">
        <v>14010</v>
      </c>
      <c r="D312">
        <f t="shared" si="9"/>
        <v>7</v>
      </c>
    </row>
    <row r="313" spans="1:4" x14ac:dyDescent="0.25">
      <c r="A313" s="2755" t="s">
        <v>15451</v>
      </c>
      <c r="B313" s="281" t="str">
        <f t="shared" si="8"/>
        <v>RE Bank (MultiBank) Visa Electron Aquarius Debit Card (Poland)</v>
      </c>
      <c r="C313" s="2758" t="s">
        <v>14011</v>
      </c>
      <c r="D313">
        <f t="shared" si="9"/>
        <v>7</v>
      </c>
    </row>
    <row r="314" spans="1:4" x14ac:dyDescent="0.25">
      <c r="A314" s="2755" t="s">
        <v>15452</v>
      </c>
      <c r="B314" s="281" t="str">
        <f t="shared" si="8"/>
        <v>RE Bank (MultiBank) Visa Classic Aquarius Debit Card (Poland)</v>
      </c>
      <c r="C314" s="2758" t="s">
        <v>14012</v>
      </c>
      <c r="D314">
        <f t="shared" si="9"/>
        <v>8</v>
      </c>
    </row>
    <row r="315" spans="1:4" x14ac:dyDescent="0.25">
      <c r="A315" s="2755" t="s">
        <v>15453</v>
      </c>
      <c r="B315" s="281" t="str">
        <f t="shared" si="8"/>
        <v>RE Bank (MultiBank) Visa Classic Debit Card (Poland)</v>
      </c>
      <c r="C315" s="2758" t="s">
        <v>14013</v>
      </c>
      <c r="D315">
        <f t="shared" si="9"/>
        <v>8</v>
      </c>
    </row>
    <row r="316" spans="1:4" x14ac:dyDescent="0.25">
      <c r="A316" s="2755" t="s">
        <v>15454</v>
      </c>
      <c r="B316" s="281" t="str">
        <f t="shared" si="8"/>
        <v>CF Visa Debit Card (USA)</v>
      </c>
      <c r="C316" s="2758" t="s">
        <v>14014</v>
      </c>
      <c r="D316">
        <f t="shared" si="9"/>
        <v>7</v>
      </c>
    </row>
    <row r="317" spans="1:4" x14ac:dyDescent="0.25">
      <c r="A317" s="2755" t="s">
        <v>15455</v>
      </c>
      <c r="B317" s="281" t="str">
        <f t="shared" si="8"/>
        <v xml:space="preserve"> Citibank Credit Card (Hong Kong)</v>
      </c>
      <c r="C317" s="2758" t="s">
        <v>14015</v>
      </c>
      <c r="D317">
        <f t="shared" si="9"/>
        <v>5</v>
      </c>
    </row>
    <row r="318" spans="1:4" x14ac:dyDescent="0.25">
      <c r="A318" s="2755" t="s">
        <v>15456</v>
      </c>
      <c r="B318" s="281" t="str">
        <f t="shared" si="8"/>
        <v xml:space="preserve"> BBVA Puerto Rico - Visa Electron</v>
      </c>
      <c r="C318" s="2758" t="s">
        <v>14016</v>
      </c>
      <c r="D318">
        <f t="shared" si="9"/>
        <v>7</v>
      </c>
    </row>
    <row r="319" spans="1:4" x14ac:dyDescent="0.25">
      <c r="A319" s="2755" t="s">
        <v>15457</v>
      </c>
      <c r="B319" s="281" t="str">
        <f t="shared" si="8"/>
        <v xml:space="preserve"> MBNA - Visa</v>
      </c>
      <c r="C319" s="2758" t="s">
        <v>14017</v>
      </c>
      <c r="D319">
        <f t="shared" si="9"/>
        <v>7</v>
      </c>
    </row>
    <row r="320" spans="1:4" x14ac:dyDescent="0.25">
      <c r="A320" s="2755" t="s">
        <v>15458</v>
      </c>
      <c r="B320" s="281" t="str">
        <f t="shared" si="8"/>
        <v xml:space="preserve"> Barclays &amp; Times Card Visa Gold Credit Card (India)</v>
      </c>
      <c r="C320" s="2758" t="s">
        <v>14018</v>
      </c>
      <c r="D320">
        <f t="shared" si="9"/>
        <v>7</v>
      </c>
    </row>
    <row r="321" spans="1:4" x14ac:dyDescent="0.25">
      <c r="A321" s="2755" t="s">
        <v>15459</v>
      </c>
      <c r="B321" s="281" t="str">
        <f t="shared" si="8"/>
        <v xml:space="preserve"> Barclays &amp; Yatra.com Platinum Credit Card (India)</v>
      </c>
      <c r="C321" s="2758" t="s">
        <v>14019</v>
      </c>
      <c r="D321">
        <f t="shared" si="9"/>
        <v>7</v>
      </c>
    </row>
    <row r="322" spans="1:4" x14ac:dyDescent="0.25">
      <c r="A322" s="2755" t="s">
        <v>15460</v>
      </c>
      <c r="B322" s="281" t="str">
        <f t="shared" ref="B322:B385" si="10">MID(C322,D322 + 2,1000)</f>
        <v xml:space="preserve"> Palm Desert National Bank as Cingular Wireless' rebate debit card</v>
      </c>
      <c r="C322" s="2758" t="s">
        <v>14020</v>
      </c>
      <c r="D322">
        <f t="shared" si="9"/>
        <v>7</v>
      </c>
    </row>
    <row r="323" spans="1:4" x14ac:dyDescent="0.25">
      <c r="A323" s="2755" t="s">
        <v>15461</v>
      </c>
      <c r="B323" s="281" t="str">
        <f t="shared" si="10"/>
        <v xml:space="preserve"> Bank of America Classic Visa Credit Card</v>
      </c>
      <c r="C323" s="2758" t="s">
        <v>14021</v>
      </c>
      <c r="D323">
        <f t="shared" ref="D323:D386" si="11">SEARCH(" ",C323)</f>
        <v>7</v>
      </c>
    </row>
    <row r="324" spans="1:4" x14ac:dyDescent="0.25">
      <c r="A324" s="2755" t="s">
        <v>15462</v>
      </c>
      <c r="B324" s="281" t="str">
        <f t="shared" si="10"/>
        <v xml:space="preserve"> Best Bank</v>
      </c>
      <c r="C324" s="2758" t="s">
        <v>14022</v>
      </c>
      <c r="D324">
        <f t="shared" si="11"/>
        <v>7</v>
      </c>
    </row>
    <row r="325" spans="1:4" x14ac:dyDescent="0.25">
      <c r="A325" s="2755" t="s">
        <v>15463</v>
      </c>
      <c r="B325" s="281" t="str">
        <f t="shared" si="10"/>
        <v xml:space="preserve"> Wells Fargo Debit</v>
      </c>
      <c r="C325" s="2758" t="s">
        <v>14023</v>
      </c>
      <c r="D325">
        <f t="shared" si="11"/>
        <v>7</v>
      </c>
    </row>
    <row r="326" spans="1:4" x14ac:dyDescent="0.25">
      <c r="A326" s="2755" t="s">
        <v>15464</v>
      </c>
      <c r="B326" s="281" t="str">
        <f t="shared" si="10"/>
        <v xml:space="preserve"> Wells Fargo Debit</v>
      </c>
      <c r="C326" s="2758" t="s">
        <v>14024</v>
      </c>
      <c r="D326">
        <f t="shared" si="11"/>
        <v>7</v>
      </c>
    </row>
    <row r="327" spans="1:4" x14ac:dyDescent="0.25">
      <c r="A327" s="2755" t="s">
        <v>15465</v>
      </c>
      <c r="B327" s="281" t="str">
        <f t="shared" si="10"/>
        <v xml:space="preserve"> First Interstate Bank Visa Credit Card</v>
      </c>
      <c r="C327" s="2758" t="s">
        <v>14025</v>
      </c>
      <c r="D327">
        <f t="shared" si="11"/>
        <v>5</v>
      </c>
    </row>
    <row r="328" spans="1:4" x14ac:dyDescent="0.25">
      <c r="A328" s="2755" t="s">
        <v>15466</v>
      </c>
      <c r="B328" s="281" t="str">
        <f t="shared" si="10"/>
        <v xml:space="preserve"> Landesbank Berlin Holding Visa Credit Card (Amazon.de Credit Card)</v>
      </c>
      <c r="C328" s="2758" t="s">
        <v>14026</v>
      </c>
      <c r="D328">
        <f t="shared" si="11"/>
        <v>5</v>
      </c>
    </row>
    <row r="329" spans="1:4" x14ac:dyDescent="0.25">
      <c r="A329" s="2755" t="s">
        <v>15467</v>
      </c>
      <c r="B329" s="281" t="str">
        <f t="shared" si="10"/>
        <v xml:space="preserve"> Chase Card Services Canada Marriott Rewards Platinum Visa Card</v>
      </c>
      <c r="C329" s="2758" t="s">
        <v>14027</v>
      </c>
      <c r="D329">
        <f t="shared" si="11"/>
        <v>5</v>
      </c>
    </row>
    <row r="330" spans="1:4" x14ac:dyDescent="0.25">
      <c r="A330" s="2755" t="s">
        <v>15468</v>
      </c>
      <c r="B330" s="281" t="str">
        <f t="shared" si="10"/>
        <v>ordea Bank Visa Electron Debit Card (Poland)</v>
      </c>
      <c r="C330" s="2758" t="s">
        <v>14028</v>
      </c>
      <c r="D330">
        <f t="shared" si="11"/>
        <v>7</v>
      </c>
    </row>
    <row r="331" spans="1:4" x14ac:dyDescent="0.25">
      <c r="A331" s="2755" t="s">
        <v>15469</v>
      </c>
      <c r="B331" s="281" t="str">
        <f t="shared" si="10"/>
        <v xml:space="preserve"> U.S. Bank Premiere Line Visa Card</v>
      </c>
      <c r="C331" s="2758" t="s">
        <v>14029</v>
      </c>
      <c r="D331">
        <f t="shared" si="11"/>
        <v>5</v>
      </c>
    </row>
    <row r="332" spans="1:4" x14ac:dyDescent="0.25">
      <c r="A332" s="2755" t="s">
        <v>15470</v>
      </c>
      <c r="B332" s="281" t="str">
        <f t="shared" si="10"/>
        <v xml:space="preserve"> Target Corporation Visa Credit Card</v>
      </c>
      <c r="C332" s="2758" t="s">
        <v>14030</v>
      </c>
      <c r="D332">
        <f t="shared" si="11"/>
        <v>5</v>
      </c>
    </row>
    <row r="333" spans="1:4" x14ac:dyDescent="0.25">
      <c r="A333" s="2755" t="s">
        <v>15470</v>
      </c>
      <c r="B333" s="281" t="str">
        <f t="shared" si="10"/>
        <v xml:space="preserve"> Bank of America Visa Debit Card</v>
      </c>
      <c r="C333" s="2758" t="s">
        <v>14031</v>
      </c>
      <c r="D333">
        <f t="shared" si="11"/>
        <v>5</v>
      </c>
    </row>
    <row r="334" spans="1:4" x14ac:dyDescent="0.25">
      <c r="A334" s="2755" t="s">
        <v>15471</v>
      </c>
      <c r="B334" s="281" t="str">
        <f t="shared" si="10"/>
        <v>o 90 - Bank of America, Visa, Platinum Check Card, Debit</v>
      </c>
      <c r="C334" s="2758" t="s">
        <v>14032</v>
      </c>
      <c r="D334">
        <f t="shared" si="11"/>
        <v>7</v>
      </c>
    </row>
    <row r="335" spans="1:4" x14ac:dyDescent="0.25">
      <c r="A335" s="2755" t="s">
        <v>15472</v>
      </c>
      <c r="B335" s="281" t="str">
        <f t="shared" si="10"/>
        <v xml:space="preserve"> ShenZhen Development Bank, Visa, Classic, Credit (China)</v>
      </c>
      <c r="C335" s="2758" t="s">
        <v>14033</v>
      </c>
      <c r="D335">
        <f t="shared" si="11"/>
        <v>7</v>
      </c>
    </row>
    <row r="336" spans="1:4" x14ac:dyDescent="0.25">
      <c r="A336" s="2755" t="s">
        <v>15473</v>
      </c>
      <c r="B336" s="281" t="str">
        <f t="shared" si="10"/>
        <v xml:space="preserve"> Compass Bank, Visa, Business Check Card, Debit</v>
      </c>
      <c r="C336" s="2758" t="s">
        <v>14034</v>
      </c>
      <c r="D336">
        <f t="shared" si="11"/>
        <v>7</v>
      </c>
    </row>
    <row r="337" spans="1:4" x14ac:dyDescent="0.25">
      <c r="A337" s="2755" t="s">
        <v>15474</v>
      </c>
      <c r="B337" s="281" t="str">
        <f t="shared" si="10"/>
        <v>andesbank Berlin AG (ADAC VISA Gold)</v>
      </c>
      <c r="C337" s="2758" t="s">
        <v>14035</v>
      </c>
      <c r="D337">
        <f t="shared" si="11"/>
        <v>7</v>
      </c>
    </row>
    <row r="338" spans="1:4" x14ac:dyDescent="0.25">
      <c r="A338" s="2755" t="s">
        <v>15475</v>
      </c>
      <c r="B338" s="281" t="str">
        <f t="shared" si="10"/>
        <v xml:space="preserve"> U.S. Bank Visa debit card</v>
      </c>
      <c r="C338" s="2758" t="s">
        <v>14036</v>
      </c>
      <c r="D338">
        <f t="shared" si="11"/>
        <v>7</v>
      </c>
    </row>
    <row r="339" spans="1:4" x14ac:dyDescent="0.25">
      <c r="A339" s="2755" t="s">
        <v>15476</v>
      </c>
      <c r="B339" s="281" t="str">
        <f t="shared" si="10"/>
        <v>o 17, 67 - Chase (formerly First USA)</v>
      </c>
      <c r="C339" s="2758" t="s">
        <v>14037</v>
      </c>
      <c r="D339">
        <f t="shared" si="11"/>
        <v>7</v>
      </c>
    </row>
    <row r="340" spans="1:4" x14ac:dyDescent="0.25">
      <c r="A340" s="2755" t="s">
        <v>15477</v>
      </c>
      <c r="B340" s="281" t="str">
        <f t="shared" si="10"/>
        <v xml:space="preserve"> China Construction Bank Credit Card</v>
      </c>
      <c r="C340" s="2758" t="s">
        <v>14038</v>
      </c>
      <c r="D340">
        <f t="shared" si="11"/>
        <v>5</v>
      </c>
    </row>
    <row r="341" spans="1:4" x14ac:dyDescent="0.25">
      <c r="A341" s="2755" t="s">
        <v>15478</v>
      </c>
      <c r="B341" s="281" t="str">
        <f t="shared" si="10"/>
        <v xml:space="preserve"> China Construction Bank Debit Card</v>
      </c>
      <c r="C341" s="2758" t="s">
        <v>14039</v>
      </c>
      <c r="D341">
        <f t="shared" si="11"/>
        <v>7</v>
      </c>
    </row>
    <row r="342" spans="1:4" x14ac:dyDescent="0.25">
      <c r="A342" s="2755" t="s">
        <v>15479</v>
      </c>
      <c r="B342" s="281" t="str">
        <f t="shared" si="10"/>
        <v xml:space="preserve"> National Bank of New Zealand Visa Credit Card</v>
      </c>
      <c r="C342" s="2758" t="s">
        <v>14040</v>
      </c>
      <c r="D342">
        <f t="shared" si="11"/>
        <v>7</v>
      </c>
    </row>
    <row r="343" spans="1:4" x14ac:dyDescent="0.25">
      <c r="A343" s="2755" t="s">
        <v>15480</v>
      </c>
      <c r="B343" s="281" t="str">
        <f t="shared" si="10"/>
        <v xml:space="preserve"> Panin Bank - Indonesia, Visa, Platinum Card</v>
      </c>
      <c r="C343" s="2758" t="s">
        <v>14041</v>
      </c>
      <c r="D343">
        <f t="shared" si="11"/>
        <v>5</v>
      </c>
    </row>
    <row r="344" spans="1:4" x14ac:dyDescent="0.25">
      <c r="A344" s="2755" t="s">
        <v>15481</v>
      </c>
      <c r="B344" s="281" t="str">
        <f t="shared" si="10"/>
        <v>arclay Debit Card (India)</v>
      </c>
      <c r="C344" s="2758" t="s">
        <v>14042</v>
      </c>
      <c r="D344">
        <f t="shared" si="11"/>
        <v>8</v>
      </c>
    </row>
    <row r="345" spans="1:4" x14ac:dyDescent="0.25">
      <c r="A345" s="2755" t="s">
        <v>15482</v>
      </c>
      <c r="B345" s="281" t="str">
        <f t="shared" si="10"/>
        <v xml:space="preserve"> Bank of China Olympics Visa Credit Card</v>
      </c>
      <c r="C345" s="2758" t="s">
        <v>14043</v>
      </c>
      <c r="D345">
        <f t="shared" si="11"/>
        <v>5</v>
      </c>
    </row>
    <row r="346" spans="1:4" x14ac:dyDescent="0.25">
      <c r="A346" s="2755" t="s">
        <v>15483</v>
      </c>
      <c r="B346" s="281" t="str">
        <f t="shared" si="10"/>
        <v xml:space="preserve"> Bank of China Visa Unionpay Gold Credit Card</v>
      </c>
      <c r="C346" s="2758" t="s">
        <v>14044</v>
      </c>
      <c r="D346">
        <f t="shared" si="11"/>
        <v>7</v>
      </c>
    </row>
    <row r="347" spans="1:4" x14ac:dyDescent="0.25">
      <c r="A347" s="2755" t="s">
        <v>15484</v>
      </c>
      <c r="B347" s="281" t="str">
        <f t="shared" si="10"/>
        <v xml:space="preserve"> UOB Campus Visa Debit Card (Singapore)</v>
      </c>
      <c r="C347" s="2758" t="s">
        <v>14045</v>
      </c>
      <c r="D347">
        <f t="shared" si="11"/>
        <v>5</v>
      </c>
    </row>
    <row r="348" spans="1:4" x14ac:dyDescent="0.25">
      <c r="A348" s="2755" t="s">
        <v>15485</v>
      </c>
      <c r="B348" s="281" t="str">
        <f t="shared" si="10"/>
        <v xml:space="preserve"> HSBC Visa Credit Card (India)</v>
      </c>
      <c r="C348" s="2758" t="s">
        <v>14046</v>
      </c>
      <c r="D348">
        <f t="shared" si="11"/>
        <v>5</v>
      </c>
    </row>
    <row r="349" spans="1:4" x14ac:dyDescent="0.25">
      <c r="A349" s="2755" t="s">
        <v>15486</v>
      </c>
      <c r="B349" s="281" t="str">
        <f t="shared" si="10"/>
        <v xml:space="preserve"> China Construction Bank (Asia) Finance Credit Card</v>
      </c>
      <c r="C349" s="2758" t="s">
        <v>14047</v>
      </c>
      <c r="D349">
        <f t="shared" si="11"/>
        <v>7</v>
      </c>
    </row>
    <row r="350" spans="1:4" x14ac:dyDescent="0.25">
      <c r="A350" s="2755" t="s">
        <v>15487</v>
      </c>
      <c r="B350" s="281" t="str">
        <f t="shared" si="10"/>
        <v xml:space="preserve"> Shinhan Card VISA Platinum Card</v>
      </c>
      <c r="C350" s="2758" t="s">
        <v>14048</v>
      </c>
      <c r="D350">
        <f t="shared" si="11"/>
        <v>7</v>
      </c>
    </row>
    <row r="351" spans="1:4" x14ac:dyDescent="0.25">
      <c r="A351" s="2755" t="s">
        <v>15488</v>
      </c>
      <c r="B351" s="281" t="str">
        <f t="shared" si="10"/>
        <v xml:space="preserve"> San Diego County Credit Union Visa Card</v>
      </c>
      <c r="C351" s="2758" t="s">
        <v>14049</v>
      </c>
      <c r="D351">
        <f t="shared" si="11"/>
        <v>7</v>
      </c>
    </row>
    <row r="352" spans="1:4" x14ac:dyDescent="0.25">
      <c r="A352" s="2755" t="s">
        <v>15489</v>
      </c>
      <c r="B352" s="281" t="str">
        <f t="shared" si="10"/>
        <v xml:space="preserve"> Capital One Visa Credit Card</v>
      </c>
      <c r="C352" s="2758" t="s">
        <v>14050</v>
      </c>
      <c r="D352">
        <f t="shared" si="11"/>
        <v>5</v>
      </c>
    </row>
    <row r="353" spans="1:4" x14ac:dyDescent="0.25">
      <c r="A353" s="2755" t="s">
        <v>15490</v>
      </c>
      <c r="B353" s="281" t="str">
        <f t="shared" si="10"/>
        <v xml:space="preserve"> Chase Bank (United Airlines) Visa credit card</v>
      </c>
      <c r="C353" s="2758" t="s">
        <v>14051</v>
      </c>
      <c r="D353">
        <f t="shared" si="11"/>
        <v>7</v>
      </c>
    </row>
    <row r="354" spans="1:4" x14ac:dyDescent="0.25">
      <c r="A354" s="2755" t="s">
        <v>15491</v>
      </c>
      <c r="B354" s="281" t="str">
        <f t="shared" si="10"/>
        <v xml:space="preserve"> ChequeMax (El Salvador)</v>
      </c>
      <c r="C354" s="2758" t="s">
        <v>14052</v>
      </c>
      <c r="D354">
        <f t="shared" si="11"/>
        <v>5</v>
      </c>
    </row>
    <row r="355" spans="1:4" x14ac:dyDescent="0.25">
      <c r="A355" s="2755" t="s">
        <v>15492</v>
      </c>
      <c r="B355" s="281" t="str">
        <f t="shared" si="10"/>
        <v xml:space="preserve"> Krungthai Bank - Platinum (Thailand)</v>
      </c>
      <c r="C355" s="2758" t="s">
        <v>14053</v>
      </c>
      <c r="D355">
        <f t="shared" si="11"/>
        <v>5</v>
      </c>
    </row>
    <row r="356" spans="1:4" x14ac:dyDescent="0.25">
      <c r="A356" s="2755" t="s">
        <v>15493</v>
      </c>
      <c r="B356" s="281" t="str">
        <f t="shared" si="10"/>
        <v>o 27 - China Merchants Bank Visa Credit Card</v>
      </c>
      <c r="C356" s="2758" t="s">
        <v>14054</v>
      </c>
      <c r="D356">
        <f t="shared" si="11"/>
        <v>7</v>
      </c>
    </row>
    <row r="357" spans="1:4" x14ac:dyDescent="0.25">
      <c r="A357" s="2755" t="s">
        <v>15494</v>
      </c>
      <c r="B357" s="281" t="str">
        <f t="shared" si="10"/>
        <v xml:space="preserve"> Citibank Handlowy (PL) - Visa Silver</v>
      </c>
      <c r="C357" s="2758" t="s">
        <v>14055</v>
      </c>
      <c r="D357">
        <f t="shared" si="11"/>
        <v>7</v>
      </c>
    </row>
    <row r="358" spans="1:4" x14ac:dyDescent="0.25">
      <c r="A358" s="2755" t="s">
        <v>15495</v>
      </c>
      <c r="B358" s="281" t="str">
        <f t="shared" si="10"/>
        <v xml:space="preserve"> Citibank Handlowy (PL) - Visa Gold</v>
      </c>
      <c r="C358" s="2758" t="s">
        <v>14056</v>
      </c>
      <c r="D358">
        <f t="shared" si="11"/>
        <v>7</v>
      </c>
    </row>
    <row r="359" spans="1:4" x14ac:dyDescent="0.25">
      <c r="A359" s="2755" t="s">
        <v>15496</v>
      </c>
      <c r="B359" s="281" t="str">
        <f t="shared" si="10"/>
        <v xml:space="preserve"> Allied Irish Banks "Click" Visa Card</v>
      </c>
      <c r="C359" s="2758" t="s">
        <v>14057</v>
      </c>
      <c r="D359">
        <f t="shared" si="11"/>
        <v>7</v>
      </c>
    </row>
    <row r="360" spans="1:4" x14ac:dyDescent="0.25">
      <c r="A360" s="2755" t="s">
        <v>15497</v>
      </c>
      <c r="B360" s="281" t="str">
        <f t="shared" si="10"/>
        <v xml:space="preserve"> Schwab Bank Invest First Visa Signature</v>
      </c>
      <c r="C360" s="2758" t="s">
        <v>14058</v>
      </c>
      <c r="D360">
        <f t="shared" si="11"/>
        <v>7</v>
      </c>
    </row>
    <row r="361" spans="1:4" x14ac:dyDescent="0.25">
      <c r="A361" s="2755" t="s">
        <v>15498</v>
      </c>
      <c r="B361" s="281" t="str">
        <f t="shared" si="10"/>
        <v xml:space="preserve"> (UBP-php)</v>
      </c>
      <c r="C361" s="2758" t="s">
        <v>14059</v>
      </c>
      <c r="D361">
        <f t="shared" si="11"/>
        <v>5</v>
      </c>
    </row>
    <row r="362" spans="1:4" x14ac:dyDescent="0.25">
      <c r="A362" s="2755" t="s">
        <v>15499</v>
      </c>
      <c r="B362" s="281" t="str">
        <f t="shared" si="10"/>
        <v xml:space="preserve"> Latvijas Krājbanka (LV)</v>
      </c>
      <c r="C362" s="2758" t="s">
        <v>14060</v>
      </c>
      <c r="D362">
        <f t="shared" si="11"/>
        <v>5</v>
      </c>
    </row>
    <row r="363" spans="1:4" x14ac:dyDescent="0.25">
      <c r="A363" s="2755" t="s">
        <v>15500</v>
      </c>
      <c r="B363" s="281" t="str">
        <f t="shared" si="10"/>
        <v xml:space="preserve"> Slovenská sporiteľňa Visa Electron</v>
      </c>
      <c r="C363" s="2758" t="s">
        <v>14061</v>
      </c>
      <c r="D363">
        <f t="shared" si="11"/>
        <v>7</v>
      </c>
    </row>
    <row r="364" spans="1:4" x14ac:dyDescent="0.25">
      <c r="A364" s="2755" t="s">
        <v>15501</v>
      </c>
      <c r="B364" s="281" t="str">
        <f t="shared" si="10"/>
        <v xml:space="preserve"> ČSOB (CZ) - Visa Classic</v>
      </c>
      <c r="C364" s="2758" t="s">
        <v>14062</v>
      </c>
      <c r="D364">
        <f t="shared" si="11"/>
        <v>7</v>
      </c>
    </row>
    <row r="365" spans="1:4" x14ac:dyDescent="0.25">
      <c r="A365" s="2755" t="s">
        <v>15502</v>
      </c>
      <c r="B365" s="281" t="str">
        <f t="shared" si="10"/>
        <v xml:space="preserve"> ČSOB (CZ) - Visa Electron</v>
      </c>
      <c r="C365" s="2758" t="s">
        <v>14063</v>
      </c>
      <c r="D365">
        <f t="shared" si="11"/>
        <v>7</v>
      </c>
    </row>
    <row r="366" spans="1:4" x14ac:dyDescent="0.25">
      <c r="A366" s="2755" t="s">
        <v>15503</v>
      </c>
      <c r="B366" s="281" t="str">
        <f t="shared" si="10"/>
        <v xml:space="preserve"> Chase (AARP)</v>
      </c>
      <c r="C366" s="2758" t="s">
        <v>14064</v>
      </c>
      <c r="D366">
        <f t="shared" si="11"/>
        <v>5</v>
      </c>
    </row>
    <row r="367" spans="1:4" x14ac:dyDescent="0.25">
      <c r="A367" s="2755" t="s">
        <v>15504</v>
      </c>
      <c r="B367" s="281" t="str">
        <f t="shared" si="10"/>
        <v xml:space="preserve"> Deutsche Bank (DE) Gold Credit Card</v>
      </c>
      <c r="C367" s="2758" t="s">
        <v>14065</v>
      </c>
      <c r="D367">
        <f t="shared" si="11"/>
        <v>5</v>
      </c>
    </row>
    <row r="368" spans="1:4" x14ac:dyDescent="0.25">
      <c r="A368" s="2755" t="s">
        <v>15505</v>
      </c>
      <c r="B368" s="281" t="str">
        <f t="shared" si="10"/>
        <v xml:space="preserve"> MetaBank Visa Gift Card</v>
      </c>
      <c r="C368" s="2758" t="s">
        <v>14066</v>
      </c>
      <c r="D368">
        <f t="shared" si="11"/>
        <v>7</v>
      </c>
    </row>
    <row r="369" spans="1:4" x14ac:dyDescent="0.25">
      <c r="A369" s="2755" t="s">
        <v>15506</v>
      </c>
      <c r="B369" s="281" t="str">
        <f t="shared" si="10"/>
        <v xml:space="preserve"> First USA Bank, N.A.</v>
      </c>
      <c r="C369" s="2758" t="s">
        <v>14067</v>
      </c>
      <c r="D369">
        <f t="shared" si="11"/>
        <v>7</v>
      </c>
    </row>
    <row r="370" spans="1:4" x14ac:dyDescent="0.25">
      <c r="A370" s="2755" t="s">
        <v>15507</v>
      </c>
      <c r="B370" s="281" t="str">
        <f t="shared" si="10"/>
        <v xml:space="preserve"> 1st National Bank of Omaha</v>
      </c>
      <c r="C370" s="2758" t="s">
        <v>14068</v>
      </c>
      <c r="D370">
        <f t="shared" si="11"/>
        <v>7</v>
      </c>
    </row>
    <row r="371" spans="1:4" x14ac:dyDescent="0.25">
      <c r="A371" s="2755" t="s">
        <v>15508</v>
      </c>
      <c r="B371" s="281" t="str">
        <f t="shared" si="10"/>
        <v xml:space="preserve"> MBNA EUROPE BANK LIMITED Classic Visa Credit Card</v>
      </c>
      <c r="C371" s="2758" t="s">
        <v>14069</v>
      </c>
      <c r="D371">
        <f t="shared" si="11"/>
        <v>7</v>
      </c>
    </row>
    <row r="372" spans="1:4" x14ac:dyDescent="0.25">
      <c r="A372" s="2755" t="s">
        <v>15509</v>
      </c>
      <c r="B372" s="281" t="str">
        <f t="shared" si="10"/>
        <v xml:space="preserve"> Wells Fargo Platinum Visa</v>
      </c>
      <c r="C372" s="2758" t="s">
        <v>14070</v>
      </c>
      <c r="D372">
        <f t="shared" si="11"/>
        <v>7</v>
      </c>
    </row>
    <row r="373" spans="1:4" x14ac:dyDescent="0.25">
      <c r="A373" s="2755" t="s">
        <v>15510</v>
      </c>
      <c r="B373" s="281" t="str">
        <f t="shared" si="10"/>
        <v xml:space="preserve"> Citizens Bank (RBS) Platinum Visa Debit Card</v>
      </c>
      <c r="C373" s="2758" t="s">
        <v>14071</v>
      </c>
      <c r="D373">
        <f t="shared" si="11"/>
        <v>7</v>
      </c>
    </row>
    <row r="374" spans="1:4" x14ac:dyDescent="0.25">
      <c r="A374" s="2755" t="s">
        <v>15511</v>
      </c>
      <c r="B374" s="281" t="str">
        <f t="shared" si="10"/>
        <v xml:space="preserve"> BECU Visa</v>
      </c>
      <c r="C374" s="2758" t="s">
        <v>14072</v>
      </c>
      <c r="D374">
        <f t="shared" si="11"/>
        <v>5</v>
      </c>
    </row>
    <row r="375" spans="1:4" x14ac:dyDescent="0.25">
      <c r="A375" s="2755" t="s">
        <v>15512</v>
      </c>
      <c r="B375" s="281" t="str">
        <f t="shared" si="10"/>
        <v xml:space="preserve"> PNC Bank (Debit Card) (former National City Debit)</v>
      </c>
      <c r="C375" s="2758" t="s">
        <v>14073</v>
      </c>
      <c r="D375">
        <f t="shared" si="11"/>
        <v>5</v>
      </c>
    </row>
    <row r="376" spans="1:4" x14ac:dyDescent="0.25">
      <c r="A376" s="2755" t="s">
        <v>15513</v>
      </c>
      <c r="B376" s="281" t="str">
        <f t="shared" si="10"/>
        <v xml:space="preserve"> Banner Bank VISA (Debit Card)</v>
      </c>
      <c r="C376" s="2758" t="s">
        <v>14074</v>
      </c>
      <c r="D376">
        <f t="shared" si="11"/>
        <v>5</v>
      </c>
    </row>
    <row r="377" spans="1:4" x14ac:dyDescent="0.25">
      <c r="A377" s="2755" t="s">
        <v>15514</v>
      </c>
      <c r="B377" s="281" t="str">
        <f t="shared" si="10"/>
        <v xml:space="preserve"> U.S. Bank</v>
      </c>
      <c r="C377" s="2758" t="s">
        <v>14075</v>
      </c>
      <c r="D377">
        <f t="shared" si="11"/>
        <v>5</v>
      </c>
    </row>
    <row r="378" spans="1:4" x14ac:dyDescent="0.25">
      <c r="A378" s="2755" t="s">
        <v>15515</v>
      </c>
      <c r="B378" s="281" t="str">
        <f t="shared" si="10"/>
        <v xml:space="preserve"> Shinhan Card (former LG Card)</v>
      </c>
      <c r="C378" s="2758" t="s">
        <v>14076</v>
      </c>
      <c r="D378">
        <f t="shared" si="11"/>
        <v>7</v>
      </c>
    </row>
    <row r="379" spans="1:4" x14ac:dyDescent="0.25">
      <c r="A379" s="2755" t="s">
        <v>15516</v>
      </c>
      <c r="B379" s="281" t="str">
        <f t="shared" si="10"/>
        <v xml:space="preserve"> Five Star Bank</v>
      </c>
      <c r="C379" s="2758" t="s">
        <v>14077</v>
      </c>
      <c r="D379">
        <f t="shared" si="11"/>
        <v>7</v>
      </c>
    </row>
    <row r="380" spans="1:4" x14ac:dyDescent="0.25">
      <c r="A380" s="2755" t="s">
        <v>15517</v>
      </c>
      <c r="B380" s="281" t="str">
        <f t="shared" si="10"/>
        <v xml:space="preserve"> PNC Bank Visa Points</v>
      </c>
      <c r="C380" s="2758" t="s">
        <v>14078</v>
      </c>
      <c r="D380">
        <f t="shared" si="11"/>
        <v>5</v>
      </c>
    </row>
    <row r="381" spans="1:4" x14ac:dyDescent="0.25">
      <c r="A381" s="2755" t="s">
        <v>15518</v>
      </c>
      <c r="B381" s="281" t="str">
        <f t="shared" si="10"/>
        <v xml:space="preserve"> SMP bank (Russia) Visa Classic</v>
      </c>
      <c r="C381" s="2758" t="s">
        <v>14079</v>
      </c>
      <c r="D381">
        <f t="shared" si="11"/>
        <v>7</v>
      </c>
    </row>
    <row r="382" spans="1:4" x14ac:dyDescent="0.25">
      <c r="A382" s="2755" t="s">
        <v>15519</v>
      </c>
      <c r="B382" s="281" t="str">
        <f t="shared" si="10"/>
        <v xml:space="preserve"> First US Bank</v>
      </c>
      <c r="C382" s="2758" t="s">
        <v>14080</v>
      </c>
      <c r="D382">
        <f t="shared" si="11"/>
        <v>7</v>
      </c>
    </row>
    <row r="383" spans="1:4" x14ac:dyDescent="0.25">
      <c r="A383" s="2755" t="s">
        <v>15520</v>
      </c>
      <c r="B383" s="281" t="str">
        <f t="shared" si="10"/>
        <v xml:space="preserve"> Fifth Third Bank</v>
      </c>
      <c r="C383" s="2758" t="s">
        <v>14081</v>
      </c>
      <c r="D383">
        <f t="shared" si="11"/>
        <v>7</v>
      </c>
    </row>
    <row r="384" spans="1:4" x14ac:dyDescent="0.25">
      <c r="A384" s="2755" t="s">
        <v>15521</v>
      </c>
      <c r="B384" s="281" t="str">
        <f t="shared" si="10"/>
        <v xml:space="preserve"> HSBC Vietnam - VISA Credit Card</v>
      </c>
      <c r="C384" s="2758" t="s">
        <v>14082</v>
      </c>
      <c r="D384">
        <f t="shared" si="11"/>
        <v>7</v>
      </c>
    </row>
    <row r="385" spans="1:4" x14ac:dyDescent="0.25">
      <c r="A385" s="2755" t="s">
        <v>15522</v>
      </c>
      <c r="B385" s="281" t="str">
        <f t="shared" si="10"/>
        <v xml:space="preserve"> HSBC Vietnam - VISA Credit Card</v>
      </c>
      <c r="C385" s="2758" t="s">
        <v>14083</v>
      </c>
      <c r="D385">
        <f t="shared" si="11"/>
        <v>7</v>
      </c>
    </row>
    <row r="386" spans="1:4" x14ac:dyDescent="0.25">
      <c r="A386" s="2755" t="s">
        <v>15523</v>
      </c>
      <c r="B386" s="281" t="str">
        <f t="shared" ref="B386:B449" si="12">MID(C386,D386 + 2,1000)</f>
        <v xml:space="preserve"> First Tennessee Bank (USA) VISA Debit Card</v>
      </c>
      <c r="C386" s="2758" t="s">
        <v>14084</v>
      </c>
      <c r="D386">
        <f t="shared" si="11"/>
        <v>7</v>
      </c>
    </row>
    <row r="387" spans="1:4" x14ac:dyDescent="0.25">
      <c r="A387" s="2755" t="s">
        <v>15524</v>
      </c>
      <c r="B387" s="281" t="str">
        <f t="shared" si="12"/>
        <v xml:space="preserve"> Keytrade Bank Visa Classic Credit Card</v>
      </c>
      <c r="C387" s="2758" t="s">
        <v>14085</v>
      </c>
      <c r="D387">
        <f t="shared" ref="D387:D450" si="13">SEARCH(" ",C387)</f>
        <v>7</v>
      </c>
    </row>
    <row r="388" spans="1:4" x14ac:dyDescent="0.25">
      <c r="A388" s="2755" t="s">
        <v>15525</v>
      </c>
      <c r="B388" s="281" t="str">
        <f t="shared" si="12"/>
        <v xml:space="preserve"> Keytrade Bank Visa Gold Credit Card</v>
      </c>
      <c r="C388" s="2758" t="s">
        <v>14086</v>
      </c>
      <c r="D388">
        <f t="shared" si="13"/>
        <v>7</v>
      </c>
    </row>
    <row r="389" spans="1:4" x14ac:dyDescent="0.25">
      <c r="A389" s="2755" t="s">
        <v>15526</v>
      </c>
      <c r="B389" s="281" t="str">
        <f t="shared" si="12"/>
        <v xml:space="preserve"> Nationwide Building Society (UK) - Plus (interbank network) Cash Card for use with savings accounts</v>
      </c>
      <c r="C389" s="2758" t="s">
        <v>14087</v>
      </c>
      <c r="D389">
        <f t="shared" si="13"/>
        <v>5</v>
      </c>
    </row>
    <row r="390" spans="1:4" x14ac:dyDescent="0.25">
      <c r="A390" s="2755" t="s">
        <v>15527</v>
      </c>
      <c r="B390" s="281" t="str">
        <f t="shared" si="12"/>
        <v xml:space="preserve"> US Bank Visa Classic Debit Card USA</v>
      </c>
      <c r="C390" s="2758" t="s">
        <v>14088</v>
      </c>
      <c r="D390">
        <f t="shared" si="13"/>
        <v>7</v>
      </c>
    </row>
    <row r="391" spans="1:4" x14ac:dyDescent="0.25">
      <c r="A391" s="2755" t="s">
        <v>15528</v>
      </c>
      <c r="B391" s="281" t="str">
        <f t="shared" si="12"/>
        <v xml:space="preserve"> BRE Bank (CZ) - mBank Visa Electron</v>
      </c>
      <c r="C391" s="2758" t="s">
        <v>14089</v>
      </c>
      <c r="D391">
        <f t="shared" si="13"/>
        <v>7</v>
      </c>
    </row>
    <row r="392" spans="1:4" x14ac:dyDescent="0.25">
      <c r="A392" s="2755" t="s">
        <v>15529</v>
      </c>
      <c r="B392" s="281" t="str">
        <f t="shared" si="12"/>
        <v xml:space="preserve"> BRE Bank (PL) - mBank Visa Electron</v>
      </c>
      <c r="C392" s="2758" t="s">
        <v>14090</v>
      </c>
      <c r="D392">
        <f t="shared" si="13"/>
        <v>7</v>
      </c>
    </row>
    <row r="393" spans="1:4" x14ac:dyDescent="0.25">
      <c r="A393" s="2755" t="s">
        <v>15529</v>
      </c>
      <c r="B393" s="281" t="str">
        <f t="shared" si="12"/>
        <v xml:space="preserve"> BRE Bank (CZ) - mBank Visa Classic Debit Card</v>
      </c>
      <c r="C393" s="2758" t="s">
        <v>14091</v>
      </c>
      <c r="D393">
        <f t="shared" si="13"/>
        <v>7</v>
      </c>
    </row>
    <row r="394" spans="1:4" x14ac:dyDescent="0.25">
      <c r="A394" s="2755" t="s">
        <v>15530</v>
      </c>
      <c r="B394" s="281" t="str">
        <f t="shared" si="12"/>
        <v xml:space="preserve"> BRE Bank (PL) - mBank Visa Electron</v>
      </c>
      <c r="C394" s="2758" t="s">
        <v>14092</v>
      </c>
      <c r="D394">
        <f t="shared" si="13"/>
        <v>7</v>
      </c>
    </row>
    <row r="395" spans="1:4" x14ac:dyDescent="0.25">
      <c r="A395" s="2755" t="s">
        <v>15531</v>
      </c>
      <c r="B395" s="281" t="str">
        <f t="shared" si="12"/>
        <v xml:space="preserve"> BRE Bank (CZ) - mBank Visa Gold Credit Card</v>
      </c>
      <c r="C395" s="2758" t="s">
        <v>14093</v>
      </c>
      <c r="D395">
        <f t="shared" si="13"/>
        <v>7</v>
      </c>
    </row>
    <row r="396" spans="1:4" x14ac:dyDescent="0.25">
      <c r="A396" s="2755" t="s">
        <v>15532</v>
      </c>
      <c r="B396" s="281" t="str">
        <f t="shared" si="12"/>
        <v xml:space="preserve"> Lloyds TSB (UK) - Visa Debit Card (for Personal and Business Accounts)</v>
      </c>
      <c r="C396" s="2758" t="s">
        <v>14094</v>
      </c>
      <c r="D396">
        <f t="shared" si="13"/>
        <v>7</v>
      </c>
    </row>
    <row r="397" spans="1:4" x14ac:dyDescent="0.25">
      <c r="A397" s="2755" t="s">
        <v>15533</v>
      </c>
      <c r="B397" s="281" t="str">
        <f t="shared" si="12"/>
        <v xml:space="preserve"> Cahoot (UK) - Visa Debit</v>
      </c>
      <c r="C397" s="2758" t="s">
        <v>14095</v>
      </c>
      <c r="D397">
        <f t="shared" si="13"/>
        <v>7</v>
      </c>
    </row>
    <row r="398" spans="1:4" x14ac:dyDescent="0.25">
      <c r="A398" s="2755" t="s">
        <v>15534</v>
      </c>
      <c r="B398" s="281" t="str">
        <f t="shared" si="12"/>
        <v xml:space="preserve"> Lloyds TSB (UK) - Platinum Account Visa Debit Card</v>
      </c>
      <c r="C398" s="2758" t="s">
        <v>14096</v>
      </c>
      <c r="D398">
        <f t="shared" si="13"/>
        <v>7</v>
      </c>
    </row>
    <row r="399" spans="1:4" x14ac:dyDescent="0.25">
      <c r="A399" s="2755" t="s">
        <v>15535</v>
      </c>
      <c r="B399" s="281" t="str">
        <f t="shared" si="12"/>
        <v xml:space="preserve"> Lloyds TSB (UK) - Premier Visa Debit Card (with £250 Cheque guarantee limit)</v>
      </c>
      <c r="C399" s="2758" t="s">
        <v>14097</v>
      </c>
      <c r="D399">
        <f t="shared" si="13"/>
        <v>7</v>
      </c>
    </row>
    <row r="400" spans="1:4" x14ac:dyDescent="0.25">
      <c r="A400" s="2755" t="s">
        <v>15536</v>
      </c>
      <c r="B400" s="281" t="str">
        <f t="shared" si="12"/>
        <v xml:space="preserve"> Abbey (bank) - Business Banking Visa Debit Card</v>
      </c>
      <c r="C400" s="2758" t="s">
        <v>14098</v>
      </c>
      <c r="D400">
        <f t="shared" si="13"/>
        <v>7</v>
      </c>
    </row>
    <row r="401" spans="1:4" x14ac:dyDescent="0.25">
      <c r="A401" s="2755" t="s">
        <v>15537</v>
      </c>
      <c r="B401" s="281" t="str">
        <f t="shared" si="12"/>
        <v xml:space="preserve"> Halifax (UK) - Visa debit card</v>
      </c>
      <c r="C401" s="2758" t="s">
        <v>14099</v>
      </c>
      <c r="D401">
        <f t="shared" si="13"/>
        <v>7</v>
      </c>
    </row>
    <row r="402" spans="1:4" x14ac:dyDescent="0.25">
      <c r="A402" s="2755" t="s">
        <v>15538</v>
      </c>
      <c r="B402" s="281" t="str">
        <f t="shared" si="12"/>
        <v xml:space="preserve"> Bank of Scotland (UK) - Visa debit card</v>
      </c>
      <c r="C402" s="2758" t="s">
        <v>14100</v>
      </c>
      <c r="D402">
        <f t="shared" si="13"/>
        <v>7</v>
      </c>
    </row>
    <row r="403" spans="1:4" x14ac:dyDescent="0.25">
      <c r="A403" s="2755" t="s">
        <v>15539</v>
      </c>
      <c r="B403" s="281" t="str">
        <f t="shared" si="12"/>
        <v xml:space="preserve"> Halifax (UK) - Visa Gold debit card</v>
      </c>
      <c r="C403" s="2758" t="s">
        <v>14101</v>
      </c>
      <c r="D403">
        <f t="shared" si="13"/>
        <v>7</v>
      </c>
    </row>
    <row r="404" spans="1:4" x14ac:dyDescent="0.25">
      <c r="A404" s="2755" t="s">
        <v>15540</v>
      </c>
      <c r="B404" s="281" t="str">
        <f t="shared" si="12"/>
        <v xml:space="preserve"> Wells Fargo (USA) - Visa Credit Card</v>
      </c>
      <c r="C404" s="2758" t="s">
        <v>14102</v>
      </c>
      <c r="D404">
        <f t="shared" si="13"/>
        <v>7</v>
      </c>
    </row>
    <row r="405" spans="1:4" x14ac:dyDescent="0.25">
      <c r="A405" s="2755" t="s">
        <v>15541</v>
      </c>
      <c r="B405" s="281" t="str">
        <f t="shared" si="12"/>
        <v xml:space="preserve"> M&amp;I Marshall &amp; Ilsley Bank (USA) - Visa debit Card</v>
      </c>
      <c r="C405" s="2758" t="s">
        <v>14103</v>
      </c>
      <c r="D405">
        <f t="shared" si="13"/>
        <v>7</v>
      </c>
    </row>
    <row r="406" spans="1:4" x14ac:dyDescent="0.25">
      <c r="A406" s="2755" t="s">
        <v>15542</v>
      </c>
      <c r="B406" s="281" t="str">
        <f t="shared" si="12"/>
        <v xml:space="preserve"> BC VISA Check Card issued by Woori Bank</v>
      </c>
      <c r="C406" s="2758" t="s">
        <v>14104</v>
      </c>
      <c r="D406">
        <f t="shared" si="13"/>
        <v>7</v>
      </c>
    </row>
    <row r="407" spans="1:4" x14ac:dyDescent="0.25">
      <c r="A407" s="2755" t="s">
        <v>15543</v>
      </c>
      <c r="B407" s="281" t="str">
        <f t="shared" si="12"/>
        <v xml:space="preserve"> Union Bank &amp; Trust Company Visa debit card</v>
      </c>
      <c r="C407" s="2758" t="s">
        <v>14105</v>
      </c>
      <c r="D407">
        <f t="shared" si="13"/>
        <v>7</v>
      </c>
    </row>
    <row r="408" spans="1:4" x14ac:dyDescent="0.25">
      <c r="A408" s="2755" t="s">
        <v>15544</v>
      </c>
      <c r="B408" s="281" t="str">
        <f t="shared" si="12"/>
        <v xml:space="preserve"> HSBC India Visa Silver Credit Card (India)</v>
      </c>
      <c r="C408" s="2758" t="s">
        <v>14106</v>
      </c>
      <c r="D408">
        <f t="shared" si="13"/>
        <v>7</v>
      </c>
    </row>
    <row r="409" spans="1:4" x14ac:dyDescent="0.25">
      <c r="A409" s="2755" t="s">
        <v>15545</v>
      </c>
      <c r="B409" s="281" t="str">
        <f t="shared" si="12"/>
        <v xml:space="preserve"> ICICI Bank Visa Gold Credit Card (India)</v>
      </c>
      <c r="C409" s="2758" t="s">
        <v>14107</v>
      </c>
      <c r="D409">
        <f t="shared" si="13"/>
        <v>7</v>
      </c>
    </row>
    <row r="410" spans="1:4" x14ac:dyDescent="0.25">
      <c r="A410" s="2755" t="s">
        <v>15546</v>
      </c>
      <c r="B410" s="281" t="str">
        <f t="shared" si="12"/>
        <v xml:space="preserve"> Promsvyazbank, Russia - Visa Gold Transaero Card</v>
      </c>
      <c r="C410" s="2758" t="s">
        <v>14108</v>
      </c>
      <c r="D410">
        <f t="shared" si="13"/>
        <v>7</v>
      </c>
    </row>
    <row r="411" spans="1:4" x14ac:dyDescent="0.25">
      <c r="A411" s="2755" t="s">
        <v>15547</v>
      </c>
      <c r="B411" s="281" t="str">
        <f t="shared" si="12"/>
        <v xml:space="preserve"> TCF Bank Debit Card</v>
      </c>
      <c r="C411" s="2758" t="s">
        <v>14109</v>
      </c>
      <c r="D411">
        <f t="shared" si="13"/>
        <v>5</v>
      </c>
    </row>
    <row r="412" spans="1:4" x14ac:dyDescent="0.25">
      <c r="A412" s="2755" t="s">
        <v>15548</v>
      </c>
      <c r="B412" s="281" t="str">
        <f t="shared" si="12"/>
        <v xml:space="preserve"> National City Bank Visa Debit Card</v>
      </c>
      <c r="C412" s="2758" t="s">
        <v>14110</v>
      </c>
      <c r="D412">
        <f t="shared" si="13"/>
        <v>7</v>
      </c>
    </row>
    <row r="413" spans="1:4" x14ac:dyDescent="0.25">
      <c r="A413" s="2755" t="s">
        <v>15549</v>
      </c>
      <c r="B413" s="281" t="str">
        <f t="shared" si="12"/>
        <v xml:space="preserve"> Old Navy Visa Credit Card</v>
      </c>
      <c r="C413" s="2758" t="s">
        <v>14111</v>
      </c>
      <c r="D413">
        <f t="shared" si="13"/>
        <v>7</v>
      </c>
    </row>
    <row r="414" spans="1:4" x14ac:dyDescent="0.25">
      <c r="A414" s="2755" t="s">
        <v>15550</v>
      </c>
      <c r="B414" s="281" t="str">
        <f t="shared" si="12"/>
        <v xml:space="preserve"> Chase Bank / MyECount.com Sprint Wireless' rebate debit card</v>
      </c>
      <c r="C414" s="2758" t="s">
        <v>14112</v>
      </c>
      <c r="D414">
        <f t="shared" si="13"/>
        <v>7</v>
      </c>
    </row>
    <row r="415" spans="1:4" x14ac:dyDescent="0.25">
      <c r="A415" s="2755" t="s">
        <v>15551</v>
      </c>
      <c r="B415" s="281" t="str">
        <f t="shared" si="12"/>
        <v xml:space="preserve"> mBank (PL) - Visa credit card</v>
      </c>
      <c r="C415" s="2758" t="s">
        <v>14113</v>
      </c>
      <c r="D415">
        <f t="shared" si="13"/>
        <v>7</v>
      </c>
    </row>
    <row r="416" spans="1:4" x14ac:dyDescent="0.25">
      <c r="A416" s="2755" t="s">
        <v>15552</v>
      </c>
      <c r="B416" s="281" t="str">
        <f t="shared" si="12"/>
        <v>etin Noble Bank Visa Electron Debit Card (OpenFinance.PL) (Poland)</v>
      </c>
      <c r="C416" s="2758" t="s">
        <v>14114</v>
      </c>
      <c r="D416">
        <f t="shared" si="13"/>
        <v>7</v>
      </c>
    </row>
    <row r="417" spans="1:4" x14ac:dyDescent="0.25">
      <c r="A417" s="2755" t="s">
        <v>15553</v>
      </c>
      <c r="B417" s="281" t="str">
        <f t="shared" si="12"/>
        <v xml:space="preserve"> Lloyds Bank - Visa Credit Card</v>
      </c>
      <c r="C417" s="2758" t="s">
        <v>14115</v>
      </c>
      <c r="D417">
        <f t="shared" si="13"/>
        <v>7</v>
      </c>
    </row>
    <row r="418" spans="1:4" x14ac:dyDescent="0.25">
      <c r="A418" s="2755" t="s">
        <v>15554</v>
      </c>
      <c r="B418" s="281" t="str">
        <f t="shared" si="12"/>
        <v xml:space="preserve"> Suntrust Bank - Visa Credit Card</v>
      </c>
      <c r="C418" s="2758" t="s">
        <v>14116</v>
      </c>
      <c r="D418">
        <f t="shared" si="13"/>
        <v>5</v>
      </c>
    </row>
    <row r="419" spans="1:4" x14ac:dyDescent="0.25">
      <c r="A419" s="2755" t="s">
        <v>15555</v>
      </c>
      <c r="B419" s="281" t="str">
        <f t="shared" si="12"/>
        <v xml:space="preserve"> National City Bank Visa Debit Card (Credit Card?)</v>
      </c>
      <c r="C419" s="2758" t="s">
        <v>14117</v>
      </c>
      <c r="D419">
        <f t="shared" si="13"/>
        <v>5</v>
      </c>
    </row>
    <row r="420" spans="1:4" x14ac:dyDescent="0.25">
      <c r="A420" s="2755" t="s">
        <v>15556</v>
      </c>
      <c r="B420" s="281" t="str">
        <f t="shared" si="12"/>
        <v xml:space="preserve"> Vista Federal Credit Union (Walt Disney World) Visa Debit Card</v>
      </c>
      <c r="C420" s="2758" t="s">
        <v>14118</v>
      </c>
      <c r="D420">
        <f t="shared" si="13"/>
        <v>5</v>
      </c>
    </row>
    <row r="421" spans="1:4" x14ac:dyDescent="0.25">
      <c r="A421" s="2755" t="s">
        <v>15557</v>
      </c>
      <c r="B421" s="281" t="str">
        <f t="shared" si="12"/>
        <v xml:space="preserve"> Nationwide Building Society Visa Credit Card</v>
      </c>
      <c r="C421" s="2758" t="s">
        <v>14119</v>
      </c>
      <c r="D421">
        <f t="shared" si="13"/>
        <v>7</v>
      </c>
    </row>
    <row r="422" spans="1:4" x14ac:dyDescent="0.25">
      <c r="A422" s="2755" t="s">
        <v>15558</v>
      </c>
      <c r="B422" s="281" t="str">
        <f t="shared" si="12"/>
        <v xml:space="preserve"> Valley Bank</v>
      </c>
      <c r="C422" s="2758" t="s">
        <v>14120</v>
      </c>
      <c r="D422">
        <f t="shared" si="13"/>
        <v>7</v>
      </c>
    </row>
    <row r="423" spans="1:4" x14ac:dyDescent="0.25">
      <c r="A423" s="2755" t="s">
        <v>15559</v>
      </c>
      <c r="B423" s="281" t="str">
        <f t="shared" si="12"/>
        <v xml:space="preserve"> Bank of America (USA), National Association - Classic, Debit, Visa</v>
      </c>
      <c r="C423" s="2758" t="s">
        <v>14121</v>
      </c>
      <c r="D423">
        <f t="shared" si="13"/>
        <v>7</v>
      </c>
    </row>
    <row r="424" spans="1:4" x14ac:dyDescent="0.25">
      <c r="A424" s="2755" t="s">
        <v>15560</v>
      </c>
      <c r="B424" s="281" t="str">
        <f t="shared" si="12"/>
        <v xml:space="preserve"> Credit Union Australia - Visa Debit Card</v>
      </c>
      <c r="C424" s="2758" t="s">
        <v>14122</v>
      </c>
      <c r="D424">
        <f t="shared" si="13"/>
        <v>7</v>
      </c>
    </row>
    <row r="425" spans="1:4" x14ac:dyDescent="0.25">
      <c r="A425" s="2755" t="s">
        <v>15561</v>
      </c>
      <c r="B425" s="281" t="str">
        <f t="shared" si="12"/>
        <v xml:space="preserve"> BC Card VISA Check Card</v>
      </c>
      <c r="C425" s="2758" t="s">
        <v>14123</v>
      </c>
      <c r="D425">
        <f t="shared" si="13"/>
        <v>5</v>
      </c>
    </row>
    <row r="426" spans="1:4" x14ac:dyDescent="0.25">
      <c r="A426" s="2755" t="s">
        <v>15562</v>
      </c>
      <c r="B426" s="281" t="str">
        <f t="shared" si="12"/>
        <v xml:space="preserve"> TD Bank</v>
      </c>
      <c r="C426" s="2758" t="s">
        <v>14124</v>
      </c>
      <c r="D426">
        <f t="shared" si="13"/>
        <v>5</v>
      </c>
    </row>
    <row r="427" spans="1:4" x14ac:dyDescent="0.25">
      <c r="A427" s="2755" t="s">
        <v>15551</v>
      </c>
      <c r="B427" s="281" t="str">
        <f t="shared" si="12"/>
        <v xml:space="preserve"> BRE Bank (PL) - mBank Visa Classic</v>
      </c>
      <c r="C427" s="2758" t="s">
        <v>14125</v>
      </c>
      <c r="D427">
        <f t="shared" si="13"/>
        <v>7</v>
      </c>
    </row>
    <row r="428" spans="1:4" x14ac:dyDescent="0.25">
      <c r="A428" s="2755" t="s">
        <v>15563</v>
      </c>
      <c r="B428" s="281" t="str">
        <f t="shared" si="12"/>
        <v xml:space="preserve"> Community Trust Bank( Visa Debit Card)</v>
      </c>
      <c r="C428" s="2758" t="s">
        <v>14126</v>
      </c>
      <c r="D428">
        <f t="shared" si="13"/>
        <v>5</v>
      </c>
    </row>
    <row r="429" spans="1:4" x14ac:dyDescent="0.25">
      <c r="A429" s="2755" t="s">
        <v>15564</v>
      </c>
      <c r="B429" s="281" t="str">
        <f t="shared" si="12"/>
        <v xml:space="preserve"> Nicu Dinu's Bank ( Cernavoda, Romania )</v>
      </c>
      <c r="C429" s="2758" t="s">
        <v>14127</v>
      </c>
      <c r="D429">
        <f t="shared" si="13"/>
        <v>5</v>
      </c>
    </row>
    <row r="430" spans="1:4" x14ac:dyDescent="0.25">
      <c r="A430" s="2755" t="s">
        <v>15565</v>
      </c>
      <c r="B430" s="281" t="str">
        <f t="shared" si="12"/>
        <v xml:space="preserve"> Visa gold debit card BCP-Banco de Crédito del Perú.</v>
      </c>
      <c r="C430" s="2758" t="s">
        <v>14128</v>
      </c>
      <c r="D430">
        <f t="shared" si="13"/>
        <v>7</v>
      </c>
    </row>
    <row r="431" spans="1:4" x14ac:dyDescent="0.25">
      <c r="A431" s="2755" t="s">
        <v>15566</v>
      </c>
      <c r="B431" s="281" t="str">
        <f t="shared" si="12"/>
        <v xml:space="preserve"> Visa debit card BBVA Banco Continental Perú. BBVA group.</v>
      </c>
      <c r="C431" s="2758" t="s">
        <v>14129</v>
      </c>
      <c r="D431">
        <f t="shared" si="13"/>
        <v>7</v>
      </c>
    </row>
    <row r="432" spans="1:4" x14ac:dyDescent="0.25">
      <c r="A432" s="2755" t="s">
        <v>15567</v>
      </c>
      <c r="B432" s="281" t="str">
        <f t="shared" si="12"/>
        <v xml:space="preserve"> Canadian Imperial Bank of Commerce (CIBC) Visa &amp; MBNA Quantum Visa Credit Cards</v>
      </c>
      <c r="C432" s="2758" t="s">
        <v>14130</v>
      </c>
      <c r="D432">
        <f t="shared" si="13"/>
        <v>5</v>
      </c>
    </row>
    <row r="433" spans="1:4" x14ac:dyDescent="0.25">
      <c r="A433" s="2755" t="s">
        <v>15568</v>
      </c>
      <c r="B433" s="281" t="str">
        <f t="shared" si="12"/>
        <v xml:space="preserve"> CIBC Infinite Aerogold (VISA credit card)</v>
      </c>
      <c r="C433" s="2758" t="s">
        <v>14131</v>
      </c>
      <c r="D433">
        <f t="shared" si="13"/>
        <v>7</v>
      </c>
    </row>
    <row r="434" spans="1:4" x14ac:dyDescent="0.25">
      <c r="A434" s="2755" t="s">
        <v>15569</v>
      </c>
      <c r="B434" s="281" t="str">
        <f t="shared" si="12"/>
        <v xml:space="preserve"> CIBC Aerogold (VISA credit card)</v>
      </c>
      <c r="C434" s="2758" t="s">
        <v>14132</v>
      </c>
      <c r="D434">
        <f t="shared" si="13"/>
        <v>7</v>
      </c>
    </row>
    <row r="435" spans="1:4" x14ac:dyDescent="0.25">
      <c r="A435" s="2755" t="s">
        <v>15570</v>
      </c>
      <c r="B435" s="281" t="str">
        <f t="shared" si="12"/>
        <v xml:space="preserve"> CIBC Platinum (VISA credit card)</v>
      </c>
      <c r="C435" s="2758" t="s">
        <v>14133</v>
      </c>
      <c r="D435">
        <f t="shared" si="13"/>
        <v>7</v>
      </c>
    </row>
    <row r="436" spans="1:4" x14ac:dyDescent="0.25">
      <c r="A436" s="2755" t="s">
        <v>15571</v>
      </c>
      <c r="B436" s="281" t="str">
        <f t="shared" si="12"/>
        <v xml:space="preserve"> CIBC VISA</v>
      </c>
      <c r="C436" s="2758" t="s">
        <v>14134</v>
      </c>
      <c r="D436">
        <f t="shared" si="13"/>
        <v>5</v>
      </c>
    </row>
    <row r="437" spans="1:4" x14ac:dyDescent="0.25">
      <c r="A437" s="2755" t="s">
        <v>15572</v>
      </c>
      <c r="B437" s="281" t="str">
        <f t="shared" si="12"/>
        <v xml:space="preserve"> CIBC VISA</v>
      </c>
      <c r="C437" s="2758" t="s">
        <v>14135</v>
      </c>
      <c r="D437">
        <f t="shared" si="13"/>
        <v>5</v>
      </c>
    </row>
    <row r="438" spans="1:4" x14ac:dyDescent="0.25">
      <c r="A438" s="2755" t="s">
        <v>15573</v>
      </c>
      <c r="B438" s="281" t="str">
        <f t="shared" si="12"/>
        <v xml:space="preserve"> CIBC VISA</v>
      </c>
      <c r="C438" s="2758" t="s">
        <v>14136</v>
      </c>
      <c r="D438">
        <f t="shared" si="13"/>
        <v>5</v>
      </c>
    </row>
    <row r="439" spans="1:4" x14ac:dyDescent="0.25">
      <c r="A439" s="2755" t="s">
        <v>15574</v>
      </c>
      <c r="B439" s="281" t="str">
        <f t="shared" si="12"/>
        <v xml:space="preserve"> Æon Credit Service Credit Card</v>
      </c>
      <c r="C439" s="2758" t="s">
        <v>14137</v>
      </c>
      <c r="D439">
        <f t="shared" si="13"/>
        <v>7</v>
      </c>
    </row>
    <row r="440" spans="1:4" x14ac:dyDescent="0.25">
      <c r="A440" s="2755" t="s">
        <v>15575</v>
      </c>
      <c r="B440" s="281" t="str">
        <f t="shared" si="12"/>
        <v xml:space="preserve"> CIBC VISA</v>
      </c>
      <c r="C440" s="2758" t="s">
        <v>14138</v>
      </c>
      <c r="D440">
        <f t="shared" si="13"/>
        <v>5</v>
      </c>
    </row>
    <row r="441" spans="1:4" x14ac:dyDescent="0.25">
      <c r="A441" s="2755" t="s">
        <v>15576</v>
      </c>
      <c r="B441" s="281" t="str">
        <f t="shared" si="12"/>
        <v xml:space="preserve"> Bendigo Bank Visa Blue Debit Card</v>
      </c>
      <c r="C441" s="2758" t="s">
        <v>14139</v>
      </c>
      <c r="D441">
        <f t="shared" si="13"/>
        <v>7</v>
      </c>
    </row>
    <row r="442" spans="1:4" x14ac:dyDescent="0.25">
      <c r="A442" s="2755" t="s">
        <v>15577</v>
      </c>
      <c r="B442" s="281" t="str">
        <f t="shared" si="12"/>
        <v xml:space="preserve"> CIBC VISA Debit</v>
      </c>
      <c r="C442" s="2758" t="s">
        <v>14140</v>
      </c>
      <c r="D442">
        <f t="shared" si="13"/>
        <v>5</v>
      </c>
    </row>
    <row r="443" spans="1:4" x14ac:dyDescent="0.25">
      <c r="A443" s="2755" t="s">
        <v>15577</v>
      </c>
      <c r="B443" s="281" t="str">
        <f t="shared" si="12"/>
        <v xml:space="preserve"> Marfin Laiki Bank Visa Debit Card</v>
      </c>
      <c r="C443" s="2758" t="s">
        <v>14141</v>
      </c>
      <c r="D443">
        <f t="shared" si="13"/>
        <v>5</v>
      </c>
    </row>
    <row r="444" spans="1:4" x14ac:dyDescent="0.25">
      <c r="A444" s="2755" t="s">
        <v>15578</v>
      </c>
      <c r="B444" s="281" t="str">
        <f t="shared" si="12"/>
        <v xml:space="preserve"> St George Bank Visa Debit Card</v>
      </c>
      <c r="C444" s="2758" t="s">
        <v>14142</v>
      </c>
      <c r="D444">
        <f t="shared" si="13"/>
        <v>5</v>
      </c>
    </row>
    <row r="445" spans="1:4" x14ac:dyDescent="0.25">
      <c r="A445" s="2755" t="s">
        <v>15579</v>
      </c>
      <c r="B445" s="281" t="str">
        <f t="shared" si="12"/>
        <v xml:space="preserve"> Visa Electron - Popular Bank (NY) a Branch of Banco Popular Dominicano</v>
      </c>
      <c r="C445" s="2758" t="s">
        <v>14143</v>
      </c>
      <c r="D445">
        <f t="shared" si="13"/>
        <v>5</v>
      </c>
    </row>
    <row r="446" spans="1:4" x14ac:dyDescent="0.25">
      <c r="A446" s="2755" t="s">
        <v>15580</v>
      </c>
      <c r="B446" s="281" t="str">
        <f t="shared" si="12"/>
        <v xml:space="preserve"> Lloyds TSB VISA</v>
      </c>
      <c r="C446" s="2758" t="s">
        <v>14144</v>
      </c>
      <c r="D446">
        <f t="shared" si="13"/>
        <v>7</v>
      </c>
    </row>
    <row r="447" spans="1:4" x14ac:dyDescent="0.25">
      <c r="A447" s="2755" t="s">
        <v>15581</v>
      </c>
      <c r="B447" s="281" t="str">
        <f t="shared" si="12"/>
        <v xml:space="preserve"> Co-operative Bank Visa Debit Card (formerly Visa Electron)</v>
      </c>
      <c r="C447" s="2758" t="s">
        <v>14145</v>
      </c>
      <c r="D447">
        <f t="shared" si="13"/>
        <v>7</v>
      </c>
    </row>
    <row r="448" spans="1:4" x14ac:dyDescent="0.25">
      <c r="A448" s="2755" t="s">
        <v>15582</v>
      </c>
      <c r="B448" s="281" t="str">
        <f t="shared" si="12"/>
        <v xml:space="preserve"> Banco de Chile Visa Credit Card</v>
      </c>
      <c r="C448" s="2758" t="s">
        <v>14146</v>
      </c>
      <c r="D448">
        <f t="shared" si="13"/>
        <v>7</v>
      </c>
    </row>
    <row r="449" spans="1:4" x14ac:dyDescent="0.25">
      <c r="A449" s="2755" t="s">
        <v>15583</v>
      </c>
      <c r="B449" s="281" t="str">
        <f t="shared" si="12"/>
        <v xml:space="preserve"> ANZ Bank Visa Credit Card</v>
      </c>
      <c r="C449" s="2758" t="s">
        <v>14147</v>
      </c>
      <c r="D449">
        <f t="shared" si="13"/>
        <v>5</v>
      </c>
    </row>
    <row r="450" spans="1:4" x14ac:dyDescent="0.25">
      <c r="A450" s="2755" t="s">
        <v>15584</v>
      </c>
      <c r="B450" s="281" t="str">
        <f t="shared" ref="B450:B513" si="14">MID(C450,D450 + 2,1000)</f>
        <v xml:space="preserve"> Royal Bank of Canada (CA) - Visa</v>
      </c>
      <c r="C450" s="2758" t="s">
        <v>14148</v>
      </c>
      <c r="D450">
        <f t="shared" si="13"/>
        <v>5</v>
      </c>
    </row>
    <row r="451" spans="1:4" x14ac:dyDescent="0.25">
      <c r="A451" s="2755" t="s">
        <v>15585</v>
      </c>
      <c r="B451" s="281" t="str">
        <f t="shared" si="14"/>
        <v xml:space="preserve"> Seylan Bank, Sri Lanka</v>
      </c>
      <c r="C451" s="2758" t="s">
        <v>14149</v>
      </c>
      <c r="D451">
        <f t="shared" ref="D451:D514" si="15">SEARCH(" ",C451)</f>
        <v>5</v>
      </c>
    </row>
    <row r="452" spans="1:4" x14ac:dyDescent="0.25">
      <c r="A452" s="2755" t="s">
        <v>15586</v>
      </c>
      <c r="B452" s="281" t="str">
        <f t="shared" si="14"/>
        <v xml:space="preserve"> Royal Bank of Canada (CA) - Visa</v>
      </c>
      <c r="C452" s="2758" t="s">
        <v>14150</v>
      </c>
      <c r="D452">
        <f t="shared" si="15"/>
        <v>5</v>
      </c>
    </row>
    <row r="453" spans="1:4" x14ac:dyDescent="0.25">
      <c r="A453" s="2755" t="s">
        <v>15587</v>
      </c>
      <c r="B453" s="281" t="str">
        <f t="shared" si="14"/>
        <v xml:space="preserve"> Bank of China - Visa Credit Card</v>
      </c>
      <c r="C453" s="2758" t="s">
        <v>14151</v>
      </c>
      <c r="D453">
        <f t="shared" si="15"/>
        <v>7</v>
      </c>
    </row>
    <row r="454" spans="1:4" x14ac:dyDescent="0.25">
      <c r="A454" s="2755" t="s">
        <v>15588</v>
      </c>
      <c r="B454" s="281" t="str">
        <f t="shared" si="14"/>
        <v xml:space="preserve"> Bancolombia (CB)</v>
      </c>
      <c r="C454" s="2758" t="s">
        <v>14152</v>
      </c>
      <c r="D454">
        <f t="shared" si="15"/>
        <v>5</v>
      </c>
    </row>
    <row r="455" spans="1:4" x14ac:dyDescent="0.25">
      <c r="A455" s="2755" t="s">
        <v>15589</v>
      </c>
      <c r="B455" s="281" t="str">
        <f t="shared" si="14"/>
        <v xml:space="preserve"> Royal Bank of Canada RBC AVION Visa (Platinum/Infinite)</v>
      </c>
      <c r="C455" s="2758" t="s">
        <v>14153</v>
      </c>
      <c r="D455">
        <f t="shared" si="15"/>
        <v>5</v>
      </c>
    </row>
    <row r="456" spans="1:4" x14ac:dyDescent="0.25">
      <c r="A456" s="2755" t="s">
        <v>15590</v>
      </c>
      <c r="B456" s="281" t="str">
        <f t="shared" si="14"/>
        <v xml:space="preserve"> Royal Bank of Canada (CA) - VISA</v>
      </c>
      <c r="C456" s="2758" t="s">
        <v>14154</v>
      </c>
      <c r="D456">
        <f t="shared" si="15"/>
        <v>7</v>
      </c>
    </row>
    <row r="457" spans="1:4" x14ac:dyDescent="0.25">
      <c r="A457" s="2755" t="s">
        <v>15591</v>
      </c>
      <c r="B457" s="281" t="str">
        <f t="shared" si="14"/>
        <v xml:space="preserve"> RBC Banque Royale VISA BUSINESS (Affaires) - VISA</v>
      </c>
      <c r="C457" s="2758" t="s">
        <v>14155</v>
      </c>
      <c r="D457">
        <f t="shared" si="15"/>
        <v>5</v>
      </c>
    </row>
    <row r="458" spans="1:4" x14ac:dyDescent="0.25">
      <c r="A458" s="2755" t="s">
        <v>15592</v>
      </c>
      <c r="B458" s="281" t="str">
        <f t="shared" si="14"/>
        <v xml:space="preserve"> DBS Bank Credit Card (Hong Kong)</v>
      </c>
      <c r="C458" s="2758" t="s">
        <v>14156</v>
      </c>
      <c r="D458">
        <f t="shared" si="15"/>
        <v>7</v>
      </c>
    </row>
    <row r="459" spans="1:4" x14ac:dyDescent="0.25">
      <c r="A459" s="2755" t="s">
        <v>15593</v>
      </c>
      <c r="B459" s="281" t="str">
        <f t="shared" si="14"/>
        <v xml:space="preserve"> Shinhan Bank VISA Check Card</v>
      </c>
      <c r="C459" s="2758" t="s">
        <v>14157</v>
      </c>
      <c r="D459">
        <f t="shared" si="15"/>
        <v>7</v>
      </c>
    </row>
    <row r="460" spans="1:4" x14ac:dyDescent="0.25">
      <c r="A460" s="2755" t="s">
        <v>15594</v>
      </c>
      <c r="B460" s="281" t="str">
        <f t="shared" si="14"/>
        <v xml:space="preserve"> Royal Bank of Canada (CA) - Client Card (ATM/INTERAC)</v>
      </c>
      <c r="C460" s="2758" t="s">
        <v>14158</v>
      </c>
      <c r="D460">
        <f t="shared" si="15"/>
        <v>5</v>
      </c>
    </row>
    <row r="461" spans="1:4" x14ac:dyDescent="0.25">
      <c r="A461" s="2755" t="s">
        <v>15595</v>
      </c>
      <c r="B461" s="281" t="str">
        <f t="shared" si="14"/>
        <v xml:space="preserve"> TD Bank CAD VISA</v>
      </c>
      <c r="C461" s="2758" t="s">
        <v>14159</v>
      </c>
      <c r="D461">
        <f t="shared" si="15"/>
        <v>5</v>
      </c>
    </row>
    <row r="462" spans="1:4" x14ac:dyDescent="0.25">
      <c r="A462" s="2755" t="s">
        <v>15596</v>
      </c>
      <c r="B462" s="281" t="str">
        <f t="shared" si="14"/>
        <v xml:space="preserve"> TD Bank CAD VISA infinite</v>
      </c>
      <c r="C462" s="2758" t="s">
        <v>14160</v>
      </c>
      <c r="D462">
        <f t="shared" si="15"/>
        <v>7</v>
      </c>
    </row>
    <row r="463" spans="1:4" x14ac:dyDescent="0.25">
      <c r="A463" s="2755" t="s">
        <v>15597</v>
      </c>
      <c r="B463" s="281" t="str">
        <f t="shared" si="14"/>
        <v xml:space="preserve"> MetaBank Visa</v>
      </c>
      <c r="C463" s="2758" t="s">
        <v>14161</v>
      </c>
      <c r="D463">
        <f t="shared" si="15"/>
        <v>5</v>
      </c>
    </row>
    <row r="464" spans="1:4" x14ac:dyDescent="0.25">
      <c r="A464" s="2755" t="s">
        <v>15598</v>
      </c>
      <c r="B464" s="281" t="str">
        <f t="shared" si="14"/>
        <v xml:space="preserve"> VISA Desjardins Group</v>
      </c>
      <c r="C464" s="2758" t="s">
        <v>14162</v>
      </c>
      <c r="D464">
        <f t="shared" si="15"/>
        <v>5</v>
      </c>
    </row>
    <row r="465" spans="1:4" x14ac:dyDescent="0.25">
      <c r="A465" s="2755" t="s">
        <v>15599</v>
      </c>
      <c r="B465" s="281" t="str">
        <f t="shared" si="14"/>
        <v xml:space="preserve"> NAB Gold Affinity</v>
      </c>
      <c r="C465" s="2758" t="s">
        <v>14163</v>
      </c>
      <c r="D465">
        <f t="shared" si="15"/>
        <v>7</v>
      </c>
    </row>
    <row r="466" spans="1:4" x14ac:dyDescent="0.25">
      <c r="A466" s="2755" t="s">
        <v>15600</v>
      </c>
      <c r="B466" s="281" t="str">
        <f t="shared" si="14"/>
        <v xml:space="preserve"> Banco Mercantil Venezuela Visa Card</v>
      </c>
      <c r="C466" s="2758" t="s">
        <v>14164</v>
      </c>
      <c r="D466">
        <f t="shared" si="15"/>
        <v>7</v>
      </c>
    </row>
    <row r="467" spans="1:4" x14ac:dyDescent="0.25">
      <c r="A467" s="2755" t="s">
        <v>15601</v>
      </c>
      <c r="B467" s="281" t="str">
        <f t="shared" si="14"/>
        <v xml:space="preserve"> Scotiabank - Visa Card</v>
      </c>
      <c r="C467" s="2758" t="s">
        <v>14165</v>
      </c>
      <c r="D467">
        <f t="shared" si="15"/>
        <v>5</v>
      </c>
    </row>
    <row r="468" spans="1:4" x14ac:dyDescent="0.25">
      <c r="A468" s="2755" t="s">
        <v>15602</v>
      </c>
      <c r="B468" s="281" t="str">
        <f t="shared" si="14"/>
        <v xml:space="preserve"> Scotiabank - Interac Debit Card</v>
      </c>
      <c r="C468" s="2758" t="s">
        <v>14166</v>
      </c>
      <c r="D468">
        <f t="shared" si="15"/>
        <v>5</v>
      </c>
    </row>
    <row r="469" spans="1:4" x14ac:dyDescent="0.25">
      <c r="A469" s="2755" t="s">
        <v>15603</v>
      </c>
      <c r="B469" s="281" t="str">
        <f t="shared" si="14"/>
        <v xml:space="preserve"> Scotiabank - Visa Card</v>
      </c>
      <c r="C469" s="2758" t="s">
        <v>14167</v>
      </c>
      <c r="D469">
        <f t="shared" si="15"/>
        <v>5</v>
      </c>
    </row>
    <row r="470" spans="1:4" x14ac:dyDescent="0.25">
      <c r="A470" s="2755" t="s">
        <v>15604</v>
      </c>
      <c r="B470" s="281" t="str">
        <f t="shared" si="14"/>
        <v xml:space="preserve"> Scotiabank - Visa Card</v>
      </c>
      <c r="C470" s="2758" t="s">
        <v>14168</v>
      </c>
      <c r="D470">
        <f t="shared" si="15"/>
        <v>5</v>
      </c>
    </row>
    <row r="471" spans="1:4" x14ac:dyDescent="0.25">
      <c r="A471" s="2755" t="s">
        <v>15605</v>
      </c>
      <c r="B471" s="281" t="str">
        <f t="shared" si="14"/>
        <v xml:space="preserve"> ScotiaBank - Visa Gold</v>
      </c>
      <c r="C471" s="2758" t="s">
        <v>14169</v>
      </c>
      <c r="D471">
        <f t="shared" si="15"/>
        <v>7</v>
      </c>
    </row>
    <row r="472" spans="1:4" x14ac:dyDescent="0.25">
      <c r="A472" s="2755" t="s">
        <v>15606</v>
      </c>
      <c r="B472" s="281" t="str">
        <f t="shared" si="14"/>
        <v xml:space="preserve"> ScotiaBank - Visa Infinite</v>
      </c>
      <c r="C472" s="2758" t="s">
        <v>14170</v>
      </c>
      <c r="D472">
        <f t="shared" si="15"/>
        <v>7</v>
      </c>
    </row>
    <row r="473" spans="1:4" x14ac:dyDescent="0.25">
      <c r="A473" s="2755" t="s">
        <v>15607</v>
      </c>
      <c r="B473" s="281" t="str">
        <f t="shared" si="14"/>
        <v xml:space="preserve"> Nordea (SE) - Visa Electron</v>
      </c>
      <c r="C473" s="2758" t="s">
        <v>14171</v>
      </c>
      <c r="D473">
        <f t="shared" si="15"/>
        <v>7</v>
      </c>
    </row>
    <row r="474" spans="1:4" x14ac:dyDescent="0.25">
      <c r="A474" s="2755" t="s">
        <v>15608</v>
      </c>
      <c r="B474" s="281" t="str">
        <f t="shared" si="14"/>
        <v xml:space="preserve"> Barclays Bank (UK) - Connect Visa Debit Card</v>
      </c>
      <c r="C474" s="2758" t="s">
        <v>14172</v>
      </c>
      <c r="D474">
        <f t="shared" si="15"/>
        <v>7</v>
      </c>
    </row>
    <row r="475" spans="1:4" x14ac:dyDescent="0.25">
      <c r="A475" s="2755" t="s">
        <v>15609</v>
      </c>
      <c r="B475" s="281" t="str">
        <f t="shared" si="14"/>
        <v xml:space="preserve"> Barclays Bank (UK) - Connect Visa Debit Card</v>
      </c>
      <c r="C475" s="2758" t="s">
        <v>14173</v>
      </c>
      <c r="D475">
        <f t="shared" si="15"/>
        <v>7</v>
      </c>
    </row>
    <row r="476" spans="1:4" x14ac:dyDescent="0.25">
      <c r="A476" s="2755" t="s">
        <v>15610</v>
      </c>
      <c r="B476" s="281" t="str">
        <f t="shared" si="14"/>
        <v xml:space="preserve"> permanent tsb Visa Credit Card</v>
      </c>
      <c r="C476" s="2758" t="s">
        <v>14174</v>
      </c>
      <c r="D476">
        <f t="shared" si="15"/>
        <v>7</v>
      </c>
    </row>
    <row r="477" spans="1:4" x14ac:dyDescent="0.25">
      <c r="A477" s="2755" t="s">
        <v>15611</v>
      </c>
      <c r="B477" s="281" t="str">
        <f t="shared" si="14"/>
        <v xml:space="preserve"> Friulcassa / CartaSi (IT) - Visa Card</v>
      </c>
      <c r="C477" s="2758" t="s">
        <v>14175</v>
      </c>
      <c r="D477">
        <f t="shared" si="15"/>
        <v>7</v>
      </c>
    </row>
    <row r="478" spans="1:4" x14ac:dyDescent="0.25">
      <c r="A478" s="2755" t="s">
        <v>15612</v>
      </c>
      <c r="B478" s="281" t="str">
        <f t="shared" si="14"/>
        <v xml:space="preserve"> CartaSi (IT) - Visa Card</v>
      </c>
      <c r="C478" s="2758" t="s">
        <v>14176</v>
      </c>
      <c r="D478">
        <f t="shared" si="15"/>
        <v>7</v>
      </c>
    </row>
    <row r="479" spans="1:4" x14ac:dyDescent="0.25">
      <c r="A479" s="2755" t="s">
        <v>15613</v>
      </c>
      <c r="B479" s="281" t="str">
        <f t="shared" si="14"/>
        <v xml:space="preserve"> Carte d'accès Desjardins / VISA Desjardins</v>
      </c>
      <c r="C479" s="2758" t="s">
        <v>14177</v>
      </c>
      <c r="D479">
        <f t="shared" si="15"/>
        <v>5</v>
      </c>
    </row>
    <row r="480" spans="1:4" x14ac:dyDescent="0.25">
      <c r="A480" s="2755" t="s">
        <v>15614</v>
      </c>
      <c r="B480" s="281" t="str">
        <f t="shared" si="14"/>
        <v xml:space="preserve"> Standard Chartered Manhattan Platinum VISA (India)</v>
      </c>
      <c r="C480" s="2758" t="s">
        <v>14178</v>
      </c>
      <c r="D480">
        <f t="shared" si="15"/>
        <v>5</v>
      </c>
    </row>
    <row r="481" spans="1:4" x14ac:dyDescent="0.25">
      <c r="A481" s="2755" t="s">
        <v>15615</v>
      </c>
      <c r="B481" s="281" t="str">
        <f t="shared" si="14"/>
        <v xml:space="preserve"> Rakuten Bank - Japan</v>
      </c>
      <c r="C481" s="2758" t="s">
        <v>14179</v>
      </c>
      <c r="D481">
        <f t="shared" si="15"/>
        <v>5</v>
      </c>
    </row>
    <row r="482" spans="1:4" x14ac:dyDescent="0.25">
      <c r="A482" s="2755" t="s">
        <v>15616</v>
      </c>
      <c r="B482" s="281" t="str">
        <f t="shared" si="14"/>
        <v xml:space="preserve"> Visa Debit UK</v>
      </c>
      <c r="C482" s="2758" t="s">
        <v>14180</v>
      </c>
      <c r="D482">
        <f t="shared" si="15"/>
        <v>5</v>
      </c>
    </row>
    <row r="483" spans="1:4" x14ac:dyDescent="0.25">
      <c r="A483" s="2755" t="s">
        <v>15617</v>
      </c>
      <c r="B483" s="281" t="str">
        <f t="shared" si="14"/>
        <v xml:space="preserve"> RBS Visa Credit Card</v>
      </c>
      <c r="C483" s="2758" t="s">
        <v>14181</v>
      </c>
      <c r="D483">
        <f t="shared" si="15"/>
        <v>7</v>
      </c>
    </row>
    <row r="484" spans="1:4" x14ac:dyDescent="0.25">
      <c r="A484" s="2755" t="s">
        <v>15618</v>
      </c>
      <c r="B484" s="281" t="str">
        <f t="shared" si="14"/>
        <v xml:space="preserve"> First Direct (UK) - Visa Credit Card</v>
      </c>
      <c r="C484" s="2758" t="s">
        <v>14182</v>
      </c>
      <c r="D484">
        <f t="shared" si="15"/>
        <v>7</v>
      </c>
    </row>
    <row r="485" spans="1:4" x14ac:dyDescent="0.25">
      <c r="A485" s="2755" t="s">
        <v>15619</v>
      </c>
      <c r="B485" s="281" t="str">
        <f t="shared" si="14"/>
        <v xml:space="preserve"> Nationwide Building Society (UK) - Visa Debit Card</v>
      </c>
      <c r="C485" s="2758" t="s">
        <v>14183</v>
      </c>
      <c r="D485">
        <f t="shared" si="15"/>
        <v>7</v>
      </c>
    </row>
    <row r="486" spans="1:4" x14ac:dyDescent="0.25">
      <c r="A486" s="2755" t="s">
        <v>15620</v>
      </c>
      <c r="B486" s="281" t="str">
        <f t="shared" si="14"/>
        <v xml:space="preserve"> First Direct (a division of HSBC UK) Visa Debit Card</v>
      </c>
      <c r="C486" s="2758" t="s">
        <v>14184</v>
      </c>
      <c r="D486">
        <f t="shared" si="15"/>
        <v>7</v>
      </c>
    </row>
    <row r="487" spans="1:4" x14ac:dyDescent="0.25">
      <c r="A487" s="2755" t="s">
        <v>15621</v>
      </c>
      <c r="B487" s="281" t="str">
        <f t="shared" si="14"/>
        <v xml:space="preserve"> Slovenská sporiteľňa Visa</v>
      </c>
      <c r="C487" s="2758" t="s">
        <v>14185</v>
      </c>
      <c r="D487">
        <f t="shared" si="15"/>
        <v>7</v>
      </c>
    </row>
    <row r="488" spans="1:4" x14ac:dyDescent="0.25">
      <c r="A488" s="2755" t="s">
        <v>15622</v>
      </c>
      <c r="B488" s="281" t="str">
        <f t="shared" si="14"/>
        <v xml:space="preserve"> First Trust Bank (UK) - Visa Debit Card</v>
      </c>
      <c r="C488" s="2758" t="s">
        <v>14186</v>
      </c>
      <c r="D488">
        <f t="shared" si="15"/>
        <v>7</v>
      </c>
    </row>
    <row r="489" spans="1:4" x14ac:dyDescent="0.25">
      <c r="A489" s="2755" t="s">
        <v>15623</v>
      </c>
      <c r="B489" s="281" t="str">
        <f t="shared" si="14"/>
        <v xml:space="preserve"> Co-operative Bank (UK) - Visa Credit Card</v>
      </c>
      <c r="C489" s="2758" t="s">
        <v>14187</v>
      </c>
      <c r="D489">
        <f t="shared" si="15"/>
        <v>7</v>
      </c>
    </row>
    <row r="490" spans="1:4" x14ac:dyDescent="0.25">
      <c r="A490" s="2755" t="s">
        <v>15624</v>
      </c>
      <c r="B490" s="281" t="str">
        <f t="shared" si="14"/>
        <v xml:space="preserve"> Banque Laurentienne du Canada / Laurentian Bank of Canada (CA) - Visa</v>
      </c>
      <c r="C490" s="2758" t="s">
        <v>14188</v>
      </c>
      <c r="D490">
        <f t="shared" si="15"/>
        <v>5</v>
      </c>
    </row>
    <row r="491" spans="1:4" x14ac:dyDescent="0.25">
      <c r="A491" s="2755" t="s">
        <v>15625</v>
      </c>
      <c r="B491" s="281" t="str">
        <f t="shared" si="14"/>
        <v xml:space="preserve"> BANESCO (former BancUnion Visa) - Venezuela.</v>
      </c>
      <c r="C491" s="2758" t="s">
        <v>14189</v>
      </c>
      <c r="D491">
        <f t="shared" si="15"/>
        <v>5</v>
      </c>
    </row>
    <row r="492" spans="1:4" x14ac:dyDescent="0.25">
      <c r="A492" s="2755" t="s">
        <v>15626</v>
      </c>
      <c r="B492" s="281" t="str">
        <f t="shared" si="14"/>
        <v xml:space="preserve"> Citibank Australia (AU) Visa Card</v>
      </c>
      <c r="C492" s="2758" t="s">
        <v>14190</v>
      </c>
      <c r="D492">
        <f t="shared" si="15"/>
        <v>7</v>
      </c>
    </row>
    <row r="493" spans="1:4" x14ac:dyDescent="0.25">
      <c r="A493" s="2755" t="s">
        <v>15627</v>
      </c>
      <c r="B493" s="281" t="str">
        <f t="shared" si="14"/>
        <v xml:space="preserve"> UOB (SG) A*STAR VISA Corporate Gold Credit Card</v>
      </c>
      <c r="C493" s="2758" t="s">
        <v>14191</v>
      </c>
      <c r="D493">
        <f t="shared" si="15"/>
        <v>7</v>
      </c>
    </row>
    <row r="494" spans="1:4" x14ac:dyDescent="0.25">
      <c r="A494" s="2755" t="s">
        <v>15628</v>
      </c>
      <c r="B494" s="281" t="str">
        <f t="shared" si="14"/>
        <v xml:space="preserve"> Santander (Previously Abbey (bank)) Visa Debit Card</v>
      </c>
      <c r="C494" s="2758" t="s">
        <v>14192</v>
      </c>
      <c r="D494">
        <f t="shared" si="15"/>
        <v>7</v>
      </c>
    </row>
    <row r="495" spans="1:4" x14ac:dyDescent="0.25">
      <c r="A495" s="2755" t="s">
        <v>15629</v>
      </c>
      <c r="B495" s="281" t="str">
        <f t="shared" si="14"/>
        <v xml:space="preserve"> BHW (DE) - Visa Charge Card</v>
      </c>
      <c r="C495" s="2758" t="s">
        <v>14193</v>
      </c>
      <c r="D495">
        <f t="shared" si="15"/>
        <v>7</v>
      </c>
    </row>
    <row r="496" spans="1:4" x14ac:dyDescent="0.25">
      <c r="A496" s="2755" t="s">
        <v>15630</v>
      </c>
      <c r="B496" s="281" t="str">
        <f t="shared" si="14"/>
        <v xml:space="preserve"> ASB Bank Visa Credit Card (New Zealand)</v>
      </c>
      <c r="C496" s="2758" t="s">
        <v>14194</v>
      </c>
      <c r="D496">
        <f t="shared" si="15"/>
        <v>7</v>
      </c>
    </row>
    <row r="497" spans="1:4" x14ac:dyDescent="0.25">
      <c r="A497" s="2755" t="s">
        <v>15631</v>
      </c>
      <c r="B497" s="281" t="str">
        <f t="shared" si="14"/>
        <v xml:space="preserve"> Westpac New Zealand Visa Credit Card</v>
      </c>
      <c r="C497" s="2758" t="s">
        <v>14195</v>
      </c>
      <c r="D497">
        <f t="shared" si="15"/>
        <v>7</v>
      </c>
    </row>
    <row r="498" spans="1:4" x14ac:dyDescent="0.25">
      <c r="A498" s="2755" t="s">
        <v>15632</v>
      </c>
      <c r="B498" s="281" t="str">
        <f t="shared" si="14"/>
        <v xml:space="preserve"> Banco Popular de Puerto Rico - Visa credit and debit cards</v>
      </c>
      <c r="C498" s="2758" t="s">
        <v>14196</v>
      </c>
      <c r="D498">
        <f t="shared" si="15"/>
        <v>5</v>
      </c>
    </row>
    <row r="499" spans="1:4" x14ac:dyDescent="0.25">
      <c r="A499" s="2755" t="s">
        <v>15633</v>
      </c>
      <c r="B499" s="281" t="str">
        <f t="shared" si="14"/>
        <v xml:space="preserve"> Cooperative Bank (UK) - Visa</v>
      </c>
      <c r="C499" s="2758" t="s">
        <v>14197</v>
      </c>
      <c r="D499">
        <f t="shared" si="15"/>
        <v>7</v>
      </c>
    </row>
    <row r="500" spans="1:4" x14ac:dyDescent="0.25">
      <c r="A500" s="2755" t="s">
        <v>15634</v>
      </c>
      <c r="B500" s="281" t="str">
        <f t="shared" si="14"/>
        <v xml:space="preserve"> TD Bank/General Motors Corporation GM CAD VISA</v>
      </c>
      <c r="C500" s="2758" t="s">
        <v>14198</v>
      </c>
      <c r="D500">
        <f t="shared" si="15"/>
        <v>5</v>
      </c>
    </row>
    <row r="501" spans="1:4" x14ac:dyDescent="0.25">
      <c r="A501" s="2755" t="s">
        <v>15635</v>
      </c>
      <c r="B501" s="281" t="str">
        <f t="shared" si="14"/>
        <v xml:space="preserve"> GM-Visa Card (CAD) issued by TDCanada Trust</v>
      </c>
      <c r="C501" s="2758" t="s">
        <v>14199</v>
      </c>
      <c r="D501">
        <f t="shared" si="15"/>
        <v>7</v>
      </c>
    </row>
    <row r="502" spans="1:4" x14ac:dyDescent="0.25">
      <c r="A502" s="2755" t="s">
        <v>15636</v>
      </c>
      <c r="B502" s="281" t="str">
        <f t="shared" si="14"/>
        <v xml:space="preserve"> Cooperative Bank (UK)</v>
      </c>
      <c r="C502" s="2758" t="s">
        <v>14200</v>
      </c>
      <c r="D502">
        <f t="shared" si="15"/>
        <v>5</v>
      </c>
    </row>
    <row r="503" spans="1:4" x14ac:dyDescent="0.25">
      <c r="A503" s="2755" t="s">
        <v>15637</v>
      </c>
      <c r="B503" s="281" t="str">
        <f t="shared" si="14"/>
        <v xml:space="preserve"> Bank of East Asia Classic Credit Card (Hong Kong)</v>
      </c>
      <c r="C503" s="2758" t="s">
        <v>14201</v>
      </c>
      <c r="D503">
        <f t="shared" si="15"/>
        <v>7</v>
      </c>
    </row>
    <row r="504" spans="1:4" x14ac:dyDescent="0.25">
      <c r="A504" s="2755" t="s">
        <v>15638</v>
      </c>
      <c r="B504" s="281" t="str">
        <f t="shared" si="14"/>
        <v xml:space="preserve"> Bank of East Asia Gold Credit Card (Hong Kong)</v>
      </c>
      <c r="C504" s="2758" t="s">
        <v>14202</v>
      </c>
      <c r="D504">
        <f t="shared" si="15"/>
        <v>7</v>
      </c>
    </row>
    <row r="505" spans="1:4" x14ac:dyDescent="0.25">
      <c r="A505" s="2755" t="s">
        <v>15639</v>
      </c>
      <c r="B505" s="281" t="str">
        <f t="shared" si="14"/>
        <v xml:space="preserve"> Wing Hang Bank Credit Card (Hong Kong)</v>
      </c>
      <c r="C505" s="2758" t="s">
        <v>14203</v>
      </c>
      <c r="D505">
        <f t="shared" si="15"/>
        <v>5</v>
      </c>
    </row>
    <row r="506" spans="1:4" x14ac:dyDescent="0.25">
      <c r="A506" s="2755" t="s">
        <v>15640</v>
      </c>
      <c r="B506" s="281" t="str">
        <f t="shared" si="14"/>
        <v xml:space="preserve"> ICICI Bank Visa Platinum Debit Card (India)</v>
      </c>
      <c r="C506" s="2758" t="s">
        <v>14204</v>
      </c>
      <c r="D506">
        <f t="shared" si="15"/>
        <v>7</v>
      </c>
    </row>
    <row r="507" spans="1:4" x14ac:dyDescent="0.25">
      <c r="A507" s="2755" t="s">
        <v>15641</v>
      </c>
      <c r="B507" s="281" t="str">
        <f t="shared" si="14"/>
        <v xml:space="preserve"> Cooperative Bank Platinum VISA (UK)</v>
      </c>
      <c r="C507" s="2758" t="s">
        <v>14205</v>
      </c>
      <c r="D507">
        <f t="shared" si="15"/>
        <v>5</v>
      </c>
    </row>
    <row r="508" spans="1:4" x14ac:dyDescent="0.25">
      <c r="A508" s="2755" t="s">
        <v>15641</v>
      </c>
      <c r="B508" s="281" t="str">
        <f t="shared" si="14"/>
        <v xml:space="preserve"> Bank of Ceylon VISA Credit Card (UK)</v>
      </c>
      <c r="C508" s="2758" t="s">
        <v>14206</v>
      </c>
      <c r="D508">
        <f t="shared" si="15"/>
        <v>5</v>
      </c>
    </row>
    <row r="509" spans="1:4" x14ac:dyDescent="0.25">
      <c r="A509" s="2755" t="s">
        <v>15642</v>
      </c>
      <c r="B509" s="281" t="str">
        <f t="shared" si="14"/>
        <v xml:space="preserve"> Bancomer Azul Clásica Credit Card (México)</v>
      </c>
      <c r="C509" s="2758" t="s">
        <v>14207</v>
      </c>
      <c r="D509">
        <f t="shared" si="15"/>
        <v>7</v>
      </c>
    </row>
    <row r="510" spans="1:4" x14ac:dyDescent="0.25">
      <c r="A510" s="2755" t="s">
        <v>15643</v>
      </c>
      <c r="B510" s="281" t="str">
        <f t="shared" si="14"/>
        <v xml:space="preserve"> Citibank Visa Vodafone (Greece)</v>
      </c>
      <c r="C510" s="2758" t="s">
        <v>14208</v>
      </c>
      <c r="D510">
        <f t="shared" si="15"/>
        <v>5</v>
      </c>
    </row>
    <row r="511" spans="1:4" x14ac:dyDescent="0.25">
      <c r="A511" s="2755" t="s">
        <v>15644</v>
      </c>
      <c r="B511" s="281" t="str">
        <f t="shared" si="14"/>
        <v xml:space="preserve"> Debit Card Bank of credit (PE)</v>
      </c>
      <c r="C511" s="2758" t="s">
        <v>14209</v>
      </c>
      <c r="D511">
        <f t="shared" si="15"/>
        <v>5</v>
      </c>
    </row>
    <row r="512" spans="1:4" x14ac:dyDescent="0.25">
      <c r="A512" s="2755" t="s">
        <v>15645</v>
      </c>
      <c r="B512" s="281" t="str">
        <f t="shared" si="14"/>
        <v xml:space="preserve"> National Australia Bank (AU) - GOLD VISA Credit Card</v>
      </c>
      <c r="C512" s="2758" t="s">
        <v>14210</v>
      </c>
      <c r="D512">
        <f t="shared" si="15"/>
        <v>7</v>
      </c>
    </row>
    <row r="513" spans="1:4" x14ac:dyDescent="0.25">
      <c r="A513" s="2755" t="s">
        <v>15646</v>
      </c>
      <c r="B513" s="281" t="str">
        <f t="shared" si="14"/>
        <v xml:space="preserve"> National Australia Bank VISA (AU) - Credit Card</v>
      </c>
      <c r="C513" s="2758" t="s">
        <v>14211</v>
      </c>
      <c r="D513">
        <f t="shared" si="15"/>
        <v>7</v>
      </c>
    </row>
    <row r="514" spans="1:4" x14ac:dyDescent="0.25">
      <c r="A514" s="2755" t="s">
        <v>15647</v>
      </c>
      <c r="B514" s="281" t="str">
        <f t="shared" ref="B514:B577" si="16">MID(C514,D514 + 2,1000)</f>
        <v xml:space="preserve"> Hang Seng Bank Credit Card</v>
      </c>
      <c r="C514" s="2758" t="s">
        <v>14212</v>
      </c>
      <c r="D514">
        <f t="shared" si="15"/>
        <v>7</v>
      </c>
    </row>
    <row r="515" spans="1:4" x14ac:dyDescent="0.25">
      <c r="A515" s="2755" t="s">
        <v>15648</v>
      </c>
      <c r="B515" s="281" t="str">
        <f t="shared" si="16"/>
        <v xml:space="preserve"> CHASE (formerly Washington Mutual/Providian) Platinum VISA Credit Card</v>
      </c>
      <c r="C515" s="2758" t="s">
        <v>14213</v>
      </c>
      <c r="D515">
        <f t="shared" ref="D515:D578" si="17">SEARCH(" ",C515)</f>
        <v>5</v>
      </c>
    </row>
    <row r="516" spans="1:4" x14ac:dyDescent="0.25">
      <c r="A516" s="2755" t="s">
        <v>15649</v>
      </c>
      <c r="B516" s="281" t="str">
        <f t="shared" si="16"/>
        <v xml:space="preserve"> ANZ Visa Debit Card</v>
      </c>
      <c r="C516" s="2758" t="s">
        <v>14214</v>
      </c>
      <c r="D516">
        <f t="shared" si="17"/>
        <v>5</v>
      </c>
    </row>
    <row r="517" spans="1:4" x14ac:dyDescent="0.25">
      <c r="A517" s="2755" t="s">
        <v>15650</v>
      </c>
      <c r="B517" s="281" t="str">
        <f t="shared" si="16"/>
        <v xml:space="preserve"> BMW VISA ICS International Card Services (The Netherlands)</v>
      </c>
      <c r="C517" s="2758" t="s">
        <v>14215</v>
      </c>
      <c r="D517">
        <f t="shared" si="17"/>
        <v>5</v>
      </c>
    </row>
    <row r="518" spans="1:4" x14ac:dyDescent="0.25">
      <c r="A518" s="2755" t="s">
        <v>15650</v>
      </c>
      <c r="B518" s="281" t="str">
        <f t="shared" si="16"/>
        <v xml:space="preserve"> Citibank Malaysia (MY) - Visa Credit Card</v>
      </c>
      <c r="C518" s="2758" t="s">
        <v>14216</v>
      </c>
      <c r="D518">
        <f t="shared" si="17"/>
        <v>5</v>
      </c>
    </row>
    <row r="519" spans="1:4" x14ac:dyDescent="0.25">
      <c r="A519" s="2755" t="s">
        <v>15651</v>
      </c>
      <c r="B519" s="281" t="str">
        <f t="shared" si="16"/>
        <v xml:space="preserve"> (CN)Bank of China Debit card (China UnionPay)</v>
      </c>
      <c r="C519" s="2758" t="s">
        <v>14217</v>
      </c>
      <c r="D519">
        <f t="shared" si="17"/>
        <v>7</v>
      </c>
    </row>
    <row r="520" spans="1:4" x14ac:dyDescent="0.25">
      <c r="A520" s="2755" t="s">
        <v>15652</v>
      </c>
      <c r="B520" s="281" t="str">
        <f t="shared" si="16"/>
        <v xml:space="preserve"> Bank of Melbourne 1 (AU; now Westpac) - Visa Debit Card</v>
      </c>
      <c r="C520" s="2758" t="s">
        <v>14218</v>
      </c>
      <c r="D520">
        <f t="shared" si="17"/>
        <v>7</v>
      </c>
    </row>
    <row r="521" spans="1:4" x14ac:dyDescent="0.25">
      <c r="A521" s="2755" t="s">
        <v>15653</v>
      </c>
      <c r="B521" s="281" t="str">
        <f t="shared" si="16"/>
        <v xml:space="preserve"> Challenge Bank (AU; now Westpac) - Visa Debit Card</v>
      </c>
      <c r="C521" s="2758" t="s">
        <v>14219</v>
      </c>
      <c r="D521">
        <f t="shared" si="17"/>
        <v>7</v>
      </c>
    </row>
    <row r="522" spans="1:4" x14ac:dyDescent="0.25">
      <c r="A522" s="2755" t="s">
        <v>15654</v>
      </c>
      <c r="B522" s="281" t="str">
        <f t="shared" si="16"/>
        <v xml:space="preserve"> DEFENCE FORCE CREDIT UNION VISA DEBIT CARD (Australia)</v>
      </c>
      <c r="C522" s="2758" t="s">
        <v>14220</v>
      </c>
      <c r="D522">
        <f t="shared" si="17"/>
        <v>7</v>
      </c>
    </row>
    <row r="523" spans="1:4" x14ac:dyDescent="0.25">
      <c r="A523" s="2755" t="s">
        <v>15655</v>
      </c>
      <c r="B523" s="281" t="str">
        <f t="shared" si="16"/>
        <v xml:space="preserve"> CREDIT UNION AUSTRALIA VISA DEBIT (Australia)</v>
      </c>
      <c r="C523" s="2758" t="s">
        <v>14221</v>
      </c>
      <c r="D523">
        <f t="shared" si="17"/>
        <v>7</v>
      </c>
    </row>
    <row r="524" spans="1:4" x14ac:dyDescent="0.25">
      <c r="A524" s="2755" t="s">
        <v>15656</v>
      </c>
      <c r="B524" s="281" t="str">
        <f t="shared" si="16"/>
        <v xml:space="preserve"> SUNCORP METWAY VISA DEBIT CARD (Australia)</v>
      </c>
      <c r="C524" s="2758" t="s">
        <v>14222</v>
      </c>
      <c r="D524">
        <f t="shared" si="17"/>
        <v>7</v>
      </c>
    </row>
    <row r="525" spans="1:4" x14ac:dyDescent="0.25">
      <c r="A525" s="2755" t="s">
        <v>15657</v>
      </c>
      <c r="B525" s="281" t="str">
        <f t="shared" si="16"/>
        <v xml:space="preserve"> BENDIGO BANK LTD - BASIC BLACK VISA CREDIT CARD (Australia)</v>
      </c>
      <c r="C525" s="2758" t="s">
        <v>14223</v>
      </c>
      <c r="D525">
        <f t="shared" si="17"/>
        <v>7</v>
      </c>
    </row>
    <row r="526" spans="1:4" x14ac:dyDescent="0.25">
      <c r="A526" s="2755" t="s">
        <v>15658</v>
      </c>
      <c r="B526" s="281" t="str">
        <f t="shared" si="16"/>
        <v xml:space="preserve"> STATE BANK VICTORIA - VISA DEBIT CARD (now Commonwealth Bank Australia)</v>
      </c>
      <c r="C526" s="2758" t="s">
        <v>14224</v>
      </c>
      <c r="D526">
        <f t="shared" si="17"/>
        <v>7</v>
      </c>
    </row>
    <row r="527" spans="1:4" x14ac:dyDescent="0.25">
      <c r="A527" s="2755" t="s">
        <v>15659</v>
      </c>
      <c r="B527" s="281" t="str">
        <f t="shared" si="16"/>
        <v xml:space="preserve"> BANK OF QUEENSLAND VISA CREDIT CARD (Australia)</v>
      </c>
      <c r="C527" s="2758" t="s">
        <v>14225</v>
      </c>
      <c r="D527">
        <f t="shared" si="17"/>
        <v>7</v>
      </c>
    </row>
    <row r="528" spans="1:4" x14ac:dyDescent="0.25">
      <c r="A528" s="2755" t="s">
        <v>15660</v>
      </c>
      <c r="B528" s="281" t="str">
        <f t="shared" si="16"/>
        <v xml:space="preserve"> ANZ Bank VISA Gift Card (Australia)</v>
      </c>
      <c r="C528" s="2758" t="s">
        <v>14226</v>
      </c>
      <c r="D528">
        <f t="shared" si="17"/>
        <v>7</v>
      </c>
    </row>
    <row r="529" spans="1:4" x14ac:dyDescent="0.25">
      <c r="A529" s="2755" t="s">
        <v>15661</v>
      </c>
      <c r="B529" s="281" t="str">
        <f t="shared" si="16"/>
        <v xml:space="preserve"> ANZ Bank VISA Credit Card (Australia)</v>
      </c>
      <c r="C529" s="2758" t="s">
        <v>14227</v>
      </c>
      <c r="D529">
        <f t="shared" si="17"/>
        <v>7</v>
      </c>
    </row>
    <row r="530" spans="1:4" x14ac:dyDescent="0.25">
      <c r="A530" s="2755" t="s">
        <v>15662</v>
      </c>
      <c r="B530" s="281" t="str">
        <f t="shared" si="16"/>
        <v xml:space="preserve"> ANZ Bank VISA Credit Card Frequent Flyer Platinum (Australia)</v>
      </c>
      <c r="C530" s="2758" t="s">
        <v>14228</v>
      </c>
      <c r="D530">
        <f t="shared" si="17"/>
        <v>7</v>
      </c>
    </row>
    <row r="531" spans="1:4" x14ac:dyDescent="0.25">
      <c r="A531" s="2755" t="s">
        <v>15663</v>
      </c>
      <c r="B531" s="281" t="str">
        <f t="shared" si="16"/>
        <v xml:space="preserve"> ANZ Bank VISA Credit Card Gold (Australia)</v>
      </c>
      <c r="C531" s="2758" t="s">
        <v>14229</v>
      </c>
      <c r="D531">
        <f t="shared" si="17"/>
        <v>7</v>
      </c>
    </row>
    <row r="532" spans="1:4" x14ac:dyDescent="0.25">
      <c r="A532" s="2755" t="s">
        <v>15664</v>
      </c>
      <c r="B532" s="281" t="str">
        <f t="shared" si="16"/>
        <v xml:space="preserve"> Westpac Bank Altitude Visa Credit Card Platinum (Australia)</v>
      </c>
      <c r="C532" s="2758" t="s">
        <v>14230</v>
      </c>
      <c r="D532">
        <f t="shared" si="17"/>
        <v>7</v>
      </c>
    </row>
    <row r="533" spans="1:4" x14ac:dyDescent="0.25">
      <c r="A533" s="2755" t="s">
        <v>15665</v>
      </c>
      <c r="B533" s="281" t="str">
        <f t="shared" si="16"/>
        <v xml:space="preserve"> Newcastle Permanent Building Society ltd VISA Debit (Australia)</v>
      </c>
      <c r="C533" s="2758" t="s">
        <v>14231</v>
      </c>
      <c r="D533">
        <f t="shared" si="17"/>
        <v>7</v>
      </c>
    </row>
    <row r="534" spans="1:4" x14ac:dyDescent="0.25">
      <c r="A534" s="2755" t="s">
        <v>15666</v>
      </c>
      <c r="B534" s="281" t="str">
        <f t="shared" si="16"/>
        <v xml:space="preserve"> ASB Bank (New Zealand)</v>
      </c>
      <c r="C534" s="2758" t="s">
        <v>14232</v>
      </c>
      <c r="D534">
        <f t="shared" si="17"/>
        <v>7</v>
      </c>
    </row>
    <row r="535" spans="1:4" x14ac:dyDescent="0.25">
      <c r="A535" s="2755" t="s">
        <v>15667</v>
      </c>
      <c r="B535" s="281" t="str">
        <f t="shared" si="16"/>
        <v xml:space="preserve"> ABSA VISA</v>
      </c>
      <c r="C535" s="2758" t="s">
        <v>14233</v>
      </c>
      <c r="D535">
        <f t="shared" si="17"/>
        <v>5</v>
      </c>
    </row>
    <row r="536" spans="1:4" x14ac:dyDescent="0.25">
      <c r="A536" s="2755" t="s">
        <v>15668</v>
      </c>
      <c r="B536" s="281" t="str">
        <f t="shared" si="16"/>
        <v xml:space="preserve"> Citibank (UK) Visa Prepaid card)</v>
      </c>
      <c r="C536" s="2758" t="s">
        <v>14234</v>
      </c>
      <c r="D536">
        <f t="shared" si="17"/>
        <v>7</v>
      </c>
    </row>
    <row r="537" spans="1:4" x14ac:dyDescent="0.25">
      <c r="A537" s="2755" t="s">
        <v>15669</v>
      </c>
      <c r="B537" s="281" t="str">
        <f t="shared" si="16"/>
        <v xml:space="preserve"> Alliance and Leicester VISA Debit Card (UK)</v>
      </c>
      <c r="C537" s="2758" t="s">
        <v>14235</v>
      </c>
      <c r="D537">
        <f t="shared" si="17"/>
        <v>7</v>
      </c>
    </row>
    <row r="538" spans="1:4" x14ac:dyDescent="0.25">
      <c r="A538" s="2755" t="s">
        <v>15670</v>
      </c>
      <c r="B538" s="281" t="str">
        <f t="shared" si="16"/>
        <v xml:space="preserve"> Citibank (UK) - Visa Debit Card (UK)</v>
      </c>
      <c r="C538" s="2758" t="s">
        <v>14236</v>
      </c>
      <c r="D538">
        <f t="shared" si="17"/>
        <v>7</v>
      </c>
    </row>
    <row r="539" spans="1:4" x14ac:dyDescent="0.25">
      <c r="A539" s="2755" t="s">
        <v>15671</v>
      </c>
      <c r="B539" s="281" t="str">
        <f t="shared" si="16"/>
        <v xml:space="preserve"> Berliner Bank (DE) - Visa Debit Card</v>
      </c>
      <c r="C539" s="2758" t="s">
        <v>14237</v>
      </c>
      <c r="D539">
        <f t="shared" si="17"/>
        <v>5</v>
      </c>
    </row>
    <row r="540" spans="1:4" x14ac:dyDescent="0.25">
      <c r="A540" s="2755" t="s">
        <v>15672</v>
      </c>
      <c r="B540" s="281" t="str">
        <f t="shared" si="16"/>
        <v xml:space="preserve"> Skandiabanken VISA Debit Card (NO)</v>
      </c>
      <c r="C540" s="2758" t="s">
        <v>14238</v>
      </c>
      <c r="D540">
        <f t="shared" si="17"/>
        <v>5</v>
      </c>
    </row>
    <row r="541" spans="1:4" x14ac:dyDescent="0.25">
      <c r="A541" s="2755" t="s">
        <v>15673</v>
      </c>
      <c r="B541" s="281" t="str">
        <f t="shared" si="16"/>
        <v xml:space="preserve"> DZ Bank VISA Credit Card (DE)</v>
      </c>
      <c r="C541" s="2758" t="s">
        <v>14239</v>
      </c>
      <c r="D541">
        <f t="shared" si="17"/>
        <v>5</v>
      </c>
    </row>
    <row r="542" spans="1:4" x14ac:dyDescent="0.25">
      <c r="A542" s="2755" t="s">
        <v>15674</v>
      </c>
      <c r="B542" s="281" t="str">
        <f t="shared" si="16"/>
        <v xml:space="preserve"> All Danish VISA-cards (Visa/Dankort)</v>
      </c>
      <c r="C542" s="2758" t="s">
        <v>14240</v>
      </c>
      <c r="D542">
        <f t="shared" si="17"/>
        <v>5</v>
      </c>
    </row>
    <row r="543" spans="1:4" x14ac:dyDescent="0.25">
      <c r="A543" s="2755" t="s">
        <v>15675</v>
      </c>
      <c r="B543" s="281" t="str">
        <f t="shared" si="16"/>
        <v xml:space="preserve"> KB Card VISA Gold Card</v>
      </c>
      <c r="C543" s="2758" t="s">
        <v>14241</v>
      </c>
      <c r="D543">
        <f t="shared" si="17"/>
        <v>5</v>
      </c>
    </row>
    <row r="544" spans="1:4" x14ac:dyDescent="0.25">
      <c r="A544" s="2755" t="s">
        <v>15676</v>
      </c>
      <c r="B544" s="281" t="str">
        <f t="shared" si="16"/>
        <v xml:space="preserve"> Leumi Card (IL) - Visa Card (Leumi Bank)</v>
      </c>
      <c r="C544" s="2758" t="s">
        <v>14242</v>
      </c>
      <c r="D544">
        <f t="shared" si="17"/>
        <v>7</v>
      </c>
    </row>
    <row r="545" spans="1:4" x14ac:dyDescent="0.25">
      <c r="A545" s="2755" t="s">
        <v>15676</v>
      </c>
      <c r="B545" s="281" t="str">
        <f t="shared" si="16"/>
        <v xml:space="preserve"> Israeli Credit Cards (ICC) (IL) - Visa Card (Discount Bank and other partners)</v>
      </c>
      <c r="C545" s="2758" t="s">
        <v>14243</v>
      </c>
      <c r="D545">
        <f t="shared" si="17"/>
        <v>7</v>
      </c>
    </row>
    <row r="546" spans="1:4" x14ac:dyDescent="0.25">
      <c r="A546" s="2755" t="s">
        <v>15677</v>
      </c>
      <c r="B546" s="281" t="str">
        <f t="shared" si="16"/>
        <v xml:space="preserve"> Swedbank Visa Debit Card Sweden</v>
      </c>
      <c r="C546" s="2758" t="s">
        <v>14244</v>
      </c>
      <c r="D546">
        <f t="shared" si="17"/>
        <v>7</v>
      </c>
    </row>
    <row r="547" spans="1:4" x14ac:dyDescent="0.25">
      <c r="A547" s="2755" t="s">
        <v>15678</v>
      </c>
      <c r="B547" s="281" t="str">
        <f t="shared" si="16"/>
        <v xml:space="preserve"> Bank of Communications/HSBC (CN) Y-Power Visa Card</v>
      </c>
      <c r="C547" s="2758" t="s">
        <v>14245</v>
      </c>
      <c r="D547">
        <f t="shared" si="17"/>
        <v>7</v>
      </c>
    </row>
    <row r="548" spans="1:4" x14ac:dyDescent="0.25">
      <c r="A548" s="2755" t="s">
        <v>15679</v>
      </c>
      <c r="B548" s="281" t="str">
        <f t="shared" si="16"/>
        <v xml:space="preserve"> HSBC Vietnam - VISA Debit Card</v>
      </c>
      <c r="C548" s="2758" t="s">
        <v>14246</v>
      </c>
      <c r="D548">
        <f t="shared" si="17"/>
        <v>7</v>
      </c>
    </row>
    <row r="549" spans="1:4" x14ac:dyDescent="0.25">
      <c r="A549" s="2755" t="s">
        <v>15680</v>
      </c>
      <c r="B549" s="281" t="str">
        <f t="shared" si="16"/>
        <v xml:space="preserve"> HSBC Bank Australia VISA Debit Card</v>
      </c>
      <c r="C549" s="2758" t="s">
        <v>14247</v>
      </c>
      <c r="D549">
        <f t="shared" si="17"/>
        <v>5</v>
      </c>
    </row>
    <row r="550" spans="1:4" x14ac:dyDescent="0.25">
      <c r="A550" s="2755" t="s">
        <v>15681</v>
      </c>
      <c r="B550" s="281" t="str">
        <f t="shared" si="16"/>
        <v xml:space="preserve"> Peoples Trust Visa Gift Card</v>
      </c>
      <c r="C550" s="2758" t="s">
        <v>14248</v>
      </c>
      <c r="D550">
        <f t="shared" si="17"/>
        <v>5</v>
      </c>
    </row>
    <row r="551" spans="1:4" x14ac:dyDescent="0.25">
      <c r="A551" s="2755" t="s">
        <v>15682</v>
      </c>
      <c r="B551" s="281" t="str">
        <f t="shared" si="16"/>
        <v xml:space="preserve"> Caja Madrid (ES</v>
      </c>
      <c r="C551" s="2758" t="s">
        <v>14249</v>
      </c>
      <c r="D551">
        <f t="shared" si="17"/>
        <v>5</v>
      </c>
    </row>
    <row r="552" spans="1:4" x14ac:dyDescent="0.25">
      <c r="A552" s="2755" t="s">
        <v>15683</v>
      </c>
      <c r="B552" s="281" t="str">
        <f t="shared" si="16"/>
        <v xml:space="preserve"> Suncoast Schools Federal Credit Union</v>
      </c>
      <c r="C552" s="2758" t="s">
        <v>14250</v>
      </c>
      <c r="D552">
        <f t="shared" si="17"/>
        <v>5</v>
      </c>
    </row>
    <row r="553" spans="1:4" x14ac:dyDescent="0.25">
      <c r="A553" s="2755" t="s">
        <v>15684</v>
      </c>
      <c r="B553" s="281" t="str">
        <f t="shared" si="16"/>
        <v xml:space="preserve"> Best Buy Reward Zone/Chase (Canada)</v>
      </c>
      <c r="C553" s="2758" t="s">
        <v>14251</v>
      </c>
      <c r="D553">
        <f t="shared" si="17"/>
        <v>7</v>
      </c>
    </row>
    <row r="554" spans="1:4" x14ac:dyDescent="0.25">
      <c r="A554" s="2755" t="s">
        <v>15685</v>
      </c>
      <c r="B554" s="281" t="str">
        <f t="shared" si="16"/>
        <v xml:space="preserve"> Barclays Visa Debit (UK)</v>
      </c>
      <c r="C554" s="2758" t="s">
        <v>14252</v>
      </c>
      <c r="D554">
        <f t="shared" si="17"/>
        <v>7</v>
      </c>
    </row>
    <row r="555" spans="1:4" x14ac:dyDescent="0.25">
      <c r="A555" s="2755" t="s">
        <v>15686</v>
      </c>
      <c r="B555" s="281" t="str">
        <f t="shared" si="16"/>
        <v xml:space="preserve"> Santander Visa Debit (UK)</v>
      </c>
      <c r="C555" s="2758" t="s">
        <v>14253</v>
      </c>
      <c r="D555">
        <f t="shared" si="17"/>
        <v>7</v>
      </c>
    </row>
    <row r="556" spans="1:4" x14ac:dyDescent="0.25">
      <c r="A556" s="2755" t="s">
        <v>15687</v>
      </c>
      <c r="B556" s="281" t="str">
        <f t="shared" si="16"/>
        <v xml:space="preserve"> Barclays Visa Debit (UK)</v>
      </c>
      <c r="C556" s="2758" t="s">
        <v>14254</v>
      </c>
      <c r="D556">
        <f t="shared" si="17"/>
        <v>7</v>
      </c>
    </row>
    <row r="557" spans="1:4" x14ac:dyDescent="0.25">
      <c r="A557" s="2755" t="s">
        <v>15688</v>
      </c>
      <c r="B557" s="281" t="str">
        <f t="shared" si="16"/>
        <v xml:space="preserve"> HSBC Visa Debit Card (UK)</v>
      </c>
      <c r="C557" s="2758" t="s">
        <v>14255</v>
      </c>
      <c r="D557">
        <f t="shared" si="17"/>
        <v>7</v>
      </c>
    </row>
    <row r="558" spans="1:4" x14ac:dyDescent="0.25">
      <c r="A558" s="2755" t="s">
        <v>15689</v>
      </c>
      <c r="B558" s="281" t="str">
        <f t="shared" si="16"/>
        <v xml:space="preserve"> Axis Bank Debit Card (India)</v>
      </c>
      <c r="C558" s="2758" t="s">
        <v>14256</v>
      </c>
      <c r="D558">
        <f t="shared" si="17"/>
        <v>7</v>
      </c>
    </row>
    <row r="559" spans="1:4" x14ac:dyDescent="0.25">
      <c r="A559" s="2755" t="s">
        <v>15690</v>
      </c>
      <c r="B559" s="281" t="str">
        <f t="shared" si="16"/>
        <v xml:space="preserve"> Dena Bank Debit Card (India)</v>
      </c>
      <c r="C559" s="2758" t="s">
        <v>14257</v>
      </c>
      <c r="D559">
        <f t="shared" si="17"/>
        <v>7</v>
      </c>
    </row>
    <row r="560" spans="1:4" x14ac:dyDescent="0.25">
      <c r="A560" s="2755" t="s">
        <v>15691</v>
      </c>
      <c r="B560" s="281" t="str">
        <f t="shared" si="16"/>
        <v xml:space="preserve"> Lakshmi Vilas Bank ( India)</v>
      </c>
      <c r="C560" s="2758" t="s">
        <v>14258</v>
      </c>
      <c r="D560">
        <f t="shared" si="17"/>
        <v>7</v>
      </c>
    </row>
    <row r="561" spans="1:4" x14ac:dyDescent="0.25">
      <c r="A561" s="2755" t="s">
        <v>15692</v>
      </c>
      <c r="B561" s="281" t="str">
        <f t="shared" si="16"/>
        <v xml:space="preserve"> US Bank, Visa Debit, USA</v>
      </c>
      <c r="C561" s="2758" t="s">
        <v>14259</v>
      </c>
      <c r="D561">
        <f t="shared" si="17"/>
        <v>7</v>
      </c>
    </row>
    <row r="562" spans="1:4" x14ac:dyDescent="0.25">
      <c r="A562" s="2755" t="s">
        <v>15693</v>
      </c>
      <c r="B562" s="281" t="str">
        <f t="shared" si="16"/>
        <v xml:space="preserve"> Wachovia VISA</v>
      </c>
      <c r="C562" s="2758" t="s">
        <v>14260</v>
      </c>
      <c r="D562">
        <f t="shared" si="17"/>
        <v>5</v>
      </c>
    </row>
    <row r="563" spans="1:4" x14ac:dyDescent="0.25">
      <c r="A563" s="2755" t="s">
        <v>15694</v>
      </c>
      <c r="B563" s="281" t="str">
        <f t="shared" si="16"/>
        <v xml:space="preserve"> Target Corporation VISA Gift Card</v>
      </c>
      <c r="C563" s="2758" t="s">
        <v>14261</v>
      </c>
      <c r="D563">
        <f t="shared" si="17"/>
        <v>5</v>
      </c>
    </row>
    <row r="564" spans="1:4" x14ac:dyDescent="0.25">
      <c r="A564" s="2755" t="s">
        <v>15695</v>
      </c>
      <c r="B564" s="281" t="str">
        <f t="shared" si="16"/>
        <v xml:space="preserve"> HSBC VISA (Platinum?), Sri Lanka</v>
      </c>
      <c r="C564" s="2758" t="s">
        <v>14262</v>
      </c>
      <c r="D564">
        <f t="shared" si="17"/>
        <v>5</v>
      </c>
    </row>
    <row r="565" spans="1:4" x14ac:dyDescent="0.25">
      <c r="A565" s="2755" t="s">
        <v>15696</v>
      </c>
      <c r="B565" s="281" t="str">
        <f t="shared" si="16"/>
        <v xml:space="preserve"> Peoples Trust Vanilla Prepaid Visa Card, Canada</v>
      </c>
      <c r="C565" s="2758" t="s">
        <v>14263</v>
      </c>
      <c r="D565">
        <f t="shared" si="17"/>
        <v>7</v>
      </c>
    </row>
    <row r="566" spans="1:4" x14ac:dyDescent="0.25">
      <c r="A566" s="2755" t="s">
        <v>15697</v>
      </c>
      <c r="B566" s="281" t="str">
        <f t="shared" si="16"/>
        <v xml:space="preserve"> Wells Fargo Bank, Visa Debit, Iowa USA</v>
      </c>
      <c r="C566" s="2758" t="s">
        <v>14264</v>
      </c>
      <c r="D566">
        <f t="shared" si="17"/>
        <v>7</v>
      </c>
    </row>
    <row r="567" spans="1:4" x14ac:dyDescent="0.25">
      <c r="A567" s="2755" t="s">
        <v>15698</v>
      </c>
      <c r="B567" s="281" t="str">
        <f t="shared" si="16"/>
        <v xml:space="preserve"> Swiss International Airlines Miles &amp; More Visa Gold (CH)</v>
      </c>
      <c r="C567" s="2758" t="s">
        <v>14265</v>
      </c>
      <c r="D567">
        <f t="shared" si="17"/>
        <v>7</v>
      </c>
    </row>
    <row r="568" spans="1:4" x14ac:dyDescent="0.25">
      <c r="A568" s="2755" t="s">
        <v>15699</v>
      </c>
      <c r="B568" s="281" t="str">
        <f t="shared" si="16"/>
        <v xml:space="preserve"> [GE Money Bank] Walmart Prepaid Visa Debit Card, USA</v>
      </c>
      <c r="C568" s="2758" t="s">
        <v>14266</v>
      </c>
      <c r="D568">
        <f t="shared" si="17"/>
        <v>5</v>
      </c>
    </row>
    <row r="569" spans="1:4" x14ac:dyDescent="0.25">
      <c r="A569" s="2755" t="s">
        <v>15700</v>
      </c>
      <c r="B569" s="281" t="str">
        <f t="shared" si="16"/>
        <v xml:space="preserve"> Wells Fargo, Visa card, USA</v>
      </c>
      <c r="C569" s="2758" t="s">
        <v>14267</v>
      </c>
      <c r="D569">
        <f t="shared" si="17"/>
        <v>7</v>
      </c>
    </row>
    <row r="570" spans="1:4" x14ac:dyDescent="0.25">
      <c r="A570" s="2755" t="s">
        <v>15701</v>
      </c>
      <c r="B570" s="281" t="str">
        <f t="shared" si="16"/>
        <v xml:space="preserve"> Bank of America Visa Debit</v>
      </c>
      <c r="C570" s="2758" t="s">
        <v>14268</v>
      </c>
      <c r="D570">
        <f t="shared" si="17"/>
        <v>5</v>
      </c>
    </row>
    <row r="571" spans="1:4" x14ac:dyDescent="0.25">
      <c r="A571" s="2755" t="s">
        <v>15702</v>
      </c>
      <c r="B571" s="281" t="str">
        <f t="shared" si="16"/>
        <v xml:space="preserve"> Bank of America Visa Debit, Midwest USA</v>
      </c>
      <c r="C571" s="2758" t="s">
        <v>14269</v>
      </c>
      <c r="D571">
        <f t="shared" si="17"/>
        <v>7</v>
      </c>
    </row>
    <row r="572" spans="1:4" x14ac:dyDescent="0.25">
      <c r="A572" s="2755" t="s">
        <v>15703</v>
      </c>
      <c r="B572" s="281" t="str">
        <f t="shared" si="16"/>
        <v xml:space="preserve"> JPMorgan Chase Visa Credit Card</v>
      </c>
      <c r="C572" s="2758" t="s">
        <v>14270</v>
      </c>
      <c r="D572">
        <f t="shared" si="17"/>
        <v>7</v>
      </c>
    </row>
    <row r="573" spans="1:4" x14ac:dyDescent="0.25">
      <c r="A573" s="2755" t="s">
        <v>15704</v>
      </c>
      <c r="B573" s="281" t="str">
        <f t="shared" si="16"/>
        <v xml:space="preserve"> Ulster Bank, Visa Debit, UK (immediate authorisation)</v>
      </c>
      <c r="C573" s="2758" t="s">
        <v>14271</v>
      </c>
      <c r="D573">
        <f t="shared" si="17"/>
        <v>7</v>
      </c>
    </row>
    <row r="574" spans="1:4" x14ac:dyDescent="0.25">
      <c r="A574" s="2755" t="s">
        <v>15705</v>
      </c>
      <c r="B574" s="281" t="str">
        <f t="shared" si="16"/>
        <v xml:space="preserve"> RBS Royal Bank of Scotland, Visa Debit, UK (immediate authorisation)</v>
      </c>
      <c r="C574" s="2758" t="s">
        <v>14272</v>
      </c>
      <c r="D574">
        <f t="shared" si="17"/>
        <v>7</v>
      </c>
    </row>
    <row r="575" spans="1:4" x14ac:dyDescent="0.25">
      <c r="A575" s="2755" t="s">
        <v>15706</v>
      </c>
      <c r="B575" s="281" t="str">
        <f t="shared" si="16"/>
        <v xml:space="preserve"> RBS Royal Bank of Scotland, Visa Debit, UK</v>
      </c>
      <c r="C575" s="2758" t="s">
        <v>14273</v>
      </c>
      <c r="D575">
        <f t="shared" si="17"/>
        <v>7</v>
      </c>
    </row>
    <row r="576" spans="1:4" x14ac:dyDescent="0.25">
      <c r="A576" s="2755" t="s">
        <v>15707</v>
      </c>
      <c r="B576" s="281" t="str">
        <f t="shared" si="16"/>
        <v xml:space="preserve"> RBS Royal Bank of Scotland, Visa Debit, UK</v>
      </c>
      <c r="C576" s="2758" t="s">
        <v>14274</v>
      </c>
      <c r="D576">
        <f t="shared" si="17"/>
        <v>7</v>
      </c>
    </row>
    <row r="577" spans="1:4" x14ac:dyDescent="0.25">
      <c r="A577" s="2755" t="s">
        <v>15708</v>
      </c>
      <c r="B577" s="281" t="str">
        <f t="shared" si="16"/>
        <v>o 30 Natwest Visa Debit</v>
      </c>
      <c r="C577" s="2758" t="s">
        <v>14275</v>
      </c>
      <c r="D577">
        <f t="shared" si="17"/>
        <v>7</v>
      </c>
    </row>
    <row r="578" spans="1:4" x14ac:dyDescent="0.25">
      <c r="A578" s="2755" t="s">
        <v>15709</v>
      </c>
      <c r="B578" s="281" t="str">
        <f t="shared" ref="B578:B641" si="18">MID(C578,D578 + 2,1000)</f>
        <v>at West Visa Debit Card</v>
      </c>
      <c r="C578" s="2758" t="s">
        <v>14276</v>
      </c>
      <c r="D578">
        <f t="shared" si="17"/>
        <v>7</v>
      </c>
    </row>
    <row r="579" spans="1:4" x14ac:dyDescent="0.25">
      <c r="A579" s="2755" t="s">
        <v>15710</v>
      </c>
      <c r="B579" s="281" t="str">
        <f t="shared" si="18"/>
        <v>at West Private Banking Visa Debit</v>
      </c>
      <c r="C579" s="2758" t="s">
        <v>14277</v>
      </c>
      <c r="D579">
        <f t="shared" ref="D579:D642" si="19">SEARCH(" ",C579)</f>
        <v>7</v>
      </c>
    </row>
    <row r="580" spans="1:4" x14ac:dyDescent="0.25">
      <c r="A580" s="2755" t="s">
        <v>15711</v>
      </c>
      <c r="B580" s="281" t="str">
        <f t="shared" si="18"/>
        <v xml:space="preserve"> MetaBank VISA TravelMoney, Debit</v>
      </c>
      <c r="C580" s="2758" t="s">
        <v>14278</v>
      </c>
      <c r="D580">
        <f t="shared" si="19"/>
        <v>7</v>
      </c>
    </row>
    <row r="581" spans="1:4" x14ac:dyDescent="0.25">
      <c r="A581" s="2755" t="s">
        <v>15712</v>
      </c>
      <c r="B581" s="281" t="str">
        <f t="shared" si="18"/>
        <v xml:space="preserve"> MetaBank Rebate Visa Card</v>
      </c>
      <c r="C581" s="2758" t="s">
        <v>14279</v>
      </c>
      <c r="D581">
        <f t="shared" si="19"/>
        <v>7</v>
      </c>
    </row>
    <row r="582" spans="1:4" x14ac:dyDescent="0.25">
      <c r="A582" s="2755" t="s">
        <v>15713</v>
      </c>
      <c r="B582" s="281" t="str">
        <f t="shared" si="18"/>
        <v xml:space="preserve"> WellsFargo Bank National Association, Visa Debit</v>
      </c>
      <c r="C582" s="2758" t="s">
        <v>14280</v>
      </c>
      <c r="D582">
        <f t="shared" si="19"/>
        <v>7</v>
      </c>
    </row>
    <row r="583" spans="1:4" x14ac:dyDescent="0.25">
      <c r="A583" s="2755" t="s">
        <v>15714</v>
      </c>
      <c r="B583" s="281" t="str">
        <f t="shared" si="18"/>
        <v xml:space="preserve"> Santander UK Visa Debit card</v>
      </c>
      <c r="C583" s="2758" t="s">
        <v>14281</v>
      </c>
      <c r="D583">
        <f t="shared" si="19"/>
        <v>7</v>
      </c>
    </row>
    <row r="584" spans="1:4" x14ac:dyDescent="0.25">
      <c r="A584" s="2755" t="s">
        <v>15715</v>
      </c>
      <c r="B584" s="281" t="str">
        <f t="shared" si="18"/>
        <v xml:space="preserve"> O2 Money Card (Ireland), prepaid</v>
      </c>
      <c r="C584" s="2758" t="s">
        <v>14282</v>
      </c>
      <c r="D584">
        <f t="shared" si="19"/>
        <v>7</v>
      </c>
    </row>
    <row r="585" spans="1:4" x14ac:dyDescent="0.25">
      <c r="A585" s="2755" t="s">
        <v>15716</v>
      </c>
      <c r="B585" s="281" t="str">
        <f t="shared" si="18"/>
        <v xml:space="preserve"> Oregon Community Credit Union</v>
      </c>
      <c r="C585" s="2758" t="s">
        <v>14283</v>
      </c>
      <c r="D585">
        <f t="shared" si="19"/>
        <v>7</v>
      </c>
    </row>
    <row r="586" spans="1:4" x14ac:dyDescent="0.25">
      <c r="A586" s="2755" t="s">
        <v>15717</v>
      </c>
      <c r="B586" s="281" t="str">
        <f t="shared" si="18"/>
        <v xml:space="preserve"> Bank Niaga (Indonesia) Visa Debit Card</v>
      </c>
      <c r="C586" s="2758" t="s">
        <v>14284</v>
      </c>
      <c r="D586">
        <f t="shared" si="19"/>
        <v>7</v>
      </c>
    </row>
    <row r="587" spans="1:4" x14ac:dyDescent="0.25">
      <c r="A587" s="2755" t="s">
        <v>15718</v>
      </c>
      <c r="B587" s="281" t="str">
        <f t="shared" si="18"/>
        <v>ay be HR Block prepaid Visa</v>
      </c>
      <c r="C587" s="2758" t="s">
        <v>14285</v>
      </c>
      <c r="D587">
        <f t="shared" si="19"/>
        <v>7</v>
      </c>
    </row>
    <row r="588" spans="1:4" x14ac:dyDescent="0.25">
      <c r="A588" s="2755" t="s">
        <v>15719</v>
      </c>
      <c r="B588" s="281" t="str">
        <f t="shared" si="18"/>
        <v>TCF Bank Saint Paul MN (USA) Visa Debit Card</v>
      </c>
      <c r="C588" s="2758" t="s">
        <v>14286</v>
      </c>
      <c r="D588">
        <f t="shared" si="19"/>
        <v>8</v>
      </c>
    </row>
    <row r="589" spans="1:4" x14ac:dyDescent="0.25">
      <c r="A589" s="2755" t="s">
        <v>15720</v>
      </c>
      <c r="B589" s="281" t="str">
        <f t="shared" si="18"/>
        <v xml:space="preserve"> Venezolano de Credito Superefectiva Gold Visa Check card.</v>
      </c>
      <c r="C589" s="2758" t="s">
        <v>14287</v>
      </c>
      <c r="D589">
        <f t="shared" si="19"/>
        <v>7</v>
      </c>
    </row>
    <row r="590" spans="1:4" x14ac:dyDescent="0.25">
      <c r="A590" s="2755" t="s">
        <v>15721</v>
      </c>
      <c r="B590" s="281" t="str">
        <f t="shared" si="18"/>
        <v xml:space="preserve"> South Florida Educational Federal Credit Union Visa Debit Card</v>
      </c>
      <c r="C590" s="2758" t="s">
        <v>14288</v>
      </c>
      <c r="D590">
        <f t="shared" si="19"/>
        <v>7</v>
      </c>
    </row>
    <row r="591" spans="1:4" x14ac:dyDescent="0.25">
      <c r="A591" s="2755" t="s">
        <v>15722</v>
      </c>
      <c r="B591" s="281" t="str">
        <f t="shared" si="18"/>
        <v xml:space="preserve"> Siam Commercial Bank - platinum (Thailand)</v>
      </c>
      <c r="C591" s="2758" t="s">
        <v>14289</v>
      </c>
      <c r="D591">
        <f t="shared" si="19"/>
        <v>5</v>
      </c>
    </row>
    <row r="592" spans="1:4" x14ac:dyDescent="0.25">
      <c r="A592" s="2755" t="s">
        <v>15723</v>
      </c>
      <c r="B592" s="281" t="str">
        <f t="shared" si="18"/>
        <v xml:space="preserve"> Big Sky Credit Union Visa (Australia)</v>
      </c>
      <c r="C592" s="2758" t="s">
        <v>14290</v>
      </c>
      <c r="D592">
        <f t="shared" si="19"/>
        <v>7</v>
      </c>
    </row>
    <row r="593" spans="1:4" x14ac:dyDescent="0.25">
      <c r="A593" s="2755" t="s">
        <v>15724</v>
      </c>
      <c r="B593" s="281" t="str">
        <f t="shared" si="18"/>
        <v xml:space="preserve"> JPMorgan Chase Bank N.A.</v>
      </c>
      <c r="C593" s="2758" t="s">
        <v>14291</v>
      </c>
      <c r="D593">
        <f t="shared" si="19"/>
        <v>7</v>
      </c>
    </row>
    <row r="594" spans="1:4" x14ac:dyDescent="0.25">
      <c r="A594" s="2755" t="s">
        <v>15725</v>
      </c>
      <c r="B594" s="281" t="str">
        <f t="shared" si="18"/>
        <v xml:space="preserve"> SEB - Visa debit (Estonia)</v>
      </c>
      <c r="C594" s="2758" t="s">
        <v>14292</v>
      </c>
      <c r="D594">
        <f t="shared" si="19"/>
        <v>7</v>
      </c>
    </row>
    <row r="595" spans="1:4" x14ac:dyDescent="0.25">
      <c r="A595" s="2755" t="s">
        <v>15726</v>
      </c>
      <c r="B595" s="281" t="str">
        <f t="shared" si="18"/>
        <v xml:space="preserve"> Sainsbury's Bank (UK) - Visa Debit Card</v>
      </c>
      <c r="C595" s="2758" t="s">
        <v>14293</v>
      </c>
      <c r="D595">
        <f t="shared" si="19"/>
        <v>7</v>
      </c>
    </row>
    <row r="596" spans="1:4" x14ac:dyDescent="0.25">
      <c r="A596" s="2755" t="s">
        <v>15727</v>
      </c>
      <c r="B596" s="281" t="str">
        <f t="shared" si="18"/>
        <v xml:space="preserve"> Sainsbury's Bank (UK) - Visa Debit Card</v>
      </c>
      <c r="C596" s="2758" t="s">
        <v>14294</v>
      </c>
      <c r="D596">
        <f t="shared" si="19"/>
        <v>5</v>
      </c>
    </row>
    <row r="597" spans="1:4" x14ac:dyDescent="0.25">
      <c r="A597" s="2755" t="s">
        <v>15728</v>
      </c>
      <c r="B597" s="281" t="str">
        <f t="shared" si="18"/>
        <v xml:space="preserve"> BZWBK (PL) - Visa Debit Card</v>
      </c>
      <c r="C597" s="2758" t="s">
        <v>14295</v>
      </c>
      <c r="D597">
        <f t="shared" si="19"/>
        <v>7</v>
      </c>
    </row>
    <row r="598" spans="1:4" x14ac:dyDescent="0.25">
      <c r="A598" s="2755" t="s">
        <v>15729</v>
      </c>
      <c r="B598" s="281" t="str">
        <f t="shared" si="18"/>
        <v xml:space="preserve"> BANK ONE - VISA CLASSIC -DEBIT</v>
      </c>
      <c r="C598" s="2758" t="s">
        <v>14296</v>
      </c>
      <c r="D598">
        <f t="shared" si="19"/>
        <v>7</v>
      </c>
    </row>
    <row r="599" spans="1:4" x14ac:dyDescent="0.25">
      <c r="A599" s="2755" t="s">
        <v>15730</v>
      </c>
      <c r="B599" s="281" t="str">
        <f t="shared" si="18"/>
        <v xml:space="preserve"> JPMorganChase Corporate Card</v>
      </c>
      <c r="C599" s="2758" t="s">
        <v>14297</v>
      </c>
      <c r="D599">
        <f t="shared" si="19"/>
        <v>7</v>
      </c>
    </row>
    <row r="600" spans="1:4" x14ac:dyDescent="0.25">
      <c r="A600" s="2755" t="s">
        <v>15731</v>
      </c>
      <c r="B600" s="281" t="str">
        <f t="shared" si="18"/>
        <v xml:space="preserve"> Umpqua Bank of Oregon Visa Debit Card</v>
      </c>
      <c r="C600" s="2758" t="s">
        <v>14298</v>
      </c>
      <c r="D600">
        <f t="shared" si="19"/>
        <v>7</v>
      </c>
    </row>
    <row r="601" spans="1:4" x14ac:dyDescent="0.25">
      <c r="A601" s="2755" t="s">
        <v>15732</v>
      </c>
      <c r="B601" s="281" t="str">
        <f t="shared" si="18"/>
        <v xml:space="preserve"> Vancity Visa credit card (Canada)</v>
      </c>
      <c r="C601" s="2758" t="s">
        <v>14299</v>
      </c>
      <c r="D601">
        <f t="shared" si="19"/>
        <v>7</v>
      </c>
    </row>
    <row r="602" spans="1:4" x14ac:dyDescent="0.25">
      <c r="A602" s="2755" t="s">
        <v>15733</v>
      </c>
      <c r="B602" s="281" t="str">
        <f t="shared" si="18"/>
        <v xml:space="preserve"> Vancity Visa credit card (Canada)</v>
      </c>
      <c r="C602" s="2758" t="s">
        <v>14300</v>
      </c>
      <c r="D602">
        <f t="shared" si="19"/>
        <v>7</v>
      </c>
    </row>
    <row r="603" spans="1:4" x14ac:dyDescent="0.25">
      <c r="A603" s="2755" t="s">
        <v>15734</v>
      </c>
      <c r="B603" s="281" t="str">
        <f t="shared" si="18"/>
        <v xml:space="preserve"> CIBC US Dollar Visa (Canada)</v>
      </c>
      <c r="C603" s="2758" t="s">
        <v>14301</v>
      </c>
      <c r="D603">
        <f t="shared" si="19"/>
        <v>7</v>
      </c>
    </row>
    <row r="604" spans="1:4" x14ac:dyDescent="0.25">
      <c r="A604" s="2755" t="s">
        <v>15735</v>
      </c>
      <c r="B604" s="281" t="str">
        <f t="shared" si="18"/>
        <v xml:space="preserve"> Heartland Credit Union (Springfield, IL)</v>
      </c>
      <c r="C604" s="2758" t="s">
        <v>14302</v>
      </c>
      <c r="D604">
        <f t="shared" si="19"/>
        <v>7</v>
      </c>
    </row>
    <row r="605" spans="1:4" x14ac:dyDescent="0.25">
      <c r="A605" s="2755" t="s">
        <v>15736</v>
      </c>
      <c r="B605" s="281" t="str">
        <f t="shared" si="18"/>
        <v xml:space="preserve"> Bulgarian Postbank VISA Credit card</v>
      </c>
      <c r="C605" s="2758" t="s">
        <v>14303</v>
      </c>
      <c r="D605">
        <f t="shared" si="19"/>
        <v>7</v>
      </c>
    </row>
    <row r="606" spans="1:4" x14ac:dyDescent="0.25">
      <c r="A606" s="2755" t="s">
        <v>15737</v>
      </c>
      <c r="B606" s="281" t="str">
        <f t="shared" si="18"/>
        <v xml:space="preserve"> First National Bank (South Africa) Visa Electron Debit Card</v>
      </c>
      <c r="C606" s="2758" t="s">
        <v>14304</v>
      </c>
      <c r="D606">
        <f t="shared" si="19"/>
        <v>7</v>
      </c>
    </row>
    <row r="607" spans="1:4" x14ac:dyDescent="0.25">
      <c r="A607" s="2755" t="s">
        <v>15738</v>
      </c>
      <c r="B607" s="281" t="str">
        <f t="shared" si="18"/>
        <v xml:space="preserve"> Visa Credit card BZWBK Polish bank</v>
      </c>
      <c r="C607" s="2758" t="s">
        <v>14305</v>
      </c>
      <c r="D607">
        <f t="shared" si="19"/>
        <v>7</v>
      </c>
    </row>
    <row r="608" spans="1:4" x14ac:dyDescent="0.25">
      <c r="A608" s="2755" t="s">
        <v>15739</v>
      </c>
      <c r="B608" s="281" t="str">
        <f t="shared" si="18"/>
        <v xml:space="preserve"> Alfa bank (Russia), Visa Platinum</v>
      </c>
      <c r="C608" s="2758" t="s">
        <v>14306</v>
      </c>
      <c r="D608">
        <f t="shared" si="19"/>
        <v>7</v>
      </c>
    </row>
    <row r="609" spans="1:4" x14ac:dyDescent="0.25">
      <c r="A609" s="2755" t="s">
        <v>15740</v>
      </c>
      <c r="B609" s="281" t="str">
        <f t="shared" si="18"/>
        <v xml:space="preserve"> Georgia Federal Credit Union</v>
      </c>
      <c r="C609" s="2758" t="s">
        <v>14307</v>
      </c>
      <c r="D609">
        <f t="shared" si="19"/>
        <v>7</v>
      </c>
    </row>
    <row r="610" spans="1:4" x14ac:dyDescent="0.25">
      <c r="A610" s="2755" t="s">
        <v>15741</v>
      </c>
      <c r="B610" s="281" t="str">
        <f t="shared" si="18"/>
        <v xml:space="preserve"> Abbey International Visa Debit Card</v>
      </c>
      <c r="C610" s="2758" t="s">
        <v>14308</v>
      </c>
      <c r="D610">
        <f t="shared" si="19"/>
        <v>7</v>
      </c>
    </row>
    <row r="611" spans="1:4" x14ac:dyDescent="0.25">
      <c r="A611" s="2755" t="s">
        <v>15742</v>
      </c>
      <c r="B611" s="281" t="str">
        <f t="shared" si="18"/>
        <v xml:space="preserve"> TD Banknorth Visa Debit Card</v>
      </c>
      <c r="C611" s="2758" t="s">
        <v>14309</v>
      </c>
      <c r="D611">
        <f t="shared" si="19"/>
        <v>7</v>
      </c>
    </row>
    <row r="612" spans="1:4" x14ac:dyDescent="0.25">
      <c r="A612" s="2755" t="s">
        <v>15743</v>
      </c>
      <c r="B612" s="281" t="str">
        <f t="shared" si="18"/>
        <v xml:space="preserve"> Vision Banco Visa Debit Card (Paraguay)</v>
      </c>
      <c r="C612" s="2758" t="s">
        <v>14310</v>
      </c>
      <c r="D612">
        <f t="shared" si="19"/>
        <v>7</v>
      </c>
    </row>
    <row r="613" spans="1:4" x14ac:dyDescent="0.25">
      <c r="A613" s="2755" t="s">
        <v>15744</v>
      </c>
      <c r="B613" s="281" t="str">
        <f t="shared" si="18"/>
        <v xml:space="preserve"> SEB bankas Visa Debit Card (Lithuania)</v>
      </c>
      <c r="C613" s="2758" t="s">
        <v>14311</v>
      </c>
      <c r="D613">
        <f t="shared" si="19"/>
        <v>7</v>
      </c>
    </row>
    <row r="614" spans="1:4" x14ac:dyDescent="0.25">
      <c r="A614" s="2755" t="s">
        <v>15745</v>
      </c>
      <c r="B614" s="281" t="str">
        <f t="shared" si="18"/>
        <v xml:space="preserve"> Swedbank Visa Electron (Estonia)</v>
      </c>
      <c r="C614" s="2758" t="s">
        <v>14312</v>
      </c>
      <c r="D614">
        <f t="shared" si="19"/>
        <v>7</v>
      </c>
    </row>
    <row r="615" spans="1:4" x14ac:dyDescent="0.25">
      <c r="A615" s="2755" t="s">
        <v>15746</v>
      </c>
      <c r="B615" s="281" t="str">
        <f t="shared" si="18"/>
        <v xml:space="preserve"> "Saint-Petersburg Bank", Russia</v>
      </c>
      <c r="C615" s="2758" t="s">
        <v>14313</v>
      </c>
      <c r="D615">
        <f t="shared" si="19"/>
        <v>7</v>
      </c>
    </row>
    <row r="616" spans="1:4" x14ac:dyDescent="0.25">
      <c r="A616" s="2755" t="s">
        <v>15747</v>
      </c>
      <c r="B616" s="281" t="str">
        <f t="shared" si="18"/>
        <v xml:space="preserve"> US Bank Visa Select Rewards Business Platinum</v>
      </c>
      <c r="C616" s="2758" t="s">
        <v>14314</v>
      </c>
      <c r="D616">
        <f t="shared" si="19"/>
        <v>7</v>
      </c>
    </row>
    <row r="617" spans="1:4" x14ac:dyDescent="0.25">
      <c r="A617" s="2755" t="s">
        <v>15748</v>
      </c>
      <c r="B617" s="281" t="str">
        <f t="shared" si="18"/>
        <v xml:space="preserve"> E*Trade Visa Debit Card (U.S.)</v>
      </c>
      <c r="C617" s="2758" t="s">
        <v>14315</v>
      </c>
      <c r="D617">
        <f t="shared" si="19"/>
        <v>7</v>
      </c>
    </row>
    <row r="618" spans="1:4" x14ac:dyDescent="0.25">
      <c r="A618" s="2755" t="s">
        <v>15749</v>
      </c>
      <c r="B618" s="281" t="str">
        <f t="shared" si="18"/>
        <v xml:space="preserve"> MBNA Gold Visa Credit Card</v>
      </c>
      <c r="C618" s="2758" t="s">
        <v>14316</v>
      </c>
      <c r="D618">
        <f t="shared" si="19"/>
        <v>5</v>
      </c>
    </row>
    <row r="619" spans="1:4" x14ac:dyDescent="0.25">
      <c r="A619" s="2755" t="s">
        <v>15750</v>
      </c>
      <c r="B619" s="281" t="str">
        <f t="shared" si="18"/>
        <v xml:space="preserve"> Citigroup Inc. - MyECount.com Verizon Wireless' rebate debit card</v>
      </c>
      <c r="C619" s="2758" t="s">
        <v>14317</v>
      </c>
      <c r="D619">
        <f t="shared" si="19"/>
        <v>7</v>
      </c>
    </row>
    <row r="620" spans="1:4" x14ac:dyDescent="0.25">
      <c r="A620" s="2755" t="s">
        <v>15751</v>
      </c>
      <c r="B620" s="281" t="str">
        <f t="shared" si="18"/>
        <v xml:space="preserve"> Community Business Bank</v>
      </c>
      <c r="C620" s="2758" t="s">
        <v>14318</v>
      </c>
      <c r="D620">
        <f t="shared" si="19"/>
        <v>7</v>
      </c>
    </row>
    <row r="621" spans="1:4" x14ac:dyDescent="0.25">
      <c r="A621" s="2755" t="s">
        <v>15752</v>
      </c>
      <c r="B621" s="281" t="str">
        <f t="shared" si="18"/>
        <v xml:space="preserve"> Capital ONE FSB Business</v>
      </c>
      <c r="C621" s="2758" t="s">
        <v>14319</v>
      </c>
      <c r="D621">
        <f t="shared" si="19"/>
        <v>7</v>
      </c>
    </row>
    <row r="622" spans="1:4" x14ac:dyDescent="0.25">
      <c r="A622" s="2755" t="s">
        <v>15753</v>
      </c>
      <c r="B622" s="281" t="str">
        <f t="shared" si="18"/>
        <v xml:space="preserve"> Commonwealth Credit Union Visa Debit Card</v>
      </c>
      <c r="C622" s="2758" t="s">
        <v>14320</v>
      </c>
      <c r="D622">
        <f t="shared" si="19"/>
        <v>7</v>
      </c>
    </row>
    <row r="623" spans="1:4" x14ac:dyDescent="0.25">
      <c r="A623" s="2755" t="s">
        <v>15754</v>
      </c>
      <c r="B623" s="281" t="str">
        <f t="shared" si="18"/>
        <v xml:space="preserve"> M&amp;I Visa Credit Card</v>
      </c>
      <c r="C623" s="2758" t="s">
        <v>14321</v>
      </c>
      <c r="D623">
        <f t="shared" si="19"/>
        <v>5</v>
      </c>
    </row>
    <row r="624" spans="1:4" x14ac:dyDescent="0.25">
      <c r="A624" s="2755" t="s">
        <v>15755</v>
      </c>
      <c r="B624" s="281" t="str">
        <f t="shared" si="18"/>
        <v xml:space="preserve"> WellsOne Commercial Card</v>
      </c>
      <c r="C624" s="2758" t="s">
        <v>14322</v>
      </c>
      <c r="D624">
        <f t="shared" si="19"/>
        <v>7</v>
      </c>
    </row>
    <row r="625" spans="1:4" x14ac:dyDescent="0.25">
      <c r="A625" s="2755" t="s">
        <v>15756</v>
      </c>
      <c r="B625" s="281" t="str">
        <f t="shared" si="18"/>
        <v xml:space="preserve"> Charles Schwab Bank - Visa Platinum Check Card</v>
      </c>
      <c r="C625" s="2758" t="s">
        <v>14323</v>
      </c>
      <c r="D625">
        <f t="shared" si="19"/>
        <v>5</v>
      </c>
    </row>
    <row r="626" spans="1:4" x14ac:dyDescent="0.25">
      <c r="A626" s="2755" t="s">
        <v>15757</v>
      </c>
      <c r="B626" s="281" t="str">
        <f t="shared" si="18"/>
        <v xml:space="preserve"> Wings Financial FCU Credit Card (also Metro Community FCU)</v>
      </c>
      <c r="C626" s="2758" t="s">
        <v>14324</v>
      </c>
      <c r="D626">
        <f t="shared" si="19"/>
        <v>5</v>
      </c>
    </row>
    <row r="627" spans="1:4" x14ac:dyDescent="0.25">
      <c r="A627" s="2755" t="s">
        <v>15758</v>
      </c>
      <c r="B627" s="281" t="str">
        <f t="shared" si="18"/>
        <v xml:space="preserve"> Wirecard Bank Visa Card</v>
      </c>
      <c r="C627" s="2758" t="s">
        <v>14325</v>
      </c>
      <c r="D627">
        <f t="shared" si="19"/>
        <v>5</v>
      </c>
    </row>
    <row r="628" spans="1:4" x14ac:dyDescent="0.25">
      <c r="A628" s="2755" t="s">
        <v>15759</v>
      </c>
      <c r="B628" s="281" t="str">
        <f t="shared" si="18"/>
        <v xml:space="preserve"> Wachovia Bank (US) - Visa Debit Card</v>
      </c>
      <c r="C628" s="2758" t="s">
        <v>14326</v>
      </c>
      <c r="D628">
        <f t="shared" si="19"/>
        <v>5</v>
      </c>
    </row>
    <row r="629" spans="1:4" x14ac:dyDescent="0.25">
      <c r="A629" s="2755" t="s">
        <v>15760</v>
      </c>
      <c r="B629" s="281" t="str">
        <f t="shared" si="18"/>
        <v xml:space="preserve"> Wachovia Bank (US) - Visa Debit Card</v>
      </c>
      <c r="C629" s="2758" t="s">
        <v>14327</v>
      </c>
      <c r="D629">
        <f t="shared" si="19"/>
        <v>7</v>
      </c>
    </row>
    <row r="630" spans="1:4" x14ac:dyDescent="0.25">
      <c r="A630" s="2755" t="s">
        <v>15761</v>
      </c>
      <c r="B630" s="281" t="str">
        <f t="shared" si="18"/>
        <v xml:space="preserve"> Standard Charterd Bank Vietnam - Visa Debit Card</v>
      </c>
      <c r="C630" s="2758" t="s">
        <v>14328</v>
      </c>
      <c r="D630">
        <f t="shared" si="19"/>
        <v>7</v>
      </c>
    </row>
    <row r="631" spans="1:4" x14ac:dyDescent="0.25">
      <c r="A631" s="2755" t="s">
        <v>15762</v>
      </c>
      <c r="B631" s="281" t="str">
        <f t="shared" si="18"/>
        <v xml:space="preserve"> ANZ NATIONAL BANK LTD - Visa Debit Card</v>
      </c>
      <c r="C631" s="2758" t="s">
        <v>14329</v>
      </c>
      <c r="D631">
        <f t="shared" si="19"/>
        <v>7</v>
      </c>
    </row>
    <row r="632" spans="1:4" x14ac:dyDescent="0.25">
      <c r="A632" s="2755" t="s">
        <v>15763</v>
      </c>
      <c r="B632" s="281" t="str">
        <f t="shared" si="18"/>
        <v xml:space="preserve"> Sony Finance International, Japan - Dual Currency (JPY/USD) Credit Card</v>
      </c>
      <c r="C632" s="2758" t="s">
        <v>14330</v>
      </c>
      <c r="D632">
        <f t="shared" si="19"/>
        <v>7</v>
      </c>
    </row>
    <row r="633" spans="1:4" x14ac:dyDescent="0.25">
      <c r="A633" s="2755" t="s">
        <v>15764</v>
      </c>
      <c r="B633" s="281" t="str">
        <f t="shared" si="18"/>
        <v xml:space="preserve"> HSBC Revolution VISA Platinum Credit Card (Singapore)</v>
      </c>
      <c r="C633" s="2758" t="s">
        <v>14331</v>
      </c>
      <c r="D633">
        <f t="shared" si="19"/>
        <v>7</v>
      </c>
    </row>
    <row r="634" spans="1:4" x14ac:dyDescent="0.25">
      <c r="A634" s="2755" t="s">
        <v>15765</v>
      </c>
      <c r="B634" s="281" t="str">
        <f t="shared" si="18"/>
        <v xml:space="preserve"> Canada Post Visa Reloadable Prepaid Card</v>
      </c>
      <c r="C634" s="2758" t="s">
        <v>14332</v>
      </c>
      <c r="D634">
        <f t="shared" si="19"/>
        <v>7</v>
      </c>
    </row>
    <row r="635" spans="1:4" x14ac:dyDescent="0.25">
      <c r="A635" s="2755" t="s">
        <v>15766</v>
      </c>
      <c r="B635" s="281" t="str">
        <f t="shared" si="18"/>
        <v xml:space="preserve"> Old National Bank Commercial Debit Card</v>
      </c>
      <c r="C635" s="2758" t="s">
        <v>14333</v>
      </c>
      <c r="D635">
        <f t="shared" si="19"/>
        <v>5</v>
      </c>
    </row>
    <row r="636" spans="1:4" x14ac:dyDescent="0.25">
      <c r="A636" s="2755" t="s">
        <v>15767</v>
      </c>
      <c r="B636" s="281" t="str">
        <f t="shared" si="18"/>
        <v xml:space="preserve"> Maybank-issued Visa Credit Card (Malaysia)</v>
      </c>
      <c r="C636" s="2758" t="s">
        <v>14334</v>
      </c>
      <c r="D636">
        <f t="shared" si="19"/>
        <v>5</v>
      </c>
    </row>
    <row r="637" spans="1:4" x14ac:dyDescent="0.25">
      <c r="A637" s="2755" t="s">
        <v>15768</v>
      </c>
      <c r="B637" s="281" t="str">
        <f t="shared" si="18"/>
        <v xml:space="preserve"> Digital FCU Visa Gold Credit Card</v>
      </c>
      <c r="C637" s="2758" t="s">
        <v>14335</v>
      </c>
      <c r="D637">
        <f t="shared" si="19"/>
        <v>5</v>
      </c>
    </row>
    <row r="638" spans="1:4" x14ac:dyDescent="0.25">
      <c r="A638" s="2755" t="s">
        <v>15769</v>
      </c>
      <c r="B638" s="281" t="str">
        <f t="shared" si="18"/>
        <v xml:space="preserve"> Paypal (UK) - Top-up card (managed by RBS)</v>
      </c>
      <c r="C638" s="2758" t="s">
        <v>14336</v>
      </c>
      <c r="D638">
        <f t="shared" si="19"/>
        <v>7</v>
      </c>
    </row>
    <row r="639" spans="1:4" x14ac:dyDescent="0.25">
      <c r="A639" s="2755" t="s">
        <v>15770</v>
      </c>
      <c r="B639" s="281" t="str">
        <f t="shared" si="18"/>
        <v xml:space="preserve"> Bank Of Scotland (UK) - Visa Electron Card</v>
      </c>
      <c r="C639" s="2758" t="s">
        <v>14337</v>
      </c>
      <c r="D639">
        <f t="shared" si="19"/>
        <v>7</v>
      </c>
    </row>
    <row r="640" spans="1:4" x14ac:dyDescent="0.25">
      <c r="A640" s="2755" t="s">
        <v>15771</v>
      </c>
      <c r="B640" s="281" t="str">
        <f t="shared" si="18"/>
        <v xml:space="preserve"> Washington Mutual (US) - Visa Debit Card</v>
      </c>
      <c r="C640" s="2758" t="s">
        <v>14338</v>
      </c>
      <c r="D640">
        <f t="shared" si="19"/>
        <v>5</v>
      </c>
    </row>
    <row r="641" spans="1:4" x14ac:dyDescent="0.25">
      <c r="A641" s="2755" t="s">
        <v>15772</v>
      </c>
      <c r="B641" s="281" t="str">
        <f t="shared" si="18"/>
        <v xml:space="preserve"> Wings Financial FCU Check Card</v>
      </c>
      <c r="C641" s="2758" t="s">
        <v>14339</v>
      </c>
      <c r="D641">
        <f t="shared" si="19"/>
        <v>5</v>
      </c>
    </row>
    <row r="642" spans="1:4" x14ac:dyDescent="0.25">
      <c r="A642" s="2755" t="s">
        <v>15773</v>
      </c>
      <c r="B642" s="281" t="str">
        <f t="shared" ref="B642:B705" si="20">MID(C642,D642 + 2,1000)</f>
        <v xml:space="preserve"> Capital One Visa Credit Card</v>
      </c>
      <c r="C642" s="2758" t="s">
        <v>14340</v>
      </c>
      <c r="D642">
        <f t="shared" si="19"/>
        <v>5</v>
      </c>
    </row>
    <row r="643" spans="1:4" x14ac:dyDescent="0.25">
      <c r="A643" s="2755" t="s">
        <v>15774</v>
      </c>
      <c r="B643" s="281" t="str">
        <f t="shared" si="20"/>
        <v xml:space="preserve"> Capital One - Visa Platinum Credit Card</v>
      </c>
      <c r="C643" s="2758" t="s">
        <v>14341</v>
      </c>
      <c r="D643">
        <f t="shared" ref="D643:D706" si="21">SEARCH(" ",C643)</f>
        <v>7</v>
      </c>
    </row>
    <row r="644" spans="1:4" x14ac:dyDescent="0.25">
      <c r="A644" s="2755" t="s">
        <v>15775</v>
      </c>
      <c r="B644" s="281" t="str">
        <f t="shared" si="20"/>
        <v xml:space="preserve"> HSBC Platinum Visa Credit Card (India)</v>
      </c>
      <c r="C644" s="2758" t="s">
        <v>14342</v>
      </c>
      <c r="D644">
        <f t="shared" si="21"/>
        <v>7</v>
      </c>
    </row>
    <row r="645" spans="1:4" x14ac:dyDescent="0.25">
      <c r="A645" s="2755" t="s">
        <v>15776</v>
      </c>
      <c r="B645" s="281" t="str">
        <f t="shared" si="20"/>
        <v xml:space="preserve"> Lloyds TSB (UK) - Visa Card</v>
      </c>
      <c r="C645" s="2758" t="s">
        <v>14343</v>
      </c>
      <c r="D645">
        <f t="shared" si="21"/>
        <v>7</v>
      </c>
    </row>
    <row r="646" spans="1:4" x14ac:dyDescent="0.25">
      <c r="A646" s="2755" t="s">
        <v>15777</v>
      </c>
      <c r="B646" s="281" t="str">
        <f t="shared" si="20"/>
        <v xml:space="preserve"> HSBC (UK) - Commercial Visa credit Card</v>
      </c>
      <c r="C646" s="2758" t="s">
        <v>14344</v>
      </c>
      <c r="D646">
        <f t="shared" si="21"/>
        <v>7</v>
      </c>
    </row>
    <row r="647" spans="1:4" x14ac:dyDescent="0.25">
      <c r="A647" s="2755" t="s">
        <v>15778</v>
      </c>
      <c r="B647" s="281" t="str">
        <f t="shared" si="20"/>
        <v xml:space="preserve"> JP Morgan Chase Bank (US) - Visa Card</v>
      </c>
      <c r="C647" s="2758" t="s">
        <v>14345</v>
      </c>
      <c r="D647">
        <f t="shared" si="21"/>
        <v>5</v>
      </c>
    </row>
    <row r="648" spans="1:4" x14ac:dyDescent="0.25">
      <c r="A648" s="2755" t="s">
        <v>15779</v>
      </c>
      <c r="B648" s="281" t="str">
        <f t="shared" si="20"/>
        <v xml:space="preserve"> Wells Fargo (US) - Bank N.A. Check Card</v>
      </c>
      <c r="C648" s="2758" t="s">
        <v>14346</v>
      </c>
      <c r="D648">
        <f t="shared" si="21"/>
        <v>5</v>
      </c>
    </row>
    <row r="649" spans="1:4" x14ac:dyDescent="0.25">
      <c r="A649" s="2755" t="s">
        <v>15780</v>
      </c>
      <c r="B649" s="281" t="str">
        <f t="shared" si="20"/>
        <v xml:space="preserve"> Plumas Bank (California, US) - Visa Business Check Card</v>
      </c>
      <c r="C649" s="2758" t="s">
        <v>14347</v>
      </c>
      <c r="D649">
        <f t="shared" si="21"/>
        <v>7</v>
      </c>
    </row>
    <row r="650" spans="1:4" x14ac:dyDescent="0.25">
      <c r="A650" s="2755" t="s">
        <v>15781</v>
      </c>
      <c r="B650" s="281" t="str">
        <f t="shared" si="20"/>
        <v xml:space="preserve"> Umpqua Bank of Oregon (US) - Visa Business Check Card</v>
      </c>
      <c r="C650" s="2758" t="s">
        <v>14348</v>
      </c>
      <c r="D650">
        <f t="shared" si="21"/>
        <v>7</v>
      </c>
    </row>
    <row r="651" spans="1:4" x14ac:dyDescent="0.25">
      <c r="A651" s="2755" t="s">
        <v>15782</v>
      </c>
      <c r="B651" s="281" t="str">
        <f t="shared" si="20"/>
        <v xml:space="preserve"> Capital One Orbitz Visa Platinum Credit Card</v>
      </c>
      <c r="C651" s="2758" t="s">
        <v>14349</v>
      </c>
      <c r="D651">
        <f t="shared" si="21"/>
        <v>7</v>
      </c>
    </row>
    <row r="652" spans="1:4" x14ac:dyDescent="0.25">
      <c r="A652" s="2755" t="s">
        <v>15783</v>
      </c>
      <c r="B652" s="281" t="str">
        <f t="shared" si="20"/>
        <v xml:space="preserve"> Bank of America (US) - Visa Credit Card</v>
      </c>
      <c r="C652" s="2758" t="s">
        <v>14350</v>
      </c>
      <c r="D652">
        <f t="shared" si="21"/>
        <v>7</v>
      </c>
    </row>
    <row r="653" spans="1:4" x14ac:dyDescent="0.25">
      <c r="A653" s="2755" t="s">
        <v>15784</v>
      </c>
      <c r="B653" s="281" t="str">
        <f t="shared" si="20"/>
        <v xml:space="preserve"> QIWI Bank - Visa Virtual, Visa Card (Virtual Visa Prepaid) and Visa Plastic (Visa Prepaid)</v>
      </c>
      <c r="C653" s="2758" t="s">
        <v>14351</v>
      </c>
      <c r="D653">
        <f t="shared" si="21"/>
        <v>5</v>
      </c>
    </row>
    <row r="654" spans="1:4" x14ac:dyDescent="0.25">
      <c r="A654" s="2755" t="s">
        <v>15785</v>
      </c>
      <c r="B654" s="281" t="str">
        <f t="shared" si="20"/>
        <v xml:space="preserve"> [Columbus Bank and Trust Company] Green dot NASCAR Debit Visa Prepaid card</v>
      </c>
      <c r="C654" s="2758" t="s">
        <v>14352</v>
      </c>
      <c r="D654">
        <f t="shared" si="21"/>
        <v>7</v>
      </c>
    </row>
    <row r="655" spans="1:4" x14ac:dyDescent="0.25">
      <c r="A655" s="2755" t="s">
        <v>15786</v>
      </c>
      <c r="B655" s="281" t="str">
        <f t="shared" si="20"/>
        <v xml:space="preserve"> Nationwide Building Society (UK) Visa Select Credit Card</v>
      </c>
      <c r="C655" s="2758" t="s">
        <v>14353</v>
      </c>
      <c r="D655">
        <f t="shared" si="21"/>
        <v>7</v>
      </c>
    </row>
    <row r="656" spans="1:4" x14ac:dyDescent="0.25">
      <c r="A656" s="2755" t="s">
        <v>15787</v>
      </c>
      <c r="B656" s="281" t="str">
        <f t="shared" si="20"/>
        <v>9 - Lakshmi Vilas Bank (India)</v>
      </c>
      <c r="C656" s="2758" t="s">
        <v>14354</v>
      </c>
      <c r="D656">
        <f t="shared" si="21"/>
        <v>5</v>
      </c>
    </row>
    <row r="657" spans="1:4" x14ac:dyDescent="0.25">
      <c r="A657" s="2755" t="s">
        <v>15788</v>
      </c>
      <c r="B657" s="281" t="str">
        <f t="shared" si="20"/>
        <v>irst National Bank VISA South Africa / Cedyna INC Visa Japan</v>
      </c>
      <c r="C657" s="2758" t="s">
        <v>14355</v>
      </c>
      <c r="D657">
        <f t="shared" si="21"/>
        <v>7</v>
      </c>
    </row>
    <row r="658" spans="1:4" x14ac:dyDescent="0.25">
      <c r="A658" s="2755" t="s">
        <v>15789</v>
      </c>
      <c r="B658" s="281" t="str">
        <f t="shared" si="20"/>
        <v xml:space="preserve"> BC VISA Credit Card issued by Woori Bank</v>
      </c>
      <c r="C658" s="2758" t="s">
        <v>14356</v>
      </c>
      <c r="D658">
        <f t="shared" si="21"/>
        <v>7</v>
      </c>
    </row>
    <row r="659" spans="1:4" x14ac:dyDescent="0.25">
      <c r="A659" s="2755" t="s">
        <v>15790</v>
      </c>
      <c r="B659" s="281" t="str">
        <f t="shared" si="20"/>
        <v xml:space="preserve"> NAB VISA Gold Debit Card (Australia)</v>
      </c>
      <c r="C659" s="2758" t="s">
        <v>14357</v>
      </c>
      <c r="D659">
        <f t="shared" si="21"/>
        <v>7</v>
      </c>
    </row>
    <row r="660" spans="1:4" x14ac:dyDescent="0.25">
      <c r="A660" s="2755" t="s">
        <v>15791</v>
      </c>
      <c r="B660" s="281" t="str">
        <f t="shared" si="20"/>
        <v xml:space="preserve"> Switch (Debit Card)</v>
      </c>
      <c r="C660" s="2758" t="s">
        <v>14358</v>
      </c>
      <c r="D660">
        <f t="shared" si="21"/>
        <v>5</v>
      </c>
    </row>
    <row r="661" spans="1:4" x14ac:dyDescent="0.25">
      <c r="A661" s="2755" t="s">
        <v>15792</v>
      </c>
      <c r="B661" s="281" t="str">
        <f t="shared" si="20"/>
        <v xml:space="preserve"> Banner Bank VISA (Credit)</v>
      </c>
      <c r="C661" s="2758" t="s">
        <v>14359</v>
      </c>
      <c r="D661">
        <f t="shared" si="21"/>
        <v>5</v>
      </c>
    </row>
    <row r="662" spans="1:4" x14ac:dyDescent="0.25">
      <c r="A662" s="2755" t="s">
        <v>15793</v>
      </c>
      <c r="B662" s="281" t="str">
        <f t="shared" si="20"/>
        <v xml:space="preserve"> Switch (Debit Card)</v>
      </c>
      <c r="C662" s="2758" t="s">
        <v>14360</v>
      </c>
      <c r="D662">
        <f t="shared" si="21"/>
        <v>5</v>
      </c>
    </row>
    <row r="663" spans="1:4" x14ac:dyDescent="0.25">
      <c r="A663" s="2755" t="s">
        <v>15794</v>
      </c>
      <c r="B663" s="281" t="str">
        <f t="shared" si="20"/>
        <v xml:space="preserve"> Barclaycard VISA Credit Card (Germany)</v>
      </c>
      <c r="C663" s="2758" t="s">
        <v>14361</v>
      </c>
      <c r="D663">
        <f t="shared" si="21"/>
        <v>5</v>
      </c>
    </row>
    <row r="664" spans="1:4" x14ac:dyDescent="0.25">
      <c r="A664" s="2755" t="s">
        <v>15794</v>
      </c>
      <c r="B664" s="281" t="str">
        <f t="shared" si="20"/>
        <v xml:space="preserve"> BC VISA Credit Card (Korea)</v>
      </c>
      <c r="C664" s="2758" t="s">
        <v>14362</v>
      </c>
      <c r="D664">
        <f t="shared" si="21"/>
        <v>5</v>
      </c>
    </row>
    <row r="665" spans="1:4" x14ac:dyDescent="0.25">
      <c r="A665" s="2755" t="s">
        <v>15795</v>
      </c>
      <c r="B665" s="281" t="str">
        <f t="shared" si="20"/>
        <v xml:space="preserve"> BC VISA Credit Card issued by Industrial Bank of Korea</v>
      </c>
      <c r="C665" s="2758" t="s">
        <v>14363</v>
      </c>
      <c r="D665">
        <f t="shared" si="21"/>
        <v>7</v>
      </c>
    </row>
    <row r="666" spans="1:4" x14ac:dyDescent="0.25">
      <c r="A666" s="2755" t="s">
        <v>15796</v>
      </c>
      <c r="B666" s="281" t="str">
        <f t="shared" si="20"/>
        <v xml:space="preserve"> BC VISA Credit Card issued by Kookmin Bank</v>
      </c>
      <c r="C666" s="2758" t="s">
        <v>14364</v>
      </c>
      <c r="D666">
        <f t="shared" si="21"/>
        <v>7</v>
      </c>
    </row>
    <row r="667" spans="1:4" x14ac:dyDescent="0.25">
      <c r="A667" s="2755" t="s">
        <v>15797</v>
      </c>
      <c r="B667" s="281" t="str">
        <f t="shared" si="20"/>
        <v xml:space="preserve"> BC VISA Credit Card issued by Nonghyup Central Bank</v>
      </c>
      <c r="C667" s="2758" t="s">
        <v>14365</v>
      </c>
      <c r="D667">
        <f t="shared" si="21"/>
        <v>7</v>
      </c>
    </row>
    <row r="668" spans="1:4" x14ac:dyDescent="0.25">
      <c r="A668" s="2755" t="s">
        <v>15798</v>
      </c>
      <c r="B668" s="281" t="str">
        <f t="shared" si="20"/>
        <v xml:space="preserve"> BC VISA Credit Card issued by Nonghyup Local Banks</v>
      </c>
      <c r="C668" s="2758" t="s">
        <v>14366</v>
      </c>
      <c r="D668">
        <f t="shared" si="21"/>
        <v>7</v>
      </c>
    </row>
    <row r="669" spans="1:4" x14ac:dyDescent="0.25">
      <c r="A669" s="2755" t="s">
        <v>15799</v>
      </c>
      <c r="B669" s="281" t="str">
        <f t="shared" si="20"/>
        <v xml:space="preserve"> BC VISA Credit Card</v>
      </c>
      <c r="C669" s="2758" t="s">
        <v>14367</v>
      </c>
      <c r="D669">
        <f t="shared" si="21"/>
        <v>7</v>
      </c>
    </row>
    <row r="670" spans="1:4" x14ac:dyDescent="0.25">
      <c r="A670" s="2755" t="s">
        <v>15800</v>
      </c>
      <c r="B670" s="281" t="str">
        <f t="shared" si="20"/>
        <v xml:space="preserve"> BC VISA Credit Card issued by SC First Bank</v>
      </c>
      <c r="C670" s="2758" t="s">
        <v>14368</v>
      </c>
      <c r="D670">
        <f t="shared" si="21"/>
        <v>7</v>
      </c>
    </row>
    <row r="671" spans="1:4" x14ac:dyDescent="0.25">
      <c r="A671" s="2755" t="s">
        <v>15801</v>
      </c>
      <c r="B671" s="281" t="str">
        <f t="shared" si="20"/>
        <v xml:space="preserve"> BC VISA Credit Card issued by Hana Bank</v>
      </c>
      <c r="C671" s="2758" t="s">
        <v>14369</v>
      </c>
      <c r="D671">
        <f t="shared" si="21"/>
        <v>7</v>
      </c>
    </row>
    <row r="672" spans="1:4" x14ac:dyDescent="0.25">
      <c r="A672" s="2755" t="s">
        <v>15802</v>
      </c>
      <c r="B672" s="281" t="str">
        <f t="shared" si="20"/>
        <v xml:space="preserve"> BC VISA Credit Card issued by Citibank in Korea</v>
      </c>
      <c r="C672" s="2758" t="s">
        <v>14370</v>
      </c>
      <c r="D672">
        <f t="shared" si="21"/>
        <v>7</v>
      </c>
    </row>
    <row r="673" spans="1:4" x14ac:dyDescent="0.25">
      <c r="A673" s="2755" t="s">
        <v>15803</v>
      </c>
      <c r="B673" s="281" t="str">
        <f t="shared" si="20"/>
        <v xml:space="preserve"> BC VISA Credit Card issued by Shinhan Card</v>
      </c>
      <c r="C673" s="2758" t="s">
        <v>14371</v>
      </c>
      <c r="D673">
        <f t="shared" si="21"/>
        <v>7</v>
      </c>
    </row>
    <row r="674" spans="1:4" x14ac:dyDescent="0.25">
      <c r="A674" s="2755" t="s">
        <v>15804</v>
      </c>
      <c r="B674" s="281" t="str">
        <f t="shared" si="20"/>
        <v xml:space="preserve"> Citibank (Argentina)</v>
      </c>
      <c r="C674" s="2758" t="s">
        <v>14372</v>
      </c>
      <c r="D674">
        <f t="shared" si="21"/>
        <v>7</v>
      </c>
    </row>
    <row r="675" spans="1:4" x14ac:dyDescent="0.25">
      <c r="A675" s="2755" t="s">
        <v>15805</v>
      </c>
      <c r="B675" s="281" t="str">
        <f t="shared" si="20"/>
        <v xml:space="preserve"> Bayerische Landesbank VISA Credit Card (Germany)</v>
      </c>
      <c r="C675" s="2758" t="s">
        <v>14373</v>
      </c>
      <c r="D675">
        <f t="shared" si="21"/>
        <v>7</v>
      </c>
    </row>
    <row r="676" spans="1:4" x14ac:dyDescent="0.25">
      <c r="A676" s="2755" t="s">
        <v>15806</v>
      </c>
      <c r="B676" s="281" t="str">
        <f t="shared" si="20"/>
        <v xml:space="preserve"> Citibank Credit card (Japan)</v>
      </c>
      <c r="C676" s="2758" t="s">
        <v>14374</v>
      </c>
      <c r="D676">
        <f t="shared" si="21"/>
        <v>5</v>
      </c>
    </row>
    <row r="677" spans="1:4" x14ac:dyDescent="0.25">
      <c r="A677" s="2755" t="s">
        <v>15807</v>
      </c>
      <c r="B677" s="281" t="str">
        <f t="shared" si="20"/>
        <v xml:space="preserve"> Banco Espirito Santo Gold Visa Credit Card (Portugal)</v>
      </c>
      <c r="C677" s="2758" t="s">
        <v>14375</v>
      </c>
      <c r="D677">
        <f t="shared" si="21"/>
        <v>7</v>
      </c>
    </row>
    <row r="678" spans="1:4" x14ac:dyDescent="0.25">
      <c r="A678" s="2755" t="s">
        <v>15808</v>
      </c>
      <c r="B678" s="281" t="str">
        <f t="shared" si="20"/>
        <v xml:space="preserve"> Parex Bank Visa Credit Card</v>
      </c>
      <c r="C678" s="2758" t="s">
        <v>14376</v>
      </c>
      <c r="D678">
        <f t="shared" si="21"/>
        <v>7</v>
      </c>
    </row>
    <row r="679" spans="1:4" x14ac:dyDescent="0.25">
      <c r="A679" s="2755" t="s">
        <v>15809</v>
      </c>
      <c r="B679" s="281" t="str">
        <f t="shared" si="20"/>
        <v xml:space="preserve"> Northern Rock - Building Society - Vida Debit Card (UK)</v>
      </c>
      <c r="C679" s="2758" t="s">
        <v>14377</v>
      </c>
      <c r="D679">
        <f t="shared" si="21"/>
        <v>5</v>
      </c>
    </row>
    <row r="680" spans="1:4" x14ac:dyDescent="0.25">
      <c r="A680" s="2755" t="s">
        <v>15810</v>
      </c>
      <c r="B680" s="281" t="str">
        <f t="shared" si="20"/>
        <v xml:space="preserve"> HSBC Bank VISA Credit Card (Sri Lanka).</v>
      </c>
      <c r="C680" s="2758" t="s">
        <v>14378</v>
      </c>
      <c r="D680">
        <f t="shared" si="21"/>
        <v>5</v>
      </c>
    </row>
    <row r="681" spans="1:4" x14ac:dyDescent="0.25">
      <c r="A681" s="2755" t="s">
        <v>15811</v>
      </c>
      <c r="B681" s="281" t="str">
        <f t="shared" si="20"/>
        <v xml:space="preserve"> Citibank (UK) AAdvantage Gold Visa Card</v>
      </c>
      <c r="C681" s="2758" t="s">
        <v>14379</v>
      </c>
      <c r="D681">
        <f t="shared" si="21"/>
        <v>7</v>
      </c>
    </row>
    <row r="682" spans="1:4" x14ac:dyDescent="0.25">
      <c r="A682" s="2755" t="s">
        <v>15812</v>
      </c>
      <c r="B682" s="281" t="str">
        <f t="shared" si="20"/>
        <v xml:space="preserve"> Switch (Debit Card)</v>
      </c>
      <c r="C682" s="2758" t="s">
        <v>14380</v>
      </c>
      <c r="D682">
        <f t="shared" si="21"/>
        <v>5</v>
      </c>
    </row>
    <row r="683" spans="1:4" x14ac:dyDescent="0.25">
      <c r="A683" s="2755" t="s">
        <v>15813</v>
      </c>
      <c r="B683" s="281" t="str">
        <f t="shared" si="20"/>
        <v xml:space="preserve"> Visa Electron</v>
      </c>
      <c r="C683" s="2758" t="s">
        <v>14381</v>
      </c>
      <c r="D683">
        <f t="shared" si="21"/>
        <v>5</v>
      </c>
    </row>
    <row r="684" spans="1:4" x14ac:dyDescent="0.25">
      <c r="A684" s="2755" t="s">
        <v>15814</v>
      </c>
      <c r="B684" s="281" t="str">
        <f t="shared" si="20"/>
        <v xml:space="preserve"> Banrisul Visa</v>
      </c>
      <c r="C684" s="2758" t="s">
        <v>14382</v>
      </c>
      <c r="D684">
        <f t="shared" si="21"/>
        <v>5</v>
      </c>
    </row>
    <row r="685" spans="1:4" x14ac:dyDescent="0.25">
      <c r="A685" s="2755" t="s">
        <v>15815</v>
      </c>
      <c r="B685" s="281" t="str">
        <f t="shared" si="20"/>
        <v xml:space="preserve"> HSBC UAE</v>
      </c>
      <c r="C685" s="2758" t="s">
        <v>14383</v>
      </c>
      <c r="D685">
        <f t="shared" si="21"/>
        <v>5</v>
      </c>
    </row>
    <row r="686" spans="1:4" x14ac:dyDescent="0.25">
      <c r="A686" s="2755" t="s">
        <v>15816</v>
      </c>
      <c r="B686" s="281" t="str">
        <f t="shared" si="20"/>
        <v xml:space="preserve"> Republic Bank Limited VISA Credit Card (Trinidad &amp; Tobago)</v>
      </c>
      <c r="C686" s="2758" t="s">
        <v>14384</v>
      </c>
      <c r="D686">
        <f t="shared" si="21"/>
        <v>5</v>
      </c>
    </row>
    <row r="687" spans="1:4" x14ac:dyDescent="0.25">
      <c r="A687" s="2755" t="s">
        <v>15817</v>
      </c>
      <c r="B687" s="281" t="str">
        <f t="shared" si="20"/>
        <v xml:space="preserve"> Halifax Ireland VISA Credit Card</v>
      </c>
      <c r="C687" s="2758" t="s">
        <v>14385</v>
      </c>
      <c r="D687">
        <f t="shared" si="21"/>
        <v>7</v>
      </c>
    </row>
    <row r="688" spans="1:4" x14ac:dyDescent="0.25">
      <c r="A688" s="2755" t="s">
        <v>15818</v>
      </c>
      <c r="B688" s="281" t="str">
        <f t="shared" si="20"/>
        <v xml:space="preserve"> Visa Electron</v>
      </c>
      <c r="C688" s="2758" t="s">
        <v>14386</v>
      </c>
      <c r="D688">
        <f t="shared" si="21"/>
        <v>5</v>
      </c>
    </row>
    <row r="689" spans="1:4" x14ac:dyDescent="0.25">
      <c r="A689" s="2755" t="s">
        <v>15819</v>
      </c>
      <c r="B689" s="281" t="str">
        <f t="shared" si="20"/>
        <v xml:space="preserve"> Abbey (bank) VISA Electron (UK)</v>
      </c>
      <c r="C689" s="2758" t="s">
        <v>14387</v>
      </c>
      <c r="D689">
        <f t="shared" si="21"/>
        <v>7</v>
      </c>
    </row>
    <row r="690" spans="1:4" x14ac:dyDescent="0.25">
      <c r="A690" s="2755" t="s">
        <v>15820</v>
      </c>
      <c r="B690" s="281" t="str">
        <f t="shared" si="20"/>
        <v xml:space="preserve"> Halifax (United Kingdom bank) VISA Electron (UK)</v>
      </c>
      <c r="C690" s="2758" t="s">
        <v>14388</v>
      </c>
      <c r="D690">
        <f t="shared" si="21"/>
        <v>7</v>
      </c>
    </row>
    <row r="691" spans="1:4" x14ac:dyDescent="0.25">
      <c r="A691" s="2755" t="s">
        <v>15821</v>
      </c>
      <c r="B691" s="281" t="str">
        <f t="shared" si="20"/>
        <v xml:space="preserve"> Caja Madrid VISA Business Credit Card (Spain)</v>
      </c>
      <c r="C691" s="2758" t="s">
        <v>14389</v>
      </c>
      <c r="D691">
        <f t="shared" si="21"/>
        <v>5</v>
      </c>
    </row>
    <row r="692" spans="1:4" x14ac:dyDescent="0.25">
      <c r="A692" s="2755" t="s">
        <v>15822</v>
      </c>
      <c r="B692" s="281" t="str">
        <f t="shared" si="20"/>
        <v xml:space="preserve"> Danske Bank Privatkort Visa Electron debit card (SE)</v>
      </c>
      <c r="C692" s="2758" t="s">
        <v>14390</v>
      </c>
      <c r="D692">
        <f t="shared" si="21"/>
        <v>7</v>
      </c>
    </row>
    <row r="693" spans="1:4" x14ac:dyDescent="0.25">
      <c r="A693" s="2755" t="s">
        <v>15823</v>
      </c>
      <c r="B693" s="281" t="str">
        <f t="shared" si="20"/>
        <v xml:space="preserve"> Charles Schwab Bank VISA Check Card</v>
      </c>
      <c r="C693" s="2758" t="s">
        <v>14391</v>
      </c>
      <c r="D693">
        <f t="shared" si="21"/>
        <v>5</v>
      </c>
    </row>
    <row r="694" spans="1:4" x14ac:dyDescent="0.25">
      <c r="A694" s="2755" t="s">
        <v>15824</v>
      </c>
      <c r="B694" s="281" t="str">
        <f t="shared" si="20"/>
        <v xml:space="preserve"> Luottokunta issued VISA (Finland); Citibank UAE issued Visa Credit Card</v>
      </c>
      <c r="C694" s="2758" t="s">
        <v>14392</v>
      </c>
      <c r="D694">
        <f t="shared" si="21"/>
        <v>5</v>
      </c>
    </row>
    <row r="695" spans="1:4" x14ac:dyDescent="0.25">
      <c r="A695" s="2755" t="s">
        <v>15825</v>
      </c>
      <c r="B695" s="281" t="str">
        <f t="shared" si="20"/>
        <v xml:space="preserve"> Luottokunta issued VISA Gold (Finland)</v>
      </c>
      <c r="C695" s="2758" t="s">
        <v>14393</v>
      </c>
      <c r="D695">
        <f t="shared" si="21"/>
        <v>7</v>
      </c>
    </row>
    <row r="696" spans="1:4" x14ac:dyDescent="0.25">
      <c r="A696" s="2755" t="s">
        <v>15826</v>
      </c>
      <c r="B696" s="281" t="str">
        <f t="shared" si="20"/>
        <v xml:space="preserve"> Lloyds TSB Visa Debit Card</v>
      </c>
      <c r="C696" s="2758" t="s">
        <v>14394</v>
      </c>
      <c r="D696">
        <f t="shared" si="21"/>
        <v>5</v>
      </c>
    </row>
    <row r="697" spans="1:4" x14ac:dyDescent="0.25">
      <c r="A697" s="2755" t="s">
        <v>15827</v>
      </c>
      <c r="B697" s="281" t="str">
        <f t="shared" si="20"/>
        <v xml:space="preserve"> HSBC Visa Credit Card (Hong Kong)</v>
      </c>
      <c r="C697" s="2758" t="s">
        <v>14395</v>
      </c>
      <c r="D697">
        <f t="shared" si="21"/>
        <v>7</v>
      </c>
    </row>
    <row r="698" spans="1:4" x14ac:dyDescent="0.25">
      <c r="A698" s="2755" t="s">
        <v>15828</v>
      </c>
      <c r="B698" s="281" t="str">
        <f t="shared" si="20"/>
        <v xml:space="preserve"> Lloyds TSB Visa Debit Card</v>
      </c>
      <c r="C698" s="2758" t="s">
        <v>14396</v>
      </c>
      <c r="D698">
        <f t="shared" si="21"/>
        <v>7</v>
      </c>
    </row>
    <row r="699" spans="1:4" x14ac:dyDescent="0.25">
      <c r="A699" s="2755" t="s">
        <v>15829</v>
      </c>
      <c r="B699" s="281" t="str">
        <f t="shared" si="20"/>
        <v xml:space="preserve"> Lloyds TSB Visa Debit Card</v>
      </c>
      <c r="C699" s="2758" t="s">
        <v>14397</v>
      </c>
      <c r="D699">
        <f t="shared" si="21"/>
        <v>7</v>
      </c>
    </row>
    <row r="700" spans="1:4" x14ac:dyDescent="0.25">
      <c r="A700" s="2755" t="s">
        <v>15830</v>
      </c>
      <c r="B700" s="281" t="str">
        <f t="shared" si="20"/>
        <v xml:space="preserve"> HSBC Visa Credit Card (Bermuda)</v>
      </c>
      <c r="C700" s="2758" t="s">
        <v>14398</v>
      </c>
      <c r="D700">
        <f t="shared" si="21"/>
        <v>7</v>
      </c>
    </row>
    <row r="701" spans="1:4" x14ac:dyDescent="0.25">
      <c r="A701" s="2755" t="s">
        <v>15831</v>
      </c>
      <c r="B701" s="281" t="str">
        <f t="shared" si="20"/>
        <v xml:space="preserve"> Nedbank VISA Credit Card (ZA)</v>
      </c>
      <c r="C701" s="2758" t="s">
        <v>14399</v>
      </c>
      <c r="D701">
        <f t="shared" si="21"/>
        <v>7</v>
      </c>
    </row>
    <row r="702" spans="1:4" x14ac:dyDescent="0.25">
      <c r="A702" s="2755" t="s">
        <v>15832</v>
      </c>
      <c r="B702" s="281" t="str">
        <f t="shared" si="20"/>
        <v xml:space="preserve"> Visa Debit Card (Norway)</v>
      </c>
      <c r="C702" s="2758" t="s">
        <v>14400</v>
      </c>
      <c r="D702">
        <f t="shared" si="21"/>
        <v>5</v>
      </c>
    </row>
    <row r="703" spans="1:4" x14ac:dyDescent="0.25">
      <c r="A703" s="2755" t="s">
        <v>15833</v>
      </c>
      <c r="B703" s="281" t="str">
        <f t="shared" si="20"/>
        <v xml:space="preserve"> Visa Debit Card UK</v>
      </c>
      <c r="C703" s="2758" t="s">
        <v>14401</v>
      </c>
      <c r="D703">
        <f t="shared" si="21"/>
        <v>5</v>
      </c>
    </row>
    <row r="704" spans="1:4" x14ac:dyDescent="0.25">
      <c r="A704" s="2755" t="s">
        <v>15834</v>
      </c>
      <c r="B704" s="281" t="str">
        <f t="shared" si="20"/>
        <v xml:space="preserve"> Barclaycard Visa Credit Card</v>
      </c>
      <c r="C704" s="2758" t="s">
        <v>14402</v>
      </c>
      <c r="D704">
        <f t="shared" si="21"/>
        <v>7</v>
      </c>
    </row>
    <row r="705" spans="1:4" x14ac:dyDescent="0.25">
      <c r="A705" s="2755" t="s">
        <v>15835</v>
      </c>
      <c r="B705" s="281" t="str">
        <f t="shared" si="20"/>
        <v xml:space="preserve"> Barclaycard Premier and OnePulse (Oyster) Visa Credit Cards with contactless payment (UK)</v>
      </c>
      <c r="C705" s="2758" t="s">
        <v>14403</v>
      </c>
      <c r="D705">
        <f t="shared" si="21"/>
        <v>7</v>
      </c>
    </row>
    <row r="706" spans="1:4" x14ac:dyDescent="0.25">
      <c r="A706" s="2755" t="s">
        <v>15836</v>
      </c>
      <c r="B706" s="281" t="str">
        <f t="shared" ref="B706:B769" si="22">MID(C706,D706 + 2,1000)</f>
        <v xml:space="preserve"> Barclaycard Business Visa Credit Card</v>
      </c>
      <c r="C706" s="2758" t="s">
        <v>14404</v>
      </c>
      <c r="D706">
        <f t="shared" si="21"/>
        <v>7</v>
      </c>
    </row>
    <row r="707" spans="1:4" x14ac:dyDescent="0.25">
      <c r="A707" s="2755" t="s">
        <v>15837</v>
      </c>
      <c r="B707" s="281" t="str">
        <f t="shared" si="22"/>
        <v xml:space="preserve"> Barclaycard Visa Initial Credit Card</v>
      </c>
      <c r="C707" s="2758" t="s">
        <v>14405</v>
      </c>
      <c r="D707">
        <f t="shared" ref="D707:D769" si="23">SEARCH(" ",C707)</f>
        <v>7</v>
      </c>
    </row>
    <row r="708" spans="1:4" x14ac:dyDescent="0.25">
      <c r="A708" s="2755" t="s">
        <v>15838</v>
      </c>
      <c r="B708" s="281" t="str">
        <f t="shared" si="22"/>
        <v xml:space="preserve"> HSBC Visa Credit Card (Singapore)</v>
      </c>
      <c r="C708" s="2758" t="s">
        <v>14406</v>
      </c>
      <c r="D708">
        <f t="shared" si="23"/>
        <v>7</v>
      </c>
    </row>
    <row r="709" spans="1:4" x14ac:dyDescent="0.25">
      <c r="A709" s="2755" t="s">
        <v>15839</v>
      </c>
      <c r="B709" s="281" t="str">
        <f t="shared" si="22"/>
        <v xml:space="preserve"> Visa Citi AA - American Airlines (Dominican Republic)</v>
      </c>
      <c r="C709" s="2758" t="s">
        <v>14407</v>
      </c>
      <c r="D709">
        <f t="shared" si="23"/>
        <v>5</v>
      </c>
    </row>
    <row r="710" spans="1:4" x14ac:dyDescent="0.25">
      <c r="A710" s="2755" t="s">
        <v>15840</v>
      </c>
      <c r="B710" s="281" t="str">
        <f t="shared" si="22"/>
        <v xml:space="preserve"> Bank of China Olympics Visa Credit Card (Singapore)</v>
      </c>
      <c r="C710" s="2758" t="s">
        <v>14408</v>
      </c>
      <c r="D710">
        <f t="shared" si="23"/>
        <v>7</v>
      </c>
    </row>
    <row r="711" spans="1:4" x14ac:dyDescent="0.25">
      <c r="A711" s="2755" t="s">
        <v>15841</v>
      </c>
      <c r="B711" s="281" t="str">
        <f t="shared" si="22"/>
        <v xml:space="preserve"> Bank of China Platinum Visa Credit Card (Singapore)</v>
      </c>
      <c r="C711" s="2758" t="s">
        <v>14409</v>
      </c>
      <c r="D711">
        <f t="shared" si="23"/>
        <v>7</v>
      </c>
    </row>
    <row r="712" spans="1:4" x14ac:dyDescent="0.25">
      <c r="A712" s="2755" t="s">
        <v>15842</v>
      </c>
      <c r="B712" s="281" t="str">
        <f t="shared" si="22"/>
        <v xml:space="preserve"> Credito Siciliano Visa Electron (Italy)</v>
      </c>
      <c r="C712" s="2758" t="s">
        <v>14410</v>
      </c>
      <c r="D712">
        <f t="shared" si="23"/>
        <v>5</v>
      </c>
    </row>
    <row r="713" spans="1:4" x14ac:dyDescent="0.25">
      <c r="A713" s="2755" t="s">
        <v>15843</v>
      </c>
      <c r="B713" s="281" t="str">
        <f t="shared" si="22"/>
        <v xml:space="preserve"> Switch (Debit Card)</v>
      </c>
      <c r="C713" s="2758" t="s">
        <v>14411</v>
      </c>
      <c r="D713">
        <f t="shared" si="23"/>
        <v>5</v>
      </c>
    </row>
    <row r="714" spans="1:4" x14ac:dyDescent="0.25">
      <c r="A714" s="2755" t="s">
        <v>15844</v>
      </c>
      <c r="B714" s="281" t="str">
        <f t="shared" si="22"/>
        <v xml:space="preserve"> Standard Chartered Bank UAE issued Visa credit card</v>
      </c>
      <c r="C714" s="2758" t="s">
        <v>14412</v>
      </c>
      <c r="D714">
        <f t="shared" si="23"/>
        <v>5</v>
      </c>
    </row>
    <row r="715" spans="1:4" x14ac:dyDescent="0.25">
      <c r="A715" s="2755" t="s">
        <v>15845</v>
      </c>
      <c r="B715" s="281" t="str">
        <f t="shared" si="22"/>
        <v xml:space="preserve"> Commonwealth Bank VISA Credit Card (Gold)(Australia)</v>
      </c>
      <c r="C715" s="2758" t="s">
        <v>14413</v>
      </c>
      <c r="D715">
        <f t="shared" si="23"/>
        <v>7</v>
      </c>
    </row>
    <row r="716" spans="1:4" x14ac:dyDescent="0.25">
      <c r="A716" s="2755" t="s">
        <v>15846</v>
      </c>
      <c r="B716" s="281" t="str">
        <f t="shared" si="22"/>
        <v xml:space="preserve"> Commonwealth Bank VISA Credit Card (Australia)</v>
      </c>
      <c r="C716" s="2758" t="s">
        <v>14414</v>
      </c>
      <c r="D716">
        <f t="shared" si="23"/>
        <v>7</v>
      </c>
    </row>
    <row r="717" spans="1:4" x14ac:dyDescent="0.25">
      <c r="A717" s="2755" t="s">
        <v>15847</v>
      </c>
      <c r="B717" s="281" t="str">
        <f t="shared" si="22"/>
        <v xml:space="preserve"> National Bank of Abu Dhabi Cashplus Global Visa Electron (UAE)</v>
      </c>
      <c r="C717" s="2758" t="s">
        <v>14415</v>
      </c>
      <c r="D717">
        <f t="shared" si="23"/>
        <v>7</v>
      </c>
    </row>
    <row r="718" spans="1:4" x14ac:dyDescent="0.25">
      <c r="A718" s="2755" t="s">
        <v>15848</v>
      </c>
      <c r="B718" s="281" t="str">
        <f t="shared" si="22"/>
        <v xml:space="preserve"> HSBC Visa Gold Debit Card (United Kingdom)</v>
      </c>
      <c r="C718" s="2758" t="s">
        <v>14416</v>
      </c>
      <c r="D718">
        <f t="shared" si="23"/>
        <v>7</v>
      </c>
    </row>
    <row r="719" spans="1:4" x14ac:dyDescent="0.25">
      <c r="A719" s="2755" t="s">
        <v>15849</v>
      </c>
      <c r="B719" s="281" t="str">
        <f t="shared" si="22"/>
        <v xml:space="preserve"> Emporiki Bank Visa Credit Card (Greece)</v>
      </c>
      <c r="C719" s="2758" t="s">
        <v>14417</v>
      </c>
      <c r="D719">
        <f t="shared" si="23"/>
        <v>5</v>
      </c>
    </row>
    <row r="720" spans="1:4" x14ac:dyDescent="0.25">
      <c r="A720" s="2755" t="s">
        <v>15850</v>
      </c>
      <c r="B720" s="281" t="str">
        <f t="shared" si="22"/>
        <v xml:space="preserve"> HSBC Visa Credit Card (Hong Kong)</v>
      </c>
      <c r="C720" s="2758" t="s">
        <v>14418</v>
      </c>
      <c r="D720">
        <f t="shared" si="23"/>
        <v>7</v>
      </c>
    </row>
    <row r="721" spans="1:4" x14ac:dyDescent="0.25">
      <c r="A721" s="2755" t="s">
        <v>15851</v>
      </c>
      <c r="B721" s="281" t="str">
        <f t="shared" si="22"/>
        <v xml:space="preserve"> HSBC Visa Gold Credit Card (Singapore)</v>
      </c>
      <c r="C721" s="2758" t="s">
        <v>14419</v>
      </c>
      <c r="D721">
        <f t="shared" si="23"/>
        <v>7</v>
      </c>
    </row>
    <row r="722" spans="1:4" x14ac:dyDescent="0.25">
      <c r="A722" s="2755" t="s">
        <v>15852</v>
      </c>
      <c r="B722" s="281" t="str">
        <f t="shared" si="22"/>
        <v xml:space="preserve"> HSBC Visa Gold Credit Card (Bermuda)</v>
      </c>
      <c r="C722" s="2758" t="s">
        <v>14420</v>
      </c>
      <c r="D722">
        <f t="shared" si="23"/>
        <v>7</v>
      </c>
    </row>
    <row r="723" spans="1:4" x14ac:dyDescent="0.25">
      <c r="A723" s="2755" t="s">
        <v>15853</v>
      </c>
      <c r="B723" s="281" t="str">
        <f t="shared" si="22"/>
        <v xml:space="preserve"> La banque postale visa (France)</v>
      </c>
      <c r="C723" s="2758" t="s">
        <v>14421</v>
      </c>
      <c r="D723">
        <f t="shared" si="23"/>
        <v>7</v>
      </c>
    </row>
    <row r="724" spans="1:4" x14ac:dyDescent="0.25">
      <c r="A724" s="2755" t="s">
        <v>15854</v>
      </c>
      <c r="B724" s="281" t="str">
        <f t="shared" si="22"/>
        <v xml:space="preserve"> Natixis / Banque Populaire (France)</v>
      </c>
      <c r="C724" s="2758" t="s">
        <v>14422</v>
      </c>
      <c r="D724">
        <f t="shared" si="23"/>
        <v>7</v>
      </c>
    </row>
    <row r="725" spans="1:4" x14ac:dyDescent="0.25">
      <c r="A725" s="2755" t="s">
        <v>15855</v>
      </c>
      <c r="B725" s="281" t="str">
        <f t="shared" si="22"/>
        <v xml:space="preserve"> HSBC Visa Credit Card (France)</v>
      </c>
      <c r="C725" s="2758" t="s">
        <v>14423</v>
      </c>
      <c r="D725">
        <f t="shared" si="23"/>
        <v>7</v>
      </c>
    </row>
    <row r="726" spans="1:4" x14ac:dyDescent="0.25">
      <c r="A726" s="2755" t="s">
        <v>15856</v>
      </c>
      <c r="B726" s="281" t="str">
        <f t="shared" si="22"/>
        <v xml:space="preserve"> Banque Accord Visa Credit Card (France)</v>
      </c>
      <c r="C726" s="2758" t="s">
        <v>14424</v>
      </c>
      <c r="D726">
        <f t="shared" si="23"/>
        <v>7</v>
      </c>
    </row>
    <row r="727" spans="1:4" x14ac:dyDescent="0.25">
      <c r="A727" s="2755" t="s">
        <v>15857</v>
      </c>
      <c r="B727" s="281" t="str">
        <f t="shared" si="22"/>
        <v xml:space="preserve"> First Command Financial Planning, Inc.</v>
      </c>
      <c r="C727" s="2758" t="s">
        <v>14425</v>
      </c>
      <c r="D727">
        <f t="shared" si="23"/>
        <v>7</v>
      </c>
    </row>
    <row r="728" spans="1:4" x14ac:dyDescent="0.25">
      <c r="A728" s="2755" t="s">
        <v>15858</v>
      </c>
      <c r="B728" s="281" t="str">
        <f t="shared" si="22"/>
        <v xml:space="preserve"> Société Générale CB Visa (France)</v>
      </c>
      <c r="C728" s="2758" t="s">
        <v>14426</v>
      </c>
      <c r="D728">
        <f t="shared" si="23"/>
        <v>7</v>
      </c>
    </row>
    <row r="729" spans="1:4" x14ac:dyDescent="0.25">
      <c r="A729" s="2755" t="s">
        <v>15859</v>
      </c>
      <c r="B729" s="281" t="str">
        <f t="shared" si="22"/>
        <v xml:space="preserve"> Société Générale CB Visa (France)</v>
      </c>
      <c r="C729" s="2758" t="s">
        <v>14427</v>
      </c>
      <c r="D729">
        <f t="shared" si="23"/>
        <v>7</v>
      </c>
    </row>
    <row r="730" spans="1:4" x14ac:dyDescent="0.25">
      <c r="A730" s="2755" t="s">
        <v>15860</v>
      </c>
      <c r="B730" s="281" t="str">
        <f t="shared" si="22"/>
        <v xml:space="preserve"> BNP Paribas (France)</v>
      </c>
      <c r="C730" s="2758" t="s">
        <v>14428</v>
      </c>
      <c r="D730">
        <f t="shared" si="23"/>
        <v>5</v>
      </c>
    </row>
    <row r="731" spans="1:4" x14ac:dyDescent="0.25">
      <c r="A731" s="2755" t="s">
        <v>15861</v>
      </c>
      <c r="B731" s="281" t="str">
        <f t="shared" si="22"/>
        <v xml:space="preserve"> Natexis Banques Populaires Visa Credit Card (France)</v>
      </c>
      <c r="C731" s="2758" t="s">
        <v>14429</v>
      </c>
      <c r="D731">
        <f t="shared" si="23"/>
        <v>7</v>
      </c>
    </row>
    <row r="732" spans="1:4" x14ac:dyDescent="0.25">
      <c r="A732" s="2755" t="s">
        <v>15862</v>
      </c>
      <c r="B732" s="281" t="str">
        <f t="shared" si="22"/>
        <v xml:space="preserve"> Natexis Banques Populaires Visa Credit Card (France)</v>
      </c>
      <c r="C732" s="2758" t="s">
        <v>14430</v>
      </c>
      <c r="D732">
        <f t="shared" si="23"/>
        <v>7</v>
      </c>
    </row>
    <row r="733" spans="1:4" x14ac:dyDescent="0.25">
      <c r="A733" s="2755" t="s">
        <v>15863</v>
      </c>
      <c r="B733" s="281" t="str">
        <f t="shared" si="22"/>
        <v xml:space="preserve"> Boursorama Visa Credit Card (France)</v>
      </c>
      <c r="C733" s="2758" t="s">
        <v>14431</v>
      </c>
      <c r="D733">
        <f t="shared" si="23"/>
        <v>7</v>
      </c>
    </row>
    <row r="734" spans="1:4" x14ac:dyDescent="0.25">
      <c r="A734" s="2755" t="s">
        <v>15864</v>
      </c>
      <c r="B734" s="281" t="str">
        <f t="shared" si="22"/>
        <v xml:space="preserve"> Credit du Nord Visa Credit Card (France)</v>
      </c>
      <c r="C734" s="2758" t="s">
        <v>14432</v>
      </c>
      <c r="D734">
        <f t="shared" si="23"/>
        <v>7</v>
      </c>
    </row>
    <row r="735" spans="1:4" x14ac:dyDescent="0.25">
      <c r="A735" s="2755" t="s">
        <v>15865</v>
      </c>
      <c r="B735" s="281" t="str">
        <f t="shared" si="22"/>
        <v xml:space="preserve"> Barclays Bank PLC Visa Credit Card (France)</v>
      </c>
      <c r="C735" s="2758" t="s">
        <v>14433</v>
      </c>
      <c r="D735">
        <f t="shared" si="23"/>
        <v>7</v>
      </c>
    </row>
    <row r="736" spans="1:4" x14ac:dyDescent="0.25">
      <c r="A736" s="2755" t="s">
        <v>15866</v>
      </c>
      <c r="B736" s="281" t="str">
        <f t="shared" si="22"/>
        <v xml:space="preserve"> Caisse d'Epargne VISA Credit Card (France)</v>
      </c>
      <c r="C736" s="2758" t="s">
        <v>14434</v>
      </c>
      <c r="D736">
        <f t="shared" si="23"/>
        <v>5</v>
      </c>
    </row>
    <row r="737" spans="1:4" x14ac:dyDescent="0.25">
      <c r="A737" s="2755" t="s">
        <v>15867</v>
      </c>
      <c r="B737" s="281" t="str">
        <f t="shared" si="22"/>
        <v xml:space="preserve"> Boursorama Banque VISA PREMIER credit card (France)</v>
      </c>
      <c r="C737" s="2758" t="s">
        <v>14435</v>
      </c>
      <c r="D737">
        <f t="shared" si="23"/>
        <v>7</v>
      </c>
    </row>
    <row r="738" spans="1:4" x14ac:dyDescent="0.25">
      <c r="A738" s="2755" t="s">
        <v>15868</v>
      </c>
      <c r="B738" s="281" t="str">
        <f t="shared" si="22"/>
        <v xml:space="preserve"> Banco do Brasil Ourocard Visa</v>
      </c>
      <c r="C738" s="2758" t="s">
        <v>14436</v>
      </c>
      <c r="D738">
        <f t="shared" si="23"/>
        <v>5</v>
      </c>
    </row>
    <row r="739" spans="1:4" x14ac:dyDescent="0.25">
      <c r="A739" s="2755" t="s">
        <v>15869</v>
      </c>
      <c r="B739" s="281" t="str">
        <f t="shared" si="22"/>
        <v xml:space="preserve"> The Co-operative Bank (incl Smile) Visa Debit Card (UK in £)</v>
      </c>
      <c r="C739" s="2758" t="s">
        <v>14437</v>
      </c>
      <c r="D739">
        <f t="shared" si="23"/>
        <v>7</v>
      </c>
    </row>
    <row r="740" spans="1:4" x14ac:dyDescent="0.25">
      <c r="A740" s="2755" t="s">
        <v>15870</v>
      </c>
      <c r="B740" s="281" t="str">
        <f t="shared" si="22"/>
        <v xml:space="preserve"> DKB Deutsche Kreditbank AG Visa Charge Card (Germany)</v>
      </c>
      <c r="C740" s="2758" t="s">
        <v>14438</v>
      </c>
      <c r="D740">
        <f t="shared" si="23"/>
        <v>7</v>
      </c>
    </row>
    <row r="741" spans="1:4" x14ac:dyDescent="0.25">
      <c r="A741" s="2755" t="s">
        <v>15871</v>
      </c>
      <c r="B741" s="281" t="str">
        <f t="shared" si="22"/>
        <v xml:space="preserve"> Bank of New Zealand VISA Platinum Credit Card</v>
      </c>
      <c r="C741" s="2758" t="s">
        <v>14439</v>
      </c>
      <c r="D741">
        <f t="shared" si="23"/>
        <v>7</v>
      </c>
    </row>
    <row r="742" spans="1:4" x14ac:dyDescent="0.25">
      <c r="A742" s="2755" t="s">
        <v>15872</v>
      </c>
      <c r="B742" s="281" t="str">
        <f t="shared" si="22"/>
        <v xml:space="preserve"> Bank of New Zealand VISA Credit Card</v>
      </c>
      <c r="C742" s="2758" t="s">
        <v>14440</v>
      </c>
      <c r="D742">
        <f t="shared" si="23"/>
        <v>7</v>
      </c>
    </row>
    <row r="743" spans="1:4" x14ac:dyDescent="0.25">
      <c r="A743" s="2756" t="s">
        <v>15873</v>
      </c>
      <c r="B743" s="2757" t="str">
        <f t="shared" si="22"/>
        <v>A National Bank of Canada ATM/Debit Card</v>
      </c>
      <c r="C743" s="2759" t="s">
        <v>14441</v>
      </c>
      <c r="D743">
        <f t="shared" si="23"/>
        <v>7</v>
      </c>
    </row>
    <row r="744" spans="1:4" x14ac:dyDescent="0.25">
      <c r="A744" s="2756" t="s">
        <v>15874</v>
      </c>
      <c r="B744" s="2757" t="str">
        <f t="shared" si="22"/>
        <v>A Bank of Montreal ATM/Debit Card</v>
      </c>
      <c r="C744" s="2759" t="s">
        <v>14442</v>
      </c>
      <c r="D744">
        <f t="shared" si="23"/>
        <v>7</v>
      </c>
    </row>
    <row r="745" spans="1:4" x14ac:dyDescent="0.25">
      <c r="A745" s="2756" t="s">
        <v>15875</v>
      </c>
      <c r="B745" s="2757" t="str">
        <f t="shared" si="22"/>
        <v>A Meridian Credit Union Debit and Exchange Network Card</v>
      </c>
      <c r="C745" s="2759" t="s">
        <v>14443</v>
      </c>
      <c r="D745">
        <f t="shared" si="23"/>
        <v>7</v>
      </c>
    </row>
    <row r="746" spans="1:4" x14ac:dyDescent="0.25">
      <c r="A746" s="2756" t="s">
        <v>15876</v>
      </c>
      <c r="B746" s="2757" t="str">
        <f t="shared" si="22"/>
        <v>SPIDER Smartcards for Mobile Telecommunications</v>
      </c>
      <c r="C746" s="2759" t="s">
        <v>14444</v>
      </c>
      <c r="D746">
        <f t="shared" si="23"/>
        <v>7</v>
      </c>
    </row>
    <row r="747" spans="1:4" x14ac:dyDescent="0.25">
      <c r="A747" s="2756" t="s">
        <v>15877</v>
      </c>
      <c r="B747" s="2757" t="str">
        <f t="shared" si="22"/>
        <v>A Standard Bank of South Africa Maestro Debit Card</v>
      </c>
      <c r="C747" s="2759" t="s">
        <v>14445</v>
      </c>
      <c r="D747">
        <f t="shared" si="23"/>
        <v>7</v>
      </c>
    </row>
    <row r="748" spans="1:4" x14ac:dyDescent="0.25">
      <c r="A748" s="2756" t="s">
        <v>15878</v>
      </c>
      <c r="B748" s="2757" t="str">
        <f t="shared" si="22"/>
        <v>arnes &amp; Noble Gift Card</v>
      </c>
      <c r="C748" s="2759" t="s">
        <v>14446</v>
      </c>
      <c r="D748">
        <f t="shared" si="23"/>
        <v>7</v>
      </c>
    </row>
    <row r="749" spans="1:4" x14ac:dyDescent="0.25">
      <c r="A749" s="2756" t="s">
        <v>15879</v>
      </c>
      <c r="B749" s="2757" t="str">
        <f t="shared" si="22"/>
        <v>N ING Vysya Bank Maestro Debit/ATM Card</v>
      </c>
      <c r="C749" s="2759" t="s">
        <v>14447</v>
      </c>
      <c r="D749">
        <f t="shared" si="23"/>
        <v>7</v>
      </c>
    </row>
    <row r="750" spans="1:4" x14ac:dyDescent="0.25">
      <c r="A750" s="2756" t="s">
        <v>15880</v>
      </c>
      <c r="B750" s="2757" t="str">
        <f t="shared" si="22"/>
        <v>S Fleet Bank ATM Only Card.</v>
      </c>
      <c r="C750" s="2759" t="s">
        <v>14448</v>
      </c>
      <c r="D750">
        <f t="shared" si="23"/>
        <v>7</v>
      </c>
    </row>
    <row r="751" spans="1:4" x14ac:dyDescent="0.25">
      <c r="A751" s="2756" t="s">
        <v>15881</v>
      </c>
      <c r="B751" s="2757" t="str">
        <f t="shared" si="22"/>
        <v>S CitiBank Sears Card</v>
      </c>
      <c r="C751" s="2759" t="s">
        <v>14449</v>
      </c>
      <c r="D751">
        <f t="shared" si="23"/>
        <v>7</v>
      </c>
    </row>
    <row r="752" spans="1:4" x14ac:dyDescent="0.25">
      <c r="A752" s="2756" t="s">
        <v>15882</v>
      </c>
      <c r="B752" s="2757" t="str">
        <f t="shared" si="22"/>
        <v>O Amro Bank </v>
      </c>
      <c r="C752" s="2759" t="s">
        <v>14450</v>
      </c>
      <c r="D752">
        <f t="shared" si="23"/>
        <v>7</v>
      </c>
    </row>
    <row r="753" spans="1:4" x14ac:dyDescent="0.25">
      <c r="A753" s="2756" t="s">
        <v>15883</v>
      </c>
      <c r="B753" s="2757" t="str">
        <f t="shared" si="22"/>
        <v>R Agricultural Bank of Greece </v>
      </c>
      <c r="C753" s="2759" t="s">
        <v>14451</v>
      </c>
      <c r="D753">
        <f t="shared" si="23"/>
        <v>7</v>
      </c>
    </row>
    <row r="754" spans="1:4" x14ac:dyDescent="0.25">
      <c r="A754" s="2756" t="s">
        <v>15884</v>
      </c>
      <c r="B754" s="2757" t="str">
        <f t="shared" si="22"/>
        <v>E Estonia Credit Bank </v>
      </c>
      <c r="C754" s="2759" t="s">
        <v>14452</v>
      </c>
      <c r="D754">
        <f t="shared" si="23"/>
        <v>7</v>
      </c>
    </row>
    <row r="755" spans="1:4" x14ac:dyDescent="0.25">
      <c r="A755" s="2756" t="s">
        <v>15885</v>
      </c>
      <c r="B755" s="2757" t="str">
        <f t="shared" si="22"/>
        <v>R Samsung Card Co </v>
      </c>
      <c r="C755" s="2759" t="s">
        <v>14453</v>
      </c>
      <c r="D755">
        <f t="shared" si="23"/>
        <v>7</v>
      </c>
    </row>
    <row r="756" spans="1:4" x14ac:dyDescent="0.25">
      <c r="A756" s="2756" t="s">
        <v>15886</v>
      </c>
      <c r="B756" s="2757" t="str">
        <f t="shared" si="22"/>
        <v>R HSBC </v>
      </c>
      <c r="C756" s="2759" t="s">
        <v>14454</v>
      </c>
      <c r="D756">
        <f t="shared" si="23"/>
        <v>7</v>
      </c>
    </row>
    <row r="757" spans="1:4" x14ac:dyDescent="0.25">
      <c r="A757" s="2756" t="s">
        <v>15887</v>
      </c>
      <c r="B757" s="2757" t="str">
        <f t="shared" si="22"/>
        <v>L VSB International </v>
      </c>
      <c r="C757" s="2759" t="s">
        <v>14455</v>
      </c>
      <c r="D757">
        <f t="shared" si="23"/>
        <v>7</v>
      </c>
    </row>
    <row r="758" spans="1:4" x14ac:dyDescent="0.25">
      <c r="A758" s="2756" t="s">
        <v>15888</v>
      </c>
      <c r="B758" s="2757" t="str">
        <f t="shared" si="22"/>
        <v>H Europay </v>
      </c>
      <c r="C758" s="2759" t="s">
        <v>14456</v>
      </c>
      <c r="D758">
        <f t="shared" si="23"/>
        <v>7</v>
      </c>
    </row>
    <row r="759" spans="1:4" x14ac:dyDescent="0.25">
      <c r="A759" s="2756" t="s">
        <v>15889</v>
      </c>
      <c r="B759" s="2757" t="str">
        <f t="shared" si="22"/>
        <v>L Powszchny Bank Kredytowy Warsawie </v>
      </c>
      <c r="C759" s="2759" t="s">
        <v>14457</v>
      </c>
      <c r="D759">
        <f t="shared" si="23"/>
        <v>7</v>
      </c>
    </row>
    <row r="760" spans="1:4" x14ac:dyDescent="0.25">
      <c r="A760" s="2756" t="s">
        <v>15890</v>
      </c>
      <c r="B760" s="2757" t="str">
        <f t="shared" si="22"/>
        <v>H Europay </v>
      </c>
      <c r="C760" s="2759" t="s">
        <v>14458</v>
      </c>
      <c r="D760">
        <f t="shared" si="23"/>
        <v>7</v>
      </c>
    </row>
    <row r="761" spans="1:4" x14ac:dyDescent="0.25">
      <c r="A761" s="2756" t="s">
        <v>15891</v>
      </c>
      <c r="B761" s="2757" t="str">
        <f t="shared" si="22"/>
        <v xml:space="preserve"> 510014 ES SEMP </v>
      </c>
      <c r="C761" s="2759" t="s">
        <v>14459</v>
      </c>
      <c r="D761">
        <f t="shared" si="23"/>
        <v>7</v>
      </c>
    </row>
    <row r="762" spans="1:4" x14ac:dyDescent="0.25">
      <c r="A762" s="2756" t="s">
        <v>15892</v>
      </c>
      <c r="B762" s="2757" t="str">
        <f t="shared" si="22"/>
        <v xml:space="preserve"> 510016 GR Agricultural Bank of Greece </v>
      </c>
      <c r="C762" s="2759" t="s">
        <v>14460</v>
      </c>
      <c r="D762">
        <f t="shared" si="23"/>
        <v>7</v>
      </c>
    </row>
    <row r="763" spans="1:4" x14ac:dyDescent="0.25">
      <c r="A763" s="2756" t="s">
        <v>15893</v>
      </c>
      <c r="B763" s="2757" t="str">
        <f t="shared" si="22"/>
        <v>S Fimestic Bank </v>
      </c>
      <c r="C763" s="2759" t="s">
        <v>14461</v>
      </c>
      <c r="D763">
        <f t="shared" si="23"/>
        <v>7</v>
      </c>
    </row>
    <row r="764" spans="1:4" x14ac:dyDescent="0.25">
      <c r="A764" s="2756" t="s">
        <v>15894</v>
      </c>
      <c r="B764" s="2757" t="str">
        <f t="shared" si="22"/>
        <v>L PKO Savings Bank </v>
      </c>
      <c r="C764" s="2759" t="s">
        <v>14462</v>
      </c>
      <c r="D764">
        <f t="shared" si="23"/>
        <v>7</v>
      </c>
    </row>
    <row r="765" spans="1:4" x14ac:dyDescent="0.25">
      <c r="A765" s="2756" t="s">
        <v>15895</v>
      </c>
      <c r="B765" s="2757" t="str">
        <f t="shared" si="22"/>
        <v>U Budapest Bank Ltd Investment Card, embossed.</v>
      </c>
      <c r="C765" s="2759" t="s">
        <v>14463</v>
      </c>
      <c r="D765">
        <f t="shared" si="23"/>
        <v>7</v>
      </c>
    </row>
    <row r="766" spans="1:4" x14ac:dyDescent="0.25">
      <c r="A766" s="2756" t="s">
        <v>15896</v>
      </c>
      <c r="B766" s="2757" t="str">
        <f t="shared" si="22"/>
        <v xml:space="preserve"> 510023 CH Europay </v>
      </c>
      <c r="C766" s="2759" t="s">
        <v>14464</v>
      </c>
      <c r="D766">
        <f t="shared" si="23"/>
        <v>7</v>
      </c>
    </row>
    <row r="767" spans="1:4" x14ac:dyDescent="0.25">
      <c r="A767" s="2756" t="s">
        <v>15897</v>
      </c>
      <c r="B767" s="2757" t="str">
        <f t="shared" si="22"/>
        <v xml:space="preserve"> 510025 ES SEMP </v>
      </c>
      <c r="C767" s="2759" t="s">
        <v>14465</v>
      </c>
      <c r="D767">
        <f t="shared" si="23"/>
        <v>7</v>
      </c>
    </row>
    <row r="768" spans="1:4" x14ac:dyDescent="0.25">
      <c r="A768" s="2756" t="s">
        <v>15898</v>
      </c>
      <c r="B768" s="2757" t="str">
        <f t="shared" si="22"/>
        <v>L VSB International </v>
      </c>
      <c r="C768" s="2759" t="s">
        <v>14466</v>
      </c>
      <c r="D768">
        <f t="shared" si="23"/>
        <v>7</v>
      </c>
    </row>
    <row r="769" spans="1:4" x14ac:dyDescent="0.25">
      <c r="A769" s="2756" t="s">
        <v>15899</v>
      </c>
      <c r="B769" s="2757" t="str">
        <f t="shared" si="22"/>
        <v>I SEB Kort </v>
      </c>
      <c r="C769" s="2759" t="s">
        <v>14467</v>
      </c>
      <c r="D769">
        <f t="shared" si="23"/>
        <v>7</v>
      </c>
    </row>
    <row r="770" spans="1:4" x14ac:dyDescent="0.25">
      <c r="A770" s="2756" t="s">
        <v>15900</v>
      </c>
      <c r="B770" s="2757" t="str">
        <f t="shared" ref="B770:B833" si="24">MID(C770,D770 + 2,1000)</f>
        <v>S Fimestic Bank </v>
      </c>
      <c r="C770" s="2759" t="s">
        <v>14468</v>
      </c>
      <c r="D770">
        <f t="shared" ref="D770:D833" si="25">SEARCH(" ",C770)</f>
        <v>7</v>
      </c>
    </row>
    <row r="771" spans="1:4" x14ac:dyDescent="0.25">
      <c r="A771" s="2756" t="s">
        <v>15901</v>
      </c>
      <c r="B771" s="2757" t="str">
        <f t="shared" si="24"/>
        <v>Y Belarus Bank </v>
      </c>
      <c r="C771" s="2759" t="s">
        <v>14469</v>
      </c>
      <c r="D771">
        <f t="shared" si="25"/>
        <v>7</v>
      </c>
    </row>
    <row r="772" spans="1:4" x14ac:dyDescent="0.25">
      <c r="A772" s="2756" t="s">
        <v>15902</v>
      </c>
      <c r="B772" s="2757" t="str">
        <f t="shared" si="24"/>
        <v>D Sabadell Bank of Andorra </v>
      </c>
      <c r="C772" s="2759" t="s">
        <v>14470</v>
      </c>
      <c r="D772">
        <f t="shared" si="25"/>
        <v>7</v>
      </c>
    </row>
    <row r="773" spans="1:4" x14ac:dyDescent="0.25">
      <c r="A773" s="2756" t="s">
        <v>15903</v>
      </c>
      <c r="B773" s="2757" t="str">
        <f t="shared" si="24"/>
        <v>R General Bank of Greece </v>
      </c>
      <c r="C773" s="2759" t="s">
        <v>14471</v>
      </c>
      <c r="D773">
        <f t="shared" si="25"/>
        <v>7</v>
      </c>
    </row>
    <row r="774" spans="1:4" x14ac:dyDescent="0.25">
      <c r="A774" s="2756" t="s">
        <v>15904</v>
      </c>
      <c r="B774" s="2757" t="str">
        <f t="shared" si="24"/>
        <v xml:space="preserve"> 510039 RU Bank of Trade Unions Solidarity and Social Investment (Solidarnost) </v>
      </c>
      <c r="C774" s="2759" t="s">
        <v>14472</v>
      </c>
      <c r="D774">
        <f t="shared" si="25"/>
        <v>7</v>
      </c>
    </row>
    <row r="775" spans="1:4" x14ac:dyDescent="0.25">
      <c r="A775" s="2756" t="s">
        <v>15905</v>
      </c>
      <c r="B775" s="2757" t="str">
        <f t="shared" si="24"/>
        <v>S 5-Star Bank </v>
      </c>
      <c r="C775" s="2759" t="s">
        <v>14473</v>
      </c>
      <c r="D775">
        <f t="shared" si="25"/>
        <v>7</v>
      </c>
    </row>
    <row r="776" spans="1:4" x14ac:dyDescent="0.25">
      <c r="A776" s="2756" t="s">
        <v>15906</v>
      </c>
      <c r="B776" s="2757" t="str">
        <f t="shared" si="24"/>
        <v xml:space="preserve"> 510062 ES SEMP </v>
      </c>
      <c r="C776" s="2759" t="s">
        <v>14474</v>
      </c>
      <c r="D776">
        <f t="shared" si="25"/>
        <v>7</v>
      </c>
    </row>
    <row r="777" spans="1:4" x14ac:dyDescent="0.25">
      <c r="A777" s="2756" t="s">
        <v>15907</v>
      </c>
      <c r="B777" s="2757" t="str">
        <f t="shared" si="24"/>
        <v>S Santander Bank Debit Card</v>
      </c>
      <c r="C777" s="2759" t="s">
        <v>14475</v>
      </c>
      <c r="D777">
        <f t="shared" si="25"/>
        <v>7</v>
      </c>
    </row>
    <row r="778" spans="1:4" x14ac:dyDescent="0.25">
      <c r="A778" s="2756" t="s">
        <v>15908</v>
      </c>
      <c r="B778" s="2757" t="str">
        <f t="shared" si="24"/>
        <v>Z CitiBank Gold Credit Card</v>
      </c>
      <c r="C778" s="2759" t="s">
        <v>14476</v>
      </c>
      <c r="D778">
        <f t="shared" si="25"/>
        <v>7</v>
      </c>
    </row>
    <row r="779" spans="1:4" x14ac:dyDescent="0.25">
      <c r="A779" s="2756" t="s">
        <v>15909</v>
      </c>
      <c r="B779" s="2757" t="str">
        <f t="shared" si="24"/>
        <v>Z CitiBank </v>
      </c>
      <c r="C779" s="2759" t="s">
        <v>14477</v>
      </c>
      <c r="D779">
        <f t="shared" si="25"/>
        <v>7</v>
      </c>
    </row>
    <row r="780" spans="1:4" x14ac:dyDescent="0.25">
      <c r="A780" s="2756" t="s">
        <v>15910</v>
      </c>
      <c r="B780" s="2757" t="str">
        <f t="shared" si="24"/>
        <v>BS AG MasterCard</v>
      </c>
      <c r="C780" s="2759" t="s">
        <v>14478</v>
      </c>
      <c r="D780">
        <f t="shared" si="25"/>
        <v>7</v>
      </c>
    </row>
    <row r="781" spans="1:4" x14ac:dyDescent="0.25">
      <c r="A781" s="2756" t="s">
        <v>15911</v>
      </c>
      <c r="B781" s="2757" t="str">
        <f t="shared" si="24"/>
        <v>K RBS </v>
      </c>
      <c r="C781" s="2759" t="s">
        <v>14479</v>
      </c>
      <c r="D781">
        <f t="shared" si="25"/>
        <v>7</v>
      </c>
    </row>
    <row r="782" spans="1:4" x14ac:dyDescent="0.25">
      <c r="A782" s="2756" t="s">
        <v>15912</v>
      </c>
      <c r="B782" s="2757" t="str">
        <f t="shared" si="24"/>
        <v>NGDirect Electric Orange Debit Card</v>
      </c>
      <c r="C782" s="2759" t="s">
        <v>14480</v>
      </c>
      <c r="D782">
        <f t="shared" si="25"/>
        <v>7</v>
      </c>
    </row>
    <row r="783" spans="1:4" x14ac:dyDescent="0.25">
      <c r="A783" s="2756" t="s">
        <v>15913</v>
      </c>
      <c r="B783" s="2757" t="str">
        <f t="shared" si="24"/>
        <v>he Bancorp Bank Higher One MasterCard Debit Card</v>
      </c>
      <c r="C783" s="2759" t="s">
        <v>14481</v>
      </c>
      <c r="D783">
        <f t="shared" si="25"/>
        <v>7</v>
      </c>
    </row>
    <row r="784" spans="1:4" x14ac:dyDescent="0.25">
      <c r="A784" s="2756" t="s">
        <v>15914</v>
      </c>
      <c r="B784" s="2757" t="str">
        <f t="shared" si="24"/>
        <v>S Lake Michigan Credit Union MasterCard Debit Card</v>
      </c>
      <c r="C784" s="2759" t="s">
        <v>14482</v>
      </c>
      <c r="D784">
        <f t="shared" si="25"/>
        <v>7</v>
      </c>
    </row>
    <row r="785" spans="1:4" x14ac:dyDescent="0.25">
      <c r="A785" s="2756" t="s">
        <v>15915</v>
      </c>
      <c r="B785" s="2757" t="str">
        <f t="shared" si="24"/>
        <v>S USAA USAA Cash Rewards Debit MasterCard</v>
      </c>
      <c r="C785" s="2759" t="s">
        <v>14483</v>
      </c>
      <c r="D785">
        <f t="shared" si="25"/>
        <v>7</v>
      </c>
    </row>
    <row r="786" spans="1:4" x14ac:dyDescent="0.25">
      <c r="A786" s="2756" t="s">
        <v>15916</v>
      </c>
      <c r="B786" s="2757" t="str">
        <f t="shared" si="24"/>
        <v xml:space="preserve"> 511199 US Chase Manhattan Bank USA </v>
      </c>
      <c r="C786" s="2759" t="s">
        <v>14484</v>
      </c>
      <c r="D786">
        <f t="shared" si="25"/>
        <v>7</v>
      </c>
    </row>
    <row r="787" spans="1:4" x14ac:dyDescent="0.25">
      <c r="A787" s="2756" t="s">
        <v>15917</v>
      </c>
      <c r="B787" s="2757" t="str">
        <f t="shared" si="24"/>
        <v>S Chase Manhattan Bank USA SubCodes: 00-22, 24, 27, 28, 30-35, 39, 42-44, 61-68, 73-79, 81-84, 88, 93, 94, 96, 98</v>
      </c>
      <c r="C787" s="2759" t="s">
        <v>14485</v>
      </c>
      <c r="D787">
        <f t="shared" si="25"/>
        <v>7</v>
      </c>
    </row>
    <row r="788" spans="1:4" x14ac:dyDescent="0.25">
      <c r="A788" s="2756" t="s">
        <v>15918</v>
      </c>
      <c r="B788" s="2757" t="str">
        <f t="shared" si="24"/>
        <v xml:space="preserve"> 511499 US Chase Manhattan Bank USA </v>
      </c>
      <c r="C788" s="2759" t="s">
        <v>14486</v>
      </c>
      <c r="D788">
        <f t="shared" si="25"/>
        <v>7</v>
      </c>
    </row>
    <row r="789" spans="1:4" x14ac:dyDescent="0.25">
      <c r="A789" s="2756" t="s">
        <v>15919</v>
      </c>
      <c r="B789" s="2757" t="str">
        <f t="shared" si="24"/>
        <v>S Chase Manhattan Bank USA SubCodes: 00-10, 14, 14, 19-24, 28, 30, 32-34, 36, 38-40, 43-44, 48, 53, 55, 59, 62-64, 66-68, 72-74, 78-79, 85-86, 90, 92-95</v>
      </c>
      <c r="C789" s="2759" t="s">
        <v>14487</v>
      </c>
      <c r="D789">
        <f t="shared" si="25"/>
        <v>7</v>
      </c>
    </row>
    <row r="790" spans="1:4" x14ac:dyDescent="0.25">
      <c r="A790" s="2756" t="s">
        <v>15920</v>
      </c>
      <c r="B790" s="2757" t="str">
        <f t="shared" si="24"/>
        <v>S Chase Manhattan Bank USA SubCodes: 00-05, 07-10, 14, 20, 22, 42, 47, 50, 54, 56, 61, 64-65, 67-69, 71, 73-74, 76-86, 88-96, 98-99</v>
      </c>
      <c r="C790" s="2759" t="s">
        <v>14488</v>
      </c>
      <c r="D790">
        <f t="shared" si="25"/>
        <v>7</v>
      </c>
    </row>
    <row r="791" spans="1:4" x14ac:dyDescent="0.25">
      <c r="A791" s="2756" t="s">
        <v>15921</v>
      </c>
      <c r="B791" s="2757" t="str">
        <f t="shared" si="24"/>
        <v>S Chase Manhattan Bank USA SubCodes: 12, 16, 21, 26, 30,32-34, 40, 42-44, 46-49, 56, 60, 62-63, 65-67, 70-71, 74-75, 78-85, 88, 90-91, 93-94, 96, 99</v>
      </c>
      <c r="C791" s="2759" t="s">
        <v>14489</v>
      </c>
      <c r="D791">
        <f t="shared" si="25"/>
        <v>7</v>
      </c>
    </row>
    <row r="792" spans="1:4" x14ac:dyDescent="0.25">
      <c r="A792" s="2756" t="s">
        <v>15922</v>
      </c>
      <c r="B792" s="2757" t="str">
        <f t="shared" si="24"/>
        <v>S Chase Manhattan Bank USA SubCodes: 00, 07-09</v>
      </c>
      <c r="C792" s="2759" t="s">
        <v>14490</v>
      </c>
      <c r="D792">
        <f t="shared" si="25"/>
        <v>7</v>
      </c>
    </row>
    <row r="793" spans="1:4" x14ac:dyDescent="0.25">
      <c r="A793" s="2756" t="s">
        <v>15923</v>
      </c>
      <c r="B793" s="2757" t="str">
        <f t="shared" si="24"/>
        <v>S PayPal PayPal Secure Credit Card</v>
      </c>
      <c r="C793" s="2759" t="s">
        <v>14491</v>
      </c>
      <c r="D793">
        <f t="shared" si="25"/>
        <v>7</v>
      </c>
    </row>
    <row r="794" spans="1:4" x14ac:dyDescent="0.25">
      <c r="A794" s="2756" t="s">
        <v>15922</v>
      </c>
      <c r="B794" s="2757" t="str">
        <f t="shared" si="24"/>
        <v>S Chase Manhattan Bank USA SubCodes: 12-34, 36-44, 47-53, 56-57, 59-61, 64-67, 69-72, 74-76, 78-82, 85, 87-99</v>
      </c>
      <c r="C794" s="2759" t="s">
        <v>14492</v>
      </c>
      <c r="D794">
        <f t="shared" si="25"/>
        <v>7</v>
      </c>
    </row>
    <row r="795" spans="1:4" x14ac:dyDescent="0.25">
      <c r="A795" s="2756" t="s">
        <v>15924</v>
      </c>
      <c r="B795" s="2757" t="str">
        <f t="shared" si="24"/>
        <v>S Chase Manhattan Bank USA SubCodes: 00-02, 04, 10, 11, 13, 16-17, 20-21, 32, 34, 37-39, 42, 53, 58, 64, 67, 72 74, 81, 87-88, 95, 98-99</v>
      </c>
      <c r="C795" s="2759" t="s">
        <v>14493</v>
      </c>
      <c r="D795">
        <f t="shared" si="25"/>
        <v>7</v>
      </c>
    </row>
    <row r="796" spans="1:4" x14ac:dyDescent="0.25">
      <c r="A796" s="2756" t="s">
        <v>15925</v>
      </c>
      <c r="B796" s="2757" t="str">
        <f t="shared" si="24"/>
        <v>S Western States BankCard Association </v>
      </c>
      <c r="C796" s="2759" t="s">
        <v>14494</v>
      </c>
      <c r="D796">
        <f t="shared" si="25"/>
        <v>7</v>
      </c>
    </row>
    <row r="797" spans="1:4" x14ac:dyDescent="0.25">
      <c r="A797" s="2756" t="s">
        <v>15926</v>
      </c>
      <c r="B797" s="2757" t="str">
        <f t="shared" si="24"/>
        <v>S Western States BankCard Association </v>
      </c>
      <c r="C797" s="2759" t="s">
        <v>14495</v>
      </c>
      <c r="D797">
        <f t="shared" si="25"/>
        <v>7</v>
      </c>
    </row>
    <row r="798" spans="1:4" x14ac:dyDescent="0.25">
      <c r="A798" s="2756" t="s">
        <v>15927</v>
      </c>
      <c r="B798" s="2757" t="str">
        <f t="shared" si="24"/>
        <v>S Western States BankCard Association </v>
      </c>
      <c r="C798" s="2759" t="s">
        <v>14496</v>
      </c>
      <c r="D798">
        <f t="shared" si="25"/>
        <v>7</v>
      </c>
    </row>
    <row r="799" spans="1:4" x14ac:dyDescent="0.25">
      <c r="A799" s="2756" t="s">
        <v>15928</v>
      </c>
      <c r="B799" s="2757" t="str">
        <f t="shared" si="24"/>
        <v>S Chase Manhattan Bank USA </v>
      </c>
      <c r="C799" s="2759" t="s">
        <v>14497</v>
      </c>
      <c r="D799">
        <f t="shared" si="25"/>
        <v>7</v>
      </c>
    </row>
    <row r="800" spans="1:4" x14ac:dyDescent="0.25">
      <c r="A800" s="2756" t="s">
        <v>15929</v>
      </c>
      <c r="B800" s="2757" t="str">
        <f t="shared" si="24"/>
        <v>S Western States BankCard Association </v>
      </c>
      <c r="C800" s="2759" t="s">
        <v>14498</v>
      </c>
      <c r="D800">
        <f t="shared" si="25"/>
        <v>7</v>
      </c>
    </row>
    <row r="801" spans="1:4" x14ac:dyDescent="0.25">
      <c r="A801" s="2756" t="s">
        <v>15930</v>
      </c>
      <c r="B801" s="2757" t="str">
        <f t="shared" si="24"/>
        <v>S Western States BankCard Association </v>
      </c>
      <c r="C801" s="2759" t="s">
        <v>14499</v>
      </c>
      <c r="D801">
        <f t="shared" si="25"/>
        <v>7</v>
      </c>
    </row>
    <row r="802" spans="1:4" x14ac:dyDescent="0.25">
      <c r="A802" s="2756" t="s">
        <v>15931</v>
      </c>
      <c r="B802" s="2757" t="str">
        <f t="shared" si="24"/>
        <v>O International Card </v>
      </c>
      <c r="C802" s="2759" t="s">
        <v>14500</v>
      </c>
      <c r="D802">
        <f t="shared" si="25"/>
        <v>7</v>
      </c>
    </row>
    <row r="803" spans="1:4" x14ac:dyDescent="0.25">
      <c r="A803" s="2756" t="s">
        <v>15932</v>
      </c>
      <c r="B803" s="2757" t="str">
        <f t="shared" si="24"/>
        <v>S Western States BankCard Association </v>
      </c>
      <c r="C803" s="2759" t="s">
        <v>14501</v>
      </c>
      <c r="D803">
        <f t="shared" si="25"/>
        <v>7</v>
      </c>
    </row>
    <row r="804" spans="1:4" x14ac:dyDescent="0.25">
      <c r="A804" s="2756" t="s">
        <v>15933</v>
      </c>
      <c r="B804" s="2757" t="str">
        <f t="shared" si="24"/>
        <v xml:space="preserve"> 512027 US Orchard Bank Credit Card issued by HSBC (previously Household Bank)</v>
      </c>
      <c r="C804" s="2759" t="s">
        <v>14502</v>
      </c>
      <c r="D804">
        <f t="shared" si="25"/>
        <v>7</v>
      </c>
    </row>
    <row r="805" spans="1:4" x14ac:dyDescent="0.25">
      <c r="A805" s="2756" t="s">
        <v>15934</v>
      </c>
      <c r="B805" s="2757" t="str">
        <f t="shared" si="24"/>
        <v>S Western States BankCard Association </v>
      </c>
      <c r="C805" s="2759" t="s">
        <v>14503</v>
      </c>
      <c r="D805">
        <f t="shared" si="25"/>
        <v>7</v>
      </c>
    </row>
    <row r="806" spans="1:4" x14ac:dyDescent="0.25">
      <c r="A806" s="2756" t="s">
        <v>15935</v>
      </c>
      <c r="B806" s="2757" t="str">
        <f t="shared" si="24"/>
        <v xml:space="preserve"> 512108 US Sears National Bank Citi Sears MasterCard</v>
      </c>
      <c r="C806" s="2759" t="s">
        <v>14504</v>
      </c>
      <c r="D806">
        <f t="shared" si="25"/>
        <v>7</v>
      </c>
    </row>
    <row r="807" spans="1:4" x14ac:dyDescent="0.25">
      <c r="A807" s="2756" t="s">
        <v>15936</v>
      </c>
      <c r="B807" s="2757" t="str">
        <f t="shared" si="24"/>
        <v>L Corp Banca </v>
      </c>
      <c r="C807" s="2759" t="s">
        <v>14505</v>
      </c>
      <c r="D807">
        <f t="shared" si="25"/>
        <v>7</v>
      </c>
    </row>
    <row r="808" spans="1:4" x14ac:dyDescent="0.25">
      <c r="A808" s="2756" t="s">
        <v>15937</v>
      </c>
      <c r="B808" s="2757" t="str">
        <f t="shared" si="24"/>
        <v xml:space="preserve"> 512111 US Western States BankCard Association </v>
      </c>
      <c r="C808" s="2759" t="s">
        <v>14506</v>
      </c>
      <c r="D808">
        <f t="shared" si="25"/>
        <v>7</v>
      </c>
    </row>
    <row r="809" spans="1:4" x14ac:dyDescent="0.25">
      <c r="A809" s="2756" t="s">
        <v>15938</v>
      </c>
      <c r="B809" s="2757" t="str">
        <f t="shared" si="24"/>
        <v>S Western States BankCard Association </v>
      </c>
      <c r="C809" s="2759" t="s">
        <v>14507</v>
      </c>
      <c r="D809">
        <f t="shared" si="25"/>
        <v>7</v>
      </c>
    </row>
    <row r="810" spans="1:4" x14ac:dyDescent="0.25">
      <c r="A810" s="2756" t="s">
        <v>15939</v>
      </c>
      <c r="B810" s="2757" t="str">
        <f t="shared" si="24"/>
        <v>S Western States BankCard Association SubCodes: 07, 10, 11, 13, 21, 40, 44, 62, 65, 68, 77, 78, 81-83, 87-89, 90, 93, 95, 97</v>
      </c>
      <c r="C810" s="2759" t="s">
        <v>14508</v>
      </c>
      <c r="D810">
        <f t="shared" si="25"/>
        <v>7</v>
      </c>
    </row>
    <row r="811" spans="1:4" x14ac:dyDescent="0.25">
      <c r="A811" s="2756" t="s">
        <v>15940</v>
      </c>
      <c r="B811" s="2757" t="str">
        <f t="shared" si="24"/>
        <v>S Western States BankCard Association SubCodes: 44, 56, 69, 75, 87-88, 90</v>
      </c>
      <c r="C811" s="2759" t="s">
        <v>14509</v>
      </c>
      <c r="D811">
        <f t="shared" si="25"/>
        <v>7</v>
      </c>
    </row>
    <row r="812" spans="1:4" x14ac:dyDescent="0.25">
      <c r="A812" s="2756" t="s">
        <v>15941</v>
      </c>
      <c r="B812" s="2757" t="str">
        <f t="shared" si="24"/>
        <v>otte Card MasterCard Gold Card</v>
      </c>
      <c r="C812" s="2759" t="s">
        <v>14510</v>
      </c>
      <c r="D812">
        <f t="shared" si="25"/>
        <v>7</v>
      </c>
    </row>
    <row r="813" spans="1:4" x14ac:dyDescent="0.25">
      <c r="A813" s="2756" t="s">
        <v>15942</v>
      </c>
      <c r="B813" s="2757" t="str">
        <f t="shared" si="24"/>
        <v>S Western States BankCard Association SubCodes: 00, 02-09, 11-50</v>
      </c>
      <c r="C813" s="2759" t="s">
        <v>14511</v>
      </c>
      <c r="D813">
        <f t="shared" si="25"/>
        <v>7</v>
      </c>
    </row>
    <row r="814" spans="1:4" x14ac:dyDescent="0.25">
      <c r="A814" s="2756" t="s">
        <v>15943</v>
      </c>
      <c r="B814" s="2757" t="str">
        <f t="shared" si="24"/>
        <v xml:space="preserve"> 512555 ES Europay 6000 </v>
      </c>
      <c r="C814" s="2759" t="s">
        <v>14512</v>
      </c>
      <c r="D814">
        <f t="shared" si="25"/>
        <v>7</v>
      </c>
    </row>
    <row r="815" spans="1:4" x14ac:dyDescent="0.25">
      <c r="A815" s="2756" t="s">
        <v>15944</v>
      </c>
      <c r="B815" s="2757" t="str">
        <f t="shared" si="24"/>
        <v>L Citi Gold MasterCard Citi Poland</v>
      </c>
      <c r="C815" s="2759" t="s">
        <v>14513</v>
      </c>
      <c r="D815">
        <f t="shared" si="25"/>
        <v>7</v>
      </c>
    </row>
    <row r="816" spans="1:4" x14ac:dyDescent="0.25">
      <c r="A816" s="2756" t="s">
        <v>15945</v>
      </c>
      <c r="B816" s="2757" t="str">
        <f t="shared" si="24"/>
        <v>K Lloyds TSB </v>
      </c>
      <c r="C816" s="2759" t="s">
        <v>14514</v>
      </c>
      <c r="D816">
        <f t="shared" si="25"/>
        <v>7</v>
      </c>
    </row>
    <row r="817" spans="1:4" x14ac:dyDescent="0.25">
      <c r="A817" s="2756" t="s">
        <v>15946</v>
      </c>
      <c r="B817" s="2757" t="str">
        <f t="shared" si="24"/>
        <v>ontinental Finance MasterCard $300 Limit Card</v>
      </c>
      <c r="C817" s="2759" t="s">
        <v>14515</v>
      </c>
      <c r="D817">
        <f t="shared" si="25"/>
        <v>7</v>
      </c>
    </row>
    <row r="818" spans="1:4" x14ac:dyDescent="0.25">
      <c r="A818" s="2756" t="s">
        <v>15947</v>
      </c>
      <c r="B818" s="2757" t="str">
        <f t="shared" si="24"/>
        <v>N SBI Tata Card Mastercard Credit Card</v>
      </c>
      <c r="C818" s="2759" t="s">
        <v>14516</v>
      </c>
      <c r="D818">
        <f t="shared" si="25"/>
        <v>7</v>
      </c>
    </row>
    <row r="819" spans="1:4" x14ac:dyDescent="0.25">
      <c r="A819" s="2756" t="s">
        <v>15948</v>
      </c>
      <c r="B819" s="2757" t="str">
        <f t="shared" si="24"/>
        <v>K Sainsbury Sainsbury Credit Card</v>
      </c>
      <c r="C819" s="2759" t="s">
        <v>14517</v>
      </c>
      <c r="D819">
        <f t="shared" si="25"/>
        <v>7</v>
      </c>
    </row>
    <row r="820" spans="1:4" x14ac:dyDescent="0.25">
      <c r="A820" s="2756" t="s">
        <v>15949</v>
      </c>
      <c r="B820" s="2757" t="str">
        <f t="shared" si="24"/>
        <v>R Europay France SubCodes: 11, 15-18, 20-38</v>
      </c>
      <c r="C820" s="2759" t="s">
        <v>14518</v>
      </c>
      <c r="D820">
        <f t="shared" si="25"/>
        <v>7</v>
      </c>
    </row>
    <row r="821" spans="1:4" x14ac:dyDescent="0.25">
      <c r="A821" s="2756" t="s">
        <v>15950</v>
      </c>
      <c r="B821" s="2757" t="str">
        <f t="shared" si="24"/>
        <v>R Europay France </v>
      </c>
      <c r="C821" s="2759" t="s">
        <v>14519</v>
      </c>
      <c r="D821">
        <f t="shared" si="25"/>
        <v>7</v>
      </c>
    </row>
    <row r="822" spans="1:4" x14ac:dyDescent="0.25">
      <c r="A822" s="2756" t="s">
        <v>15951</v>
      </c>
      <c r="B822" s="2757" t="str">
        <f t="shared" si="24"/>
        <v>R Europay France Crédit Agricole Gold MasterCard Credit Card</v>
      </c>
      <c r="C822" s="2759" t="s">
        <v>14520</v>
      </c>
      <c r="D822">
        <f t="shared" si="25"/>
        <v>7</v>
      </c>
    </row>
    <row r="823" spans="1:4" x14ac:dyDescent="0.25">
      <c r="A823" s="2756" t="s">
        <v>15952</v>
      </c>
      <c r="B823" s="2757" t="str">
        <f t="shared" si="24"/>
        <v>R Europay France SubCodes: 02-40</v>
      </c>
      <c r="C823" s="2759" t="s">
        <v>14521</v>
      </c>
      <c r="D823">
        <f t="shared" si="25"/>
        <v>7</v>
      </c>
    </row>
    <row r="824" spans="1:4" x14ac:dyDescent="0.25">
      <c r="A824" s="2756" t="s">
        <v>15953</v>
      </c>
      <c r="B824" s="2757" t="str">
        <f t="shared" si="24"/>
        <v>R Europay France Crédit Agricole MasterCard Credit Card</v>
      </c>
      <c r="C824" s="2759" t="s">
        <v>14522</v>
      </c>
      <c r="D824">
        <f t="shared" si="25"/>
        <v>7</v>
      </c>
    </row>
    <row r="825" spans="1:4" x14ac:dyDescent="0.25">
      <c r="A825" s="2756" t="s">
        <v>15954</v>
      </c>
      <c r="B825" s="2757" t="str">
        <f t="shared" si="24"/>
        <v>R Europay France </v>
      </c>
      <c r="C825" s="2759" t="s">
        <v>14523</v>
      </c>
      <c r="D825">
        <f t="shared" si="25"/>
        <v>7</v>
      </c>
    </row>
    <row r="826" spans="1:4" x14ac:dyDescent="0.25">
      <c r="A826" s="2756" t="s">
        <v>15955</v>
      </c>
      <c r="B826" s="2757" t="str">
        <f t="shared" si="24"/>
        <v>R Europay France Advanzia Bank MasterCard Credit Card</v>
      </c>
      <c r="C826" s="2759" t="s">
        <v>14524</v>
      </c>
      <c r="D826">
        <f t="shared" si="25"/>
        <v>7</v>
      </c>
    </row>
    <row r="827" spans="1:4" x14ac:dyDescent="0.25">
      <c r="A827" s="2756" t="s">
        <v>15952</v>
      </c>
      <c r="B827" s="2757" t="str">
        <f t="shared" si="24"/>
        <v>R Europay France Advanzia Bank SubCodes: 44-99</v>
      </c>
      <c r="C827" s="2759" t="s">
        <v>14525</v>
      </c>
      <c r="D827">
        <f t="shared" si="25"/>
        <v>7</v>
      </c>
    </row>
    <row r="828" spans="1:4" x14ac:dyDescent="0.25">
      <c r="A828" s="2756" t="s">
        <v>15956</v>
      </c>
      <c r="B828" s="2757" t="str">
        <f t="shared" si="24"/>
        <v>R Europay France SubCodes: 00-03, 07-21, 24-25, 30-49, 50-58, 61-79, 83-88, 90-94, 96-97, 99</v>
      </c>
      <c r="C828" s="2759" t="s">
        <v>14526</v>
      </c>
      <c r="D828">
        <f t="shared" si="25"/>
        <v>7</v>
      </c>
    </row>
    <row r="829" spans="1:4" x14ac:dyDescent="0.25">
      <c r="A829" s="2756" t="s">
        <v>15957</v>
      </c>
      <c r="B829" s="2757" t="str">
        <f t="shared" si="24"/>
        <v>R Europay France SubCodes: 00, 10, 20, 50</v>
      </c>
      <c r="C829" s="2759" t="s">
        <v>14527</v>
      </c>
      <c r="D829">
        <f t="shared" si="25"/>
        <v>7</v>
      </c>
    </row>
    <row r="830" spans="1:4" x14ac:dyDescent="0.25">
      <c r="A830" s="2756" t="s">
        <v>15958</v>
      </c>
      <c r="B830" s="2757" t="str">
        <f t="shared" si="24"/>
        <v>R Europay France SubCodes: 00, 11-13</v>
      </c>
      <c r="C830" s="2759" t="s">
        <v>14528</v>
      </c>
      <c r="D830">
        <f t="shared" si="25"/>
        <v>7</v>
      </c>
    </row>
    <row r="831" spans="1:4" x14ac:dyDescent="0.25">
      <c r="A831" s="2756" t="s">
        <v>15959</v>
      </c>
      <c r="B831" s="2757" t="str">
        <f t="shared" si="24"/>
        <v>R BNP Paribas MasterCard Credit Card</v>
      </c>
      <c r="C831" s="2759" t="s">
        <v>14529</v>
      </c>
      <c r="D831">
        <f t="shared" si="25"/>
        <v>7</v>
      </c>
    </row>
    <row r="832" spans="1:4" x14ac:dyDescent="0.25">
      <c r="A832" s="2756" t="s">
        <v>15960</v>
      </c>
      <c r="B832" s="2757" t="str">
        <f t="shared" si="24"/>
        <v>R Europay France SubCodes: 00-34</v>
      </c>
      <c r="C832" s="2759" t="s">
        <v>14530</v>
      </c>
      <c r="D832">
        <f t="shared" si="25"/>
        <v>7</v>
      </c>
    </row>
    <row r="833" spans="1:4" x14ac:dyDescent="0.25">
      <c r="A833" s="2756" t="s">
        <v>15961</v>
      </c>
      <c r="B833" s="2757" t="str">
        <f t="shared" si="24"/>
        <v>R Europay France BRED Banque Populaire Affinity MasterCard Credit Card</v>
      </c>
      <c r="C833" s="2759" t="s">
        <v>14531</v>
      </c>
      <c r="D833">
        <f t="shared" si="25"/>
        <v>7</v>
      </c>
    </row>
    <row r="834" spans="1:4" x14ac:dyDescent="0.25">
      <c r="A834" s="2756" t="s">
        <v>15960</v>
      </c>
      <c r="B834" s="2757" t="str">
        <f t="shared" ref="B834:B897" si="26">MID(C834,D834 + 2,1000)</f>
        <v>R Europay France SubCodes: 37-70</v>
      </c>
      <c r="C834" s="2759" t="s">
        <v>14532</v>
      </c>
      <c r="D834">
        <f t="shared" ref="D834:D897" si="27">SEARCH(" ",C834)</f>
        <v>7</v>
      </c>
    </row>
    <row r="835" spans="1:4" x14ac:dyDescent="0.25">
      <c r="A835" s="2756" t="s">
        <v>15962</v>
      </c>
      <c r="B835" s="2757" t="str">
        <f t="shared" si="26"/>
        <v>R Europay France SubCodes: 00-23</v>
      </c>
      <c r="C835" s="2759" t="s">
        <v>14533</v>
      </c>
      <c r="D835">
        <f t="shared" si="27"/>
        <v>7</v>
      </c>
    </row>
    <row r="836" spans="1:4" x14ac:dyDescent="0.25">
      <c r="A836" s="2756" t="s">
        <v>15963</v>
      </c>
      <c r="B836" s="2757" t="str">
        <f t="shared" si="26"/>
        <v>R Europay France - Barclays Bank PLC MasterCard Platinum</v>
      </c>
      <c r="C836" s="2759" t="s">
        <v>14534</v>
      </c>
      <c r="D836">
        <f t="shared" si="27"/>
        <v>7</v>
      </c>
    </row>
    <row r="837" spans="1:4" x14ac:dyDescent="0.25">
      <c r="A837" s="2756" t="s">
        <v>15962</v>
      </c>
      <c r="B837" s="2757" t="str">
        <f t="shared" si="26"/>
        <v>R Europay France SubCodes: 24-53, 55, 62-70, 98-99</v>
      </c>
      <c r="C837" s="2759" t="s">
        <v>14535</v>
      </c>
      <c r="D837">
        <f t="shared" si="27"/>
        <v>7</v>
      </c>
    </row>
    <row r="838" spans="1:4" x14ac:dyDescent="0.25">
      <c r="A838" s="2756" t="s">
        <v>15964</v>
      </c>
      <c r="B838" s="2757" t="str">
        <f t="shared" si="26"/>
        <v>U Russian Standard Bank, Russia MasterCard Unembossed (Instant Issue)</v>
      </c>
      <c r="C838" s="2759" t="s">
        <v>14536</v>
      </c>
      <c r="D838">
        <f t="shared" si="27"/>
        <v>7</v>
      </c>
    </row>
    <row r="839" spans="1:4" x14ac:dyDescent="0.25">
      <c r="A839" s="2756" t="s">
        <v>15965</v>
      </c>
      <c r="B839" s="2757" t="str">
        <f t="shared" si="26"/>
        <v>R Europay France SubCodes: 00, 04, 07-08, 10-14</v>
      </c>
      <c r="C839" s="2759" t="s">
        <v>14537</v>
      </c>
      <c r="D839">
        <f t="shared" si="27"/>
        <v>7</v>
      </c>
    </row>
    <row r="840" spans="1:4" x14ac:dyDescent="0.25">
      <c r="A840" s="2756" t="s">
        <v>15966</v>
      </c>
      <c r="B840" s="2757" t="str">
        <f t="shared" si="26"/>
        <v>R Europay France SubCodes: 00-35</v>
      </c>
      <c r="C840" s="2759" t="s">
        <v>14538</v>
      </c>
      <c r="D840">
        <f t="shared" si="27"/>
        <v>7</v>
      </c>
    </row>
    <row r="841" spans="1:4" x14ac:dyDescent="0.25">
      <c r="A841" s="2756" t="s">
        <v>15967</v>
      </c>
      <c r="B841" s="2757" t="str">
        <f t="shared" si="26"/>
        <v>R Europay France </v>
      </c>
      <c r="C841" s="2759" t="s">
        <v>14539</v>
      </c>
      <c r="D841">
        <f t="shared" si="27"/>
        <v>7</v>
      </c>
    </row>
    <row r="842" spans="1:4" x14ac:dyDescent="0.25">
      <c r="A842" s="2756" t="s">
        <v>15968</v>
      </c>
      <c r="B842" s="2757" t="str">
        <f t="shared" si="26"/>
        <v>S Integra Bank </v>
      </c>
      <c r="C842" s="2759" t="s">
        <v>14540</v>
      </c>
      <c r="D842">
        <f t="shared" si="27"/>
        <v>7</v>
      </c>
    </row>
    <row r="843" spans="1:4" x14ac:dyDescent="0.25">
      <c r="A843" s="2756" t="s">
        <v>15969</v>
      </c>
      <c r="B843" s="2757" t="str">
        <f t="shared" si="26"/>
        <v>S CitiBank South Dakota </v>
      </c>
      <c r="C843" s="2759" t="s">
        <v>14541</v>
      </c>
      <c r="D843">
        <f t="shared" si="27"/>
        <v>7</v>
      </c>
    </row>
    <row r="844" spans="1:4" x14ac:dyDescent="0.25">
      <c r="A844" s="2756" t="s">
        <v>15970</v>
      </c>
      <c r="B844" s="2757" t="str">
        <f t="shared" si="26"/>
        <v>S Elgin First Credit Union </v>
      </c>
      <c r="C844" s="2759" t="s">
        <v>14542</v>
      </c>
      <c r="D844">
        <f t="shared" si="27"/>
        <v>7</v>
      </c>
    </row>
    <row r="845" spans="1:4" x14ac:dyDescent="0.25">
      <c r="A845" s="2756" t="s">
        <v>15971</v>
      </c>
      <c r="B845" s="2757" t="str">
        <f t="shared" si="26"/>
        <v>S Infibank </v>
      </c>
      <c r="C845" s="2759" t="s">
        <v>14543</v>
      </c>
      <c r="D845">
        <f t="shared" si="27"/>
        <v>7</v>
      </c>
    </row>
    <row r="846" spans="1:4" x14ac:dyDescent="0.25">
      <c r="A846" s="2756" t="s">
        <v>15972</v>
      </c>
      <c r="B846" s="2757" t="str">
        <f t="shared" si="26"/>
        <v>S Miramar First Credit Union </v>
      </c>
      <c r="C846" s="2759" t="s">
        <v>14544</v>
      </c>
      <c r="D846">
        <f t="shared" si="27"/>
        <v>7</v>
      </c>
    </row>
    <row r="847" spans="1:4" x14ac:dyDescent="0.25">
      <c r="A847" s="2756" t="s">
        <v>15973</v>
      </c>
      <c r="B847" s="2757" t="str">
        <f t="shared" si="26"/>
        <v>S Franklin Templeton Bank and Trust </v>
      </c>
      <c r="C847" s="2759" t="s">
        <v>14545</v>
      </c>
      <c r="D847">
        <f t="shared" si="27"/>
        <v>7</v>
      </c>
    </row>
    <row r="848" spans="1:4" x14ac:dyDescent="0.25">
      <c r="A848" s="2756" t="s">
        <v>15974</v>
      </c>
      <c r="B848" s="2757" t="str">
        <f t="shared" si="26"/>
        <v xml:space="preserve"> 514020 US Wells Fargo </v>
      </c>
      <c r="C848" s="2759" t="s">
        <v>14546</v>
      </c>
      <c r="D848">
        <f t="shared" si="27"/>
        <v>7</v>
      </c>
    </row>
    <row r="849" spans="1:4" x14ac:dyDescent="0.25">
      <c r="A849" s="2756" t="s">
        <v>15975</v>
      </c>
      <c r="B849" s="2757" t="str">
        <f t="shared" si="26"/>
        <v>S Juniper Bank Now known as Barclays Bank PLC</v>
      </c>
      <c r="C849" s="2759" t="s">
        <v>14547</v>
      </c>
      <c r="D849">
        <f t="shared" si="27"/>
        <v>7</v>
      </c>
    </row>
    <row r="850" spans="1:4" x14ac:dyDescent="0.25">
      <c r="A850" s="2756" t="s">
        <v>15976</v>
      </c>
      <c r="B850" s="2757" t="str">
        <f t="shared" si="26"/>
        <v>S Navy First Credit Union </v>
      </c>
      <c r="C850" s="2759" t="s">
        <v>14548</v>
      </c>
      <c r="D850">
        <f t="shared" si="27"/>
        <v>7</v>
      </c>
    </row>
    <row r="851" spans="1:4" x14ac:dyDescent="0.25">
      <c r="A851" s="2756" t="s">
        <v>15977</v>
      </c>
      <c r="B851" s="2757" t="str">
        <f t="shared" si="26"/>
        <v>S Park National Bank </v>
      </c>
      <c r="C851" s="2759" t="s">
        <v>14549</v>
      </c>
      <c r="D851">
        <f t="shared" si="27"/>
        <v>7</v>
      </c>
    </row>
    <row r="852" spans="1:4" x14ac:dyDescent="0.25">
      <c r="A852" s="2756" t="s">
        <v>15978</v>
      </c>
      <c r="B852" s="2757" t="str">
        <f t="shared" si="26"/>
        <v>S Paradigm Bank Texas </v>
      </c>
      <c r="C852" s="2759" t="s">
        <v>14550</v>
      </c>
      <c r="D852">
        <f t="shared" si="27"/>
        <v>7</v>
      </c>
    </row>
    <row r="853" spans="1:4" x14ac:dyDescent="0.25">
      <c r="A853" s="2756" t="s">
        <v>15979</v>
      </c>
      <c r="B853" s="2757" t="str">
        <f t="shared" si="26"/>
        <v>S EDS Employees First Credit Union </v>
      </c>
      <c r="C853" s="2759" t="s">
        <v>14551</v>
      </c>
      <c r="D853">
        <f t="shared" si="27"/>
        <v>7</v>
      </c>
    </row>
    <row r="854" spans="1:4" x14ac:dyDescent="0.25">
      <c r="A854" s="2756" t="s">
        <v>15980</v>
      </c>
      <c r="B854" s="2757" t="str">
        <f t="shared" si="26"/>
        <v>ascoma Savings Bank Business Mastercard Debit Card</v>
      </c>
      <c r="C854" s="2759" t="s">
        <v>14552</v>
      </c>
      <c r="D854">
        <f t="shared" si="27"/>
        <v>7</v>
      </c>
    </row>
    <row r="855" spans="1:4" x14ac:dyDescent="0.25">
      <c r="A855" s="2756" t="s">
        <v>15981</v>
      </c>
      <c r="B855" s="2757" t="str">
        <f t="shared" si="26"/>
        <v>R CitiBank Platinum MasterCard</v>
      </c>
      <c r="C855" s="2759" t="s">
        <v>14553</v>
      </c>
      <c r="D855">
        <f t="shared" si="27"/>
        <v>7</v>
      </c>
    </row>
    <row r="856" spans="1:4" x14ac:dyDescent="0.25">
      <c r="A856" s="2756" t="s">
        <v>15982</v>
      </c>
      <c r="B856" s="2757" t="str">
        <f t="shared" si="26"/>
        <v>S Juniper Bank Now known as Barclays Bank PLC</v>
      </c>
      <c r="C856" s="2759" t="s">
        <v>14554</v>
      </c>
      <c r="D856">
        <f t="shared" si="27"/>
        <v>7</v>
      </c>
    </row>
    <row r="857" spans="1:4" x14ac:dyDescent="0.25">
      <c r="A857" s="2756" t="s">
        <v>15983</v>
      </c>
      <c r="B857" s="2757" t="str">
        <f t="shared" si="26"/>
        <v>S Chase Manhattan Bank USA </v>
      </c>
      <c r="C857" s="2759" t="s">
        <v>14555</v>
      </c>
      <c r="D857">
        <f t="shared" si="27"/>
        <v>7</v>
      </c>
    </row>
    <row r="858" spans="1:4" x14ac:dyDescent="0.25">
      <c r="A858" s="2756" t="s">
        <v>15984</v>
      </c>
      <c r="B858" s="2757" t="str">
        <f t="shared" si="26"/>
        <v>U Citibank Citigold Debit Card </v>
      </c>
      <c r="C858" s="2759" t="s">
        <v>14556</v>
      </c>
      <c r="D858">
        <f t="shared" si="27"/>
        <v>7</v>
      </c>
    </row>
    <row r="859" spans="1:4" x14ac:dyDescent="0.25">
      <c r="A859" s="2756" t="s">
        <v>15985</v>
      </c>
      <c r="B859" s="2757" t="str">
        <f t="shared" si="26"/>
        <v>S Miramar First Credit Union </v>
      </c>
      <c r="C859" s="2759" t="s">
        <v>14557</v>
      </c>
      <c r="D859">
        <f t="shared" si="27"/>
        <v>7</v>
      </c>
    </row>
    <row r="860" spans="1:4" x14ac:dyDescent="0.25">
      <c r="A860" s="2756" t="s">
        <v>15986</v>
      </c>
      <c r="B860" s="2757" t="str">
        <f t="shared" si="26"/>
        <v>L Polbank EFG MasterCard Credit Card</v>
      </c>
      <c r="C860" s="2759" t="s">
        <v>14558</v>
      </c>
      <c r="D860">
        <f t="shared" si="27"/>
        <v>7</v>
      </c>
    </row>
    <row r="861" spans="1:4" x14ac:dyDescent="0.25">
      <c r="A861" s="2756" t="s">
        <v>15987</v>
      </c>
      <c r="B861" s="2757" t="str">
        <f t="shared" si="26"/>
        <v>itiFinancial Shell/CitiFinancial Europe MasterCard</v>
      </c>
      <c r="C861" s="2759" t="s">
        <v>14559</v>
      </c>
      <c r="D861">
        <f t="shared" si="27"/>
        <v>7</v>
      </c>
    </row>
    <row r="862" spans="1:4" x14ac:dyDescent="0.25">
      <c r="A862" s="2756" t="s">
        <v>15988</v>
      </c>
      <c r="B862" s="2757" t="str">
        <f t="shared" si="26"/>
        <v>U WestPac Banking Corporation </v>
      </c>
      <c r="C862" s="2759" t="s">
        <v>14560</v>
      </c>
      <c r="D862">
        <f t="shared" si="27"/>
        <v>7</v>
      </c>
    </row>
    <row r="863" spans="1:4" x14ac:dyDescent="0.25">
      <c r="A863" s="2756" t="s">
        <v>15989</v>
      </c>
      <c r="B863" s="2757" t="str">
        <f t="shared" si="26"/>
        <v>U WestPac Banking Corporation </v>
      </c>
      <c r="C863" s="2759" t="s">
        <v>14561</v>
      </c>
      <c r="D863">
        <f t="shared" si="27"/>
        <v>7</v>
      </c>
    </row>
    <row r="864" spans="1:4" x14ac:dyDescent="0.25">
      <c r="A864" s="2756" t="s">
        <v>15990</v>
      </c>
      <c r="B864" s="2757" t="str">
        <f t="shared" si="26"/>
        <v>U WestPac Banking Corporation </v>
      </c>
      <c r="C864" s="2759" t="s">
        <v>14562</v>
      </c>
      <c r="D864">
        <f t="shared" si="27"/>
        <v>7</v>
      </c>
    </row>
    <row r="865" spans="1:4" x14ac:dyDescent="0.25">
      <c r="A865" s="2756" t="s">
        <v>15991</v>
      </c>
      <c r="B865" s="2757" t="str">
        <f t="shared" si="26"/>
        <v>U WestPac Banking Corporation Virgin MasterCard Credit Card</v>
      </c>
      <c r="C865" s="2759" t="s">
        <v>14563</v>
      </c>
      <c r="D865">
        <f t="shared" si="27"/>
        <v>7</v>
      </c>
    </row>
    <row r="866" spans="1:4" x14ac:dyDescent="0.25">
      <c r="A866" s="2756" t="s">
        <v>15992</v>
      </c>
      <c r="B866" s="2757" t="str">
        <f t="shared" si="26"/>
        <v>U Westpac Banking Corporation Visa Debit Card</v>
      </c>
      <c r="C866" s="2759" t="s">
        <v>14564</v>
      </c>
      <c r="D866">
        <f t="shared" si="27"/>
        <v>7</v>
      </c>
    </row>
    <row r="867" spans="1:4" x14ac:dyDescent="0.25">
      <c r="A867" s="2756" t="s">
        <v>15993</v>
      </c>
      <c r="B867" s="2757" t="str">
        <f t="shared" si="26"/>
        <v>U Svyaznoy Bank </v>
      </c>
      <c r="C867" s="2759" t="s">
        <v>14565</v>
      </c>
      <c r="D867">
        <f t="shared" si="27"/>
        <v>7</v>
      </c>
    </row>
    <row r="868" spans="1:4" x14ac:dyDescent="0.25">
      <c r="A868" s="2756" t="s">
        <v>15994</v>
      </c>
      <c r="B868" s="2757" t="str">
        <f t="shared" si="26"/>
        <v>U WestPac Banking Corporation </v>
      </c>
      <c r="C868" s="2759" t="s">
        <v>14566</v>
      </c>
      <c r="D868">
        <f t="shared" si="27"/>
        <v>7</v>
      </c>
    </row>
    <row r="869" spans="1:4" x14ac:dyDescent="0.25">
      <c r="A869" s="2756" t="s">
        <v>15995</v>
      </c>
      <c r="B869" s="2757" t="str">
        <f t="shared" si="26"/>
        <v>U WestPac Banking Corporation Australia Platinum MasterCard</v>
      </c>
      <c r="C869" s="2759" t="s">
        <v>14567</v>
      </c>
      <c r="D869">
        <f t="shared" si="27"/>
        <v>7</v>
      </c>
    </row>
    <row r="870" spans="1:4" x14ac:dyDescent="0.25">
      <c r="A870" s="2756" t="s">
        <v>15996</v>
      </c>
      <c r="B870" s="2757" t="str">
        <f t="shared" si="26"/>
        <v>U WestPac Banking Corporation SubCodes: 39-40, 45, 48-50, 55, 59-60, 65, 69-70, 75, 79-80, 85, 89</v>
      </c>
      <c r="C870" s="2759" t="s">
        <v>14568</v>
      </c>
      <c r="D870">
        <f t="shared" si="27"/>
        <v>7</v>
      </c>
    </row>
    <row r="871" spans="1:4" x14ac:dyDescent="0.25">
      <c r="A871" s="2756" t="s">
        <v>15997</v>
      </c>
      <c r="B871" s="2757" t="str">
        <f t="shared" si="26"/>
        <v>S 5-Star Bank </v>
      </c>
      <c r="C871" s="2759" t="s">
        <v>14569</v>
      </c>
      <c r="D871">
        <f t="shared" si="27"/>
        <v>7</v>
      </c>
    </row>
    <row r="872" spans="1:4" x14ac:dyDescent="0.25">
      <c r="A872" s="2756" t="s">
        <v>15998</v>
      </c>
      <c r="B872" s="2757" t="str">
        <f t="shared" si="26"/>
        <v>DFC Bank MasterCard Gold Credit Card</v>
      </c>
      <c r="C872" s="2759" t="s">
        <v>14570</v>
      </c>
      <c r="D872">
        <f t="shared" si="27"/>
        <v>7</v>
      </c>
    </row>
    <row r="873" spans="1:4" x14ac:dyDescent="0.25">
      <c r="A873" s="2756" t="s">
        <v>15999</v>
      </c>
      <c r="B873" s="2757" t="str">
        <f t="shared" si="26"/>
        <v>S HSBC (formerly Household) MasterCard Credit Card</v>
      </c>
      <c r="C873" s="2759" t="s">
        <v>14571</v>
      </c>
      <c r="D873">
        <f t="shared" si="27"/>
        <v>7</v>
      </c>
    </row>
    <row r="874" spans="1:4" x14ac:dyDescent="0.25">
      <c r="A874" s="2756" t="s">
        <v>16000</v>
      </c>
      <c r="B874" s="2757" t="str">
        <f t="shared" si="26"/>
        <v>S Capital One MasterCard Credit Card or First Premier Bank</v>
      </c>
      <c r="C874" s="2759" t="s">
        <v>14572</v>
      </c>
      <c r="D874">
        <f t="shared" si="27"/>
        <v>7</v>
      </c>
    </row>
    <row r="875" spans="1:4" x14ac:dyDescent="0.25">
      <c r="A875" s="2756" t="s">
        <v>16001</v>
      </c>
      <c r="B875" s="2757" t="str">
        <f t="shared" si="26"/>
        <v>S Union Bank MasterCard Debit Card</v>
      </c>
      <c r="C875" s="2759" t="s">
        <v>14573</v>
      </c>
      <c r="D875">
        <f t="shared" si="27"/>
        <v>7</v>
      </c>
    </row>
    <row r="876" spans="1:4" x14ac:dyDescent="0.25">
      <c r="A876" s="2756" t="s">
        <v>16002</v>
      </c>
      <c r="B876" s="2757" t="str">
        <f t="shared" si="26"/>
        <v>tility Warehouse MasterCard PrePaid Card</v>
      </c>
      <c r="C876" s="2759" t="s">
        <v>14574</v>
      </c>
      <c r="D876">
        <f t="shared" si="27"/>
        <v>7</v>
      </c>
    </row>
    <row r="877" spans="1:4" x14ac:dyDescent="0.25">
      <c r="A877" s="2756" t="s">
        <v>16003</v>
      </c>
      <c r="B877" s="2757" t="str">
        <f t="shared" si="26"/>
        <v>A President's Choice Financial MasterCard Credit Card</v>
      </c>
      <c r="C877" s="2759" t="s">
        <v>14575</v>
      </c>
      <c r="D877">
        <f t="shared" si="27"/>
        <v>7</v>
      </c>
    </row>
    <row r="878" spans="1:4" x14ac:dyDescent="0.25">
      <c r="A878" s="2756" t="s">
        <v>16004</v>
      </c>
      <c r="B878" s="2757" t="str">
        <f t="shared" si="26"/>
        <v>K MBNA MasterCard[citation needed]</v>
      </c>
      <c r="C878" s="2759" t="s">
        <v>14576</v>
      </c>
      <c r="D878">
        <f t="shared" si="27"/>
        <v>7</v>
      </c>
    </row>
    <row r="879" spans="1:4" x14ac:dyDescent="0.25">
      <c r="A879" s="2756" t="s">
        <v>16005</v>
      </c>
      <c r="B879" s="2757" t="str">
        <f t="shared" si="26"/>
        <v>K Royal Bank of Scotland Tesco Bank Classic MasterCard Credit Card</v>
      </c>
      <c r="C879" s="2759" t="s">
        <v>14577</v>
      </c>
      <c r="D879">
        <f t="shared" si="27"/>
        <v>7</v>
      </c>
    </row>
    <row r="880" spans="1:4" x14ac:dyDescent="0.25">
      <c r="A880" s="2756" t="s">
        <v>16006</v>
      </c>
      <c r="B880" s="2757" t="str">
        <f t="shared" si="26"/>
        <v>K Tesco Bank ClubCard MasterCard Credit Card</v>
      </c>
      <c r="C880" s="2759" t="s">
        <v>14578</v>
      </c>
      <c r="D880">
        <f t="shared" si="27"/>
        <v>7</v>
      </c>
    </row>
    <row r="881" spans="1:4" x14ac:dyDescent="0.25">
      <c r="A881" s="2756" t="s">
        <v>16007</v>
      </c>
      <c r="B881" s="2757" t="str">
        <f t="shared" si="26"/>
        <v>K MBNA British Midland Airways MasterCard</v>
      </c>
      <c r="C881" s="2759" t="s">
        <v>14579</v>
      </c>
      <c r="D881">
        <f t="shared" si="27"/>
        <v>7</v>
      </c>
    </row>
    <row r="882" spans="1:4" x14ac:dyDescent="0.25">
      <c r="A882" s="2756" t="s">
        <v>16008</v>
      </c>
      <c r="B882" s="2757" t="str">
        <f t="shared" si="26"/>
        <v>E MBNA MBNA Ireland Platinum MasterCard</v>
      </c>
      <c r="C882" s="2759" t="s">
        <v>14580</v>
      </c>
      <c r="D882">
        <f t="shared" si="27"/>
        <v>7</v>
      </c>
    </row>
    <row r="883" spans="1:4" x14ac:dyDescent="0.25">
      <c r="A883" s="2756" t="s">
        <v>16009</v>
      </c>
      <c r="B883" s="2757" t="str">
        <f t="shared" si="26"/>
        <v>loyds TSB MasterCard CreditCard</v>
      </c>
      <c r="C883" s="2759" t="s">
        <v>14581</v>
      </c>
      <c r="D883">
        <f t="shared" si="27"/>
        <v>7</v>
      </c>
    </row>
    <row r="884" spans="1:4" x14ac:dyDescent="0.25">
      <c r="A884" s="2756" t="s">
        <v>16010</v>
      </c>
      <c r="B884" s="2757" t="str">
        <f t="shared" si="26"/>
        <v>A Bank of Montreal </v>
      </c>
      <c r="C884" s="2759" t="s">
        <v>14582</v>
      </c>
      <c r="D884">
        <f t="shared" si="27"/>
        <v>7</v>
      </c>
    </row>
    <row r="885" spans="1:4" x14ac:dyDescent="0.25">
      <c r="A885" s="2756" t="s">
        <v>16011</v>
      </c>
      <c r="B885" s="2757" t="str">
        <f t="shared" si="26"/>
        <v>A Bank of Montreal </v>
      </c>
      <c r="C885" s="2759" t="s">
        <v>14583</v>
      </c>
      <c r="D885">
        <f t="shared" si="27"/>
        <v>7</v>
      </c>
    </row>
    <row r="886" spans="1:4" x14ac:dyDescent="0.25">
      <c r="A886" s="2756" t="s">
        <v>16012</v>
      </c>
      <c r="B886" s="2757" t="str">
        <f t="shared" si="26"/>
        <v xml:space="preserve"> 519123 CA Bank of Montreal </v>
      </c>
      <c r="C886" s="2759" t="s">
        <v>14584</v>
      </c>
      <c r="D886">
        <f t="shared" si="27"/>
        <v>7</v>
      </c>
    </row>
    <row r="887" spans="1:4" x14ac:dyDescent="0.25">
      <c r="A887" s="2756" t="s">
        <v>16013</v>
      </c>
      <c r="B887" s="2757" t="str">
        <f t="shared" si="26"/>
        <v>A Bank of Montreal </v>
      </c>
      <c r="C887" s="2759" t="s">
        <v>14585</v>
      </c>
      <c r="D887">
        <f t="shared" si="27"/>
        <v>7</v>
      </c>
    </row>
    <row r="888" spans="1:4" x14ac:dyDescent="0.25">
      <c r="A888" s="2756" t="s">
        <v>16014</v>
      </c>
      <c r="B888" s="2757" t="str">
        <f t="shared" si="26"/>
        <v>A Bank of Montreal </v>
      </c>
      <c r="C888" s="2759" t="s">
        <v>14586</v>
      </c>
      <c r="D888">
        <f t="shared" si="27"/>
        <v>7</v>
      </c>
    </row>
    <row r="889" spans="1:4" x14ac:dyDescent="0.25">
      <c r="A889" s="2756" t="s">
        <v>16015</v>
      </c>
      <c r="B889" s="2757" t="str">
        <f t="shared" si="26"/>
        <v xml:space="preserve"> 519143 CA Bank of Montreal </v>
      </c>
      <c r="C889" s="2759" t="s">
        <v>14587</v>
      </c>
      <c r="D889">
        <f t="shared" si="27"/>
        <v>7</v>
      </c>
    </row>
    <row r="890" spans="1:4" x14ac:dyDescent="0.25">
      <c r="A890" s="2756" t="s">
        <v>16016</v>
      </c>
      <c r="B890" s="2757" t="str">
        <f t="shared" si="26"/>
        <v>A Bank of Montreal </v>
      </c>
      <c r="C890" s="2759" t="s">
        <v>14588</v>
      </c>
      <c r="D890">
        <f t="shared" si="27"/>
        <v>7</v>
      </c>
    </row>
    <row r="891" spans="1:4" x14ac:dyDescent="0.25">
      <c r="A891" s="2756" t="s">
        <v>16017</v>
      </c>
      <c r="B891" s="2757" t="str">
        <f t="shared" si="26"/>
        <v xml:space="preserve"> 519162 CA Bank of Montreal </v>
      </c>
      <c r="C891" s="2759" t="s">
        <v>14589</v>
      </c>
      <c r="D891">
        <f t="shared" si="27"/>
        <v>7</v>
      </c>
    </row>
    <row r="892" spans="1:4" x14ac:dyDescent="0.25">
      <c r="A892" s="2756" t="s">
        <v>16018</v>
      </c>
      <c r="B892" s="2757" t="str">
        <f t="shared" si="26"/>
        <v>Z Kiwibank </v>
      </c>
      <c r="C892" s="2759" t="s">
        <v>14590</v>
      </c>
      <c r="D892">
        <f t="shared" si="27"/>
        <v>7</v>
      </c>
    </row>
    <row r="893" spans="1:4" x14ac:dyDescent="0.25">
      <c r="A893" s="2756" t="s">
        <v>16019</v>
      </c>
      <c r="B893" s="2757" t="str">
        <f t="shared" si="26"/>
        <v>A Bank of Montreal </v>
      </c>
      <c r="C893" s="2759" t="s">
        <v>14591</v>
      </c>
      <c r="D893">
        <f t="shared" si="27"/>
        <v>7</v>
      </c>
    </row>
    <row r="894" spans="1:4" x14ac:dyDescent="0.25">
      <c r="A894" s="2756" t="s">
        <v>16020</v>
      </c>
      <c r="B894" s="2757" t="str">
        <f t="shared" si="26"/>
        <v xml:space="preserve"> 519183 CA Bank of Montreal </v>
      </c>
      <c r="C894" s="2759" t="s">
        <v>14592</v>
      </c>
      <c r="D894">
        <f t="shared" si="27"/>
        <v>7</v>
      </c>
    </row>
    <row r="895" spans="1:4" x14ac:dyDescent="0.25">
      <c r="A895" s="2756" t="s">
        <v>16021</v>
      </c>
      <c r="B895" s="2757" t="str">
        <f t="shared" si="26"/>
        <v xml:space="preserve"> 519202 CA Bank of Montreal </v>
      </c>
      <c r="C895" s="2759" t="s">
        <v>14593</v>
      </c>
      <c r="D895">
        <f t="shared" si="27"/>
        <v>7</v>
      </c>
    </row>
    <row r="896" spans="1:4" x14ac:dyDescent="0.25">
      <c r="A896" s="2756" t="s">
        <v>16022</v>
      </c>
      <c r="B896" s="2757" t="str">
        <f t="shared" si="26"/>
        <v xml:space="preserve"> 519223 CA Bank of Montreal </v>
      </c>
      <c r="C896" s="2759" t="s">
        <v>14594</v>
      </c>
      <c r="D896">
        <f t="shared" si="27"/>
        <v>7</v>
      </c>
    </row>
    <row r="897" spans="1:4" x14ac:dyDescent="0.25">
      <c r="A897" s="2756" t="s">
        <v>16023</v>
      </c>
      <c r="B897" s="2757" t="str">
        <f t="shared" si="26"/>
        <v xml:space="preserve"> 519242 CA Bank of Montreal </v>
      </c>
      <c r="C897" s="2759" t="s">
        <v>14595</v>
      </c>
      <c r="D897">
        <f t="shared" si="27"/>
        <v>7</v>
      </c>
    </row>
    <row r="898" spans="1:4" x14ac:dyDescent="0.25">
      <c r="A898" s="2756" t="s">
        <v>16024</v>
      </c>
      <c r="B898" s="2757" t="str">
        <f t="shared" ref="B898:B961" si="28">MID(C898,D898 + 2,1000)</f>
        <v>U Bendigo Bank Business Blue Debit Mastercard</v>
      </c>
      <c r="C898" s="2759" t="s">
        <v>14596</v>
      </c>
      <c r="D898">
        <f t="shared" ref="D898:D961" si="29">SEARCH(" ",C898)</f>
        <v>7</v>
      </c>
    </row>
    <row r="899" spans="1:4" x14ac:dyDescent="0.25">
      <c r="A899" s="2756" t="s">
        <v>16025</v>
      </c>
      <c r="B899" s="2757" t="str">
        <f t="shared" si="28"/>
        <v>A Bank of Montreal </v>
      </c>
      <c r="C899" s="2759" t="s">
        <v>14597</v>
      </c>
      <c r="D899">
        <f t="shared" si="29"/>
        <v>7</v>
      </c>
    </row>
    <row r="900" spans="1:4" x14ac:dyDescent="0.25">
      <c r="A900" s="2756" t="s">
        <v>16026</v>
      </c>
      <c r="B900" s="2757" t="str">
        <f t="shared" si="28"/>
        <v>A Bank of Montreal USD Mastercard</v>
      </c>
      <c r="C900" s="2759" t="s">
        <v>14598</v>
      </c>
      <c r="D900">
        <f t="shared" si="29"/>
        <v>7</v>
      </c>
    </row>
    <row r="901" spans="1:4" x14ac:dyDescent="0.25">
      <c r="A901" s="2756" t="s">
        <v>16027</v>
      </c>
      <c r="B901" s="2757" t="str">
        <f t="shared" si="28"/>
        <v>A Bank of Montreal </v>
      </c>
      <c r="C901" s="2759" t="s">
        <v>14599</v>
      </c>
      <c r="D901">
        <f t="shared" si="29"/>
        <v>7</v>
      </c>
    </row>
    <row r="902" spans="1:4" x14ac:dyDescent="0.25">
      <c r="A902" s="2756" t="s">
        <v>16028</v>
      </c>
      <c r="B902" s="2757" t="str">
        <f t="shared" si="28"/>
        <v>A Bank of Montreal </v>
      </c>
      <c r="C902" s="2759" t="s">
        <v>14600</v>
      </c>
      <c r="D902">
        <f t="shared" si="29"/>
        <v>7</v>
      </c>
    </row>
    <row r="903" spans="1:4" x14ac:dyDescent="0.25">
      <c r="A903" s="2756" t="s">
        <v>16029</v>
      </c>
      <c r="B903" s="2757" t="str">
        <f t="shared" si="28"/>
        <v>A Bank of Montreal </v>
      </c>
      <c r="C903" s="2759" t="s">
        <v>14601</v>
      </c>
      <c r="D903">
        <f t="shared" si="29"/>
        <v>7</v>
      </c>
    </row>
    <row r="904" spans="1:4" x14ac:dyDescent="0.25">
      <c r="A904" s="2756" t="s">
        <v>16030</v>
      </c>
      <c r="B904" s="2757" t="str">
        <f t="shared" si="28"/>
        <v xml:space="preserve"> 519294 CA Bank of Montreal </v>
      </c>
      <c r="C904" s="2759" t="s">
        <v>14602</v>
      </c>
      <c r="D904">
        <f t="shared" si="29"/>
        <v>7</v>
      </c>
    </row>
    <row r="905" spans="1:4" x14ac:dyDescent="0.25">
      <c r="A905" s="2756" t="s">
        <v>16031</v>
      </c>
      <c r="B905" s="2757" t="str">
        <f t="shared" si="28"/>
        <v xml:space="preserve"> 519323 CA Bank of Montreal </v>
      </c>
      <c r="C905" s="2759" t="s">
        <v>14603</v>
      </c>
      <c r="D905">
        <f t="shared" si="29"/>
        <v>7</v>
      </c>
    </row>
    <row r="906" spans="1:4" x14ac:dyDescent="0.25">
      <c r="A906" s="2756" t="s">
        <v>16032</v>
      </c>
      <c r="B906" s="2757" t="str">
        <f t="shared" si="28"/>
        <v>A Bank of Montreal </v>
      </c>
      <c r="C906" s="2759" t="s">
        <v>14604</v>
      </c>
      <c r="D906">
        <f t="shared" si="29"/>
        <v>7</v>
      </c>
    </row>
    <row r="907" spans="1:4" x14ac:dyDescent="0.25">
      <c r="A907" s="2756" t="s">
        <v>16033</v>
      </c>
      <c r="B907" s="2757" t="str">
        <f t="shared" si="28"/>
        <v>A Bank of Montreal </v>
      </c>
      <c r="C907" s="2759" t="s">
        <v>14605</v>
      </c>
      <c r="D907">
        <f t="shared" si="29"/>
        <v>7</v>
      </c>
    </row>
    <row r="908" spans="1:4" x14ac:dyDescent="0.25">
      <c r="A908" s="2756" t="s">
        <v>16034</v>
      </c>
      <c r="B908" s="2757" t="str">
        <f t="shared" si="28"/>
        <v>A Bank of Montreal </v>
      </c>
      <c r="C908" s="2759" t="s">
        <v>14606</v>
      </c>
      <c r="D908">
        <f t="shared" si="29"/>
        <v>7</v>
      </c>
    </row>
    <row r="909" spans="1:4" x14ac:dyDescent="0.25">
      <c r="A909" s="2756" t="s">
        <v>16035</v>
      </c>
      <c r="B909" s="2757" t="str">
        <f t="shared" si="28"/>
        <v>A Bank of Montreal </v>
      </c>
      <c r="C909" s="2759" t="s">
        <v>14607</v>
      </c>
      <c r="D909">
        <f t="shared" si="29"/>
        <v>7</v>
      </c>
    </row>
    <row r="910" spans="1:4" x14ac:dyDescent="0.25">
      <c r="A910" s="2756" t="s">
        <v>16036</v>
      </c>
      <c r="B910" s="2757" t="str">
        <f t="shared" si="28"/>
        <v>A Bank of Montreal </v>
      </c>
      <c r="C910" s="2759" t="s">
        <v>14608</v>
      </c>
      <c r="D910">
        <f t="shared" si="29"/>
        <v>7</v>
      </c>
    </row>
    <row r="911" spans="1:4" x14ac:dyDescent="0.25">
      <c r="A911" s="2756" t="s">
        <v>16037</v>
      </c>
      <c r="B911" s="2757" t="str">
        <f t="shared" si="28"/>
        <v>A Bank of Montreal </v>
      </c>
      <c r="C911" s="2759" t="s">
        <v>14609</v>
      </c>
      <c r="D911">
        <f t="shared" si="29"/>
        <v>7</v>
      </c>
    </row>
    <row r="912" spans="1:4" x14ac:dyDescent="0.25">
      <c r="A912" s="2756" t="s">
        <v>16038</v>
      </c>
      <c r="B912" s="2757" t="str">
        <f t="shared" si="28"/>
        <v xml:space="preserve"> 519391 CA Bank of Montreal </v>
      </c>
      <c r="C912" s="2759" t="s">
        <v>14610</v>
      </c>
      <c r="D912">
        <f t="shared" si="29"/>
        <v>7</v>
      </c>
    </row>
    <row r="913" spans="1:4" x14ac:dyDescent="0.25">
      <c r="A913" s="2756" t="s">
        <v>16039</v>
      </c>
      <c r="B913" s="2757" t="str">
        <f t="shared" si="28"/>
        <v xml:space="preserve"> 519395 CA Bank of Montreal </v>
      </c>
      <c r="C913" s="2759" t="s">
        <v>14611</v>
      </c>
      <c r="D913">
        <f t="shared" si="29"/>
        <v>7</v>
      </c>
    </row>
    <row r="914" spans="1:4" x14ac:dyDescent="0.25">
      <c r="A914" s="2756" t="s">
        <v>16040</v>
      </c>
      <c r="B914" s="2757" t="str">
        <f t="shared" si="28"/>
        <v>A Bank of Montreal </v>
      </c>
      <c r="C914" s="2759" t="s">
        <v>14612</v>
      </c>
      <c r="D914">
        <f t="shared" si="29"/>
        <v>7</v>
      </c>
    </row>
    <row r="915" spans="1:4" x14ac:dyDescent="0.25">
      <c r="A915" s="2756" t="s">
        <v>16041</v>
      </c>
      <c r="B915" s="2757" t="str">
        <f t="shared" si="28"/>
        <v>A Bank of Montreal </v>
      </c>
      <c r="C915" s="2759" t="s">
        <v>14613</v>
      </c>
      <c r="D915">
        <f t="shared" si="29"/>
        <v>7</v>
      </c>
    </row>
    <row r="916" spans="1:4" x14ac:dyDescent="0.25">
      <c r="A916" s="2756" t="s">
        <v>16042</v>
      </c>
      <c r="B916" s="2757" t="str">
        <f t="shared" si="28"/>
        <v>A Bank of Montreal </v>
      </c>
      <c r="C916" s="2759" t="s">
        <v>14614</v>
      </c>
      <c r="D916">
        <f t="shared" si="29"/>
        <v>7</v>
      </c>
    </row>
    <row r="917" spans="1:4" x14ac:dyDescent="0.25">
      <c r="A917" s="2756" t="s">
        <v>16043</v>
      </c>
      <c r="B917" s="2757" t="str">
        <f t="shared" si="28"/>
        <v xml:space="preserve"> 519431 CA Bank of Montreal </v>
      </c>
      <c r="C917" s="2759" t="s">
        <v>14615</v>
      </c>
      <c r="D917">
        <f t="shared" si="29"/>
        <v>7</v>
      </c>
    </row>
    <row r="918" spans="1:4" x14ac:dyDescent="0.25">
      <c r="A918" s="2756" t="s">
        <v>16044</v>
      </c>
      <c r="B918" s="2757" t="str">
        <f t="shared" si="28"/>
        <v xml:space="preserve"> 519434 CA Bank of Montreal </v>
      </c>
      <c r="C918" s="2759" t="s">
        <v>14616</v>
      </c>
      <c r="D918">
        <f t="shared" si="29"/>
        <v>7</v>
      </c>
    </row>
    <row r="919" spans="1:4" x14ac:dyDescent="0.25">
      <c r="A919" s="2756" t="s">
        <v>16045</v>
      </c>
      <c r="B919" s="2757" t="str">
        <f t="shared" si="28"/>
        <v>A Bank of Montreal </v>
      </c>
      <c r="C919" s="2759" t="s">
        <v>14617</v>
      </c>
      <c r="D919">
        <f t="shared" si="29"/>
        <v>7</v>
      </c>
    </row>
    <row r="920" spans="1:4" x14ac:dyDescent="0.25">
      <c r="A920" s="2756" t="s">
        <v>16046</v>
      </c>
      <c r="B920" s="2757" t="str">
        <f t="shared" si="28"/>
        <v>H Banco De Oro MasterCard Debit Card</v>
      </c>
      <c r="C920" s="2759" t="s">
        <v>14618</v>
      </c>
      <c r="D920">
        <f t="shared" si="29"/>
        <v>7</v>
      </c>
    </row>
    <row r="921" spans="1:4" x14ac:dyDescent="0.25">
      <c r="A921" s="2756" t="s">
        <v>16047</v>
      </c>
      <c r="B921" s="2757" t="str">
        <f t="shared" si="28"/>
        <v xml:space="preserve"> 519491 CA Bank of Montreal </v>
      </c>
      <c r="C921" s="2759" t="s">
        <v>14619</v>
      </c>
      <c r="D921">
        <f t="shared" si="29"/>
        <v>7</v>
      </c>
    </row>
    <row r="922" spans="1:4" x14ac:dyDescent="0.25">
      <c r="A922" s="2756" t="s">
        <v>16048</v>
      </c>
      <c r="B922" s="2757" t="str">
        <f t="shared" si="28"/>
        <v xml:space="preserve"> 519494 CA Bank of Montreal </v>
      </c>
      <c r="C922" s="2759" t="s">
        <v>14620</v>
      </c>
      <c r="D922">
        <f t="shared" si="29"/>
        <v>7</v>
      </c>
    </row>
    <row r="923" spans="1:4" x14ac:dyDescent="0.25">
      <c r="A923" s="2756" t="s">
        <v>16049</v>
      </c>
      <c r="B923" s="2757" t="str">
        <f t="shared" si="28"/>
        <v>ltair Prepaid Cards</v>
      </c>
      <c r="C923" s="2759" t="s">
        <v>14621</v>
      </c>
      <c r="D923">
        <f t="shared" si="29"/>
        <v>7</v>
      </c>
    </row>
    <row r="924" spans="1:4" x14ac:dyDescent="0.25">
      <c r="A924" s="2756" t="s">
        <v>16050</v>
      </c>
      <c r="B924" s="2757" t="str">
        <f t="shared" si="28"/>
        <v>ontis Group &amp; EZPay Prepaid Cards</v>
      </c>
      <c r="C924" s="2759" t="s">
        <v>14622</v>
      </c>
      <c r="D924">
        <f t="shared" si="29"/>
        <v>7</v>
      </c>
    </row>
    <row r="925" spans="1:4" x14ac:dyDescent="0.25">
      <c r="A925" s="2756" t="s">
        <v>16051</v>
      </c>
      <c r="B925" s="2757" t="str">
        <f t="shared" si="28"/>
        <v xml:space="preserve"> 519544 CA Bank of Montreal</v>
      </c>
      <c r="C925" s="2759" t="s">
        <v>14623</v>
      </c>
      <c r="D925">
        <f t="shared" si="29"/>
        <v>7</v>
      </c>
    </row>
    <row r="926" spans="1:4" x14ac:dyDescent="0.25">
      <c r="A926" s="2756" t="s">
        <v>16052</v>
      </c>
      <c r="B926" s="2757" t="str">
        <f t="shared" si="28"/>
        <v xml:space="preserve"> First Gulf Bank</v>
      </c>
      <c r="C926" s="2759" t="s">
        <v>14624</v>
      </c>
      <c r="D926">
        <f t="shared" si="29"/>
        <v>5</v>
      </c>
    </row>
    <row r="927" spans="1:4" x14ac:dyDescent="0.25">
      <c r="A927" s="2756" t="s">
        <v>16053</v>
      </c>
      <c r="B927" s="2757" t="str">
        <f t="shared" si="28"/>
        <v xml:space="preserve"> Banque Postale (France)</v>
      </c>
      <c r="C927" s="2759" t="s">
        <v>14625</v>
      </c>
      <c r="D927">
        <f t="shared" si="29"/>
        <v>5</v>
      </c>
    </row>
    <row r="928" spans="1:4" x14ac:dyDescent="0.25">
      <c r="A928" s="2756" t="s">
        <v>16054</v>
      </c>
      <c r="B928" s="2757" t="str">
        <f t="shared" si="28"/>
        <v xml:space="preserve"> Crédit Mutuel MasterCard Credit Card (France)</v>
      </c>
      <c r="C928" s="2759" t="s">
        <v>14626</v>
      </c>
      <c r="D928">
        <f t="shared" si="29"/>
        <v>5</v>
      </c>
    </row>
    <row r="929" spans="1:4" x14ac:dyDescent="0.25">
      <c r="A929" s="2756" t="s">
        <v>16055</v>
      </c>
      <c r="B929" s="2757" t="str">
        <f t="shared" si="28"/>
        <v xml:space="preserve"> BRED Banque Populaire MasterCard Credit Card</v>
      </c>
      <c r="C929" s="2759" t="s">
        <v>14627</v>
      </c>
      <c r="D929">
        <f t="shared" si="29"/>
        <v>5</v>
      </c>
    </row>
    <row r="930" spans="1:4" x14ac:dyDescent="0.25">
      <c r="A930" s="2756" t="s">
        <v>16056</v>
      </c>
      <c r="B930" s="2757" t="str">
        <f t="shared" si="28"/>
        <v xml:space="preserve"> Banco Popular North America Mastercard Debit Card</v>
      </c>
      <c r="C930" s="2759" t="s">
        <v>14628</v>
      </c>
      <c r="D930">
        <f t="shared" si="29"/>
        <v>5</v>
      </c>
    </row>
    <row r="931" spans="1:4" x14ac:dyDescent="0.25">
      <c r="A931" s="2756" t="s">
        <v>16057</v>
      </c>
      <c r="B931" s="2757" t="str">
        <f t="shared" si="28"/>
        <v xml:space="preserve"> US Airways Dividend Miles Platinum MasterCard</v>
      </c>
      <c r="C931" s="2759" t="s">
        <v>14629</v>
      </c>
      <c r="D931">
        <f t="shared" si="29"/>
        <v>5</v>
      </c>
    </row>
    <row r="932" spans="1:4" x14ac:dyDescent="0.25">
      <c r="A932" s="2756" t="s">
        <v>16058</v>
      </c>
      <c r="B932" s="2757" t="str">
        <f t="shared" si="28"/>
        <v xml:space="preserve"> MetaBank MasterCard FSA debit card (issued on behalf of third-party administrators)</v>
      </c>
      <c r="C932" s="2759" t="s">
        <v>14630</v>
      </c>
      <c r="D932">
        <f t="shared" si="29"/>
        <v>5</v>
      </c>
    </row>
    <row r="933" spans="1:4" x14ac:dyDescent="0.25">
      <c r="A933" s="2756" t="s">
        <v>16059</v>
      </c>
      <c r="B933" s="2757" t="str">
        <f t="shared" si="28"/>
        <v xml:space="preserve"> OboPay Prepaid Debit Card Issued By First Premier</v>
      </c>
      <c r="C933" s="2759" t="s">
        <v>14631</v>
      </c>
      <c r="D933">
        <f t="shared" si="29"/>
        <v>5</v>
      </c>
    </row>
    <row r="934" spans="1:4" x14ac:dyDescent="0.25">
      <c r="A934" s="2756" t="s">
        <v>16060</v>
      </c>
      <c r="B934" s="2757" t="str">
        <f t="shared" si="28"/>
        <v xml:space="preserve"> Orchard Bank issued by HSBC</v>
      </c>
      <c r="C934" s="2759" t="s">
        <v>14632</v>
      </c>
      <c r="D934">
        <f t="shared" si="29"/>
        <v>5</v>
      </c>
    </row>
    <row r="935" spans="1:4" x14ac:dyDescent="0.25">
      <c r="A935" s="2756" t="s">
        <v>16061</v>
      </c>
      <c r="B935" s="2757" t="str">
        <f t="shared" si="28"/>
        <v xml:space="preserve"> BestBuy MasterCard issued by HSBC (previously Household Bank)</v>
      </c>
      <c r="C935" s="2759" t="s">
        <v>14633</v>
      </c>
      <c r="D935">
        <f t="shared" si="29"/>
        <v>5</v>
      </c>
    </row>
    <row r="936" spans="1:4" x14ac:dyDescent="0.25">
      <c r="A936" s="2756" t="s">
        <v>16062</v>
      </c>
      <c r="B936" s="2757" t="str">
        <f t="shared" si="28"/>
        <v xml:space="preserve"> China Minsheng Bank MasterCard Credit Card</v>
      </c>
      <c r="C936" s="2759" t="s">
        <v>14634</v>
      </c>
      <c r="D936">
        <f t="shared" si="29"/>
        <v>5</v>
      </c>
    </row>
    <row r="937" spans="1:4" x14ac:dyDescent="0.25">
      <c r="A937" s="2756" t="s">
        <v>16063</v>
      </c>
      <c r="B937" s="2757" t="str">
        <f t="shared" si="28"/>
        <v xml:space="preserve"> BANAMEX Debit Card</v>
      </c>
      <c r="C937" s="2759" t="s">
        <v>14635</v>
      </c>
      <c r="D937">
        <f t="shared" si="29"/>
        <v>5</v>
      </c>
    </row>
    <row r="938" spans="1:4" x14ac:dyDescent="0.25">
      <c r="A938" s="2756" t="s">
        <v>16064</v>
      </c>
      <c r="B938" s="2757" t="str">
        <f t="shared" si="28"/>
        <v xml:space="preserve"> Bank Atlantic Mastercard Debit Card</v>
      </c>
      <c r="C938" s="2759" t="s">
        <v>14636</v>
      </c>
      <c r="D938">
        <f t="shared" si="29"/>
        <v>5</v>
      </c>
    </row>
    <row r="939" spans="1:4" x14ac:dyDescent="0.25">
      <c r="A939" s="2756" t="s">
        <v>16065</v>
      </c>
      <c r="B939" s="2757" t="str">
        <f t="shared" si="28"/>
        <v xml:space="preserve"> Banco Nacional de Costa Rica Servibanca Debit Card</v>
      </c>
      <c r="C939" s="2759" t="s">
        <v>14637</v>
      </c>
      <c r="D939">
        <f t="shared" si="29"/>
        <v>5</v>
      </c>
    </row>
    <row r="940" spans="1:4" x14ac:dyDescent="0.25">
      <c r="A940" s="2756" t="s">
        <v>16066</v>
      </c>
      <c r="B940" s="2757" t="str">
        <f t="shared" si="28"/>
        <v xml:space="preserve"> HONGKONG AND SHANGHAI BANKING CORPORATION, LTD., THE MasterCard (HK)</v>
      </c>
      <c r="C940" s="2759" t="s">
        <v>14638</v>
      </c>
      <c r="D940">
        <f t="shared" si="29"/>
        <v>5</v>
      </c>
    </row>
    <row r="941" spans="1:4" x14ac:dyDescent="0.25">
      <c r="A941" s="2756" t="s">
        <v>16067</v>
      </c>
      <c r="B941" s="2757" t="str">
        <f t="shared" si="28"/>
        <v xml:space="preserve"> ROYAL BANK OF SCOTLAND PLC. EUR GBR EDINBURGH</v>
      </c>
      <c r="C941" s="2759" t="s">
        <v>14639</v>
      </c>
      <c r="D941">
        <f t="shared" si="29"/>
        <v>7</v>
      </c>
    </row>
    <row r="942" spans="1:4" x14ac:dyDescent="0.25">
      <c r="A942" s="2756" t="s">
        <v>16068</v>
      </c>
      <c r="B942" s="2757" t="str">
        <f t="shared" si="28"/>
        <v xml:space="preserve"> China Merchants Bank MasterCard Credit Card</v>
      </c>
      <c r="C942" s="2759" t="s">
        <v>14640</v>
      </c>
      <c r="D942">
        <f t="shared" si="29"/>
        <v>5</v>
      </c>
    </row>
    <row r="943" spans="1:4" x14ac:dyDescent="0.25">
      <c r="A943" s="2756" t="s">
        <v>16069</v>
      </c>
      <c r="B943" s="2757" t="str">
        <f t="shared" si="28"/>
        <v xml:space="preserve"> UniCredit Bank, Russia</v>
      </c>
      <c r="C943" s="2759" t="s">
        <v>14641</v>
      </c>
      <c r="D943">
        <f t="shared" si="29"/>
        <v>7</v>
      </c>
    </row>
    <row r="944" spans="1:4" x14ac:dyDescent="0.25">
      <c r="A944" s="2756" t="s">
        <v>16070</v>
      </c>
      <c r="B944" s="2757" t="str">
        <f t="shared" si="28"/>
        <v xml:space="preserve"> Westpac Australia Classic MasterCard</v>
      </c>
      <c r="C944" s="2759" t="s">
        <v>14642</v>
      </c>
      <c r="D944">
        <f t="shared" si="29"/>
        <v>6</v>
      </c>
    </row>
    <row r="945" spans="1:4" x14ac:dyDescent="0.25">
      <c r="A945" s="2756" t="s">
        <v>16071</v>
      </c>
      <c r="B945" s="2757" t="str">
        <f t="shared" si="28"/>
        <v xml:space="preserve"> MBNA Quantum MasterCard Credit Card</v>
      </c>
      <c r="C945" s="2759" t="s">
        <v>14643</v>
      </c>
      <c r="D945">
        <f t="shared" si="29"/>
        <v>4</v>
      </c>
    </row>
    <row r="946" spans="1:4" x14ac:dyDescent="0.25">
      <c r="A946" s="2756" t="s">
        <v>16072</v>
      </c>
      <c r="B946" s="2757" t="str">
        <f t="shared" si="28"/>
        <v xml:space="preserve"> BestBuy MasterCard by Bank of Communications/HSBC (China)</v>
      </c>
      <c r="C946" s="2759" t="s">
        <v>14644</v>
      </c>
      <c r="D946">
        <f t="shared" si="29"/>
        <v>7</v>
      </c>
    </row>
    <row r="947" spans="1:4" x14ac:dyDescent="0.25">
      <c r="A947" s="2756" t="s">
        <v>16073</v>
      </c>
      <c r="B947" s="2757" t="str">
        <f t="shared" si="28"/>
        <v xml:space="preserve"> Citibank/Lufthansa Miles &amp; More MasterCard Credit Card (Russia)</v>
      </c>
      <c r="C947" s="2759" t="s">
        <v>14645</v>
      </c>
      <c r="D947">
        <f t="shared" si="29"/>
        <v>7</v>
      </c>
    </row>
    <row r="948" spans="1:4" x14ac:dyDescent="0.25">
      <c r="A948" s="2756" t="s">
        <v>16074</v>
      </c>
      <c r="B948" s="2757" t="str">
        <f t="shared" si="28"/>
        <v xml:space="preserve"> Tesco Bank Bonus Mastercard(UK)</v>
      </c>
      <c r="C948" s="2759" t="s">
        <v>14646</v>
      </c>
      <c r="D948">
        <f t="shared" si="29"/>
        <v>7</v>
      </c>
    </row>
    <row r="949" spans="1:4" x14ac:dyDescent="0.25">
      <c r="A949" s="2756" t="s">
        <v>16075</v>
      </c>
      <c r="B949" s="2757" t="str">
        <f t="shared" si="28"/>
        <v xml:space="preserve"> Garanti Bank Shop&amp;Miles MasterCard Credit Card</v>
      </c>
      <c r="C949" s="2759" t="s">
        <v>14647</v>
      </c>
      <c r="D949">
        <f t="shared" si="29"/>
        <v>7</v>
      </c>
    </row>
    <row r="950" spans="1:4" x14ac:dyDescent="0.25">
      <c r="A950" s="2756" t="s">
        <v>16076</v>
      </c>
      <c r="B950" s="2757" t="str">
        <f t="shared" si="28"/>
        <v xml:space="preserve"> Tinkoff Credit Systems (Russia), MasterCard Platinum Credit Card</v>
      </c>
      <c r="C950" s="2759" t="s">
        <v>14648</v>
      </c>
      <c r="D950">
        <f t="shared" si="29"/>
        <v>7</v>
      </c>
    </row>
    <row r="951" spans="1:4" x14ac:dyDescent="0.25">
      <c r="A951" s="2756" t="s">
        <v>16077</v>
      </c>
      <c r="B951" s="2757" t="str">
        <f t="shared" si="28"/>
        <v xml:space="preserve"> SMP Bank (Russia), MasterCard Platinum Transaero Card</v>
      </c>
      <c r="C951" s="2759" t="s">
        <v>14649</v>
      </c>
      <c r="D951">
        <f t="shared" si="29"/>
        <v>7</v>
      </c>
    </row>
    <row r="952" spans="1:4" x14ac:dyDescent="0.25">
      <c r="A952" s="2756" t="s">
        <v>16078</v>
      </c>
      <c r="B952" s="2757" t="str">
        <f t="shared" si="28"/>
        <v xml:space="preserve"> Commonwealth Bank of Australia Debit MasterCard</v>
      </c>
      <c r="C952" s="2759" t="s">
        <v>14650</v>
      </c>
      <c r="D952">
        <f t="shared" si="29"/>
        <v>5</v>
      </c>
    </row>
    <row r="953" spans="1:4" x14ac:dyDescent="0.25">
      <c r="A953" s="2756" t="s">
        <v>16079</v>
      </c>
      <c r="B953" s="2757" t="str">
        <f t="shared" si="28"/>
        <v xml:space="preserve"> Tesco Bank Business Mastercard (UK)</v>
      </c>
      <c r="C953" s="2759" t="s">
        <v>14651</v>
      </c>
      <c r="D953">
        <f t="shared" si="29"/>
        <v>7</v>
      </c>
    </row>
    <row r="954" spans="1:4" x14ac:dyDescent="0.25">
      <c r="A954" s="2756" t="s">
        <v>16080</v>
      </c>
      <c r="B954" s="2757" t="str">
        <f t="shared" si="28"/>
        <v xml:space="preserve"> PayPal MasterCard</v>
      </c>
      <c r="C954" s="2759" t="s">
        <v>14652</v>
      </c>
      <c r="D954">
        <f t="shared" si="29"/>
        <v>7</v>
      </c>
    </row>
    <row r="955" spans="1:4" x14ac:dyDescent="0.25">
      <c r="A955" s="2756" t="s">
        <v>16081</v>
      </c>
      <c r="B955" s="2757" t="str">
        <f t="shared" si="28"/>
        <v xml:space="preserve"> MasterCard Credit Cards in South Africa</v>
      </c>
      <c r="C955" s="2759" t="s">
        <v>14653</v>
      </c>
      <c r="D955">
        <f t="shared" si="29"/>
        <v>5</v>
      </c>
    </row>
    <row r="956" spans="1:4" x14ac:dyDescent="0.25">
      <c r="A956" s="2756" t="s">
        <v>16082</v>
      </c>
      <c r="B956" s="2757" t="str">
        <f t="shared" si="28"/>
        <v xml:space="preserve"> People's Trust (US)</v>
      </c>
      <c r="C956" s="2759" t="s">
        <v>14654</v>
      </c>
      <c r="D956">
        <f t="shared" si="29"/>
        <v>7</v>
      </c>
    </row>
    <row r="957" spans="1:4" x14ac:dyDescent="0.25">
      <c r="A957" s="2756" t="s">
        <v>16083</v>
      </c>
      <c r="B957" s="2757" t="str">
        <f t="shared" si="28"/>
        <v xml:space="preserve"> Avangard Bank, Russia</v>
      </c>
      <c r="C957" s="2759" t="s">
        <v>14655</v>
      </c>
      <c r="D957">
        <f t="shared" si="29"/>
        <v>7</v>
      </c>
    </row>
    <row r="958" spans="1:4" x14ac:dyDescent="0.25">
      <c r="A958" s="2756" t="s">
        <v>16084</v>
      </c>
      <c r="B958" s="2757" t="str">
        <f t="shared" si="28"/>
        <v xml:space="preserve"> Chase Manhattan Bank MasterCard Credit Card</v>
      </c>
      <c r="C958" s="2759" t="s">
        <v>14656</v>
      </c>
      <c r="D958">
        <f t="shared" si="29"/>
        <v>7</v>
      </c>
    </row>
    <row r="959" spans="1:4" x14ac:dyDescent="0.25">
      <c r="A959" s="2756" t="s">
        <v>16085</v>
      </c>
      <c r="B959" s="2757" t="str">
        <f t="shared" si="28"/>
        <v xml:space="preserve"> Presidents Choice MasterCard Credit Card</v>
      </c>
      <c r="C959" s="2759" t="s">
        <v>14657</v>
      </c>
      <c r="D959">
        <f t="shared" si="29"/>
        <v>5</v>
      </c>
    </row>
    <row r="960" spans="1:4" x14ac:dyDescent="0.25">
      <c r="A960" s="2756" t="s">
        <v>16086</v>
      </c>
      <c r="B960" s="2757" t="str">
        <f t="shared" si="28"/>
        <v xml:space="preserve"> Sparkasse Germany MasterCard Credit Card</v>
      </c>
      <c r="C960" s="2759" t="s">
        <v>14658</v>
      </c>
      <c r="D960">
        <f t="shared" si="29"/>
        <v>5</v>
      </c>
    </row>
    <row r="961" spans="1:4" x14ac:dyDescent="0.25">
      <c r="A961" s="2756" t="s">
        <v>16087</v>
      </c>
      <c r="B961" s="2757" t="str">
        <f t="shared" si="28"/>
        <v xml:space="preserve"> Lufthansa Miles &amp; More MasterCard Credit Card</v>
      </c>
      <c r="C961" s="2759" t="s">
        <v>14659</v>
      </c>
      <c r="D961">
        <f t="shared" si="29"/>
        <v>5</v>
      </c>
    </row>
    <row r="962" spans="1:4" x14ac:dyDescent="0.25">
      <c r="A962" s="2756" t="s">
        <v>16088</v>
      </c>
      <c r="B962" s="2757" t="str">
        <f t="shared" ref="B962:B1025" si="30">MID(C962,D962 + 2,1000)</f>
        <v xml:space="preserve"> Commonwealth Bank of Australia Prepaid Travel Money Mastercard</v>
      </c>
      <c r="C962" s="2759" t="s">
        <v>14660</v>
      </c>
      <c r="D962">
        <f t="shared" ref="D962:D1025" si="31">SEARCH(" ",C962)</f>
        <v>7</v>
      </c>
    </row>
    <row r="963" spans="1:4" x14ac:dyDescent="0.25">
      <c r="A963" s="2756" t="s">
        <v>16089</v>
      </c>
      <c r="B963" s="2757" t="str">
        <f t="shared" si="30"/>
        <v xml:space="preserve"> Affinity Bank</v>
      </c>
      <c r="C963" s="2759" t="s">
        <v>14661</v>
      </c>
      <c r="D963">
        <f t="shared" si="31"/>
        <v>7</v>
      </c>
    </row>
    <row r="964" spans="1:4" x14ac:dyDescent="0.25">
      <c r="A964" s="2756" t="s">
        <v>16090</v>
      </c>
      <c r="B964" s="2757" t="str">
        <f t="shared" si="30"/>
        <v xml:space="preserve"> Affinity Bank</v>
      </c>
      <c r="C964" s="2759" t="s">
        <v>14662</v>
      </c>
      <c r="D964">
        <f t="shared" si="31"/>
        <v>7</v>
      </c>
    </row>
    <row r="965" spans="1:4" x14ac:dyDescent="0.25">
      <c r="A965" s="2756" t="s">
        <v>16091</v>
      </c>
      <c r="B965" s="2757" t="str">
        <f t="shared" si="30"/>
        <v xml:space="preserve"> ICICI Bank MasterCard Credit Card</v>
      </c>
      <c r="C965" s="2759" t="s">
        <v>14663</v>
      </c>
      <c r="D965">
        <f t="shared" si="31"/>
        <v>7</v>
      </c>
    </row>
    <row r="966" spans="1:4" x14ac:dyDescent="0.25">
      <c r="A966" s="2756" t="s">
        <v>16092</v>
      </c>
      <c r="B966" s="2757" t="str">
        <f t="shared" si="30"/>
        <v xml:space="preserve"> OCBC Bank BEST-OCBC MasterCard Credit Card (Singapore)</v>
      </c>
      <c r="C966" s="2759" t="s">
        <v>14664</v>
      </c>
      <c r="D966">
        <f t="shared" si="31"/>
        <v>7</v>
      </c>
    </row>
    <row r="967" spans="1:4" x14ac:dyDescent="0.25">
      <c r="A967" s="2756" t="s">
        <v>16093</v>
      </c>
      <c r="B967" s="2757" t="str">
        <f t="shared" si="30"/>
        <v xml:space="preserve"> Hudson's Bay Company MasterCard Credit Card (Canada)</v>
      </c>
      <c r="C967" s="2759" t="s">
        <v>14665</v>
      </c>
      <c r="D967">
        <f t="shared" si="31"/>
        <v>5</v>
      </c>
    </row>
    <row r="968" spans="1:4" x14ac:dyDescent="0.25">
      <c r="A968" s="2756" t="s">
        <v>16094</v>
      </c>
      <c r="B968" s="2757" t="str">
        <f t="shared" si="30"/>
        <v xml:space="preserve"> Saison Card International, Japan - United Airlines Mileage Plus</v>
      </c>
      <c r="C968" s="2759" t="s">
        <v>14666</v>
      </c>
      <c r="D968">
        <f t="shared" si="31"/>
        <v>7</v>
      </c>
    </row>
    <row r="969" spans="1:4" x14ac:dyDescent="0.25">
      <c r="A969" s="2756" t="s">
        <v>16095</v>
      </c>
      <c r="B969" s="2757" t="str">
        <f t="shared" si="30"/>
        <v xml:space="preserve"> VÚB Banka (Banca Intesa group) MasterCard original+ Credit card (Slovakia)</v>
      </c>
      <c r="C969" s="2759" t="s">
        <v>14667</v>
      </c>
      <c r="D969">
        <f t="shared" si="31"/>
        <v>7</v>
      </c>
    </row>
    <row r="970" spans="1:4" x14ac:dyDescent="0.25">
      <c r="A970" s="2756" t="s">
        <v>16096</v>
      </c>
      <c r="B970" s="2757" t="str">
        <f t="shared" si="30"/>
        <v xml:space="preserve"> Mastercard CartaSi (Italy)</v>
      </c>
      <c r="C970" s="2759" t="s">
        <v>14668</v>
      </c>
      <c r="D970">
        <f t="shared" si="31"/>
        <v>5</v>
      </c>
    </row>
    <row r="971" spans="1:4" x14ac:dyDescent="0.25">
      <c r="A971" s="2756" t="s">
        <v>16097</v>
      </c>
      <c r="B971" s="2757" t="str">
        <f t="shared" si="30"/>
        <v xml:space="preserve"> Sparda-Bank MasterCard Charge Card (Germany)</v>
      </c>
      <c r="C971" s="2759" t="s">
        <v>14669</v>
      </c>
      <c r="D971">
        <f t="shared" si="31"/>
        <v>5</v>
      </c>
    </row>
    <row r="972" spans="1:4" x14ac:dyDescent="0.25">
      <c r="A972" s="2756" t="s">
        <v>16098</v>
      </c>
      <c r="B972" s="2757" t="str">
        <f t="shared" si="30"/>
        <v xml:space="preserve"> Banamex Debit card</v>
      </c>
      <c r="C972" s="2759" t="s">
        <v>14670</v>
      </c>
      <c r="D972">
        <f t="shared" si="31"/>
        <v>7</v>
      </c>
    </row>
    <row r="973" spans="1:4" x14ac:dyDescent="0.25">
      <c r="A973" s="2756" t="s">
        <v>16099</v>
      </c>
      <c r="B973" s="2757" t="str">
        <f t="shared" si="30"/>
        <v xml:space="preserve"> Mastercard National Bank of Canada (Canada)</v>
      </c>
      <c r="C973" s="2759" t="s">
        <v>14671</v>
      </c>
      <c r="D973">
        <f t="shared" si="31"/>
        <v>5</v>
      </c>
    </row>
    <row r="974" spans="1:4" x14ac:dyDescent="0.25">
      <c r="A974" s="2756" t="s">
        <v>16100</v>
      </c>
      <c r="B974" s="2757" t="str">
        <f t="shared" si="30"/>
        <v xml:space="preserve"> Mastercard Husky (Canada) [Husky/Mohawk MasterCard]</v>
      </c>
      <c r="C974" s="2759" t="s">
        <v>14672</v>
      </c>
      <c r="D974">
        <f t="shared" si="31"/>
        <v>7</v>
      </c>
    </row>
    <row r="975" spans="1:4" x14ac:dyDescent="0.25">
      <c r="A975" s="2756" t="s">
        <v>16101</v>
      </c>
      <c r="B975" s="2757" t="str">
        <f t="shared" si="30"/>
        <v xml:space="preserve"> Canadian Tire Bank Cash Advantage Platinum MasterCard</v>
      </c>
      <c r="C975" s="2759" t="s">
        <v>14673</v>
      </c>
      <c r="D975">
        <f t="shared" si="31"/>
        <v>5</v>
      </c>
    </row>
    <row r="976" spans="1:4" x14ac:dyDescent="0.25">
      <c r="A976" s="2756" t="s">
        <v>16102</v>
      </c>
      <c r="B976" s="2757" t="str">
        <f t="shared" si="30"/>
        <v xml:space="preserve"> Canadian Tire Bank Gas Advantage MasterCard</v>
      </c>
      <c r="C976" s="2759" t="s">
        <v>14674</v>
      </c>
      <c r="D976">
        <f t="shared" si="31"/>
        <v>7</v>
      </c>
    </row>
    <row r="977" spans="1:4" x14ac:dyDescent="0.25">
      <c r="A977" s="2756" t="s">
        <v>16103</v>
      </c>
      <c r="B977" s="2757" t="str">
        <f t="shared" si="30"/>
        <v xml:space="preserve"> Citibank MasterCard Debit Card</v>
      </c>
      <c r="C977" s="2759" t="s">
        <v>14675</v>
      </c>
      <c r="D977">
        <f t="shared" si="31"/>
        <v>5</v>
      </c>
    </row>
    <row r="978" spans="1:4" x14ac:dyDescent="0.25">
      <c r="A978" s="2756" t="s">
        <v>16104</v>
      </c>
      <c r="B978" s="2757" t="str">
        <f t="shared" si="30"/>
        <v xml:space="preserve"> Citibank MasterCard American Airlines AAdvantage Debit Card</v>
      </c>
      <c r="C978" s="2759" t="s">
        <v>14676</v>
      </c>
      <c r="D978">
        <f t="shared" si="31"/>
        <v>7</v>
      </c>
    </row>
    <row r="979" spans="1:4" x14ac:dyDescent="0.25">
      <c r="A979" s="2756" t="s">
        <v>16105</v>
      </c>
      <c r="B979" s="2757" t="str">
        <f t="shared" si="30"/>
        <v xml:space="preserve"> Citibank MasterCard Debit Card</v>
      </c>
      <c r="C979" s="2759" t="s">
        <v>14677</v>
      </c>
      <c r="D979">
        <f t="shared" si="31"/>
        <v>7</v>
      </c>
    </row>
    <row r="980" spans="1:4" x14ac:dyDescent="0.25">
      <c r="A980" s="2756" t="s">
        <v>16106</v>
      </c>
      <c r="B980" s="2757" t="str">
        <f t="shared" si="30"/>
        <v xml:space="preserve"> Bank Negara Indonesia MasterCard Debit Card</v>
      </c>
      <c r="C980" s="2759" t="s">
        <v>14678</v>
      </c>
      <c r="D980">
        <f t="shared" si="31"/>
        <v>5</v>
      </c>
    </row>
    <row r="981" spans="1:4" x14ac:dyDescent="0.25">
      <c r="A981" s="2756" t="s">
        <v>16107</v>
      </c>
      <c r="B981" s="2757" t="str">
        <f t="shared" si="30"/>
        <v>ietcombank - Vietnam - MasterCard Debit Card</v>
      </c>
      <c r="C981" s="2759" t="s">
        <v>14679</v>
      </c>
      <c r="D981">
        <f t="shared" si="31"/>
        <v>7</v>
      </c>
    </row>
    <row r="982" spans="1:4" x14ac:dyDescent="0.25">
      <c r="A982" s="2756" t="s">
        <v>16108</v>
      </c>
      <c r="B982" s="2757" t="str">
        <f t="shared" si="30"/>
        <v xml:space="preserve"> State Bank of India</v>
      </c>
      <c r="C982" s="2759" t="s">
        <v>14680</v>
      </c>
      <c r="D982">
        <f t="shared" si="31"/>
        <v>7</v>
      </c>
    </row>
    <row r="983" spans="1:4" x14ac:dyDescent="0.25">
      <c r="A983" s="2756" t="s">
        <v>16109</v>
      </c>
      <c r="B983" s="2757" t="str">
        <f t="shared" si="30"/>
        <v xml:space="preserve"> POSBank MasterCard Debit/ATM Card (Singapore)</v>
      </c>
      <c r="C983" s="2759" t="s">
        <v>14681</v>
      </c>
      <c r="D983">
        <f t="shared" si="31"/>
        <v>7</v>
      </c>
    </row>
    <row r="984" spans="1:4" x14ac:dyDescent="0.25">
      <c r="A984" s="2756" t="s">
        <v>16110</v>
      </c>
      <c r="B984" s="2757" t="str">
        <f t="shared" si="30"/>
        <v xml:space="preserve"> Bank of India MasterCard Debit/ATM Card</v>
      </c>
      <c r="C984" s="2759" t="s">
        <v>14682</v>
      </c>
      <c r="D984">
        <f t="shared" si="31"/>
        <v>7</v>
      </c>
    </row>
    <row r="985" spans="1:4" x14ac:dyDescent="0.25">
      <c r="A985" s="2756" t="s">
        <v>16111</v>
      </c>
      <c r="B985" s="2757" t="str">
        <f t="shared" si="30"/>
        <v xml:space="preserve"> Yes Bank Mastercard Silver Debit Card (India)</v>
      </c>
      <c r="C985" s="2759" t="s">
        <v>14683</v>
      </c>
      <c r="D985">
        <f t="shared" si="31"/>
        <v>7</v>
      </c>
    </row>
    <row r="986" spans="1:4" x14ac:dyDescent="0.25">
      <c r="A986" s="2756" t="s">
        <v>16112</v>
      </c>
      <c r="B986" s="2757" t="str">
        <f t="shared" si="30"/>
        <v xml:space="preserve"> Standard Bank South Africa MasterCard Credit Card (Gift Card)</v>
      </c>
      <c r="C986" s="2759" t="s">
        <v>14684</v>
      </c>
      <c r="D986">
        <f t="shared" si="31"/>
        <v>7</v>
      </c>
    </row>
    <row r="987" spans="1:4" x14ac:dyDescent="0.25">
      <c r="A987" s="2756" t="s">
        <v>16113</v>
      </c>
      <c r="B987" s="2757" t="str">
        <f t="shared" si="30"/>
        <v xml:space="preserve"> VÚB Banka (Banca Intesa group) - MasterCard unembossed Credit card (Slovakia)</v>
      </c>
      <c r="C987" s="2759" t="s">
        <v>14685</v>
      </c>
      <c r="D987">
        <f t="shared" si="31"/>
        <v>7</v>
      </c>
    </row>
    <row r="988" spans="1:4" x14ac:dyDescent="0.25">
      <c r="A988" s="2756" t="s">
        <v>16114</v>
      </c>
      <c r="B988" s="2757" t="str">
        <f t="shared" si="30"/>
        <v xml:space="preserve"> Asia Commercial Bank Vietnam - MasterCard Debit Card</v>
      </c>
      <c r="C988" s="2759" t="s">
        <v>14686</v>
      </c>
      <c r="D988">
        <f t="shared" si="31"/>
        <v>7</v>
      </c>
    </row>
    <row r="989" spans="1:4" x14ac:dyDescent="0.25">
      <c r="A989" s="2756" t="s">
        <v>16115</v>
      </c>
      <c r="B989" s="2757" t="str">
        <f t="shared" si="30"/>
        <v xml:space="preserve"> Landesbank Berlin (Germany) MasterCard Credit Card</v>
      </c>
      <c r="C989" s="2759" t="s">
        <v>14687</v>
      </c>
      <c r="D989">
        <f t="shared" si="31"/>
        <v>5</v>
      </c>
    </row>
    <row r="990" spans="1:4" x14ac:dyDescent="0.25">
      <c r="A990" s="2756" t="s">
        <v>16115</v>
      </c>
      <c r="B990" s="2757" t="str">
        <f t="shared" si="30"/>
        <v xml:space="preserve"> CitiBank Platinum Enrich (Canada) MasterCard Credit Card</v>
      </c>
      <c r="C990" s="2759" t="s">
        <v>14688</v>
      </c>
      <c r="D990">
        <f t="shared" si="31"/>
        <v>5</v>
      </c>
    </row>
    <row r="991" spans="1:4" x14ac:dyDescent="0.25">
      <c r="A991" s="2756" t="s">
        <v>16116</v>
      </c>
      <c r="B991" s="2757" t="str">
        <f t="shared" si="30"/>
        <v xml:space="preserve"> Caixanova NovaXove (Spain) Mastecard Debit Card</v>
      </c>
      <c r="C991" s="2759" t="s">
        <v>14689</v>
      </c>
      <c r="D991">
        <f t="shared" si="31"/>
        <v>7</v>
      </c>
    </row>
    <row r="992" spans="1:4" x14ac:dyDescent="0.25">
      <c r="A992" s="2756" t="s">
        <v>16117</v>
      </c>
      <c r="B992" s="2757" t="str">
        <f t="shared" si="30"/>
        <v xml:space="preserve"> Rubycard Pre-Paid Mastercard (Ireland) issued by Newcastle Building Society</v>
      </c>
      <c r="C992" s="2759" t="s">
        <v>14690</v>
      </c>
      <c r="D992">
        <f t="shared" si="31"/>
        <v>7</v>
      </c>
    </row>
    <row r="993" spans="1:4" x14ac:dyDescent="0.25">
      <c r="A993" s="2756" t="s">
        <v>16118</v>
      </c>
      <c r="B993" s="2757" t="str">
        <f t="shared" si="30"/>
        <v xml:space="preserve"> WireCard Bank (Germany)</v>
      </c>
      <c r="C993" s="2759" t="s">
        <v>14691</v>
      </c>
      <c r="D993">
        <f t="shared" si="31"/>
        <v>7</v>
      </c>
    </row>
    <row r="994" spans="1:4" x14ac:dyDescent="0.25">
      <c r="A994" s="2756" t="s">
        <v>16119</v>
      </c>
      <c r="B994" s="2757" t="str">
        <f t="shared" si="30"/>
        <v xml:space="preserve"> Sampo Bank (Finland) MasterCard Debit Card</v>
      </c>
      <c r="C994" s="2759" t="s">
        <v>14692</v>
      </c>
      <c r="D994">
        <f t="shared" si="31"/>
        <v>5</v>
      </c>
    </row>
    <row r="995" spans="1:4" x14ac:dyDescent="0.25">
      <c r="A995" s="2756" t="s">
        <v>16120</v>
      </c>
      <c r="B995" s="2757" t="str">
        <f t="shared" si="30"/>
        <v xml:space="preserve"> Bankwest Australia MasterCard Debit Card</v>
      </c>
      <c r="C995" s="2759" t="s">
        <v>14693</v>
      </c>
      <c r="D995">
        <f t="shared" si="31"/>
        <v>7</v>
      </c>
    </row>
    <row r="996" spans="1:4" x14ac:dyDescent="0.25">
      <c r="A996" s="2756" t="s">
        <v>16121</v>
      </c>
      <c r="B996" s="2757" t="str">
        <f t="shared" si="30"/>
        <v xml:space="preserve"> ING Bank N.V. Amsterdam</v>
      </c>
      <c r="C996" s="2759" t="s">
        <v>14694</v>
      </c>
      <c r="D996">
        <f t="shared" si="31"/>
        <v>7</v>
      </c>
    </row>
    <row r="997" spans="1:4" x14ac:dyDescent="0.25">
      <c r="A997" s="2756" t="s">
        <v>16122</v>
      </c>
      <c r="B997" s="2757" t="str">
        <f t="shared" si="30"/>
        <v xml:space="preserve"> BMO Bank of Montreal MasterCard Prepaid Travel</v>
      </c>
      <c r="C997" s="2759" t="s">
        <v>14695</v>
      </c>
      <c r="D997">
        <f t="shared" si="31"/>
        <v>7</v>
      </c>
    </row>
    <row r="998" spans="1:4" x14ac:dyDescent="0.25">
      <c r="A998" s="2756" t="s">
        <v>16123</v>
      </c>
      <c r="B998" s="2757" t="str">
        <f t="shared" si="30"/>
        <v xml:space="preserve"> Banesto (Spain) Mastercard Prepaid Sevilla Futbol Club</v>
      </c>
      <c r="C998" s="2759" t="s">
        <v>14696</v>
      </c>
      <c r="D998">
        <f t="shared" si="31"/>
        <v>7</v>
      </c>
    </row>
    <row r="999" spans="1:4" x14ac:dyDescent="0.25">
      <c r="A999" s="2756" t="s">
        <v>16124</v>
      </c>
      <c r="B999" s="2757" t="str">
        <f t="shared" si="30"/>
        <v>expay prepaid card</v>
      </c>
      <c r="C999" s="2759" t="s">
        <v>14697</v>
      </c>
      <c r="D999">
        <f t="shared" si="31"/>
        <v>7</v>
      </c>
    </row>
    <row r="1000" spans="1:4" x14ac:dyDescent="0.25">
      <c r="A1000" s="2756" t="s">
        <v>16125</v>
      </c>
      <c r="B1000" s="2757" t="str">
        <f t="shared" si="30"/>
        <v xml:space="preserve"> Santander Cards</v>
      </c>
      <c r="C1000" s="2759" t="s">
        <v>14698</v>
      </c>
      <c r="D1000">
        <f t="shared" si="31"/>
        <v>5</v>
      </c>
    </row>
    <row r="1001" spans="1:4" x14ac:dyDescent="0.25">
      <c r="A1001" s="2756" t="s">
        <v>16125</v>
      </c>
      <c r="B1001" s="2757" t="str">
        <f t="shared" si="30"/>
        <v xml:space="preserve"> ABSA (Amalgamated Banks of South Africa) MasterCard Credit Card</v>
      </c>
      <c r="C1001" s="2759" t="s">
        <v>14699</v>
      </c>
      <c r="D1001">
        <f t="shared" si="31"/>
        <v>5</v>
      </c>
    </row>
    <row r="1002" spans="1:4" x14ac:dyDescent="0.25">
      <c r="A1002" s="2756" t="s">
        <v>16125</v>
      </c>
      <c r="B1002" s="2757" t="str">
        <f t="shared" si="30"/>
        <v xml:space="preserve"> Virgin Money South Africa (Virtual Bank; Operates partially on ABSA's system)</v>
      </c>
      <c r="C1002" s="2759" t="s">
        <v>14700</v>
      </c>
      <c r="D1002">
        <f t="shared" si="31"/>
        <v>5</v>
      </c>
    </row>
    <row r="1003" spans="1:4" x14ac:dyDescent="0.25">
      <c r="A1003" s="2756" t="s">
        <v>16126</v>
      </c>
      <c r="B1003" s="2757" t="str">
        <f t="shared" si="30"/>
        <v xml:space="preserve"> The Governor And Company Of The Bank Of Scotland EUR GBR DUNFERMLINE</v>
      </c>
      <c r="C1003" s="2759" t="s">
        <v>14701</v>
      </c>
      <c r="D1003">
        <f t="shared" si="31"/>
        <v>7</v>
      </c>
    </row>
    <row r="1004" spans="1:4" x14ac:dyDescent="0.25">
      <c r="A1004" s="2756" t="s">
        <v>16127</v>
      </c>
      <c r="B1004" s="2757" t="str">
        <f t="shared" si="30"/>
        <v xml:space="preserve"> Santander Zero MasterCard Credit Card UK</v>
      </c>
      <c r="C1004" s="2759" t="s">
        <v>14702</v>
      </c>
      <c r="D1004">
        <f t="shared" si="31"/>
        <v>7</v>
      </c>
    </row>
    <row r="1005" spans="1:4" x14ac:dyDescent="0.25">
      <c r="A1005" s="2756" t="s">
        <v>16128</v>
      </c>
      <c r="B1005" s="2757" t="str">
        <f t="shared" si="30"/>
        <v xml:space="preserve"> Washington Mutual Bank Debit card</v>
      </c>
      <c r="C1005" s="2759" t="s">
        <v>14703</v>
      </c>
      <c r="D1005">
        <f t="shared" si="31"/>
        <v>5</v>
      </c>
    </row>
    <row r="1006" spans="1:4" x14ac:dyDescent="0.25">
      <c r="A1006" s="2756" t="s">
        <v>16129</v>
      </c>
      <c r="B1006" s="2757" t="str">
        <f t="shared" si="30"/>
        <v xml:space="preserve"> ANZ (Previously RBS and ABN AMRO) Switch Platinum MasterCard Credit Card (Singapore)</v>
      </c>
      <c r="C1006" s="2759" t="s">
        <v>14704</v>
      </c>
      <c r="D1006">
        <f t="shared" si="31"/>
        <v>5</v>
      </c>
    </row>
    <row r="1007" spans="1:4" x14ac:dyDescent="0.25">
      <c r="A1007" s="2756" t="s">
        <v>16130</v>
      </c>
      <c r="B1007" s="2757" t="str">
        <f t="shared" si="30"/>
        <v>antander [CONTIGO] Credit Card (Spain)</v>
      </c>
      <c r="C1007" s="2759" t="s">
        <v>14705</v>
      </c>
      <c r="D1007">
        <f t="shared" si="31"/>
        <v>7</v>
      </c>
    </row>
    <row r="1008" spans="1:4" x14ac:dyDescent="0.25">
      <c r="A1008" s="2756" t="s">
        <v>16131</v>
      </c>
      <c r="B1008" s="2757" t="str">
        <f t="shared" si="30"/>
        <v xml:space="preserve"> (Italy) Kalixa Prepaid MasterCard (Vincento Payment Solutions)</v>
      </c>
      <c r="C1008" s="2759" t="s">
        <v>14706</v>
      </c>
      <c r="D1008">
        <f t="shared" si="31"/>
        <v>7</v>
      </c>
    </row>
    <row r="1009" spans="1:4" x14ac:dyDescent="0.25">
      <c r="A1009" s="2756" t="s">
        <v>16132</v>
      </c>
      <c r="B1009" s="2757" t="str">
        <f t="shared" si="30"/>
        <v xml:space="preserve"> Marks &amp; Spencer Money MasterCard Credit Card</v>
      </c>
      <c r="C1009" s="2759" t="s">
        <v>14707</v>
      </c>
      <c r="D1009">
        <f t="shared" si="31"/>
        <v>7</v>
      </c>
    </row>
    <row r="1010" spans="1:4" x14ac:dyDescent="0.25">
      <c r="A1010" s="2756" t="s">
        <v>16133</v>
      </c>
      <c r="B1010" s="2757" t="str">
        <f t="shared" si="30"/>
        <v xml:space="preserve"> Prepaid MasterCards issued by DCBANK. (MuchMusic)</v>
      </c>
      <c r="C1010" s="2759" t="s">
        <v>14708</v>
      </c>
      <c r="D1010">
        <f t="shared" si="31"/>
        <v>7</v>
      </c>
    </row>
    <row r="1011" spans="1:4" x14ac:dyDescent="0.25">
      <c r="A1011" s="2756" t="s">
        <v>16134</v>
      </c>
      <c r="B1011" s="2757" t="str">
        <f t="shared" si="30"/>
        <v xml:space="preserve"> Altair prepaid MasterCard</v>
      </c>
      <c r="C1011" s="2759" t="s">
        <v>14709</v>
      </c>
      <c r="D1011">
        <f t="shared" si="31"/>
        <v>7</v>
      </c>
    </row>
    <row r="1012" spans="1:4" x14ac:dyDescent="0.25">
      <c r="A1012" s="2756" t="s">
        <v>16135</v>
      </c>
      <c r="B1012" s="2757" t="str">
        <f t="shared" si="30"/>
        <v xml:space="preserve"> pre paid debit cards</v>
      </c>
      <c r="C1012" s="2759" t="s">
        <v>14710</v>
      </c>
      <c r="D1012">
        <f t="shared" si="31"/>
        <v>7</v>
      </c>
    </row>
    <row r="1013" spans="1:4" x14ac:dyDescent="0.25">
      <c r="A1013" s="2756" t="s">
        <v>16136</v>
      </c>
      <c r="B1013" s="2757" t="str">
        <f t="shared" si="30"/>
        <v xml:space="preserve"> pre paid debit cards</v>
      </c>
      <c r="C1013" s="2759" t="s">
        <v>14711</v>
      </c>
      <c r="D1013">
        <f t="shared" si="31"/>
        <v>7</v>
      </c>
    </row>
    <row r="1014" spans="1:4" x14ac:dyDescent="0.25">
      <c r="A1014" s="2756" t="s">
        <v>16137</v>
      </c>
      <c r="B1014" s="2757" t="str">
        <f t="shared" si="30"/>
        <v xml:space="preserve"> BarclayCard Mastercards.</v>
      </c>
      <c r="C1014" s="2759" t="s">
        <v>14712</v>
      </c>
      <c r="D1014">
        <f t="shared" si="31"/>
        <v>5</v>
      </c>
    </row>
    <row r="1015" spans="1:4" x14ac:dyDescent="0.25">
      <c r="A1015" s="2756" t="s">
        <v>16138</v>
      </c>
      <c r="B1015" s="2757" t="str">
        <f t="shared" si="30"/>
        <v xml:space="preserve"> BAC San José (Costa Rica) Debit card</v>
      </c>
      <c r="C1015" s="2759" t="s">
        <v>14713</v>
      </c>
      <c r="D1015">
        <f t="shared" si="31"/>
        <v>5</v>
      </c>
    </row>
    <row r="1016" spans="1:4" x14ac:dyDescent="0.25">
      <c r="A1016" s="2756" t="s">
        <v>16139</v>
      </c>
      <c r="B1016" s="2757" t="str">
        <f t="shared" si="30"/>
        <v xml:space="preserve"> Net1 Virtual Card Prepaid</v>
      </c>
      <c r="C1016" s="2759" t="s">
        <v>14714</v>
      </c>
      <c r="D1016">
        <f t="shared" si="31"/>
        <v>7</v>
      </c>
    </row>
    <row r="1017" spans="1:4" x14ac:dyDescent="0.25">
      <c r="A1017" s="2756" t="s">
        <v>16140</v>
      </c>
      <c r="B1017" s="2757" t="str">
        <f t="shared" si="30"/>
        <v xml:space="preserve"> Bancolombia Prepaid MasterCard Credit Card (E-prepago)</v>
      </c>
      <c r="C1017" s="2759" t="s">
        <v>14715</v>
      </c>
      <c r="D1017">
        <f t="shared" si="31"/>
        <v>7</v>
      </c>
    </row>
    <row r="1018" spans="1:4" x14ac:dyDescent="0.25">
      <c r="A1018" s="2756" t="s">
        <v>16141</v>
      </c>
      <c r="B1018" s="2757" t="str">
        <f t="shared" si="30"/>
        <v xml:space="preserve"> Sears MasterCard issued by [Chase Cards Canada]</v>
      </c>
      <c r="C1018" s="2759" t="s">
        <v>14716</v>
      </c>
      <c r="D1018">
        <f t="shared" si="31"/>
        <v>7</v>
      </c>
    </row>
    <row r="1019" spans="1:4" x14ac:dyDescent="0.25">
      <c r="A1019" s="2756" t="s">
        <v>16142</v>
      </c>
      <c r="B1019" s="2757" t="str">
        <f t="shared" si="30"/>
        <v xml:space="preserve"> Orange Cash Prepaid MasterCard, issued by Orange and Barclays with PayPass</v>
      </c>
      <c r="C1019" s="2759" t="s">
        <v>14717</v>
      </c>
      <c r="D1019">
        <f t="shared" si="31"/>
        <v>7</v>
      </c>
    </row>
    <row r="1020" spans="1:4" x14ac:dyDescent="0.25">
      <c r="A1020" s="2756" t="s">
        <v>16143</v>
      </c>
      <c r="B1020" s="2757" t="str">
        <f t="shared" si="30"/>
        <v xml:space="preserve"> Uralsib Bank (Russia), MasterCard World - Aeroflot bonus</v>
      </c>
      <c r="C1020" s="2759" t="s">
        <v>14718</v>
      </c>
      <c r="D1020">
        <f t="shared" si="31"/>
        <v>7</v>
      </c>
    </row>
    <row r="1021" spans="1:4" x14ac:dyDescent="0.25">
      <c r="A1021" s="2756" t="s">
        <v>16144</v>
      </c>
      <c r="B1021" s="2757" t="str">
        <f t="shared" si="30"/>
        <v xml:space="preserve"> Moneybookers.com Prepaid Mastercard issued by Newcastle Building Society</v>
      </c>
      <c r="C1021" s="2759" t="s">
        <v>14719</v>
      </c>
      <c r="D1021">
        <f t="shared" si="31"/>
        <v>7</v>
      </c>
    </row>
    <row r="1022" spans="1:4" x14ac:dyDescent="0.25">
      <c r="A1022" s="2756" t="s">
        <v>16145</v>
      </c>
      <c r="B1022" s="2757" t="str">
        <f t="shared" si="30"/>
        <v xml:space="preserve"> National Bank MasterCard Credit Card</v>
      </c>
      <c r="C1022" s="2759" t="s">
        <v>14720</v>
      </c>
      <c r="D1022">
        <f t="shared" si="31"/>
        <v>7</v>
      </c>
    </row>
    <row r="1023" spans="1:4" x14ac:dyDescent="0.25">
      <c r="A1023" s="2756" t="s">
        <v>16146</v>
      </c>
      <c r="B1023" s="2757" t="str">
        <f t="shared" si="30"/>
        <v xml:space="preserve"> CUETS Financial Canada MasterCard Credit Card</v>
      </c>
      <c r="C1023" s="2759" t="s">
        <v>14721</v>
      </c>
      <c r="D1023">
        <f t="shared" si="31"/>
        <v>5</v>
      </c>
    </row>
    <row r="1024" spans="1:4" x14ac:dyDescent="0.25">
      <c r="A1024" s="2756" t="s">
        <v>16147</v>
      </c>
      <c r="B1024" s="2757" t="str">
        <f t="shared" si="30"/>
        <v xml:space="preserve"> CUETS Financial Canada Global Payment MasterCard</v>
      </c>
      <c r="C1024" s="2759" t="s">
        <v>14722</v>
      </c>
      <c r="D1024">
        <f t="shared" si="31"/>
        <v>5</v>
      </c>
    </row>
    <row r="1025" spans="1:4" x14ac:dyDescent="0.25">
      <c r="A1025" s="2756" t="s">
        <v>16148</v>
      </c>
      <c r="B1025" s="2757" t="str">
        <f t="shared" si="30"/>
        <v xml:space="preserve"> Washington Mutual Business Debit card</v>
      </c>
      <c r="C1025" s="2759" t="s">
        <v>14723</v>
      </c>
      <c r="D1025">
        <f t="shared" si="31"/>
        <v>5</v>
      </c>
    </row>
    <row r="1026" spans="1:4" x14ac:dyDescent="0.25">
      <c r="A1026" s="2756" t="s">
        <v>16149</v>
      </c>
      <c r="B1026" s="2757" t="str">
        <f t="shared" ref="B1026:B1089" si="32">MID(C1026,D1026 + 2,1000)</f>
        <v xml:space="preserve"> China Construction Bank Credit Card</v>
      </c>
      <c r="C1026" s="2759" t="s">
        <v>14724</v>
      </c>
      <c r="D1026">
        <f t="shared" ref="D1026:D1088" si="33">SEARCH(" ",C1026)</f>
        <v>7</v>
      </c>
    </row>
    <row r="1027" spans="1:4" x14ac:dyDescent="0.25">
      <c r="A1027" s="2756" t="s">
        <v>16150</v>
      </c>
      <c r="B1027" s="2757" t="str">
        <f t="shared" si="32"/>
        <v xml:space="preserve"> HSBC Bank USA Premier Debit Mastercard with PayPass</v>
      </c>
      <c r="C1027" s="2759" t="s">
        <v>14725</v>
      </c>
      <c r="D1027">
        <f t="shared" si="33"/>
        <v>7</v>
      </c>
    </row>
    <row r="1028" spans="1:4" x14ac:dyDescent="0.25">
      <c r="A1028" s="2756" t="s">
        <v>16151</v>
      </c>
      <c r="B1028" s="2757" t="str">
        <f t="shared" si="32"/>
        <v xml:space="preserve"> Dexia banka Slovensko, a.s.; MasterCard credit PayPass</v>
      </c>
      <c r="C1028" s="2759" t="s">
        <v>14726</v>
      </c>
      <c r="D1028">
        <f t="shared" si="33"/>
        <v>5</v>
      </c>
    </row>
    <row r="1029" spans="1:4" x14ac:dyDescent="0.25">
      <c r="A1029" s="2756" t="s">
        <v>16152</v>
      </c>
      <c r="B1029" s="2757" t="str">
        <f t="shared" si="32"/>
        <v xml:space="preserve"> RBS Premium MasterCard Debit Card</v>
      </c>
      <c r="C1029" s="2759" t="s">
        <v>14727</v>
      </c>
      <c r="D1029">
        <f t="shared" si="33"/>
        <v>7</v>
      </c>
    </row>
    <row r="1030" spans="1:4" x14ac:dyDescent="0.25">
      <c r="A1030" s="2756" t="s">
        <v>16153</v>
      </c>
      <c r="B1030" s="2757" t="str">
        <f t="shared" si="32"/>
        <v xml:space="preserve"> MBNA Preferred MasterCard Credit Card</v>
      </c>
      <c r="C1030" s="2759" t="s">
        <v>14728</v>
      </c>
      <c r="D1030">
        <f t="shared" si="33"/>
        <v>5</v>
      </c>
    </row>
    <row r="1031" spans="1:4" x14ac:dyDescent="0.25">
      <c r="A1031" s="2756" t="s">
        <v>16154</v>
      </c>
      <c r="B1031" s="2757" t="str">
        <f t="shared" si="32"/>
        <v xml:space="preserve"> Wachovia Bank MasterCard Credit Card</v>
      </c>
      <c r="C1031" s="2759" t="s">
        <v>14729</v>
      </c>
      <c r="D1031">
        <f t="shared" si="33"/>
        <v>7</v>
      </c>
    </row>
    <row r="1032" spans="1:4" x14ac:dyDescent="0.25">
      <c r="A1032" s="2756" t="s">
        <v>16155</v>
      </c>
      <c r="B1032" s="2757" t="str">
        <f t="shared" si="32"/>
        <v xml:space="preserve"> RNKO, Euroset Kukuruza Bonus (Russia) Mastercard Unembossed, Instant Issue</v>
      </c>
      <c r="C1032" s="2759" t="s">
        <v>14730</v>
      </c>
      <c r="D1032">
        <f t="shared" si="33"/>
        <v>7</v>
      </c>
    </row>
    <row r="1033" spans="1:4" x14ac:dyDescent="0.25">
      <c r="A1033" s="2756" t="s">
        <v>16156</v>
      </c>
      <c r="B1033" s="2757" t="str">
        <f t="shared" si="32"/>
        <v xml:space="preserve"> Avangard Bank MasterCard Credit Card</v>
      </c>
      <c r="C1033" s="2759" t="s">
        <v>14731</v>
      </c>
      <c r="D1033">
        <f t="shared" si="33"/>
        <v>7</v>
      </c>
    </row>
    <row r="1034" spans="1:4" x14ac:dyDescent="0.25">
      <c r="A1034" s="2756" t="s">
        <v>16157</v>
      </c>
      <c r="B1034" s="2757" t="str">
        <f t="shared" si="32"/>
        <v xml:space="preserve"> Comerica Bank Mastercard prepaid</v>
      </c>
      <c r="C1034" s="2759" t="s">
        <v>14732</v>
      </c>
      <c r="D1034">
        <f t="shared" si="33"/>
        <v>7</v>
      </c>
    </row>
    <row r="1035" spans="1:4" x14ac:dyDescent="0.25">
      <c r="A1035" s="2756" t="s">
        <v>16158</v>
      </c>
      <c r="B1035" s="2757" t="str">
        <f t="shared" si="32"/>
        <v xml:space="preserve"> [CBA] Prepaid Gift card as MasterCard</v>
      </c>
      <c r="C1035" s="2759" t="s">
        <v>14733</v>
      </c>
      <c r="D1035">
        <f t="shared" si="33"/>
        <v>7</v>
      </c>
    </row>
    <row r="1036" spans="1:4" x14ac:dyDescent="0.25">
      <c r="A1036" s="2756" t="s">
        <v>16159</v>
      </c>
      <c r="B1036" s="2757" t="str">
        <f t="shared" si="32"/>
        <v xml:space="preserve"> Kalixa Prepaid Mastercard UK Kalixa Prepaid MasterCard (Vincento Payment Solutions)</v>
      </c>
      <c r="C1036" s="2759" t="s">
        <v>14734</v>
      </c>
      <c r="D1036">
        <f t="shared" si="33"/>
        <v>7</v>
      </c>
    </row>
    <row r="1037" spans="1:4" x14ac:dyDescent="0.25">
      <c r="A1037" s="2756" t="s">
        <v>16160</v>
      </c>
      <c r="B1037" s="2757" t="str">
        <f t="shared" si="32"/>
        <v xml:space="preserve"> Paypal Italy MasterCard Prepaid</v>
      </c>
      <c r="C1037" s="2759" t="s">
        <v>14735</v>
      </c>
      <c r="D1037">
        <f t="shared" si="33"/>
        <v>7</v>
      </c>
    </row>
    <row r="1038" spans="1:4" x14ac:dyDescent="0.25">
      <c r="A1038" s="2756" t="s">
        <v>16161</v>
      </c>
      <c r="B1038" s="2757" t="str">
        <f t="shared" si="32"/>
        <v xml:space="preserve"> Paypal Access Card (UK)</v>
      </c>
      <c r="C1038" s="2759" t="s">
        <v>14736</v>
      </c>
      <c r="D1038">
        <f t="shared" si="33"/>
        <v>7</v>
      </c>
    </row>
    <row r="1039" spans="1:4" x14ac:dyDescent="0.25">
      <c r="A1039" s="2756" t="s">
        <v>16162</v>
      </c>
      <c r="B1039" s="2757" t="str">
        <f t="shared" si="32"/>
        <v>ank Zachodni WBK Mastercard Premium Prepaid PayPass (Electronic) (Poland)</v>
      </c>
      <c r="C1039" s="2759" t="s">
        <v>14737</v>
      </c>
      <c r="D1039">
        <f t="shared" si="33"/>
        <v>7</v>
      </c>
    </row>
    <row r="1040" spans="1:4" x14ac:dyDescent="0.25">
      <c r="A1040" s="2756" t="s">
        <v>16163</v>
      </c>
      <c r="B1040" s="2757" t="str">
        <f t="shared" si="32"/>
        <v xml:space="preserve"> Kalixa Prepaid Mastercard DE Kalixa Prepaid MasterCard (Vincento Payment Solutions)</v>
      </c>
      <c r="C1040" s="2759" t="s">
        <v>14738</v>
      </c>
      <c r="D1040">
        <f t="shared" si="33"/>
        <v>7</v>
      </c>
    </row>
    <row r="1041" spans="1:4" x14ac:dyDescent="0.25">
      <c r="A1041" s="2756" t="s">
        <v>16164</v>
      </c>
      <c r="B1041" s="2757" t="str">
        <f t="shared" si="32"/>
        <v xml:space="preserve"> Commonwealth Bank Standard MasterCard Credit Card</v>
      </c>
      <c r="C1041" s="2759" t="s">
        <v>14739</v>
      </c>
      <c r="D1041">
        <f t="shared" si="33"/>
        <v>7</v>
      </c>
    </row>
    <row r="1042" spans="1:4" x14ac:dyDescent="0.25">
      <c r="A1042" s="2756" t="s">
        <v>16165</v>
      </c>
      <c r="B1042" s="2757" t="str">
        <f t="shared" si="32"/>
        <v xml:space="preserve"> Commonwealth Bank Credit Card</v>
      </c>
      <c r="C1042" s="2759" t="s">
        <v>14740</v>
      </c>
      <c r="D1042">
        <f t="shared" si="33"/>
        <v>7</v>
      </c>
    </row>
    <row r="1043" spans="1:4" x14ac:dyDescent="0.25">
      <c r="A1043" s="2756" t="s">
        <v>16166</v>
      </c>
      <c r="B1043" s="2757" t="str">
        <f t="shared" si="32"/>
        <v xml:space="preserve"> Commonwealth Bank Gold MasterCard Credit Card</v>
      </c>
      <c r="C1043" s="2759" t="s">
        <v>14741</v>
      </c>
      <c r="D1043">
        <f t="shared" si="33"/>
        <v>7</v>
      </c>
    </row>
    <row r="1044" spans="1:4" x14ac:dyDescent="0.25">
      <c r="A1044" s="2756" t="s">
        <v>16167</v>
      </c>
      <c r="B1044" s="2757" t="str">
        <f t="shared" si="32"/>
        <v xml:space="preserve"> Barclaycard World Mastercard (UK)</v>
      </c>
      <c r="C1044" s="2759" t="s">
        <v>14742</v>
      </c>
      <c r="D1044">
        <f t="shared" si="33"/>
        <v>7</v>
      </c>
    </row>
    <row r="1045" spans="1:4" x14ac:dyDescent="0.25">
      <c r="A1045" s="2756" t="s">
        <v>16168</v>
      </c>
      <c r="B1045" s="2757" t="str">
        <f t="shared" si="32"/>
        <v xml:space="preserve"> RNKO, Russia, Svyaznoy MasterCard Unembossed Card Instant Issue</v>
      </c>
      <c r="C1045" s="2759" t="s">
        <v>14743</v>
      </c>
      <c r="D1045">
        <f t="shared" si="33"/>
        <v>7</v>
      </c>
    </row>
    <row r="1046" spans="1:4" x14ac:dyDescent="0.25">
      <c r="A1046" s="2756" t="s">
        <v>16169</v>
      </c>
      <c r="B1046" s="2757" t="str">
        <f t="shared" si="32"/>
        <v xml:space="preserve"> BC Mastercard issued by Woori Bank</v>
      </c>
      <c r="C1046" s="2759" t="s">
        <v>14744</v>
      </c>
      <c r="D1046">
        <f t="shared" si="33"/>
        <v>7</v>
      </c>
    </row>
    <row r="1047" spans="1:4" x14ac:dyDescent="0.25">
      <c r="A1047" s="2756" t="s">
        <v>16170</v>
      </c>
      <c r="B1047" s="2757" t="str">
        <f t="shared" si="32"/>
        <v xml:space="preserve"> BC Mastercard issued by Industrial Bank of Korea</v>
      </c>
      <c r="C1047" s="2759" t="s">
        <v>14745</v>
      </c>
      <c r="D1047">
        <f t="shared" si="33"/>
        <v>7</v>
      </c>
    </row>
    <row r="1048" spans="1:4" x14ac:dyDescent="0.25">
      <c r="A1048" s="2756" t="s">
        <v>16171</v>
      </c>
      <c r="B1048" s="2757" t="str">
        <f t="shared" si="32"/>
        <v xml:space="preserve"> BC Mastercard issued by Kookmin Bank</v>
      </c>
      <c r="C1048" s="2759" t="s">
        <v>14746</v>
      </c>
      <c r="D1048">
        <f t="shared" si="33"/>
        <v>7</v>
      </c>
    </row>
    <row r="1049" spans="1:4" x14ac:dyDescent="0.25">
      <c r="A1049" s="2756" t="s">
        <v>16172</v>
      </c>
      <c r="B1049" s="2757" t="str">
        <f t="shared" si="32"/>
        <v xml:space="preserve"> BC Mastercard issued by Nonghyup Central Bank</v>
      </c>
      <c r="C1049" s="2759" t="s">
        <v>14747</v>
      </c>
      <c r="D1049">
        <f t="shared" si="33"/>
        <v>7</v>
      </c>
    </row>
    <row r="1050" spans="1:4" x14ac:dyDescent="0.25">
      <c r="A1050" s="2756" t="s">
        <v>16173</v>
      </c>
      <c r="B1050" s="2757" t="str">
        <f t="shared" si="32"/>
        <v xml:space="preserve"> BC Mastercard issued by Nonghyup Local Banks</v>
      </c>
      <c r="C1050" s="2759" t="s">
        <v>14748</v>
      </c>
      <c r="D1050">
        <f t="shared" si="33"/>
        <v>7</v>
      </c>
    </row>
    <row r="1051" spans="1:4" x14ac:dyDescent="0.25">
      <c r="A1051" s="2756" t="s">
        <v>16174</v>
      </c>
      <c r="B1051" s="2757" t="str">
        <f t="shared" si="32"/>
        <v xml:space="preserve"> BC Mastercard</v>
      </c>
      <c r="C1051" s="2759" t="s">
        <v>14749</v>
      </c>
      <c r="D1051">
        <f t="shared" si="33"/>
        <v>7</v>
      </c>
    </row>
    <row r="1052" spans="1:4" x14ac:dyDescent="0.25">
      <c r="A1052" s="2756" t="s">
        <v>16175</v>
      </c>
      <c r="B1052" s="2757" t="str">
        <f t="shared" si="32"/>
        <v xml:space="preserve"> BC Mastercard issued by SC First Bank</v>
      </c>
      <c r="C1052" s="2759" t="s">
        <v>14750</v>
      </c>
      <c r="D1052">
        <f t="shared" si="33"/>
        <v>7</v>
      </c>
    </row>
    <row r="1053" spans="1:4" x14ac:dyDescent="0.25">
      <c r="A1053" s="2756" t="s">
        <v>16176</v>
      </c>
      <c r="B1053" s="2757" t="str">
        <f t="shared" si="32"/>
        <v xml:space="preserve"> BC Mastercard issued by Hana Bank</v>
      </c>
      <c r="C1053" s="2759" t="s">
        <v>14751</v>
      </c>
      <c r="D1053">
        <f t="shared" si="33"/>
        <v>7</v>
      </c>
    </row>
    <row r="1054" spans="1:4" x14ac:dyDescent="0.25">
      <c r="A1054" s="2756" t="s">
        <v>16177</v>
      </c>
      <c r="B1054" s="2757" t="str">
        <f t="shared" si="32"/>
        <v xml:space="preserve"> BC Mastercard issued by Citibank in Korea</v>
      </c>
      <c r="C1054" s="2759" t="s">
        <v>14752</v>
      </c>
      <c r="D1054">
        <f t="shared" si="33"/>
        <v>7</v>
      </c>
    </row>
    <row r="1055" spans="1:4" x14ac:dyDescent="0.25">
      <c r="A1055" s="2756" t="s">
        <v>16178</v>
      </c>
      <c r="B1055" s="2757" t="str">
        <f t="shared" si="32"/>
        <v xml:space="preserve"> BC Mastercard issued by Shinhan Bank</v>
      </c>
      <c r="C1055" s="2759" t="s">
        <v>14753</v>
      </c>
      <c r="D1055">
        <f t="shared" si="33"/>
        <v>7</v>
      </c>
    </row>
    <row r="1056" spans="1:4" x14ac:dyDescent="0.25">
      <c r="A1056" s="2756" t="s">
        <v>16179</v>
      </c>
      <c r="B1056" s="2757" t="str">
        <f t="shared" si="32"/>
        <v xml:space="preserve"> Citibank Mastercard (Brazil)</v>
      </c>
      <c r="C1056" s="2759" t="s">
        <v>14754</v>
      </c>
      <c r="D1056">
        <f t="shared" si="33"/>
        <v>7</v>
      </c>
    </row>
    <row r="1057" spans="1:4" x14ac:dyDescent="0.25">
      <c r="A1057" s="2756" t="s">
        <v>16180</v>
      </c>
      <c r="B1057" s="2757" t="str">
        <f t="shared" si="32"/>
        <v xml:space="preserve"> Saks Fifth Avenue World Elite MasterCard issued by HSBC</v>
      </c>
      <c r="C1057" s="2759" t="s">
        <v>14755</v>
      </c>
      <c r="D1057">
        <f t="shared" si="33"/>
        <v>5</v>
      </c>
    </row>
    <row r="1058" spans="1:4" x14ac:dyDescent="0.25">
      <c r="A1058" s="2756" t="s">
        <v>16181</v>
      </c>
      <c r="B1058" s="2757" t="str">
        <f t="shared" si="32"/>
        <v xml:space="preserve"> Avangard Bank, MasterCard World Signia Card</v>
      </c>
      <c r="C1058" s="2759" t="s">
        <v>14756</v>
      </c>
      <c r="D1058">
        <f t="shared" si="33"/>
        <v>7</v>
      </c>
    </row>
    <row r="1059" spans="1:4" x14ac:dyDescent="0.25">
      <c r="A1059" s="2756" t="s">
        <v>16182</v>
      </c>
      <c r="B1059" s="2757" t="str">
        <f t="shared" si="32"/>
        <v xml:space="preserve"> ICICI Bank MasterCard debit Card</v>
      </c>
      <c r="C1059" s="2759" t="s">
        <v>14757</v>
      </c>
      <c r="D1059">
        <f t="shared" si="33"/>
        <v>5</v>
      </c>
    </row>
    <row r="1060" spans="1:4" x14ac:dyDescent="0.25">
      <c r="A1060" s="2756" t="s">
        <v>16183</v>
      </c>
      <c r="B1060" s="2757" t="str">
        <f t="shared" si="32"/>
        <v xml:space="preserve"> Standard Chartered Bank Titanium Credit Card (Hong Kong)</v>
      </c>
      <c r="C1060" s="2759" t="s">
        <v>14758</v>
      </c>
      <c r="D1060">
        <f t="shared" si="33"/>
        <v>7</v>
      </c>
    </row>
    <row r="1061" spans="1:4" x14ac:dyDescent="0.25">
      <c r="A1061" s="2756" t="s">
        <v>16184</v>
      </c>
      <c r="B1061" s="2757" t="str">
        <f t="shared" si="32"/>
        <v xml:space="preserve"> DBS (Esso co-branded) Singapore</v>
      </c>
      <c r="C1061" s="2759" t="s">
        <v>14759</v>
      </c>
      <c r="D1061">
        <f t="shared" si="33"/>
        <v>7</v>
      </c>
    </row>
    <row r="1062" spans="1:4" x14ac:dyDescent="0.25">
      <c r="A1062" s="2756" t="s">
        <v>16185</v>
      </c>
      <c r="B1062" s="2757" t="str">
        <f t="shared" si="32"/>
        <v xml:space="preserve"> Bank of America (formerly MBNA) MasterCard Gold Credit Card</v>
      </c>
      <c r="C1062" s="2759" t="s">
        <v>14760</v>
      </c>
      <c r="D1062">
        <f t="shared" si="33"/>
        <v>5</v>
      </c>
    </row>
    <row r="1063" spans="1:4" x14ac:dyDescent="0.25">
      <c r="A1063" s="2756" t="s">
        <v>16186</v>
      </c>
      <c r="B1063" s="2757" t="str">
        <f t="shared" si="32"/>
        <v>ANESCO Classic Mastercard card (Venezuela).</v>
      </c>
      <c r="C1063" s="2759" t="s">
        <v>14761</v>
      </c>
      <c r="D1063">
        <f t="shared" si="33"/>
        <v>7</v>
      </c>
    </row>
    <row r="1064" spans="1:4" x14ac:dyDescent="0.25">
      <c r="A1064" s="2756" t="s">
        <v>16187</v>
      </c>
      <c r="B1064" s="2757" t="str">
        <f t="shared" si="32"/>
        <v xml:space="preserve"> Chase MasterCard Credit Card</v>
      </c>
      <c r="C1064" s="2759" t="s">
        <v>14762</v>
      </c>
      <c r="D1064">
        <f t="shared" si="33"/>
        <v>7</v>
      </c>
    </row>
    <row r="1065" spans="1:4" x14ac:dyDescent="0.25">
      <c r="A1065" s="2756" t="s">
        <v>16188</v>
      </c>
      <c r="B1065" s="2757" t="str">
        <f t="shared" si="32"/>
        <v xml:space="preserve"> ANZ National Bank ANZ MasterCard Credit Card</v>
      </c>
      <c r="C1065" s="2759" t="s">
        <v>14763</v>
      </c>
      <c r="D1065">
        <f t="shared" si="33"/>
        <v>7</v>
      </c>
    </row>
    <row r="1066" spans="1:4" x14ac:dyDescent="0.25">
      <c r="A1066" s="2756" t="s">
        <v>16189</v>
      </c>
      <c r="B1066" s="2757" t="str">
        <f t="shared" si="32"/>
        <v xml:space="preserve"> Westpac New Zealand MasterCard Credit Card</v>
      </c>
      <c r="C1066" s="2759" t="s">
        <v>14764</v>
      </c>
      <c r="D1066">
        <f t="shared" si="33"/>
        <v>7</v>
      </c>
    </row>
    <row r="1067" spans="1:4" x14ac:dyDescent="0.25">
      <c r="A1067" s="2756" t="s">
        <v>16190</v>
      </c>
      <c r="B1067" s="2757" t="str">
        <f t="shared" si="32"/>
        <v xml:space="preserve"> BNZ (Bank of New Zealand) Global Plus MasterCard Credit Card</v>
      </c>
      <c r="C1067" s="2759" t="s">
        <v>14765</v>
      </c>
      <c r="D1067">
        <f t="shared" si="33"/>
        <v>7</v>
      </c>
    </row>
    <row r="1068" spans="1:4" x14ac:dyDescent="0.25">
      <c r="A1068" s="2756" t="s">
        <v>16191</v>
      </c>
      <c r="B1068" s="2757" t="str">
        <f t="shared" si="32"/>
        <v xml:space="preserve"> Citibank MasterCard Credit Card ("Virtual Card" number)</v>
      </c>
      <c r="C1068" s="2759" t="s">
        <v>14766</v>
      </c>
      <c r="D1068">
        <f t="shared" si="33"/>
        <v>5</v>
      </c>
    </row>
    <row r="1069" spans="1:4" x14ac:dyDescent="0.25">
      <c r="A1069" s="2756" t="s">
        <v>16192</v>
      </c>
      <c r="B1069" s="2757" t="str">
        <f t="shared" si="32"/>
        <v xml:space="preserve"> Lloyds TSB Bank MasterCard Credit Card</v>
      </c>
      <c r="C1069" s="2759" t="s">
        <v>14767</v>
      </c>
      <c r="D1069">
        <f t="shared" si="33"/>
        <v>5</v>
      </c>
    </row>
    <row r="1070" spans="1:4" x14ac:dyDescent="0.25">
      <c r="A1070" s="2756" t="s">
        <v>16193</v>
      </c>
      <c r="B1070" s="2757" t="str">
        <f t="shared" si="32"/>
        <v xml:space="preserve"> Brown Thomas MasterCard (Issued by AIB)</v>
      </c>
      <c r="C1070" s="2759" t="s">
        <v>14768</v>
      </c>
      <c r="D1070">
        <f t="shared" si="33"/>
        <v>7</v>
      </c>
    </row>
    <row r="1071" spans="1:4" x14ac:dyDescent="0.25">
      <c r="A1071" s="2756" t="s">
        <v>16194</v>
      </c>
      <c r="B1071" s="2757" t="str">
        <f t="shared" si="32"/>
        <v xml:space="preserve"> Advanced Payment Solutions (APS)</v>
      </c>
      <c r="C1071" s="2759" t="s">
        <v>14769</v>
      </c>
      <c r="D1071">
        <f t="shared" si="33"/>
        <v>7</v>
      </c>
    </row>
    <row r="1072" spans="1:4" x14ac:dyDescent="0.25">
      <c r="A1072" s="2756" t="s">
        <v>16195</v>
      </c>
      <c r="B1072" s="2757" t="str">
        <f t="shared" si="32"/>
        <v xml:space="preserve"> Advanced Payment Solutions (APS)</v>
      </c>
      <c r="C1072" s="2759" t="s">
        <v>14770</v>
      </c>
      <c r="D1072">
        <f t="shared" si="33"/>
        <v>7</v>
      </c>
    </row>
    <row r="1073" spans="1:4" x14ac:dyDescent="0.25">
      <c r="A1073" s="2756" t="s">
        <v>16196</v>
      </c>
      <c r="B1073" s="2757" t="str">
        <f t="shared" si="32"/>
        <v xml:space="preserve"> Bancolombia MasterCard Credit Card (Colombia)</v>
      </c>
      <c r="C1073" s="2759" t="s">
        <v>14771</v>
      </c>
      <c r="D1073">
        <f t="shared" si="33"/>
        <v>5</v>
      </c>
    </row>
    <row r="1074" spans="1:4" x14ac:dyDescent="0.25">
      <c r="A1074" s="2756" t="s">
        <v>16197</v>
      </c>
      <c r="B1074" s="2757" t="str">
        <f t="shared" si="32"/>
        <v xml:space="preserve"> HSBC Bank GM Card</v>
      </c>
      <c r="C1074" s="2759" t="s">
        <v>14772</v>
      </c>
      <c r="D1074">
        <f t="shared" si="33"/>
        <v>5</v>
      </c>
    </row>
    <row r="1075" spans="1:4" x14ac:dyDescent="0.25">
      <c r="A1075" s="2756" t="s">
        <v>16198</v>
      </c>
      <c r="B1075" s="2757" t="str">
        <f t="shared" si="32"/>
        <v xml:space="preserve"> MBNA Bank UK bmi Blue Mastercard</v>
      </c>
      <c r="C1075" s="2759" t="s">
        <v>14773</v>
      </c>
      <c r="D1075">
        <f t="shared" si="33"/>
        <v>7</v>
      </c>
    </row>
    <row r="1076" spans="1:4" x14ac:dyDescent="0.25">
      <c r="A1076" s="2756" t="s">
        <v>16199</v>
      </c>
      <c r="B1076" s="2757" t="str">
        <f t="shared" si="32"/>
        <v xml:space="preserve"> HSBC Bank, Union Bank of California Pay Pass debit card</v>
      </c>
      <c r="C1076" s="2759" t="s">
        <v>14774</v>
      </c>
      <c r="D1076">
        <f t="shared" si="33"/>
        <v>5</v>
      </c>
    </row>
    <row r="1077" spans="1:4" x14ac:dyDescent="0.25">
      <c r="A1077" s="2756" t="s">
        <v>16200</v>
      </c>
      <c r="B1077" s="2757" t="str">
        <f t="shared" si="32"/>
        <v xml:space="preserve"> Household Bank USA MasterCard Credit Card</v>
      </c>
      <c r="C1077" s="2759" t="s">
        <v>14775</v>
      </c>
      <c r="D1077">
        <f t="shared" si="33"/>
        <v>7</v>
      </c>
    </row>
    <row r="1078" spans="1:4" x14ac:dyDescent="0.25">
      <c r="A1078" s="2756" t="s">
        <v>16201</v>
      </c>
      <c r="B1078" s="2757" t="str">
        <f t="shared" si="32"/>
        <v xml:space="preserve"> Hang Seng Bank Credit Card</v>
      </c>
      <c r="C1078" s="2759" t="s">
        <v>14776</v>
      </c>
      <c r="D1078">
        <f t="shared" si="33"/>
        <v>7</v>
      </c>
    </row>
    <row r="1079" spans="1:4" x14ac:dyDescent="0.25">
      <c r="A1079" s="2756" t="s">
        <v>16202</v>
      </c>
      <c r="B1079" s="2757" t="str">
        <f t="shared" si="32"/>
        <v xml:space="preserve"> BOC Great Wall Credit Card (CN)</v>
      </c>
      <c r="C1079" s="2759" t="s">
        <v>14777</v>
      </c>
      <c r="D1079">
        <f t="shared" si="33"/>
        <v>7</v>
      </c>
    </row>
    <row r="1080" spans="1:4" x14ac:dyDescent="0.25">
      <c r="A1080" s="2756" t="s">
        <v>16203</v>
      </c>
      <c r="B1080" s="2757" t="str">
        <f t="shared" si="32"/>
        <v xml:space="preserve"> Bank of China Platinum MasterCard Credit Card (SG)</v>
      </c>
      <c r="C1080" s="2759" t="s">
        <v>14778</v>
      </c>
      <c r="D1080">
        <f t="shared" si="33"/>
        <v>7</v>
      </c>
    </row>
    <row r="1081" spans="1:4" x14ac:dyDescent="0.25">
      <c r="A1081" s="2756" t="s">
        <v>16204</v>
      </c>
      <c r="B1081" s="2757" t="str">
        <f t="shared" si="32"/>
        <v xml:space="preserve"> Raiffeisen Zentralbank</v>
      </c>
      <c r="C1081" s="2759" t="s">
        <v>14779</v>
      </c>
      <c r="D1081">
        <f t="shared" si="33"/>
        <v>7</v>
      </c>
    </row>
    <row r="1082" spans="1:4" x14ac:dyDescent="0.25">
      <c r="A1082" s="2756" t="s">
        <v>16205</v>
      </c>
      <c r="B1082" s="2757" t="str">
        <f t="shared" si="32"/>
        <v xml:space="preserve"> Citibank MC</v>
      </c>
      <c r="C1082" s="2759" t="s">
        <v>14780</v>
      </c>
      <c r="D1082">
        <f t="shared" si="33"/>
        <v>7</v>
      </c>
    </row>
    <row r="1083" spans="1:4" x14ac:dyDescent="0.25">
      <c r="A1083" s="2756" t="s">
        <v>16206</v>
      </c>
      <c r="B1083" s="2757" t="str">
        <f t="shared" si="32"/>
        <v xml:space="preserve"> CIBC MasterCard (Canadian Imperial Bank of Commerce) formerly Citi MasterCard Canada</v>
      </c>
      <c r="C1083" s="2759" t="s">
        <v>14781</v>
      </c>
      <c r="D1083">
        <f t="shared" si="33"/>
        <v>7</v>
      </c>
    </row>
    <row r="1084" spans="1:4" x14ac:dyDescent="0.25">
      <c r="A1084" s="2756" t="s">
        <v>16207</v>
      </c>
      <c r="B1084" s="2757" t="str">
        <f t="shared" si="32"/>
        <v xml:space="preserve"> HSBC Malaysia issued Mastercard</v>
      </c>
      <c r="C1084" s="2759" t="s">
        <v>14782</v>
      </c>
      <c r="D1084">
        <f t="shared" si="33"/>
        <v>7</v>
      </c>
    </row>
    <row r="1085" spans="1:4" x14ac:dyDescent="0.25">
      <c r="A1085" s="2756" t="s">
        <v>16208</v>
      </c>
      <c r="B1085" s="2757" t="str">
        <f t="shared" si="32"/>
        <v>SAA</v>
      </c>
      <c r="C1085" s="2759" t="s">
        <v>14783</v>
      </c>
      <c r="D1085">
        <f t="shared" si="33"/>
        <v>7</v>
      </c>
    </row>
    <row r="1086" spans="1:4" x14ac:dyDescent="0.25">
      <c r="A1086" s="2756" t="s">
        <v>16209</v>
      </c>
      <c r="B1086" s="2757" t="str">
        <f t="shared" si="32"/>
        <v>2 - SEB Kort AB, Choice Club credit card (SE)</v>
      </c>
      <c r="C1086" s="2759" t="s">
        <v>14784</v>
      </c>
      <c r="D1086">
        <f t="shared" si="33"/>
        <v>7</v>
      </c>
    </row>
    <row r="1087" spans="1:4" x14ac:dyDescent="0.25">
      <c r="A1087" s="2756" t="s">
        <v>16209</v>
      </c>
      <c r="B1087" s="2757" t="str">
        <f t="shared" si="32"/>
        <v>0 - SEB Kort AB, SJ Prio credit card (SE)</v>
      </c>
      <c r="C1087" s="2759" t="s">
        <v>14785</v>
      </c>
      <c r="D1087">
        <f t="shared" si="33"/>
        <v>7</v>
      </c>
    </row>
    <row r="1088" spans="1:4" x14ac:dyDescent="0.25">
      <c r="A1088" s="2756" t="s">
        <v>16210</v>
      </c>
      <c r="B1088" s="2757" t="str">
        <f t="shared" si="32"/>
        <v xml:space="preserve"> Nordea Finance/Valutakortet Valuta MasterCard credit card (SE)</v>
      </c>
      <c r="C1088" s="2759" t="s">
        <v>14786</v>
      </c>
      <c r="D1088">
        <f t="shared" si="33"/>
        <v>7</v>
      </c>
    </row>
    <row r="1089" spans="1:4" x14ac:dyDescent="0.25">
      <c r="A1089" s="2756" t="s">
        <v>16211</v>
      </c>
      <c r="B1089" s="2757" t="str">
        <f t="shared" si="32"/>
        <v xml:space="preserve"> Mastercard test BIN for NIV, TIP certifiction (not production cards)</v>
      </c>
      <c r="C1089" s="2759" t="s">
        <v>14787</v>
      </c>
      <c r="D1089">
        <f t="shared" ref="D1089:D1152" si="34">SEARCH(" ",C1089)</f>
        <v>7</v>
      </c>
    </row>
    <row r="1090" spans="1:4" x14ac:dyDescent="0.25">
      <c r="A1090" s="2756" t="s">
        <v>16212</v>
      </c>
      <c r="B1090" s="2757" t="str">
        <f t="shared" ref="B1090:B1153" si="35">MID(C1090,D1090 + 2,1000)</f>
        <v xml:space="preserve"> Neteller (UK) Mastercard debit card</v>
      </c>
      <c r="C1090" s="2759" t="s">
        <v>14788</v>
      </c>
      <c r="D1090">
        <f t="shared" si="34"/>
        <v>7</v>
      </c>
    </row>
    <row r="1091" spans="1:4" x14ac:dyDescent="0.25">
      <c r="A1091" s="2756" t="s">
        <v>16213</v>
      </c>
      <c r="B1091" s="2757" t="str">
        <f t="shared" si="35"/>
        <v xml:space="preserve"> Washington Mutual (formerly Providian) Platinum MasterCard Credit Card</v>
      </c>
      <c r="C1091" s="2759" t="s">
        <v>14789</v>
      </c>
      <c r="D1091">
        <f t="shared" si="34"/>
        <v>5</v>
      </c>
    </row>
    <row r="1092" spans="1:4" x14ac:dyDescent="0.25">
      <c r="A1092" s="2756" t="s">
        <v>16214</v>
      </c>
      <c r="B1092" s="2757" t="str">
        <f t="shared" si="35"/>
        <v xml:space="preserve"> WestJet/RBC Royal Bank of Canada MasterCard (Canada)</v>
      </c>
      <c r="C1092" s="2759" t="s">
        <v>14790</v>
      </c>
      <c r="D1092">
        <f t="shared" si="34"/>
        <v>7</v>
      </c>
    </row>
    <row r="1093" spans="1:4" x14ac:dyDescent="0.25">
      <c r="A1093" s="2756" t="s">
        <v>16215</v>
      </c>
      <c r="B1093" s="2757" t="str">
        <f t="shared" si="35"/>
        <v xml:space="preserve"> (eBay MasterCard) via Providian</v>
      </c>
      <c r="C1093" s="2759" t="s">
        <v>14791</v>
      </c>
      <c r="D1093">
        <f t="shared" si="34"/>
        <v>7</v>
      </c>
    </row>
    <row r="1094" spans="1:4" x14ac:dyDescent="0.25">
      <c r="A1094" s="2756" t="s">
        <v>16216</v>
      </c>
      <c r="B1094" s="2757" t="str">
        <f t="shared" si="35"/>
        <v xml:space="preserve"> Chase Bank</v>
      </c>
      <c r="C1094" s="2759" t="s">
        <v>14792</v>
      </c>
      <c r="D1094">
        <f t="shared" si="34"/>
        <v>5</v>
      </c>
    </row>
    <row r="1095" spans="1:4" x14ac:dyDescent="0.25">
      <c r="A1095" s="2756" t="s">
        <v>16217</v>
      </c>
      <c r="B1095" s="2757" t="str">
        <f t="shared" si="35"/>
        <v xml:space="preserve"> MasterCard issued by USAA, Mastercard issued by John Lewis (Partnership Card)</v>
      </c>
      <c r="C1095" s="2759" t="s">
        <v>14793</v>
      </c>
      <c r="D1095">
        <f t="shared" si="34"/>
        <v>5</v>
      </c>
    </row>
    <row r="1096" spans="1:4" x14ac:dyDescent="0.25">
      <c r="A1096" s="2756" t="s">
        <v>16218</v>
      </c>
      <c r="B1096" s="2757" t="str">
        <f t="shared" si="35"/>
        <v xml:space="preserve"> Citibank MasterCard Credit Card (Dividend, Diamond and others)</v>
      </c>
      <c r="C1096" s="2759" t="s">
        <v>14794</v>
      </c>
      <c r="D1096">
        <f t="shared" si="34"/>
        <v>5</v>
      </c>
    </row>
    <row r="1097" spans="1:4" x14ac:dyDescent="0.25">
      <c r="A1097" s="2756" t="s">
        <v>16219</v>
      </c>
      <c r="B1097" s="2757" t="str">
        <f t="shared" si="35"/>
        <v>itibank Platinum Select</v>
      </c>
      <c r="C1097" s="2759" t="s">
        <v>14795</v>
      </c>
      <c r="D1097">
        <f t="shared" si="34"/>
        <v>7</v>
      </c>
    </row>
    <row r="1098" spans="1:4" x14ac:dyDescent="0.25">
      <c r="A1098" s="2756" t="s">
        <v>16220</v>
      </c>
      <c r="B1098" s="2757" t="str">
        <f t="shared" si="35"/>
        <v xml:space="preserve"> Barclaycard MasterCard Credit Card (Germany)</v>
      </c>
      <c r="C1098" s="2759" t="s">
        <v>14796</v>
      </c>
      <c r="D1098">
        <f t="shared" si="34"/>
        <v>5</v>
      </c>
    </row>
    <row r="1099" spans="1:4" x14ac:dyDescent="0.25">
      <c r="A1099" s="2756" t="s">
        <v>16221</v>
      </c>
      <c r="B1099" s="2757" t="str">
        <f t="shared" si="35"/>
        <v xml:space="preserve"> RBS Gold Mastercard Credit Card (formerly ABN Amro Bank) (India)</v>
      </c>
      <c r="C1099" s="2759" t="s">
        <v>14797</v>
      </c>
      <c r="D1099">
        <f t="shared" si="34"/>
        <v>7</v>
      </c>
    </row>
    <row r="1100" spans="1:4" x14ac:dyDescent="0.25">
      <c r="A1100" s="2756" t="s">
        <v>16222</v>
      </c>
      <c r="B1100" s="2757" t="str">
        <f t="shared" si="35"/>
        <v>llied Irish Banks MasterCard Credit Card (Ireland)</v>
      </c>
      <c r="C1100" s="2759" t="s">
        <v>14798</v>
      </c>
      <c r="D1100">
        <f t="shared" si="34"/>
        <v>7</v>
      </c>
    </row>
    <row r="1101" spans="1:4" x14ac:dyDescent="0.25">
      <c r="A1101" s="2756" t="s">
        <v>16223</v>
      </c>
      <c r="B1101" s="2757" t="str">
        <f t="shared" si="35"/>
        <v>0 - GE Money Bank Mastercard debit card (SE)</v>
      </c>
      <c r="C1101" s="2759" t="s">
        <v>14799</v>
      </c>
      <c r="D1101">
        <f t="shared" si="34"/>
        <v>7</v>
      </c>
    </row>
    <row r="1102" spans="1:4" x14ac:dyDescent="0.25">
      <c r="A1102" s="2756" t="s">
        <v>16223</v>
      </c>
      <c r="B1102" s="2757" t="str">
        <f t="shared" si="35"/>
        <v>7 - GE Money Bank Mastercard credit card (SE)</v>
      </c>
      <c r="C1102" s="2759" t="s">
        <v>14800</v>
      </c>
      <c r="D1102">
        <f t="shared" si="34"/>
        <v>7</v>
      </c>
    </row>
    <row r="1103" spans="1:4" x14ac:dyDescent="0.25">
      <c r="A1103" s="2756" t="s">
        <v>16224</v>
      </c>
      <c r="B1103" s="2757" t="str">
        <f t="shared" si="35"/>
        <v>ank of Ireland Post Office Platinum Card (UK)</v>
      </c>
      <c r="C1103" s="2759" t="s">
        <v>14801</v>
      </c>
      <c r="D1103">
        <f t="shared" si="34"/>
        <v>8</v>
      </c>
    </row>
    <row r="1104" spans="1:4" x14ac:dyDescent="0.25">
      <c r="A1104" s="2756" t="s">
        <v>16225</v>
      </c>
      <c r="B1104" s="2757" t="str">
        <f t="shared" si="35"/>
        <v xml:space="preserve"> Alberta Treasury Branch</v>
      </c>
      <c r="C1104" s="2759" t="s">
        <v>14802</v>
      </c>
      <c r="D1104">
        <f t="shared" si="34"/>
        <v>5</v>
      </c>
    </row>
    <row r="1105" spans="1:4" x14ac:dyDescent="0.25">
      <c r="A1105" s="2756" t="s">
        <v>16226</v>
      </c>
      <c r="B1105" s="2757" t="str">
        <f t="shared" si="35"/>
        <v xml:space="preserve"> ANZ Bank MasterCard</v>
      </c>
      <c r="C1105" s="2759" t="s">
        <v>14803</v>
      </c>
      <c r="D1105">
        <f t="shared" si="34"/>
        <v>5</v>
      </c>
    </row>
    <row r="1106" spans="1:4" x14ac:dyDescent="0.25">
      <c r="A1106" s="2756" t="s">
        <v>16226</v>
      </c>
      <c r="B1106" s="2757" t="str">
        <f t="shared" si="35"/>
        <v xml:space="preserve"> Stockmann Department Store Mastercard, issued by Nordea (Finland)</v>
      </c>
      <c r="C1106" s="2759" t="s">
        <v>14804</v>
      </c>
      <c r="D1106">
        <f t="shared" si="34"/>
        <v>5</v>
      </c>
    </row>
    <row r="1107" spans="1:4" x14ac:dyDescent="0.25">
      <c r="A1107" s="2756" t="s">
        <v>16227</v>
      </c>
      <c r="B1107" s="2757" t="str">
        <f t="shared" si="35"/>
        <v xml:space="preserve"> Stockmann Department Store Exclusive Mastercard, issued by Nordea (Finland)</v>
      </c>
      <c r="C1107" s="2759" t="s">
        <v>14805</v>
      </c>
      <c r="D1107">
        <f t="shared" si="34"/>
        <v>7</v>
      </c>
    </row>
    <row r="1108" spans="1:4" x14ac:dyDescent="0.25">
      <c r="A1108" s="2756" t="s">
        <v>16228</v>
      </c>
      <c r="B1108" s="2757" t="str">
        <f t="shared" si="35"/>
        <v xml:space="preserve"> Handelsbanken Business Mastercard (Sweden)</v>
      </c>
      <c r="C1108" s="2759" t="s">
        <v>14806</v>
      </c>
      <c r="D1108">
        <f t="shared" si="34"/>
        <v>7</v>
      </c>
    </row>
    <row r="1109" spans="1:4" x14ac:dyDescent="0.25">
      <c r="A1109" s="2756" t="s">
        <v>16229</v>
      </c>
      <c r="B1109" s="2757" t="str">
        <f t="shared" si="35"/>
        <v xml:space="preserve"> HSBC issued Mastercard (Hong Kong)</v>
      </c>
      <c r="C1109" s="2759" t="s">
        <v>14807</v>
      </c>
      <c r="D1109">
        <f t="shared" si="34"/>
        <v>7</v>
      </c>
    </row>
    <row r="1110" spans="1:4" x14ac:dyDescent="0.25">
      <c r="A1110" s="2756" t="s">
        <v>16230</v>
      </c>
      <c r="B1110" s="2757" t="str">
        <f t="shared" si="35"/>
        <v xml:space="preserve"> Bank of New Zealand MasterCard Credit Card</v>
      </c>
      <c r="C1110" s="2759" t="s">
        <v>14808</v>
      </c>
      <c r="D1110">
        <f t="shared" si="34"/>
        <v>7</v>
      </c>
    </row>
    <row r="1111" spans="1:4" x14ac:dyDescent="0.25">
      <c r="A1111" s="2756" t="s">
        <v>16231</v>
      </c>
      <c r="B1111" s="2757" t="str">
        <f t="shared" si="35"/>
        <v xml:space="preserve"> Bank of Ireland MasterCard Credit Card</v>
      </c>
      <c r="C1111" s="2759" t="s">
        <v>14809</v>
      </c>
      <c r="D1111">
        <f t="shared" si="34"/>
        <v>7</v>
      </c>
    </row>
    <row r="1112" spans="1:4" x14ac:dyDescent="0.25">
      <c r="A1112" s="2756" t="s">
        <v>16232</v>
      </c>
      <c r="B1112" s="2757" t="str">
        <f t="shared" si="35"/>
        <v xml:space="preserve"> MasterCard credit cards from UK and Irish banks</v>
      </c>
      <c r="C1112" s="2759" t="s">
        <v>14810</v>
      </c>
      <c r="D1112">
        <f t="shared" si="34"/>
        <v>5</v>
      </c>
    </row>
    <row r="1113" spans="1:4" x14ac:dyDescent="0.25">
      <c r="A1113" s="2756" t="s">
        <v>16233</v>
      </c>
      <c r="B1113" s="2757" t="str">
        <f t="shared" si="35"/>
        <v xml:space="preserve"> Halifax 'One' Mastercard</v>
      </c>
      <c r="C1113" s="2759" t="s">
        <v>14811</v>
      </c>
      <c r="D1113">
        <f t="shared" si="34"/>
        <v>7</v>
      </c>
    </row>
    <row r="1114" spans="1:4" x14ac:dyDescent="0.25">
      <c r="A1114" s="2756" t="s">
        <v>16234</v>
      </c>
      <c r="B1114" s="2757" t="str">
        <f t="shared" si="35"/>
        <v xml:space="preserve"> HSBC UK Premier Credit Card</v>
      </c>
      <c r="C1114" s="2759" t="s">
        <v>14812</v>
      </c>
      <c r="D1114">
        <f t="shared" si="34"/>
        <v>7</v>
      </c>
    </row>
    <row r="1115" spans="1:4" x14ac:dyDescent="0.25">
      <c r="A1115" s="2756" t="s">
        <v>16235</v>
      </c>
      <c r="B1115" s="2757" t="str">
        <f t="shared" si="35"/>
        <v xml:space="preserve"> HSBC Mastercard Credit Card (UK)</v>
      </c>
      <c r="C1115" s="2759" t="s">
        <v>14813</v>
      </c>
      <c r="D1115">
        <f t="shared" si="34"/>
        <v>7</v>
      </c>
    </row>
    <row r="1116" spans="1:4" x14ac:dyDescent="0.25">
      <c r="A1116" s="2756" t="s">
        <v>16236</v>
      </c>
      <c r="B1116" s="2757" t="str">
        <f t="shared" si="35"/>
        <v xml:space="preserve"> National Irish Bank Mastercard</v>
      </c>
      <c r="C1116" s="2759" t="s">
        <v>14814</v>
      </c>
      <c r="D1116">
        <f t="shared" si="34"/>
        <v>7</v>
      </c>
    </row>
    <row r="1117" spans="1:4" x14ac:dyDescent="0.25">
      <c r="A1117" s="2756" t="s">
        <v>16237</v>
      </c>
      <c r="B1117" s="2757" t="str">
        <f t="shared" si="35"/>
        <v xml:space="preserve"> National Irish Bank Gold Mastercard</v>
      </c>
      <c r="C1117" s="2759" t="s">
        <v>14815</v>
      </c>
      <c r="D1117">
        <f t="shared" si="34"/>
        <v>7</v>
      </c>
    </row>
    <row r="1118" spans="1:4" x14ac:dyDescent="0.25">
      <c r="A1118" s="2756" t="s">
        <v>16238</v>
      </c>
      <c r="B1118" s="2757" t="str">
        <f t="shared" si="35"/>
        <v xml:space="preserve"> NatWest Mastercard Charge Card</v>
      </c>
      <c r="C1118" s="2759" t="s">
        <v>14816</v>
      </c>
      <c r="D1118">
        <f t="shared" si="34"/>
        <v>7</v>
      </c>
    </row>
    <row r="1119" spans="1:4" x14ac:dyDescent="0.25">
      <c r="A1119" s="2756" t="s">
        <v>16239</v>
      </c>
      <c r="B1119" s="2757" t="str">
        <f t="shared" si="35"/>
        <v xml:space="preserve"> Westpac New Zealand Mastercard Gold Credit Card</v>
      </c>
      <c r="C1119" s="2759" t="s">
        <v>14817</v>
      </c>
      <c r="D1119">
        <f t="shared" si="34"/>
        <v>7</v>
      </c>
    </row>
    <row r="1120" spans="1:4" x14ac:dyDescent="0.25">
      <c r="A1120" s="2756" t="s">
        <v>16240</v>
      </c>
      <c r="B1120" s="2757" t="str">
        <f t="shared" si="35"/>
        <v xml:space="preserve"> RBS Mastercard Credit Card</v>
      </c>
      <c r="C1120" s="2759" t="s">
        <v>14818</v>
      </c>
      <c r="D1120">
        <f t="shared" si="34"/>
        <v>7</v>
      </c>
    </row>
    <row r="1121" spans="1:4" x14ac:dyDescent="0.25">
      <c r="A1121" s="2756" t="s">
        <v>16241</v>
      </c>
      <c r="B1121" s="2757" t="str">
        <f t="shared" si="35"/>
        <v xml:space="preserve"> Itau Mastercard Credit Card</v>
      </c>
      <c r="C1121" s="2759" t="s">
        <v>14819</v>
      </c>
      <c r="D1121">
        <f t="shared" si="34"/>
        <v>7</v>
      </c>
    </row>
    <row r="1122" spans="1:4" x14ac:dyDescent="0.25">
      <c r="A1122" s="2756" t="s">
        <v>16242</v>
      </c>
      <c r="B1122" s="2757" t="str">
        <f t="shared" si="35"/>
        <v xml:space="preserve"> NatWest MasterCard Gold Credit Card</v>
      </c>
      <c r="C1122" s="2759" t="s">
        <v>14820</v>
      </c>
      <c r="D1122">
        <f t="shared" si="34"/>
        <v>7</v>
      </c>
    </row>
    <row r="1123" spans="1:4" x14ac:dyDescent="0.25">
      <c r="A1123" s="2756" t="s">
        <v>16243</v>
      </c>
      <c r="B1123" s="2757" t="str">
        <f t="shared" si="35"/>
        <v xml:space="preserve"> St George Bank Credit Card (Australia)</v>
      </c>
      <c r="C1123" s="2759" t="s">
        <v>14821</v>
      </c>
      <c r="D1123">
        <f t="shared" si="34"/>
        <v>5</v>
      </c>
    </row>
    <row r="1124" spans="1:4" x14ac:dyDescent="0.25">
      <c r="A1124" s="2756" t="s">
        <v>16244</v>
      </c>
      <c r="B1124" s="2757" t="str">
        <f t="shared" si="35"/>
        <v xml:space="preserve"> USAA Federal Savings Bank</v>
      </c>
      <c r="C1124" s="2759" t="s">
        <v>14822</v>
      </c>
      <c r="D1124">
        <f t="shared" si="34"/>
        <v>5</v>
      </c>
    </row>
    <row r="1125" spans="1:4" x14ac:dyDescent="0.25">
      <c r="A1125" s="2756" t="s">
        <v>16245</v>
      </c>
      <c r="B1125" s="2757" t="str">
        <f t="shared" si="35"/>
        <v xml:space="preserve"> Mastercard from MBF Malaysia</v>
      </c>
      <c r="C1125" s="2759" t="s">
        <v>14823</v>
      </c>
      <c r="D1125">
        <f t="shared" si="34"/>
        <v>5</v>
      </c>
    </row>
    <row r="1126" spans="1:4" x14ac:dyDescent="0.25">
      <c r="A1126" s="2756" t="s">
        <v>16246</v>
      </c>
      <c r="B1126" s="2757" t="str">
        <f t="shared" si="35"/>
        <v xml:space="preserve"> Allied Irish Banks Gold MasterCard Credit Card</v>
      </c>
      <c r="C1126" s="2759" t="s">
        <v>14824</v>
      </c>
      <c r="D1126">
        <f t="shared" si="34"/>
        <v>7</v>
      </c>
    </row>
    <row r="1127" spans="1:4" x14ac:dyDescent="0.25">
      <c r="A1127" s="2756" t="s">
        <v>16247</v>
      </c>
      <c r="B1127" s="2757" t="str">
        <f t="shared" si="35"/>
        <v xml:space="preserve"> HSBC Mastercard Credit Card (Singapore)</v>
      </c>
      <c r="C1127" s="2759" t="s">
        <v>14825</v>
      </c>
      <c r="D1127">
        <f t="shared" si="34"/>
        <v>5</v>
      </c>
    </row>
    <row r="1128" spans="1:4" x14ac:dyDescent="0.25">
      <c r="A1128" s="2756" t="s">
        <v>16248</v>
      </c>
      <c r="B1128" s="2757" t="str">
        <f t="shared" si="35"/>
        <v xml:space="preserve"> BRE Bank (MultiBank) Mastercard Aquarius PayPass Credit Card (Black)(Poland)</v>
      </c>
      <c r="C1128" s="2759" t="s">
        <v>14826</v>
      </c>
      <c r="D1128">
        <f t="shared" si="34"/>
        <v>7</v>
      </c>
    </row>
    <row r="1129" spans="1:4" x14ac:dyDescent="0.25">
      <c r="A1129" s="2756" t="s">
        <v>16249</v>
      </c>
      <c r="B1129" s="2757" t="str">
        <f t="shared" si="35"/>
        <v xml:space="preserve"> Kiwibank Go Fly MasterCard Standard (NZ)</v>
      </c>
      <c r="C1129" s="2759" t="s">
        <v>14827</v>
      </c>
      <c r="D1129">
        <f t="shared" si="34"/>
        <v>7</v>
      </c>
    </row>
    <row r="1130" spans="1:4" x14ac:dyDescent="0.25">
      <c r="A1130" s="2756" t="s">
        <v>16250</v>
      </c>
      <c r="B1130" s="2757" t="str">
        <f t="shared" si="35"/>
        <v xml:space="preserve"> HSBC MasterCard Debit Card with PayPass (USA)</v>
      </c>
      <c r="C1130" s="2759" t="s">
        <v>14828</v>
      </c>
      <c r="D1130">
        <f t="shared" si="34"/>
        <v>5</v>
      </c>
    </row>
    <row r="1131" spans="1:4" x14ac:dyDescent="0.25">
      <c r="A1131" s="2756" t="s">
        <v>16251</v>
      </c>
      <c r="B1131" s="2757" t="str">
        <f t="shared" si="35"/>
        <v xml:space="preserve"> Bangkok Bank (Thailand)</v>
      </c>
      <c r="C1131" s="2759" t="s">
        <v>14829</v>
      </c>
      <c r="D1131">
        <f t="shared" si="34"/>
        <v>5</v>
      </c>
    </row>
    <row r="1132" spans="1:4" x14ac:dyDescent="0.25">
      <c r="A1132" s="2756" t="s">
        <v>16251</v>
      </c>
      <c r="B1132" s="2757" t="str">
        <f t="shared" si="35"/>
        <v xml:space="preserve"> BHW MasterCard Charge Card (Germany)</v>
      </c>
      <c r="C1132" s="2759" t="s">
        <v>14830</v>
      </c>
      <c r="D1132">
        <f t="shared" si="34"/>
        <v>5</v>
      </c>
    </row>
    <row r="1133" spans="1:4" x14ac:dyDescent="0.25">
      <c r="A1133" s="2756" t="s">
        <v>16252</v>
      </c>
      <c r="B1133" s="2757" t="str">
        <f t="shared" si="35"/>
        <v xml:space="preserve"> Wizard Clear Advantage MasterCard (Australia)</v>
      </c>
      <c r="C1133" s="2759" t="s">
        <v>14831</v>
      </c>
      <c r="D1133">
        <f t="shared" si="34"/>
        <v>7</v>
      </c>
    </row>
    <row r="1134" spans="1:4" x14ac:dyDescent="0.25">
      <c r="A1134" s="2756" t="s">
        <v>16253</v>
      </c>
      <c r="B1134" s="2757" t="str">
        <f t="shared" si="35"/>
        <v xml:space="preserve"> Valovis Bank, Prepaid MasterCard Debit(Germany)</v>
      </c>
      <c r="C1134" s="2759" t="s">
        <v>14832</v>
      </c>
      <c r="D1134">
        <f t="shared" si="34"/>
        <v>7</v>
      </c>
    </row>
    <row r="1135" spans="1:4" x14ac:dyDescent="0.25">
      <c r="A1135" s="2756" t="s">
        <v>16254</v>
      </c>
      <c r="B1135" s="2757" t="str">
        <f t="shared" si="35"/>
        <v xml:space="preserve"> Canadian Tire MasterCard Credit Card</v>
      </c>
      <c r="C1135" s="2759" t="s">
        <v>14833</v>
      </c>
      <c r="D1135">
        <f t="shared" si="34"/>
        <v>5</v>
      </c>
    </row>
    <row r="1136" spans="1:4" x14ac:dyDescent="0.25">
      <c r="A1136" s="2756" t="s">
        <v>16255</v>
      </c>
      <c r="B1136" s="2757" t="str">
        <f t="shared" si="35"/>
        <v xml:space="preserve"> Chase SLATE MasterCard Credit Card</v>
      </c>
      <c r="C1136" s="2759" t="s">
        <v>14834</v>
      </c>
      <c r="D1136">
        <f t="shared" si="34"/>
        <v>7</v>
      </c>
    </row>
    <row r="1137" spans="1:4" x14ac:dyDescent="0.25">
      <c r="A1137" s="2756" t="s">
        <v>16256</v>
      </c>
      <c r="B1137" s="2757" t="str">
        <f t="shared" si="35"/>
        <v xml:space="preserve"> Citizens Bank (Personal Checking) Debit</v>
      </c>
      <c r="C1137" s="2759" t="s">
        <v>14835</v>
      </c>
      <c r="D1137">
        <f t="shared" si="34"/>
        <v>7</v>
      </c>
    </row>
    <row r="1138" spans="1:4" x14ac:dyDescent="0.25">
      <c r="A1138" s="2756" t="s">
        <v>16257</v>
      </c>
      <c r="B1138" s="2757" t="str">
        <f t="shared" si="35"/>
        <v xml:space="preserve"> Danske Bank Intercard MasterCard debit card (SE)</v>
      </c>
      <c r="C1138" s="2759" t="s">
        <v>14836</v>
      </c>
      <c r="D1138">
        <f t="shared" si="34"/>
        <v>7</v>
      </c>
    </row>
    <row r="1139" spans="1:4" x14ac:dyDescent="0.25">
      <c r="A1139" s="2756" t="s">
        <v>16258</v>
      </c>
      <c r="B1139" s="2757" t="str">
        <f t="shared" si="35"/>
        <v xml:space="preserve"> NatWest Mastercard Credit Card</v>
      </c>
      <c r="C1139" s="2759" t="s">
        <v>14837</v>
      </c>
      <c r="D1139">
        <f t="shared" si="34"/>
        <v>5</v>
      </c>
    </row>
    <row r="1140" spans="1:4" x14ac:dyDescent="0.25">
      <c r="A1140" s="2756" t="s">
        <v>16259</v>
      </c>
      <c r="B1140" s="2757" t="str">
        <f t="shared" si="35"/>
        <v xml:space="preserve"> Masterbank (Russia), MasterCard World Signia</v>
      </c>
      <c r="C1140" s="2759" t="s">
        <v>14838</v>
      </c>
      <c r="D1140">
        <f t="shared" si="34"/>
        <v>7</v>
      </c>
    </row>
    <row r="1141" spans="1:4" x14ac:dyDescent="0.25">
      <c r="A1141" s="2756" t="s">
        <v>16260</v>
      </c>
      <c r="B1141" s="2757" t="str">
        <f t="shared" si="35"/>
        <v xml:space="preserve"> MBNA Canada Mastercard</v>
      </c>
      <c r="C1141" s="2759" t="s">
        <v>14839</v>
      </c>
      <c r="D1141">
        <f t="shared" si="34"/>
        <v>5</v>
      </c>
    </row>
    <row r="1142" spans="1:4" x14ac:dyDescent="0.25">
      <c r="A1142" s="2756" t="s">
        <v>16261</v>
      </c>
      <c r="B1142" s="2757" t="str">
        <f t="shared" si="35"/>
        <v xml:space="preserve"> Maestro (debit card) BZWBK Poland</v>
      </c>
      <c r="C1142" s="2759" t="s">
        <v>14840</v>
      </c>
      <c r="D1142">
        <f t="shared" si="34"/>
        <v>7</v>
      </c>
    </row>
    <row r="1143" spans="1:4" x14ac:dyDescent="0.25">
      <c r="A1143" s="2756" t="s">
        <v>16262</v>
      </c>
      <c r="B1143" s="2757" t="str">
        <f t="shared" si="35"/>
        <v xml:space="preserve"> Natwest Student Mastercard (UK)</v>
      </c>
      <c r="C1143" s="2759" t="s">
        <v>14841</v>
      </c>
      <c r="D1143">
        <f t="shared" si="34"/>
        <v>7</v>
      </c>
    </row>
    <row r="1144" spans="1:4" x14ac:dyDescent="0.25">
      <c r="A1144" s="2756" t="s">
        <v>16263</v>
      </c>
      <c r="B1144" s="2757" t="str">
        <f t="shared" si="35"/>
        <v xml:space="preserve"> BancorpSouth Mastercard MasterMoney Debit Card</v>
      </c>
      <c r="C1144" s="2759" t="s">
        <v>14842</v>
      </c>
      <c r="D1144">
        <f t="shared" si="34"/>
        <v>5</v>
      </c>
    </row>
    <row r="1145" spans="1:4" x14ac:dyDescent="0.25">
      <c r="A1145" s="2756" t="s">
        <v>16264</v>
      </c>
      <c r="B1145" s="2757" t="str">
        <f t="shared" si="35"/>
        <v xml:space="preserve"> Masterbank (Russia) MasterCard Gold Debit Card</v>
      </c>
      <c r="C1145" s="2759" t="s">
        <v>14843</v>
      </c>
      <c r="D1145">
        <f t="shared" si="34"/>
        <v>7</v>
      </c>
    </row>
    <row r="1146" spans="1:4" x14ac:dyDescent="0.25">
      <c r="A1146" s="2756" t="s">
        <v>16265</v>
      </c>
      <c r="B1146" s="2757" t="str">
        <f t="shared" si="35"/>
        <v xml:space="preserve"> Halifax MasterCard (UK)</v>
      </c>
      <c r="C1146" s="2759" t="s">
        <v>14844</v>
      </c>
      <c r="D1146">
        <f t="shared" si="34"/>
        <v>7</v>
      </c>
    </row>
    <row r="1147" spans="1:4" x14ac:dyDescent="0.25">
      <c r="A1147" s="2756" t="s">
        <v>16266</v>
      </c>
      <c r="B1147" s="2757" t="str">
        <f t="shared" si="35"/>
        <v xml:space="preserve"> Capital One Canada Branch</v>
      </c>
      <c r="C1147" s="2759" t="s">
        <v>14845</v>
      </c>
      <c r="D1147">
        <f t="shared" si="34"/>
        <v>5</v>
      </c>
    </row>
    <row r="1148" spans="1:4" x14ac:dyDescent="0.25">
      <c r="A1148" s="2756" t="s">
        <v>16266</v>
      </c>
      <c r="B1148" s="2757" t="str">
        <f t="shared" si="35"/>
        <v xml:space="preserve"> Dexia banka Slovensko, a.s.; Mastercard Gold with PayPass technology</v>
      </c>
      <c r="C1148" s="2759" t="s">
        <v>14846</v>
      </c>
      <c r="D1148">
        <f t="shared" si="34"/>
        <v>5</v>
      </c>
    </row>
    <row r="1149" spans="1:4" x14ac:dyDescent="0.25">
      <c r="A1149" s="2756" t="s">
        <v>16267</v>
      </c>
      <c r="B1149" s="2757" t="str">
        <f t="shared" si="35"/>
        <v xml:space="preserve"> USAA Credit Card</v>
      </c>
      <c r="C1149" s="2759" t="s">
        <v>14847</v>
      </c>
      <c r="D1149">
        <f t="shared" si="34"/>
        <v>5</v>
      </c>
    </row>
    <row r="1150" spans="1:4" x14ac:dyDescent="0.25">
      <c r="A1150" s="2756" t="s">
        <v>16268</v>
      </c>
      <c r="B1150" s="2757" t="str">
        <f t="shared" si="35"/>
        <v xml:space="preserve"> Harris Bank Debit Card</v>
      </c>
      <c r="C1150" s="2759" t="s">
        <v>14848</v>
      </c>
      <c r="D1150">
        <f t="shared" si="34"/>
        <v>5</v>
      </c>
    </row>
    <row r="1151" spans="1:4" x14ac:dyDescent="0.25">
      <c r="A1151" s="2756" t="s">
        <v>16269</v>
      </c>
      <c r="B1151" s="2757" t="str">
        <f t="shared" si="35"/>
        <v xml:space="preserve"> Mascoma Savings Bank Mastercard Consumer Debit Card</v>
      </c>
      <c r="C1151" s="2759" t="s">
        <v>14849</v>
      </c>
      <c r="D1151">
        <f t="shared" si="34"/>
        <v>7</v>
      </c>
    </row>
    <row r="1152" spans="1:4" x14ac:dyDescent="0.25">
      <c r="A1152" s="2756" t="s">
        <v>16270</v>
      </c>
      <c r="B1152" s="2757" t="str">
        <f t="shared" si="35"/>
        <v xml:space="preserve"> Berliner Bank (Germany),Mint MasterCard Credit Card and Capital One UK</v>
      </c>
      <c r="C1152" s="2759" t="s">
        <v>14850</v>
      </c>
      <c r="D1152">
        <f t="shared" si="34"/>
        <v>5</v>
      </c>
    </row>
    <row r="1153" spans="1:4" x14ac:dyDescent="0.25">
      <c r="A1153" s="2756" t="s">
        <v>16271</v>
      </c>
      <c r="B1153" s="2757" t="str">
        <f t="shared" si="35"/>
        <v xml:space="preserve"> The Governor And Company Of The Bank Of Ireland EUR IRL DUBLIN 2</v>
      </c>
      <c r="C1153" s="2759" t="s">
        <v>14851</v>
      </c>
      <c r="D1153">
        <f t="shared" ref="D1153:D1215" si="36">SEARCH(" ",C1153)</f>
        <v>7</v>
      </c>
    </row>
    <row r="1154" spans="1:4" x14ac:dyDescent="0.25">
      <c r="A1154" s="2756" t="s">
        <v>16272</v>
      </c>
      <c r="B1154" s="2757" t="str">
        <f t="shared" ref="B1154:B1217" si="37">MID(C1154,D1154 + 2,1000)</f>
        <v xml:space="preserve"> Dexia banka Slovensko,a.s.; MasterCard Red with PayPass technology</v>
      </c>
      <c r="C1154" s="2759" t="s">
        <v>14852</v>
      </c>
      <c r="D1154">
        <f t="shared" si="36"/>
        <v>7</v>
      </c>
    </row>
    <row r="1155" spans="1:4" x14ac:dyDescent="0.25">
      <c r="A1155" s="2756" t="s">
        <v>16273</v>
      </c>
      <c r="B1155" s="2757" t="str">
        <f t="shared" si="37"/>
        <v xml:space="preserve"> Citibank, MBNA &amp; Chase World MasterCard Credit Cards,</v>
      </c>
      <c r="C1155" s="2759" t="s">
        <v>14853</v>
      </c>
      <c r="D1155">
        <f t="shared" si="36"/>
        <v>5</v>
      </c>
    </row>
    <row r="1156" spans="1:4" x14ac:dyDescent="0.25">
      <c r="A1156" s="2756" t="s">
        <v>16274</v>
      </c>
      <c r="B1156" s="2757" t="str">
        <f t="shared" si="37"/>
        <v xml:space="preserve"> First USA Banke, N.A. Master Card</v>
      </c>
      <c r="C1156" s="2759" t="s">
        <v>14854</v>
      </c>
      <c r="D1156">
        <f t="shared" si="36"/>
        <v>7</v>
      </c>
    </row>
    <row r="1157" spans="1:4" x14ac:dyDescent="0.25">
      <c r="A1157" s="2756" t="s">
        <v>16275</v>
      </c>
      <c r="B1157" s="2757" t="str">
        <f t="shared" si="37"/>
        <v xml:space="preserve"> HSBC GM MasterCard Credit Card</v>
      </c>
      <c r="C1157" s="2759" t="s">
        <v>14855</v>
      </c>
      <c r="D1157">
        <f t="shared" si="36"/>
        <v>10</v>
      </c>
    </row>
    <row r="1158" spans="1:4" x14ac:dyDescent="0.25">
      <c r="A1158" s="2756" t="s">
        <v>16276</v>
      </c>
      <c r="B1158" s="2757" t="str">
        <f t="shared" si="37"/>
        <v xml:space="preserve"> Sberbank of Russia</v>
      </c>
      <c r="C1158" s="2759" t="s">
        <v>14856</v>
      </c>
      <c r="D1158">
        <f t="shared" si="36"/>
        <v>7</v>
      </c>
    </row>
    <row r="1159" spans="1:4" x14ac:dyDescent="0.25">
      <c r="A1159" s="2756" t="s">
        <v>16277</v>
      </c>
      <c r="B1159" s="2757" t="str">
        <f t="shared" si="37"/>
        <v xml:space="preserve"> Santander Uni-k Credit Card (México)</v>
      </c>
      <c r="C1159" s="2759" t="s">
        <v>14857</v>
      </c>
      <c r="D1159">
        <f t="shared" si="36"/>
        <v>7</v>
      </c>
    </row>
    <row r="1160" spans="1:4" x14ac:dyDescent="0.25">
      <c r="A1160" s="2756" t="s">
        <v>16278</v>
      </c>
      <c r="B1160" s="2757" t="str">
        <f t="shared" si="37"/>
        <v xml:space="preserve"> Davivienda MasterCard Credit Card (Colombia)</v>
      </c>
      <c r="C1160" s="2759" t="s">
        <v>14858</v>
      </c>
      <c r="D1160">
        <f t="shared" si="36"/>
        <v>5</v>
      </c>
    </row>
    <row r="1161" spans="1:4" x14ac:dyDescent="0.25">
      <c r="A1161" s="2756" t="s">
        <v>16279</v>
      </c>
      <c r="B1161" s="2757" t="str">
        <f t="shared" si="37"/>
        <v xml:space="preserve"> ANZ Business MasterCard (New Zealand)</v>
      </c>
      <c r="C1161" s="2759" t="s">
        <v>14859</v>
      </c>
      <c r="D1161">
        <f t="shared" si="36"/>
        <v>7</v>
      </c>
    </row>
    <row r="1162" spans="1:4" x14ac:dyDescent="0.25">
      <c r="A1162" s="2756" t="s">
        <v>16280</v>
      </c>
      <c r="B1162" s="2757" t="str">
        <f t="shared" si="37"/>
        <v xml:space="preserve"> HSBC Commercial Card (UK in £)</v>
      </c>
      <c r="C1162" s="2759" t="s">
        <v>14860</v>
      </c>
      <c r="D1162">
        <f t="shared" si="36"/>
        <v>7</v>
      </c>
    </row>
    <row r="1163" spans="1:4" x14ac:dyDescent="0.25">
      <c r="A1163" s="2756" t="s">
        <v>16281</v>
      </c>
      <c r="B1163" s="2757" t="str">
        <f t="shared" si="37"/>
        <v xml:space="preserve"> RBS Royal Bank of Scotland</v>
      </c>
      <c r="C1163" s="2759" t="s">
        <v>14861</v>
      </c>
      <c r="D1163">
        <f t="shared" si="36"/>
        <v>7</v>
      </c>
    </row>
    <row r="1164" spans="1:4" x14ac:dyDescent="0.25">
      <c r="A1164" s="2756" t="s">
        <v>16282</v>
      </c>
      <c r="B1164" s="2757" t="str">
        <f t="shared" si="37"/>
        <v xml:space="preserve"> NatWest (RBS)</v>
      </c>
      <c r="C1164" s="2759" t="s">
        <v>14862</v>
      </c>
      <c r="D1164">
        <f t="shared" si="36"/>
        <v>7</v>
      </c>
    </row>
    <row r="1165" spans="1:4" x14ac:dyDescent="0.25">
      <c r="A1165" s="2756" t="s">
        <v>16283</v>
      </c>
      <c r="B1165" s="2757" t="str">
        <f t="shared" si="37"/>
        <v xml:space="preserve"> Swedbank, Estonia, MasterCard Business Card</v>
      </c>
      <c r="C1165" s="2759" t="s">
        <v>14863</v>
      </c>
      <c r="D1165">
        <f t="shared" si="36"/>
        <v>7</v>
      </c>
    </row>
    <row r="1166" spans="1:4" x14ac:dyDescent="0.25">
      <c r="A1166" s="2756" t="s">
        <v>16284</v>
      </c>
      <c r="B1166" s="2757" t="str">
        <f t="shared" si="37"/>
        <v xml:space="preserve"> Wells Fargo Bank BusinessLine credit card (US)</v>
      </c>
      <c r="C1166" s="2759" t="s">
        <v>14864</v>
      </c>
      <c r="D1166">
        <f t="shared" si="36"/>
        <v>5</v>
      </c>
    </row>
    <row r="1167" spans="1:4" x14ac:dyDescent="0.25">
      <c r="A1167" s="2756" t="s">
        <v>16285</v>
      </c>
      <c r="B1167" s="2757" t="str">
        <f t="shared" si="37"/>
        <v xml:space="preserve"> Fifth Third Bank</v>
      </c>
      <c r="C1167" s="2759" t="s">
        <v>14865</v>
      </c>
      <c r="D1167">
        <f t="shared" si="36"/>
        <v>7</v>
      </c>
    </row>
    <row r="1168" spans="1:4" x14ac:dyDescent="0.25">
      <c r="A1168" s="2756" t="s">
        <v>16286</v>
      </c>
      <c r="B1168" s="2757" t="str">
        <f t="shared" si="37"/>
        <v xml:space="preserve"> BANCO BRADESCO S.A. (BRAZIL)</v>
      </c>
      <c r="C1168" s="2759" t="s">
        <v>14866</v>
      </c>
      <c r="D1168">
        <f t="shared" si="36"/>
        <v>7</v>
      </c>
    </row>
    <row r="1169" spans="1:4" x14ac:dyDescent="0.25">
      <c r="A1169" s="2756" t="s">
        <v>16287</v>
      </c>
      <c r="B1169" s="2757" t="str">
        <f t="shared" si="37"/>
        <v xml:space="preserve"> HypoVereinsbank (Germany)</v>
      </c>
      <c r="C1169" s="2759" t="s">
        <v>14867</v>
      </c>
      <c r="D1169">
        <f t="shared" si="36"/>
        <v>5</v>
      </c>
    </row>
    <row r="1170" spans="1:4" x14ac:dyDescent="0.25">
      <c r="A1170" s="2756" t="s">
        <v>16288</v>
      </c>
      <c r="B1170" s="2757" t="str">
        <f t="shared" si="37"/>
        <v xml:space="preserve"> Banco de Chile Master Card Credit Card</v>
      </c>
      <c r="C1170" s="2759" t="s">
        <v>14868</v>
      </c>
      <c r="D1170">
        <f t="shared" si="36"/>
        <v>7</v>
      </c>
    </row>
    <row r="1171" spans="1:4" x14ac:dyDescent="0.25">
      <c r="A1171" s="2756" t="s">
        <v>16289</v>
      </c>
      <c r="B1171" s="2757" t="str">
        <f t="shared" si="37"/>
        <v xml:space="preserve"> Banco de Chile Master Card Credit Card RUA</v>
      </c>
      <c r="C1171" s="2759" t="s">
        <v>14869</v>
      </c>
      <c r="D1171">
        <f t="shared" si="36"/>
        <v>7</v>
      </c>
    </row>
    <row r="1172" spans="1:4" x14ac:dyDescent="0.25">
      <c r="A1172" s="2756" t="s">
        <v>16290</v>
      </c>
      <c r="B1172" s="2757" t="str">
        <f t="shared" si="37"/>
        <v xml:space="preserve"> Alfa-Bank/Aeroflot-bonus, M-Video bonus debit Card (Russia)</v>
      </c>
      <c r="C1172" s="2759" t="s">
        <v>14870</v>
      </c>
      <c r="D1172">
        <f t="shared" si="36"/>
        <v>7</v>
      </c>
    </row>
    <row r="1173" spans="1:4" x14ac:dyDescent="0.25">
      <c r="A1173" s="2756" t="s">
        <v>16291</v>
      </c>
      <c r="B1173" s="2757" t="str">
        <f t="shared" si="37"/>
        <v xml:space="preserve"> Alfa-Bank Credit Card (Russia)</v>
      </c>
      <c r="C1173" s="2759" t="s">
        <v>14871</v>
      </c>
      <c r="D1173">
        <f t="shared" si="36"/>
        <v>7</v>
      </c>
    </row>
    <row r="1174" spans="1:4" x14ac:dyDescent="0.25">
      <c r="A1174" s="2756" t="s">
        <v>16292</v>
      </c>
      <c r="B1174" s="2757" t="str">
        <f t="shared" si="37"/>
        <v xml:space="preserve"> Hatton National Bank, Sri Lanka RUA</v>
      </c>
      <c r="C1174" s="2759" t="s">
        <v>14872</v>
      </c>
      <c r="D1174">
        <f t="shared" si="36"/>
        <v>7</v>
      </c>
    </row>
    <row r="1175" spans="1:4" x14ac:dyDescent="0.25">
      <c r="A1175" s="2756" t="s">
        <v>16293</v>
      </c>
      <c r="B1175" s="2757" t="str">
        <f t="shared" si="37"/>
        <v xml:space="preserve"> Banco Santander MasterCard debit card (Spain)</v>
      </c>
      <c r="C1175" s="2759" t="s">
        <v>14873</v>
      </c>
      <c r="D1175">
        <f t="shared" si="36"/>
        <v>7</v>
      </c>
    </row>
    <row r="1176" spans="1:4" x14ac:dyDescent="0.25">
      <c r="A1176" s="2756" t="s">
        <v>16294</v>
      </c>
      <c r="B1176" s="2757" t="str">
        <f t="shared" si="37"/>
        <v xml:space="preserve"> Banco Santander MasterCard debit card with chip (Spain)</v>
      </c>
      <c r="C1176" s="2759" t="s">
        <v>14874</v>
      </c>
      <c r="D1176">
        <f t="shared" si="36"/>
        <v>7</v>
      </c>
    </row>
    <row r="1177" spans="1:4" x14ac:dyDescent="0.25">
      <c r="A1177" s="2756" t="s">
        <v>16295</v>
      </c>
      <c r="B1177" s="2757" t="str">
        <f t="shared" si="37"/>
        <v xml:space="preserve"> HOUSEHOLD BANK (NEVADA), N.A, (Orchard Bank M/C, HSBC Card Services) RUA</v>
      </c>
      <c r="C1177" s="2759" t="s">
        <v>14875</v>
      </c>
      <c r="D1177">
        <f t="shared" si="36"/>
        <v>7</v>
      </c>
    </row>
    <row r="1178" spans="1:4" x14ac:dyDescent="0.25">
      <c r="A1178" s="2756" t="s">
        <v>16296</v>
      </c>
      <c r="B1178" s="2757" t="str">
        <f t="shared" si="37"/>
        <v xml:space="preserve"> Industrial and Commercial Bank of China (ICBC) Peony American Express Gold Card China</v>
      </c>
      <c r="C1178" s="2759" t="s">
        <v>14876</v>
      </c>
      <c r="D1178">
        <f t="shared" si="36"/>
        <v>6</v>
      </c>
    </row>
    <row r="1179" spans="1:4" x14ac:dyDescent="0.25">
      <c r="A1179" s="2756" t="s">
        <v>16297</v>
      </c>
      <c r="B1179" s="2757" t="str">
        <f t="shared" si="37"/>
        <v xml:space="preserve"> MBNA &amp; Chase Platinum MasterCard Credit Cards</v>
      </c>
      <c r="C1179" s="2759" t="s">
        <v>14877</v>
      </c>
      <c r="D1179">
        <f t="shared" si="36"/>
        <v>5</v>
      </c>
    </row>
    <row r="1180" spans="1:4" x14ac:dyDescent="0.25">
      <c r="A1180" s="2756" t="s">
        <v>16298</v>
      </c>
      <c r="B1180" s="2757" t="str">
        <f t="shared" si="37"/>
        <v xml:space="preserve"> MBNA American Bank [Now part of Bank of America]</v>
      </c>
      <c r="C1180" s="2759" t="s">
        <v>14878</v>
      </c>
      <c r="D1180">
        <f t="shared" si="36"/>
        <v>7</v>
      </c>
    </row>
    <row r="1181" spans="1:4" x14ac:dyDescent="0.25">
      <c r="A1181" s="2756" t="s">
        <v>16299</v>
      </c>
      <c r="B1181" s="2757" t="str">
        <f t="shared" si="37"/>
        <v xml:space="preserve"> MBNA American Bank [Now part of Bank of America]</v>
      </c>
      <c r="C1181" s="2759" t="s">
        <v>14879</v>
      </c>
      <c r="D1181">
        <f t="shared" si="36"/>
        <v>7</v>
      </c>
    </row>
    <row r="1182" spans="1:4" x14ac:dyDescent="0.25">
      <c r="A1182" s="2756" t="s">
        <v>16300</v>
      </c>
      <c r="B1182" s="2757" t="str">
        <f t="shared" si="37"/>
        <v xml:space="preserve"> AT&amp;T Universal MasterCard Credit Card, now part of Citibank, also MBNA MasterCard Credit Cards</v>
      </c>
      <c r="C1182" s="2759" t="s">
        <v>14880</v>
      </c>
      <c r="D1182">
        <f t="shared" si="36"/>
        <v>5</v>
      </c>
    </row>
    <row r="1183" spans="1:4" x14ac:dyDescent="0.25">
      <c r="A1183" s="2756" t="s">
        <v>16301</v>
      </c>
      <c r="B1183" s="2757" t="str">
        <f t="shared" si="37"/>
        <v xml:space="preserve"> Chase Manhattan Bank USA, N.A.</v>
      </c>
      <c r="C1183" s="2759" t="s">
        <v>14881</v>
      </c>
      <c r="D1183">
        <f t="shared" si="36"/>
        <v>7</v>
      </c>
    </row>
    <row r="1184" spans="1:4" x14ac:dyDescent="0.25">
      <c r="A1184" s="2756" t="s">
        <v>16302</v>
      </c>
      <c r="B1184" s="2757" t="str">
        <f t="shared" si="37"/>
        <v xml:space="preserve"> HSBC Bank Nevada, N.A. issued Household Bank Platinum Mastercard</v>
      </c>
      <c r="C1184" s="2759" t="s">
        <v>14882</v>
      </c>
      <c r="D1184">
        <f t="shared" si="36"/>
        <v>7</v>
      </c>
    </row>
    <row r="1185" spans="1:4" x14ac:dyDescent="0.25">
      <c r="A1185" s="2756" t="s">
        <v>16303</v>
      </c>
      <c r="B1185" s="2757" t="str">
        <f t="shared" si="37"/>
        <v>itibank MC</v>
      </c>
      <c r="C1185" s="2759" t="s">
        <v>14883</v>
      </c>
      <c r="D1185">
        <f t="shared" si="36"/>
        <v>8</v>
      </c>
    </row>
    <row r="1186" spans="1:4" x14ac:dyDescent="0.25">
      <c r="A1186" s="2756" t="s">
        <v>16304</v>
      </c>
      <c r="B1186" s="2757" t="str">
        <f t="shared" si="37"/>
        <v>SAA Federal Savings Bank Platinum</v>
      </c>
      <c r="C1186" s="2759" t="s">
        <v>14884</v>
      </c>
      <c r="D1186">
        <f t="shared" si="36"/>
        <v>8</v>
      </c>
    </row>
    <row r="1187" spans="1:4" x14ac:dyDescent="0.25">
      <c r="A1187" s="2756" t="s">
        <v>16305</v>
      </c>
      <c r="B1187" s="2757" t="str">
        <f t="shared" si="37"/>
        <v xml:space="preserve"> HSBC Bank Nevada, NA Premier World Mastercard (credit card)</v>
      </c>
      <c r="C1187" s="2759" t="s">
        <v>14885</v>
      </c>
      <c r="D1187">
        <f t="shared" si="36"/>
        <v>7</v>
      </c>
    </row>
    <row r="1188" spans="1:4" x14ac:dyDescent="0.25">
      <c r="A1188" s="2756" t="s">
        <v>16306</v>
      </c>
      <c r="B1188" s="2757" t="str">
        <f t="shared" si="37"/>
        <v xml:space="preserve"> Qantas Woolworths Everyday Mastercard (issued by HSBC)</v>
      </c>
      <c r="C1188" s="2759" t="s">
        <v>14886</v>
      </c>
      <c r="D1188">
        <f t="shared" si="36"/>
        <v>7</v>
      </c>
    </row>
    <row r="1189" spans="1:4" x14ac:dyDescent="0.25">
      <c r="A1189" s="2756" t="s">
        <v>16307</v>
      </c>
      <c r="B1189" s="2757" t="str">
        <f t="shared" si="37"/>
        <v xml:space="preserve"> HSBC Bank Gold Malaysia</v>
      </c>
      <c r="C1189" s="2759" t="s">
        <v>14887</v>
      </c>
      <c r="D1189">
        <f t="shared" si="36"/>
        <v>7</v>
      </c>
    </row>
    <row r="1190" spans="1:4" x14ac:dyDescent="0.25">
      <c r="A1190" s="2756" t="s">
        <v>16308</v>
      </c>
      <c r="B1190" s="2757" t="str">
        <f t="shared" si="37"/>
        <v xml:space="preserve"> "Skycard" MasterCard Credit Card issued in UK in association with Barclaycard</v>
      </c>
      <c r="C1190" s="2759" t="s">
        <v>14888</v>
      </c>
      <c r="D1190">
        <f t="shared" si="36"/>
        <v>7</v>
      </c>
    </row>
    <row r="1191" spans="1:4" x14ac:dyDescent="0.25">
      <c r="A1191" s="2756" t="s">
        <v>16309</v>
      </c>
      <c r="B1191" s="2757" t="str">
        <f t="shared" si="37"/>
        <v xml:space="preserve"> ITS Bank/SHAZAM (Interbank Network) Mastercard USA unclear if Debit or Credit</v>
      </c>
      <c r="C1191" s="2759" t="s">
        <v>14889</v>
      </c>
      <c r="D1191">
        <f t="shared" si="36"/>
        <v>7</v>
      </c>
    </row>
    <row r="1192" spans="1:4" x14ac:dyDescent="0.25">
      <c r="A1192" s="2756" t="s">
        <v>16310</v>
      </c>
      <c r="B1192" s="2757" t="str">
        <f t="shared" si="37"/>
        <v xml:space="preserve"> ITS Bank/SHAZAM (Interbank Network) Mastercard USA unclear if Debit or Credit</v>
      </c>
      <c r="C1192" s="2759" t="s">
        <v>14890</v>
      </c>
      <c r="D1192">
        <f t="shared" si="36"/>
        <v>7</v>
      </c>
    </row>
    <row r="1193" spans="1:4" x14ac:dyDescent="0.25">
      <c r="A1193" s="2756" t="s">
        <v>16311</v>
      </c>
      <c r="B1193" s="2757" t="str">
        <f t="shared" si="37"/>
        <v xml:space="preserve"> Cambridge Trust Company in Massachusetts, USA</v>
      </c>
      <c r="C1193" s="2759" t="s">
        <v>14891</v>
      </c>
      <c r="D1193">
        <f t="shared" si="36"/>
        <v>7</v>
      </c>
    </row>
    <row r="1194" spans="1:4" x14ac:dyDescent="0.25">
      <c r="A1194" s="2756" t="s">
        <v>16312</v>
      </c>
      <c r="B1194" s="2757" t="str">
        <f t="shared" si="37"/>
        <v xml:space="preserve"> DBS POSB Everyday Platinum Mastercard (Singapore) / Bank of Scotland Private Banking Platinum MasterCard / RBS World Mastercard</v>
      </c>
      <c r="C1194" s="2759" t="s">
        <v>14892</v>
      </c>
      <c r="D1194">
        <f t="shared" si="36"/>
        <v>5</v>
      </c>
    </row>
    <row r="1195" spans="1:4" x14ac:dyDescent="0.25">
      <c r="A1195" s="2756" t="s">
        <v>16313</v>
      </c>
      <c r="B1195" s="2757" t="str">
        <f t="shared" si="37"/>
        <v xml:space="preserve"> Bank of China International MasterCard Platinum (Hong Kong area)</v>
      </c>
      <c r="C1195" s="2759" t="s">
        <v>14893</v>
      </c>
      <c r="D1195">
        <f t="shared" si="36"/>
        <v>7</v>
      </c>
    </row>
    <row r="1196" spans="1:4" x14ac:dyDescent="0.25">
      <c r="A1196" s="2756" t="s">
        <v>16314</v>
      </c>
      <c r="B1196" s="2757" t="str">
        <f t="shared" si="37"/>
        <v xml:space="preserve"> Commonwealth Bank Platinum Awards MasterCard Credit Card</v>
      </c>
      <c r="C1196" s="2759" t="s">
        <v>14894</v>
      </c>
      <c r="D1196">
        <f t="shared" si="36"/>
        <v>7</v>
      </c>
    </row>
    <row r="1197" spans="1:4" x14ac:dyDescent="0.25">
      <c r="A1197" s="2756" t="s">
        <v>16315</v>
      </c>
      <c r="B1197" s="2757" t="str">
        <f t="shared" si="37"/>
        <v xml:space="preserve"> POSB (DBS Bank) everyday Platinum MasterCard Credit Card</v>
      </c>
      <c r="C1197" s="2759" t="s">
        <v>14895</v>
      </c>
      <c r="D1197">
        <f t="shared" si="36"/>
        <v>7</v>
      </c>
    </row>
    <row r="1198" spans="1:4" x14ac:dyDescent="0.25">
      <c r="A1198" s="2756" t="s">
        <v>16316</v>
      </c>
      <c r="B1198" s="2757" t="str">
        <f t="shared" si="37"/>
        <v xml:space="preserve"> Citibank Mastercard Platinum Credit Card (India)</v>
      </c>
      <c r="C1198" s="2759" t="s">
        <v>14896</v>
      </c>
      <c r="D1198">
        <f t="shared" si="36"/>
        <v>7</v>
      </c>
    </row>
    <row r="1199" spans="1:4" x14ac:dyDescent="0.25">
      <c r="A1199" s="2756" t="s">
        <v>16317</v>
      </c>
      <c r="B1199" s="2757" t="str">
        <f t="shared" si="37"/>
        <v xml:space="preserve"> BC Platinum Mastercard</v>
      </c>
      <c r="C1199" s="2759" t="s">
        <v>14897</v>
      </c>
      <c r="D1199">
        <f t="shared" si="36"/>
        <v>5</v>
      </c>
    </row>
    <row r="1200" spans="1:4" x14ac:dyDescent="0.25">
      <c r="A1200" s="2756" t="s">
        <v>16318</v>
      </c>
      <c r="B1200" s="2757" t="str">
        <f t="shared" si="37"/>
        <v xml:space="preserve"> Lloyds TSB Platinum Mastercard</v>
      </c>
      <c r="C1200" s="2759" t="s">
        <v>14898</v>
      </c>
      <c r="D1200">
        <f t="shared" si="36"/>
        <v>7</v>
      </c>
    </row>
    <row r="1201" spans="1:4" x14ac:dyDescent="0.25">
      <c r="A1201" s="2756" t="s">
        <v>16319</v>
      </c>
      <c r="B1201" s="2757" t="str">
        <f t="shared" si="37"/>
        <v xml:space="preserve"> Tesco Bank Finest Platinum Mastercard (UK)</v>
      </c>
      <c r="C1201" s="2759" t="s">
        <v>14899</v>
      </c>
      <c r="D1201">
        <f t="shared" si="36"/>
        <v>7</v>
      </c>
    </row>
    <row r="1202" spans="1:4" x14ac:dyDescent="0.25">
      <c r="A1202" s="2756" t="s">
        <v>16320</v>
      </c>
      <c r="B1202" s="2757" t="str">
        <f t="shared" si="37"/>
        <v xml:space="preserve"> NatWest Platinum Mastercard</v>
      </c>
      <c r="C1202" s="2759" t="s">
        <v>14900</v>
      </c>
      <c r="D1202">
        <f t="shared" si="36"/>
        <v>5</v>
      </c>
    </row>
    <row r="1203" spans="1:4" x14ac:dyDescent="0.25">
      <c r="A1203" s="2756" t="s">
        <v>16321</v>
      </c>
      <c r="B1203" s="2757" t="str">
        <f t="shared" si="37"/>
        <v xml:space="preserve"> NatWest Platinum Mastercard</v>
      </c>
      <c r="C1203" s="2759" t="s">
        <v>14901</v>
      </c>
      <c r="D1203">
        <f t="shared" si="36"/>
        <v>7</v>
      </c>
    </row>
    <row r="1204" spans="1:4" x14ac:dyDescent="0.25">
      <c r="A1204" s="2756" t="s">
        <v>16322</v>
      </c>
      <c r="B1204" s="2757" t="str">
        <f t="shared" si="37"/>
        <v xml:space="preserve"> MBNA Smart Cash World MasterCard (Canada)</v>
      </c>
      <c r="C1204" s="2759" t="s">
        <v>14902</v>
      </c>
      <c r="D1204">
        <f t="shared" si="36"/>
        <v>5</v>
      </c>
    </row>
    <row r="1205" spans="1:4" x14ac:dyDescent="0.25">
      <c r="A1205" s="2756" t="s">
        <v>16323</v>
      </c>
      <c r="B1205" s="2757" t="str">
        <f t="shared" si="37"/>
        <v xml:space="preserve"> Bank Of Montreal World Elite MasterCard (Canada)</v>
      </c>
      <c r="C1205" s="2759" t="s">
        <v>14903</v>
      </c>
      <c r="D1205">
        <f t="shared" si="36"/>
        <v>5</v>
      </c>
    </row>
    <row r="1206" spans="1:4" x14ac:dyDescent="0.25">
      <c r="A1206" s="2756" t="s">
        <v>16324</v>
      </c>
      <c r="B1206" s="2757" t="str">
        <f t="shared" si="37"/>
        <v xml:space="preserve"> BC Card</v>
      </c>
      <c r="C1206" s="2759" t="s">
        <v>14904</v>
      </c>
      <c r="D1206">
        <f t="shared" si="36"/>
        <v>12</v>
      </c>
    </row>
    <row r="1207" spans="1:4" x14ac:dyDescent="0.25">
      <c r="A1207" s="2756" t="s">
        <v>16325</v>
      </c>
      <c r="B1207" s="2757" t="str">
        <f t="shared" si="37"/>
        <v xml:space="preserve"> Danske Bank MasterCard Direkt debit card (SE)</v>
      </c>
      <c r="C1207" s="2759" t="s">
        <v>14905</v>
      </c>
      <c r="D1207">
        <f t="shared" si="36"/>
        <v>7</v>
      </c>
    </row>
    <row r="1208" spans="1:4" x14ac:dyDescent="0.25">
      <c r="A1208" s="2756" t="s">
        <v>16326</v>
      </c>
      <c r="B1208" s="2757" t="str">
        <f t="shared" si="37"/>
        <v xml:space="preserve"> Diner's Club</v>
      </c>
      <c r="C1208" s="2759" t="s">
        <v>14906</v>
      </c>
      <c r="D1208">
        <f t="shared" si="36"/>
        <v>5</v>
      </c>
    </row>
    <row r="1209" spans="1:4" x14ac:dyDescent="0.25">
      <c r="A1209" s="2756" t="s">
        <v>16327</v>
      </c>
      <c r="B1209" s="2757" t="str">
        <f t="shared" si="37"/>
        <v xml:space="preserve"> Bank of Scotland Mastercard</v>
      </c>
      <c r="C1209" s="2759" t="s">
        <v>14907</v>
      </c>
      <c r="D1209">
        <f t="shared" si="36"/>
        <v>7</v>
      </c>
    </row>
    <row r="1210" spans="1:4" x14ac:dyDescent="0.25">
      <c r="A1210" s="2756" t="s">
        <v>16328</v>
      </c>
      <c r="B1210" s="2757" t="str">
        <f t="shared" si="37"/>
        <v xml:space="preserve"> MIT Federal Credit Union Debit Mastercard</v>
      </c>
      <c r="C1210" s="2759" t="s">
        <v>14908</v>
      </c>
      <c r="D1210">
        <f t="shared" si="36"/>
        <v>7</v>
      </c>
    </row>
    <row r="1211" spans="1:4" x14ac:dyDescent="0.25">
      <c r="A1211" s="2756" t="s">
        <v>16329</v>
      </c>
      <c r="B1211" s="2757" t="str">
        <f t="shared" si="37"/>
        <v xml:space="preserve"> Star Processing PrePaid Mastercard</v>
      </c>
      <c r="C1211" s="2759" t="s">
        <v>14909</v>
      </c>
      <c r="D1211">
        <f t="shared" si="36"/>
        <v>7</v>
      </c>
    </row>
    <row r="1212" spans="1:4" x14ac:dyDescent="0.25">
      <c r="A1212" s="2756" t="s">
        <v>16330</v>
      </c>
      <c r="B1212" s="2757" t="str">
        <f t="shared" si="37"/>
        <v xml:space="preserve"> First National Bank in Edinburg, USA</v>
      </c>
      <c r="C1212" s="2759" t="s">
        <v>14910</v>
      </c>
      <c r="D1212">
        <f t="shared" si="36"/>
        <v>7</v>
      </c>
    </row>
    <row r="1213" spans="1:4" x14ac:dyDescent="0.25">
      <c r="A1213" s="2756" t="s">
        <v>16331</v>
      </c>
      <c r="B1213" s="2757" t="str">
        <f t="shared" si="37"/>
        <v xml:space="preserve"> Kookmin Bank Mastercard "Free Pass" Debit Card</v>
      </c>
      <c r="C1213" s="2759" t="s">
        <v>14911</v>
      </c>
      <c r="D1213">
        <f t="shared" si="36"/>
        <v>7</v>
      </c>
    </row>
    <row r="1214" spans="1:4" x14ac:dyDescent="0.25">
      <c r="A1214" s="2756" t="s">
        <v>16332</v>
      </c>
      <c r="B1214" s="2757" t="str">
        <f t="shared" si="37"/>
        <v xml:space="preserve"> Bank of Ireland</v>
      </c>
      <c r="C1214" s="2759" t="s">
        <v>14912</v>
      </c>
      <c r="D1214">
        <f t="shared" si="36"/>
        <v>7</v>
      </c>
    </row>
    <row r="1215" spans="1:4" x14ac:dyDescent="0.25">
      <c r="A1215" s="2756" t="s">
        <v>16333</v>
      </c>
      <c r="B1215" s="2757" t="str">
        <f t="shared" si="37"/>
        <v xml:space="preserve"> Onyxcard</v>
      </c>
      <c r="C1215" s="2759" t="s">
        <v>14913</v>
      </c>
      <c r="D1215">
        <f t="shared" si="36"/>
        <v>7</v>
      </c>
    </row>
    <row r="1216" spans="1:4" x14ac:dyDescent="0.25">
      <c r="A1216" s="2756" t="s">
        <v>16334</v>
      </c>
      <c r="B1216" s="2757" t="str">
        <f t="shared" si="37"/>
        <v xml:space="preserve"> Citibank Mastercard Silver Credit Card (India)</v>
      </c>
      <c r="C1216" s="2759" t="s">
        <v>14914</v>
      </c>
      <c r="D1216">
        <f t="shared" ref="D1216:D1277" si="38">SEARCH(" ",C1216)</f>
        <v>7</v>
      </c>
    </row>
    <row r="1217" spans="1:4" x14ac:dyDescent="0.25">
      <c r="A1217" s="2756" t="s">
        <v>16335</v>
      </c>
      <c r="B1217" s="2757" t="str">
        <f t="shared" si="37"/>
        <v xml:space="preserve"> Euro Kartensysteme Eurocard und Eurocheque gmbh</v>
      </c>
      <c r="C1217" s="2759" t="s">
        <v>14915</v>
      </c>
      <c r="D1217">
        <f t="shared" si="38"/>
        <v>7</v>
      </c>
    </row>
    <row r="1218" spans="1:4" x14ac:dyDescent="0.25">
      <c r="A1218" s="2756" t="s">
        <v>16336</v>
      </c>
      <c r="B1218" s="2757" t="str">
        <f t="shared" ref="B1218:B1281" si="39">MID(C1218,D1218 + 2,1000)</f>
        <v xml:space="preserve"> POSBank MasterCard Debit Card (Singapore)</v>
      </c>
      <c r="C1218" s="2759" t="s">
        <v>14916</v>
      </c>
      <c r="D1218">
        <f t="shared" si="38"/>
        <v>7</v>
      </c>
    </row>
    <row r="1219" spans="1:4" x14ac:dyDescent="0.25">
      <c r="A1219" s="2756" t="s">
        <v>16337</v>
      </c>
      <c r="B1219" s="2757" t="str">
        <f t="shared" si="39"/>
        <v xml:space="preserve"> Commonwealth Bank of Australia Corporate Mastercard</v>
      </c>
      <c r="C1219" s="2759" t="s">
        <v>14917</v>
      </c>
      <c r="D1219">
        <f t="shared" si="38"/>
        <v>7</v>
      </c>
    </row>
    <row r="1220" spans="1:4" x14ac:dyDescent="0.25">
      <c r="A1220" s="2756" t="s">
        <v>16338</v>
      </c>
      <c r="B1220" s="2757" t="str">
        <f t="shared" si="39"/>
        <v xml:space="preserve"> Nat West Bank Mastercard</v>
      </c>
      <c r="C1220" s="2759" t="s">
        <v>14918</v>
      </c>
      <c r="D1220">
        <f t="shared" si="38"/>
        <v>7</v>
      </c>
    </row>
    <row r="1221" spans="1:4" x14ac:dyDescent="0.25">
      <c r="A1221" s="2756" t="s">
        <v>16339</v>
      </c>
      <c r="B1221" s="2757" t="str">
        <f t="shared" si="39"/>
        <v xml:space="preserve"> Aqua Card Mastercard (UK)</v>
      </c>
      <c r="C1221" s="2759" t="s">
        <v>14919</v>
      </c>
      <c r="D1221">
        <f t="shared" si="38"/>
        <v>7</v>
      </c>
    </row>
    <row r="1222" spans="1:4" x14ac:dyDescent="0.25">
      <c r="A1222" s="2756" t="s">
        <v>16340</v>
      </c>
      <c r="B1222" s="2757" t="str">
        <f t="shared" si="39"/>
        <v xml:space="preserve"> Metro Bank MasterCard Debit Card</v>
      </c>
      <c r="C1222" s="2759" t="s">
        <v>14920</v>
      </c>
      <c r="D1222">
        <f t="shared" si="38"/>
        <v>5</v>
      </c>
    </row>
    <row r="1223" spans="1:4" x14ac:dyDescent="0.25">
      <c r="A1223" s="2756" t="s">
        <v>16341</v>
      </c>
      <c r="B1223" s="2757" t="str">
        <f t="shared" si="39"/>
        <v>ank Handlowy Mastercard Electronic Pay Pass (Karta Miejska) Debit Card (Poland)</v>
      </c>
      <c r="C1223" s="2759" t="s">
        <v>14921</v>
      </c>
      <c r="D1223">
        <f t="shared" si="38"/>
        <v>7</v>
      </c>
    </row>
    <row r="1224" spans="1:4" x14ac:dyDescent="0.25">
      <c r="A1224" s="2756" t="s">
        <v>16342</v>
      </c>
      <c r="B1224" s="2757" t="str">
        <f t="shared" si="39"/>
        <v>RE Bank (MultiBank) Mastercard Aquarius PayPass Debit Card(Poland)</v>
      </c>
      <c r="C1224" s="2759" t="s">
        <v>14922</v>
      </c>
      <c r="D1224">
        <f t="shared" si="38"/>
        <v>7</v>
      </c>
    </row>
    <row r="1225" spans="1:4" x14ac:dyDescent="0.25">
      <c r="A1225" s="2756" t="s">
        <v>16343</v>
      </c>
      <c r="B1225" s="2757" t="str">
        <f t="shared" si="39"/>
        <v>RE Bank (MultiBank) Mastercard PayPass Debit Card(Poland)</v>
      </c>
      <c r="C1225" s="2759" t="s">
        <v>14923</v>
      </c>
      <c r="D1225">
        <f t="shared" si="38"/>
        <v>7</v>
      </c>
    </row>
    <row r="1226" spans="1:4" x14ac:dyDescent="0.25">
      <c r="A1226" s="2756" t="s">
        <v>16344</v>
      </c>
      <c r="B1226" s="2757" t="str">
        <f t="shared" si="39"/>
        <v xml:space="preserve"> Ally Bank Platinum Debit Card</v>
      </c>
      <c r="C1226" s="2759" t="s">
        <v>14924</v>
      </c>
      <c r="D1226">
        <f t="shared" si="38"/>
        <v>7</v>
      </c>
    </row>
    <row r="1227" spans="1:4" x14ac:dyDescent="0.25">
      <c r="A1227" s="2756" t="s">
        <v>16345</v>
      </c>
      <c r="B1227" s="2757" t="str">
        <f t="shared" si="39"/>
        <v xml:space="preserve"> "Goldfish" MasterCard Credit Card issued in UK by Morgan Stanley</v>
      </c>
      <c r="C1227" s="2759" t="s">
        <v>14925</v>
      </c>
      <c r="D1227">
        <f t="shared" si="38"/>
        <v>7</v>
      </c>
    </row>
    <row r="1228" spans="1:4" x14ac:dyDescent="0.25">
      <c r="A1228" s="2756" t="s">
        <v>16346</v>
      </c>
      <c r="B1228" s="2757" t="str">
        <f t="shared" si="39"/>
        <v xml:space="preserve"> MasterCard Credit Card issued in Nordea Denmark</v>
      </c>
      <c r="C1228" s="2759" t="s">
        <v>14926</v>
      </c>
      <c r="D1228">
        <f t="shared" si="38"/>
        <v>7</v>
      </c>
    </row>
    <row r="1229" spans="1:4" x14ac:dyDescent="0.25">
      <c r="A1229" s="2756" t="s">
        <v>16347</v>
      </c>
      <c r="B1229" s="2757" t="str">
        <f t="shared" si="39"/>
        <v xml:space="preserve"> Santander Mexico Debit Card</v>
      </c>
      <c r="C1229" s="2759" t="s">
        <v>14927</v>
      </c>
      <c r="D1229">
        <f t="shared" si="38"/>
        <v>7</v>
      </c>
    </row>
    <row r="1230" spans="1:4" x14ac:dyDescent="0.25">
      <c r="A1230" s="2756" t="s">
        <v>16348</v>
      </c>
      <c r="B1230" s="2757" t="str">
        <f t="shared" si="39"/>
        <v xml:space="preserve"> Santander Mexico Debit Card</v>
      </c>
      <c r="C1230" s="2759" t="s">
        <v>14928</v>
      </c>
      <c r="D1230">
        <f t="shared" si="38"/>
        <v>7</v>
      </c>
    </row>
    <row r="1231" spans="1:4" x14ac:dyDescent="0.25">
      <c r="A1231" s="2756" t="s">
        <v>16349</v>
      </c>
      <c r="B1231" s="2757" t="str">
        <f t="shared" si="39"/>
        <v xml:space="preserve"> Citizens Bank (Business Checking) Debit</v>
      </c>
      <c r="C1231" s="2759" t="s">
        <v>14929</v>
      </c>
      <c r="D1231">
        <f t="shared" si="38"/>
        <v>7</v>
      </c>
    </row>
    <row r="1232" spans="1:4" x14ac:dyDescent="0.25">
      <c r="A1232" s="2756" t="s">
        <v>16350</v>
      </c>
      <c r="B1232" s="2757" t="str">
        <f t="shared" si="39"/>
        <v xml:space="preserve"> Paypal MasterCard Debit Card, JPMorgan Chase Bank, Formerly Bank One</v>
      </c>
      <c r="C1232" s="2759" t="s">
        <v>14930</v>
      </c>
      <c r="D1232">
        <f t="shared" si="38"/>
        <v>7</v>
      </c>
    </row>
    <row r="1233" spans="1:4" x14ac:dyDescent="0.25">
      <c r="A1233" s="2756" t="s">
        <v>16351</v>
      </c>
      <c r="B1233" s="2757" t="str">
        <f t="shared" si="39"/>
        <v xml:space="preserve"> [Citibank] MasterCard Credit Card "Business"</v>
      </c>
      <c r="C1233" s="2759" t="s">
        <v>14931</v>
      </c>
      <c r="D1233">
        <f t="shared" si="38"/>
        <v>5</v>
      </c>
    </row>
    <row r="1234" spans="1:4" x14ac:dyDescent="0.25">
      <c r="A1234" s="2756" t="s">
        <v>16352</v>
      </c>
      <c r="B1234" s="2757" t="str">
        <f t="shared" si="39"/>
        <v xml:space="preserve"> [Hdfc Bank] MasterCard Credit Card "Business Platinum" India</v>
      </c>
      <c r="C1234" s="2759" t="s">
        <v>14932</v>
      </c>
      <c r="D1234">
        <f t="shared" si="38"/>
        <v>7</v>
      </c>
    </row>
    <row r="1235" spans="1:4" x14ac:dyDescent="0.25">
      <c r="A1235" s="2756" t="s">
        <v>16353</v>
      </c>
      <c r="B1235" s="2757" t="str">
        <f t="shared" si="39"/>
        <v xml:space="preserve"> FIA</v>
      </c>
      <c r="C1235" s="2759" t="s">
        <v>14933</v>
      </c>
      <c r="D1235">
        <f t="shared" si="38"/>
        <v>7</v>
      </c>
    </row>
    <row r="1236" spans="1:4" x14ac:dyDescent="0.25">
      <c r="A1236" s="2756" t="s">
        <v>16354</v>
      </c>
      <c r="B1236" s="2757" t="str">
        <f t="shared" si="39"/>
        <v xml:space="preserve"> Comdata Card</v>
      </c>
      <c r="C1236" s="2759" t="s">
        <v>14934</v>
      </c>
      <c r="D1236">
        <f t="shared" si="38"/>
        <v>7</v>
      </c>
    </row>
    <row r="1237" spans="1:4" x14ac:dyDescent="0.25">
      <c r="A1237" s="2756" t="s">
        <v>16355</v>
      </c>
      <c r="B1237" s="2757" t="str">
        <f t="shared" si="39"/>
        <v xml:space="preserve"> HSBC Bank USA, N.A. Maestro card</v>
      </c>
      <c r="C1237" s="2759" t="s">
        <v>14935</v>
      </c>
      <c r="D1237">
        <f t="shared" si="38"/>
        <v>7</v>
      </c>
    </row>
    <row r="1238" spans="1:4" x14ac:dyDescent="0.25">
      <c r="A1238" s="2756" t="s">
        <v>16356</v>
      </c>
      <c r="B1238" s="2757" t="str">
        <f t="shared" si="39"/>
        <v xml:space="preserve"> Commonwealth Bank of Australia Key Card</v>
      </c>
      <c r="C1238" s="2759" t="s">
        <v>14936</v>
      </c>
      <c r="D1238">
        <f t="shared" si="38"/>
        <v>7</v>
      </c>
    </row>
    <row r="1239" spans="1:4" x14ac:dyDescent="0.25">
      <c r="A1239" s="2756" t="s">
        <v>16357</v>
      </c>
      <c r="B1239" s="2757" t="str">
        <f t="shared" si="39"/>
        <v xml:space="preserve"> Alliance and Leicester cash deposit card</v>
      </c>
      <c r="C1239" s="2759" t="s">
        <v>14937</v>
      </c>
      <c r="D1239">
        <f t="shared" si="38"/>
        <v>7</v>
      </c>
    </row>
    <row r="1240" spans="1:4" x14ac:dyDescent="0.25">
      <c r="A1240" s="2756" t="s">
        <v>16358</v>
      </c>
      <c r="B1240" s="2757" t="str">
        <f t="shared" si="39"/>
        <v xml:space="preserve"> Australian Bank Card</v>
      </c>
      <c r="C1240" s="2759" t="s">
        <v>14938</v>
      </c>
      <c r="D1240">
        <f t="shared" si="38"/>
        <v>7</v>
      </c>
    </row>
    <row r="1241" spans="1:4" x14ac:dyDescent="0.25">
      <c r="A1241" s="2756" t="s">
        <v>16359</v>
      </c>
      <c r="B1241" s="2757" t="str">
        <f t="shared" si="39"/>
        <v xml:space="preserve"> HSBC Bank Canada ATM Card</v>
      </c>
      <c r="C1241" s="2759" t="s">
        <v>14939</v>
      </c>
      <c r="D1241">
        <f t="shared" si="38"/>
        <v>7</v>
      </c>
    </row>
    <row r="1242" spans="1:4" x14ac:dyDescent="0.25">
      <c r="A1242" s="2756" t="s">
        <v>16360</v>
      </c>
      <c r="B1242" s="2757" t="str">
        <f t="shared" si="39"/>
        <v xml:space="preserve"> Chase (USA), ATM Card</v>
      </c>
      <c r="C1242" s="2759" t="s">
        <v>14940</v>
      </c>
      <c r="D1242">
        <f t="shared" si="38"/>
        <v>7</v>
      </c>
    </row>
    <row r="1243" spans="1:4" x14ac:dyDescent="0.25">
      <c r="A1243" s="2756" t="s">
        <v>16361</v>
      </c>
      <c r="B1243" s="2757" t="str">
        <f t="shared" si="39"/>
        <v xml:space="preserve"> Santander UK cash card</v>
      </c>
      <c r="C1243" s="2759" t="s">
        <v>14941</v>
      </c>
      <c r="D1243">
        <f t="shared" si="38"/>
        <v>7</v>
      </c>
    </row>
    <row r="1244" spans="1:4" x14ac:dyDescent="0.25">
      <c r="A1244" s="2756" t="s">
        <v>16362</v>
      </c>
      <c r="B1244" s="2757" t="str">
        <f t="shared" si="39"/>
        <v xml:space="preserve"> Nationwide</v>
      </c>
      <c r="C1244" s="2759" t="s">
        <v>14942</v>
      </c>
      <c r="D1244">
        <f t="shared" si="38"/>
        <v>7</v>
      </c>
    </row>
    <row r="1245" spans="1:4" x14ac:dyDescent="0.25">
      <c r="A1245" s="2756" t="s">
        <v>16363</v>
      </c>
      <c r="B1245" s="2757" t="str">
        <f t="shared" si="39"/>
        <v xml:space="preserve"> Nationwide Cashbuilder ATM card.</v>
      </c>
      <c r="C1245" s="2759" t="s">
        <v>14943</v>
      </c>
      <c r="D1245">
        <f t="shared" si="38"/>
        <v>7</v>
      </c>
    </row>
    <row r="1246" spans="1:4" x14ac:dyDescent="0.25">
      <c r="A1246" s="2756" t="s">
        <v>16364</v>
      </c>
      <c r="B1246" s="2757" t="str">
        <f t="shared" si="39"/>
        <v xml:space="preserve"> Switch (debit card) Debit Card</v>
      </c>
      <c r="C1246" s="2759" t="s">
        <v>14944</v>
      </c>
      <c r="D1246">
        <f t="shared" si="38"/>
        <v>7</v>
      </c>
    </row>
    <row r="1247" spans="1:4" x14ac:dyDescent="0.25">
      <c r="A1247" s="2756" t="s">
        <v>16365</v>
      </c>
      <c r="B1247" s="2757" t="str">
        <f t="shared" si="39"/>
        <v xml:space="preserve"> Banco Santander Ferrari MasterCard credit card (Spain)</v>
      </c>
      <c r="C1247" s="2759" t="s">
        <v>14945</v>
      </c>
      <c r="D1247">
        <f t="shared" si="38"/>
        <v>7</v>
      </c>
    </row>
    <row r="1248" spans="1:4" x14ac:dyDescent="0.25">
      <c r="A1248" s="2756" t="s">
        <v>16366</v>
      </c>
      <c r="B1248" s="2757" t="str">
        <f t="shared" si="39"/>
        <v xml:space="preserve"> Banco Santander Puerto Rico ATM/debit card</v>
      </c>
      <c r="C1248" s="2759" t="s">
        <v>14946</v>
      </c>
      <c r="D1248">
        <f t="shared" si="38"/>
        <v>7</v>
      </c>
    </row>
    <row r="1249" spans="1:4" x14ac:dyDescent="0.25">
      <c r="A1249" s="2756" t="s">
        <v>16367</v>
      </c>
      <c r="B1249" s="2757" t="str">
        <f t="shared" si="39"/>
        <v xml:space="preserve"> Vancity ATM Card</v>
      </c>
      <c r="C1249" s="2759" t="s">
        <v>14947</v>
      </c>
      <c r="D1249">
        <f t="shared" si="38"/>
        <v>7</v>
      </c>
    </row>
    <row r="1250" spans="1:4" x14ac:dyDescent="0.25">
      <c r="A1250" s="2756" t="s">
        <v>16368</v>
      </c>
      <c r="B1250" s="2757" t="str">
        <f t="shared" si="39"/>
        <v xml:space="preserve"> Credit Union (Ontario) debit cards</v>
      </c>
      <c r="C1250" s="2759" t="s">
        <v>14948</v>
      </c>
      <c r="D1250">
        <f t="shared" si="38"/>
        <v>7</v>
      </c>
    </row>
    <row r="1251" spans="1:4" x14ac:dyDescent="0.25">
      <c r="A1251" s="2756" t="s">
        <v>16369</v>
      </c>
      <c r="B1251" s="2757" t="str">
        <f t="shared" si="39"/>
        <v xml:space="preserve"> Suntrust Banks - ATM Card</v>
      </c>
      <c r="C1251" s="2759" t="s">
        <v>14949</v>
      </c>
      <c r="D1251">
        <f t="shared" si="38"/>
        <v>7</v>
      </c>
    </row>
    <row r="1252" spans="1:4" x14ac:dyDescent="0.25">
      <c r="A1252" s="2756" t="s">
        <v>16370</v>
      </c>
      <c r="B1252" s="2757" t="str">
        <f t="shared" si="39"/>
        <v xml:space="preserve"> Citibank Greece ATM Card</v>
      </c>
      <c r="C1252" s="2759" t="s">
        <v>14950</v>
      </c>
      <c r="D1252">
        <f t="shared" si="38"/>
        <v>7</v>
      </c>
    </row>
    <row r="1253" spans="1:4" x14ac:dyDescent="0.25">
      <c r="A1253" s="2756" t="s">
        <v>16371</v>
      </c>
      <c r="B1253" s="2757" t="str">
        <f t="shared" si="39"/>
        <v xml:space="preserve"> Branch Banking and Trust (BB&amp;T) ATM Card</v>
      </c>
      <c r="C1253" s="2759" t="s">
        <v>14951</v>
      </c>
      <c r="D1253">
        <f t="shared" si="38"/>
        <v>7</v>
      </c>
    </row>
    <row r="1254" spans="1:4" x14ac:dyDescent="0.25">
      <c r="A1254" s="2756" t="s">
        <v>16372</v>
      </c>
      <c r="B1254" s="2757" t="str">
        <f t="shared" si="39"/>
        <v xml:space="preserve"> Bank of America ATM Card</v>
      </c>
      <c r="C1254" s="2759" t="s">
        <v>14952</v>
      </c>
      <c r="D1254">
        <f t="shared" si="38"/>
        <v>7</v>
      </c>
    </row>
    <row r="1255" spans="1:4" x14ac:dyDescent="0.25">
      <c r="A1255" s="2756" t="s">
        <v>16373</v>
      </c>
      <c r="B1255" s="2757" t="str">
        <f t="shared" si="39"/>
        <v>D Canada Trust Interac/ATM Card</v>
      </c>
      <c r="C1255" s="2759" t="s">
        <v>14953</v>
      </c>
      <c r="D1255">
        <f t="shared" si="38"/>
        <v>7</v>
      </c>
    </row>
    <row r="1256" spans="1:4" x14ac:dyDescent="0.25">
      <c r="A1256" s="2756" t="s">
        <v>16374</v>
      </c>
      <c r="B1256" s="2757" t="str">
        <f t="shared" si="39"/>
        <v xml:space="preserve"> TARJETA NARANJA (Argentina)</v>
      </c>
      <c r="C1256" s="2759" t="s">
        <v>14954</v>
      </c>
      <c r="D1256">
        <f t="shared" si="38"/>
        <v>7</v>
      </c>
    </row>
    <row r="1257" spans="1:4" x14ac:dyDescent="0.25">
      <c r="A1257" s="2756" t="s">
        <v>16375</v>
      </c>
      <c r="B1257" s="2757" t="str">
        <f t="shared" si="39"/>
        <v xml:space="preserve"> Citibank Korea International ATM Card</v>
      </c>
      <c r="C1257" s="2759" t="s">
        <v>14955</v>
      </c>
      <c r="D1257">
        <f t="shared" si="38"/>
        <v>7</v>
      </c>
    </row>
    <row r="1258" spans="1:4" x14ac:dyDescent="0.25">
      <c r="A1258" s="2756" t="s">
        <v>16376</v>
      </c>
      <c r="B1258" s="2757" t="str">
        <f t="shared" si="39"/>
        <v xml:space="preserve"> National Bank of Greece Greece Debit Card</v>
      </c>
      <c r="C1258" s="2759" t="s">
        <v>14956</v>
      </c>
      <c r="D1258">
        <f t="shared" si="38"/>
        <v>7</v>
      </c>
    </row>
    <row r="1259" spans="1:4" x14ac:dyDescent="0.25">
      <c r="A1259" s="2756" t="s">
        <v>16377</v>
      </c>
      <c r="B1259" s="2757" t="str">
        <f t="shared" si="39"/>
        <v xml:space="preserve"> Maestro (debit card) Pekao</v>
      </c>
      <c r="C1259" s="2759" t="s">
        <v>14957</v>
      </c>
      <c r="D1259">
        <f t="shared" si="38"/>
        <v>7</v>
      </c>
    </row>
    <row r="1260" spans="1:4" x14ac:dyDescent="0.25">
      <c r="A1260" s="2756" t="s">
        <v>16378</v>
      </c>
      <c r="B1260" s="2757" t="str">
        <f t="shared" si="39"/>
        <v xml:space="preserve"> 'Choice Card', issued by HSBC, for the Cold Storage chain</v>
      </c>
      <c r="C1260" s="2759" t="s">
        <v>14958</v>
      </c>
      <c r="D1260">
        <f t="shared" si="38"/>
        <v>7</v>
      </c>
    </row>
    <row r="1261" spans="1:4" x14ac:dyDescent="0.25">
      <c r="A1261" s="2756" t="s">
        <v>16379</v>
      </c>
      <c r="B1261" s="2757" t="str">
        <f t="shared" si="39"/>
        <v xml:space="preserve"> Digital TV Converter Box $40.00 Coupons (USA) - DTV2009.GOV</v>
      </c>
      <c r="C1261" s="2759" t="s">
        <v>14959</v>
      </c>
      <c r="D1261">
        <f t="shared" si="38"/>
        <v>7</v>
      </c>
    </row>
    <row r="1262" spans="1:4" x14ac:dyDescent="0.25">
      <c r="A1262" s="2756" t="s">
        <v>16380</v>
      </c>
      <c r="B1262" s="2757" t="str">
        <f t="shared" si="39"/>
        <v xml:space="preserve"> All Korean Banks ATM/DEBIT Card</v>
      </c>
      <c r="C1262" s="2759" t="s">
        <v>14960</v>
      </c>
      <c r="D1262">
        <f t="shared" si="38"/>
        <v>5</v>
      </c>
    </row>
    <row r="1263" spans="1:4" x14ac:dyDescent="0.25">
      <c r="A1263" s="2756" t="s">
        <v>16381</v>
      </c>
      <c r="B1263" s="2757" t="str">
        <f t="shared" si="39"/>
        <v xml:space="preserve"> Standard Chartered Bank (Hong Kong) ATM Card</v>
      </c>
      <c r="C1263" s="2759" t="s">
        <v>14961</v>
      </c>
      <c r="D1263">
        <f t="shared" si="38"/>
        <v>7</v>
      </c>
    </row>
    <row r="1264" spans="1:4" x14ac:dyDescent="0.25">
      <c r="A1264" s="2756" t="s">
        <v>16382</v>
      </c>
      <c r="B1264" s="2757" t="str">
        <f t="shared" si="39"/>
        <v xml:space="preserve"> MCB</v>
      </c>
      <c r="C1264" s="2759" t="s">
        <v>14962</v>
      </c>
      <c r="D1264">
        <f t="shared" si="38"/>
        <v>5</v>
      </c>
    </row>
    <row r="1265" spans="1:4" x14ac:dyDescent="0.25">
      <c r="A1265" s="771" t="s">
        <v>16383</v>
      </c>
      <c r="B1265" s="185" t="str">
        <f t="shared" si="39"/>
        <v xml:space="preserve"> Wegmans Shoppers Card</v>
      </c>
      <c r="C1265" s="3083" t="s">
        <v>14963</v>
      </c>
      <c r="D1265">
        <f t="shared" si="38"/>
        <v>7</v>
      </c>
    </row>
    <row r="1266" spans="1:4" x14ac:dyDescent="0.25">
      <c r="A1266" s="771" t="s">
        <v>16384</v>
      </c>
      <c r="B1266" s="185" t="str">
        <f t="shared" si="39"/>
        <v xml:space="preserve"> Hudson's Bay Company</v>
      </c>
      <c r="C1266" s="3083" t="s">
        <v>14964</v>
      </c>
      <c r="D1266">
        <f t="shared" si="38"/>
        <v>13</v>
      </c>
    </row>
    <row r="1267" spans="1:4" x14ac:dyDescent="0.25">
      <c r="A1267" s="771" t="s">
        <v>16385</v>
      </c>
      <c r="B1267" s="185" t="str">
        <f t="shared" si="39"/>
        <v xml:space="preserve"> Safeway</v>
      </c>
      <c r="C1267" s="3083" t="s">
        <v>14965</v>
      </c>
      <c r="D1267">
        <f t="shared" si="38"/>
        <v>7</v>
      </c>
    </row>
    <row r="1268" spans="1:4" x14ac:dyDescent="0.25">
      <c r="A1268" s="771" t="s">
        <v>16386</v>
      </c>
      <c r="B1268" s="185" t="str">
        <f t="shared" si="39"/>
        <v xml:space="preserve"> Fastcard Gift Cards</v>
      </c>
      <c r="C1268" s="3083" t="s">
        <v>14966</v>
      </c>
      <c r="D1268">
        <f t="shared" si="38"/>
        <v>7</v>
      </c>
    </row>
    <row r="1269" spans="1:4" x14ac:dyDescent="0.25">
      <c r="A1269" s="771" t="s">
        <v>16387</v>
      </c>
      <c r="B1269" s="185" t="str">
        <f t="shared" si="39"/>
        <v xml:space="preserve"> ValueLink stored value card (Starbucks, Borders Books, et al.)</v>
      </c>
      <c r="C1269" s="3083" t="s">
        <v>14967</v>
      </c>
      <c r="D1269">
        <f t="shared" si="38"/>
        <v>7</v>
      </c>
    </row>
    <row r="1270" spans="1:4" x14ac:dyDescent="0.25">
      <c r="A1270" s="771" t="s">
        <v>16388</v>
      </c>
      <c r="B1270" s="185" t="str">
        <f t="shared" si="39"/>
        <v xml:space="preserve"> ARI Canada - Ontario government</v>
      </c>
      <c r="C1270" s="3083" t="s">
        <v>14968</v>
      </c>
      <c r="D1270">
        <f t="shared" si="38"/>
        <v>7</v>
      </c>
    </row>
    <row r="1271" spans="1:4" x14ac:dyDescent="0.25">
      <c r="A1271" s="771" t="s">
        <v>16389</v>
      </c>
      <c r="B1271" s="185" t="str">
        <f t="shared" si="39"/>
        <v xml:space="preserve"> Discover Card Credit Card</v>
      </c>
      <c r="C1271" s="3083" t="s">
        <v>14969</v>
      </c>
      <c r="D1271">
        <f t="shared" si="38"/>
        <v>5</v>
      </c>
    </row>
    <row r="1272" spans="1:4" x14ac:dyDescent="0.25">
      <c r="A1272" s="771" t="s">
        <v>16390</v>
      </c>
      <c r="B1272" s="185" t="str">
        <f t="shared" si="39"/>
        <v>ANESCO (former BancUnion) Maestro Debit card</v>
      </c>
      <c r="C1272" s="3083" t="s">
        <v>14970</v>
      </c>
      <c r="D1272">
        <f t="shared" si="38"/>
        <v>5</v>
      </c>
    </row>
    <row r="1273" spans="1:4" x14ac:dyDescent="0.25">
      <c r="A1273" s="771" t="s">
        <v>16391</v>
      </c>
      <c r="B1273" s="185" t="str">
        <f t="shared" si="39"/>
        <v xml:space="preserve"> Bank of China Unionpay Debit card (GreatWall Debit Card)</v>
      </c>
      <c r="C1273" s="3083" t="s">
        <v>14971</v>
      </c>
      <c r="D1273">
        <f t="shared" si="38"/>
        <v>7</v>
      </c>
    </row>
    <row r="1274" spans="1:4" x14ac:dyDescent="0.25">
      <c r="A1274" s="771" t="s">
        <v>16392</v>
      </c>
      <c r="B1274" s="185" t="str">
        <f t="shared" si="39"/>
        <v xml:space="preserve"> Bancolombia</v>
      </c>
      <c r="C1274" s="3083" t="s">
        <v>14972</v>
      </c>
      <c r="D1274">
        <f t="shared" si="38"/>
        <v>5</v>
      </c>
    </row>
    <row r="1275" spans="1:4" x14ac:dyDescent="0.25">
      <c r="A1275" s="771" t="s">
        <v>16393</v>
      </c>
      <c r="B1275" s="185" t="str">
        <f t="shared" si="39"/>
        <v xml:space="preserve"> ING Direct Canada ATM Card</v>
      </c>
      <c r="C1275" s="3083" t="s">
        <v>14973</v>
      </c>
      <c r="D1275">
        <f t="shared" si="38"/>
        <v>7</v>
      </c>
    </row>
    <row r="1276" spans="1:4" x14ac:dyDescent="0.25">
      <c r="A1276" s="771" t="s">
        <v>16394</v>
      </c>
      <c r="B1276" s="185" t="str">
        <f t="shared" si="39"/>
        <v xml:space="preserve"> A GAP card that carries GAP, Banana Republic and Old Navy logos, issued by GE Money Bank.</v>
      </c>
      <c r="C1276" s="3083" t="s">
        <v>14974</v>
      </c>
      <c r="D1276">
        <f t="shared" si="38"/>
        <v>7</v>
      </c>
    </row>
    <row r="1277" spans="1:4" x14ac:dyDescent="0.25">
      <c r="A1277" s="771" t="s">
        <v>16395</v>
      </c>
      <c r="B1277" s="185" t="str">
        <f t="shared" si="39"/>
        <v xml:space="preserve"> President's Choice Financial Canada Debit Card (ATM/Interac)</v>
      </c>
      <c r="C1277" s="3083" t="s">
        <v>14975</v>
      </c>
      <c r="D1277">
        <f t="shared" si="38"/>
        <v>7</v>
      </c>
    </row>
    <row r="1278" spans="1:4" x14ac:dyDescent="0.25">
      <c r="A1278" s="771" t="s">
        <v>16396</v>
      </c>
      <c r="B1278" s="185" t="str">
        <f t="shared" si="39"/>
        <v xml:space="preserve"> Brandsmart USA Credit Card</v>
      </c>
      <c r="C1278" s="3083" t="s">
        <v>14976</v>
      </c>
      <c r="D1278">
        <f t="shared" ref="D1278:D1341" si="40">SEARCH(" ",C1278)</f>
        <v>5</v>
      </c>
    </row>
    <row r="1279" spans="1:4" x14ac:dyDescent="0.25">
      <c r="A1279" s="771" t="s">
        <v>16397</v>
      </c>
      <c r="B1279" s="185" t="str">
        <f t="shared" si="39"/>
        <v xml:space="preserve"> Wichita State University "Shocker Card" (a stored value card)</v>
      </c>
      <c r="C1279" s="3083" t="s">
        <v>14977</v>
      </c>
      <c r="D1279">
        <f t="shared" si="40"/>
        <v>7</v>
      </c>
    </row>
    <row r="1280" spans="1:4" x14ac:dyDescent="0.25">
      <c r="A1280" s="771" t="s">
        <v>16398</v>
      </c>
      <c r="B1280" s="185" t="str">
        <f t="shared" si="39"/>
        <v xml:space="preserve"> CN Bank of Beijing Debit Card Visa Interlink/China UnionPay CNY</v>
      </c>
      <c r="C1280" s="3083" t="s">
        <v>14978</v>
      </c>
      <c r="D1280">
        <f t="shared" si="40"/>
        <v>7</v>
      </c>
    </row>
    <row r="1281" spans="1:4" x14ac:dyDescent="0.25">
      <c r="A1281" s="771" t="s">
        <v>16399</v>
      </c>
      <c r="B1281" s="185" t="str">
        <f t="shared" si="39"/>
        <v xml:space="preserve"> Shoppers Drug Mart Optimum Program</v>
      </c>
      <c r="C1281" s="3083" t="s">
        <v>14979</v>
      </c>
      <c r="D1281">
        <f t="shared" si="40"/>
        <v>7</v>
      </c>
    </row>
    <row r="1282" spans="1:4" x14ac:dyDescent="0.25">
      <c r="A1282" s="771" t="s">
        <v>16400</v>
      </c>
      <c r="B1282" s="185" t="str">
        <f t="shared" ref="B1282:B1345" si="41">MID(C1282,D1282 + 2,1000)</f>
        <v xml:space="preserve"> Walmart Credit Card</v>
      </c>
      <c r="C1282" s="3083" t="s">
        <v>14980</v>
      </c>
      <c r="D1282">
        <f t="shared" si="40"/>
        <v>7</v>
      </c>
    </row>
    <row r="1283" spans="1:4" x14ac:dyDescent="0.25">
      <c r="A1283" s="771" t="s">
        <v>16401</v>
      </c>
      <c r="B1283" s="185" t="str">
        <f t="shared" si="41"/>
        <v xml:space="preserve"> (CN) Bank of Hangzhou Debit Card, China UnionPay</v>
      </c>
      <c r="C1283" s="3083" t="s">
        <v>14981</v>
      </c>
      <c r="D1283">
        <f t="shared" si="40"/>
        <v>7</v>
      </c>
    </row>
    <row r="1284" spans="1:4" x14ac:dyDescent="0.25">
      <c r="A1284" s="771" t="s">
        <v>16402</v>
      </c>
      <c r="B1284" s="185" t="str">
        <f t="shared" si="41"/>
        <v xml:space="preserve"> Palm Desert National Bank, USA (IKobo.com Money-transfer debit card)</v>
      </c>
      <c r="C1284" s="3083" t="s">
        <v>14982</v>
      </c>
      <c r="D1284">
        <f t="shared" si="40"/>
        <v>7</v>
      </c>
    </row>
    <row r="1285" spans="1:4" x14ac:dyDescent="0.25">
      <c r="A1285" s="771" t="s">
        <v>16403</v>
      </c>
      <c r="B1285" s="185" t="str">
        <f t="shared" si="41"/>
        <v xml:space="preserve"> Starbucks Card (Starbucks Europe Ltd)</v>
      </c>
      <c r="C1285" s="3083" t="s">
        <v>14983</v>
      </c>
      <c r="D1285">
        <f t="shared" si="40"/>
        <v>7</v>
      </c>
    </row>
    <row r="1286" spans="1:4" x14ac:dyDescent="0.25">
      <c r="A1286" s="771" t="s">
        <v>16404</v>
      </c>
      <c r="B1286" s="185" t="str">
        <f t="shared" si="41"/>
        <v xml:space="preserve"> Citibank (Home Depot) Card</v>
      </c>
      <c r="C1286" s="3083" t="s">
        <v>14984</v>
      </c>
      <c r="D1286">
        <f t="shared" si="40"/>
        <v>5</v>
      </c>
    </row>
    <row r="1287" spans="1:4" x14ac:dyDescent="0.25">
      <c r="A1287" s="771" t="s">
        <v>16405</v>
      </c>
      <c r="B1287" s="185" t="str">
        <f t="shared" si="41"/>
        <v xml:space="preserve"> STAPLES Canada Enterprise Credit Card (issued by Citi Cards Canada)</v>
      </c>
      <c r="C1287" s="3083" t="s">
        <v>14985</v>
      </c>
      <c r="D1287">
        <f t="shared" si="40"/>
        <v>7</v>
      </c>
    </row>
    <row r="1288" spans="1:4" x14ac:dyDescent="0.25">
      <c r="A1288" s="771" t="s">
        <v>16406</v>
      </c>
      <c r="B1288" s="185" t="str">
        <f t="shared" si="41"/>
        <v xml:space="preserve"> Stockmann Card</v>
      </c>
      <c r="C1288" s="3083" t="s">
        <v>14986</v>
      </c>
      <c r="D1288">
        <f t="shared" si="40"/>
        <v>7</v>
      </c>
    </row>
    <row r="1289" spans="1:4" x14ac:dyDescent="0.25">
      <c r="A1289" s="771" t="s">
        <v>16407</v>
      </c>
      <c r="B1289" s="185" t="str">
        <f t="shared" si="41"/>
        <v xml:space="preserve"> McDonald's Gift Card (serviced by ValueLink)</v>
      </c>
      <c r="C1289" s="3083" t="s">
        <v>14987</v>
      </c>
      <c r="D1289">
        <f t="shared" si="40"/>
        <v>7</v>
      </c>
    </row>
    <row r="1290" spans="1:4" x14ac:dyDescent="0.25">
      <c r="A1290" s="771" t="s">
        <v>16408</v>
      </c>
      <c r="B1290" s="185" t="str">
        <f t="shared" si="41"/>
        <v xml:space="preserve"> KiwiBank Debit Card (Cirrus)</v>
      </c>
      <c r="C1290" s="3083" t="s">
        <v>14988</v>
      </c>
      <c r="D1290">
        <f t="shared" si="40"/>
        <v>7</v>
      </c>
    </row>
    <row r="1291" spans="1:4" x14ac:dyDescent="0.25">
      <c r="A1291" s="771" t="s">
        <v>16409</v>
      </c>
      <c r="B1291" s="185" t="str">
        <f t="shared" si="41"/>
        <v xml:space="preserve"> OBI Petrol Card</v>
      </c>
      <c r="C1291" s="3083" t="s">
        <v>14989</v>
      </c>
      <c r="D1291">
        <f t="shared" si="40"/>
        <v>7</v>
      </c>
    </row>
    <row r="1292" spans="1:4" x14ac:dyDescent="0.25">
      <c r="A1292" s="771" t="s">
        <v>16410</v>
      </c>
      <c r="B1292" s="185" t="str">
        <f t="shared" si="41"/>
        <v xml:space="preserve"> Walmart Canada Gift Card</v>
      </c>
      <c r="C1292" s="3083" t="s">
        <v>14990</v>
      </c>
      <c r="D1292">
        <f t="shared" si="40"/>
        <v>5</v>
      </c>
    </row>
    <row r="1293" spans="1:4" x14ac:dyDescent="0.25">
      <c r="A1293" s="771" t="s">
        <v>16411</v>
      </c>
      <c r="B1293" s="185" t="str">
        <f t="shared" si="41"/>
        <v xml:space="preserve"> Ikea Credit Card (issued by Citi Cards Canada)</v>
      </c>
      <c r="C1293" s="3083" t="s">
        <v>14991</v>
      </c>
      <c r="D1293">
        <f t="shared" si="40"/>
        <v>5</v>
      </c>
    </row>
    <row r="1294" spans="1:4" x14ac:dyDescent="0.25">
      <c r="A1294" s="771" t="s">
        <v>16412</v>
      </c>
      <c r="B1294" s="185" t="str">
        <f t="shared" si="41"/>
        <v xml:space="preserve"> Lowes (Canada) (issued by GE Money Canada)</v>
      </c>
      <c r="C1294" s="3083" t="s">
        <v>14992</v>
      </c>
      <c r="D1294">
        <f t="shared" si="40"/>
        <v>5</v>
      </c>
    </row>
    <row r="1295" spans="1:4" x14ac:dyDescent="0.25">
      <c r="A1295" s="771" t="s">
        <v>16413</v>
      </c>
      <c r="B1295" s="185" t="str">
        <f t="shared" si="41"/>
        <v xml:space="preserve"> Scene LP (Cineplex Entertainment)</v>
      </c>
      <c r="C1295" s="3083" t="s">
        <v>14993</v>
      </c>
      <c r="D1295">
        <f t="shared" si="40"/>
        <v>7</v>
      </c>
    </row>
    <row r="1296" spans="1:4" x14ac:dyDescent="0.25">
      <c r="A1296" s="771" t="s">
        <v>16414</v>
      </c>
      <c r="B1296" s="185" t="str">
        <f t="shared" si="41"/>
        <v xml:space="preserve"> More Rewards (Overwaitea Food Group loyalty card, BC and AB, Canada)</v>
      </c>
      <c r="C1296" s="3083" t="s">
        <v>14994</v>
      </c>
      <c r="D1296">
        <f t="shared" si="40"/>
        <v>7</v>
      </c>
    </row>
    <row r="1297" spans="1:4" x14ac:dyDescent="0.25">
      <c r="A1297" s="771" t="s">
        <v>16415</v>
      </c>
      <c r="B1297" s="185" t="str">
        <f t="shared" si="41"/>
        <v xml:space="preserve"> Svyaznoy Club loyalty card</v>
      </c>
      <c r="C1297" s="3083" t="s">
        <v>14995</v>
      </c>
      <c r="D1297">
        <f t="shared" si="40"/>
        <v>7</v>
      </c>
    </row>
    <row r="1298" spans="1:4" x14ac:dyDescent="0.25">
      <c r="A1298" s="771" t="s">
        <v>16416</v>
      </c>
      <c r="B1298" s="185" t="str">
        <f t="shared" si="41"/>
        <v xml:space="preserve"> Tim Hortons QuickPay Tim Card</v>
      </c>
      <c r="C1298" s="3083" t="s">
        <v>14996</v>
      </c>
      <c r="D1298">
        <f t="shared" si="40"/>
        <v>7</v>
      </c>
    </row>
    <row r="1299" spans="1:4" x14ac:dyDescent="0.25">
      <c r="A1299" s="771" t="s">
        <v>16417</v>
      </c>
      <c r="B1299" s="185" t="str">
        <f t="shared" si="41"/>
        <v xml:space="preserve"> Starbucks Card - USA &amp; Canada</v>
      </c>
      <c r="C1299" s="3083" t="s">
        <v>14997</v>
      </c>
      <c r="D1299">
        <f t="shared" si="40"/>
        <v>5</v>
      </c>
    </row>
    <row r="1300" spans="1:4" x14ac:dyDescent="0.25">
      <c r="A1300" s="771" t="s">
        <v>16418</v>
      </c>
      <c r="B1300" s="185" t="str">
        <f t="shared" si="41"/>
        <v xml:space="preserve"> Shinhan Card</v>
      </c>
      <c r="C1300" s="3083" t="s">
        <v>14998</v>
      </c>
      <c r="D1300">
        <f t="shared" si="40"/>
        <v>5</v>
      </c>
    </row>
    <row r="1301" spans="1:4" x14ac:dyDescent="0.25">
      <c r="A1301" s="771" t="s">
        <v>16419</v>
      </c>
      <c r="B1301" s="185" t="str">
        <f t="shared" si="41"/>
        <v xml:space="preserve"> Starbucks Card - Europe</v>
      </c>
      <c r="C1301" s="3083" t="s">
        <v>14999</v>
      </c>
      <c r="D1301">
        <f t="shared" si="40"/>
        <v>7</v>
      </c>
    </row>
    <row r="1302" spans="1:4" x14ac:dyDescent="0.25">
      <c r="A1302" s="771" t="s">
        <v>16420</v>
      </c>
      <c r="B1302" s="185" t="str">
        <f t="shared" si="41"/>
        <v xml:space="preserve"> Club Sobeys (Canada)</v>
      </c>
      <c r="C1302" s="3083" t="s">
        <v>15000</v>
      </c>
      <c r="D1302">
        <f t="shared" si="40"/>
        <v>7</v>
      </c>
    </row>
    <row r="1303" spans="1:4" x14ac:dyDescent="0.25">
      <c r="A1303" s="771" t="s">
        <v>16421</v>
      </c>
      <c r="B1303" s="185" t="str">
        <f t="shared" si="41"/>
        <v xml:space="preserve"> Commonwealth Finance Solutions Ltd</v>
      </c>
      <c r="C1303" s="3083" t="s">
        <v>15001</v>
      </c>
      <c r="D1303">
        <f t="shared" si="40"/>
        <v>7</v>
      </c>
    </row>
    <row r="1304" spans="1:4" x14ac:dyDescent="0.25">
      <c r="A1304" s="771" t="s">
        <v>16422</v>
      </c>
      <c r="B1304" s="185" t="str">
        <f t="shared" si="41"/>
        <v xml:space="preserve"> MoneyTech Inc. - Brazil</v>
      </c>
      <c r="C1304" s="3083" t="s">
        <v>15002</v>
      </c>
      <c r="D1304">
        <f t="shared" si="40"/>
        <v>7</v>
      </c>
    </row>
    <row r="1305" spans="1:4" x14ac:dyDescent="0.25">
      <c r="A1305" s="771" t="s">
        <v>16423</v>
      </c>
      <c r="B1305" s="185" t="str">
        <f t="shared" si="41"/>
        <v xml:space="preserve"> Revolution MoneyExchange</v>
      </c>
      <c r="C1305" s="3083" t="s">
        <v>15003</v>
      </c>
      <c r="D1305">
        <f t="shared" si="40"/>
        <v>7</v>
      </c>
    </row>
    <row r="1306" spans="1:4" x14ac:dyDescent="0.25">
      <c r="A1306" s="771" t="s">
        <v>16424</v>
      </c>
      <c r="B1306" s="185" t="str">
        <f t="shared" si="41"/>
        <v xml:space="preserve"> PRJ Financial Services - Karum Group LLC</v>
      </c>
      <c r="C1306" s="3083" t="s">
        <v>15004</v>
      </c>
      <c r="D1306">
        <f t="shared" si="40"/>
        <v>7</v>
      </c>
    </row>
    <row r="1307" spans="1:4" x14ac:dyDescent="0.25">
      <c r="A1307" s="771" t="s">
        <v>16425</v>
      </c>
      <c r="B1307" s="185" t="str">
        <f t="shared" si="41"/>
        <v xml:space="preserve"> Starbucks Card - Korea</v>
      </c>
      <c r="C1307" s="3083" t="s">
        <v>15005</v>
      </c>
      <c r="D1307">
        <f t="shared" si="40"/>
        <v>7</v>
      </c>
    </row>
    <row r="1308" spans="1:4" x14ac:dyDescent="0.25">
      <c r="A1308" s="771" t="s">
        <v>16426</v>
      </c>
      <c r="B1308" s="185" t="str">
        <f t="shared" si="41"/>
        <v xml:space="preserve"> Starbucks Card - Korea</v>
      </c>
      <c r="C1308" s="3083" t="s">
        <v>15006</v>
      </c>
      <c r="D1308">
        <f t="shared" si="40"/>
        <v>7</v>
      </c>
    </row>
    <row r="1309" spans="1:4" x14ac:dyDescent="0.25">
      <c r="A1309" s="771" t="s">
        <v>16427</v>
      </c>
      <c r="B1309" s="185" t="str">
        <f t="shared" si="41"/>
        <v xml:space="preserve"> Bank of Communications Hong Kong Branch Expo 2010 Shanghai China CUP Gift Card (HK)</v>
      </c>
      <c r="C1309" s="3083" t="s">
        <v>15007</v>
      </c>
      <c r="D1309">
        <f t="shared" si="40"/>
        <v>7</v>
      </c>
    </row>
    <row r="1310" spans="1:4" x14ac:dyDescent="0.25">
      <c r="A1310" s="771" t="s">
        <v>16428</v>
      </c>
      <c r="B1310" s="185" t="str">
        <f t="shared" si="41"/>
        <v xml:space="preserve"> Bank of Communications Expo 2010 Shanghai China Prepaid Card (China)</v>
      </c>
      <c r="C1310" s="3083" t="s">
        <v>15008</v>
      </c>
      <c r="D1310">
        <f t="shared" si="40"/>
        <v>7</v>
      </c>
    </row>
    <row r="1311" spans="1:4" x14ac:dyDescent="0.25">
      <c r="A1311" s="771" t="s">
        <v>16429</v>
      </c>
      <c r="B1311" s="185" t="str">
        <f t="shared" si="41"/>
        <v xml:space="preserve"> Zheshang Bank Debit Card (CN)</v>
      </c>
      <c r="C1311" s="3083" t="s">
        <v>15009</v>
      </c>
      <c r="D1311">
        <f t="shared" si="40"/>
        <v>7</v>
      </c>
    </row>
    <row r="1312" spans="1:4" x14ac:dyDescent="0.25">
      <c r="A1312" s="771" t="s">
        <v>16430</v>
      </c>
      <c r="B1312" s="185" t="str">
        <f t="shared" si="41"/>
        <v xml:space="preserve"> Bank of China (Hong Kong) BOC Card - Debit (HK)</v>
      </c>
      <c r="C1312" s="3083" t="s">
        <v>15010</v>
      </c>
      <c r="D1312">
        <f t="shared" si="40"/>
        <v>7</v>
      </c>
    </row>
    <row r="1313" spans="1:4" x14ac:dyDescent="0.25">
      <c r="A1313" s="771" t="s">
        <v>16431</v>
      </c>
      <c r="B1313" s="185" t="str">
        <f t="shared" si="41"/>
        <v xml:space="preserve"> Woori Bank UnionPay Shanghai Tourism Card (CN)</v>
      </c>
      <c r="C1313" s="3083" t="s">
        <v>15011</v>
      </c>
      <c r="D1313">
        <f t="shared" si="40"/>
        <v>7</v>
      </c>
    </row>
    <row r="1314" spans="1:4" x14ac:dyDescent="0.25">
      <c r="A1314" s="771" t="s">
        <v>16432</v>
      </c>
      <c r="B1314" s="185" t="str">
        <f t="shared" si="41"/>
        <v xml:space="preserve"> Zhejiang Tailong Commercial Bank Debit Card (CN)</v>
      </c>
      <c r="C1314" s="3083" t="s">
        <v>15012</v>
      </c>
      <c r="D1314">
        <f t="shared" si="40"/>
        <v>7</v>
      </c>
    </row>
    <row r="1315" spans="1:4" x14ac:dyDescent="0.25">
      <c r="A1315" s="771" t="s">
        <v>16433</v>
      </c>
      <c r="B1315" s="185" t="str">
        <f t="shared" si="41"/>
        <v xml:space="preserve"> CN ICBC Peony Money Link Card</v>
      </c>
      <c r="C1315" s="3083" t="s">
        <v>15013</v>
      </c>
      <c r="D1315">
        <f t="shared" si="40"/>
        <v>7</v>
      </c>
    </row>
    <row r="1316" spans="1:4" x14ac:dyDescent="0.25">
      <c r="A1316" s="771" t="s">
        <v>16434</v>
      </c>
      <c r="B1316" s="185" t="str">
        <f t="shared" si="41"/>
        <v xml:space="preserve"> CN ICBC Peony Money Link Card</v>
      </c>
      <c r="C1316" s="3083" t="s">
        <v>15014</v>
      </c>
      <c r="D1316">
        <f t="shared" si="40"/>
        <v>7</v>
      </c>
    </row>
    <row r="1317" spans="1:4" x14ac:dyDescent="0.25">
      <c r="A1317" s="771" t="s">
        <v>16435</v>
      </c>
      <c r="B1317" s="185" t="str">
        <f t="shared" si="41"/>
        <v xml:space="preserve"> CN ICBC Peony Money Link Card E-Age</v>
      </c>
      <c r="C1317" s="3083" t="s">
        <v>15015</v>
      </c>
      <c r="D1317">
        <f t="shared" si="40"/>
        <v>7</v>
      </c>
    </row>
    <row r="1318" spans="1:4" x14ac:dyDescent="0.25">
      <c r="A1318" s="771" t="s">
        <v>16436</v>
      </c>
      <c r="B1318" s="185" t="str">
        <f t="shared" si="41"/>
        <v xml:space="preserve"> CN ICBC Peony Money Link Card E-Age</v>
      </c>
      <c r="C1318" s="3083" t="s">
        <v>15016</v>
      </c>
      <c r="D1318">
        <f t="shared" si="40"/>
        <v>7</v>
      </c>
    </row>
    <row r="1319" spans="1:4" x14ac:dyDescent="0.25">
      <c r="A1319" s="771" t="s">
        <v>16437</v>
      </c>
      <c r="B1319" s="185" t="str">
        <f t="shared" si="41"/>
        <v xml:space="preserve"> CN ICBC Elite Club Account Card</v>
      </c>
      <c r="C1319" s="3083" t="s">
        <v>15017</v>
      </c>
      <c r="D1319">
        <f t="shared" si="40"/>
        <v>7</v>
      </c>
    </row>
    <row r="1320" spans="1:4" x14ac:dyDescent="0.25">
      <c r="A1320" s="771" t="s">
        <v>16438</v>
      </c>
      <c r="B1320" s="185" t="str">
        <f t="shared" si="41"/>
        <v xml:space="preserve"> CN ICBC Peony Quasi-Credit Card</v>
      </c>
      <c r="C1320" s="3083" t="s">
        <v>15018</v>
      </c>
      <c r="D1320">
        <f t="shared" si="40"/>
        <v>7</v>
      </c>
    </row>
    <row r="1321" spans="1:4" x14ac:dyDescent="0.25">
      <c r="A1321" s="771" t="s">
        <v>16439</v>
      </c>
      <c r="B1321" s="185" t="str">
        <f t="shared" si="41"/>
        <v xml:space="preserve"> Chong Hing Bank China Unionpay Gift Card (HK)</v>
      </c>
      <c r="C1321" s="3083" t="s">
        <v>15019</v>
      </c>
      <c r="D1321">
        <f t="shared" si="40"/>
        <v>7</v>
      </c>
    </row>
    <row r="1322" spans="1:4" x14ac:dyDescent="0.25">
      <c r="A1322" s="771" t="s">
        <v>16440</v>
      </c>
      <c r="B1322" s="185" t="str">
        <f t="shared" si="41"/>
        <v xml:space="preserve"> Bank of Communications Pacific Card Debit Card</v>
      </c>
      <c r="C1322" s="3083" t="s">
        <v>15020</v>
      </c>
      <c r="D1322">
        <f t="shared" si="40"/>
        <v>7</v>
      </c>
    </row>
    <row r="1323" spans="1:4" x14ac:dyDescent="0.25">
      <c r="A1323" s="771" t="s">
        <v>16441</v>
      </c>
      <c r="B1323" s="185" t="str">
        <f t="shared" si="41"/>
        <v xml:space="preserve"> BestBuy UnionPay Credit Card by Bank of Communications/HSBC</v>
      </c>
      <c r="C1323" s="3083" t="s">
        <v>15021</v>
      </c>
      <c r="D1323">
        <f t="shared" si="40"/>
        <v>7</v>
      </c>
    </row>
    <row r="1324" spans="1:4" x14ac:dyDescent="0.25">
      <c r="A1324" s="771" t="s">
        <v>16442</v>
      </c>
      <c r="B1324" s="185" t="str">
        <f t="shared" si="41"/>
        <v xml:space="preserve"> Bank of Communications Expo 2010 Shanghai China CUP Special Edition Debit Card (CN)</v>
      </c>
      <c r="C1324" s="3083" t="s">
        <v>15022</v>
      </c>
      <c r="D1324">
        <f t="shared" si="40"/>
        <v>7</v>
      </c>
    </row>
    <row r="1325" spans="1:4" x14ac:dyDescent="0.25">
      <c r="A1325" s="771" t="s">
        <v>16443</v>
      </c>
      <c r="B1325" s="185" t="str">
        <f t="shared" si="41"/>
        <v xml:space="preserve"> The Bank of East Asia UnionPay Dual Currency Platinum Credit Card (HK)</v>
      </c>
      <c r="C1325" s="3083" t="s">
        <v>15023</v>
      </c>
      <c r="D1325">
        <f t="shared" si="40"/>
        <v>7</v>
      </c>
    </row>
    <row r="1326" spans="1:4" x14ac:dyDescent="0.25">
      <c r="A1326" s="771" t="s">
        <v>16444</v>
      </c>
      <c r="B1326" s="185" t="str">
        <f t="shared" si="41"/>
        <v xml:space="preserve"> Zheshang Bank Debit Card (CN)</v>
      </c>
      <c r="C1326" s="3083" t="s">
        <v>15024</v>
      </c>
      <c r="D1326">
        <f t="shared" si="40"/>
        <v>7</v>
      </c>
    </row>
    <row r="1327" spans="1:4" x14ac:dyDescent="0.25">
      <c r="A1327" s="771" t="s">
        <v>16445</v>
      </c>
      <c r="B1327" s="185" t="str">
        <f t="shared" si="41"/>
        <v xml:space="preserve"> Qilu Bank Debit Card (CN)</v>
      </c>
      <c r="C1327" s="3083" t="s">
        <v>15025</v>
      </c>
      <c r="D1327">
        <f t="shared" si="40"/>
        <v>7</v>
      </c>
    </row>
    <row r="1328" spans="1:4" x14ac:dyDescent="0.25">
      <c r="A1328" s="771" t="s">
        <v>16446</v>
      </c>
      <c r="B1328" s="185" t="str">
        <f t="shared" si="41"/>
        <v xml:space="preserve"> CCB (Asia) CUP Credit Card (HK)</v>
      </c>
      <c r="C1328" s="3083" t="s">
        <v>15026</v>
      </c>
      <c r="D1328">
        <f t="shared" si="40"/>
        <v>7</v>
      </c>
    </row>
    <row r="1329" spans="1:4" x14ac:dyDescent="0.25">
      <c r="A1329" s="771" t="s">
        <v>16447</v>
      </c>
      <c r="B1329" s="185" t="str">
        <f t="shared" si="41"/>
        <v xml:space="preserve"> Hang Seng Bank Green Banking Smart Card - Debit (HK)</v>
      </c>
      <c r="C1329" s="3083" t="s">
        <v>15027</v>
      </c>
      <c r="D1329">
        <f t="shared" si="40"/>
        <v>7</v>
      </c>
    </row>
    <row r="1330" spans="1:4" x14ac:dyDescent="0.25">
      <c r="A1330" s="771" t="s">
        <v>16448</v>
      </c>
      <c r="B1330" s="185" t="str">
        <f t="shared" si="41"/>
        <v xml:space="preserve"> Hang Seng Bank Hang Seng Card - Debit (HK)</v>
      </c>
      <c r="C1330" s="3083" t="s">
        <v>15028</v>
      </c>
      <c r="D1330">
        <f t="shared" si="40"/>
        <v>7</v>
      </c>
    </row>
    <row r="1331" spans="1:4" x14ac:dyDescent="0.25">
      <c r="A1331" s="771" t="s">
        <v>16449</v>
      </c>
      <c r="B1331" s="185" t="str">
        <f t="shared" si="41"/>
        <v xml:space="preserve"> Taizhou Bank DaTang Debit card (CN)</v>
      </c>
      <c r="C1331" s="3083" t="s">
        <v>15029</v>
      </c>
      <c r="D1331">
        <f t="shared" si="40"/>
        <v>7</v>
      </c>
    </row>
    <row r="1332" spans="1:4" x14ac:dyDescent="0.25">
      <c r="A1332" s="771" t="s">
        <v>16450</v>
      </c>
      <c r="B1332" s="185" t="str">
        <f t="shared" si="41"/>
        <v xml:space="preserve"> DBS Octopus ATM Card - Debit (HK)</v>
      </c>
      <c r="C1332" s="3083" t="s">
        <v>15030</v>
      </c>
      <c r="D1332">
        <f t="shared" si="40"/>
        <v>7</v>
      </c>
    </row>
    <row r="1333" spans="1:4" x14ac:dyDescent="0.25">
      <c r="A1333" s="771" t="s">
        <v>16451</v>
      </c>
      <c r="B1333" s="185" t="str">
        <f t="shared" si="41"/>
        <v xml:space="preserve"> Shanghai Pudong Development Bank UnionPay</v>
      </c>
      <c r="C1333" s="3083" t="s">
        <v>15031</v>
      </c>
      <c r="D1333">
        <f t="shared" si="40"/>
        <v>5</v>
      </c>
    </row>
    <row r="1334" spans="1:4" x14ac:dyDescent="0.25">
      <c r="A1334" s="771" t="s">
        <v>16452</v>
      </c>
      <c r="B1334" s="185" t="str">
        <f t="shared" si="41"/>
        <v xml:space="preserve"> Guangdong Development Bank Debit(China UnionPay) Card (CN)</v>
      </c>
      <c r="C1334" s="3083" t="s">
        <v>15032</v>
      </c>
      <c r="D1334">
        <f t="shared" si="40"/>
        <v>7</v>
      </c>
    </row>
    <row r="1335" spans="1:4" x14ac:dyDescent="0.25">
      <c r="A1335" s="771" t="s">
        <v>16453</v>
      </c>
      <c r="B1335" s="185" t="str">
        <f t="shared" si="41"/>
        <v xml:space="preserve"> China Huaxia Bank Debit card, China Unionpay(CN)</v>
      </c>
      <c r="C1335" s="3083" t="s">
        <v>15033</v>
      </c>
      <c r="D1335">
        <f t="shared" si="40"/>
        <v>16</v>
      </c>
    </row>
    <row r="1336" spans="1:4" x14ac:dyDescent="0.25">
      <c r="A1336" s="771" t="s">
        <v>16454</v>
      </c>
      <c r="B1336" s="185" t="str">
        <f t="shared" si="41"/>
        <v xml:space="preserve"> CHINA EVERBRIGHT BANK Debit and Credit All in One Card (CN)</v>
      </c>
      <c r="C1336" s="3083" t="s">
        <v>15034</v>
      </c>
      <c r="D1336">
        <f t="shared" si="40"/>
        <v>7</v>
      </c>
    </row>
    <row r="1337" spans="1:4" x14ac:dyDescent="0.25">
      <c r="A1337" s="771" t="s">
        <v>16455</v>
      </c>
      <c r="B1337" s="185" t="str">
        <f t="shared" si="41"/>
        <v xml:space="preserve"> China Construction Bank Debit(China UnionPay) Card (CN)</v>
      </c>
      <c r="C1337" s="3083" t="s">
        <v>15035</v>
      </c>
      <c r="D1337">
        <f t="shared" si="40"/>
        <v>7</v>
      </c>
    </row>
    <row r="1338" spans="1:4" x14ac:dyDescent="0.25">
      <c r="A1338" s="771" t="s">
        <v>16456</v>
      </c>
      <c r="B1338" s="185" t="str">
        <f t="shared" si="41"/>
        <v xml:space="preserve"> Bank of China China UnionPay Credit Card (CN)</v>
      </c>
      <c r="C1338" s="3083" t="s">
        <v>15036</v>
      </c>
      <c r="D1338">
        <f t="shared" si="40"/>
        <v>7</v>
      </c>
    </row>
    <row r="1339" spans="1:4" x14ac:dyDescent="0.25">
      <c r="A1339" s="771" t="s">
        <v>16457</v>
      </c>
      <c r="B1339" s="185" t="str">
        <f t="shared" si="41"/>
        <v xml:space="preserve"> Bank of China China UnionPay Platinum Credit Card (SG)</v>
      </c>
      <c r="C1339" s="3083" t="s">
        <v>15037</v>
      </c>
      <c r="D1339">
        <f t="shared" si="40"/>
        <v>7</v>
      </c>
    </row>
    <row r="1340" spans="1:4" x14ac:dyDescent="0.25">
      <c r="A1340" s="771" t="s">
        <v>16458</v>
      </c>
      <c r="B1340" s="185" t="str">
        <f t="shared" si="41"/>
        <v xml:space="preserve"> Bank of East Asia UnionPay Debit Card (HK)</v>
      </c>
      <c r="C1340" s="3083" t="s">
        <v>15038</v>
      </c>
      <c r="D1340">
        <f t="shared" si="40"/>
        <v>7</v>
      </c>
    </row>
    <row r="1341" spans="1:4" x14ac:dyDescent="0.25">
      <c r="A1341" s="771" t="s">
        <v>16459</v>
      </c>
      <c r="B1341" s="185" t="str">
        <f t="shared" si="41"/>
        <v xml:space="preserve"> Standard Chartered UnionPay Debit Card (HK)</v>
      </c>
      <c r="C1341" s="3083" t="s">
        <v>15039</v>
      </c>
      <c r="D1341">
        <f t="shared" si="40"/>
        <v>7</v>
      </c>
    </row>
    <row r="1342" spans="1:4" x14ac:dyDescent="0.25">
      <c r="A1342" s="771" t="s">
        <v>16460</v>
      </c>
      <c r="B1342" s="185" t="str">
        <f t="shared" si="41"/>
        <v xml:space="preserve"> AEON Prepaid UnionPay Card (HK)</v>
      </c>
      <c r="C1342" s="3083" t="s">
        <v>15040</v>
      </c>
      <c r="D1342">
        <f t="shared" ref="D1342:D1405" si="42">SEARCH(" ",C1342)</f>
        <v>7</v>
      </c>
    </row>
    <row r="1343" spans="1:4" x14ac:dyDescent="0.25">
      <c r="A1343" s="771" t="s">
        <v>16461</v>
      </c>
      <c r="B1343" s="185" t="str">
        <f t="shared" si="41"/>
        <v xml:space="preserve"> Chong Hing Bank UnionPay Dual Currency Credit Card (HK)</v>
      </c>
      <c r="C1343" s="3083" t="s">
        <v>15041</v>
      </c>
      <c r="D1343">
        <f t="shared" si="42"/>
        <v>7</v>
      </c>
    </row>
    <row r="1344" spans="1:4" x14ac:dyDescent="0.25">
      <c r="A1344" s="771" t="s">
        <v>16462</v>
      </c>
      <c r="B1344" s="185" t="str">
        <f t="shared" si="41"/>
        <v xml:space="preserve"> Bank of Communications Hong Kong Branch UnionPay Dual Currency Diamond Credit Card (HK)</v>
      </c>
      <c r="C1344" s="3083" t="s">
        <v>15042</v>
      </c>
      <c r="D1344">
        <f t="shared" si="42"/>
        <v>7</v>
      </c>
    </row>
    <row r="1345" spans="1:4" x14ac:dyDescent="0.25">
      <c r="A1345" s="771" t="s">
        <v>16463</v>
      </c>
      <c r="B1345" s="185" t="str">
        <f t="shared" si="41"/>
        <v xml:space="preserve"> Bank of Communications Hong Kong Branch UnionPay Dual Currency Gold Credit Card (HK)</v>
      </c>
      <c r="C1345" s="3083" t="s">
        <v>15043</v>
      </c>
      <c r="D1345">
        <f t="shared" si="42"/>
        <v>7</v>
      </c>
    </row>
    <row r="1346" spans="1:4" x14ac:dyDescent="0.25">
      <c r="A1346" s="771" t="s">
        <v>16464</v>
      </c>
      <c r="B1346" s="185" t="str">
        <f t="shared" ref="B1346:B1409" si="43">MID(C1346,D1346 + 2,1000)</f>
        <v xml:space="preserve"> Bank of China (Hong Kong) UnionPay Dual Currency Gold Credit Card - HKD Account (HK)</v>
      </c>
      <c r="C1346" s="3083" t="s">
        <v>15044</v>
      </c>
      <c r="D1346">
        <f t="shared" si="42"/>
        <v>7</v>
      </c>
    </row>
    <row r="1347" spans="1:4" x14ac:dyDescent="0.25">
      <c r="A1347" s="771" t="s">
        <v>16465</v>
      </c>
      <c r="B1347" s="185" t="str">
        <f t="shared" si="43"/>
        <v xml:space="preserve"> Bank of China (Hong Kong) UnionPay Dual Currency Gold Credit Card - CNY Account (HK)</v>
      </c>
      <c r="C1347" s="3083" t="s">
        <v>15045</v>
      </c>
      <c r="D1347">
        <f t="shared" si="42"/>
        <v>7</v>
      </c>
    </row>
    <row r="1348" spans="1:4" x14ac:dyDescent="0.25">
      <c r="A1348" s="771" t="s">
        <v>16466</v>
      </c>
      <c r="B1348" s="185" t="str">
        <f t="shared" si="43"/>
        <v xml:space="preserve"> Bank of China (Hong Kong) UnionPay Dual Currency Platinum Credit Card - HKD Account (HK)</v>
      </c>
      <c r="C1348" s="3083" t="s">
        <v>15046</v>
      </c>
      <c r="D1348">
        <f t="shared" si="42"/>
        <v>7</v>
      </c>
    </row>
    <row r="1349" spans="1:4" x14ac:dyDescent="0.25">
      <c r="A1349" s="771" t="s">
        <v>16467</v>
      </c>
      <c r="B1349" s="185" t="str">
        <f t="shared" si="43"/>
        <v xml:space="preserve"> Bank of China (Hong Kong) UnionPay Dual Currency Platinum Credit Card - CNY Account (HK)</v>
      </c>
      <c r="C1349" s="3083" t="s">
        <v>15047</v>
      </c>
      <c r="D1349">
        <f t="shared" si="42"/>
        <v>7</v>
      </c>
    </row>
    <row r="1350" spans="1:4" x14ac:dyDescent="0.25">
      <c r="A1350" s="771" t="s">
        <v>16468</v>
      </c>
      <c r="B1350" s="185" t="str">
        <f t="shared" si="43"/>
        <v xml:space="preserve"> Wing Lung Bank UnionPay Dual Currency Platinum Credit Card (HK)</v>
      </c>
      <c r="C1350" s="3083" t="s">
        <v>15048</v>
      </c>
      <c r="D1350">
        <f t="shared" si="42"/>
        <v>7</v>
      </c>
    </row>
    <row r="1351" spans="1:4" x14ac:dyDescent="0.25">
      <c r="A1351" s="771" t="s">
        <v>16469</v>
      </c>
      <c r="B1351" s="185" t="str">
        <f t="shared" si="43"/>
        <v xml:space="preserve"> BC Card CUP Credit Card[6]</v>
      </c>
      <c r="C1351" s="3083" t="s">
        <v>15049</v>
      </c>
      <c r="D1351">
        <f t="shared" si="42"/>
        <v>5</v>
      </c>
    </row>
    <row r="1352" spans="1:4" x14ac:dyDescent="0.25">
      <c r="A1352" s="771" t="s">
        <v>16470</v>
      </c>
      <c r="B1352" s="185" t="str">
        <f t="shared" si="43"/>
        <v xml:space="preserve"> Wild Oats Gift Card</v>
      </c>
      <c r="C1352" s="3083" t="s">
        <v>15050</v>
      </c>
      <c r="D1352">
        <f t="shared" si="42"/>
        <v>7</v>
      </c>
    </row>
    <row r="1353" spans="1:4" x14ac:dyDescent="0.25">
      <c r="A1353" s="771" t="s">
        <v>16471</v>
      </c>
      <c r="B1353" s="185" t="str">
        <f t="shared" si="43"/>
        <v xml:space="preserve"> Aeroplan (Air Canada)</v>
      </c>
      <c r="C1353" s="3083" t="s">
        <v>15051</v>
      </c>
      <c r="D1353">
        <f t="shared" si="42"/>
        <v>7</v>
      </c>
    </row>
    <row r="1354" spans="1:4" x14ac:dyDescent="0.25">
      <c r="A1354" s="771" t="s">
        <v>16472</v>
      </c>
      <c r="B1354" s="185" t="str">
        <f t="shared" si="43"/>
        <v xml:space="preserve"> Disney Rewards Card (issued by Chase)* </v>
      </c>
      <c r="C1354" s="3083" t="s">
        <v>15052</v>
      </c>
      <c r="D1354">
        <f t="shared" si="42"/>
        <v>7</v>
      </c>
    </row>
    <row r="1355" spans="1:4" x14ac:dyDescent="0.25">
      <c r="A1355" s="771" t="s">
        <v>16473</v>
      </c>
      <c r="B1355" s="185" t="str">
        <f t="shared" si="43"/>
        <v xml:space="preserve"> Dexit</v>
      </c>
      <c r="C1355" s="3083" t="s">
        <v>15053</v>
      </c>
      <c r="D1355">
        <f t="shared" si="42"/>
        <v>7</v>
      </c>
    </row>
    <row r="1356" spans="1:4" x14ac:dyDescent="0.25">
      <c r="A1356" s="771" t="s">
        <v>16474</v>
      </c>
      <c r="B1356" s="185" t="str">
        <f t="shared" si="43"/>
        <v xml:space="preserve"> iCard (issued by ICICI Bank Canada)</v>
      </c>
      <c r="C1356" s="3083" t="s">
        <v>15054</v>
      </c>
      <c r="D1356">
        <f t="shared" si="42"/>
        <v>5</v>
      </c>
    </row>
    <row r="1357" spans="1:4" x14ac:dyDescent="0.25">
      <c r="A1357" s="771" t="s">
        <v>16475</v>
      </c>
      <c r="B1357" s="185" t="str">
        <f t="shared" si="43"/>
        <v xml:space="preserve"> virtual money inc</v>
      </c>
      <c r="C1357" s="3083" t="s">
        <v>15055</v>
      </c>
      <c r="D1357">
        <f t="shared" si="42"/>
        <v>7</v>
      </c>
    </row>
    <row r="1358" spans="1:4" x14ac:dyDescent="0.25">
      <c r="A1358" s="771" t="s">
        <v>16476</v>
      </c>
      <c r="B1358" s="185" t="str">
        <f t="shared" si="43"/>
        <v xml:space="preserve"> Sears Card (issued by Chase Cards Canada)</v>
      </c>
      <c r="C1358" s="3083" t="s">
        <v>15056</v>
      </c>
      <c r="D1358">
        <f t="shared" si="42"/>
        <v>7</v>
      </c>
    </row>
    <row r="1359" spans="1:4" x14ac:dyDescent="0.25">
      <c r="A1359" s="771" t="s">
        <v>16477</v>
      </c>
      <c r="B1359" s="185" t="str">
        <f t="shared" si="43"/>
        <v xml:space="preserve"> Bank of Ireland Laser/Maestro debit card</v>
      </c>
      <c r="C1359" s="3083" t="s">
        <v>15057</v>
      </c>
      <c r="D1359">
        <f t="shared" si="42"/>
        <v>7</v>
      </c>
    </row>
    <row r="1360" spans="1:4" x14ac:dyDescent="0.25">
      <c r="A1360" s="771" t="s">
        <v>16478</v>
      </c>
      <c r="B1360" s="185" t="str">
        <f t="shared" si="43"/>
        <v xml:space="preserve"> National Irish Bank Laser/Maestro debit card</v>
      </c>
      <c r="C1360" s="3083" t="s">
        <v>15058</v>
      </c>
      <c r="D1360">
        <f t="shared" si="42"/>
        <v>7</v>
      </c>
    </row>
    <row r="1361" spans="1:4" x14ac:dyDescent="0.25">
      <c r="A1361" s="771" t="s">
        <v>16479</v>
      </c>
      <c r="B1361" s="185" t="str">
        <f t="shared" si="43"/>
        <v xml:space="preserve"> permanent tsb Laser/Maestro debit card</v>
      </c>
      <c r="C1361" s="3083" t="s">
        <v>15059</v>
      </c>
      <c r="D1361">
        <f t="shared" si="42"/>
        <v>7</v>
      </c>
    </row>
    <row r="1362" spans="1:4" x14ac:dyDescent="0.25">
      <c r="A1362" s="771" t="s">
        <v>16480</v>
      </c>
      <c r="B1362" s="185" t="str">
        <f t="shared" si="43"/>
        <v xml:space="preserve"> British Home Stores - Bhs credit card</v>
      </c>
      <c r="C1362" s="3083" t="s">
        <v>15060</v>
      </c>
      <c r="D1362">
        <f t="shared" si="42"/>
        <v>6</v>
      </c>
    </row>
    <row r="1363" spans="1:4" x14ac:dyDescent="0.25">
      <c r="A1363" s="771" t="s">
        <v>16481</v>
      </c>
      <c r="B1363" s="185" t="str">
        <f t="shared" si="43"/>
        <v xml:space="preserve"> Co-operative membership card</v>
      </c>
      <c r="C1363" s="3083" t="s">
        <v>15061</v>
      </c>
      <c r="D1363">
        <f t="shared" si="42"/>
        <v>7</v>
      </c>
    </row>
    <row r="1364" spans="1:4" x14ac:dyDescent="0.25">
      <c r="A1364" s="771" t="s">
        <v>16482</v>
      </c>
      <c r="B1364" s="185" t="str">
        <f t="shared" si="43"/>
        <v>o 633349 - Maestro Cards</v>
      </c>
      <c r="C1364" s="3083" t="s">
        <v>15062</v>
      </c>
      <c r="D1364">
        <f t="shared" si="42"/>
        <v>7</v>
      </c>
    </row>
    <row r="1365" spans="1:4" x14ac:dyDescent="0.25">
      <c r="A1365" s="771" t="s">
        <v>16483</v>
      </c>
      <c r="B1365" s="185" t="str">
        <f t="shared" si="43"/>
        <v>o 633499 - Solo Cards</v>
      </c>
      <c r="C1365" s="3083" t="s">
        <v>15063</v>
      </c>
      <c r="D1365">
        <f t="shared" si="42"/>
        <v>7</v>
      </c>
    </row>
    <row r="1366" spans="1:4" x14ac:dyDescent="0.25">
      <c r="A1366" s="771" t="s">
        <v>16484</v>
      </c>
      <c r="B1366" s="185" t="str">
        <f t="shared" si="43"/>
        <v xml:space="preserve"> Midlands Co-operative Society membership card</v>
      </c>
      <c r="C1366" s="3083" t="s">
        <v>15064</v>
      </c>
      <c r="D1366">
        <f t="shared" si="42"/>
        <v>7</v>
      </c>
    </row>
    <row r="1367" spans="1:4" x14ac:dyDescent="0.25">
      <c r="A1367" s="771" t="s">
        <v>16485</v>
      </c>
      <c r="B1367" s="185" t="str">
        <f t="shared" si="43"/>
        <v xml:space="preserve"> Argos Card</v>
      </c>
      <c r="C1367" s="3083" t="s">
        <v>15065</v>
      </c>
      <c r="D1367">
        <f t="shared" si="42"/>
        <v>7</v>
      </c>
    </row>
    <row r="1368" spans="1:4" x14ac:dyDescent="0.25">
      <c r="A1368" s="771" t="s">
        <v>16486</v>
      </c>
      <c r="B1368" s="185" t="str">
        <f t="shared" si="43"/>
        <v xml:space="preserve"> National Savings &amp; Investments (UK)</v>
      </c>
      <c r="C1368" s="3083" t="s">
        <v>15066</v>
      </c>
      <c r="D1368">
        <f t="shared" si="42"/>
        <v>7</v>
      </c>
    </row>
    <row r="1369" spans="1:4" x14ac:dyDescent="0.25">
      <c r="A1369" s="771" t="s">
        <v>16487</v>
      </c>
      <c r="B1369" s="185" t="str">
        <f t="shared" si="43"/>
        <v>ost Office Card Account card</v>
      </c>
      <c r="C1369" s="3083" t="s">
        <v>15067</v>
      </c>
      <c r="D1369">
        <f t="shared" si="42"/>
        <v>7</v>
      </c>
    </row>
    <row r="1370" spans="1:4" x14ac:dyDescent="0.25">
      <c r="A1370" s="771" t="s">
        <v>16488</v>
      </c>
      <c r="B1370" s="185" t="str">
        <f t="shared" si="43"/>
        <v xml:space="preserve"> G-T-P Group Ltd Payment Card</v>
      </c>
      <c r="C1370" s="3083" t="s">
        <v>15068</v>
      </c>
      <c r="D1370">
        <f t="shared" si="42"/>
        <v>7</v>
      </c>
    </row>
    <row r="1371" spans="1:4" x14ac:dyDescent="0.25">
      <c r="A1371" s="771" t="s">
        <v>16489</v>
      </c>
      <c r="B1371" s="185" t="str">
        <f t="shared" si="43"/>
        <v xml:space="preserve"> HMV Gift Card</v>
      </c>
      <c r="C1371" s="3083" t="s">
        <v>15069</v>
      </c>
      <c r="D1371">
        <f t="shared" si="42"/>
        <v>7</v>
      </c>
    </row>
    <row r="1372" spans="1:4" x14ac:dyDescent="0.25">
      <c r="A1372" s="771" t="s">
        <v>16490</v>
      </c>
      <c r="B1372" s="185" t="str">
        <f t="shared" si="43"/>
        <v xml:space="preserve"> G-T-P Group Ltd Prepaid Card</v>
      </c>
      <c r="C1372" s="3083" t="s">
        <v>15070</v>
      </c>
      <c r="D1372">
        <f t="shared" si="42"/>
        <v>7</v>
      </c>
    </row>
    <row r="1373" spans="1:4" x14ac:dyDescent="0.25">
      <c r="A1373" s="771" t="s">
        <v>16491</v>
      </c>
      <c r="B1373" s="185" t="str">
        <f t="shared" si="43"/>
        <v xml:space="preserve"> Commonwealth Finance Solutions Ltd</v>
      </c>
      <c r="C1373" s="3083" t="s">
        <v>15071</v>
      </c>
      <c r="D1373">
        <f t="shared" si="42"/>
        <v>7</v>
      </c>
    </row>
    <row r="1374" spans="1:4" x14ac:dyDescent="0.25">
      <c r="A1374" s="771" t="s">
        <v>16492</v>
      </c>
      <c r="B1374" s="185" t="str">
        <f t="shared" si="43"/>
        <v xml:space="preserve"> Debenhams Store Card by Santander Plc</v>
      </c>
      <c r="C1374" s="3083" t="s">
        <v>15072</v>
      </c>
      <c r="D1374">
        <f t="shared" si="42"/>
        <v>7</v>
      </c>
    </row>
    <row r="1375" spans="1:4" x14ac:dyDescent="0.25">
      <c r="A1375" s="771" t="s">
        <v>16493</v>
      </c>
      <c r="B1375" s="185" t="str">
        <f t="shared" si="43"/>
        <v xml:space="preserve"> Subway Subcard (UK)</v>
      </c>
      <c r="C1375" s="3083" t="s">
        <v>15073</v>
      </c>
      <c r="D1375">
        <f t="shared" si="42"/>
        <v>7</v>
      </c>
    </row>
    <row r="1376" spans="1:4" x14ac:dyDescent="0.25">
      <c r="A1376" s="771" t="s">
        <v>16494</v>
      </c>
      <c r="B1376" s="185" t="str">
        <f t="shared" si="43"/>
        <v xml:space="preserve"> Tesco Personal Finnace</v>
      </c>
      <c r="C1376" s="3083" t="s">
        <v>15074</v>
      </c>
      <c r="D1376">
        <f t="shared" si="42"/>
        <v>7</v>
      </c>
    </row>
    <row r="1377" spans="1:4" x14ac:dyDescent="0.25">
      <c r="A1377" s="771" t="s">
        <v>16495</v>
      </c>
      <c r="B1377" s="185" t="str">
        <f t="shared" si="43"/>
        <v xml:space="preserve"> Tesco Clubcard</v>
      </c>
      <c r="C1377" s="3083" t="s">
        <v>15075</v>
      </c>
      <c r="D1377">
        <f t="shared" si="42"/>
        <v>7</v>
      </c>
    </row>
    <row r="1378" spans="1:4" x14ac:dyDescent="0.25">
      <c r="A1378" s="771" t="s">
        <v>16496</v>
      </c>
      <c r="B1378" s="185" t="str">
        <f t="shared" si="43"/>
        <v xml:space="preserve"> Tesco Fuelcard</v>
      </c>
      <c r="C1378" s="3083" t="s">
        <v>15076</v>
      </c>
      <c r="D1378">
        <f t="shared" si="42"/>
        <v>7</v>
      </c>
    </row>
    <row r="1379" spans="1:4" x14ac:dyDescent="0.25">
      <c r="A1379" s="771" t="s">
        <v>16497</v>
      </c>
      <c r="B1379" s="185" t="str">
        <f t="shared" si="43"/>
        <v xml:space="preserve"> Tesco Personal Finnace</v>
      </c>
      <c r="C1379" s="3083" t="s">
        <v>15077</v>
      </c>
      <c r="D1379">
        <f t="shared" si="42"/>
        <v>7</v>
      </c>
    </row>
    <row r="1380" spans="1:4" x14ac:dyDescent="0.25">
      <c r="A1380" s="771" t="s">
        <v>16498</v>
      </c>
      <c r="B1380" s="185" t="str">
        <f t="shared" si="43"/>
        <v xml:space="preserve"> Tesco Tesco Clubcard (Poland)</v>
      </c>
      <c r="C1380" s="3083" t="s">
        <v>15078</v>
      </c>
      <c r="D1380">
        <f t="shared" si="42"/>
        <v>7</v>
      </c>
    </row>
    <row r="1381" spans="1:4" x14ac:dyDescent="0.25">
      <c r="A1381" s="771" t="s">
        <v>16499</v>
      </c>
      <c r="B1381" s="185" t="str">
        <f t="shared" si="43"/>
        <v xml:space="preserve"> Origin Compower</v>
      </c>
      <c r="C1381" s="3083" t="s">
        <v>15079</v>
      </c>
      <c r="D1381">
        <f t="shared" si="42"/>
        <v>7</v>
      </c>
    </row>
    <row r="1382" spans="1:4" x14ac:dyDescent="0.25">
      <c r="A1382" s="771" t="s">
        <v>16500</v>
      </c>
      <c r="B1382" s="185" t="str">
        <f t="shared" si="43"/>
        <v xml:space="preserve"> Origin Compower</v>
      </c>
      <c r="C1382" s="3083" t="s">
        <v>15080</v>
      </c>
      <c r="D1382">
        <f t="shared" si="42"/>
        <v>7</v>
      </c>
    </row>
    <row r="1383" spans="1:4" x14ac:dyDescent="0.25">
      <c r="A1383" s="771" t="s">
        <v>16501</v>
      </c>
      <c r="B1383" s="185" t="str">
        <f t="shared" si="43"/>
        <v xml:space="preserve"> Ventura</v>
      </c>
      <c r="C1383" s="3083" t="s">
        <v>15081</v>
      </c>
      <c r="D1383">
        <f t="shared" si="42"/>
        <v>6</v>
      </c>
    </row>
    <row r="1384" spans="1:4" x14ac:dyDescent="0.25">
      <c r="A1384" s="771" t="s">
        <v>16502</v>
      </c>
      <c r="B1384" s="185" t="str">
        <f t="shared" si="43"/>
        <v xml:space="preserve"> Harrods</v>
      </c>
      <c r="C1384" s="3083" t="s">
        <v>15082</v>
      </c>
      <c r="D1384">
        <f t="shared" si="42"/>
        <v>8</v>
      </c>
    </row>
    <row r="1385" spans="1:4" x14ac:dyDescent="0.25">
      <c r="A1385" s="771" t="s">
        <v>16503</v>
      </c>
      <c r="B1385" s="185" t="str">
        <f t="shared" si="43"/>
        <v xml:space="preserve"> BC Card</v>
      </c>
      <c r="C1385" s="3083" t="s">
        <v>15083</v>
      </c>
      <c r="D1385">
        <f t="shared" si="42"/>
        <v>5</v>
      </c>
    </row>
    <row r="1386" spans="1:4" x14ac:dyDescent="0.25">
      <c r="A1386" s="771" t="s">
        <v>16504</v>
      </c>
      <c r="B1386" s="185" t="str">
        <f t="shared" si="43"/>
        <v xml:space="preserve"> Sahand Samaneh Mahpa Co Loyalty Card (IR)</v>
      </c>
      <c r="C1386" s="3083" t="s">
        <v>15084</v>
      </c>
      <c r="D1386">
        <f t="shared" si="42"/>
        <v>7</v>
      </c>
    </row>
    <row r="1387" spans="1:4" x14ac:dyDescent="0.25">
      <c r="A1387" s="771" t="s">
        <v>16505</v>
      </c>
      <c r="B1387" s="185" t="str">
        <f t="shared" si="43"/>
        <v xml:space="preserve"> Worldstar Freedom Plus Card issued by Worldstar Freedom Plus Limited</v>
      </c>
      <c r="C1387" s="3083" t="s">
        <v>15085</v>
      </c>
      <c r="D1387">
        <f t="shared" si="42"/>
        <v>7</v>
      </c>
    </row>
    <row r="1388" spans="1:4" x14ac:dyDescent="0.25">
      <c r="A1388" s="771" t="s">
        <v>16506</v>
      </c>
      <c r="B1388" s="185" t="str">
        <f t="shared" si="43"/>
        <v xml:space="preserve"> Comprocard (Comprocard)</v>
      </c>
      <c r="C1388" s="3083" t="s">
        <v>15086</v>
      </c>
      <c r="D1388">
        <f t="shared" si="42"/>
        <v>7</v>
      </c>
    </row>
    <row r="1389" spans="1:4" x14ac:dyDescent="0.25">
      <c r="A1389" s="771" t="s">
        <v>16507</v>
      </c>
      <c r="B1389" s="185" t="str">
        <f t="shared" si="43"/>
        <v xml:space="preserve"> Malina loyalty card (RU)</v>
      </c>
      <c r="C1389" s="3083" t="s">
        <v>15087</v>
      </c>
      <c r="D1389">
        <f t="shared" si="42"/>
        <v>7</v>
      </c>
    </row>
    <row r="1390" spans="1:4" x14ac:dyDescent="0.25">
      <c r="A1390" s="771" t="s">
        <v>16508</v>
      </c>
      <c r="B1390" s="185" t="str">
        <f t="shared" si="43"/>
        <v>6] KR BC Card BC Global</v>
      </c>
      <c r="C1390" s="3083" t="s">
        <v>15088</v>
      </c>
      <c r="D1390">
        <f t="shared" si="42"/>
        <v>5</v>
      </c>
    </row>
    <row r="1391" spans="1:4" x14ac:dyDescent="0.25">
      <c r="A1391" s="771" t="s">
        <v>16509</v>
      </c>
      <c r="B1391" s="185" t="str">
        <f t="shared" si="43"/>
        <v>6] KR BC Card BC Global</v>
      </c>
      <c r="C1391" s="3083" t="s">
        <v>15089</v>
      </c>
      <c r="D1391">
        <f t="shared" si="42"/>
        <v>5</v>
      </c>
    </row>
    <row r="1392" spans="1:4" x14ac:dyDescent="0.25">
      <c r="A1392" s="771" t="s">
        <v>16510</v>
      </c>
      <c r="B1392" s="185" t="str">
        <f t="shared" si="43"/>
        <v xml:space="preserve"> Citibank ATM Card (Hong Kong)</v>
      </c>
      <c r="C1392" s="3083" t="s">
        <v>15090</v>
      </c>
      <c r="D1392">
        <f t="shared" si="42"/>
        <v>5</v>
      </c>
    </row>
    <row r="1393" spans="1:4" x14ac:dyDescent="0.25">
      <c r="A1393" s="771" t="s">
        <v>16511</v>
      </c>
      <c r="B1393" s="185" t="str">
        <f t="shared" si="43"/>
        <v xml:space="preserve"> Allied Irish Banks Maestro/Laser card (IRL)</v>
      </c>
      <c r="C1393" s="3083" t="s">
        <v>15091</v>
      </c>
      <c r="D1393">
        <f t="shared" si="42"/>
        <v>7</v>
      </c>
    </row>
    <row r="1394" spans="1:4" x14ac:dyDescent="0.25">
      <c r="A1394" s="771" t="s">
        <v>16512</v>
      </c>
      <c r="B1394" s="185" t="str">
        <f t="shared" si="43"/>
        <v xml:space="preserve"> [[Laser (debit card)|Laser Debit Card] IRL]</v>
      </c>
      <c r="C1394" s="3083" t="s">
        <v>15092</v>
      </c>
      <c r="D1394">
        <f t="shared" si="42"/>
        <v>5</v>
      </c>
    </row>
    <row r="1395" spans="1:4" x14ac:dyDescent="0.25">
      <c r="A1395" s="771" t="s">
        <v>16513</v>
      </c>
      <c r="B1395" s="185" t="str">
        <f t="shared" si="43"/>
        <v xml:space="preserve"> RBS Cashline ATM Cards, Cirrus Branded</v>
      </c>
      <c r="C1395" s="3083" t="s">
        <v>15093</v>
      </c>
      <c r="D1395">
        <f t="shared" si="42"/>
        <v>5</v>
      </c>
    </row>
    <row r="1396" spans="1:4" x14ac:dyDescent="0.25">
      <c r="A1396" s="771" t="s">
        <v>16514</v>
      </c>
      <c r="B1396" s="185" t="str">
        <f t="shared" si="43"/>
        <v xml:space="preserve"> girocard Debit Cards (Germany)</v>
      </c>
      <c r="C1396" s="3083" t="s">
        <v>15094</v>
      </c>
      <c r="D1396">
        <f t="shared" si="42"/>
        <v>5</v>
      </c>
    </row>
    <row r="1397" spans="1:4" x14ac:dyDescent="0.25">
      <c r="A1397" s="771" t="s">
        <v>16515</v>
      </c>
      <c r="B1397" s="185" t="str">
        <f t="shared" si="43"/>
        <v>xx - Debit Cards (the Netherlands)</v>
      </c>
      <c r="C1397" s="3083" t="s">
        <v>15095</v>
      </c>
      <c r="D1397">
        <f t="shared" si="42"/>
        <v>4</v>
      </c>
    </row>
    <row r="1398" spans="1:4" x14ac:dyDescent="0.25">
      <c r="A1398" s="771" t="s">
        <v>16516</v>
      </c>
      <c r="B1398" s="185" t="str">
        <f t="shared" si="43"/>
        <v xml:space="preserve"> VARIOUS BANKS (UK) - Maestro (formerly Switch) debit cards</v>
      </c>
      <c r="C1398" s="3083" t="s">
        <v>15096</v>
      </c>
      <c r="D1398">
        <f t="shared" si="42"/>
        <v>7</v>
      </c>
    </row>
    <row r="1399" spans="1:4" x14ac:dyDescent="0.25">
      <c r="A1399" s="771" t="s">
        <v>16517</v>
      </c>
      <c r="B1399" s="185" t="str">
        <f t="shared" si="43"/>
        <v xml:space="preserve"> Clydesdale Bank Maestro debit card</v>
      </c>
      <c r="C1399" s="3083" t="s">
        <v>15097</v>
      </c>
      <c r="D1399">
        <f t="shared" si="42"/>
        <v>7</v>
      </c>
    </row>
    <row r="1400" spans="1:4" x14ac:dyDescent="0.25">
      <c r="A1400" s="771" t="s">
        <v>16518</v>
      </c>
      <c r="B1400" s="185" t="str">
        <f t="shared" si="43"/>
        <v xml:space="preserve"> HSBC (UK) Maestro Debit card</v>
      </c>
      <c r="C1400" s="3083" t="s">
        <v>15098</v>
      </c>
      <c r="D1400">
        <f t="shared" si="42"/>
        <v>7</v>
      </c>
    </row>
    <row r="1401" spans="1:4" x14ac:dyDescent="0.25">
      <c r="A1401" s="771" t="s">
        <v>16519</v>
      </c>
      <c r="B1401" s="185" t="str">
        <f t="shared" si="43"/>
        <v xml:space="preserve"> RBS Maestro Debit Card, with £100 Cheque Guarantee</v>
      </c>
      <c r="C1401" s="3083" t="s">
        <v>15099</v>
      </c>
      <c r="D1401">
        <f t="shared" si="42"/>
        <v>7</v>
      </c>
    </row>
    <row r="1402" spans="1:4" x14ac:dyDescent="0.25">
      <c r="A1402" s="771" t="s">
        <v>16520</v>
      </c>
      <c r="B1402" s="185" t="str">
        <f t="shared" si="43"/>
        <v xml:space="preserve"> NatWest Maestro Debit Card, with £100 Cheque Guarantee</v>
      </c>
      <c r="C1402" s="3083" t="s">
        <v>15100</v>
      </c>
      <c r="D1402">
        <f t="shared" si="42"/>
        <v>7</v>
      </c>
    </row>
    <row r="1403" spans="1:4" x14ac:dyDescent="0.25">
      <c r="A1403" s="771" t="s">
        <v>16521</v>
      </c>
      <c r="B1403" s="185" t="str">
        <f t="shared" si="43"/>
        <v xml:space="preserve"> NatWest Maestro Debit Card, with £250 Cheque Guarantee</v>
      </c>
      <c r="C1403" s="3083" t="s">
        <v>15101</v>
      </c>
      <c r="D1403">
        <f t="shared" si="42"/>
        <v>7</v>
      </c>
    </row>
    <row r="1404" spans="1:4" x14ac:dyDescent="0.25">
      <c r="A1404" s="771" t="s">
        <v>16522</v>
      </c>
      <c r="B1404" s="185" t="str">
        <f t="shared" si="43"/>
        <v xml:space="preserve"> Maestro debit card</v>
      </c>
      <c r="C1404" s="3083" t="s">
        <v>15102</v>
      </c>
      <c r="D1404">
        <f t="shared" si="42"/>
        <v>5</v>
      </c>
    </row>
    <row r="1405" spans="1:4" x14ac:dyDescent="0.25">
      <c r="A1405" s="771" t="s">
        <v>16523</v>
      </c>
      <c r="B1405" s="185" t="str">
        <f t="shared" si="43"/>
        <v xml:space="preserve"> Maestro debit card - CSOB Bank (CZ)</v>
      </c>
      <c r="C1405" s="3083" t="s">
        <v>15103</v>
      </c>
      <c r="D1405">
        <f t="shared" si="42"/>
        <v>7</v>
      </c>
    </row>
    <row r="1406" spans="1:4" x14ac:dyDescent="0.25">
      <c r="A1406" s="771" t="s">
        <v>16524</v>
      </c>
      <c r="B1406" s="185" t="str">
        <f t="shared" si="43"/>
        <v xml:space="preserve"> Maestro debit card - Sberbank (RU)</v>
      </c>
      <c r="C1406" s="3083" t="s">
        <v>15104</v>
      </c>
      <c r="D1406">
        <f t="shared" ref="D1406:D1428" si="44">SEARCH(" ",C1406)</f>
        <v>7</v>
      </c>
    </row>
    <row r="1407" spans="1:4" x14ac:dyDescent="0.25">
      <c r="A1407" s="771" t="s">
        <v>16525</v>
      </c>
      <c r="B1407" s="185" t="str">
        <f t="shared" si="43"/>
        <v xml:space="preserve"> BZ-WBK (PL) - Maestro PayPass</v>
      </c>
      <c r="C1407" s="3083" t="s">
        <v>15105</v>
      </c>
      <c r="D1407">
        <f t="shared" si="44"/>
        <v>7</v>
      </c>
    </row>
    <row r="1408" spans="1:4" x14ac:dyDescent="0.25">
      <c r="A1408" s="771" t="s">
        <v>16526</v>
      </c>
      <c r="B1408" s="185" t="str">
        <f t="shared" si="43"/>
        <v xml:space="preserve"> ING Bank Slaski (PL) - Maestro PayPass</v>
      </c>
      <c r="C1408" s="3083" t="s">
        <v>15106</v>
      </c>
      <c r="D1408">
        <f t="shared" si="44"/>
        <v>7</v>
      </c>
    </row>
    <row r="1409" spans="1:4" x14ac:dyDescent="0.25">
      <c r="A1409" s="771" t="s">
        <v>16527</v>
      </c>
      <c r="B1409" s="185" t="str">
        <f t="shared" si="43"/>
        <v xml:space="preserve"> HSBC Bank (Turkey) - Maestro debit card</v>
      </c>
      <c r="C1409" s="3083" t="s">
        <v>15107</v>
      </c>
      <c r="D1409">
        <f t="shared" si="44"/>
        <v>7</v>
      </c>
    </row>
    <row r="1410" spans="1:4" x14ac:dyDescent="0.25">
      <c r="A1410" s="771" t="s">
        <v>16528</v>
      </c>
      <c r="B1410" s="185" t="str">
        <f t="shared" ref="B1410:B1428" si="45">MID(C1410,D1410 + 2,1000)</f>
        <v xml:space="preserve"> GENERALI BANK (IT) - Maestro debit card</v>
      </c>
      <c r="C1410" s="3083" t="s">
        <v>15108</v>
      </c>
      <c r="D1410">
        <f t="shared" si="44"/>
        <v>7</v>
      </c>
    </row>
    <row r="1411" spans="1:4" x14ac:dyDescent="0.25">
      <c r="A1411" s="771" t="s">
        <v>16529</v>
      </c>
      <c r="B1411" s="185" t="str">
        <f t="shared" si="45"/>
        <v xml:space="preserve"> Citibank (PL) - Maestro debit card</v>
      </c>
      <c r="C1411" s="3083" t="s">
        <v>15109</v>
      </c>
      <c r="D1411">
        <f t="shared" si="44"/>
        <v>7</v>
      </c>
    </row>
    <row r="1412" spans="1:4" x14ac:dyDescent="0.25">
      <c r="A1412" s="771" t="s">
        <v>16530</v>
      </c>
      <c r="B1412" s="185" t="str">
        <f t="shared" si="45"/>
        <v xml:space="preserve"> VARIOUS BANKS (UK) - Solo; xx indicates the bank in the UK national sort code system.</v>
      </c>
      <c r="C1412" s="3083" t="s">
        <v>15110</v>
      </c>
      <c r="D1412">
        <f t="shared" si="44"/>
        <v>7</v>
      </c>
    </row>
    <row r="1413" spans="1:4" x14ac:dyDescent="0.25">
      <c r="A1413" s="771" t="s">
        <v>16531</v>
      </c>
      <c r="B1413" s="185" t="str">
        <f t="shared" si="45"/>
        <v xml:space="preserve"> Pekao (PL) - Maestro debit card</v>
      </c>
      <c r="C1413" s="3083" t="s">
        <v>15111</v>
      </c>
      <c r="D1413">
        <f t="shared" si="44"/>
        <v>7</v>
      </c>
    </row>
    <row r="1414" spans="1:4" x14ac:dyDescent="0.25">
      <c r="A1414" s="771" t="s">
        <v>16532</v>
      </c>
      <c r="B1414" s="185" t="str">
        <f t="shared" si="45"/>
        <v xml:space="preserve"> Eurobank EFG (GR) - Maestro debit card</v>
      </c>
      <c r="C1414" s="3083" t="s">
        <v>15112</v>
      </c>
      <c r="D1414">
        <f t="shared" si="44"/>
        <v>7</v>
      </c>
    </row>
    <row r="1415" spans="1:4" x14ac:dyDescent="0.25">
      <c r="A1415" s="771" t="s">
        <v>16533</v>
      </c>
      <c r="B1415" s="185" t="str">
        <f t="shared" si="45"/>
        <v xml:space="preserve"> VARIOUS BANKS - Laser debit card</v>
      </c>
      <c r="C1415" s="3083" t="s">
        <v>15113</v>
      </c>
      <c r="D1415">
        <f t="shared" si="44"/>
        <v>5</v>
      </c>
    </row>
    <row r="1416" spans="1:4" x14ac:dyDescent="0.25">
      <c r="A1416" s="771" t="s">
        <v>16534</v>
      </c>
      <c r="B1416" s="185" t="str">
        <f t="shared" si="45"/>
        <v xml:space="preserve"> Garantibank (RO)</v>
      </c>
      <c r="C1416" s="3083" t="s">
        <v>15114</v>
      </c>
      <c r="D1416">
        <f t="shared" si="44"/>
        <v>7</v>
      </c>
    </row>
    <row r="1417" spans="1:4" x14ac:dyDescent="0.25">
      <c r="A1417" s="771" t="s">
        <v>16535</v>
      </c>
      <c r="B1417" s="185" t="str">
        <f t="shared" si="45"/>
        <v xml:space="preserve"> SMP Bank (Russia) - Moscow Metro Express Card/Maestro debit card</v>
      </c>
      <c r="C1417" s="3083" t="s">
        <v>15115</v>
      </c>
      <c r="D1417">
        <f t="shared" si="44"/>
        <v>7</v>
      </c>
    </row>
    <row r="1418" spans="1:4" x14ac:dyDescent="0.25">
      <c r="A1418" s="771" t="s">
        <v>16536</v>
      </c>
      <c r="B1418" s="185" t="str">
        <f t="shared" si="45"/>
        <v xml:space="preserve"> Intesa SanPaolo - Maestro debit card</v>
      </c>
      <c r="C1418" s="3083" t="s">
        <v>15116</v>
      </c>
      <c r="D1418">
        <f t="shared" si="44"/>
        <v>7</v>
      </c>
    </row>
    <row r="1419" spans="1:4" x14ac:dyDescent="0.25">
      <c r="A1419" s="771" t="s">
        <v>16537</v>
      </c>
      <c r="B1419" s="185" t="str">
        <f t="shared" si="45"/>
        <v xml:space="preserve"> Alior Bank (PL) - Maestro debit card</v>
      </c>
      <c r="C1419" s="3083" t="s">
        <v>15117</v>
      </c>
      <c r="D1419">
        <f t="shared" si="44"/>
        <v>7</v>
      </c>
    </row>
    <row r="1420" spans="1:4" x14ac:dyDescent="0.25">
      <c r="A1420" s="771" t="s">
        <v>16538</v>
      </c>
      <c r="B1420" s="185" t="str">
        <f t="shared" si="45"/>
        <v xml:space="preserve"> IAPA Frequent Flyers Card</v>
      </c>
      <c r="C1420" s="3083" t="s">
        <v>15118</v>
      </c>
      <c r="D1420">
        <f t="shared" si="44"/>
        <v>7</v>
      </c>
    </row>
    <row r="1421" spans="1:4" x14ac:dyDescent="0.25">
      <c r="A1421" s="3084">
        <v>7001</v>
      </c>
      <c r="B1421" s="3085" t="str">
        <f t="shared" si="45"/>
        <v xml:space="preserve"> Best Buy Credit Card (private-label card issued by HSBC Bank Nevada)</v>
      </c>
      <c r="C1421" s="3086" t="s">
        <v>15119</v>
      </c>
      <c r="D1421">
        <f t="shared" si="44"/>
        <v>5</v>
      </c>
    </row>
    <row r="1422" spans="1:4" x14ac:dyDescent="0.25">
      <c r="A1422" s="3084" t="s">
        <v>16539</v>
      </c>
      <c r="B1422" s="3085" t="str">
        <f t="shared" si="45"/>
        <v xml:space="preserve"> Priority Pass Passenger Card</v>
      </c>
      <c r="C1422" s="3086" t="s">
        <v>15120</v>
      </c>
      <c r="D1422">
        <f t="shared" si="44"/>
        <v>7</v>
      </c>
    </row>
    <row r="1423" spans="1:4" x14ac:dyDescent="0.25">
      <c r="A1423" s="3084" t="s">
        <v>16540</v>
      </c>
      <c r="B1423" s="3085" t="str">
        <f t="shared" si="45"/>
        <v xml:space="preserve"> Best Buy Credit Card (private-label card issued by HSBC Bank Nevada)</v>
      </c>
      <c r="C1423" s="3086" t="s">
        <v>15121</v>
      </c>
      <c r="D1423">
        <f t="shared" si="44"/>
        <v>5</v>
      </c>
    </row>
    <row r="1424" spans="1:4" x14ac:dyDescent="0.25">
      <c r="A1424" s="3084" t="s">
        <v>16541</v>
      </c>
      <c r="B1424" s="3085" t="str">
        <f t="shared" si="45"/>
        <v xml:space="preserve"> Petro-Canada (Petro-Points loyalty program)</v>
      </c>
      <c r="C1424" s="3086" t="s">
        <v>15122</v>
      </c>
      <c r="D1424">
        <f t="shared" si="44"/>
        <v>5</v>
      </c>
    </row>
    <row r="1425" spans="1:4" x14ac:dyDescent="0.25">
      <c r="A1425" s="3084">
        <v>778900</v>
      </c>
      <c r="B1425" s="3085" t="str">
        <f t="shared" si="45"/>
        <v xml:space="preserve"> Perekrestok X5Club loyalty program, Russia</v>
      </c>
      <c r="C1425" s="3086" t="s">
        <v>15123</v>
      </c>
      <c r="D1425">
        <f t="shared" si="44"/>
        <v>7</v>
      </c>
    </row>
    <row r="1426" spans="1:4" x14ac:dyDescent="0.25">
      <c r="A1426" s="262" t="s">
        <v>16542</v>
      </c>
      <c r="B1426" s="3088" t="str">
        <f t="shared" si="45"/>
        <v>aubamaja/Selver Parnerkaart, Estonia</v>
      </c>
      <c r="C1426" s="3087" t="s">
        <v>15124</v>
      </c>
      <c r="D1426">
        <f t="shared" si="44"/>
        <v>7</v>
      </c>
    </row>
    <row r="1427" spans="1:4" x14ac:dyDescent="0.25">
      <c r="A1427" s="262" t="s">
        <v>16543</v>
      </c>
      <c r="B1427" s="3088" t="str">
        <f t="shared" si="45"/>
        <v>wedbank, Estonia, Temporary (30 day) ATM Card</v>
      </c>
      <c r="C1427" s="3087" t="s">
        <v>15125</v>
      </c>
      <c r="D1427">
        <f t="shared" si="44"/>
        <v>7</v>
      </c>
    </row>
    <row r="1428" spans="1:4" x14ac:dyDescent="0.25">
      <c r="A1428" s="262" t="s">
        <v>16544</v>
      </c>
      <c r="B1428" s="3088" t="str">
        <f t="shared" si="45"/>
        <v>SW Bonus Card (www.bsw.de)</v>
      </c>
      <c r="C1428" s="3087" t="s">
        <v>15126</v>
      </c>
      <c r="D1428">
        <f t="shared" si="44"/>
        <v>5</v>
      </c>
    </row>
  </sheetData>
  <mergeCells count="1">
    <mergeCell ref="A1:C1"/>
  </mergeCells>
  <hyperlinks>
    <hyperlink ref="E2" r:id="rId1" display="http://www.regexbuddy.com/library.html" xr:uid="{00000000-0004-0000-1F00-000000000000}"/>
    <hyperlink ref="E20" r:id="rId2" display="http://en.wikipedia.org/wiki/Luhn_algorithm" xr:uid="{00000000-0004-0000-1F00-000001000000}"/>
  </hyperlinks>
  <pageMargins left="0.7" right="0.7" top="0.75" bottom="0.75" header="0.3" footer="0.3"/>
  <pageSetup paperSize="9" orientation="portrait" horizontalDpi="300" verticalDpi="300"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14"/>
  <dimension ref="A1:I247"/>
  <sheetViews>
    <sheetView zoomScale="75" zoomScaleNormal="75" workbookViewId="0">
      <pane ySplit="1" topLeftCell="A90" activePane="bottomLeft" state="frozen"/>
      <selection pane="bottomLeft" activeCell="F121" sqref="F121"/>
    </sheetView>
  </sheetViews>
  <sheetFormatPr baseColWidth="10" defaultColWidth="101.7109375" defaultRowHeight="15" x14ac:dyDescent="0.25"/>
  <cols>
    <col min="1" max="1" width="12" style="7" bestFit="1" customWidth="1"/>
    <col min="2" max="2" width="13.140625" style="1259" bestFit="1" customWidth="1"/>
    <col min="3" max="3" width="26.7109375" style="82" customWidth="1"/>
    <col min="4" max="4" width="38.85546875" style="3153" bestFit="1" customWidth="1"/>
    <col min="5" max="5" width="49.7109375" style="82" customWidth="1"/>
    <col min="6" max="6" width="65.5703125" style="3153" customWidth="1"/>
    <col min="7" max="7" width="18.85546875" style="82" customWidth="1"/>
    <col min="8" max="8" width="224.7109375" style="82" bestFit="1" customWidth="1"/>
    <col min="9" max="9" width="11.28515625" style="48" bestFit="1" customWidth="1"/>
    <col min="10" max="16384" width="101.7109375" style="48"/>
  </cols>
  <sheetData>
    <row r="1" spans="1:9" x14ac:dyDescent="0.25">
      <c r="A1" s="3173" t="s">
        <v>659</v>
      </c>
      <c r="B1" s="3193" t="s">
        <v>1566</v>
      </c>
      <c r="C1" s="3174" t="s">
        <v>1554</v>
      </c>
      <c r="D1" s="3173" t="s">
        <v>1390</v>
      </c>
      <c r="E1" s="3177" t="s">
        <v>2326</v>
      </c>
      <c r="F1" s="3183" t="s">
        <v>2328</v>
      </c>
      <c r="G1" s="3177" t="s">
        <v>2327</v>
      </c>
      <c r="H1" s="3177" t="s">
        <v>2329</v>
      </c>
      <c r="I1" s="3172" t="s">
        <v>15130</v>
      </c>
    </row>
    <row r="2" spans="1:9" s="635" customFormat="1" x14ac:dyDescent="0.25">
      <c r="A2" s="3184"/>
      <c r="B2" s="3194" t="s">
        <v>19837</v>
      </c>
      <c r="C2" s="3175" t="s">
        <v>281</v>
      </c>
      <c r="D2" s="2819" t="s">
        <v>2341</v>
      </c>
      <c r="E2" s="3175" t="s">
        <v>2342</v>
      </c>
      <c r="F2" s="2819" t="s">
        <v>2344</v>
      </c>
      <c r="G2" s="3175" t="s">
        <v>2343</v>
      </c>
      <c r="H2" s="3175" t="s">
        <v>2345</v>
      </c>
    </row>
    <row r="3" spans="1:9" s="188" customFormat="1" x14ac:dyDescent="0.25">
      <c r="A3" s="3188" t="s">
        <v>2349</v>
      </c>
      <c r="B3" s="3228" t="s">
        <v>9187</v>
      </c>
      <c r="C3" s="3182" t="s">
        <v>19916</v>
      </c>
      <c r="D3" s="2818" t="s">
        <v>2346</v>
      </c>
      <c r="E3" s="3180" t="s">
        <v>2331</v>
      </c>
      <c r="F3" s="2818" t="s">
        <v>2347</v>
      </c>
      <c r="G3" s="3180" t="s">
        <v>2332</v>
      </c>
      <c r="H3" s="3180" t="s">
        <v>2348</v>
      </c>
    </row>
    <row r="4" spans="1:9" x14ac:dyDescent="0.25">
      <c r="A4" s="3186"/>
      <c r="B4" s="3195" t="s">
        <v>9187</v>
      </c>
      <c r="C4" s="3176" t="s">
        <v>19917</v>
      </c>
      <c r="D4" s="619" t="s">
        <v>2350</v>
      </c>
      <c r="E4" s="3176" t="s">
        <v>2331</v>
      </c>
      <c r="F4" s="619" t="s">
        <v>2351</v>
      </c>
      <c r="G4" s="3176" t="s">
        <v>2332</v>
      </c>
      <c r="H4" s="3176"/>
    </row>
    <row r="5" spans="1:9" x14ac:dyDescent="0.25">
      <c r="A5" s="3185" t="s">
        <v>1474</v>
      </c>
      <c r="B5" s="3195" t="s">
        <v>9187</v>
      </c>
      <c r="C5" s="3176" t="s">
        <v>19918</v>
      </c>
      <c r="D5" s="612" t="s">
        <v>2352</v>
      </c>
      <c r="E5" s="3178" t="s">
        <v>2331</v>
      </c>
      <c r="F5" s="612" t="s">
        <v>2353</v>
      </c>
      <c r="G5" s="3178" t="s">
        <v>2332</v>
      </c>
      <c r="H5" s="3178"/>
    </row>
    <row r="6" spans="1:9" x14ac:dyDescent="0.25">
      <c r="A6" s="3186" t="s">
        <v>1474</v>
      </c>
      <c r="B6" s="3195" t="s">
        <v>9187</v>
      </c>
      <c r="C6" s="3176" t="s">
        <v>19919</v>
      </c>
      <c r="D6" s="619" t="s">
        <v>2354</v>
      </c>
      <c r="E6" s="3176" t="s">
        <v>2331</v>
      </c>
      <c r="F6" s="619" t="s">
        <v>2355</v>
      </c>
      <c r="G6" s="3176" t="s">
        <v>2332</v>
      </c>
      <c r="H6" s="3176" t="s">
        <v>2356</v>
      </c>
    </row>
    <row r="7" spans="1:9" x14ac:dyDescent="0.25">
      <c r="A7" s="3185" t="s">
        <v>1474</v>
      </c>
      <c r="B7" s="3195" t="s">
        <v>9187</v>
      </c>
      <c r="C7" s="3176" t="s">
        <v>19920</v>
      </c>
      <c r="D7" s="612" t="s">
        <v>2357</v>
      </c>
      <c r="E7" s="3179" t="s">
        <v>2331</v>
      </c>
      <c r="F7" s="612" t="s">
        <v>2358</v>
      </c>
      <c r="G7" s="3178" t="s">
        <v>2332</v>
      </c>
      <c r="H7" s="3178"/>
    </row>
    <row r="8" spans="1:9" x14ac:dyDescent="0.25">
      <c r="A8" s="3186" t="s">
        <v>1474</v>
      </c>
      <c r="B8" s="3195" t="s">
        <v>9187</v>
      </c>
      <c r="C8" s="3176" t="s">
        <v>19921</v>
      </c>
      <c r="D8" s="619" t="s">
        <v>2359</v>
      </c>
      <c r="E8" s="3176" t="s">
        <v>2331</v>
      </c>
      <c r="F8" s="619" t="s">
        <v>2360</v>
      </c>
      <c r="G8" s="3176" t="s">
        <v>2332</v>
      </c>
      <c r="H8" s="3176"/>
    </row>
    <row r="9" spans="1:9" x14ac:dyDescent="0.25">
      <c r="A9" s="3185" t="s">
        <v>1474</v>
      </c>
      <c r="B9" s="3195" t="s">
        <v>9187</v>
      </c>
      <c r="C9" s="3176" t="s">
        <v>19922</v>
      </c>
      <c r="D9" s="612" t="s">
        <v>2361</v>
      </c>
      <c r="E9" s="3178" t="s">
        <v>2331</v>
      </c>
      <c r="F9" s="612" t="s">
        <v>2362</v>
      </c>
      <c r="G9" s="3178" t="s">
        <v>2332</v>
      </c>
      <c r="H9" s="3178" t="s">
        <v>2363</v>
      </c>
    </row>
    <row r="10" spans="1:9" x14ac:dyDescent="0.25">
      <c r="A10" s="3186" t="s">
        <v>1474</v>
      </c>
      <c r="B10" s="3195" t="s">
        <v>9187</v>
      </c>
      <c r="C10" s="3176" t="s">
        <v>19923</v>
      </c>
      <c r="D10" s="619" t="s">
        <v>2364</v>
      </c>
      <c r="E10" s="3176" t="s">
        <v>2331</v>
      </c>
      <c r="F10" s="619" t="s">
        <v>2365</v>
      </c>
      <c r="G10" s="3176" t="s">
        <v>2332</v>
      </c>
      <c r="H10" s="3176" t="s">
        <v>2366</v>
      </c>
    </row>
    <row r="11" spans="1:9" x14ac:dyDescent="0.25">
      <c r="A11" s="3185" t="s">
        <v>1474</v>
      </c>
      <c r="B11" s="3195" t="s">
        <v>9187</v>
      </c>
      <c r="C11" s="3176" t="s">
        <v>19924</v>
      </c>
      <c r="D11" s="612" t="s">
        <v>2367</v>
      </c>
      <c r="E11" s="3178" t="s">
        <v>2331</v>
      </c>
      <c r="F11" s="612" t="s">
        <v>2368</v>
      </c>
      <c r="G11" s="3178" t="s">
        <v>2332</v>
      </c>
      <c r="H11" s="3178" t="s">
        <v>2368</v>
      </c>
    </row>
    <row r="12" spans="1:9" x14ac:dyDescent="0.25">
      <c r="A12" s="3186" t="s">
        <v>1474</v>
      </c>
      <c r="B12" s="3195" t="s">
        <v>9187</v>
      </c>
      <c r="C12" s="3176" t="s">
        <v>19925</v>
      </c>
      <c r="D12" s="619" t="s">
        <v>2369</v>
      </c>
      <c r="E12" s="3176" t="s">
        <v>2331</v>
      </c>
      <c r="F12" s="619" t="s">
        <v>2370</v>
      </c>
      <c r="G12" s="3176" t="s">
        <v>2332</v>
      </c>
      <c r="H12" s="3176" t="s">
        <v>2371</v>
      </c>
    </row>
    <row r="13" spans="1:9" x14ac:dyDescent="0.25">
      <c r="A13" s="3185" t="s">
        <v>1474</v>
      </c>
      <c r="B13" s="3195" t="s">
        <v>9187</v>
      </c>
      <c r="C13" s="3176" t="s">
        <v>19926</v>
      </c>
      <c r="D13" s="612" t="s">
        <v>2372</v>
      </c>
      <c r="E13" s="3178" t="s">
        <v>2331</v>
      </c>
      <c r="F13" s="612" t="s">
        <v>2370</v>
      </c>
      <c r="G13" s="3178" t="s">
        <v>2332</v>
      </c>
      <c r="H13" s="3178" t="s">
        <v>2371</v>
      </c>
    </row>
    <row r="14" spans="1:9" x14ac:dyDescent="0.25">
      <c r="A14" s="3186" t="s">
        <v>2349</v>
      </c>
      <c r="B14" s="3195" t="s">
        <v>9187</v>
      </c>
      <c r="C14" s="3176" t="s">
        <v>19927</v>
      </c>
      <c r="D14" s="619" t="s">
        <v>2373</v>
      </c>
      <c r="E14" s="3176" t="s">
        <v>2331</v>
      </c>
      <c r="F14" s="619" t="s">
        <v>2374</v>
      </c>
      <c r="G14" s="3176" t="s">
        <v>2332</v>
      </c>
      <c r="H14" s="3176"/>
    </row>
    <row r="15" spans="1:9" x14ac:dyDescent="0.25">
      <c r="A15" s="3185" t="s">
        <v>2349</v>
      </c>
      <c r="B15" s="3195" t="s">
        <v>9187</v>
      </c>
      <c r="C15" s="3176" t="s">
        <v>19928</v>
      </c>
      <c r="D15" s="612" t="s">
        <v>2375</v>
      </c>
      <c r="E15" s="3178" t="s">
        <v>2331</v>
      </c>
      <c r="F15" s="612" t="s">
        <v>2376</v>
      </c>
      <c r="G15" s="3178" t="s">
        <v>2332</v>
      </c>
      <c r="H15" s="3178" t="s">
        <v>2377</v>
      </c>
    </row>
    <row r="16" spans="1:9" x14ac:dyDescent="0.25">
      <c r="A16" s="3186" t="s">
        <v>2349</v>
      </c>
      <c r="B16" s="3195" t="s">
        <v>9187</v>
      </c>
      <c r="C16" s="3176" t="s">
        <v>19929</v>
      </c>
      <c r="D16" s="619" t="s">
        <v>2378</v>
      </c>
      <c r="E16" s="3176" t="s">
        <v>2331</v>
      </c>
      <c r="F16" s="619" t="s">
        <v>2376</v>
      </c>
      <c r="G16" s="3176" t="s">
        <v>2332</v>
      </c>
      <c r="H16" s="3176" t="s">
        <v>2379</v>
      </c>
    </row>
    <row r="17" spans="1:8" x14ac:dyDescent="0.25">
      <c r="A17" s="3185" t="s">
        <v>1474</v>
      </c>
      <c r="B17" s="3195" t="s">
        <v>9187</v>
      </c>
      <c r="C17" s="3176" t="s">
        <v>19930</v>
      </c>
      <c r="D17" s="612" t="s">
        <v>2380</v>
      </c>
      <c r="E17" s="3178" t="s">
        <v>2331</v>
      </c>
      <c r="F17" s="612" t="s">
        <v>2381</v>
      </c>
      <c r="G17" s="3178" t="s">
        <v>2332</v>
      </c>
      <c r="H17" s="3178"/>
    </row>
    <row r="18" spans="1:8" x14ac:dyDescent="0.25">
      <c r="A18" s="3186" t="s">
        <v>1474</v>
      </c>
      <c r="B18" s="3195" t="s">
        <v>9187</v>
      </c>
      <c r="C18" s="3176" t="s">
        <v>19931</v>
      </c>
      <c r="D18" s="619" t="s">
        <v>2382</v>
      </c>
      <c r="E18" s="3176" t="s">
        <v>2331</v>
      </c>
      <c r="F18" s="619" t="s">
        <v>2383</v>
      </c>
      <c r="G18" s="3176" t="s">
        <v>2332</v>
      </c>
      <c r="H18" s="3176"/>
    </row>
    <row r="19" spans="1:8" x14ac:dyDescent="0.25">
      <c r="A19" s="3185" t="s">
        <v>1474</v>
      </c>
      <c r="B19" s="3195" t="s">
        <v>9187</v>
      </c>
      <c r="C19" s="3176" t="s">
        <v>19932</v>
      </c>
      <c r="D19" s="612" t="s">
        <v>2384</v>
      </c>
      <c r="E19" s="3178" t="s">
        <v>2331</v>
      </c>
      <c r="F19" s="612" t="s">
        <v>20132</v>
      </c>
      <c r="G19" s="3178" t="s">
        <v>2332</v>
      </c>
      <c r="H19" s="3178" t="s">
        <v>2385</v>
      </c>
    </row>
    <row r="20" spans="1:8" x14ac:dyDescent="0.25">
      <c r="A20" s="3186" t="s">
        <v>1474</v>
      </c>
      <c r="B20" s="3195" t="s">
        <v>9187</v>
      </c>
      <c r="C20" s="3176" t="s">
        <v>19933</v>
      </c>
      <c r="D20" s="619" t="s">
        <v>2386</v>
      </c>
      <c r="E20" s="3176" t="s">
        <v>2331</v>
      </c>
      <c r="F20" s="619" t="s">
        <v>2387</v>
      </c>
      <c r="G20" s="3176" t="s">
        <v>2332</v>
      </c>
      <c r="H20" s="3176" t="s">
        <v>2388</v>
      </c>
    </row>
    <row r="21" spans="1:8" x14ac:dyDescent="0.25">
      <c r="A21" s="3185" t="s">
        <v>1474</v>
      </c>
      <c r="B21" s="3195" t="s">
        <v>9187</v>
      </c>
      <c r="C21" s="3176" t="s">
        <v>19934</v>
      </c>
      <c r="D21" s="612" t="s">
        <v>2389</v>
      </c>
      <c r="E21" s="3178" t="s">
        <v>2331</v>
      </c>
      <c r="F21" s="612" t="s">
        <v>2390</v>
      </c>
      <c r="G21" s="3178" t="s">
        <v>2332</v>
      </c>
      <c r="H21" s="3178"/>
    </row>
    <row r="22" spans="1:8" s="635" customFormat="1" x14ac:dyDescent="0.25">
      <c r="A22" s="3187" t="s">
        <v>1474</v>
      </c>
      <c r="B22" s="3196" t="s">
        <v>9187</v>
      </c>
      <c r="C22" s="3175" t="s">
        <v>19935</v>
      </c>
      <c r="D22" s="2819" t="s">
        <v>2391</v>
      </c>
      <c r="E22" s="3175" t="s">
        <v>2331</v>
      </c>
      <c r="F22" s="2819" t="s">
        <v>2392</v>
      </c>
      <c r="G22" s="3175" t="s">
        <v>2332</v>
      </c>
      <c r="H22" s="3175"/>
    </row>
    <row r="23" spans="1:8" s="188" customFormat="1" x14ac:dyDescent="0.25">
      <c r="A23" s="3188" t="s">
        <v>2349</v>
      </c>
      <c r="B23" s="3197" t="s">
        <v>9186</v>
      </c>
      <c r="C23" s="3182" t="s">
        <v>19936</v>
      </c>
      <c r="D23" s="2818" t="s">
        <v>2393</v>
      </c>
      <c r="E23" s="3180" t="s">
        <v>2394</v>
      </c>
      <c r="F23" s="2818" t="s">
        <v>2395</v>
      </c>
      <c r="G23" s="3180" t="s">
        <v>2332</v>
      </c>
      <c r="H23" s="3180" t="s">
        <v>2376</v>
      </c>
    </row>
    <row r="24" spans="1:8" x14ac:dyDescent="0.25">
      <c r="A24" s="3186" t="s">
        <v>1474</v>
      </c>
      <c r="B24" s="3198" t="s">
        <v>9186</v>
      </c>
      <c r="C24" s="3176" t="s">
        <v>19937</v>
      </c>
      <c r="D24" s="619" t="s">
        <v>2396</v>
      </c>
      <c r="E24" s="3176" t="s">
        <v>2394</v>
      </c>
      <c r="F24" s="619" t="s">
        <v>2397</v>
      </c>
      <c r="G24" s="3176" t="s">
        <v>2332</v>
      </c>
      <c r="H24" s="3176" t="s">
        <v>2398</v>
      </c>
    </row>
    <row r="25" spans="1:8" x14ac:dyDescent="0.25">
      <c r="A25" s="3185" t="s">
        <v>1474</v>
      </c>
      <c r="B25" s="3198" t="s">
        <v>9186</v>
      </c>
      <c r="C25" s="3176" t="s">
        <v>19938</v>
      </c>
      <c r="D25" s="612" t="s">
        <v>2399</v>
      </c>
      <c r="E25" s="3178" t="s">
        <v>2394</v>
      </c>
      <c r="F25" s="612" t="s">
        <v>2400</v>
      </c>
      <c r="G25" s="3178" t="s">
        <v>2332</v>
      </c>
      <c r="H25" s="3178" t="s">
        <v>2401</v>
      </c>
    </row>
    <row r="26" spans="1:8" x14ac:dyDescent="0.25">
      <c r="A26" s="3186" t="s">
        <v>1474</v>
      </c>
      <c r="B26" s="3198" t="s">
        <v>9186</v>
      </c>
      <c r="C26" s="3176" t="s">
        <v>19939</v>
      </c>
      <c r="D26" s="619" t="s">
        <v>2402</v>
      </c>
      <c r="E26" s="3176" t="s">
        <v>2394</v>
      </c>
      <c r="F26" s="619" t="s">
        <v>2400</v>
      </c>
      <c r="G26" s="3176" t="s">
        <v>2332</v>
      </c>
      <c r="H26" s="3176" t="s">
        <v>2401</v>
      </c>
    </row>
    <row r="27" spans="1:8" x14ac:dyDescent="0.25">
      <c r="A27" s="3185" t="s">
        <v>1474</v>
      </c>
      <c r="B27" s="3198" t="s">
        <v>9186</v>
      </c>
      <c r="C27" s="3176" t="s">
        <v>19940</v>
      </c>
      <c r="D27" s="612" t="s">
        <v>2403</v>
      </c>
      <c r="E27" s="3178" t="s">
        <v>2394</v>
      </c>
      <c r="F27" s="612" t="s">
        <v>2400</v>
      </c>
      <c r="G27" s="3178" t="s">
        <v>2332</v>
      </c>
      <c r="H27" s="3178" t="s">
        <v>2401</v>
      </c>
    </row>
    <row r="28" spans="1:8" x14ac:dyDescent="0.25">
      <c r="A28" s="3186"/>
      <c r="B28" s="3198" t="s">
        <v>9186</v>
      </c>
      <c r="C28" s="3176" t="s">
        <v>19941</v>
      </c>
      <c r="D28" s="619" t="s">
        <v>2404</v>
      </c>
      <c r="E28" s="3176" t="s">
        <v>2394</v>
      </c>
      <c r="F28" s="619" t="s">
        <v>2405</v>
      </c>
      <c r="G28" s="3176" t="s">
        <v>2332</v>
      </c>
      <c r="H28" s="3176" t="s">
        <v>2406</v>
      </c>
    </row>
    <row r="29" spans="1:8" x14ac:dyDescent="0.25">
      <c r="A29" s="3185" t="s">
        <v>1474</v>
      </c>
      <c r="B29" s="3198" t="s">
        <v>9186</v>
      </c>
      <c r="C29" s="3176" t="s">
        <v>19942</v>
      </c>
      <c r="D29" s="612" t="s">
        <v>2407</v>
      </c>
      <c r="E29" s="3178" t="s">
        <v>2394</v>
      </c>
      <c r="F29" s="612" t="s">
        <v>2408</v>
      </c>
      <c r="G29" s="3178" t="s">
        <v>2332</v>
      </c>
      <c r="H29" s="3178" t="s">
        <v>2408</v>
      </c>
    </row>
    <row r="30" spans="1:8" x14ac:dyDescent="0.25">
      <c r="A30" s="3186"/>
      <c r="B30" s="3198" t="s">
        <v>9186</v>
      </c>
      <c r="C30" s="3176" t="s">
        <v>19943</v>
      </c>
      <c r="D30" s="619" t="s">
        <v>2409</v>
      </c>
      <c r="E30" s="3176" t="s">
        <v>2394</v>
      </c>
      <c r="F30" s="619" t="s">
        <v>2408</v>
      </c>
      <c r="G30" s="3176" t="s">
        <v>2332</v>
      </c>
      <c r="H30" s="3176" t="s">
        <v>2410</v>
      </c>
    </row>
    <row r="31" spans="1:8" x14ac:dyDescent="0.25">
      <c r="A31" s="3185" t="s">
        <v>1474</v>
      </c>
      <c r="B31" s="3198" t="s">
        <v>9186</v>
      </c>
      <c r="C31" s="3176" t="s">
        <v>19944</v>
      </c>
      <c r="D31" s="612" t="s">
        <v>2411</v>
      </c>
      <c r="E31" s="3178" t="s">
        <v>2394</v>
      </c>
      <c r="F31" s="612" t="s">
        <v>2408</v>
      </c>
      <c r="G31" s="3178" t="s">
        <v>2332</v>
      </c>
      <c r="H31" s="3178" t="s">
        <v>2408</v>
      </c>
    </row>
    <row r="32" spans="1:8" x14ac:dyDescent="0.25">
      <c r="A32" s="3186" t="s">
        <v>1474</v>
      </c>
      <c r="B32" s="3198" t="s">
        <v>9186</v>
      </c>
      <c r="C32" s="3176" t="s">
        <v>19945</v>
      </c>
      <c r="D32" s="619" t="s">
        <v>2412</v>
      </c>
      <c r="E32" s="3176" t="s">
        <v>2394</v>
      </c>
      <c r="F32" s="619" t="s">
        <v>2413</v>
      </c>
      <c r="G32" s="3176" t="s">
        <v>2332</v>
      </c>
      <c r="H32" s="3176" t="s">
        <v>2414</v>
      </c>
    </row>
    <row r="33" spans="1:8" x14ac:dyDescent="0.25">
      <c r="A33" s="3185" t="s">
        <v>1474</v>
      </c>
      <c r="B33" s="3198" t="s">
        <v>9186</v>
      </c>
      <c r="C33" s="3176" t="s">
        <v>19946</v>
      </c>
      <c r="D33" s="612" t="s">
        <v>2415</v>
      </c>
      <c r="E33" s="3178" t="s">
        <v>2394</v>
      </c>
      <c r="F33" s="612" t="s">
        <v>2413</v>
      </c>
      <c r="G33" s="3178" t="s">
        <v>2332</v>
      </c>
      <c r="H33" s="3178" t="s">
        <v>2414</v>
      </c>
    </row>
    <row r="34" spans="1:8" x14ac:dyDescent="0.25">
      <c r="A34" s="3186" t="s">
        <v>1474</v>
      </c>
      <c r="B34" s="3198" t="s">
        <v>9186</v>
      </c>
      <c r="C34" s="3176" t="s">
        <v>19947</v>
      </c>
      <c r="D34" s="619" t="s">
        <v>2416</v>
      </c>
      <c r="E34" s="3176" t="s">
        <v>2394</v>
      </c>
      <c r="F34" s="619" t="s">
        <v>2408</v>
      </c>
      <c r="G34" s="3176" t="s">
        <v>2332</v>
      </c>
      <c r="H34" s="3176" t="s">
        <v>2408</v>
      </c>
    </row>
    <row r="35" spans="1:8" x14ac:dyDescent="0.25">
      <c r="A35" s="3185" t="s">
        <v>1474</v>
      </c>
      <c r="B35" s="3198" t="s">
        <v>9186</v>
      </c>
      <c r="C35" s="3176" t="s">
        <v>19948</v>
      </c>
      <c r="D35" s="612" t="s">
        <v>2417</v>
      </c>
      <c r="E35" s="3178" t="s">
        <v>2394</v>
      </c>
      <c r="F35" s="612" t="s">
        <v>2408</v>
      </c>
      <c r="G35" s="3178" t="s">
        <v>2332</v>
      </c>
      <c r="H35" s="3178" t="s">
        <v>2408</v>
      </c>
    </row>
    <row r="36" spans="1:8" x14ac:dyDescent="0.25">
      <c r="A36" s="3186"/>
      <c r="B36" s="3198" t="s">
        <v>9186</v>
      </c>
      <c r="C36" s="3176" t="s">
        <v>19949</v>
      </c>
      <c r="D36" s="619" t="s">
        <v>2418</v>
      </c>
      <c r="E36" s="3176" t="s">
        <v>2394</v>
      </c>
      <c r="F36" s="619" t="s">
        <v>2419</v>
      </c>
      <c r="G36" s="3176" t="s">
        <v>2332</v>
      </c>
      <c r="H36" s="3176" t="s">
        <v>2420</v>
      </c>
    </row>
    <row r="37" spans="1:8" x14ac:dyDescent="0.25">
      <c r="A37" s="3185" t="s">
        <v>1474</v>
      </c>
      <c r="B37" s="3198" t="s">
        <v>9186</v>
      </c>
      <c r="C37" s="3176" t="s">
        <v>19950</v>
      </c>
      <c r="D37" s="612" t="s">
        <v>2421</v>
      </c>
      <c r="E37" s="3178" t="s">
        <v>2394</v>
      </c>
      <c r="F37" s="612" t="s">
        <v>2422</v>
      </c>
      <c r="G37" s="3178" t="s">
        <v>2332</v>
      </c>
      <c r="H37" s="3178" t="s">
        <v>2423</v>
      </c>
    </row>
    <row r="38" spans="1:8" x14ac:dyDescent="0.25">
      <c r="A38" s="3186" t="s">
        <v>1474</v>
      </c>
      <c r="B38" s="3198" t="s">
        <v>9186</v>
      </c>
      <c r="C38" s="3176" t="s">
        <v>19951</v>
      </c>
      <c r="D38" s="619" t="s">
        <v>2424</v>
      </c>
      <c r="E38" s="3176" t="s">
        <v>2394</v>
      </c>
      <c r="F38" s="619" t="s">
        <v>2425</v>
      </c>
      <c r="G38" s="3176" t="s">
        <v>2332</v>
      </c>
      <c r="H38" s="3176" t="s">
        <v>2426</v>
      </c>
    </row>
    <row r="39" spans="1:8" s="635" customFormat="1" x14ac:dyDescent="0.25">
      <c r="A39" s="3189" t="s">
        <v>1474</v>
      </c>
      <c r="B39" s="3199" t="s">
        <v>9186</v>
      </c>
      <c r="C39" s="3175" t="s">
        <v>19952</v>
      </c>
      <c r="D39" s="626" t="s">
        <v>2427</v>
      </c>
      <c r="E39" s="3181" t="s">
        <v>2394</v>
      </c>
      <c r="F39" s="626" t="s">
        <v>2428</v>
      </c>
      <c r="G39" s="3181" t="s">
        <v>2332</v>
      </c>
      <c r="H39" s="3181"/>
    </row>
    <row r="40" spans="1:8" s="188" customFormat="1" x14ac:dyDescent="0.25">
      <c r="A40" s="3192" t="s">
        <v>1474</v>
      </c>
      <c r="B40" s="3229" t="s">
        <v>19838</v>
      </c>
      <c r="C40" s="3182" t="s">
        <v>19953</v>
      </c>
      <c r="D40" s="2820" t="s">
        <v>2429</v>
      </c>
      <c r="E40" s="3182" t="s">
        <v>2430</v>
      </c>
      <c r="F40" s="2820" t="s">
        <v>2432</v>
      </c>
      <c r="G40" s="3182" t="s">
        <v>2431</v>
      </c>
      <c r="H40" s="3182" t="s">
        <v>2433</v>
      </c>
    </row>
    <row r="41" spans="1:8" s="635" customFormat="1" x14ac:dyDescent="0.25">
      <c r="A41" s="3189" t="s">
        <v>1474</v>
      </c>
      <c r="B41" s="3230" t="s">
        <v>19838</v>
      </c>
      <c r="C41" s="3175" t="s">
        <v>19954</v>
      </c>
      <c r="D41" s="626" t="s">
        <v>2434</v>
      </c>
      <c r="E41" s="3181" t="s">
        <v>2430</v>
      </c>
      <c r="F41" s="626" t="s">
        <v>2435</v>
      </c>
      <c r="G41" s="3181" t="s">
        <v>2431</v>
      </c>
      <c r="H41" s="3181" t="s">
        <v>2433</v>
      </c>
    </row>
    <row r="42" spans="1:8" s="3226" customFormat="1" x14ac:dyDescent="0.25">
      <c r="A42" s="3141"/>
      <c r="B42" s="3227" t="s">
        <v>19839</v>
      </c>
      <c r="C42" s="3142" t="s">
        <v>19955</v>
      </c>
      <c r="D42" s="3142" t="s">
        <v>2436</v>
      </c>
      <c r="E42" s="3142" t="s">
        <v>2437</v>
      </c>
      <c r="F42" s="3142" t="s">
        <v>2439</v>
      </c>
      <c r="G42" s="3142" t="s">
        <v>2438</v>
      </c>
      <c r="H42" s="3142" t="s">
        <v>2440</v>
      </c>
    </row>
    <row r="43" spans="1:8" s="3226" customFormat="1" x14ac:dyDescent="0.25">
      <c r="A43" s="3139"/>
      <c r="B43" s="3227" t="s">
        <v>19840</v>
      </c>
      <c r="C43" s="3142" t="s">
        <v>19956</v>
      </c>
      <c r="D43" s="3140" t="s">
        <v>2441</v>
      </c>
      <c r="E43" s="3140" t="s">
        <v>2442</v>
      </c>
      <c r="F43" s="3140" t="s">
        <v>2444</v>
      </c>
      <c r="G43" s="3140" t="s">
        <v>2443</v>
      </c>
      <c r="H43" s="3140"/>
    </row>
    <row r="44" spans="1:8" s="188" customFormat="1" x14ac:dyDescent="0.25">
      <c r="A44" s="3192"/>
      <c r="B44" s="3231" t="s">
        <v>19841</v>
      </c>
      <c r="C44" s="3182" t="s">
        <v>19957</v>
      </c>
      <c r="D44" s="2820" t="s">
        <v>2445</v>
      </c>
      <c r="E44" s="3182" t="s">
        <v>2446</v>
      </c>
      <c r="F44" s="2820" t="s">
        <v>2447</v>
      </c>
      <c r="G44" s="3182" t="s">
        <v>2438</v>
      </c>
      <c r="H44" s="3182"/>
    </row>
    <row r="45" spans="1:8" x14ac:dyDescent="0.25">
      <c r="A45" s="3185"/>
      <c r="B45" s="3201" t="s">
        <v>19841</v>
      </c>
      <c r="C45" s="3176" t="s">
        <v>19958</v>
      </c>
      <c r="D45" s="612" t="s">
        <v>2448</v>
      </c>
      <c r="E45" s="3178" t="s">
        <v>2446</v>
      </c>
      <c r="F45" s="612" t="s">
        <v>2449</v>
      </c>
      <c r="G45" s="3178" t="s">
        <v>2438</v>
      </c>
      <c r="H45" s="3178"/>
    </row>
    <row r="46" spans="1:8" x14ac:dyDescent="0.25">
      <c r="A46" s="3186" t="s">
        <v>2349</v>
      </c>
      <c r="B46" s="3201" t="s">
        <v>19841</v>
      </c>
      <c r="C46" s="3176" t="s">
        <v>19959</v>
      </c>
      <c r="D46" s="619" t="s">
        <v>2450</v>
      </c>
      <c r="E46" s="3176" t="s">
        <v>2446</v>
      </c>
      <c r="F46" s="619" t="s">
        <v>2451</v>
      </c>
      <c r="G46" s="3176" t="s">
        <v>2438</v>
      </c>
      <c r="H46" s="3176" t="s">
        <v>2452</v>
      </c>
    </row>
    <row r="47" spans="1:8" s="635" customFormat="1" x14ac:dyDescent="0.25">
      <c r="A47" s="3189" t="s">
        <v>2349</v>
      </c>
      <c r="B47" s="3232" t="s">
        <v>19841</v>
      </c>
      <c r="C47" s="3175" t="s">
        <v>19960</v>
      </c>
      <c r="D47" s="626" t="s">
        <v>2453</v>
      </c>
      <c r="E47" s="3181" t="s">
        <v>2446</v>
      </c>
      <c r="F47" s="626" t="s">
        <v>2454</v>
      </c>
      <c r="G47" s="3181" t="s">
        <v>2438</v>
      </c>
      <c r="H47" s="3181" t="s">
        <v>2455</v>
      </c>
    </row>
    <row r="48" spans="1:8" s="3239" customFormat="1" x14ac:dyDescent="0.25">
      <c r="A48" s="3141" t="s">
        <v>1474</v>
      </c>
      <c r="B48" s="3227" t="s">
        <v>19842</v>
      </c>
      <c r="C48" s="3142" t="s">
        <v>19937</v>
      </c>
      <c r="D48" s="3240" t="s">
        <v>2456</v>
      </c>
      <c r="E48" s="3142" t="s">
        <v>2457</v>
      </c>
      <c r="F48" s="3240" t="s">
        <v>2458</v>
      </c>
      <c r="G48" s="3142" t="s">
        <v>2431</v>
      </c>
      <c r="H48" s="3142"/>
    </row>
    <row r="49" spans="1:8" x14ac:dyDescent="0.25">
      <c r="A49" s="3185" t="s">
        <v>1474</v>
      </c>
      <c r="B49" s="3202" t="s">
        <v>2459</v>
      </c>
      <c r="C49" s="3176" t="s">
        <v>1208</v>
      </c>
      <c r="D49" s="612" t="s">
        <v>2459</v>
      </c>
      <c r="E49" s="3178" t="s">
        <v>2460</v>
      </c>
      <c r="F49" s="612" t="s">
        <v>2460</v>
      </c>
      <c r="G49" s="3178" t="s">
        <v>2431</v>
      </c>
      <c r="H49" s="3178"/>
    </row>
    <row r="50" spans="1:8" x14ac:dyDescent="0.25">
      <c r="A50" s="3186" t="s">
        <v>1474</v>
      </c>
      <c r="B50" s="3202" t="s">
        <v>2459</v>
      </c>
      <c r="C50" s="3176" t="s">
        <v>19961</v>
      </c>
      <c r="D50" s="619" t="s">
        <v>2461</v>
      </c>
      <c r="E50" s="3176" t="s">
        <v>2460</v>
      </c>
      <c r="F50" s="619" t="s">
        <v>2460</v>
      </c>
      <c r="G50" s="3176" t="s">
        <v>2431</v>
      </c>
      <c r="H50" s="3176" t="s">
        <v>2462</v>
      </c>
    </row>
    <row r="51" spans="1:8" x14ac:dyDescent="0.25">
      <c r="A51" s="3185" t="s">
        <v>1474</v>
      </c>
      <c r="B51" s="3202" t="s">
        <v>2459</v>
      </c>
      <c r="C51" s="3176" t="s">
        <v>19962</v>
      </c>
      <c r="D51" s="612" t="s">
        <v>2463</v>
      </c>
      <c r="E51" s="3178" t="s">
        <v>2460</v>
      </c>
      <c r="F51" s="612" t="s">
        <v>2460</v>
      </c>
      <c r="G51" s="3178" t="s">
        <v>2431</v>
      </c>
      <c r="H51" s="3178" t="s">
        <v>2464</v>
      </c>
    </row>
    <row r="52" spans="1:8" x14ac:dyDescent="0.25">
      <c r="A52" s="3186"/>
      <c r="B52" s="3202" t="s">
        <v>2459</v>
      </c>
      <c r="C52" s="3176" t="s">
        <v>19963</v>
      </c>
      <c r="D52" s="619" t="s">
        <v>2465</v>
      </c>
      <c r="E52" s="3176" t="s">
        <v>2460</v>
      </c>
      <c r="F52" s="619" t="s">
        <v>2460</v>
      </c>
      <c r="G52" s="3176" t="s">
        <v>2431</v>
      </c>
      <c r="H52" s="3176"/>
    </row>
    <row r="53" spans="1:8" x14ac:dyDescent="0.25">
      <c r="A53" s="3185" t="s">
        <v>1474</v>
      </c>
      <c r="B53" s="3202" t="s">
        <v>2459</v>
      </c>
      <c r="C53" s="3176" t="s">
        <v>19964</v>
      </c>
      <c r="D53" s="612" t="s">
        <v>2466</v>
      </c>
      <c r="E53" s="3178" t="s">
        <v>2460</v>
      </c>
      <c r="F53" s="612" t="s">
        <v>2460</v>
      </c>
      <c r="G53" s="3178" t="s">
        <v>2431</v>
      </c>
      <c r="H53" s="3178"/>
    </row>
    <row r="54" spans="1:8" x14ac:dyDescent="0.25">
      <c r="A54" s="3186" t="s">
        <v>1474</v>
      </c>
      <c r="B54" s="3202" t="s">
        <v>2459</v>
      </c>
      <c r="C54" s="3176" t="s">
        <v>19965</v>
      </c>
      <c r="D54" s="619" t="s">
        <v>2467</v>
      </c>
      <c r="E54" s="3176" t="s">
        <v>2460</v>
      </c>
      <c r="F54" s="619" t="s">
        <v>2468</v>
      </c>
      <c r="G54" s="3176" t="s">
        <v>2431</v>
      </c>
      <c r="H54" s="3176"/>
    </row>
    <row r="55" spans="1:8" x14ac:dyDescent="0.25">
      <c r="A55" s="3185" t="s">
        <v>1474</v>
      </c>
      <c r="B55" s="3202" t="s">
        <v>2459</v>
      </c>
      <c r="C55" s="3176" t="s">
        <v>19966</v>
      </c>
      <c r="D55" s="612" t="s">
        <v>2469</v>
      </c>
      <c r="E55" s="3178" t="s">
        <v>2460</v>
      </c>
      <c r="F55" s="612" t="s">
        <v>2460</v>
      </c>
      <c r="G55" s="3178" t="s">
        <v>2431</v>
      </c>
      <c r="H55" s="3178"/>
    </row>
    <row r="56" spans="1:8" s="188" customFormat="1" x14ac:dyDescent="0.25">
      <c r="A56" s="3192" t="s">
        <v>1474</v>
      </c>
      <c r="B56" s="3233" t="s">
        <v>19843</v>
      </c>
      <c r="C56" s="3182" t="s">
        <v>19967</v>
      </c>
      <c r="D56" s="2820" t="s">
        <v>2470</v>
      </c>
      <c r="E56" s="3182" t="s">
        <v>2471</v>
      </c>
      <c r="F56" s="2820" t="s">
        <v>2472</v>
      </c>
      <c r="G56" s="3182" t="s">
        <v>2431</v>
      </c>
      <c r="H56" s="3182" t="s">
        <v>20133</v>
      </c>
    </row>
    <row r="57" spans="1:8" x14ac:dyDescent="0.25">
      <c r="A57" s="3185"/>
      <c r="B57" s="3203" t="s">
        <v>19843</v>
      </c>
      <c r="C57" s="3176" t="s">
        <v>19968</v>
      </c>
      <c r="D57" s="612" t="s">
        <v>2473</v>
      </c>
      <c r="E57" s="3178" t="s">
        <v>2471</v>
      </c>
      <c r="F57" s="612" t="s">
        <v>2474</v>
      </c>
      <c r="G57" s="3178" t="s">
        <v>2431</v>
      </c>
      <c r="H57" s="3178"/>
    </row>
    <row r="58" spans="1:8" x14ac:dyDescent="0.25">
      <c r="A58" s="3186"/>
      <c r="B58" s="3203" t="s">
        <v>19843</v>
      </c>
      <c r="C58" s="3176" t="s">
        <v>19969</v>
      </c>
      <c r="D58" s="619" t="s">
        <v>2475</v>
      </c>
      <c r="E58" s="3176" t="s">
        <v>2471</v>
      </c>
      <c r="F58" s="619" t="s">
        <v>2476</v>
      </c>
      <c r="G58" s="3176" t="s">
        <v>2431</v>
      </c>
      <c r="H58" s="3176"/>
    </row>
    <row r="59" spans="1:8" x14ac:dyDescent="0.25">
      <c r="A59" s="3185"/>
      <c r="B59" s="3203" t="s">
        <v>19843</v>
      </c>
      <c r="C59" s="3176" t="s">
        <v>19970</v>
      </c>
      <c r="D59" s="612" t="s">
        <v>2477</v>
      </c>
      <c r="E59" s="3178" t="s">
        <v>2471</v>
      </c>
      <c r="F59" s="612" t="s">
        <v>2478</v>
      </c>
      <c r="G59" s="3178" t="s">
        <v>2431</v>
      </c>
      <c r="H59" s="3178"/>
    </row>
    <row r="60" spans="1:8" s="635" customFormat="1" x14ac:dyDescent="0.25">
      <c r="A60" s="3187"/>
      <c r="B60" s="3234" t="s">
        <v>19843</v>
      </c>
      <c r="C60" s="3175" t="s">
        <v>19971</v>
      </c>
      <c r="D60" s="2819" t="s">
        <v>2479</v>
      </c>
      <c r="E60" s="3175" t="s">
        <v>2471</v>
      </c>
      <c r="F60" s="2819" t="s">
        <v>2480</v>
      </c>
      <c r="G60" s="3175" t="s">
        <v>2431</v>
      </c>
      <c r="H60" s="3175"/>
    </row>
    <row r="61" spans="1:8" x14ac:dyDescent="0.25">
      <c r="A61" s="3191"/>
      <c r="B61" s="3200" t="s">
        <v>19844</v>
      </c>
      <c r="C61" s="3176" t="s">
        <v>19972</v>
      </c>
      <c r="D61" s="612" t="s">
        <v>2481</v>
      </c>
      <c r="E61" s="3178" t="s">
        <v>2482</v>
      </c>
      <c r="F61" s="612" t="s">
        <v>2483</v>
      </c>
      <c r="G61" s="3178" t="s">
        <v>2438</v>
      </c>
      <c r="H61" s="3178" t="s">
        <v>2484</v>
      </c>
    </row>
    <row r="62" spans="1:8" x14ac:dyDescent="0.25">
      <c r="A62" s="3190"/>
      <c r="B62" s="3200" t="s">
        <v>19844</v>
      </c>
      <c r="C62" s="3176" t="s">
        <v>19973</v>
      </c>
      <c r="D62" s="619" t="s">
        <v>2485</v>
      </c>
      <c r="E62" s="3176" t="s">
        <v>2482</v>
      </c>
      <c r="F62" s="619" t="s">
        <v>2486</v>
      </c>
      <c r="G62" s="3176" t="s">
        <v>2438</v>
      </c>
      <c r="H62" s="3176"/>
    </row>
    <row r="63" spans="1:8" s="188" customFormat="1" x14ac:dyDescent="0.25">
      <c r="A63" s="3188" t="s">
        <v>1474</v>
      </c>
      <c r="B63" s="3204" t="s">
        <v>9184</v>
      </c>
      <c r="C63" s="3182" t="s">
        <v>19974</v>
      </c>
      <c r="D63" s="2818" t="s">
        <v>2487</v>
      </c>
      <c r="E63" s="3180" t="s">
        <v>2488</v>
      </c>
      <c r="F63" s="2818" t="s">
        <v>2489</v>
      </c>
      <c r="G63" s="3180" t="s">
        <v>2438</v>
      </c>
      <c r="H63" s="3180" t="s">
        <v>2490</v>
      </c>
    </row>
    <row r="64" spans="1:8" x14ac:dyDescent="0.25">
      <c r="A64" s="3186" t="s">
        <v>1474</v>
      </c>
      <c r="B64" s="3205" t="s">
        <v>9184</v>
      </c>
      <c r="C64" s="3176" t="s">
        <v>19975</v>
      </c>
      <c r="D64" s="619" t="s">
        <v>2491</v>
      </c>
      <c r="E64" s="3176" t="s">
        <v>2488</v>
      </c>
      <c r="F64" s="619"/>
      <c r="G64" s="3176" t="s">
        <v>2438</v>
      </c>
      <c r="H64" s="3176"/>
    </row>
    <row r="65" spans="1:8" x14ac:dyDescent="0.25">
      <c r="A65" s="3185" t="s">
        <v>1474</v>
      </c>
      <c r="B65" s="3205" t="s">
        <v>9184</v>
      </c>
      <c r="C65" s="3176" t="s">
        <v>19976</v>
      </c>
      <c r="D65" s="612" t="s">
        <v>2492</v>
      </c>
      <c r="E65" s="3178" t="s">
        <v>2488</v>
      </c>
      <c r="F65" s="612"/>
      <c r="G65" s="3178" t="s">
        <v>2438</v>
      </c>
      <c r="H65" s="3178"/>
    </row>
    <row r="66" spans="1:8" x14ac:dyDescent="0.25">
      <c r="A66" s="3186" t="s">
        <v>1474</v>
      </c>
      <c r="B66" s="3205" t="s">
        <v>9184</v>
      </c>
      <c r="C66" s="3176" t="s">
        <v>19977</v>
      </c>
      <c r="D66" s="619" t="s">
        <v>2493</v>
      </c>
      <c r="E66" s="3176" t="s">
        <v>2488</v>
      </c>
      <c r="F66" s="619"/>
      <c r="G66" s="3176" t="s">
        <v>2438</v>
      </c>
      <c r="H66" s="3176"/>
    </row>
    <row r="67" spans="1:8" s="635" customFormat="1" x14ac:dyDescent="0.25">
      <c r="A67" s="3189" t="s">
        <v>1474</v>
      </c>
      <c r="B67" s="3206" t="s">
        <v>9184</v>
      </c>
      <c r="C67" s="3175" t="s">
        <v>19978</v>
      </c>
      <c r="D67" s="626" t="s">
        <v>2494</v>
      </c>
      <c r="E67" s="3181" t="s">
        <v>2488</v>
      </c>
      <c r="F67" s="626"/>
      <c r="G67" s="3181" t="s">
        <v>2438</v>
      </c>
      <c r="H67" s="3181"/>
    </row>
    <row r="68" spans="1:8" x14ac:dyDescent="0.25">
      <c r="A68" s="3190"/>
      <c r="B68" s="3200" t="s">
        <v>19845</v>
      </c>
      <c r="C68" s="3176" t="s">
        <v>19979</v>
      </c>
      <c r="D68" s="619" t="s">
        <v>2495</v>
      </c>
      <c r="E68" s="3176" t="s">
        <v>2496</v>
      </c>
      <c r="F68" s="619" t="s">
        <v>2498</v>
      </c>
      <c r="G68" s="3176" t="s">
        <v>2497</v>
      </c>
      <c r="H68" s="3176"/>
    </row>
    <row r="69" spans="1:8" x14ac:dyDescent="0.25">
      <c r="A69" s="3191"/>
      <c r="B69" s="3200" t="s">
        <v>19846</v>
      </c>
      <c r="C69" s="3176" t="s">
        <v>19980</v>
      </c>
      <c r="D69" s="612" t="s">
        <v>2499</v>
      </c>
      <c r="E69" s="3178" t="s">
        <v>2500</v>
      </c>
      <c r="F69" s="612" t="s">
        <v>2501</v>
      </c>
      <c r="G69" s="3178" t="s">
        <v>2332</v>
      </c>
      <c r="H69" s="3178" t="s">
        <v>2502</v>
      </c>
    </row>
    <row r="70" spans="1:8" x14ac:dyDescent="0.25">
      <c r="A70" s="3190"/>
      <c r="B70" s="3200" t="s">
        <v>19846</v>
      </c>
      <c r="C70" s="3176" t="s">
        <v>19981</v>
      </c>
      <c r="D70" s="619" t="s">
        <v>2503</v>
      </c>
      <c r="E70" s="3176" t="s">
        <v>2500</v>
      </c>
      <c r="F70" s="619" t="s">
        <v>2504</v>
      </c>
      <c r="G70" s="3176" t="s">
        <v>2332</v>
      </c>
      <c r="H70" s="3176" t="s">
        <v>2505</v>
      </c>
    </row>
    <row r="71" spans="1:8" x14ac:dyDescent="0.25">
      <c r="A71" s="3188" t="s">
        <v>1474</v>
      </c>
      <c r="B71" s="3207" t="s">
        <v>12986</v>
      </c>
      <c r="C71" s="3176" t="s">
        <v>19982</v>
      </c>
      <c r="D71" s="2818" t="s">
        <v>2506</v>
      </c>
      <c r="E71" s="3180" t="s">
        <v>20134</v>
      </c>
      <c r="F71" s="2818" t="s">
        <v>2508</v>
      </c>
      <c r="G71" s="3180" t="s">
        <v>2507</v>
      </c>
      <c r="H71" s="3180" t="s">
        <v>2509</v>
      </c>
    </row>
    <row r="72" spans="1:8" x14ac:dyDescent="0.25">
      <c r="A72" s="3186" t="s">
        <v>1474</v>
      </c>
      <c r="B72" s="3235" t="s">
        <v>12986</v>
      </c>
      <c r="C72" s="3176" t="s">
        <v>19983</v>
      </c>
      <c r="D72" s="619" t="s">
        <v>2510</v>
      </c>
      <c r="E72" s="3176" t="s">
        <v>20134</v>
      </c>
      <c r="F72" s="619" t="s">
        <v>2511</v>
      </c>
      <c r="G72" s="3176" t="s">
        <v>2507</v>
      </c>
      <c r="H72" s="3176" t="s">
        <v>2509</v>
      </c>
    </row>
    <row r="73" spans="1:8" s="3226" customFormat="1" x14ac:dyDescent="0.25">
      <c r="A73" s="3139" t="s">
        <v>1474</v>
      </c>
      <c r="B73" s="3227" t="s">
        <v>19847</v>
      </c>
      <c r="C73" s="3142" t="s">
        <v>19984</v>
      </c>
      <c r="D73" s="3140" t="s">
        <v>2512</v>
      </c>
      <c r="E73" s="3140" t="s">
        <v>2513</v>
      </c>
      <c r="F73" s="3140" t="s">
        <v>2514</v>
      </c>
      <c r="G73" s="3140" t="s">
        <v>2438</v>
      </c>
      <c r="H73" s="3140"/>
    </row>
    <row r="74" spans="1:8" s="3226" customFormat="1" x14ac:dyDescent="0.25">
      <c r="A74" s="3141" t="s">
        <v>1474</v>
      </c>
      <c r="B74" s="3227" t="s">
        <v>19848</v>
      </c>
      <c r="C74" s="3142" t="s">
        <v>19985</v>
      </c>
      <c r="D74" s="3142" t="s">
        <v>2515</v>
      </c>
      <c r="E74" s="3142" t="s">
        <v>2516</v>
      </c>
      <c r="F74" s="3142" t="s">
        <v>2517</v>
      </c>
      <c r="G74" s="3142" t="s">
        <v>2438</v>
      </c>
      <c r="H74" s="3142"/>
    </row>
    <row r="75" spans="1:8" s="188" customFormat="1" x14ac:dyDescent="0.25">
      <c r="A75" s="3188"/>
      <c r="B75" s="3236" t="s">
        <v>19849</v>
      </c>
      <c r="C75" s="3182" t="s">
        <v>19986</v>
      </c>
      <c r="D75" s="2818" t="s">
        <v>2518</v>
      </c>
      <c r="E75" s="3180" t="s">
        <v>2519</v>
      </c>
      <c r="F75" s="2818" t="s">
        <v>2520</v>
      </c>
      <c r="G75" s="3180" t="s">
        <v>2438</v>
      </c>
      <c r="H75" s="3180" t="s">
        <v>2521</v>
      </c>
    </row>
    <row r="76" spans="1:8" x14ac:dyDescent="0.25">
      <c r="A76" s="3186"/>
      <c r="B76" s="3208" t="s">
        <v>19849</v>
      </c>
      <c r="C76" s="3176" t="s">
        <v>19987</v>
      </c>
      <c r="D76" s="619" t="s">
        <v>2522</v>
      </c>
      <c r="E76" s="3176" t="s">
        <v>2519</v>
      </c>
      <c r="F76" s="619" t="s">
        <v>2523</v>
      </c>
      <c r="G76" s="3176" t="s">
        <v>2438</v>
      </c>
      <c r="H76" s="3176" t="s">
        <v>2524</v>
      </c>
    </row>
    <row r="77" spans="1:8" x14ac:dyDescent="0.25">
      <c r="A77" s="3185"/>
      <c r="B77" s="3208" t="s">
        <v>19849</v>
      </c>
      <c r="C77" s="3176" t="s">
        <v>19988</v>
      </c>
      <c r="D77" s="612" t="s">
        <v>2525</v>
      </c>
      <c r="E77" s="3178" t="s">
        <v>2519</v>
      </c>
      <c r="F77" s="612" t="s">
        <v>2526</v>
      </c>
      <c r="G77" s="3178" t="s">
        <v>2438</v>
      </c>
      <c r="H77" s="3178" t="s">
        <v>2527</v>
      </c>
    </row>
    <row r="78" spans="1:8" x14ac:dyDescent="0.25">
      <c r="A78" s="3186"/>
      <c r="B78" s="3208" t="s">
        <v>19849</v>
      </c>
      <c r="C78" s="3176" t="s">
        <v>19989</v>
      </c>
      <c r="D78" s="619" t="s">
        <v>2528</v>
      </c>
      <c r="E78" s="3176" t="s">
        <v>2519</v>
      </c>
      <c r="F78" s="619" t="s">
        <v>2529</v>
      </c>
      <c r="G78" s="3176" t="s">
        <v>2438</v>
      </c>
      <c r="H78" s="3176" t="s">
        <v>2530</v>
      </c>
    </row>
    <row r="79" spans="1:8" x14ac:dyDescent="0.25">
      <c r="A79" s="3185"/>
      <c r="B79" s="3208" t="s">
        <v>19849</v>
      </c>
      <c r="C79" s="3176" t="s">
        <v>19990</v>
      </c>
      <c r="D79" s="612" t="s">
        <v>2531</v>
      </c>
      <c r="E79" s="3178" t="s">
        <v>2519</v>
      </c>
      <c r="F79" s="612" t="s">
        <v>2532</v>
      </c>
      <c r="G79" s="3178" t="s">
        <v>2438</v>
      </c>
      <c r="H79" s="3178" t="s">
        <v>2533</v>
      </c>
    </row>
    <row r="80" spans="1:8" x14ac:dyDescent="0.25">
      <c r="A80" s="3186"/>
      <c r="B80" s="3208" t="s">
        <v>19849</v>
      </c>
      <c r="C80" s="3176" t="s">
        <v>19991</v>
      </c>
      <c r="D80" s="619" t="s">
        <v>2534</v>
      </c>
      <c r="E80" s="3176" t="s">
        <v>2519</v>
      </c>
      <c r="F80" s="619" t="s">
        <v>2535</v>
      </c>
      <c r="G80" s="3176" t="s">
        <v>2438</v>
      </c>
      <c r="H80" s="3176" t="s">
        <v>2536</v>
      </c>
    </row>
    <row r="81" spans="1:8" x14ac:dyDescent="0.25">
      <c r="A81" s="3185"/>
      <c r="B81" s="3208" t="s">
        <v>19849</v>
      </c>
      <c r="C81" s="3176" t="s">
        <v>19992</v>
      </c>
      <c r="D81" s="612" t="s">
        <v>2537</v>
      </c>
      <c r="E81" s="3178" t="s">
        <v>2519</v>
      </c>
      <c r="F81" s="612" t="s">
        <v>2538</v>
      </c>
      <c r="G81" s="3178" t="s">
        <v>2438</v>
      </c>
      <c r="H81" s="3178" t="s">
        <v>2539</v>
      </c>
    </row>
    <row r="82" spans="1:8" x14ac:dyDescent="0.25">
      <c r="A82" s="3186"/>
      <c r="B82" s="3208" t="s">
        <v>19849</v>
      </c>
      <c r="C82" s="3176" t="s">
        <v>19993</v>
      </c>
      <c r="D82" s="619" t="s">
        <v>2540</v>
      </c>
      <c r="E82" s="3176" t="s">
        <v>2519</v>
      </c>
      <c r="F82" s="619" t="s">
        <v>2541</v>
      </c>
      <c r="G82" s="3176" t="s">
        <v>2438</v>
      </c>
      <c r="H82" s="3176" t="s">
        <v>2539</v>
      </c>
    </row>
    <row r="83" spans="1:8" x14ac:dyDescent="0.25">
      <c r="A83" s="3185"/>
      <c r="B83" s="3208" t="s">
        <v>19849</v>
      </c>
      <c r="C83" s="3176" t="s">
        <v>19994</v>
      </c>
      <c r="D83" s="612" t="s">
        <v>2542</v>
      </c>
      <c r="E83" s="3178" t="s">
        <v>2519</v>
      </c>
      <c r="F83" s="612" t="s">
        <v>2543</v>
      </c>
      <c r="G83" s="3178" t="s">
        <v>2438</v>
      </c>
      <c r="H83" s="3178" t="s">
        <v>2544</v>
      </c>
    </row>
    <row r="84" spans="1:8" x14ac:dyDescent="0.25">
      <c r="A84" s="3186"/>
      <c r="B84" s="3208" t="s">
        <v>19849</v>
      </c>
      <c r="C84" s="3176" t="s">
        <v>19995</v>
      </c>
      <c r="D84" s="619" t="s">
        <v>2545</v>
      </c>
      <c r="E84" s="3176" t="s">
        <v>2519</v>
      </c>
      <c r="F84" s="619" t="s">
        <v>2543</v>
      </c>
      <c r="G84" s="3176" t="s">
        <v>2438</v>
      </c>
      <c r="H84" s="3176" t="s">
        <v>2546</v>
      </c>
    </row>
    <row r="85" spans="1:8" x14ac:dyDescent="0.25">
      <c r="A85" s="3185"/>
      <c r="B85" s="3208" t="s">
        <v>19849</v>
      </c>
      <c r="C85" s="3176" t="s">
        <v>19996</v>
      </c>
      <c r="D85" s="612" t="s">
        <v>2547</v>
      </c>
      <c r="E85" s="3178" t="s">
        <v>2519</v>
      </c>
      <c r="F85" s="612" t="s">
        <v>2543</v>
      </c>
      <c r="G85" s="3178" t="s">
        <v>2438</v>
      </c>
      <c r="H85" s="3178" t="s">
        <v>2548</v>
      </c>
    </row>
    <row r="86" spans="1:8" x14ac:dyDescent="0.25">
      <c r="A86" s="3186"/>
      <c r="B86" s="3208" t="s">
        <v>19849</v>
      </c>
      <c r="C86" s="3176" t="s">
        <v>19997</v>
      </c>
      <c r="D86" s="619" t="s">
        <v>2549</v>
      </c>
      <c r="E86" s="3176" t="s">
        <v>2519</v>
      </c>
      <c r="F86" s="619" t="s">
        <v>2550</v>
      </c>
      <c r="G86" s="3176" t="s">
        <v>2438</v>
      </c>
      <c r="H86" s="3176" t="s">
        <v>2551</v>
      </c>
    </row>
    <row r="87" spans="1:8" x14ac:dyDescent="0.25">
      <c r="A87" s="3185"/>
      <c r="B87" s="3208" t="s">
        <v>19849</v>
      </c>
      <c r="C87" s="3176" t="s">
        <v>19998</v>
      </c>
      <c r="D87" s="612" t="s">
        <v>2552</v>
      </c>
      <c r="E87" s="3178" t="s">
        <v>2519</v>
      </c>
      <c r="F87" s="612" t="s">
        <v>2553</v>
      </c>
      <c r="G87" s="3178" t="s">
        <v>2438</v>
      </c>
      <c r="H87" s="3178" t="s">
        <v>2554</v>
      </c>
    </row>
    <row r="88" spans="1:8" s="635" customFormat="1" x14ac:dyDescent="0.25">
      <c r="A88" s="3187"/>
      <c r="B88" s="3237" t="s">
        <v>19849</v>
      </c>
      <c r="C88" s="3175" t="s">
        <v>19999</v>
      </c>
      <c r="D88" s="2819" t="s">
        <v>2555</v>
      </c>
      <c r="E88" s="3175" t="s">
        <v>2519</v>
      </c>
      <c r="F88" s="2819" t="s">
        <v>2553</v>
      </c>
      <c r="G88" s="3175" t="s">
        <v>2438</v>
      </c>
      <c r="H88" s="3175" t="s">
        <v>2556</v>
      </c>
    </row>
    <row r="89" spans="1:8" x14ac:dyDescent="0.25">
      <c r="A89" s="3191" t="s">
        <v>2560</v>
      </c>
      <c r="B89" s="3200" t="s">
        <v>19850</v>
      </c>
      <c r="C89" s="3176" t="s">
        <v>20000</v>
      </c>
      <c r="D89" s="612" t="s">
        <v>2557</v>
      </c>
      <c r="E89" s="3178" t="s">
        <v>2558</v>
      </c>
      <c r="F89" s="612" t="s">
        <v>2559</v>
      </c>
      <c r="G89" s="3178" t="s">
        <v>2438</v>
      </c>
      <c r="H89" s="3178"/>
    </row>
    <row r="90" spans="1:8" s="188" customFormat="1" x14ac:dyDescent="0.25">
      <c r="A90" s="3192" t="s">
        <v>2566</v>
      </c>
      <c r="B90" s="3209" t="s">
        <v>19851</v>
      </c>
      <c r="C90" s="3182" t="s">
        <v>20001</v>
      </c>
      <c r="D90" s="2820" t="s">
        <v>2561</v>
      </c>
      <c r="E90" s="3182" t="s">
        <v>2562</v>
      </c>
      <c r="F90" s="2820" t="s">
        <v>2564</v>
      </c>
      <c r="G90" s="3182" t="s">
        <v>2563</v>
      </c>
      <c r="H90" s="3182" t="s">
        <v>2565</v>
      </c>
    </row>
    <row r="91" spans="1:8" x14ac:dyDescent="0.25">
      <c r="A91" s="3185" t="s">
        <v>2566</v>
      </c>
      <c r="B91" s="3210" t="s">
        <v>19851</v>
      </c>
      <c r="C91" s="3176" t="s">
        <v>20002</v>
      </c>
      <c r="D91" s="612" t="s">
        <v>2567</v>
      </c>
      <c r="E91" s="3178" t="s">
        <v>2562</v>
      </c>
      <c r="F91" s="612" t="s">
        <v>2568</v>
      </c>
      <c r="G91" s="3178" t="s">
        <v>2563</v>
      </c>
      <c r="H91" s="3178"/>
    </row>
    <row r="92" spans="1:8" s="635" customFormat="1" x14ac:dyDescent="0.25">
      <c r="A92" s="3187" t="s">
        <v>2566</v>
      </c>
      <c r="B92" s="3211" t="s">
        <v>19851</v>
      </c>
      <c r="C92" s="3175" t="s">
        <v>20003</v>
      </c>
      <c r="D92" s="2819" t="s">
        <v>2569</v>
      </c>
      <c r="E92" s="3175" t="s">
        <v>2562</v>
      </c>
      <c r="F92" s="2819" t="s">
        <v>2568</v>
      </c>
      <c r="G92" s="3175" t="s">
        <v>2563</v>
      </c>
      <c r="H92" s="3175"/>
    </row>
    <row r="93" spans="1:8" s="3239" customFormat="1" x14ac:dyDescent="0.25">
      <c r="A93" s="3139" t="s">
        <v>2349</v>
      </c>
      <c r="B93" s="3227" t="s">
        <v>19852</v>
      </c>
      <c r="C93" s="3142" t="s">
        <v>20004</v>
      </c>
      <c r="D93" s="3238" t="s">
        <v>2570</v>
      </c>
      <c r="E93" s="3140" t="s">
        <v>2571</v>
      </c>
      <c r="F93" s="3238" t="s">
        <v>2572</v>
      </c>
      <c r="G93" s="3140" t="s">
        <v>2443</v>
      </c>
      <c r="H93" s="3140" t="s">
        <v>20135</v>
      </c>
    </row>
    <row r="94" spans="1:8" s="188" customFormat="1" x14ac:dyDescent="0.25">
      <c r="A94" s="3192" t="s">
        <v>1474</v>
      </c>
      <c r="B94" s="3212" t="s">
        <v>2573</v>
      </c>
      <c r="C94" s="3182" t="s">
        <v>1211</v>
      </c>
      <c r="D94" s="2820" t="s">
        <v>2573</v>
      </c>
      <c r="E94" s="3182" t="s">
        <v>2574</v>
      </c>
      <c r="F94" s="2820" t="s">
        <v>2575</v>
      </c>
      <c r="G94" s="3182" t="s">
        <v>2332</v>
      </c>
      <c r="H94" s="3182" t="s">
        <v>2576</v>
      </c>
    </row>
    <row r="95" spans="1:8" x14ac:dyDescent="0.25">
      <c r="A95" s="3185"/>
      <c r="B95" s="3200" t="s">
        <v>2573</v>
      </c>
      <c r="C95" s="3176" t="s">
        <v>20005</v>
      </c>
      <c r="D95" s="612" t="s">
        <v>2577</v>
      </c>
      <c r="E95" s="3178" t="s">
        <v>2574</v>
      </c>
      <c r="F95" s="612" t="s">
        <v>2578</v>
      </c>
      <c r="G95" s="3178" t="s">
        <v>2332</v>
      </c>
      <c r="H95" s="3178"/>
    </row>
    <row r="96" spans="1:8" s="635" customFormat="1" x14ac:dyDescent="0.25">
      <c r="A96" s="3187" t="s">
        <v>1474</v>
      </c>
      <c r="B96" s="3194" t="s">
        <v>2573</v>
      </c>
      <c r="C96" s="3175" t="s">
        <v>20006</v>
      </c>
      <c r="D96" s="2819" t="s">
        <v>2579</v>
      </c>
      <c r="E96" s="3175" t="s">
        <v>2574</v>
      </c>
      <c r="F96" s="2819" t="s">
        <v>2575</v>
      </c>
      <c r="G96" s="3175" t="s">
        <v>2332</v>
      </c>
      <c r="H96" s="3175" t="s">
        <v>2580</v>
      </c>
    </row>
    <row r="97" spans="1:8" s="3239" customFormat="1" x14ac:dyDescent="0.25">
      <c r="A97" s="3139"/>
      <c r="B97" s="3227" t="s">
        <v>19853</v>
      </c>
      <c r="C97" s="3142" t="s">
        <v>20007</v>
      </c>
      <c r="D97" s="3238" t="s">
        <v>2581</v>
      </c>
      <c r="E97" s="3140" t="s">
        <v>2582</v>
      </c>
      <c r="F97" s="3238" t="s">
        <v>2584</v>
      </c>
      <c r="G97" s="3140" t="s">
        <v>2583</v>
      </c>
      <c r="H97" s="3140"/>
    </row>
    <row r="98" spans="1:8" x14ac:dyDescent="0.25">
      <c r="A98" s="3186"/>
      <c r="B98" s="3213" t="s">
        <v>19854</v>
      </c>
      <c r="C98" s="3176" t="s">
        <v>20008</v>
      </c>
      <c r="D98" s="619" t="s">
        <v>2585</v>
      </c>
      <c r="E98" s="3176" t="s">
        <v>2586</v>
      </c>
      <c r="F98" s="619" t="s">
        <v>2587</v>
      </c>
      <c r="G98" s="3176" t="s">
        <v>2332</v>
      </c>
      <c r="H98" s="3176" t="s">
        <v>2588</v>
      </c>
    </row>
    <row r="99" spans="1:8" x14ac:dyDescent="0.25">
      <c r="A99" s="3185"/>
      <c r="B99" s="3213" t="s">
        <v>19854</v>
      </c>
      <c r="C99" s="3176" t="s">
        <v>20009</v>
      </c>
      <c r="D99" s="612" t="s">
        <v>2589</v>
      </c>
      <c r="E99" s="3178" t="s">
        <v>2586</v>
      </c>
      <c r="F99" s="612" t="s">
        <v>2590</v>
      </c>
      <c r="G99" s="3178" t="s">
        <v>2332</v>
      </c>
      <c r="H99" s="3178" t="s">
        <v>2591</v>
      </c>
    </row>
    <row r="100" spans="1:8" x14ac:dyDescent="0.25">
      <c r="A100" s="3186"/>
      <c r="B100" s="3213" t="s">
        <v>19854</v>
      </c>
      <c r="C100" s="3176" t="s">
        <v>20010</v>
      </c>
      <c r="D100" s="619" t="s">
        <v>2592</v>
      </c>
      <c r="E100" s="3176" t="s">
        <v>2586</v>
      </c>
      <c r="F100" s="619" t="s">
        <v>2593</v>
      </c>
      <c r="G100" s="3176" t="s">
        <v>2332</v>
      </c>
      <c r="H100" s="3176" t="s">
        <v>2594</v>
      </c>
    </row>
    <row r="101" spans="1:8" x14ac:dyDescent="0.25">
      <c r="A101" s="3185"/>
      <c r="B101" s="3213" t="s">
        <v>19854</v>
      </c>
      <c r="C101" s="3176" t="s">
        <v>20011</v>
      </c>
      <c r="D101" s="612" t="s">
        <v>2595</v>
      </c>
      <c r="E101" s="3178" t="s">
        <v>2586</v>
      </c>
      <c r="F101" s="612" t="s">
        <v>2596</v>
      </c>
      <c r="G101" s="3178" t="s">
        <v>2332</v>
      </c>
      <c r="H101" s="3178" t="s">
        <v>2597</v>
      </c>
    </row>
    <row r="102" spans="1:8" x14ac:dyDescent="0.25">
      <c r="A102" s="3186"/>
      <c r="B102" s="3213" t="s">
        <v>19854</v>
      </c>
      <c r="C102" s="3176" t="s">
        <v>20012</v>
      </c>
      <c r="D102" s="619" t="s">
        <v>2598</v>
      </c>
      <c r="E102" s="3176" t="s">
        <v>2586</v>
      </c>
      <c r="F102" s="619" t="s">
        <v>2599</v>
      </c>
      <c r="G102" s="3176" t="s">
        <v>2332</v>
      </c>
      <c r="H102" s="3176" t="s">
        <v>2599</v>
      </c>
    </row>
    <row r="103" spans="1:8" s="635" customFormat="1" x14ac:dyDescent="0.25">
      <c r="A103" s="3189"/>
      <c r="B103" s="3214" t="s">
        <v>19854</v>
      </c>
      <c r="C103" s="3175" t="s">
        <v>20013</v>
      </c>
      <c r="D103" s="626" t="s">
        <v>2600</v>
      </c>
      <c r="E103" s="3181" t="s">
        <v>2586</v>
      </c>
      <c r="F103" s="626" t="s">
        <v>2601</v>
      </c>
      <c r="G103" s="3181" t="s">
        <v>2332</v>
      </c>
      <c r="H103" s="3181" t="s">
        <v>2602</v>
      </c>
    </row>
    <row r="104" spans="1:8" s="188" customFormat="1" x14ac:dyDescent="0.25">
      <c r="A104" s="3192"/>
      <c r="B104" s="3215" t="s">
        <v>19855</v>
      </c>
      <c r="C104" s="3182" t="s">
        <v>20014</v>
      </c>
      <c r="D104" s="2820" t="s">
        <v>2603</v>
      </c>
      <c r="E104" s="3182" t="s">
        <v>2604</v>
      </c>
      <c r="F104" s="2820" t="s">
        <v>2606</v>
      </c>
      <c r="G104" s="3182" t="s">
        <v>2605</v>
      </c>
      <c r="H104" s="3182" t="s">
        <v>2607</v>
      </c>
    </row>
    <row r="105" spans="1:8" x14ac:dyDescent="0.25">
      <c r="A105" s="3185"/>
      <c r="B105" s="3216" t="s">
        <v>19855</v>
      </c>
      <c r="C105" s="3176" t="s">
        <v>20015</v>
      </c>
      <c r="D105" s="612" t="s">
        <v>2608</v>
      </c>
      <c r="E105" s="3178" t="s">
        <v>2604</v>
      </c>
      <c r="F105" s="612" t="s">
        <v>2609</v>
      </c>
      <c r="G105" s="3178" t="s">
        <v>2605</v>
      </c>
      <c r="H105" s="3178" t="s">
        <v>2607</v>
      </c>
    </row>
    <row r="106" spans="1:8" x14ac:dyDescent="0.25">
      <c r="A106" s="3186"/>
      <c r="B106" s="3216" t="s">
        <v>19855</v>
      </c>
      <c r="C106" s="3176" t="s">
        <v>20016</v>
      </c>
      <c r="D106" s="619" t="s">
        <v>2610</v>
      </c>
      <c r="E106" s="3176" t="s">
        <v>2604</v>
      </c>
      <c r="F106" s="619" t="s">
        <v>2611</v>
      </c>
      <c r="G106" s="3176" t="s">
        <v>2605</v>
      </c>
      <c r="H106" s="3176" t="s">
        <v>2607</v>
      </c>
    </row>
    <row r="107" spans="1:8" x14ac:dyDescent="0.25">
      <c r="A107" s="3185"/>
      <c r="B107" s="3216" t="s">
        <v>19855</v>
      </c>
      <c r="C107" s="3176" t="s">
        <v>20017</v>
      </c>
      <c r="D107" s="612" t="s">
        <v>2612</v>
      </c>
      <c r="E107" s="3178" t="s">
        <v>2604</v>
      </c>
      <c r="F107" s="612" t="s">
        <v>2613</v>
      </c>
      <c r="G107" s="3178" t="s">
        <v>2605</v>
      </c>
      <c r="H107" s="3178" t="s">
        <v>2614</v>
      </c>
    </row>
    <row r="108" spans="1:8" x14ac:dyDescent="0.25">
      <c r="A108" s="3186"/>
      <c r="B108" s="3216" t="s">
        <v>19855</v>
      </c>
      <c r="C108" s="3176" t="s">
        <v>20018</v>
      </c>
      <c r="D108" s="619" t="s">
        <v>2615</v>
      </c>
      <c r="E108" s="3176" t="s">
        <v>2604</v>
      </c>
      <c r="F108" s="619" t="s">
        <v>2616</v>
      </c>
      <c r="G108" s="3176" t="s">
        <v>2605</v>
      </c>
      <c r="H108" s="3176" t="s">
        <v>2617</v>
      </c>
    </row>
    <row r="109" spans="1:8" s="635" customFormat="1" x14ac:dyDescent="0.25">
      <c r="A109" s="3189"/>
      <c r="B109" s="3217" t="s">
        <v>19855</v>
      </c>
      <c r="C109" s="3175" t="s">
        <v>20019</v>
      </c>
      <c r="D109" s="626" t="s">
        <v>2618</v>
      </c>
      <c r="E109" s="3181" t="s">
        <v>2604</v>
      </c>
      <c r="F109" s="626" t="s">
        <v>2619</v>
      </c>
      <c r="G109" s="3181" t="s">
        <v>2605</v>
      </c>
      <c r="H109" s="3181" t="s">
        <v>2620</v>
      </c>
    </row>
    <row r="110" spans="1:8" s="3226" customFormat="1" x14ac:dyDescent="0.25">
      <c r="A110" s="3141" t="s">
        <v>1474</v>
      </c>
      <c r="B110" s="3227" t="s">
        <v>19856</v>
      </c>
      <c r="C110" s="3142" t="s">
        <v>20020</v>
      </c>
      <c r="D110" s="3142" t="s">
        <v>2621</v>
      </c>
      <c r="E110" s="3142" t="s">
        <v>2622</v>
      </c>
      <c r="F110" s="3142" t="s">
        <v>2623</v>
      </c>
      <c r="G110" s="3142" t="s">
        <v>2343</v>
      </c>
      <c r="H110" s="3142" t="s">
        <v>2624</v>
      </c>
    </row>
    <row r="111" spans="1:8" s="3226" customFormat="1" x14ac:dyDescent="0.25">
      <c r="A111" s="3139"/>
      <c r="B111" s="3227" t="s">
        <v>19857</v>
      </c>
      <c r="C111" s="3142" t="s">
        <v>20021</v>
      </c>
      <c r="D111" s="3140" t="s">
        <v>2625</v>
      </c>
      <c r="E111" s="3140" t="s">
        <v>2626</v>
      </c>
      <c r="F111" s="3140" t="s">
        <v>2627</v>
      </c>
      <c r="G111" s="3140" t="s">
        <v>2332</v>
      </c>
      <c r="H111" s="3140"/>
    </row>
    <row r="112" spans="1:8" s="3226" customFormat="1" x14ac:dyDescent="0.25">
      <c r="A112" s="3141"/>
      <c r="B112" s="3227" t="s">
        <v>19858</v>
      </c>
      <c r="C112" s="3142" t="s">
        <v>20022</v>
      </c>
      <c r="D112" s="3142" t="s">
        <v>2628</v>
      </c>
      <c r="E112" s="3142" t="s">
        <v>2629</v>
      </c>
      <c r="F112" s="3142" t="s">
        <v>2631</v>
      </c>
      <c r="G112" s="3142" t="s">
        <v>2630</v>
      </c>
      <c r="H112" s="3142"/>
    </row>
    <row r="113" spans="1:8" s="3226" customFormat="1" x14ac:dyDescent="0.25">
      <c r="A113" s="3139" t="s">
        <v>1474</v>
      </c>
      <c r="B113" s="3227" t="s">
        <v>19859</v>
      </c>
      <c r="C113" s="3142" t="s">
        <v>20023</v>
      </c>
      <c r="D113" s="3140" t="s">
        <v>2632</v>
      </c>
      <c r="E113" s="3140" t="s">
        <v>2633</v>
      </c>
      <c r="F113" s="3140" t="s">
        <v>2635</v>
      </c>
      <c r="G113" s="3140" t="s">
        <v>2634</v>
      </c>
      <c r="H113" s="3140" t="s">
        <v>2636</v>
      </c>
    </row>
    <row r="114" spans="1:8" s="188" customFormat="1" x14ac:dyDescent="0.25">
      <c r="A114" s="3192" t="s">
        <v>2349</v>
      </c>
      <c r="B114" s="3212" t="s">
        <v>19860</v>
      </c>
      <c r="C114" s="3182" t="s">
        <v>20024</v>
      </c>
      <c r="D114" s="2820" t="s">
        <v>2637</v>
      </c>
      <c r="E114" s="3182" t="s">
        <v>20137</v>
      </c>
      <c r="F114" s="2820" t="s">
        <v>2638</v>
      </c>
      <c r="G114" s="3182" t="s">
        <v>2332</v>
      </c>
      <c r="H114" s="3182" t="s">
        <v>2639</v>
      </c>
    </row>
    <row r="115" spans="1:8" s="635" customFormat="1" x14ac:dyDescent="0.25">
      <c r="A115" s="3189" t="s">
        <v>2349</v>
      </c>
      <c r="B115" s="3194" t="s">
        <v>19860</v>
      </c>
      <c r="C115" s="3175" t="s">
        <v>20025</v>
      </c>
      <c r="D115" s="626" t="s">
        <v>2640</v>
      </c>
      <c r="E115" s="3181" t="s">
        <v>20137</v>
      </c>
      <c r="F115" s="626" t="s">
        <v>2641</v>
      </c>
      <c r="G115" s="3181" t="s">
        <v>2332</v>
      </c>
      <c r="H115" s="3181" t="s">
        <v>2642</v>
      </c>
    </row>
    <row r="116" spans="1:8" s="188" customFormat="1" x14ac:dyDescent="0.25">
      <c r="A116" s="3192" t="s">
        <v>1474</v>
      </c>
      <c r="B116" s="3218" t="s">
        <v>12983</v>
      </c>
      <c r="C116" s="3182" t="s">
        <v>19976</v>
      </c>
      <c r="D116" s="2820" t="s">
        <v>2643</v>
      </c>
      <c r="E116" s="3182" t="s">
        <v>2644</v>
      </c>
      <c r="F116" s="2820" t="s">
        <v>2645</v>
      </c>
      <c r="G116" s="3182" t="s">
        <v>2332</v>
      </c>
      <c r="H116" s="3182" t="s">
        <v>2646</v>
      </c>
    </row>
    <row r="117" spans="1:8" s="635" customFormat="1" x14ac:dyDescent="0.25">
      <c r="A117" s="3189" t="s">
        <v>1474</v>
      </c>
      <c r="B117" s="3219" t="s">
        <v>12983</v>
      </c>
      <c r="C117" s="3175" t="s">
        <v>19977</v>
      </c>
      <c r="D117" s="626" t="s">
        <v>2647</v>
      </c>
      <c r="E117" s="3181" t="s">
        <v>2644</v>
      </c>
      <c r="F117" s="626" t="s">
        <v>2645</v>
      </c>
      <c r="G117" s="3181" t="s">
        <v>2332</v>
      </c>
      <c r="H117" s="3181" t="s">
        <v>2648</v>
      </c>
    </row>
    <row r="118" spans="1:8" s="3239" customFormat="1" x14ac:dyDescent="0.25">
      <c r="A118" s="3141" t="s">
        <v>1474</v>
      </c>
      <c r="B118" s="3227" t="s">
        <v>19861</v>
      </c>
      <c r="C118" s="3142" t="s">
        <v>20026</v>
      </c>
      <c r="D118" s="3240" t="s">
        <v>2649</v>
      </c>
      <c r="E118" s="3142" t="s">
        <v>2650</v>
      </c>
      <c r="F118" s="3240" t="s">
        <v>2652</v>
      </c>
      <c r="G118" s="3142" t="s">
        <v>2651</v>
      </c>
      <c r="H118" s="3142" t="s">
        <v>2653</v>
      </c>
    </row>
    <row r="119" spans="1:8" s="188" customFormat="1" x14ac:dyDescent="0.25">
      <c r="A119" s="3188"/>
      <c r="B119" s="3220" t="s">
        <v>19862</v>
      </c>
      <c r="C119" s="3182" t="s">
        <v>20027</v>
      </c>
      <c r="D119" s="2818" t="s">
        <v>2654</v>
      </c>
      <c r="E119" s="3180" t="s">
        <v>2655</v>
      </c>
      <c r="F119" s="2818" t="s">
        <v>2656</v>
      </c>
      <c r="G119" s="3180" t="s">
        <v>2583</v>
      </c>
      <c r="H119" s="3180"/>
    </row>
    <row r="120" spans="1:8" x14ac:dyDescent="0.25">
      <c r="A120" s="3186"/>
      <c r="B120" s="3221" t="s">
        <v>19862</v>
      </c>
      <c r="C120" s="3176" t="s">
        <v>20028</v>
      </c>
      <c r="D120" s="619" t="s">
        <v>2657</v>
      </c>
      <c r="E120" s="3176" t="s">
        <v>2655</v>
      </c>
      <c r="F120" s="619" t="s">
        <v>2658</v>
      </c>
      <c r="G120" s="3176" t="s">
        <v>2583</v>
      </c>
      <c r="H120" s="3176"/>
    </row>
    <row r="121" spans="1:8" x14ac:dyDescent="0.25">
      <c r="A121" s="3185"/>
      <c r="B121" s="3221" t="s">
        <v>19862</v>
      </c>
      <c r="C121" s="3176" t="s">
        <v>20029</v>
      </c>
      <c r="D121" s="612" t="s">
        <v>2659</v>
      </c>
      <c r="E121" s="3178" t="s">
        <v>2655</v>
      </c>
      <c r="F121" s="612" t="s">
        <v>2660</v>
      </c>
      <c r="G121" s="3178" t="s">
        <v>2583</v>
      </c>
      <c r="H121" s="3178"/>
    </row>
    <row r="122" spans="1:8" x14ac:dyDescent="0.25">
      <c r="A122" s="3186"/>
      <c r="B122" s="3221" t="s">
        <v>19862</v>
      </c>
      <c r="C122" s="3176" t="s">
        <v>20030</v>
      </c>
      <c r="D122" s="619" t="s">
        <v>2661</v>
      </c>
      <c r="E122" s="3176" t="s">
        <v>2655</v>
      </c>
      <c r="F122" s="619" t="s">
        <v>2660</v>
      </c>
      <c r="G122" s="3176" t="s">
        <v>2583</v>
      </c>
      <c r="H122" s="3176"/>
    </row>
    <row r="123" spans="1:8" x14ac:dyDescent="0.25">
      <c r="A123" s="3185"/>
      <c r="B123" s="3221" t="s">
        <v>19862</v>
      </c>
      <c r="C123" s="3176" t="s">
        <v>20031</v>
      </c>
      <c r="D123" s="612" t="s">
        <v>2662</v>
      </c>
      <c r="E123" s="3178" t="s">
        <v>2655</v>
      </c>
      <c r="F123" s="612" t="s">
        <v>2663</v>
      </c>
      <c r="G123" s="3178" t="s">
        <v>2583</v>
      </c>
      <c r="H123" s="3178"/>
    </row>
    <row r="124" spans="1:8" x14ac:dyDescent="0.25">
      <c r="A124" s="3186"/>
      <c r="B124" s="3221" t="s">
        <v>19862</v>
      </c>
      <c r="C124" s="3176" t="s">
        <v>20032</v>
      </c>
      <c r="D124" s="619" t="s">
        <v>2664</v>
      </c>
      <c r="E124" s="3176" t="s">
        <v>2655</v>
      </c>
      <c r="F124" s="619" t="s">
        <v>2365</v>
      </c>
      <c r="G124" s="3176" t="s">
        <v>2583</v>
      </c>
      <c r="H124" s="3176"/>
    </row>
    <row r="125" spans="1:8" x14ac:dyDescent="0.25">
      <c r="A125" s="3185"/>
      <c r="B125" s="3221" t="s">
        <v>19862</v>
      </c>
      <c r="C125" s="3176" t="s">
        <v>20033</v>
      </c>
      <c r="D125" s="612" t="s">
        <v>2665</v>
      </c>
      <c r="E125" s="3178" t="s">
        <v>2655</v>
      </c>
      <c r="F125" s="612" t="s">
        <v>2365</v>
      </c>
      <c r="G125" s="3178" t="s">
        <v>2583</v>
      </c>
      <c r="H125" s="3178"/>
    </row>
    <row r="126" spans="1:8" x14ac:dyDescent="0.25">
      <c r="A126" s="3186"/>
      <c r="B126" s="3221" t="s">
        <v>19862</v>
      </c>
      <c r="C126" s="3176" t="s">
        <v>20034</v>
      </c>
      <c r="D126" s="619" t="s">
        <v>2666</v>
      </c>
      <c r="E126" s="3176" t="s">
        <v>2655</v>
      </c>
      <c r="F126" s="619" t="s">
        <v>2508</v>
      </c>
      <c r="G126" s="3176" t="s">
        <v>2583</v>
      </c>
      <c r="H126" s="3176"/>
    </row>
    <row r="127" spans="1:8" x14ac:dyDescent="0.25">
      <c r="A127" s="3185"/>
      <c r="B127" s="3221" t="s">
        <v>19862</v>
      </c>
      <c r="C127" s="3176" t="s">
        <v>20035</v>
      </c>
      <c r="D127" s="612" t="s">
        <v>2667</v>
      </c>
      <c r="E127" s="3178" t="s">
        <v>2655</v>
      </c>
      <c r="F127" s="612" t="s">
        <v>2584</v>
      </c>
      <c r="G127" s="3178" t="s">
        <v>2583</v>
      </c>
      <c r="H127" s="3178"/>
    </row>
    <row r="128" spans="1:8" x14ac:dyDescent="0.25">
      <c r="A128" s="3186"/>
      <c r="B128" s="3221" t="s">
        <v>19862</v>
      </c>
      <c r="C128" s="3176" t="s">
        <v>20036</v>
      </c>
      <c r="D128" s="619" t="s">
        <v>2668</v>
      </c>
      <c r="E128" s="3176" t="s">
        <v>2655</v>
      </c>
      <c r="F128" s="619" t="s">
        <v>2584</v>
      </c>
      <c r="G128" s="3176" t="s">
        <v>2583</v>
      </c>
      <c r="H128" s="3176"/>
    </row>
    <row r="129" spans="1:8" x14ac:dyDescent="0.25">
      <c r="A129" s="3185"/>
      <c r="B129" s="3221" t="s">
        <v>19862</v>
      </c>
      <c r="C129" s="3176" t="s">
        <v>20037</v>
      </c>
      <c r="D129" s="612" t="s">
        <v>2669</v>
      </c>
      <c r="E129" s="3178" t="s">
        <v>2655</v>
      </c>
      <c r="F129" s="612" t="s">
        <v>2670</v>
      </c>
      <c r="G129" s="3178" t="s">
        <v>2583</v>
      </c>
      <c r="H129" s="3178"/>
    </row>
    <row r="130" spans="1:8" x14ac:dyDescent="0.25">
      <c r="A130" s="3186"/>
      <c r="B130" s="3221" t="s">
        <v>19862</v>
      </c>
      <c r="C130" s="3176" t="s">
        <v>20038</v>
      </c>
      <c r="D130" s="619" t="s">
        <v>2671</v>
      </c>
      <c r="E130" s="3176" t="s">
        <v>2655</v>
      </c>
      <c r="F130" s="619" t="s">
        <v>2672</v>
      </c>
      <c r="G130" s="3176" t="s">
        <v>2583</v>
      </c>
      <c r="H130" s="3176"/>
    </row>
    <row r="131" spans="1:8" x14ac:dyDescent="0.25">
      <c r="A131" s="3185"/>
      <c r="B131" s="3221" t="s">
        <v>19862</v>
      </c>
      <c r="C131" s="3176" t="s">
        <v>20039</v>
      </c>
      <c r="D131" s="612" t="s">
        <v>2673</v>
      </c>
      <c r="E131" s="3178" t="s">
        <v>2655</v>
      </c>
      <c r="F131" s="612" t="s">
        <v>2674</v>
      </c>
      <c r="G131" s="3178" t="s">
        <v>2583</v>
      </c>
      <c r="H131" s="3178"/>
    </row>
    <row r="132" spans="1:8" x14ac:dyDescent="0.25">
      <c r="A132" s="3186"/>
      <c r="B132" s="3221" t="s">
        <v>19862</v>
      </c>
      <c r="C132" s="3176" t="s">
        <v>20040</v>
      </c>
      <c r="D132" s="619" t="s">
        <v>2675</v>
      </c>
      <c r="E132" s="3176" t="s">
        <v>2655</v>
      </c>
      <c r="F132" s="619" t="s">
        <v>2676</v>
      </c>
      <c r="G132" s="3176" t="s">
        <v>2583</v>
      </c>
      <c r="H132" s="3176"/>
    </row>
    <row r="133" spans="1:8" x14ac:dyDescent="0.25">
      <c r="A133" s="3185"/>
      <c r="B133" s="3221" t="s">
        <v>19862</v>
      </c>
      <c r="C133" s="3176" t="s">
        <v>20041</v>
      </c>
      <c r="D133" s="612" t="s">
        <v>2677</v>
      </c>
      <c r="E133" s="3178" t="s">
        <v>2655</v>
      </c>
      <c r="F133" s="612" t="s">
        <v>2351</v>
      </c>
      <c r="G133" s="3178" t="s">
        <v>2583</v>
      </c>
      <c r="H133" s="3178"/>
    </row>
    <row r="134" spans="1:8" x14ac:dyDescent="0.25">
      <c r="A134" s="3186"/>
      <c r="B134" s="3221" t="s">
        <v>19862</v>
      </c>
      <c r="C134" s="3176" t="s">
        <v>20042</v>
      </c>
      <c r="D134" s="619" t="s">
        <v>2678</v>
      </c>
      <c r="E134" s="3176" t="s">
        <v>2655</v>
      </c>
      <c r="F134" s="619" t="s">
        <v>2679</v>
      </c>
      <c r="G134" s="3176" t="s">
        <v>2583</v>
      </c>
      <c r="H134" s="3176"/>
    </row>
    <row r="135" spans="1:8" x14ac:dyDescent="0.25">
      <c r="A135" s="3185"/>
      <c r="B135" s="3221" t="s">
        <v>19862</v>
      </c>
      <c r="C135" s="3176" t="s">
        <v>20043</v>
      </c>
      <c r="D135" s="612" t="s">
        <v>2680</v>
      </c>
      <c r="E135" s="3178" t="s">
        <v>2655</v>
      </c>
      <c r="F135" s="612" t="s">
        <v>2681</v>
      </c>
      <c r="G135" s="3178" t="s">
        <v>2583</v>
      </c>
      <c r="H135" s="3178"/>
    </row>
    <row r="136" spans="1:8" x14ac:dyDescent="0.25">
      <c r="A136" s="3186"/>
      <c r="B136" s="3221" t="s">
        <v>19862</v>
      </c>
      <c r="C136" s="3176" t="s">
        <v>20044</v>
      </c>
      <c r="D136" s="619" t="s">
        <v>2682</v>
      </c>
      <c r="E136" s="3176" t="s">
        <v>2655</v>
      </c>
      <c r="F136" s="619" t="s">
        <v>2683</v>
      </c>
      <c r="G136" s="3176" t="s">
        <v>2583</v>
      </c>
      <c r="H136" s="3176"/>
    </row>
    <row r="137" spans="1:8" s="635" customFormat="1" x14ac:dyDescent="0.25">
      <c r="A137" s="3189"/>
      <c r="B137" s="3222" t="s">
        <v>19862</v>
      </c>
      <c r="C137" s="3175" t="s">
        <v>20045</v>
      </c>
      <c r="D137" s="626" t="s">
        <v>2684</v>
      </c>
      <c r="E137" s="3181" t="s">
        <v>2655</v>
      </c>
      <c r="F137" s="626" t="s">
        <v>2685</v>
      </c>
      <c r="G137" s="3181" t="s">
        <v>2583</v>
      </c>
      <c r="H137" s="3181"/>
    </row>
    <row r="138" spans="1:8" s="188" customFormat="1" x14ac:dyDescent="0.25">
      <c r="A138" s="3192" t="s">
        <v>2690</v>
      </c>
      <c r="B138" s="3212" t="s">
        <v>19863</v>
      </c>
      <c r="C138" s="3182" t="s">
        <v>20046</v>
      </c>
      <c r="D138" s="2820" t="s">
        <v>2686</v>
      </c>
      <c r="E138" s="3182" t="s">
        <v>2687</v>
      </c>
      <c r="F138" s="2820" t="s">
        <v>2688</v>
      </c>
      <c r="G138" s="3182" t="s">
        <v>2497</v>
      </c>
      <c r="H138" s="3182" t="s">
        <v>2689</v>
      </c>
    </row>
    <row r="139" spans="1:8" s="635" customFormat="1" x14ac:dyDescent="0.25">
      <c r="A139" s="3189"/>
      <c r="B139" s="3194" t="s">
        <v>19863</v>
      </c>
      <c r="C139" s="3175" t="s">
        <v>20047</v>
      </c>
      <c r="D139" s="626" t="s">
        <v>2691</v>
      </c>
      <c r="E139" s="3181" t="s">
        <v>2687</v>
      </c>
      <c r="F139" s="626" t="s">
        <v>2692</v>
      </c>
      <c r="G139" s="3181" t="s">
        <v>2497</v>
      </c>
      <c r="H139" s="3181" t="s">
        <v>2693</v>
      </c>
    </row>
    <row r="140" spans="1:8" s="3226" customFormat="1" x14ac:dyDescent="0.25">
      <c r="A140" s="3141" t="s">
        <v>1474</v>
      </c>
      <c r="B140" s="3227" t="s">
        <v>19864</v>
      </c>
      <c r="C140" s="3142" t="s">
        <v>20048</v>
      </c>
      <c r="D140" s="3142" t="s">
        <v>2694</v>
      </c>
      <c r="E140" s="3142" t="s">
        <v>2695</v>
      </c>
      <c r="F140" s="3142" t="s">
        <v>2697</v>
      </c>
      <c r="G140" s="3142" t="s">
        <v>2696</v>
      </c>
      <c r="H140" s="3142" t="s">
        <v>2698</v>
      </c>
    </row>
    <row r="141" spans="1:8" s="3226" customFormat="1" x14ac:dyDescent="0.25">
      <c r="A141" s="3139"/>
      <c r="B141" s="3227" t="s">
        <v>19865</v>
      </c>
      <c r="C141" s="3142" t="s">
        <v>20049</v>
      </c>
      <c r="D141" s="3140" t="s">
        <v>2699</v>
      </c>
      <c r="E141" s="3140" t="s">
        <v>2700</v>
      </c>
      <c r="F141" s="3140" t="s">
        <v>2701</v>
      </c>
      <c r="G141" s="3140" t="s">
        <v>2443</v>
      </c>
      <c r="H141" s="3140"/>
    </row>
    <row r="142" spans="1:8" s="3226" customFormat="1" x14ac:dyDescent="0.25">
      <c r="A142" s="3141" t="s">
        <v>1474</v>
      </c>
      <c r="B142" s="3227" t="s">
        <v>19866</v>
      </c>
      <c r="C142" s="3142" t="s">
        <v>19954</v>
      </c>
      <c r="D142" s="3142" t="s">
        <v>2702</v>
      </c>
      <c r="E142" s="3142" t="s">
        <v>2703</v>
      </c>
      <c r="F142" s="3142" t="s">
        <v>2704</v>
      </c>
      <c r="G142" s="3142" t="s">
        <v>2431</v>
      </c>
      <c r="H142" s="3142"/>
    </row>
    <row r="143" spans="1:8" s="3226" customFormat="1" x14ac:dyDescent="0.25">
      <c r="A143" s="3139"/>
      <c r="B143" s="3227" t="s">
        <v>19867</v>
      </c>
      <c r="C143" s="3142" t="s">
        <v>20050</v>
      </c>
      <c r="D143" s="3140" t="s">
        <v>2705</v>
      </c>
      <c r="E143" s="3140" t="s">
        <v>2706</v>
      </c>
      <c r="F143" s="3140" t="s">
        <v>2683</v>
      </c>
      <c r="G143" s="3140" t="s">
        <v>2583</v>
      </c>
      <c r="H143" s="3140"/>
    </row>
    <row r="144" spans="1:8" s="3226" customFormat="1" x14ac:dyDescent="0.25">
      <c r="A144" s="3141"/>
      <c r="B144" s="3227" t="s">
        <v>19868</v>
      </c>
      <c r="C144" s="3142" t="s">
        <v>19936</v>
      </c>
      <c r="D144" s="3142" t="s">
        <v>2707</v>
      </c>
      <c r="E144" s="3142" t="s">
        <v>2708</v>
      </c>
      <c r="F144" s="3142" t="s">
        <v>2693</v>
      </c>
      <c r="G144" s="3142" t="s">
        <v>2431</v>
      </c>
      <c r="H144" s="3142"/>
    </row>
    <row r="145" spans="1:8" s="188" customFormat="1" ht="30" x14ac:dyDescent="0.25">
      <c r="A145" s="3188" t="s">
        <v>1474</v>
      </c>
      <c r="B145" s="3212" t="s">
        <v>19869</v>
      </c>
      <c r="C145" s="3182" t="s">
        <v>20051</v>
      </c>
      <c r="D145" s="2818" t="s">
        <v>2709</v>
      </c>
      <c r="E145" s="3180" t="s">
        <v>2710</v>
      </c>
      <c r="F145" s="2818" t="s">
        <v>2712</v>
      </c>
      <c r="G145" s="3180" t="s">
        <v>2711</v>
      </c>
      <c r="H145" s="3180" t="s">
        <v>2713</v>
      </c>
    </row>
    <row r="146" spans="1:8" ht="30" x14ac:dyDescent="0.25">
      <c r="A146" s="3186" t="s">
        <v>1474</v>
      </c>
      <c r="B146" s="3200" t="s">
        <v>19869</v>
      </c>
      <c r="C146" s="3176" t="s">
        <v>20052</v>
      </c>
      <c r="D146" s="619" t="s">
        <v>2714</v>
      </c>
      <c r="E146" s="3176" t="s">
        <v>2710</v>
      </c>
      <c r="F146" s="619" t="s">
        <v>2715</v>
      </c>
      <c r="G146" s="3176" t="s">
        <v>2711</v>
      </c>
      <c r="H146" s="3176" t="s">
        <v>2713</v>
      </c>
    </row>
    <row r="147" spans="1:8" s="635" customFormat="1" ht="30" x14ac:dyDescent="0.25">
      <c r="A147" s="3189"/>
      <c r="B147" s="3194" t="s">
        <v>19869</v>
      </c>
      <c r="C147" s="3175" t="s">
        <v>20053</v>
      </c>
      <c r="D147" s="626" t="s">
        <v>2716</v>
      </c>
      <c r="E147" s="3181" t="s">
        <v>2710</v>
      </c>
      <c r="F147" s="626" t="s">
        <v>2717</v>
      </c>
      <c r="G147" s="3181" t="s">
        <v>2711</v>
      </c>
      <c r="H147" s="3181" t="s">
        <v>2713</v>
      </c>
    </row>
    <row r="148" spans="1:8" s="188" customFormat="1" x14ac:dyDescent="0.25">
      <c r="A148" s="3192" t="s">
        <v>2722</v>
      </c>
      <c r="B148" s="3212" t="s">
        <v>19870</v>
      </c>
      <c r="C148" s="3182" t="s">
        <v>20054</v>
      </c>
      <c r="D148" s="2820" t="s">
        <v>2718</v>
      </c>
      <c r="E148" s="3182" t="s">
        <v>2719</v>
      </c>
      <c r="F148" s="2820" t="s">
        <v>2720</v>
      </c>
      <c r="G148" s="3182" t="s">
        <v>2431</v>
      </c>
      <c r="H148" s="3182" t="s">
        <v>2721</v>
      </c>
    </row>
    <row r="149" spans="1:8" s="635" customFormat="1" x14ac:dyDescent="0.25">
      <c r="A149" s="3189" t="s">
        <v>2722</v>
      </c>
      <c r="B149" s="3194" t="s">
        <v>19870</v>
      </c>
      <c r="C149" s="3175" t="s">
        <v>20055</v>
      </c>
      <c r="D149" s="626" t="s">
        <v>2723</v>
      </c>
      <c r="E149" s="3181" t="s">
        <v>2719</v>
      </c>
      <c r="F149" s="626" t="s">
        <v>2720</v>
      </c>
      <c r="G149" s="3181" t="s">
        <v>2431</v>
      </c>
      <c r="H149" s="3181" t="s">
        <v>20136</v>
      </c>
    </row>
    <row r="150" spans="1:8" s="3226" customFormat="1" x14ac:dyDescent="0.25">
      <c r="A150" s="3141" t="s">
        <v>1474</v>
      </c>
      <c r="B150" s="3227" t="s">
        <v>19871</v>
      </c>
      <c r="C150" s="3142" t="s">
        <v>20056</v>
      </c>
      <c r="D150" s="3142" t="s">
        <v>2724</v>
      </c>
      <c r="E150" s="3142" t="s">
        <v>2725</v>
      </c>
      <c r="F150" s="3142" t="s">
        <v>2727</v>
      </c>
      <c r="G150" s="3142" t="s">
        <v>2726</v>
      </c>
      <c r="H150" s="3142" t="s">
        <v>2728</v>
      </c>
    </row>
    <row r="151" spans="1:8" s="3226" customFormat="1" x14ac:dyDescent="0.25">
      <c r="A151" s="3139"/>
      <c r="B151" s="3227" t="s">
        <v>19872</v>
      </c>
      <c r="C151" s="3142" t="s">
        <v>20057</v>
      </c>
      <c r="D151" s="3140" t="s">
        <v>2729</v>
      </c>
      <c r="E151" s="3140" t="s">
        <v>2730</v>
      </c>
      <c r="F151" s="3140" t="s">
        <v>2731</v>
      </c>
      <c r="G151" s="3140" t="s">
        <v>2332</v>
      </c>
      <c r="H151" s="3140" t="s">
        <v>2732</v>
      </c>
    </row>
    <row r="152" spans="1:8" s="3226" customFormat="1" x14ac:dyDescent="0.25">
      <c r="A152" s="3141"/>
      <c r="B152" s="3227" t="s">
        <v>19873</v>
      </c>
      <c r="C152" s="3142" t="s">
        <v>20058</v>
      </c>
      <c r="D152" s="3142" t="s">
        <v>2733</v>
      </c>
      <c r="E152" s="3142" t="s">
        <v>2734</v>
      </c>
      <c r="F152" s="3142" t="s">
        <v>2735</v>
      </c>
      <c r="G152" s="3142" t="s">
        <v>2332</v>
      </c>
      <c r="H152" s="3142" t="s">
        <v>2736</v>
      </c>
    </row>
    <row r="153" spans="1:8" s="188" customFormat="1" x14ac:dyDescent="0.25">
      <c r="A153" s="3188" t="s">
        <v>1474</v>
      </c>
      <c r="B153" s="3212" t="s">
        <v>19874</v>
      </c>
      <c r="C153" s="3182" t="s">
        <v>20059</v>
      </c>
      <c r="D153" s="2818" t="s">
        <v>2737</v>
      </c>
      <c r="E153" s="3180" t="s">
        <v>2738</v>
      </c>
      <c r="F153" s="2818" t="s">
        <v>2740</v>
      </c>
      <c r="G153" s="3180" t="s">
        <v>2739</v>
      </c>
      <c r="H153" s="3180"/>
    </row>
    <row r="154" spans="1:8" s="635" customFormat="1" x14ac:dyDescent="0.25">
      <c r="A154" s="3187" t="s">
        <v>1474</v>
      </c>
      <c r="B154" s="3194" t="s">
        <v>19874</v>
      </c>
      <c r="C154" s="3175" t="s">
        <v>20060</v>
      </c>
      <c r="D154" s="2819" t="s">
        <v>2741</v>
      </c>
      <c r="E154" s="3175" t="s">
        <v>2738</v>
      </c>
      <c r="F154" s="2819" t="s">
        <v>2742</v>
      </c>
      <c r="G154" s="3175" t="s">
        <v>2739</v>
      </c>
      <c r="H154" s="3175"/>
    </row>
    <row r="155" spans="1:8" s="188" customFormat="1" x14ac:dyDescent="0.25">
      <c r="A155" s="3188"/>
      <c r="B155" s="3212" t="s">
        <v>19875</v>
      </c>
      <c r="C155" s="3182" t="s">
        <v>9734</v>
      </c>
      <c r="D155" s="2818" t="s">
        <v>2743</v>
      </c>
      <c r="E155" s="3180" t="s">
        <v>2744</v>
      </c>
      <c r="F155" s="2818" t="s">
        <v>2745</v>
      </c>
      <c r="G155" s="3180" t="s">
        <v>2332</v>
      </c>
      <c r="H155" s="3180" t="s">
        <v>2746</v>
      </c>
    </row>
    <row r="156" spans="1:8" s="635" customFormat="1" x14ac:dyDescent="0.25">
      <c r="A156" s="3187"/>
      <c r="B156" s="3194" t="s">
        <v>19875</v>
      </c>
      <c r="C156" s="3175" t="s">
        <v>20061</v>
      </c>
      <c r="D156" s="2819" t="s">
        <v>2747</v>
      </c>
      <c r="E156" s="3175" t="s">
        <v>2744</v>
      </c>
      <c r="F156" s="2819" t="s">
        <v>2748</v>
      </c>
      <c r="G156" s="3175" t="s">
        <v>2332</v>
      </c>
      <c r="H156" s="3175" t="s">
        <v>2746</v>
      </c>
    </row>
    <row r="157" spans="1:8" s="3239" customFormat="1" x14ac:dyDescent="0.25">
      <c r="A157" s="3139"/>
      <c r="B157" s="3227" t="s">
        <v>19876</v>
      </c>
      <c r="C157" s="3142" t="s">
        <v>19938</v>
      </c>
      <c r="D157" s="3238" t="s">
        <v>2749</v>
      </c>
      <c r="E157" s="3140" t="s">
        <v>2750</v>
      </c>
      <c r="F157" s="3238" t="s">
        <v>2751</v>
      </c>
      <c r="G157" s="3140" t="s">
        <v>2332</v>
      </c>
      <c r="H157" s="3140"/>
    </row>
    <row r="158" spans="1:8" s="188" customFormat="1" x14ac:dyDescent="0.25">
      <c r="A158" s="3192"/>
      <c r="B158" s="3223" t="s">
        <v>12981</v>
      </c>
      <c r="C158" s="3182" t="s">
        <v>20062</v>
      </c>
      <c r="D158" s="2820" t="s">
        <v>2752</v>
      </c>
      <c r="E158" s="3182" t="s">
        <v>2753</v>
      </c>
      <c r="F158" s="2820" t="s">
        <v>2755</v>
      </c>
      <c r="G158" s="3182" t="s">
        <v>2754</v>
      </c>
      <c r="H158" s="3182"/>
    </row>
    <row r="159" spans="1:8" x14ac:dyDescent="0.25">
      <c r="A159" s="3185"/>
      <c r="B159" s="3224" t="s">
        <v>12981</v>
      </c>
      <c r="C159" s="3176" t="s">
        <v>20063</v>
      </c>
      <c r="D159" s="612" t="s">
        <v>2756</v>
      </c>
      <c r="E159" s="3178" t="s">
        <v>2753</v>
      </c>
      <c r="F159" s="612" t="s">
        <v>2757</v>
      </c>
      <c r="G159" s="3178" t="s">
        <v>2754</v>
      </c>
      <c r="H159" s="3178"/>
    </row>
    <row r="160" spans="1:8" x14ac:dyDescent="0.25">
      <c r="A160" s="3186"/>
      <c r="B160" s="3224" t="s">
        <v>12981</v>
      </c>
      <c r="C160" s="3176" t="s">
        <v>20064</v>
      </c>
      <c r="D160" s="619" t="s">
        <v>2758</v>
      </c>
      <c r="E160" s="3176" t="s">
        <v>2753</v>
      </c>
      <c r="F160" s="619" t="s">
        <v>2759</v>
      </c>
      <c r="G160" s="3176" t="s">
        <v>2754</v>
      </c>
      <c r="H160" s="3176"/>
    </row>
    <row r="161" spans="1:8" s="635" customFormat="1" x14ac:dyDescent="0.25">
      <c r="A161" s="3189"/>
      <c r="B161" s="3225" t="s">
        <v>12981</v>
      </c>
      <c r="C161" s="3175" t="s">
        <v>20065</v>
      </c>
      <c r="D161" s="626" t="s">
        <v>2760</v>
      </c>
      <c r="E161" s="3181" t="s">
        <v>2753</v>
      </c>
      <c r="F161" s="626" t="s">
        <v>2761</v>
      </c>
      <c r="G161" s="3181" t="s">
        <v>2754</v>
      </c>
      <c r="H161" s="3181"/>
    </row>
    <row r="162" spans="1:8" s="188" customFormat="1" x14ac:dyDescent="0.25">
      <c r="A162" s="3192"/>
      <c r="B162" s="3212" t="s">
        <v>19877</v>
      </c>
      <c r="C162" s="3182" t="s">
        <v>19967</v>
      </c>
      <c r="D162" s="2820" t="s">
        <v>2762</v>
      </c>
      <c r="E162" s="3182" t="s">
        <v>2763</v>
      </c>
      <c r="F162" s="2820"/>
      <c r="G162" s="3182" t="s">
        <v>2443</v>
      </c>
      <c r="H162" s="3182" t="s">
        <v>2764</v>
      </c>
    </row>
    <row r="163" spans="1:8" x14ac:dyDescent="0.25">
      <c r="A163" s="3185" t="s">
        <v>1474</v>
      </c>
      <c r="B163" s="3200" t="s">
        <v>19877</v>
      </c>
      <c r="C163" s="3176" t="s">
        <v>20066</v>
      </c>
      <c r="D163" s="612" t="s">
        <v>2765</v>
      </c>
      <c r="E163" s="3178" t="s">
        <v>2763</v>
      </c>
      <c r="F163" s="612" t="s">
        <v>2766</v>
      </c>
      <c r="G163" s="3178" t="s">
        <v>2443</v>
      </c>
      <c r="H163" s="3178" t="s">
        <v>2767</v>
      </c>
    </row>
    <row r="164" spans="1:8" s="635" customFormat="1" x14ac:dyDescent="0.25">
      <c r="A164" s="3187"/>
      <c r="B164" s="3194" t="s">
        <v>19877</v>
      </c>
      <c r="C164" s="3175" t="s">
        <v>20067</v>
      </c>
      <c r="D164" s="2819" t="s">
        <v>2768</v>
      </c>
      <c r="E164" s="3175" t="s">
        <v>2763</v>
      </c>
      <c r="F164" s="2819"/>
      <c r="G164" s="3175" t="s">
        <v>2443</v>
      </c>
      <c r="H164" s="3175" t="s">
        <v>2635</v>
      </c>
    </row>
    <row r="165" spans="1:8" s="188" customFormat="1" x14ac:dyDescent="0.25">
      <c r="A165" s="3188"/>
      <c r="B165" s="3212" t="s">
        <v>19878</v>
      </c>
      <c r="C165" s="3182" t="s">
        <v>20068</v>
      </c>
      <c r="D165" s="2818" t="s">
        <v>2769</v>
      </c>
      <c r="E165" s="3180" t="s">
        <v>2770</v>
      </c>
      <c r="F165" s="2818" t="s">
        <v>2771</v>
      </c>
      <c r="G165" s="3180" t="s">
        <v>2634</v>
      </c>
      <c r="H165" s="3180"/>
    </row>
    <row r="166" spans="1:8" s="635" customFormat="1" x14ac:dyDescent="0.25">
      <c r="A166" s="3187"/>
      <c r="B166" s="3194" t="s">
        <v>19878</v>
      </c>
      <c r="C166" s="3175" t="s">
        <v>20069</v>
      </c>
      <c r="D166" s="2819" t="s">
        <v>2772</v>
      </c>
      <c r="E166" s="3175" t="s">
        <v>2770</v>
      </c>
      <c r="F166" s="2819" t="s">
        <v>2773</v>
      </c>
      <c r="G166" s="3175" t="s">
        <v>2634</v>
      </c>
      <c r="H166" s="3175"/>
    </row>
    <row r="167" spans="1:8" s="3226" customFormat="1" x14ac:dyDescent="0.25">
      <c r="A167" s="3139" t="s">
        <v>1474</v>
      </c>
      <c r="B167" s="3227" t="s">
        <v>19879</v>
      </c>
      <c r="C167" s="3142" t="s">
        <v>20023</v>
      </c>
      <c r="D167" s="3140" t="s">
        <v>2774</v>
      </c>
      <c r="E167" s="3140" t="s">
        <v>2775</v>
      </c>
      <c r="F167" s="3140" t="s">
        <v>2777</v>
      </c>
      <c r="G167" s="3140" t="s">
        <v>2776</v>
      </c>
      <c r="H167" s="3140" t="s">
        <v>2778</v>
      </c>
    </row>
    <row r="168" spans="1:8" s="3226" customFormat="1" x14ac:dyDescent="0.25">
      <c r="A168" s="3141"/>
      <c r="B168" s="3227" t="s">
        <v>19880</v>
      </c>
      <c r="C168" s="3142" t="s">
        <v>20070</v>
      </c>
      <c r="D168" s="3142" t="s">
        <v>2779</v>
      </c>
      <c r="E168" s="3142" t="s">
        <v>2780</v>
      </c>
      <c r="F168" s="3142" t="s">
        <v>2781</v>
      </c>
      <c r="G168" s="3142" t="s">
        <v>2497</v>
      </c>
      <c r="H168" s="3142" t="s">
        <v>2782</v>
      </c>
    </row>
    <row r="169" spans="1:8" s="188" customFormat="1" x14ac:dyDescent="0.25">
      <c r="A169" s="3188"/>
      <c r="B169" s="3212" t="s">
        <v>19881</v>
      </c>
      <c r="C169" s="3182" t="s">
        <v>20071</v>
      </c>
      <c r="D169" s="2818" t="s">
        <v>2783</v>
      </c>
      <c r="E169" s="3180" t="s">
        <v>2784</v>
      </c>
      <c r="F169" s="2818" t="s">
        <v>2785</v>
      </c>
      <c r="G169" s="3180" t="s">
        <v>2332</v>
      </c>
      <c r="H169" s="3180" t="s">
        <v>2786</v>
      </c>
    </row>
    <row r="170" spans="1:8" s="635" customFormat="1" x14ac:dyDescent="0.25">
      <c r="A170" s="3187"/>
      <c r="B170" s="3194" t="s">
        <v>19881</v>
      </c>
      <c r="C170" s="3175" t="s">
        <v>20072</v>
      </c>
      <c r="D170" s="2819" t="s">
        <v>2787</v>
      </c>
      <c r="E170" s="3175" t="s">
        <v>2784</v>
      </c>
      <c r="F170" s="2819" t="s">
        <v>2788</v>
      </c>
      <c r="G170" s="3175" t="s">
        <v>2332</v>
      </c>
      <c r="H170" s="3175" t="s">
        <v>2789</v>
      </c>
    </row>
    <row r="171" spans="1:8" s="3226" customFormat="1" x14ac:dyDescent="0.25">
      <c r="A171" s="3139"/>
      <c r="B171" s="3227" t="s">
        <v>19882</v>
      </c>
      <c r="C171" s="3142" t="s">
        <v>20056</v>
      </c>
      <c r="D171" s="3140" t="s">
        <v>2790</v>
      </c>
      <c r="E171" s="3140" t="s">
        <v>2791</v>
      </c>
      <c r="F171" s="3140" t="s">
        <v>2792</v>
      </c>
      <c r="G171" s="3140" t="s">
        <v>2651</v>
      </c>
      <c r="H171" s="3140"/>
    </row>
    <row r="172" spans="1:8" s="3226" customFormat="1" x14ac:dyDescent="0.25">
      <c r="A172" s="3141"/>
      <c r="B172" s="3227" t="s">
        <v>19883</v>
      </c>
      <c r="C172" s="3142" t="s">
        <v>20021</v>
      </c>
      <c r="D172" s="3142" t="s">
        <v>2793</v>
      </c>
      <c r="E172" s="3142" t="s">
        <v>2794</v>
      </c>
      <c r="F172" s="3142" t="s">
        <v>2796</v>
      </c>
      <c r="G172" s="3142" t="s">
        <v>2795</v>
      </c>
      <c r="H172" s="3142"/>
    </row>
    <row r="173" spans="1:8" s="3226" customFormat="1" x14ac:dyDescent="0.25">
      <c r="A173" s="3139"/>
      <c r="B173" s="3227" t="s">
        <v>19884</v>
      </c>
      <c r="C173" s="3142" t="s">
        <v>19967</v>
      </c>
      <c r="D173" s="3140" t="s">
        <v>2797</v>
      </c>
      <c r="E173" s="3140" t="s">
        <v>2798</v>
      </c>
      <c r="F173" s="3140" t="s">
        <v>2799</v>
      </c>
      <c r="G173" s="3140" t="s">
        <v>2332</v>
      </c>
      <c r="H173" s="3140" t="s">
        <v>2800</v>
      </c>
    </row>
    <row r="174" spans="1:8" s="188" customFormat="1" x14ac:dyDescent="0.25">
      <c r="A174" s="3192" t="s">
        <v>1474</v>
      </c>
      <c r="B174" s="3212" t="s">
        <v>19885</v>
      </c>
      <c r="C174" s="3182" t="s">
        <v>20073</v>
      </c>
      <c r="D174" s="2820" t="s">
        <v>2801</v>
      </c>
      <c r="E174" s="3182" t="s">
        <v>2802</v>
      </c>
      <c r="F174" s="2820" t="s">
        <v>2803</v>
      </c>
      <c r="G174" s="3182" t="s">
        <v>2776</v>
      </c>
      <c r="H174" s="3182" t="s">
        <v>2778</v>
      </c>
    </row>
    <row r="175" spans="1:8" s="635" customFormat="1" x14ac:dyDescent="0.25">
      <c r="A175" s="3189" t="s">
        <v>1474</v>
      </c>
      <c r="B175" s="3194" t="s">
        <v>19885</v>
      </c>
      <c r="C175" s="3175" t="s">
        <v>20074</v>
      </c>
      <c r="D175" s="626" t="s">
        <v>2804</v>
      </c>
      <c r="E175" s="3181" t="s">
        <v>2802</v>
      </c>
      <c r="F175" s="626" t="s">
        <v>2805</v>
      </c>
      <c r="G175" s="3181" t="s">
        <v>2776</v>
      </c>
      <c r="H175" s="3181" t="s">
        <v>2778</v>
      </c>
    </row>
    <row r="176" spans="1:8" s="188" customFormat="1" x14ac:dyDescent="0.25">
      <c r="A176" s="3192"/>
      <c r="B176" s="3212" t="s">
        <v>19886</v>
      </c>
      <c r="C176" s="3182" t="s">
        <v>20075</v>
      </c>
      <c r="D176" s="2820" t="s">
        <v>2806</v>
      </c>
      <c r="E176" s="3182" t="s">
        <v>2807</v>
      </c>
      <c r="F176" s="2820" t="s">
        <v>2808</v>
      </c>
      <c r="G176" s="3182" t="s">
        <v>2332</v>
      </c>
      <c r="H176" s="3182" t="s">
        <v>2809</v>
      </c>
    </row>
    <row r="177" spans="1:8" x14ac:dyDescent="0.25">
      <c r="A177" s="3185"/>
      <c r="B177" s="3200" t="s">
        <v>19886</v>
      </c>
      <c r="C177" s="3176" t="s">
        <v>20076</v>
      </c>
      <c r="D177" s="612" t="s">
        <v>2810</v>
      </c>
      <c r="E177" s="3178" t="s">
        <v>2807</v>
      </c>
      <c r="F177" s="612" t="s">
        <v>2811</v>
      </c>
      <c r="G177" s="3178" t="s">
        <v>2332</v>
      </c>
      <c r="H177" s="3178"/>
    </row>
    <row r="178" spans="1:8" x14ac:dyDescent="0.25">
      <c r="A178" s="3186" t="s">
        <v>1474</v>
      </c>
      <c r="B178" s="3200" t="s">
        <v>19886</v>
      </c>
      <c r="C178" s="3176" t="s">
        <v>20077</v>
      </c>
      <c r="D178" s="619" t="s">
        <v>2812</v>
      </c>
      <c r="E178" s="3176" t="s">
        <v>2807</v>
      </c>
      <c r="F178" s="619" t="s">
        <v>2813</v>
      </c>
      <c r="G178" s="3176" t="s">
        <v>2332</v>
      </c>
      <c r="H178" s="3176"/>
    </row>
    <row r="179" spans="1:8" x14ac:dyDescent="0.25">
      <c r="A179" s="3185" t="s">
        <v>2349</v>
      </c>
      <c r="B179" s="3200" t="s">
        <v>19886</v>
      </c>
      <c r="C179" s="3176" t="s">
        <v>20078</v>
      </c>
      <c r="D179" s="612" t="s">
        <v>2814</v>
      </c>
      <c r="E179" s="3178" t="s">
        <v>2807</v>
      </c>
      <c r="F179" s="612" t="s">
        <v>2815</v>
      </c>
      <c r="G179" s="3178" t="s">
        <v>2332</v>
      </c>
      <c r="H179" s="3178"/>
    </row>
    <row r="180" spans="1:8" s="635" customFormat="1" x14ac:dyDescent="0.25">
      <c r="A180" s="3187" t="s">
        <v>2349</v>
      </c>
      <c r="B180" s="3194" t="s">
        <v>19886</v>
      </c>
      <c r="C180" s="3175" t="s">
        <v>20079</v>
      </c>
      <c r="D180" s="2819" t="s">
        <v>2816</v>
      </c>
      <c r="E180" s="3175" t="s">
        <v>2807</v>
      </c>
      <c r="F180" s="2819" t="s">
        <v>2815</v>
      </c>
      <c r="G180" s="3175" t="s">
        <v>2332</v>
      </c>
      <c r="H180" s="3175"/>
    </row>
    <row r="181" spans="1:8" s="3226" customFormat="1" x14ac:dyDescent="0.25">
      <c r="A181" s="3139"/>
      <c r="B181" s="3227" t="s">
        <v>2817</v>
      </c>
      <c r="C181" s="3142" t="s">
        <v>1208</v>
      </c>
      <c r="D181" s="3140" t="s">
        <v>2817</v>
      </c>
      <c r="E181" s="3140" t="s">
        <v>20130</v>
      </c>
      <c r="F181" s="3140" t="s">
        <v>2818</v>
      </c>
      <c r="G181" s="3140" t="s">
        <v>2332</v>
      </c>
      <c r="H181" s="3140"/>
    </row>
    <row r="182" spans="1:8" s="3226" customFormat="1" x14ac:dyDescent="0.25">
      <c r="A182" s="3141" t="s">
        <v>1474</v>
      </c>
      <c r="B182" s="3227" t="s">
        <v>19887</v>
      </c>
      <c r="C182" s="3142" t="s">
        <v>19938</v>
      </c>
      <c r="D182" s="3142" t="s">
        <v>2819</v>
      </c>
      <c r="E182" s="3142" t="s">
        <v>2820</v>
      </c>
      <c r="F182" s="3142" t="s">
        <v>2820</v>
      </c>
      <c r="G182" s="3142" t="s">
        <v>2821</v>
      </c>
      <c r="H182" s="3142" t="s">
        <v>2822</v>
      </c>
    </row>
    <row r="183" spans="1:8" s="188" customFormat="1" x14ac:dyDescent="0.25">
      <c r="A183" s="3188" t="s">
        <v>2827</v>
      </c>
      <c r="B183" s="3212" t="s">
        <v>19888</v>
      </c>
      <c r="C183" s="3182" t="s">
        <v>20080</v>
      </c>
      <c r="D183" s="2818" t="s">
        <v>2823</v>
      </c>
      <c r="E183" s="3180" t="s">
        <v>2824</v>
      </c>
      <c r="F183" s="2818" t="s">
        <v>2825</v>
      </c>
      <c r="G183" s="3180" t="s">
        <v>2630</v>
      </c>
      <c r="H183" s="3180" t="s">
        <v>2826</v>
      </c>
    </row>
    <row r="184" spans="1:8" x14ac:dyDescent="0.25">
      <c r="A184" s="3186" t="s">
        <v>2827</v>
      </c>
      <c r="B184" s="3200" t="s">
        <v>19888</v>
      </c>
      <c r="C184" s="3176" t="s">
        <v>20081</v>
      </c>
      <c r="D184" s="619" t="s">
        <v>2828</v>
      </c>
      <c r="E184" s="3176" t="s">
        <v>2824</v>
      </c>
      <c r="F184" s="619" t="s">
        <v>2829</v>
      </c>
      <c r="G184" s="3176" t="s">
        <v>2630</v>
      </c>
      <c r="H184" s="3176" t="s">
        <v>2830</v>
      </c>
    </row>
    <row r="185" spans="1:8" s="635" customFormat="1" x14ac:dyDescent="0.25">
      <c r="A185" s="3189" t="s">
        <v>2827</v>
      </c>
      <c r="B185" s="3194" t="s">
        <v>19888</v>
      </c>
      <c r="C185" s="3175" t="s">
        <v>20082</v>
      </c>
      <c r="D185" s="626" t="s">
        <v>2831</v>
      </c>
      <c r="E185" s="3181" t="s">
        <v>2824</v>
      </c>
      <c r="F185" s="626" t="s">
        <v>2832</v>
      </c>
      <c r="G185" s="3181" t="s">
        <v>2630</v>
      </c>
      <c r="H185" s="3181" t="s">
        <v>2830</v>
      </c>
    </row>
    <row r="186" spans="1:8" s="188" customFormat="1" x14ac:dyDescent="0.25">
      <c r="A186" s="3192"/>
      <c r="B186" s="3212" t="s">
        <v>19889</v>
      </c>
      <c r="C186" s="3182" t="s">
        <v>20083</v>
      </c>
      <c r="D186" s="2820" t="s">
        <v>2833</v>
      </c>
      <c r="E186" s="3182" t="s">
        <v>2834</v>
      </c>
      <c r="F186" s="2820" t="s">
        <v>2835</v>
      </c>
      <c r="G186" s="3182" t="s">
        <v>2431</v>
      </c>
      <c r="H186" s="3182"/>
    </row>
    <row r="187" spans="1:8" x14ac:dyDescent="0.25">
      <c r="A187" s="3185"/>
      <c r="B187" s="3200" t="s">
        <v>19889</v>
      </c>
      <c r="C187" s="3176" t="s">
        <v>20084</v>
      </c>
      <c r="D187" s="612" t="s">
        <v>2836</v>
      </c>
      <c r="E187" s="3178" t="s">
        <v>2834</v>
      </c>
      <c r="F187" s="612" t="s">
        <v>2837</v>
      </c>
      <c r="G187" s="3178" t="s">
        <v>2431</v>
      </c>
      <c r="H187" s="3178"/>
    </row>
    <row r="188" spans="1:8" x14ac:dyDescent="0.25">
      <c r="A188" s="3186"/>
      <c r="B188" s="3200" t="s">
        <v>19889</v>
      </c>
      <c r="C188" s="3176" t="s">
        <v>20085</v>
      </c>
      <c r="D188" s="619" t="s">
        <v>2838</v>
      </c>
      <c r="E188" s="3176" t="s">
        <v>2834</v>
      </c>
      <c r="F188" s="619" t="s">
        <v>2839</v>
      </c>
      <c r="G188" s="3176" t="s">
        <v>2431</v>
      </c>
      <c r="H188" s="3176"/>
    </row>
    <row r="189" spans="1:8" x14ac:dyDescent="0.25">
      <c r="A189" s="3185"/>
      <c r="B189" s="3200" t="s">
        <v>19889</v>
      </c>
      <c r="C189" s="3176" t="s">
        <v>20086</v>
      </c>
      <c r="D189" s="612" t="s">
        <v>2840</v>
      </c>
      <c r="E189" s="3178" t="s">
        <v>2834</v>
      </c>
      <c r="F189" s="612" t="s">
        <v>2841</v>
      </c>
      <c r="G189" s="3178" t="s">
        <v>2431</v>
      </c>
      <c r="H189" s="3178"/>
    </row>
    <row r="190" spans="1:8" x14ac:dyDescent="0.25">
      <c r="A190" s="3186"/>
      <c r="B190" s="3200" t="s">
        <v>19889</v>
      </c>
      <c r="C190" s="3176" t="s">
        <v>20087</v>
      </c>
      <c r="D190" s="619" t="s">
        <v>2842</v>
      </c>
      <c r="E190" s="3176" t="s">
        <v>2834</v>
      </c>
      <c r="F190" s="619" t="s">
        <v>2843</v>
      </c>
      <c r="G190" s="3176" t="s">
        <v>2431</v>
      </c>
      <c r="H190" s="3176"/>
    </row>
    <row r="191" spans="1:8" s="635" customFormat="1" x14ac:dyDescent="0.25">
      <c r="A191" s="3189"/>
      <c r="B191" s="3194" t="s">
        <v>19889</v>
      </c>
      <c r="C191" s="3175" t="s">
        <v>20088</v>
      </c>
      <c r="D191" s="626" t="s">
        <v>2844</v>
      </c>
      <c r="E191" s="3181" t="s">
        <v>2834</v>
      </c>
      <c r="F191" s="626" t="s">
        <v>19836</v>
      </c>
      <c r="G191" s="3181" t="s">
        <v>2431</v>
      </c>
      <c r="H191" s="3181"/>
    </row>
    <row r="192" spans="1:8" s="3226" customFormat="1" x14ac:dyDescent="0.25">
      <c r="A192" s="3141"/>
      <c r="B192" s="3227" t="s">
        <v>19890</v>
      </c>
      <c r="C192" s="3142" t="s">
        <v>20089</v>
      </c>
      <c r="D192" s="3142" t="s">
        <v>2845</v>
      </c>
      <c r="E192" s="3142" t="s">
        <v>2846</v>
      </c>
      <c r="F192" s="3142" t="s">
        <v>2846</v>
      </c>
      <c r="G192" s="3142" t="s">
        <v>2332</v>
      </c>
      <c r="H192" s="3142" t="s">
        <v>2847</v>
      </c>
    </row>
    <row r="193" spans="1:8" s="3226" customFormat="1" x14ac:dyDescent="0.25">
      <c r="A193" s="3139" t="s">
        <v>1474</v>
      </c>
      <c r="B193" s="3227" t="s">
        <v>2848</v>
      </c>
      <c r="C193" s="3142" t="s">
        <v>1211</v>
      </c>
      <c r="D193" s="3140" t="s">
        <v>2848</v>
      </c>
      <c r="E193" s="3140" t="s">
        <v>2849</v>
      </c>
      <c r="F193" s="3140" t="s">
        <v>2850</v>
      </c>
      <c r="G193" s="3140" t="s">
        <v>2332</v>
      </c>
      <c r="H193" s="3140" t="s">
        <v>2851</v>
      </c>
    </row>
    <row r="194" spans="1:8" s="3226" customFormat="1" x14ac:dyDescent="0.25">
      <c r="A194" s="3141"/>
      <c r="B194" s="3227" t="s">
        <v>19891</v>
      </c>
      <c r="C194" s="3142" t="s">
        <v>20090</v>
      </c>
      <c r="D194" s="3142" t="s">
        <v>2852</v>
      </c>
      <c r="E194" s="3142" t="s">
        <v>2853</v>
      </c>
      <c r="F194" s="3142" t="s">
        <v>2854</v>
      </c>
      <c r="G194" s="3142" t="s">
        <v>2605</v>
      </c>
      <c r="H194" s="3142" t="s">
        <v>2855</v>
      </c>
    </row>
    <row r="195" spans="1:8" s="3226" customFormat="1" x14ac:dyDescent="0.25">
      <c r="A195" s="3139"/>
      <c r="B195" s="3227" t="s">
        <v>19892</v>
      </c>
      <c r="C195" s="3142" t="s">
        <v>20091</v>
      </c>
      <c r="D195" s="3140" t="s">
        <v>2856</v>
      </c>
      <c r="E195" s="3140" t="s">
        <v>2604</v>
      </c>
      <c r="F195" s="3140" t="s">
        <v>1103</v>
      </c>
      <c r="G195" s="3140" t="s">
        <v>2605</v>
      </c>
      <c r="H195" s="3140" t="s">
        <v>2855</v>
      </c>
    </row>
    <row r="196" spans="1:8" s="3226" customFormat="1" x14ac:dyDescent="0.25">
      <c r="A196" s="3141"/>
      <c r="B196" s="3227" t="s">
        <v>19893</v>
      </c>
      <c r="C196" s="3142" t="s">
        <v>20092</v>
      </c>
      <c r="D196" s="3142" t="s">
        <v>2857</v>
      </c>
      <c r="E196" s="3142" t="s">
        <v>2604</v>
      </c>
      <c r="F196" s="3142" t="s">
        <v>2858</v>
      </c>
      <c r="G196" s="3142" t="s">
        <v>2605</v>
      </c>
      <c r="H196" s="3142" t="s">
        <v>2855</v>
      </c>
    </row>
    <row r="197" spans="1:8" s="3226" customFormat="1" x14ac:dyDescent="0.25">
      <c r="A197" s="3139"/>
      <c r="B197" s="3227" t="s">
        <v>19894</v>
      </c>
      <c r="C197" s="3142" t="s">
        <v>20093</v>
      </c>
      <c r="D197" s="3140" t="s">
        <v>2859</v>
      </c>
      <c r="E197" s="3140" t="s">
        <v>2604</v>
      </c>
      <c r="F197" s="3140" t="s">
        <v>2860</v>
      </c>
      <c r="G197" s="3140" t="s">
        <v>2605</v>
      </c>
      <c r="H197" s="3140" t="s">
        <v>2855</v>
      </c>
    </row>
    <row r="198" spans="1:8" s="3226" customFormat="1" x14ac:dyDescent="0.25">
      <c r="A198" s="3141"/>
      <c r="B198" s="3227" t="s">
        <v>19895</v>
      </c>
      <c r="C198" s="3142" t="s">
        <v>20094</v>
      </c>
      <c r="D198" s="3142" t="s">
        <v>2861</v>
      </c>
      <c r="E198" s="3142" t="s">
        <v>2604</v>
      </c>
      <c r="F198" s="3142" t="s">
        <v>2862</v>
      </c>
      <c r="G198" s="3142" t="s">
        <v>2605</v>
      </c>
      <c r="H198" s="3142" t="s">
        <v>2863</v>
      </c>
    </row>
    <row r="199" spans="1:8" s="3226" customFormat="1" x14ac:dyDescent="0.25">
      <c r="A199" s="3139"/>
      <c r="B199" s="3227" t="s">
        <v>19896</v>
      </c>
      <c r="C199" s="3142" t="s">
        <v>20095</v>
      </c>
      <c r="D199" s="3140" t="s">
        <v>2864</v>
      </c>
      <c r="E199" s="3140" t="s">
        <v>2604</v>
      </c>
      <c r="F199" s="3140" t="s">
        <v>2865</v>
      </c>
      <c r="G199" s="3140" t="s">
        <v>2605</v>
      </c>
      <c r="H199" s="3140" t="s">
        <v>2863</v>
      </c>
    </row>
    <row r="200" spans="1:8" s="3226" customFormat="1" x14ac:dyDescent="0.25">
      <c r="A200" s="3141"/>
      <c r="B200" s="3227" t="s">
        <v>19897</v>
      </c>
      <c r="C200" s="3142" t="s">
        <v>20096</v>
      </c>
      <c r="D200" s="3142" t="s">
        <v>2866</v>
      </c>
      <c r="E200" s="3142" t="s">
        <v>2604</v>
      </c>
      <c r="F200" s="3142" t="s">
        <v>2867</v>
      </c>
      <c r="G200" s="3142" t="s">
        <v>2605</v>
      </c>
      <c r="H200" s="3142" t="s">
        <v>2863</v>
      </c>
    </row>
    <row r="201" spans="1:8" s="188" customFormat="1" x14ac:dyDescent="0.25">
      <c r="A201" s="3188"/>
      <c r="B201" s="3212" t="s">
        <v>19898</v>
      </c>
      <c r="C201" s="3182" t="s">
        <v>20097</v>
      </c>
      <c r="D201" s="2818" t="s">
        <v>2868</v>
      </c>
      <c r="E201" s="3180" t="s">
        <v>2604</v>
      </c>
      <c r="F201" s="2818" t="s">
        <v>2869</v>
      </c>
      <c r="G201" s="3180" t="s">
        <v>2605</v>
      </c>
      <c r="H201" s="3180" t="s">
        <v>2870</v>
      </c>
    </row>
    <row r="202" spans="1:8" x14ac:dyDescent="0.25">
      <c r="A202" s="3186"/>
      <c r="B202" s="3200" t="s">
        <v>19898</v>
      </c>
      <c r="C202" s="3176" t="s">
        <v>20097</v>
      </c>
      <c r="D202" s="619" t="s">
        <v>2868</v>
      </c>
      <c r="E202" s="3176" t="s">
        <v>2604</v>
      </c>
      <c r="F202" s="619" t="s">
        <v>2871</v>
      </c>
      <c r="G202" s="3176" t="s">
        <v>2605</v>
      </c>
      <c r="H202" s="3176" t="s">
        <v>2607</v>
      </c>
    </row>
    <row r="203" spans="1:8" x14ac:dyDescent="0.25">
      <c r="A203" s="3185"/>
      <c r="B203" s="3200" t="s">
        <v>19898</v>
      </c>
      <c r="C203" s="3176" t="s">
        <v>20092</v>
      </c>
      <c r="D203" s="612" t="s">
        <v>2872</v>
      </c>
      <c r="E203" s="3178" t="s">
        <v>2604</v>
      </c>
      <c r="F203" s="612" t="s">
        <v>2873</v>
      </c>
      <c r="G203" s="3178" t="s">
        <v>2605</v>
      </c>
      <c r="H203" s="3178" t="s">
        <v>2870</v>
      </c>
    </row>
    <row r="204" spans="1:8" s="635" customFormat="1" x14ac:dyDescent="0.25">
      <c r="A204" s="3187"/>
      <c r="B204" s="3194" t="s">
        <v>19898</v>
      </c>
      <c r="C204" s="3175" t="s">
        <v>20092</v>
      </c>
      <c r="D204" s="2819" t="s">
        <v>2872</v>
      </c>
      <c r="E204" s="3175" t="s">
        <v>2604</v>
      </c>
      <c r="F204" s="2819" t="s">
        <v>2874</v>
      </c>
      <c r="G204" s="3175" t="s">
        <v>2605</v>
      </c>
      <c r="H204" s="3175" t="s">
        <v>2607</v>
      </c>
    </row>
    <row r="205" spans="1:8" x14ac:dyDescent="0.25">
      <c r="A205" s="3191"/>
      <c r="B205" s="3200" t="s">
        <v>19899</v>
      </c>
      <c r="C205" s="3176" t="s">
        <v>20098</v>
      </c>
      <c r="D205" s="612" t="s">
        <v>2875</v>
      </c>
      <c r="E205" s="3178" t="s">
        <v>2604</v>
      </c>
      <c r="F205" s="612" t="s">
        <v>2876</v>
      </c>
      <c r="G205" s="3178" t="s">
        <v>2605</v>
      </c>
      <c r="H205" s="3178" t="s">
        <v>2870</v>
      </c>
    </row>
    <row r="206" spans="1:8" s="188" customFormat="1" x14ac:dyDescent="0.25">
      <c r="A206" s="3192"/>
      <c r="B206" s="3212" t="s">
        <v>19900</v>
      </c>
      <c r="C206" s="3182" t="s">
        <v>20099</v>
      </c>
      <c r="D206" s="2820" t="s">
        <v>2877</v>
      </c>
      <c r="E206" s="3182" t="s">
        <v>2604</v>
      </c>
      <c r="F206" s="2820" t="s">
        <v>2878</v>
      </c>
      <c r="G206" s="3182" t="s">
        <v>2605</v>
      </c>
      <c r="H206" s="3182" t="s">
        <v>2870</v>
      </c>
    </row>
    <row r="207" spans="1:8" s="635" customFormat="1" x14ac:dyDescent="0.25">
      <c r="A207" s="3189"/>
      <c r="B207" s="3194" t="s">
        <v>19900</v>
      </c>
      <c r="C207" s="3175" t="s">
        <v>20099</v>
      </c>
      <c r="D207" s="626" t="s">
        <v>2877</v>
      </c>
      <c r="E207" s="3181" t="s">
        <v>2604</v>
      </c>
      <c r="F207" s="626" t="s">
        <v>2879</v>
      </c>
      <c r="G207" s="3181" t="s">
        <v>2605</v>
      </c>
      <c r="H207" s="3181" t="s">
        <v>2607</v>
      </c>
    </row>
    <row r="208" spans="1:8" s="188" customFormat="1" x14ac:dyDescent="0.25">
      <c r="A208" s="3192"/>
      <c r="B208" s="3212" t="s">
        <v>19901</v>
      </c>
      <c r="C208" s="3182" t="s">
        <v>20100</v>
      </c>
      <c r="D208" s="2820" t="s">
        <v>2880</v>
      </c>
      <c r="E208" s="3182" t="s">
        <v>2604</v>
      </c>
      <c r="F208" s="2820" t="s">
        <v>2881</v>
      </c>
      <c r="G208" s="3182" t="s">
        <v>2605</v>
      </c>
      <c r="H208" s="3182" t="s">
        <v>2882</v>
      </c>
    </row>
    <row r="209" spans="1:8" x14ac:dyDescent="0.25">
      <c r="A209" s="3185"/>
      <c r="B209" s="3200" t="s">
        <v>19901</v>
      </c>
      <c r="C209" s="3176" t="s">
        <v>20101</v>
      </c>
      <c r="D209" s="612" t="s">
        <v>2883</v>
      </c>
      <c r="E209" s="3178" t="s">
        <v>2604</v>
      </c>
      <c r="F209" s="612" t="s">
        <v>2884</v>
      </c>
      <c r="G209" s="3178" t="s">
        <v>2605</v>
      </c>
      <c r="H209" s="3178" t="s">
        <v>2882</v>
      </c>
    </row>
    <row r="210" spans="1:8" x14ac:dyDescent="0.25">
      <c r="A210" s="3186"/>
      <c r="B210" s="3200" t="s">
        <v>19901</v>
      </c>
      <c r="C210" s="3176" t="s">
        <v>20102</v>
      </c>
      <c r="D210" s="619" t="s">
        <v>2885</v>
      </c>
      <c r="E210" s="3176" t="s">
        <v>2604</v>
      </c>
      <c r="F210" s="619" t="s">
        <v>2886</v>
      </c>
      <c r="G210" s="3176" t="s">
        <v>2605</v>
      </c>
      <c r="H210" s="3176" t="s">
        <v>2882</v>
      </c>
    </row>
    <row r="211" spans="1:8" x14ac:dyDescent="0.25">
      <c r="A211" s="3185"/>
      <c r="B211" s="3200" t="s">
        <v>19901</v>
      </c>
      <c r="C211" s="3176" t="s">
        <v>20103</v>
      </c>
      <c r="D211" s="612" t="s">
        <v>2887</v>
      </c>
      <c r="E211" s="3178" t="s">
        <v>2604</v>
      </c>
      <c r="F211" s="612" t="s">
        <v>2888</v>
      </c>
      <c r="G211" s="3178" t="s">
        <v>2605</v>
      </c>
      <c r="H211" s="3178" t="s">
        <v>2882</v>
      </c>
    </row>
    <row r="212" spans="1:8" s="635" customFormat="1" x14ac:dyDescent="0.25">
      <c r="A212" s="3187"/>
      <c r="B212" s="3194" t="s">
        <v>19901</v>
      </c>
      <c r="C212" s="3175" t="s">
        <v>20104</v>
      </c>
      <c r="D212" s="2819" t="s">
        <v>2889</v>
      </c>
      <c r="E212" s="3175" t="s">
        <v>2604</v>
      </c>
      <c r="F212" s="2819" t="s">
        <v>2890</v>
      </c>
      <c r="G212" s="3175" t="s">
        <v>2605</v>
      </c>
      <c r="H212" s="3175" t="s">
        <v>2855</v>
      </c>
    </row>
    <row r="213" spans="1:8" s="3239" customFormat="1" x14ac:dyDescent="0.25">
      <c r="A213" s="3139"/>
      <c r="B213" s="3227" t="s">
        <v>2891</v>
      </c>
      <c r="C213" s="3142" t="s">
        <v>1208</v>
      </c>
      <c r="D213" s="3238" t="s">
        <v>2891</v>
      </c>
      <c r="E213" s="3140" t="s">
        <v>2892</v>
      </c>
      <c r="F213" s="3238"/>
      <c r="G213" s="3140" t="s">
        <v>2497</v>
      </c>
      <c r="H213" s="3140" t="s">
        <v>2893</v>
      </c>
    </row>
    <row r="214" spans="1:8" s="188" customFormat="1" x14ac:dyDescent="0.25">
      <c r="A214" s="3192"/>
      <c r="B214" s="3212" t="s">
        <v>2891</v>
      </c>
      <c r="C214" s="3182" t="s">
        <v>20105</v>
      </c>
      <c r="D214" s="2820" t="s">
        <v>2894</v>
      </c>
      <c r="E214" s="3182" t="s">
        <v>2892</v>
      </c>
      <c r="F214" s="2820" t="s">
        <v>2895</v>
      </c>
      <c r="G214" s="3182" t="s">
        <v>2497</v>
      </c>
      <c r="H214" s="3182"/>
    </row>
    <row r="215" spans="1:8" x14ac:dyDescent="0.25">
      <c r="A215" s="3185"/>
      <c r="B215" s="3200" t="s">
        <v>2891</v>
      </c>
      <c r="C215" s="3176" t="s">
        <v>20106</v>
      </c>
      <c r="D215" s="612" t="s">
        <v>2896</v>
      </c>
      <c r="E215" s="3178" t="s">
        <v>2892</v>
      </c>
      <c r="F215" s="612" t="s">
        <v>2895</v>
      </c>
      <c r="G215" s="3178" t="s">
        <v>2497</v>
      </c>
      <c r="H215" s="3178"/>
    </row>
    <row r="216" spans="1:8" x14ac:dyDescent="0.25">
      <c r="A216" s="3186"/>
      <c r="B216" s="3200" t="s">
        <v>2891</v>
      </c>
      <c r="C216" s="3176" t="s">
        <v>20107</v>
      </c>
      <c r="D216" s="619" t="s">
        <v>2897</v>
      </c>
      <c r="E216" s="3176" t="s">
        <v>2892</v>
      </c>
      <c r="F216" s="619" t="s">
        <v>2895</v>
      </c>
      <c r="G216" s="3176" t="s">
        <v>2497</v>
      </c>
      <c r="H216" s="3176"/>
    </row>
    <row r="217" spans="1:8" x14ac:dyDescent="0.25">
      <c r="A217" s="3185"/>
      <c r="B217" s="3200" t="s">
        <v>2891</v>
      </c>
      <c r="C217" s="3176" t="s">
        <v>20108</v>
      </c>
      <c r="D217" s="612" t="s">
        <v>2898</v>
      </c>
      <c r="E217" s="3178" t="s">
        <v>2892</v>
      </c>
      <c r="F217" s="612" t="s">
        <v>2895</v>
      </c>
      <c r="G217" s="3178" t="s">
        <v>2497</v>
      </c>
      <c r="H217" s="3178"/>
    </row>
    <row r="218" spans="1:8" s="635" customFormat="1" x14ac:dyDescent="0.25">
      <c r="A218" s="3187"/>
      <c r="B218" s="3194" t="s">
        <v>2891</v>
      </c>
      <c r="C218" s="3175" t="s">
        <v>20109</v>
      </c>
      <c r="D218" s="2819" t="s">
        <v>2899</v>
      </c>
      <c r="E218" s="3175" t="s">
        <v>2892</v>
      </c>
      <c r="F218" s="2819" t="s">
        <v>2895</v>
      </c>
      <c r="G218" s="3175" t="s">
        <v>2497</v>
      </c>
      <c r="H218" s="3175"/>
    </row>
    <row r="219" spans="1:8" s="188" customFormat="1" x14ac:dyDescent="0.25">
      <c r="A219" s="3188"/>
      <c r="B219" s="3212" t="s">
        <v>19902</v>
      </c>
      <c r="C219" s="3182" t="s">
        <v>20110</v>
      </c>
      <c r="D219" s="2818" t="s">
        <v>2900</v>
      </c>
      <c r="E219" s="3180" t="s">
        <v>2901</v>
      </c>
      <c r="F219" s="2818" t="s">
        <v>2902</v>
      </c>
      <c r="G219" s="3180" t="s">
        <v>2497</v>
      </c>
      <c r="H219" s="3180" t="s">
        <v>2903</v>
      </c>
    </row>
    <row r="220" spans="1:8" x14ac:dyDescent="0.25">
      <c r="A220" s="3186"/>
      <c r="B220" s="3200" t="s">
        <v>19902</v>
      </c>
      <c r="C220" s="3176" t="s">
        <v>20111</v>
      </c>
      <c r="D220" s="619" t="s">
        <v>2904</v>
      </c>
      <c r="E220" s="3176" t="s">
        <v>2901</v>
      </c>
      <c r="F220" s="619" t="s">
        <v>2905</v>
      </c>
      <c r="G220" s="3176" t="s">
        <v>2497</v>
      </c>
      <c r="H220" s="3176" t="s">
        <v>2903</v>
      </c>
    </row>
    <row r="221" spans="1:8" s="635" customFormat="1" x14ac:dyDescent="0.25">
      <c r="A221" s="3189"/>
      <c r="B221" s="3194" t="s">
        <v>19902</v>
      </c>
      <c r="C221" s="3175" t="s">
        <v>20112</v>
      </c>
      <c r="D221" s="626" t="s">
        <v>2906</v>
      </c>
      <c r="E221" s="3181" t="s">
        <v>2901</v>
      </c>
      <c r="F221" s="626" t="s">
        <v>2907</v>
      </c>
      <c r="G221" s="3181" t="s">
        <v>2497</v>
      </c>
      <c r="H221" s="3181" t="s">
        <v>2903</v>
      </c>
    </row>
    <row r="222" spans="1:8" s="188" customFormat="1" x14ac:dyDescent="0.25">
      <c r="A222" s="3192"/>
      <c r="B222" s="3212" t="s">
        <v>2908</v>
      </c>
      <c r="C222" s="3182" t="s">
        <v>1208</v>
      </c>
      <c r="D222" s="2820" t="s">
        <v>2908</v>
      </c>
      <c r="E222" s="3182" t="s">
        <v>2909</v>
      </c>
      <c r="F222" s="2820" t="s">
        <v>2910</v>
      </c>
      <c r="G222" s="3182" t="s">
        <v>2497</v>
      </c>
      <c r="H222" s="3182" t="s">
        <v>2911</v>
      </c>
    </row>
    <row r="223" spans="1:8" x14ac:dyDescent="0.25">
      <c r="A223" s="3185"/>
      <c r="B223" s="3200" t="s">
        <v>2908</v>
      </c>
      <c r="C223" s="3176" t="s">
        <v>20113</v>
      </c>
      <c r="D223" s="612" t="s">
        <v>2912</v>
      </c>
      <c r="E223" s="3178" t="s">
        <v>2909</v>
      </c>
      <c r="F223" s="612"/>
      <c r="G223" s="3178" t="s">
        <v>2497</v>
      </c>
      <c r="H223" s="3178" t="s">
        <v>2764</v>
      </c>
    </row>
    <row r="224" spans="1:8" x14ac:dyDescent="0.25">
      <c r="A224" s="3186" t="s">
        <v>1474</v>
      </c>
      <c r="B224" s="3200" t="s">
        <v>2908</v>
      </c>
      <c r="C224" s="3176" t="s">
        <v>20114</v>
      </c>
      <c r="D224" s="619" t="s">
        <v>2913</v>
      </c>
      <c r="E224" s="3176" t="s">
        <v>2909</v>
      </c>
      <c r="F224" s="619" t="s">
        <v>2910</v>
      </c>
      <c r="G224" s="3176" t="s">
        <v>2497</v>
      </c>
      <c r="H224" s="3176" t="s">
        <v>2914</v>
      </c>
    </row>
    <row r="225" spans="1:8" s="635" customFormat="1" x14ac:dyDescent="0.25">
      <c r="A225" s="3189"/>
      <c r="B225" s="3194" t="s">
        <v>2908</v>
      </c>
      <c r="C225" s="3175" t="s">
        <v>20115</v>
      </c>
      <c r="D225" s="626" t="s">
        <v>2915</v>
      </c>
      <c r="E225" s="3181" t="s">
        <v>2909</v>
      </c>
      <c r="F225" s="626" t="s">
        <v>2916</v>
      </c>
      <c r="G225" s="3181" t="s">
        <v>2497</v>
      </c>
      <c r="H225" s="3181"/>
    </row>
    <row r="226" spans="1:8" x14ac:dyDescent="0.25">
      <c r="A226" s="3190"/>
      <c r="B226" s="3200" t="s">
        <v>2917</v>
      </c>
      <c r="C226" s="3176" t="s">
        <v>1171</v>
      </c>
      <c r="D226" s="619" t="s">
        <v>2917</v>
      </c>
      <c r="E226" s="3176" t="s">
        <v>2918</v>
      </c>
      <c r="F226" s="619"/>
      <c r="G226" s="3176" t="s">
        <v>2497</v>
      </c>
      <c r="H226" s="3176"/>
    </row>
    <row r="227" spans="1:8" s="188" customFormat="1" x14ac:dyDescent="0.25">
      <c r="A227" s="3188"/>
      <c r="B227" s="3212" t="s">
        <v>19903</v>
      </c>
      <c r="C227" s="3182" t="s">
        <v>20116</v>
      </c>
      <c r="D227" s="2818" t="s">
        <v>2919</v>
      </c>
      <c r="E227" s="3180" t="s">
        <v>2920</v>
      </c>
      <c r="F227" s="2818" t="s">
        <v>2921</v>
      </c>
      <c r="G227" s="3180" t="s">
        <v>2497</v>
      </c>
      <c r="H227" s="3180" t="s">
        <v>2922</v>
      </c>
    </row>
    <row r="228" spans="1:8" s="635" customFormat="1" x14ac:dyDescent="0.25">
      <c r="A228" s="3187"/>
      <c r="B228" s="3194" t="s">
        <v>19903</v>
      </c>
      <c r="C228" s="3175" t="s">
        <v>20117</v>
      </c>
      <c r="D228" s="2819" t="s">
        <v>2923</v>
      </c>
      <c r="E228" s="3175" t="s">
        <v>2920</v>
      </c>
      <c r="F228" s="2819" t="s">
        <v>2924</v>
      </c>
      <c r="G228" s="3175" t="s">
        <v>2497</v>
      </c>
      <c r="H228" s="3175" t="s">
        <v>2925</v>
      </c>
    </row>
    <row r="229" spans="1:8" s="188" customFormat="1" x14ac:dyDescent="0.25">
      <c r="A229" s="3188"/>
      <c r="B229" s="3212" t="s">
        <v>2926</v>
      </c>
      <c r="C229" s="3182" t="s">
        <v>1211</v>
      </c>
      <c r="D229" s="2818" t="s">
        <v>2926</v>
      </c>
      <c r="E229" s="3180" t="s">
        <v>2927</v>
      </c>
      <c r="F229" s="2818"/>
      <c r="G229" s="3180" t="s">
        <v>2497</v>
      </c>
      <c r="H229" s="3180"/>
    </row>
    <row r="230" spans="1:8" s="635" customFormat="1" x14ac:dyDescent="0.25">
      <c r="A230" s="3187"/>
      <c r="B230" s="3194" t="s">
        <v>2926</v>
      </c>
      <c r="C230" s="3175" t="s">
        <v>20118</v>
      </c>
      <c r="D230" s="2819" t="s">
        <v>2928</v>
      </c>
      <c r="E230" s="3175" t="s">
        <v>2927</v>
      </c>
      <c r="F230" s="2819" t="s">
        <v>2929</v>
      </c>
      <c r="G230" s="3175" t="s">
        <v>2497</v>
      </c>
      <c r="H230" s="3175" t="s">
        <v>2930</v>
      </c>
    </row>
    <row r="231" spans="1:8" s="188" customFormat="1" x14ac:dyDescent="0.25">
      <c r="A231" s="3188" t="s">
        <v>2935</v>
      </c>
      <c r="B231" s="3212" t="s">
        <v>19904</v>
      </c>
      <c r="C231" s="3182" t="s">
        <v>19937</v>
      </c>
      <c r="D231" s="2818" t="s">
        <v>2931</v>
      </c>
      <c r="E231" s="3180" t="s">
        <v>2932</v>
      </c>
      <c r="F231" s="2818" t="s">
        <v>2933</v>
      </c>
      <c r="G231" s="3180" t="s">
        <v>2497</v>
      </c>
      <c r="H231" s="3180" t="s">
        <v>2934</v>
      </c>
    </row>
    <row r="232" spans="1:8" x14ac:dyDescent="0.25">
      <c r="A232" s="3186" t="s">
        <v>2935</v>
      </c>
      <c r="B232" s="3200" t="s">
        <v>19904</v>
      </c>
      <c r="C232" s="3176" t="s">
        <v>20119</v>
      </c>
      <c r="D232" s="619" t="s">
        <v>2936</v>
      </c>
      <c r="E232" s="3176" t="s">
        <v>2932</v>
      </c>
      <c r="F232" s="619" t="s">
        <v>2933</v>
      </c>
      <c r="G232" s="3176" t="s">
        <v>2497</v>
      </c>
      <c r="H232" s="3176" t="s">
        <v>2937</v>
      </c>
    </row>
    <row r="233" spans="1:8" x14ac:dyDescent="0.25">
      <c r="A233" s="3185" t="s">
        <v>2935</v>
      </c>
      <c r="B233" s="3200" t="s">
        <v>19904</v>
      </c>
      <c r="C233" s="3176" t="s">
        <v>20120</v>
      </c>
      <c r="D233" s="612" t="s">
        <v>2938</v>
      </c>
      <c r="E233" s="3178" t="s">
        <v>2932</v>
      </c>
      <c r="F233" s="612" t="s">
        <v>2933</v>
      </c>
      <c r="G233" s="3178" t="s">
        <v>2497</v>
      </c>
      <c r="H233" s="3178" t="s">
        <v>2939</v>
      </c>
    </row>
    <row r="234" spans="1:8" x14ac:dyDescent="0.25">
      <c r="A234" s="3186" t="s">
        <v>2941</v>
      </c>
      <c r="B234" s="3200" t="s">
        <v>19904</v>
      </c>
      <c r="C234" s="3176" t="s">
        <v>20121</v>
      </c>
      <c r="D234" s="619" t="s">
        <v>2940</v>
      </c>
      <c r="E234" s="3176" t="s">
        <v>2932</v>
      </c>
      <c r="F234" s="619" t="s">
        <v>2941</v>
      </c>
      <c r="G234" s="3176" t="s">
        <v>2497</v>
      </c>
      <c r="H234" s="3176" t="s">
        <v>2942</v>
      </c>
    </row>
    <row r="235" spans="1:8" s="635" customFormat="1" x14ac:dyDescent="0.25">
      <c r="A235" s="3189" t="s">
        <v>2941</v>
      </c>
      <c r="B235" s="3194" t="s">
        <v>19904</v>
      </c>
      <c r="C235" s="3175" t="s">
        <v>20122</v>
      </c>
      <c r="D235" s="626" t="s">
        <v>2943</v>
      </c>
      <c r="E235" s="3181" t="s">
        <v>2932</v>
      </c>
      <c r="F235" s="626" t="s">
        <v>2941</v>
      </c>
      <c r="G235" s="3181" t="s">
        <v>2497</v>
      </c>
      <c r="H235" s="3181" t="s">
        <v>2942</v>
      </c>
    </row>
    <row r="236" spans="1:8" s="3226" customFormat="1" x14ac:dyDescent="0.25">
      <c r="A236" s="3141"/>
      <c r="B236" s="3227" t="s">
        <v>19905</v>
      </c>
      <c r="C236" s="3142" t="s">
        <v>20020</v>
      </c>
      <c r="D236" s="3142" t="s">
        <v>2944</v>
      </c>
      <c r="E236" s="3142"/>
      <c r="F236" s="3142"/>
      <c r="G236" s="3142" t="s">
        <v>2945</v>
      </c>
      <c r="H236" s="3142"/>
    </row>
    <row r="237" spans="1:8" s="3226" customFormat="1" x14ac:dyDescent="0.25">
      <c r="A237" s="3139" t="s">
        <v>1474</v>
      </c>
      <c r="B237" s="3227" t="s">
        <v>19906</v>
      </c>
      <c r="C237" s="3142" t="s">
        <v>20123</v>
      </c>
      <c r="D237" s="3140" t="s">
        <v>2946</v>
      </c>
      <c r="E237" s="3140"/>
      <c r="F237" s="3140" t="s">
        <v>2693</v>
      </c>
      <c r="G237" s="3140" t="s">
        <v>2739</v>
      </c>
      <c r="H237" s="3140" t="s">
        <v>2947</v>
      </c>
    </row>
    <row r="238" spans="1:8" s="3226" customFormat="1" x14ac:dyDescent="0.25">
      <c r="A238" s="3141" t="s">
        <v>1474</v>
      </c>
      <c r="B238" s="3227" t="s">
        <v>19907</v>
      </c>
      <c r="C238" s="3142" t="s">
        <v>19974</v>
      </c>
      <c r="D238" s="3142" t="s">
        <v>2948</v>
      </c>
      <c r="E238" s="3142" t="s">
        <v>2949</v>
      </c>
      <c r="F238" s="3142" t="s">
        <v>2949</v>
      </c>
      <c r="G238" s="3142" t="s">
        <v>2563</v>
      </c>
      <c r="H238" s="3142" t="s">
        <v>2950</v>
      </c>
    </row>
    <row r="239" spans="1:8" s="3226" customFormat="1" x14ac:dyDescent="0.25">
      <c r="A239" s="3139"/>
      <c r="B239" s="3227" t="s">
        <v>19908</v>
      </c>
      <c r="C239" s="3142" t="s">
        <v>20007</v>
      </c>
      <c r="D239" s="3140" t="s">
        <v>2951</v>
      </c>
      <c r="E239" s="3140" t="s">
        <v>2952</v>
      </c>
      <c r="F239" s="3140" t="s">
        <v>2953</v>
      </c>
      <c r="G239" s="3140" t="s">
        <v>2583</v>
      </c>
      <c r="H239" s="3140" t="s">
        <v>2954</v>
      </c>
    </row>
    <row r="240" spans="1:8" s="3226" customFormat="1" x14ac:dyDescent="0.25">
      <c r="A240" s="3141"/>
      <c r="B240" s="3227" t="s">
        <v>19909</v>
      </c>
      <c r="C240" s="3142" t="s">
        <v>20124</v>
      </c>
      <c r="D240" s="3142" t="s">
        <v>2955</v>
      </c>
      <c r="E240" s="3142" t="s">
        <v>20131</v>
      </c>
      <c r="F240" s="3142" t="s">
        <v>2956</v>
      </c>
      <c r="G240" s="3142" t="s">
        <v>2583</v>
      </c>
      <c r="H240" s="3142"/>
    </row>
    <row r="241" spans="1:8" s="3226" customFormat="1" x14ac:dyDescent="0.25">
      <c r="A241" s="3139"/>
      <c r="B241" s="3227" t="s">
        <v>19910</v>
      </c>
      <c r="C241" s="3142" t="s">
        <v>20125</v>
      </c>
      <c r="D241" s="3140" t="s">
        <v>2957</v>
      </c>
      <c r="E241" s="3140"/>
      <c r="F241" s="3140" t="s">
        <v>2958</v>
      </c>
      <c r="G241" s="3140"/>
      <c r="H241" s="3140" t="s">
        <v>2959</v>
      </c>
    </row>
    <row r="242" spans="1:8" s="3226" customFormat="1" x14ac:dyDescent="0.25">
      <c r="A242" s="3141"/>
      <c r="B242" s="3227" t="s">
        <v>19911</v>
      </c>
      <c r="C242" s="3142" t="s">
        <v>20126</v>
      </c>
      <c r="D242" s="3142" t="s">
        <v>2960</v>
      </c>
      <c r="E242" s="3142"/>
      <c r="F242" s="3142" t="s">
        <v>2961</v>
      </c>
      <c r="G242" s="3142"/>
      <c r="H242" s="3142"/>
    </row>
    <row r="243" spans="1:8" s="3226" customFormat="1" x14ac:dyDescent="0.25">
      <c r="A243" s="3139"/>
      <c r="B243" s="3227" t="s">
        <v>2962</v>
      </c>
      <c r="C243" s="3142" t="s">
        <v>24</v>
      </c>
      <c r="D243" s="3140" t="s">
        <v>2962</v>
      </c>
      <c r="E243" s="3140"/>
      <c r="F243" s="3140" t="s">
        <v>2963</v>
      </c>
      <c r="G243" s="3140"/>
      <c r="H243" s="3140" t="s">
        <v>2964</v>
      </c>
    </row>
    <row r="244" spans="1:8" s="3226" customFormat="1" x14ac:dyDescent="0.25">
      <c r="A244" s="3141" t="s">
        <v>1474</v>
      </c>
      <c r="B244" s="3227" t="s">
        <v>19912</v>
      </c>
      <c r="C244" s="3142" t="s">
        <v>20127</v>
      </c>
      <c r="D244" s="3142" t="s">
        <v>2965</v>
      </c>
      <c r="E244" s="3142"/>
      <c r="F244" s="3142" t="s">
        <v>2966</v>
      </c>
      <c r="G244" s="3142"/>
      <c r="H244" s="3142" t="s">
        <v>2967</v>
      </c>
    </row>
    <row r="245" spans="1:8" s="188" customFormat="1" x14ac:dyDescent="0.25">
      <c r="A245" s="3188"/>
      <c r="B245" s="3212" t="s">
        <v>19913</v>
      </c>
      <c r="C245" s="3182" t="s">
        <v>20128</v>
      </c>
      <c r="D245" s="3241" t="s">
        <v>2330</v>
      </c>
      <c r="E245" s="3180" t="s">
        <v>2331</v>
      </c>
      <c r="F245" s="2818" t="s">
        <v>2333</v>
      </c>
      <c r="G245" s="3180" t="s">
        <v>2332</v>
      </c>
      <c r="H245" s="3180"/>
    </row>
    <row r="246" spans="1:8" s="635" customFormat="1" x14ac:dyDescent="0.25">
      <c r="A246" s="3187"/>
      <c r="B246" s="3194" t="s">
        <v>19914</v>
      </c>
      <c r="C246" s="3175" t="s">
        <v>20128</v>
      </c>
      <c r="D246" s="3242" t="s">
        <v>2334</v>
      </c>
      <c r="E246" s="3175" t="s">
        <v>2331</v>
      </c>
      <c r="F246" s="2819" t="s">
        <v>2335</v>
      </c>
      <c r="G246" s="3175" t="s">
        <v>2332</v>
      </c>
      <c r="H246" s="3175" t="s">
        <v>2336</v>
      </c>
    </row>
    <row r="247" spans="1:8" s="3239" customFormat="1" x14ac:dyDescent="0.25">
      <c r="A247" s="3139"/>
      <c r="B247" s="3227" t="s">
        <v>19915</v>
      </c>
      <c r="C247" s="3142" t="s">
        <v>20129</v>
      </c>
      <c r="D247" s="3238" t="s">
        <v>2337</v>
      </c>
      <c r="E247" s="3140" t="s">
        <v>2338</v>
      </c>
      <c r="F247" s="3238" t="s">
        <v>2339</v>
      </c>
      <c r="G247" s="3140" t="s">
        <v>2332</v>
      </c>
      <c r="H247" s="3140" t="s">
        <v>2340</v>
      </c>
    </row>
  </sheetData>
  <conditionalFormatting sqref="B1:B1048576">
    <cfRule type="colorScale" priority="1">
      <colorScale>
        <cfvo type="min"/>
        <cfvo type="max"/>
        <color rgb="FFFF7128"/>
        <color rgb="FFFFEF9C"/>
      </colorScale>
    </cfRule>
    <cfRule type="aboveAverage" dxfId="0" priority="2"/>
    <cfRule type="duplicateValues" priority="3"/>
  </conditionalFormatting>
  <pageMargins left="0.7" right="0.7" top="0.75" bottom="0.75" header="0.3" footer="0.3"/>
  <pageSetup paperSize="9" orientation="portrait" horizontalDpi="300" vertic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
  <dimension ref="A1:F270"/>
  <sheetViews>
    <sheetView topLeftCell="A29" workbookViewId="0">
      <selection activeCell="D56" sqref="D56"/>
    </sheetView>
  </sheetViews>
  <sheetFormatPr baseColWidth="10" defaultRowHeight="15" x14ac:dyDescent="0.25"/>
  <cols>
    <col min="1" max="1" width="78.5703125" bestFit="1" customWidth="1"/>
    <col min="2" max="2" width="50.28515625" bestFit="1" customWidth="1"/>
    <col min="3" max="3" width="28" customWidth="1"/>
    <col min="4" max="4" width="27.28515625" customWidth="1"/>
    <col min="5" max="5" width="5.7109375" bestFit="1" customWidth="1"/>
  </cols>
  <sheetData>
    <row r="1" spans="1:5" x14ac:dyDescent="0.25">
      <c r="A1" s="4283" t="s">
        <v>18939</v>
      </c>
      <c r="B1" s="4285" t="s">
        <v>18940</v>
      </c>
      <c r="C1" s="2963" t="s">
        <v>18941</v>
      </c>
      <c r="D1" s="2963" t="s">
        <v>18941</v>
      </c>
      <c r="E1" s="2964"/>
    </row>
    <row r="2" spans="1:5" ht="15.75" thickBot="1" x14ac:dyDescent="0.3">
      <c r="A2" s="4284"/>
      <c r="B2" s="4286"/>
      <c r="C2" s="2960" t="s">
        <v>18942</v>
      </c>
      <c r="D2" s="2960" t="s">
        <v>18942</v>
      </c>
      <c r="E2" s="2965"/>
    </row>
    <row r="3" spans="1:5" x14ac:dyDescent="0.25">
      <c r="A3" s="2966" t="s">
        <v>18943</v>
      </c>
      <c r="B3" s="2961" t="s">
        <v>18944</v>
      </c>
      <c r="C3" s="2961" t="s">
        <v>18945</v>
      </c>
      <c r="D3" s="2961">
        <v>971</v>
      </c>
      <c r="E3" s="2965"/>
    </row>
    <row r="4" spans="1:5" x14ac:dyDescent="0.25">
      <c r="A4" s="2967" t="s">
        <v>18946</v>
      </c>
      <c r="B4" s="2962" t="s">
        <v>18947</v>
      </c>
      <c r="C4" s="2962" t="s">
        <v>18948</v>
      </c>
      <c r="D4" s="2962">
        <v>710</v>
      </c>
      <c r="E4" s="2965"/>
    </row>
    <row r="5" spans="1:5" x14ac:dyDescent="0.25">
      <c r="A5" s="2966" t="s">
        <v>18949</v>
      </c>
      <c r="B5" s="2961" t="s">
        <v>18950</v>
      </c>
      <c r="C5" s="2961" t="s">
        <v>18951</v>
      </c>
      <c r="D5" s="2961">
        <v>8</v>
      </c>
      <c r="E5" s="2965"/>
    </row>
    <row r="6" spans="1:5" x14ac:dyDescent="0.25">
      <c r="A6" s="2967" t="s">
        <v>18952</v>
      </c>
      <c r="B6" s="2962" t="s">
        <v>18953</v>
      </c>
      <c r="C6" s="2962" t="s">
        <v>18954</v>
      </c>
      <c r="D6" s="2962">
        <v>12</v>
      </c>
      <c r="E6" s="2965"/>
    </row>
    <row r="7" spans="1:5" x14ac:dyDescent="0.25">
      <c r="A7" s="2966" t="s">
        <v>18955</v>
      </c>
      <c r="B7" s="2961" t="s">
        <v>18956</v>
      </c>
      <c r="C7" s="2961" t="s">
        <v>18957</v>
      </c>
      <c r="D7" s="2961">
        <v>978</v>
      </c>
      <c r="E7" s="2965"/>
    </row>
    <row r="8" spans="1:5" x14ac:dyDescent="0.25">
      <c r="A8" s="2967" t="s">
        <v>18958</v>
      </c>
      <c r="B8" s="2962" t="s">
        <v>18956</v>
      </c>
      <c r="C8" s="2962" t="s">
        <v>18957</v>
      </c>
      <c r="D8" s="2962">
        <v>978</v>
      </c>
      <c r="E8" s="2965"/>
    </row>
    <row r="9" spans="1:5" x14ac:dyDescent="0.25">
      <c r="A9" s="2966" t="s">
        <v>18959</v>
      </c>
      <c r="B9" s="2961" t="s">
        <v>18960</v>
      </c>
      <c r="C9" s="2961" t="s">
        <v>18961</v>
      </c>
      <c r="D9" s="2961">
        <v>973</v>
      </c>
      <c r="E9" s="2965"/>
    </row>
    <row r="10" spans="1:5" x14ac:dyDescent="0.25">
      <c r="A10" s="2967" t="s">
        <v>18962</v>
      </c>
      <c r="B10" s="2962" t="s">
        <v>18963</v>
      </c>
      <c r="C10" s="2962" t="s">
        <v>18964</v>
      </c>
      <c r="D10" s="2962">
        <v>951</v>
      </c>
      <c r="E10" s="2965"/>
    </row>
    <row r="11" spans="1:5" x14ac:dyDescent="0.25">
      <c r="A11" s="2966" t="s">
        <v>18965</v>
      </c>
      <c r="B11" s="2961" t="s">
        <v>18966</v>
      </c>
      <c r="C11" s="2961"/>
      <c r="D11" s="2961"/>
      <c r="E11" s="2965"/>
    </row>
    <row r="12" spans="1:5" x14ac:dyDescent="0.25">
      <c r="A12" s="2967" t="s">
        <v>18967</v>
      </c>
      <c r="B12" s="2962" t="s">
        <v>18963</v>
      </c>
      <c r="C12" s="2962" t="s">
        <v>18964</v>
      </c>
      <c r="D12" s="2962">
        <v>951</v>
      </c>
      <c r="E12" s="2965"/>
    </row>
    <row r="13" spans="1:5" x14ac:dyDescent="0.25">
      <c r="A13" s="2966" t="s">
        <v>18968</v>
      </c>
      <c r="B13" s="2961" t="s">
        <v>18969</v>
      </c>
      <c r="C13" s="2961" t="s">
        <v>18970</v>
      </c>
      <c r="D13" s="2961">
        <v>682</v>
      </c>
      <c r="E13" s="2965"/>
    </row>
    <row r="14" spans="1:5" x14ac:dyDescent="0.25">
      <c r="A14" s="2967" t="s">
        <v>18971</v>
      </c>
      <c r="B14" s="2962" t="s">
        <v>18972</v>
      </c>
      <c r="C14" s="2962" t="s">
        <v>18973</v>
      </c>
      <c r="D14" s="2962">
        <v>32</v>
      </c>
      <c r="E14" s="2965"/>
    </row>
    <row r="15" spans="1:5" x14ac:dyDescent="0.25">
      <c r="A15" s="2966" t="s">
        <v>18974</v>
      </c>
      <c r="B15" s="2961" t="s">
        <v>18975</v>
      </c>
      <c r="C15" s="2961" t="s">
        <v>18976</v>
      </c>
      <c r="D15" s="2961">
        <v>51</v>
      </c>
      <c r="E15" s="2965"/>
    </row>
    <row r="16" spans="1:5" x14ac:dyDescent="0.25">
      <c r="A16" s="2967" t="s">
        <v>18977</v>
      </c>
      <c r="B16" s="2962" t="s">
        <v>18978</v>
      </c>
      <c r="C16" s="2962" t="s">
        <v>18979</v>
      </c>
      <c r="D16" s="2962">
        <v>533</v>
      </c>
      <c r="E16" s="2965"/>
    </row>
    <row r="17" spans="1:5" x14ac:dyDescent="0.25">
      <c r="A17" s="2966" t="s">
        <v>18980</v>
      </c>
      <c r="B17" s="2961" t="s">
        <v>18981</v>
      </c>
      <c r="C17" s="2961" t="s">
        <v>18982</v>
      </c>
      <c r="D17" s="2961">
        <v>36</v>
      </c>
      <c r="E17" s="2965"/>
    </row>
    <row r="18" spans="1:5" x14ac:dyDescent="0.25">
      <c r="A18" s="2967" t="s">
        <v>18983</v>
      </c>
      <c r="B18" s="2962" t="s">
        <v>18956</v>
      </c>
      <c r="C18" s="2962" t="s">
        <v>18957</v>
      </c>
      <c r="D18" s="2962">
        <v>978</v>
      </c>
      <c r="E18" s="2965"/>
    </row>
    <row r="19" spans="1:5" x14ac:dyDescent="0.25">
      <c r="A19" s="2966" t="s">
        <v>18984</v>
      </c>
      <c r="B19" s="2961" t="s">
        <v>18985</v>
      </c>
      <c r="C19" s="2961" t="s">
        <v>18986</v>
      </c>
      <c r="D19" s="2961">
        <v>944</v>
      </c>
      <c r="E19" s="2965"/>
    </row>
    <row r="20" spans="1:5" x14ac:dyDescent="0.25">
      <c r="A20" s="2967" t="s">
        <v>18987</v>
      </c>
      <c r="B20" s="2962" t="s">
        <v>18988</v>
      </c>
      <c r="C20" s="2962" t="s">
        <v>18989</v>
      </c>
      <c r="D20" s="2962">
        <v>44</v>
      </c>
      <c r="E20" s="2965"/>
    </row>
    <row r="21" spans="1:5" x14ac:dyDescent="0.25">
      <c r="A21" s="2966" t="s">
        <v>18990</v>
      </c>
      <c r="B21" s="2961" t="s">
        <v>18991</v>
      </c>
      <c r="C21" s="2961" t="s">
        <v>18992</v>
      </c>
      <c r="D21" s="2961">
        <v>48</v>
      </c>
      <c r="E21" s="2965"/>
    </row>
    <row r="22" spans="1:5" x14ac:dyDescent="0.25">
      <c r="A22" s="2967" t="s">
        <v>18993</v>
      </c>
      <c r="B22" s="2962" t="s">
        <v>18994</v>
      </c>
      <c r="C22" s="2962" t="s">
        <v>18995</v>
      </c>
      <c r="D22" s="2962">
        <v>50</v>
      </c>
      <c r="E22" s="2965"/>
    </row>
    <row r="23" spans="1:5" x14ac:dyDescent="0.25">
      <c r="A23" s="2966" t="s">
        <v>18996</v>
      </c>
      <c r="B23" s="2961" t="s">
        <v>18997</v>
      </c>
      <c r="C23" s="2961" t="s">
        <v>18998</v>
      </c>
      <c r="D23" s="2961">
        <v>52</v>
      </c>
      <c r="E23" s="2965"/>
    </row>
    <row r="24" spans="1:5" x14ac:dyDescent="0.25">
      <c r="A24" s="2967" t="s">
        <v>18999</v>
      </c>
      <c r="B24" s="2962" t="s">
        <v>19000</v>
      </c>
      <c r="C24" s="2962" t="s">
        <v>19001</v>
      </c>
      <c r="D24" s="2962">
        <v>974</v>
      </c>
      <c r="E24" s="2965"/>
    </row>
    <row r="25" spans="1:5" x14ac:dyDescent="0.25">
      <c r="A25" s="2966" t="s">
        <v>19002</v>
      </c>
      <c r="B25" s="2961" t="s">
        <v>18956</v>
      </c>
      <c r="C25" s="2961" t="s">
        <v>18957</v>
      </c>
      <c r="D25" s="2961">
        <v>978</v>
      </c>
      <c r="E25" s="2965"/>
    </row>
    <row r="26" spans="1:5" x14ac:dyDescent="0.25">
      <c r="A26" s="2967" t="s">
        <v>19003</v>
      </c>
      <c r="B26" s="2962" t="s">
        <v>19004</v>
      </c>
      <c r="C26" s="2962" t="s">
        <v>19005</v>
      </c>
      <c r="D26" s="2962">
        <v>84</v>
      </c>
      <c r="E26" s="2965"/>
    </row>
    <row r="27" spans="1:5" x14ac:dyDescent="0.25">
      <c r="A27" s="2966" t="s">
        <v>19006</v>
      </c>
      <c r="B27" s="2961" t="s">
        <v>19007</v>
      </c>
      <c r="C27" s="2961" t="s">
        <v>19008</v>
      </c>
      <c r="D27" s="2961">
        <v>60</v>
      </c>
      <c r="E27" s="2965"/>
    </row>
    <row r="28" spans="1:5" x14ac:dyDescent="0.25">
      <c r="A28" s="2967" t="s">
        <v>19009</v>
      </c>
      <c r="B28" s="2962" t="s">
        <v>19010</v>
      </c>
      <c r="C28" s="2962" t="s">
        <v>19011</v>
      </c>
      <c r="D28" s="2962">
        <v>64</v>
      </c>
      <c r="E28" s="2965"/>
    </row>
    <row r="29" spans="1:5" x14ac:dyDescent="0.25">
      <c r="A29" s="2966" t="s">
        <v>19009</v>
      </c>
      <c r="B29" s="2961" t="s">
        <v>19012</v>
      </c>
      <c r="C29" s="2961" t="s">
        <v>19013</v>
      </c>
      <c r="D29" s="2961">
        <v>356</v>
      </c>
      <c r="E29" s="2965"/>
    </row>
    <row r="30" spans="1:5" x14ac:dyDescent="0.25">
      <c r="A30" s="2967" t="s">
        <v>19014</v>
      </c>
      <c r="B30" s="2962" t="s">
        <v>19015</v>
      </c>
      <c r="C30" s="2962" t="s">
        <v>19016</v>
      </c>
      <c r="D30" s="2962">
        <v>68</v>
      </c>
      <c r="E30" s="2965"/>
    </row>
    <row r="31" spans="1:5" x14ac:dyDescent="0.25">
      <c r="A31" s="2966" t="s">
        <v>19014</v>
      </c>
      <c r="B31" s="2961" t="s">
        <v>19017</v>
      </c>
      <c r="C31" s="2961" t="s">
        <v>19018</v>
      </c>
      <c r="D31" s="2961">
        <v>984</v>
      </c>
      <c r="E31" s="2965"/>
    </row>
    <row r="32" spans="1:5" x14ac:dyDescent="0.25">
      <c r="A32" s="2967" t="s">
        <v>19019</v>
      </c>
      <c r="B32" s="2962" t="s">
        <v>19020</v>
      </c>
      <c r="C32" s="2962" t="s">
        <v>19021</v>
      </c>
      <c r="D32" s="2962">
        <v>840</v>
      </c>
      <c r="E32" s="2965"/>
    </row>
    <row r="33" spans="1:5" x14ac:dyDescent="0.25">
      <c r="A33" s="2966" t="s">
        <v>19022</v>
      </c>
      <c r="B33" s="2961" t="s">
        <v>19023</v>
      </c>
      <c r="C33" s="2961" t="s">
        <v>19024</v>
      </c>
      <c r="D33" s="2961">
        <v>977</v>
      </c>
      <c r="E33" s="2965"/>
    </row>
    <row r="34" spans="1:5" x14ac:dyDescent="0.25">
      <c r="A34" s="2967" t="s">
        <v>19025</v>
      </c>
      <c r="B34" s="2962" t="s">
        <v>19026</v>
      </c>
      <c r="C34" s="2962" t="s">
        <v>19027</v>
      </c>
      <c r="D34" s="2962">
        <v>72</v>
      </c>
      <c r="E34" s="2965"/>
    </row>
    <row r="35" spans="1:5" x14ac:dyDescent="0.25">
      <c r="A35" s="2966" t="s">
        <v>19028</v>
      </c>
      <c r="B35" s="2961" t="s">
        <v>19029</v>
      </c>
      <c r="C35" s="2961" t="s">
        <v>19030</v>
      </c>
      <c r="D35" s="2961">
        <v>578</v>
      </c>
      <c r="E35" s="2965"/>
    </row>
    <row r="36" spans="1:5" x14ac:dyDescent="0.25">
      <c r="A36" s="2967" t="s">
        <v>19031</v>
      </c>
      <c r="B36" s="2962" t="s">
        <v>19032</v>
      </c>
      <c r="C36" s="2962" t="s">
        <v>19033</v>
      </c>
      <c r="D36" s="2962">
        <v>96</v>
      </c>
      <c r="E36" s="2965"/>
    </row>
    <row r="37" spans="1:5" x14ac:dyDescent="0.25">
      <c r="A37" s="2966" t="s">
        <v>19034</v>
      </c>
      <c r="B37" s="2961" t="s">
        <v>19035</v>
      </c>
      <c r="C37" s="2961" t="s">
        <v>19036</v>
      </c>
      <c r="D37" s="2961">
        <v>986</v>
      </c>
      <c r="E37" s="2965"/>
    </row>
    <row r="38" spans="1:5" x14ac:dyDescent="0.25">
      <c r="A38" s="2967" t="s">
        <v>19037</v>
      </c>
      <c r="B38" s="2962" t="s">
        <v>19038</v>
      </c>
      <c r="C38" s="2962" t="s">
        <v>19039</v>
      </c>
      <c r="D38" s="2962">
        <v>975</v>
      </c>
      <c r="E38" s="2965"/>
    </row>
    <row r="39" spans="1:5" x14ac:dyDescent="0.25">
      <c r="A39" s="2966" t="s">
        <v>19040</v>
      </c>
      <c r="B39" s="2961" t="s">
        <v>19041</v>
      </c>
      <c r="C39" s="2961" t="s">
        <v>19042</v>
      </c>
      <c r="D39" s="2961">
        <v>952</v>
      </c>
      <c r="E39" s="2965"/>
    </row>
    <row r="40" spans="1:5" x14ac:dyDescent="0.25">
      <c r="A40" s="2967" t="s">
        <v>19043</v>
      </c>
      <c r="B40" s="2962" t="s">
        <v>19044</v>
      </c>
      <c r="C40" s="2962" t="s">
        <v>19045</v>
      </c>
      <c r="D40" s="2962">
        <v>108</v>
      </c>
      <c r="E40" s="2965"/>
    </row>
    <row r="41" spans="1:5" x14ac:dyDescent="0.25">
      <c r="A41" s="2966" t="s">
        <v>19046</v>
      </c>
      <c r="B41" s="2961" t="s">
        <v>19041</v>
      </c>
      <c r="C41" s="2961" t="s">
        <v>19042</v>
      </c>
      <c r="D41" s="2961">
        <v>952</v>
      </c>
      <c r="E41" s="2965"/>
    </row>
    <row r="42" spans="1:5" x14ac:dyDescent="0.25">
      <c r="A42" s="2967" t="s">
        <v>19047</v>
      </c>
      <c r="B42" s="2962" t="s">
        <v>19048</v>
      </c>
      <c r="C42" s="2962" t="s">
        <v>19049</v>
      </c>
      <c r="D42" s="2962">
        <v>132</v>
      </c>
      <c r="E42" s="2965"/>
    </row>
    <row r="43" spans="1:5" x14ac:dyDescent="0.25">
      <c r="A43" s="2966" t="s">
        <v>19050</v>
      </c>
      <c r="B43" s="2961" t="s">
        <v>19051</v>
      </c>
      <c r="C43" s="2961" t="s">
        <v>19052</v>
      </c>
      <c r="D43" s="2961">
        <v>116</v>
      </c>
      <c r="E43" s="2965"/>
    </row>
    <row r="44" spans="1:5" x14ac:dyDescent="0.25">
      <c r="A44" s="2967" t="s">
        <v>19053</v>
      </c>
      <c r="B44" s="2962" t="s">
        <v>19054</v>
      </c>
      <c r="C44" s="2962" t="s">
        <v>19055</v>
      </c>
      <c r="D44" s="2962">
        <v>950</v>
      </c>
      <c r="E44" s="2965"/>
    </row>
    <row r="45" spans="1:5" x14ac:dyDescent="0.25">
      <c r="A45" s="2966" t="s">
        <v>19056</v>
      </c>
      <c r="B45" s="2961" t="s">
        <v>19057</v>
      </c>
      <c r="C45" s="2961" t="s">
        <v>19058</v>
      </c>
      <c r="D45" s="2961">
        <v>124</v>
      </c>
      <c r="E45" s="2965"/>
    </row>
    <row r="46" spans="1:5" x14ac:dyDescent="0.25">
      <c r="A46" s="2967" t="s">
        <v>19059</v>
      </c>
      <c r="B46" s="2962" t="s">
        <v>19060</v>
      </c>
      <c r="C46" s="2962" t="s">
        <v>19061</v>
      </c>
      <c r="D46" s="2962">
        <v>136</v>
      </c>
      <c r="E46" s="2965"/>
    </row>
    <row r="47" spans="1:5" x14ac:dyDescent="0.25">
      <c r="A47" s="2966" t="s">
        <v>19062</v>
      </c>
      <c r="B47" s="2961" t="s">
        <v>19063</v>
      </c>
      <c r="C47" s="2961" t="s">
        <v>19064</v>
      </c>
      <c r="D47" s="2961">
        <v>990</v>
      </c>
      <c r="E47" s="2965"/>
    </row>
    <row r="48" spans="1:5" x14ac:dyDescent="0.25">
      <c r="A48" s="2967" t="s">
        <v>19062</v>
      </c>
      <c r="B48" s="2962" t="s">
        <v>19065</v>
      </c>
      <c r="C48" s="2962" t="s">
        <v>19066</v>
      </c>
      <c r="D48" s="2962">
        <v>152</v>
      </c>
      <c r="E48" s="2965"/>
    </row>
    <row r="49" spans="1:6" ht="38.25" x14ac:dyDescent="0.5">
      <c r="A49" s="2966" t="s">
        <v>19067</v>
      </c>
      <c r="B49" s="2961" t="s">
        <v>19068</v>
      </c>
      <c r="C49" s="2961" t="s">
        <v>19069</v>
      </c>
      <c r="D49" s="2961">
        <v>156</v>
      </c>
      <c r="E49" s="2965"/>
      <c r="F49" s="2972" t="s">
        <v>19537</v>
      </c>
    </row>
    <row r="50" spans="1:6" x14ac:dyDescent="0.25">
      <c r="A50" s="2967" t="s">
        <v>19070</v>
      </c>
      <c r="B50" s="2962" t="s">
        <v>18981</v>
      </c>
      <c r="C50" s="2962" t="s">
        <v>18982</v>
      </c>
      <c r="D50" s="2962">
        <v>36</v>
      </c>
      <c r="E50" s="2965"/>
    </row>
    <row r="51" spans="1:6" x14ac:dyDescent="0.25">
      <c r="A51" s="2966" t="s">
        <v>19071</v>
      </c>
      <c r="B51" s="2961" t="s">
        <v>18956</v>
      </c>
      <c r="C51" s="2961" t="s">
        <v>18957</v>
      </c>
      <c r="D51" s="2961">
        <v>978</v>
      </c>
      <c r="E51" s="2965"/>
    </row>
    <row r="52" spans="1:6" x14ac:dyDescent="0.25">
      <c r="A52" s="2967" t="s">
        <v>19072</v>
      </c>
      <c r="B52" s="2962" t="s">
        <v>18981</v>
      </c>
      <c r="C52" s="2962" t="s">
        <v>18982</v>
      </c>
      <c r="D52" s="2962">
        <v>36</v>
      </c>
      <c r="E52" s="2965"/>
    </row>
    <row r="53" spans="1:6" x14ac:dyDescent="0.25">
      <c r="A53" s="2966" t="s">
        <v>19073</v>
      </c>
      <c r="B53" s="2961" t="s">
        <v>19074</v>
      </c>
      <c r="C53" s="2961" t="s">
        <v>19075</v>
      </c>
      <c r="D53" s="2961">
        <v>170</v>
      </c>
      <c r="E53" s="2965"/>
    </row>
    <row r="54" spans="1:6" x14ac:dyDescent="0.25">
      <c r="A54" s="2967" t="s">
        <v>19073</v>
      </c>
      <c r="B54" s="2962" t="s">
        <v>19076</v>
      </c>
      <c r="C54" s="2962" t="s">
        <v>19077</v>
      </c>
      <c r="D54" s="2962">
        <v>970</v>
      </c>
      <c r="E54" s="2965"/>
    </row>
    <row r="55" spans="1:6" x14ac:dyDescent="0.25">
      <c r="A55" s="2966" t="s">
        <v>19078</v>
      </c>
      <c r="B55" s="2961" t="s">
        <v>19079</v>
      </c>
      <c r="C55" s="2961" t="s">
        <v>19080</v>
      </c>
      <c r="D55" s="2961">
        <v>174</v>
      </c>
      <c r="E55" s="2965"/>
    </row>
    <row r="56" spans="1:6" x14ac:dyDescent="0.25">
      <c r="A56" s="2967" t="s">
        <v>19081</v>
      </c>
      <c r="B56" s="2962" t="s">
        <v>19054</v>
      </c>
      <c r="C56" s="2962" t="s">
        <v>19055</v>
      </c>
      <c r="D56" s="2962">
        <v>950</v>
      </c>
      <c r="E56" s="2965"/>
    </row>
    <row r="57" spans="1:6" x14ac:dyDescent="0.25">
      <c r="A57" s="2966" t="s">
        <v>19082</v>
      </c>
      <c r="B57" s="2961" t="s">
        <v>19083</v>
      </c>
      <c r="C57" s="2961" t="s">
        <v>19084</v>
      </c>
      <c r="D57" s="2961">
        <v>976</v>
      </c>
      <c r="E57" s="2965"/>
    </row>
    <row r="58" spans="1:6" ht="28.5" x14ac:dyDescent="0.25">
      <c r="A58" s="2967" t="s">
        <v>19085</v>
      </c>
      <c r="B58" s="2962" t="s">
        <v>19086</v>
      </c>
      <c r="C58" s="2962" t="s">
        <v>19087</v>
      </c>
      <c r="D58" s="2962">
        <v>408</v>
      </c>
      <c r="E58" s="2965"/>
    </row>
    <row r="59" spans="1:6" x14ac:dyDescent="0.25">
      <c r="A59" s="2966" t="s">
        <v>19088</v>
      </c>
      <c r="B59" s="2961" t="s">
        <v>19089</v>
      </c>
      <c r="C59" s="2961" t="s">
        <v>19090</v>
      </c>
      <c r="D59" s="2961">
        <v>410</v>
      </c>
      <c r="E59" s="2965"/>
    </row>
    <row r="60" spans="1:6" x14ac:dyDescent="0.25">
      <c r="A60" s="2967" t="s">
        <v>19091</v>
      </c>
      <c r="B60" s="2962" t="s">
        <v>19092</v>
      </c>
      <c r="C60" s="2962" t="s">
        <v>19093</v>
      </c>
      <c r="D60" s="2962">
        <v>188</v>
      </c>
      <c r="E60" s="2965"/>
    </row>
    <row r="61" spans="1:6" x14ac:dyDescent="0.25">
      <c r="A61" s="2966" t="s">
        <v>19094</v>
      </c>
      <c r="B61" s="2961" t="s">
        <v>19041</v>
      </c>
      <c r="C61" s="2961" t="s">
        <v>19042</v>
      </c>
      <c r="D61" s="2961">
        <v>952</v>
      </c>
      <c r="E61" s="2965"/>
    </row>
    <row r="62" spans="1:6" x14ac:dyDescent="0.25">
      <c r="A62" s="2967" t="s">
        <v>19095</v>
      </c>
      <c r="B62" s="2962" t="s">
        <v>19096</v>
      </c>
      <c r="C62" s="2962" t="s">
        <v>19097</v>
      </c>
      <c r="D62" s="2962">
        <v>191</v>
      </c>
      <c r="E62" s="2965"/>
    </row>
    <row r="63" spans="1:6" x14ac:dyDescent="0.25">
      <c r="A63" s="2966" t="s">
        <v>19098</v>
      </c>
      <c r="B63" s="2961" t="s">
        <v>19099</v>
      </c>
      <c r="C63" s="2961" t="s">
        <v>19100</v>
      </c>
      <c r="D63" s="2961">
        <v>931</v>
      </c>
      <c r="E63" s="2965"/>
    </row>
    <row r="64" spans="1:6" x14ac:dyDescent="0.25">
      <c r="A64" s="2967" t="s">
        <v>19098</v>
      </c>
      <c r="B64" s="2962" t="s">
        <v>19101</v>
      </c>
      <c r="C64" s="2962" t="s">
        <v>19102</v>
      </c>
      <c r="D64" s="2962">
        <v>192</v>
      </c>
      <c r="E64" s="2965"/>
    </row>
    <row r="65" spans="1:5" x14ac:dyDescent="0.25">
      <c r="A65" s="2966" t="s">
        <v>19103</v>
      </c>
      <c r="B65" s="2961" t="s">
        <v>19104</v>
      </c>
      <c r="C65" s="2961" t="s">
        <v>19105</v>
      </c>
      <c r="D65" s="2961">
        <v>532</v>
      </c>
      <c r="E65" s="2965"/>
    </row>
    <row r="66" spans="1:5" x14ac:dyDescent="0.25">
      <c r="A66" s="2967" t="s">
        <v>19106</v>
      </c>
      <c r="B66" s="2962" t="s">
        <v>19107</v>
      </c>
      <c r="C66" s="2962" t="s">
        <v>19108</v>
      </c>
      <c r="D66" s="2962">
        <v>208</v>
      </c>
      <c r="E66" s="2965"/>
    </row>
    <row r="67" spans="1:5" x14ac:dyDescent="0.25">
      <c r="A67" s="2966" t="s">
        <v>19109</v>
      </c>
      <c r="B67" s="2961" t="s">
        <v>19110</v>
      </c>
      <c r="C67" s="2961" t="s">
        <v>19111</v>
      </c>
      <c r="D67" s="2961">
        <v>262</v>
      </c>
      <c r="E67" s="2965"/>
    </row>
    <row r="68" spans="1:5" x14ac:dyDescent="0.25">
      <c r="A68" s="2967" t="s">
        <v>19112</v>
      </c>
      <c r="B68" s="2962" t="s">
        <v>18963</v>
      </c>
      <c r="C68" s="2962" t="s">
        <v>18964</v>
      </c>
      <c r="D68" s="2962">
        <v>951</v>
      </c>
      <c r="E68" s="2965"/>
    </row>
    <row r="69" spans="1:5" x14ac:dyDescent="0.25">
      <c r="A69" s="2966" t="s">
        <v>19113</v>
      </c>
      <c r="B69" s="2961" t="s">
        <v>19114</v>
      </c>
      <c r="C69" s="2961" t="s">
        <v>19115</v>
      </c>
      <c r="D69" s="2961">
        <v>818</v>
      </c>
      <c r="E69" s="2965"/>
    </row>
    <row r="70" spans="1:5" x14ac:dyDescent="0.25">
      <c r="A70" s="2967" t="s">
        <v>19116</v>
      </c>
      <c r="B70" s="2962" t="s">
        <v>19117</v>
      </c>
      <c r="C70" s="2962" t="s">
        <v>19118</v>
      </c>
      <c r="D70" s="2962">
        <v>784</v>
      </c>
      <c r="E70" s="2965"/>
    </row>
    <row r="71" spans="1:5" x14ac:dyDescent="0.25">
      <c r="A71" s="2966" t="s">
        <v>19119</v>
      </c>
      <c r="B71" s="2961" t="s">
        <v>19020</v>
      </c>
      <c r="C71" s="2961" t="s">
        <v>19021</v>
      </c>
      <c r="D71" s="2961">
        <v>840</v>
      </c>
      <c r="E71" s="2965"/>
    </row>
    <row r="72" spans="1:5" x14ac:dyDescent="0.25">
      <c r="A72" s="2967" t="s">
        <v>19120</v>
      </c>
      <c r="B72" s="2962" t="s">
        <v>18956</v>
      </c>
      <c r="C72" s="2962" t="s">
        <v>18957</v>
      </c>
      <c r="D72" s="2962">
        <v>978</v>
      </c>
      <c r="E72" s="2965"/>
    </row>
    <row r="73" spans="1:5" x14ac:dyDescent="0.25">
      <c r="A73" s="2966" t="s">
        <v>19121</v>
      </c>
      <c r="B73" s="2961" t="s">
        <v>18956</v>
      </c>
      <c r="C73" s="2961" t="s">
        <v>18957</v>
      </c>
      <c r="D73" s="2961">
        <v>978</v>
      </c>
      <c r="E73" s="2965"/>
    </row>
    <row r="74" spans="1:5" x14ac:dyDescent="0.25">
      <c r="A74" s="2967" t="s">
        <v>19122</v>
      </c>
      <c r="B74" s="2962" t="s">
        <v>19123</v>
      </c>
      <c r="C74" s="2962" t="s">
        <v>19124</v>
      </c>
      <c r="D74" s="2962">
        <v>230</v>
      </c>
      <c r="E74" s="2965"/>
    </row>
    <row r="75" spans="1:5" x14ac:dyDescent="0.25">
      <c r="A75" s="2966" t="s">
        <v>19125</v>
      </c>
      <c r="B75" s="2961" t="s">
        <v>19126</v>
      </c>
      <c r="C75" s="2961" t="s">
        <v>19127</v>
      </c>
      <c r="D75" s="2961"/>
      <c r="E75" s="2968">
        <v>238</v>
      </c>
    </row>
    <row r="76" spans="1:5" x14ac:dyDescent="0.25">
      <c r="A76" s="2967" t="s">
        <v>19128</v>
      </c>
      <c r="B76" s="2962" t="s">
        <v>19129</v>
      </c>
      <c r="C76" s="2962" t="s">
        <v>19130</v>
      </c>
      <c r="D76" s="2962">
        <v>242</v>
      </c>
      <c r="E76" s="2965"/>
    </row>
    <row r="77" spans="1:5" x14ac:dyDescent="0.25">
      <c r="A77" s="2966" t="s">
        <v>19131</v>
      </c>
      <c r="B77" s="2961" t="s">
        <v>18956</v>
      </c>
      <c r="C77" s="2961" t="s">
        <v>18957</v>
      </c>
      <c r="D77" s="2961">
        <v>978</v>
      </c>
      <c r="E77" s="2965"/>
    </row>
    <row r="78" spans="1:5" x14ac:dyDescent="0.25">
      <c r="A78" s="2967" t="s">
        <v>19132</v>
      </c>
      <c r="B78" s="2962" t="s">
        <v>19133</v>
      </c>
      <c r="C78" s="2962" t="s">
        <v>19134</v>
      </c>
      <c r="D78" s="2962">
        <v>960</v>
      </c>
      <c r="E78" s="2965"/>
    </row>
    <row r="79" spans="1:5" x14ac:dyDescent="0.25">
      <c r="A79" s="2966" t="s">
        <v>19135</v>
      </c>
      <c r="B79" s="2961" t="s">
        <v>18956</v>
      </c>
      <c r="C79" s="2961" t="s">
        <v>18957</v>
      </c>
      <c r="D79" s="2961">
        <v>978</v>
      </c>
      <c r="E79" s="2965"/>
    </row>
    <row r="80" spans="1:5" x14ac:dyDescent="0.25">
      <c r="A80" s="2967" t="s">
        <v>19136</v>
      </c>
      <c r="B80" s="2962" t="s">
        <v>18956</v>
      </c>
      <c r="C80" s="2962" t="s">
        <v>18957</v>
      </c>
      <c r="D80" s="2962">
        <v>978</v>
      </c>
      <c r="E80" s="2965"/>
    </row>
    <row r="81" spans="1:5" x14ac:dyDescent="0.25">
      <c r="A81" s="2966" t="s">
        <v>19137</v>
      </c>
      <c r="B81" s="2961" t="s">
        <v>19138</v>
      </c>
      <c r="C81" s="2961" t="s">
        <v>19139</v>
      </c>
      <c r="D81" s="2961">
        <v>643</v>
      </c>
      <c r="E81" s="2965"/>
    </row>
    <row r="82" spans="1:5" x14ac:dyDescent="0.25">
      <c r="A82" s="2967" t="s">
        <v>19140</v>
      </c>
      <c r="B82" s="2962" t="s">
        <v>19054</v>
      </c>
      <c r="C82" s="2962" t="s">
        <v>19055</v>
      </c>
      <c r="D82" s="2962">
        <v>950</v>
      </c>
      <c r="E82" s="2965"/>
    </row>
    <row r="83" spans="1:5" x14ac:dyDescent="0.25">
      <c r="A83" s="2966" t="s">
        <v>19141</v>
      </c>
      <c r="B83" s="2961" t="s">
        <v>19142</v>
      </c>
      <c r="C83" s="2961" t="s">
        <v>19143</v>
      </c>
      <c r="D83" s="2961">
        <v>270</v>
      </c>
      <c r="E83" s="2965"/>
    </row>
    <row r="84" spans="1:5" x14ac:dyDescent="0.25">
      <c r="A84" s="2967" t="s">
        <v>19144</v>
      </c>
      <c r="B84" s="2962" t="s">
        <v>19145</v>
      </c>
      <c r="C84" s="2962" t="s">
        <v>19146</v>
      </c>
      <c r="D84" s="2962">
        <v>936</v>
      </c>
      <c r="E84" s="2965"/>
    </row>
    <row r="85" spans="1:5" x14ac:dyDescent="0.25">
      <c r="A85" s="2966" t="s">
        <v>19147</v>
      </c>
      <c r="B85" s="2961" t="s">
        <v>19148</v>
      </c>
      <c r="C85" s="2961" t="s">
        <v>19149</v>
      </c>
      <c r="D85" s="2961">
        <v>292</v>
      </c>
      <c r="E85" s="2965"/>
    </row>
    <row r="86" spans="1:5" x14ac:dyDescent="0.25">
      <c r="A86" s="2967" t="s">
        <v>19150</v>
      </c>
      <c r="B86" s="2962" t="s">
        <v>19107</v>
      </c>
      <c r="C86" s="2962" t="s">
        <v>19108</v>
      </c>
      <c r="D86" s="2962">
        <v>208</v>
      </c>
      <c r="E86" s="2965"/>
    </row>
    <row r="87" spans="1:5" x14ac:dyDescent="0.25">
      <c r="A87" s="2966" t="s">
        <v>19151</v>
      </c>
      <c r="B87" s="2961" t="s">
        <v>18963</v>
      </c>
      <c r="C87" s="2961" t="s">
        <v>18964</v>
      </c>
      <c r="D87" s="2961">
        <v>951</v>
      </c>
      <c r="E87" s="2965"/>
    </row>
    <row r="88" spans="1:5" x14ac:dyDescent="0.25">
      <c r="A88" s="2967" t="s">
        <v>19152</v>
      </c>
      <c r="B88" s="2962" t="s">
        <v>18956</v>
      </c>
      <c r="C88" s="2962" t="s">
        <v>18957</v>
      </c>
      <c r="D88" s="2962">
        <v>978</v>
      </c>
      <c r="E88" s="2965"/>
    </row>
    <row r="89" spans="1:5" x14ac:dyDescent="0.25">
      <c r="A89" s="2966" t="s">
        <v>19153</v>
      </c>
      <c r="B89" s="2961" t="s">
        <v>18956</v>
      </c>
      <c r="C89" s="2961" t="s">
        <v>18957</v>
      </c>
      <c r="D89" s="2961">
        <v>978</v>
      </c>
      <c r="E89" s="2965"/>
    </row>
    <row r="90" spans="1:5" x14ac:dyDescent="0.25">
      <c r="A90" s="2967" t="s">
        <v>19154</v>
      </c>
      <c r="B90" s="2962" t="s">
        <v>19020</v>
      </c>
      <c r="C90" s="2962" t="s">
        <v>19021</v>
      </c>
      <c r="D90" s="2962">
        <v>840</v>
      </c>
      <c r="E90" s="2965"/>
    </row>
    <row r="91" spans="1:5" x14ac:dyDescent="0.25">
      <c r="A91" s="2966" t="s">
        <v>19155</v>
      </c>
      <c r="B91" s="2961" t="s">
        <v>19156</v>
      </c>
      <c r="C91" s="2961" t="s">
        <v>19157</v>
      </c>
      <c r="D91" s="2961">
        <v>320</v>
      </c>
      <c r="E91" s="2965"/>
    </row>
    <row r="92" spans="1:5" x14ac:dyDescent="0.25">
      <c r="A92" s="2967" t="s">
        <v>19158</v>
      </c>
      <c r="B92" s="2962" t="s">
        <v>19159</v>
      </c>
      <c r="C92" s="2962" t="s">
        <v>19160</v>
      </c>
      <c r="D92" s="2962">
        <v>826</v>
      </c>
      <c r="E92" s="2965"/>
    </row>
    <row r="93" spans="1:5" x14ac:dyDescent="0.25">
      <c r="A93" s="2966" t="s">
        <v>19161</v>
      </c>
      <c r="B93" s="2961" t="s">
        <v>19162</v>
      </c>
      <c r="C93" s="2961" t="s">
        <v>19163</v>
      </c>
      <c r="D93" s="2961">
        <v>324</v>
      </c>
      <c r="E93" s="2965"/>
    </row>
    <row r="94" spans="1:5" x14ac:dyDescent="0.25">
      <c r="A94" s="2967" t="s">
        <v>19164</v>
      </c>
      <c r="B94" s="2962" t="s">
        <v>19054</v>
      </c>
      <c r="C94" s="2962" t="s">
        <v>19055</v>
      </c>
      <c r="D94" s="2962">
        <v>950</v>
      </c>
      <c r="E94" s="2965"/>
    </row>
    <row r="95" spans="1:5" x14ac:dyDescent="0.25">
      <c r="A95" s="2966" t="s">
        <v>19165</v>
      </c>
      <c r="B95" s="2961" t="s">
        <v>19041</v>
      </c>
      <c r="C95" s="2961" t="s">
        <v>19042</v>
      </c>
      <c r="D95" s="2961">
        <v>952</v>
      </c>
      <c r="E95" s="2965"/>
    </row>
    <row r="96" spans="1:5" x14ac:dyDescent="0.25">
      <c r="A96" s="2967" t="s">
        <v>19166</v>
      </c>
      <c r="B96" s="2962" t="s">
        <v>19167</v>
      </c>
      <c r="C96" s="2962" t="s">
        <v>19168</v>
      </c>
      <c r="D96" s="2962">
        <v>328</v>
      </c>
      <c r="E96" s="2965"/>
    </row>
    <row r="97" spans="1:5" x14ac:dyDescent="0.25">
      <c r="A97" s="2966" t="s">
        <v>19169</v>
      </c>
      <c r="B97" s="2961" t="s">
        <v>18956</v>
      </c>
      <c r="C97" s="2961" t="s">
        <v>18957</v>
      </c>
      <c r="D97" s="2961">
        <v>978</v>
      </c>
      <c r="E97" s="2965"/>
    </row>
    <row r="98" spans="1:5" x14ac:dyDescent="0.25">
      <c r="A98" s="2967" t="s">
        <v>19170</v>
      </c>
      <c r="B98" s="2962" t="s">
        <v>19171</v>
      </c>
      <c r="C98" s="2962" t="s">
        <v>19172</v>
      </c>
      <c r="D98" s="2962">
        <v>981</v>
      </c>
      <c r="E98" s="2965"/>
    </row>
    <row r="99" spans="1:5" x14ac:dyDescent="0.25">
      <c r="A99" s="2966" t="s">
        <v>19173</v>
      </c>
      <c r="B99" s="2961" t="s">
        <v>18966</v>
      </c>
      <c r="C99" s="2961"/>
      <c r="D99" s="2961"/>
      <c r="E99" s="2965"/>
    </row>
    <row r="100" spans="1:5" x14ac:dyDescent="0.25">
      <c r="A100" s="2967" t="s">
        <v>19174</v>
      </c>
      <c r="B100" s="2962" t="s">
        <v>19175</v>
      </c>
      <c r="C100" s="2962" t="s">
        <v>19176</v>
      </c>
      <c r="D100" s="2962">
        <v>332</v>
      </c>
      <c r="E100" s="2965"/>
    </row>
    <row r="101" spans="1:5" x14ac:dyDescent="0.25">
      <c r="A101" s="2966" t="s">
        <v>19174</v>
      </c>
      <c r="B101" s="2961" t="s">
        <v>19020</v>
      </c>
      <c r="C101" s="2961" t="s">
        <v>19021</v>
      </c>
      <c r="D101" s="2961">
        <v>840</v>
      </c>
      <c r="E101" s="2965"/>
    </row>
    <row r="102" spans="1:5" x14ac:dyDescent="0.25">
      <c r="A102" s="2967" t="s">
        <v>19177</v>
      </c>
      <c r="B102" s="2962" t="s">
        <v>18981</v>
      </c>
      <c r="C102" s="2962" t="s">
        <v>18982</v>
      </c>
      <c r="D102" s="2962">
        <v>36</v>
      </c>
      <c r="E102" s="2965"/>
    </row>
    <row r="103" spans="1:5" x14ac:dyDescent="0.25">
      <c r="A103" s="2966" t="s">
        <v>19178</v>
      </c>
      <c r="B103" s="2961" t="s">
        <v>19179</v>
      </c>
      <c r="C103" s="2961" t="s">
        <v>19180</v>
      </c>
      <c r="D103" s="2961">
        <v>340</v>
      </c>
      <c r="E103" s="2965"/>
    </row>
    <row r="104" spans="1:5" x14ac:dyDescent="0.25">
      <c r="A104" s="2967" t="s">
        <v>19181</v>
      </c>
      <c r="B104" s="2962" t="s">
        <v>19182</v>
      </c>
      <c r="C104" s="2962" t="s">
        <v>19183</v>
      </c>
      <c r="D104" s="2962">
        <v>344</v>
      </c>
      <c r="E104" s="2965"/>
    </row>
    <row r="105" spans="1:5" x14ac:dyDescent="0.25">
      <c r="A105" s="2966" t="s">
        <v>19184</v>
      </c>
      <c r="B105" s="2961" t="s">
        <v>19185</v>
      </c>
      <c r="C105" s="2961" t="s">
        <v>19186</v>
      </c>
      <c r="D105" s="2961">
        <v>348</v>
      </c>
      <c r="E105" s="2965"/>
    </row>
    <row r="106" spans="1:5" x14ac:dyDescent="0.25">
      <c r="A106" s="2967" t="s">
        <v>19187</v>
      </c>
      <c r="B106" s="2962" t="s">
        <v>19159</v>
      </c>
      <c r="C106" s="2962" t="s">
        <v>19160</v>
      </c>
      <c r="D106" s="2962">
        <v>826</v>
      </c>
      <c r="E106" s="2965"/>
    </row>
    <row r="107" spans="1:5" x14ac:dyDescent="0.25">
      <c r="A107" s="2966" t="s">
        <v>19188</v>
      </c>
      <c r="B107" s="2961" t="s">
        <v>19020</v>
      </c>
      <c r="C107" s="2961" t="s">
        <v>19021</v>
      </c>
      <c r="D107" s="2961">
        <v>840</v>
      </c>
      <c r="E107" s="2965"/>
    </row>
    <row r="108" spans="1:5" x14ac:dyDescent="0.25">
      <c r="A108" s="2967" t="s">
        <v>19189</v>
      </c>
      <c r="B108" s="2962" t="s">
        <v>19020</v>
      </c>
      <c r="C108" s="2962" t="s">
        <v>19021</v>
      </c>
      <c r="D108" s="2962">
        <v>840</v>
      </c>
      <c r="E108" s="2965"/>
    </row>
    <row r="109" spans="1:5" x14ac:dyDescent="0.25">
      <c r="A109" s="2966" t="s">
        <v>19190</v>
      </c>
      <c r="B109" s="2961" t="s">
        <v>19191</v>
      </c>
      <c r="C109" s="2961" t="s">
        <v>19192</v>
      </c>
      <c r="D109" s="2961">
        <v>90</v>
      </c>
      <c r="E109" s="2965"/>
    </row>
    <row r="110" spans="1:5" x14ac:dyDescent="0.25">
      <c r="A110" s="2967" t="s">
        <v>19193</v>
      </c>
      <c r="B110" s="2962" t="s">
        <v>19012</v>
      </c>
      <c r="C110" s="2962" t="s">
        <v>19013</v>
      </c>
      <c r="D110" s="2962">
        <v>356</v>
      </c>
      <c r="E110" s="2965"/>
    </row>
    <row r="111" spans="1:5" x14ac:dyDescent="0.25">
      <c r="A111" s="2966" t="s">
        <v>19194</v>
      </c>
      <c r="B111" s="2961" t="s">
        <v>19195</v>
      </c>
      <c r="C111" s="2961" t="s">
        <v>19196</v>
      </c>
      <c r="D111" s="2961">
        <v>360</v>
      </c>
      <c r="E111" s="2965"/>
    </row>
    <row r="112" spans="1:5" x14ac:dyDescent="0.25">
      <c r="A112" s="2967" t="s">
        <v>19197</v>
      </c>
      <c r="B112" s="2962" t="s">
        <v>19198</v>
      </c>
      <c r="C112" s="2962" t="s">
        <v>19199</v>
      </c>
      <c r="D112" s="2962">
        <v>368</v>
      </c>
      <c r="E112" s="2965"/>
    </row>
    <row r="113" spans="1:5" x14ac:dyDescent="0.25">
      <c r="A113" s="2966" t="s">
        <v>19200</v>
      </c>
      <c r="B113" s="2961" t="s">
        <v>19201</v>
      </c>
      <c r="C113" s="2961" t="s">
        <v>19202</v>
      </c>
      <c r="D113" s="2961">
        <v>364</v>
      </c>
      <c r="E113" s="2965"/>
    </row>
    <row r="114" spans="1:5" x14ac:dyDescent="0.25">
      <c r="A114" s="2967" t="s">
        <v>19203</v>
      </c>
      <c r="B114" s="2962" t="s">
        <v>18956</v>
      </c>
      <c r="C114" s="2962" t="s">
        <v>18957</v>
      </c>
      <c r="D114" s="2962">
        <v>978</v>
      </c>
      <c r="E114" s="2965"/>
    </row>
    <row r="115" spans="1:5" x14ac:dyDescent="0.25">
      <c r="A115" s="2966" t="s">
        <v>19204</v>
      </c>
      <c r="B115" s="2961" t="s">
        <v>19205</v>
      </c>
      <c r="C115" s="2961" t="s">
        <v>19206</v>
      </c>
      <c r="D115" s="2961">
        <v>352</v>
      </c>
      <c r="E115" s="2965"/>
    </row>
    <row r="116" spans="1:5" x14ac:dyDescent="0.25">
      <c r="A116" s="2967" t="s">
        <v>19207</v>
      </c>
      <c r="B116" s="2962" t="s">
        <v>19208</v>
      </c>
      <c r="C116" s="2962" t="s">
        <v>19209</v>
      </c>
      <c r="D116" s="2962">
        <v>376</v>
      </c>
      <c r="E116" s="2965"/>
    </row>
    <row r="117" spans="1:5" x14ac:dyDescent="0.25">
      <c r="A117" s="2966" t="s">
        <v>19210</v>
      </c>
      <c r="B117" s="2961" t="s">
        <v>18956</v>
      </c>
      <c r="C117" s="2961" t="s">
        <v>18957</v>
      </c>
      <c r="D117" s="2961">
        <v>978</v>
      </c>
      <c r="E117" s="2965"/>
    </row>
    <row r="118" spans="1:5" x14ac:dyDescent="0.25">
      <c r="A118" s="2967" t="s">
        <v>19211</v>
      </c>
      <c r="B118" s="2962" t="s">
        <v>19212</v>
      </c>
      <c r="C118" s="2962" t="s">
        <v>19213</v>
      </c>
      <c r="D118" s="2962">
        <v>388</v>
      </c>
      <c r="E118" s="2965"/>
    </row>
    <row r="119" spans="1:5" x14ac:dyDescent="0.25">
      <c r="A119" s="2966" t="s">
        <v>19214</v>
      </c>
      <c r="B119" s="2961" t="s">
        <v>19215</v>
      </c>
      <c r="C119" s="2961" t="s">
        <v>19216</v>
      </c>
      <c r="D119" s="2961">
        <v>392</v>
      </c>
      <c r="E119" s="2965"/>
    </row>
    <row r="120" spans="1:5" x14ac:dyDescent="0.25">
      <c r="A120" s="2967" t="s">
        <v>19217</v>
      </c>
      <c r="B120" s="2962" t="s">
        <v>19159</v>
      </c>
      <c r="C120" s="2962" t="s">
        <v>19160</v>
      </c>
      <c r="D120" s="2962">
        <v>826</v>
      </c>
      <c r="E120" s="2965"/>
    </row>
    <row r="121" spans="1:5" x14ac:dyDescent="0.25">
      <c r="A121" s="2966" t="s">
        <v>19218</v>
      </c>
      <c r="B121" s="2961" t="s">
        <v>19219</v>
      </c>
      <c r="C121" s="2961" t="s">
        <v>19220</v>
      </c>
      <c r="D121" s="2961">
        <v>400</v>
      </c>
      <c r="E121" s="2965"/>
    </row>
    <row r="122" spans="1:5" x14ac:dyDescent="0.25">
      <c r="A122" s="2967" t="s">
        <v>19221</v>
      </c>
      <c r="B122" s="2962" t="s">
        <v>19222</v>
      </c>
      <c r="C122" s="2962" t="s">
        <v>19223</v>
      </c>
      <c r="D122" s="2962">
        <v>398</v>
      </c>
      <c r="E122" s="2965"/>
    </row>
    <row r="123" spans="1:5" x14ac:dyDescent="0.25">
      <c r="A123" s="2966" t="s">
        <v>19224</v>
      </c>
      <c r="B123" s="2961" t="s">
        <v>19225</v>
      </c>
      <c r="C123" s="2961" t="s">
        <v>19226</v>
      </c>
      <c r="D123" s="2961">
        <v>404</v>
      </c>
      <c r="E123" s="2965"/>
    </row>
    <row r="124" spans="1:5" x14ac:dyDescent="0.25">
      <c r="A124" s="2967" t="s">
        <v>19227</v>
      </c>
      <c r="B124" s="2962" t="s">
        <v>19228</v>
      </c>
      <c r="C124" s="2962" t="s">
        <v>19229</v>
      </c>
      <c r="D124" s="2962">
        <v>417</v>
      </c>
      <c r="E124" s="2965"/>
    </row>
    <row r="125" spans="1:5" x14ac:dyDescent="0.25">
      <c r="A125" s="2966" t="s">
        <v>19230</v>
      </c>
      <c r="B125" s="2961" t="s">
        <v>18981</v>
      </c>
      <c r="C125" s="2961" t="s">
        <v>18982</v>
      </c>
      <c r="D125" s="2961">
        <v>36</v>
      </c>
      <c r="E125" s="2965"/>
    </row>
    <row r="126" spans="1:5" x14ac:dyDescent="0.25">
      <c r="A126" s="2967" t="s">
        <v>19231</v>
      </c>
      <c r="B126" s="2962" t="s">
        <v>19232</v>
      </c>
      <c r="C126" s="2962" t="s">
        <v>19233</v>
      </c>
      <c r="D126" s="2962">
        <v>414</v>
      </c>
      <c r="E126" s="2965"/>
    </row>
    <row r="127" spans="1:5" x14ac:dyDescent="0.25">
      <c r="A127" s="2966" t="s">
        <v>19234</v>
      </c>
      <c r="B127" s="2961" t="s">
        <v>19235</v>
      </c>
      <c r="C127" s="2961" t="s">
        <v>19236</v>
      </c>
      <c r="D127" s="2961">
        <v>426</v>
      </c>
      <c r="E127" s="2965"/>
    </row>
    <row r="128" spans="1:5" x14ac:dyDescent="0.25">
      <c r="A128" s="2967" t="s">
        <v>19234</v>
      </c>
      <c r="B128" s="2962" t="s">
        <v>18947</v>
      </c>
      <c r="C128" s="2962" t="s">
        <v>18948</v>
      </c>
      <c r="D128" s="2962">
        <v>710</v>
      </c>
      <c r="E128" s="2965"/>
    </row>
    <row r="129" spans="1:5" x14ac:dyDescent="0.25">
      <c r="A129" s="2966" t="s">
        <v>19237</v>
      </c>
      <c r="B129" s="2961" t="s">
        <v>18956</v>
      </c>
      <c r="C129" s="2961" t="s">
        <v>18957</v>
      </c>
      <c r="D129" s="2961">
        <v>978</v>
      </c>
      <c r="E129" s="2965"/>
    </row>
    <row r="130" spans="1:5" x14ac:dyDescent="0.25">
      <c r="A130" s="2967" t="s">
        <v>19238</v>
      </c>
      <c r="B130" s="2962" t="s">
        <v>19239</v>
      </c>
      <c r="C130" s="2962" t="s">
        <v>19240</v>
      </c>
      <c r="D130" s="2962">
        <v>422</v>
      </c>
      <c r="E130" s="2965"/>
    </row>
    <row r="131" spans="1:5" x14ac:dyDescent="0.25">
      <c r="A131" s="2966" t="s">
        <v>19241</v>
      </c>
      <c r="B131" s="2961" t="s">
        <v>19242</v>
      </c>
      <c r="C131" s="2961" t="s">
        <v>19243</v>
      </c>
      <c r="D131" s="2961">
        <v>430</v>
      </c>
      <c r="E131" s="2965"/>
    </row>
    <row r="132" spans="1:5" x14ac:dyDescent="0.25">
      <c r="A132" s="2967" t="s">
        <v>19244</v>
      </c>
      <c r="B132" s="2962" t="s">
        <v>19245</v>
      </c>
      <c r="C132" s="2962" t="s">
        <v>19246</v>
      </c>
      <c r="D132" s="2962">
        <v>434</v>
      </c>
      <c r="E132" s="2965"/>
    </row>
    <row r="133" spans="1:5" x14ac:dyDescent="0.25">
      <c r="A133" s="2966" t="s">
        <v>19247</v>
      </c>
      <c r="B133" s="2961" t="s">
        <v>19248</v>
      </c>
      <c r="C133" s="2961" t="s">
        <v>19249</v>
      </c>
      <c r="D133" s="2961">
        <v>756</v>
      </c>
      <c r="E133" s="2965"/>
    </row>
    <row r="134" spans="1:5" x14ac:dyDescent="0.25">
      <c r="A134" s="2967" t="s">
        <v>19250</v>
      </c>
      <c r="B134" s="2962" t="s">
        <v>18956</v>
      </c>
      <c r="C134" s="2962" t="s">
        <v>18957</v>
      </c>
      <c r="D134" s="2962">
        <v>978</v>
      </c>
      <c r="E134" s="2965"/>
    </row>
    <row r="135" spans="1:5" x14ac:dyDescent="0.25">
      <c r="A135" s="2966" t="s">
        <v>19251</v>
      </c>
      <c r="B135" s="2961" t="s">
        <v>18956</v>
      </c>
      <c r="C135" s="2961" t="s">
        <v>18957</v>
      </c>
      <c r="D135" s="2961">
        <v>978</v>
      </c>
      <c r="E135" s="2965"/>
    </row>
    <row r="136" spans="1:5" x14ac:dyDescent="0.25">
      <c r="A136" s="2967" t="s">
        <v>19252</v>
      </c>
      <c r="B136" s="2962" t="s">
        <v>19253</v>
      </c>
      <c r="C136" s="2962" t="s">
        <v>19254</v>
      </c>
      <c r="D136" s="2962">
        <v>446</v>
      </c>
      <c r="E136" s="2965"/>
    </row>
    <row r="137" spans="1:5" x14ac:dyDescent="0.25">
      <c r="A137" s="2966" t="s">
        <v>19255</v>
      </c>
      <c r="B137" s="2961" t="s">
        <v>19256</v>
      </c>
      <c r="C137" s="2961" t="s">
        <v>19257</v>
      </c>
      <c r="D137" s="2961">
        <v>807</v>
      </c>
      <c r="E137" s="2965"/>
    </row>
    <row r="138" spans="1:5" x14ac:dyDescent="0.25">
      <c r="A138" s="2967" t="s">
        <v>19258</v>
      </c>
      <c r="B138" s="2962" t="s">
        <v>19259</v>
      </c>
      <c r="C138" s="2962" t="s">
        <v>19260</v>
      </c>
      <c r="D138" s="2962">
        <v>969</v>
      </c>
      <c r="E138" s="2965"/>
    </row>
    <row r="139" spans="1:5" x14ac:dyDescent="0.25">
      <c r="A139" s="2966" t="s">
        <v>19261</v>
      </c>
      <c r="B139" s="2961" t="s">
        <v>19262</v>
      </c>
      <c r="C139" s="2961" t="s">
        <v>19263</v>
      </c>
      <c r="D139" s="2961">
        <v>458</v>
      </c>
      <c r="E139" s="2965"/>
    </row>
    <row r="140" spans="1:5" x14ac:dyDescent="0.25">
      <c r="A140" s="2967" t="s">
        <v>19264</v>
      </c>
      <c r="B140" s="2962" t="s">
        <v>19265</v>
      </c>
      <c r="C140" s="2962" t="s">
        <v>19266</v>
      </c>
      <c r="D140" s="2962">
        <v>454</v>
      </c>
      <c r="E140" s="2965"/>
    </row>
    <row r="141" spans="1:5" x14ac:dyDescent="0.25">
      <c r="A141" s="2966" t="s">
        <v>19267</v>
      </c>
      <c r="B141" s="2961" t="s">
        <v>19268</v>
      </c>
      <c r="C141" s="2961" t="s">
        <v>19269</v>
      </c>
      <c r="D141" s="2961">
        <v>462</v>
      </c>
      <c r="E141" s="2965"/>
    </row>
    <row r="142" spans="1:5" x14ac:dyDescent="0.25">
      <c r="A142" s="2967" t="s">
        <v>19270</v>
      </c>
      <c r="B142" s="2962" t="s">
        <v>19041</v>
      </c>
      <c r="C142" s="2962" t="s">
        <v>19042</v>
      </c>
      <c r="D142" s="2962">
        <v>952</v>
      </c>
      <c r="E142" s="2965"/>
    </row>
    <row r="143" spans="1:5" x14ac:dyDescent="0.25">
      <c r="A143" s="2966" t="s">
        <v>19271</v>
      </c>
      <c r="B143" s="2961" t="s">
        <v>18956</v>
      </c>
      <c r="C143" s="2961" t="s">
        <v>18957</v>
      </c>
      <c r="D143" s="2961">
        <v>978</v>
      </c>
      <c r="E143" s="2965"/>
    </row>
    <row r="144" spans="1:5" x14ac:dyDescent="0.25">
      <c r="A144" s="2967" t="s">
        <v>19272</v>
      </c>
      <c r="B144" s="2962" t="s">
        <v>19273</v>
      </c>
      <c r="C144" s="2962" t="s">
        <v>19274</v>
      </c>
      <c r="D144" s="2962">
        <v>504</v>
      </c>
      <c r="E144" s="2965"/>
    </row>
    <row r="145" spans="1:5" x14ac:dyDescent="0.25">
      <c r="A145" s="2966" t="s">
        <v>19275</v>
      </c>
      <c r="B145" s="2961" t="s">
        <v>18956</v>
      </c>
      <c r="C145" s="2961" t="s">
        <v>18957</v>
      </c>
      <c r="D145" s="2961">
        <v>978</v>
      </c>
      <c r="E145" s="2965"/>
    </row>
    <row r="146" spans="1:5" x14ac:dyDescent="0.25">
      <c r="A146" s="2967" t="s">
        <v>19276</v>
      </c>
      <c r="B146" s="2962" t="s">
        <v>19277</v>
      </c>
      <c r="C146" s="2962" t="s">
        <v>19278</v>
      </c>
      <c r="D146" s="2962">
        <v>480</v>
      </c>
      <c r="E146" s="2965"/>
    </row>
    <row r="147" spans="1:5" x14ac:dyDescent="0.25">
      <c r="A147" s="2966" t="s">
        <v>19279</v>
      </c>
      <c r="B147" s="2961" t="s">
        <v>19280</v>
      </c>
      <c r="C147" s="2961" t="s">
        <v>19281</v>
      </c>
      <c r="D147" s="2961">
        <v>478</v>
      </c>
      <c r="E147" s="2965"/>
    </row>
    <row r="148" spans="1:5" x14ac:dyDescent="0.25">
      <c r="A148" s="2967" t="s">
        <v>19282</v>
      </c>
      <c r="B148" s="2962" t="s">
        <v>18956</v>
      </c>
      <c r="C148" s="2962" t="s">
        <v>18957</v>
      </c>
      <c r="D148" s="2962">
        <v>978</v>
      </c>
      <c r="E148" s="2965"/>
    </row>
    <row r="149" spans="1:5" x14ac:dyDescent="0.25">
      <c r="A149" s="2966" t="s">
        <v>19283</v>
      </c>
      <c r="B149" s="2961" t="s">
        <v>19284</v>
      </c>
      <c r="C149" s="2961" t="s">
        <v>19285</v>
      </c>
      <c r="D149" s="2961">
        <v>484</v>
      </c>
      <c r="E149" s="2965"/>
    </row>
    <row r="150" spans="1:5" x14ac:dyDescent="0.25">
      <c r="A150" s="2967" t="s">
        <v>19283</v>
      </c>
      <c r="B150" s="2962" t="s">
        <v>19286</v>
      </c>
      <c r="C150" s="2962" t="s">
        <v>19287</v>
      </c>
      <c r="D150" s="2962">
        <v>979</v>
      </c>
      <c r="E150" s="2965"/>
    </row>
    <row r="151" spans="1:5" x14ac:dyDescent="0.25">
      <c r="A151" s="2966" t="s">
        <v>19288</v>
      </c>
      <c r="B151" s="2961" t="s">
        <v>19020</v>
      </c>
      <c r="C151" s="2961" t="s">
        <v>19021</v>
      </c>
      <c r="D151" s="2961">
        <v>840</v>
      </c>
      <c r="E151" s="2965"/>
    </row>
    <row r="152" spans="1:5" x14ac:dyDescent="0.25">
      <c r="A152" s="2967" t="s">
        <v>19289</v>
      </c>
      <c r="B152" s="2962" t="s">
        <v>19290</v>
      </c>
      <c r="C152" s="2962" t="s">
        <v>19291</v>
      </c>
      <c r="D152" s="2962">
        <v>498</v>
      </c>
      <c r="E152" s="2965"/>
    </row>
    <row r="153" spans="1:5" x14ac:dyDescent="0.25">
      <c r="A153" s="2966" t="s">
        <v>19292</v>
      </c>
      <c r="B153" s="2961" t="s">
        <v>18956</v>
      </c>
      <c r="C153" s="2961" t="s">
        <v>18957</v>
      </c>
      <c r="D153" s="2961">
        <v>978</v>
      </c>
      <c r="E153" s="2965"/>
    </row>
    <row r="154" spans="1:5" x14ac:dyDescent="0.25">
      <c r="A154" s="2967" t="s">
        <v>19293</v>
      </c>
      <c r="B154" s="2962" t="s">
        <v>19294</v>
      </c>
      <c r="C154" s="2962" t="s">
        <v>19295</v>
      </c>
      <c r="D154" s="2962">
        <v>496</v>
      </c>
      <c r="E154" s="2965"/>
    </row>
    <row r="155" spans="1:5" x14ac:dyDescent="0.25">
      <c r="A155" s="2966" t="s">
        <v>19296</v>
      </c>
      <c r="B155" s="2961" t="s">
        <v>18956</v>
      </c>
      <c r="C155" s="2961" t="s">
        <v>18957</v>
      </c>
      <c r="D155" s="2961">
        <v>978</v>
      </c>
      <c r="E155" s="2965"/>
    </row>
    <row r="156" spans="1:5" x14ac:dyDescent="0.25">
      <c r="A156" s="2967" t="s">
        <v>19297</v>
      </c>
      <c r="B156" s="2962" t="s">
        <v>18963</v>
      </c>
      <c r="C156" s="2962" t="s">
        <v>18964</v>
      </c>
      <c r="D156" s="2962">
        <v>951</v>
      </c>
      <c r="E156" s="2965"/>
    </row>
    <row r="157" spans="1:5" x14ac:dyDescent="0.25">
      <c r="A157" s="2966" t="s">
        <v>19298</v>
      </c>
      <c r="B157" s="2961" t="s">
        <v>19299</v>
      </c>
      <c r="C157" s="2961" t="s">
        <v>19300</v>
      </c>
      <c r="D157" s="2961">
        <v>943</v>
      </c>
      <c r="E157" s="2965"/>
    </row>
    <row r="158" spans="1:5" x14ac:dyDescent="0.25">
      <c r="A158" s="2967" t="s">
        <v>19301</v>
      </c>
      <c r="B158" s="2962" t="s">
        <v>19302</v>
      </c>
      <c r="C158" s="2962" t="s">
        <v>19303</v>
      </c>
      <c r="D158" s="2962">
        <v>104</v>
      </c>
      <c r="E158" s="2965"/>
    </row>
    <row r="159" spans="1:5" x14ac:dyDescent="0.25">
      <c r="A159" s="2966" t="s">
        <v>19304</v>
      </c>
      <c r="B159" s="2961" t="s">
        <v>19305</v>
      </c>
      <c r="C159" s="2961" t="s">
        <v>19306</v>
      </c>
      <c r="D159" s="2961">
        <v>516</v>
      </c>
      <c r="E159" s="2965"/>
    </row>
    <row r="160" spans="1:5" x14ac:dyDescent="0.25">
      <c r="A160" s="2967" t="s">
        <v>19304</v>
      </c>
      <c r="B160" s="2962" t="s">
        <v>18947</v>
      </c>
      <c r="C160" s="2962" t="s">
        <v>18948</v>
      </c>
      <c r="D160" s="2962">
        <v>710</v>
      </c>
      <c r="E160" s="2965"/>
    </row>
    <row r="161" spans="1:5" x14ac:dyDescent="0.25">
      <c r="A161" s="2966" t="s">
        <v>19307</v>
      </c>
      <c r="B161" s="2961" t="s">
        <v>18981</v>
      </c>
      <c r="C161" s="2961" t="s">
        <v>18982</v>
      </c>
      <c r="D161" s="2961">
        <v>36</v>
      </c>
      <c r="E161" s="2965"/>
    </row>
    <row r="162" spans="1:5" x14ac:dyDescent="0.25">
      <c r="A162" s="2967" t="s">
        <v>19308</v>
      </c>
      <c r="B162" s="2962" t="s">
        <v>19309</v>
      </c>
      <c r="C162" s="2962" t="s">
        <v>19310</v>
      </c>
      <c r="D162" s="2962">
        <v>558</v>
      </c>
      <c r="E162" s="2965"/>
    </row>
    <row r="163" spans="1:5" x14ac:dyDescent="0.25">
      <c r="A163" s="2966" t="s">
        <v>19311</v>
      </c>
      <c r="B163" s="2961" t="s">
        <v>19041</v>
      </c>
      <c r="C163" s="2961" t="s">
        <v>19042</v>
      </c>
      <c r="D163" s="2961">
        <v>952</v>
      </c>
      <c r="E163" s="2965"/>
    </row>
    <row r="164" spans="1:5" x14ac:dyDescent="0.25">
      <c r="A164" s="2967" t="s">
        <v>19312</v>
      </c>
      <c r="B164" s="2962" t="s">
        <v>19313</v>
      </c>
      <c r="C164" s="2962" t="s">
        <v>19314</v>
      </c>
      <c r="D164" s="2962">
        <v>566</v>
      </c>
      <c r="E164" s="2965"/>
    </row>
    <row r="165" spans="1:5" x14ac:dyDescent="0.25">
      <c r="A165" s="2966" t="s">
        <v>19315</v>
      </c>
      <c r="B165" s="2961" t="s">
        <v>19316</v>
      </c>
      <c r="C165" s="2961" t="s">
        <v>19317</v>
      </c>
      <c r="D165" s="2961">
        <v>554</v>
      </c>
      <c r="E165" s="2965"/>
    </row>
    <row r="166" spans="1:5" x14ac:dyDescent="0.25">
      <c r="A166" s="2967" t="s">
        <v>19318</v>
      </c>
      <c r="B166" s="2962" t="s">
        <v>18981</v>
      </c>
      <c r="C166" s="2962" t="s">
        <v>18982</v>
      </c>
      <c r="D166" s="2962">
        <v>36</v>
      </c>
      <c r="E166" s="2965"/>
    </row>
    <row r="167" spans="1:5" x14ac:dyDescent="0.25">
      <c r="A167" s="2966" t="s">
        <v>19319</v>
      </c>
      <c r="B167" s="2961" t="s">
        <v>19029</v>
      </c>
      <c r="C167" s="2961" t="s">
        <v>19030</v>
      </c>
      <c r="D167" s="2961">
        <v>578</v>
      </c>
      <c r="E167" s="2965"/>
    </row>
    <row r="168" spans="1:5" x14ac:dyDescent="0.25">
      <c r="A168" s="2967" t="s">
        <v>19320</v>
      </c>
      <c r="B168" s="2962" t="s">
        <v>19316</v>
      </c>
      <c r="C168" s="2962" t="s">
        <v>19317</v>
      </c>
      <c r="D168" s="2962">
        <v>554</v>
      </c>
      <c r="E168" s="2965"/>
    </row>
    <row r="169" spans="1:5" x14ac:dyDescent="0.25">
      <c r="A169" s="2966" t="s">
        <v>19321</v>
      </c>
      <c r="B169" s="2961" t="s">
        <v>19322</v>
      </c>
      <c r="C169" s="2961" t="s">
        <v>19323</v>
      </c>
      <c r="D169" s="2961">
        <v>953</v>
      </c>
      <c r="E169" s="2965"/>
    </row>
    <row r="170" spans="1:5" x14ac:dyDescent="0.25">
      <c r="A170" s="2967" t="s">
        <v>19324</v>
      </c>
      <c r="B170" s="2962" t="s">
        <v>19325</v>
      </c>
      <c r="C170" s="2962" t="s">
        <v>19326</v>
      </c>
      <c r="D170" s="2962">
        <v>524</v>
      </c>
      <c r="E170" s="2965"/>
    </row>
    <row r="171" spans="1:5" x14ac:dyDescent="0.25">
      <c r="A171" s="2966" t="s">
        <v>19327</v>
      </c>
      <c r="B171" s="2961" t="s">
        <v>19328</v>
      </c>
      <c r="C171" s="2961" t="s">
        <v>19329</v>
      </c>
      <c r="D171" s="2961">
        <v>512</v>
      </c>
      <c r="E171" s="2965"/>
    </row>
    <row r="172" spans="1:5" x14ac:dyDescent="0.25">
      <c r="A172" s="2967" t="s">
        <v>19330</v>
      </c>
      <c r="B172" s="2962" t="s">
        <v>19331</v>
      </c>
      <c r="C172" s="2962" t="s">
        <v>19332</v>
      </c>
      <c r="D172" s="2962">
        <v>800</v>
      </c>
      <c r="E172" s="2965"/>
    </row>
    <row r="173" spans="1:5" x14ac:dyDescent="0.25">
      <c r="A173" s="2966" t="s">
        <v>19333</v>
      </c>
      <c r="B173" s="2961" t="s">
        <v>19334</v>
      </c>
      <c r="C173" s="2961" t="s">
        <v>19335</v>
      </c>
      <c r="D173" s="2961">
        <v>860</v>
      </c>
      <c r="E173" s="2965"/>
    </row>
    <row r="174" spans="1:5" x14ac:dyDescent="0.25">
      <c r="A174" s="2967" t="s">
        <v>19336</v>
      </c>
      <c r="B174" s="2962" t="s">
        <v>19337</v>
      </c>
      <c r="C174" s="2962" t="s">
        <v>19338</v>
      </c>
      <c r="D174" s="2962">
        <v>586</v>
      </c>
      <c r="E174" s="2965"/>
    </row>
    <row r="175" spans="1:5" x14ac:dyDescent="0.25">
      <c r="A175" s="2966" t="s">
        <v>19339</v>
      </c>
      <c r="B175" s="2961" t="s">
        <v>19020</v>
      </c>
      <c r="C175" s="2961" t="s">
        <v>19021</v>
      </c>
      <c r="D175" s="2961">
        <v>840</v>
      </c>
      <c r="E175" s="2965"/>
    </row>
    <row r="176" spans="1:5" x14ac:dyDescent="0.25">
      <c r="A176" s="2967" t="s">
        <v>19340</v>
      </c>
      <c r="B176" s="2962" t="s">
        <v>18966</v>
      </c>
      <c r="C176" s="2962"/>
      <c r="D176" s="2962"/>
      <c r="E176" s="2965"/>
    </row>
    <row r="177" spans="1:5" x14ac:dyDescent="0.25">
      <c r="A177" s="2966" t="s">
        <v>19341</v>
      </c>
      <c r="B177" s="2961" t="s">
        <v>19342</v>
      </c>
      <c r="C177" s="2961" t="s">
        <v>19343</v>
      </c>
      <c r="D177" s="2961">
        <v>590</v>
      </c>
      <c r="E177" s="2965"/>
    </row>
    <row r="178" spans="1:5" x14ac:dyDescent="0.25">
      <c r="A178" s="2967" t="s">
        <v>19341</v>
      </c>
      <c r="B178" s="2962" t="s">
        <v>19020</v>
      </c>
      <c r="C178" s="2962" t="s">
        <v>19021</v>
      </c>
      <c r="D178" s="2962">
        <v>840</v>
      </c>
      <c r="E178" s="2965"/>
    </row>
    <row r="179" spans="1:5" x14ac:dyDescent="0.25">
      <c r="A179" s="2966" t="s">
        <v>19344</v>
      </c>
      <c r="B179" s="2961" t="s">
        <v>19345</v>
      </c>
      <c r="C179" s="2961" t="s">
        <v>19346</v>
      </c>
      <c r="D179" s="2961">
        <v>598</v>
      </c>
      <c r="E179" s="2965"/>
    </row>
    <row r="180" spans="1:5" x14ac:dyDescent="0.25">
      <c r="A180" s="2967" t="s">
        <v>19347</v>
      </c>
      <c r="B180" s="2962" t="s">
        <v>19348</v>
      </c>
      <c r="C180" s="2962" t="s">
        <v>19349</v>
      </c>
      <c r="D180" s="2962">
        <v>600</v>
      </c>
      <c r="E180" s="2965"/>
    </row>
    <row r="181" spans="1:5" x14ac:dyDescent="0.25">
      <c r="A181" s="2966" t="s">
        <v>19350</v>
      </c>
      <c r="B181" s="2961" t="s">
        <v>19351</v>
      </c>
      <c r="C181" s="2961" t="s">
        <v>19352</v>
      </c>
      <c r="D181" s="2961">
        <v>965</v>
      </c>
      <c r="E181" s="2965"/>
    </row>
    <row r="182" spans="1:5" x14ac:dyDescent="0.25">
      <c r="A182" s="2967" t="s">
        <v>19353</v>
      </c>
      <c r="B182" s="2962" t="s">
        <v>18956</v>
      </c>
      <c r="C182" s="2962" t="s">
        <v>18957</v>
      </c>
      <c r="D182" s="2962">
        <v>978</v>
      </c>
      <c r="E182" s="2965"/>
    </row>
    <row r="183" spans="1:5" x14ac:dyDescent="0.25">
      <c r="A183" s="2966" t="s">
        <v>19354</v>
      </c>
      <c r="B183" s="2961" t="s">
        <v>19355</v>
      </c>
      <c r="C183" s="2961" t="s">
        <v>19356</v>
      </c>
      <c r="D183" s="2961">
        <v>608</v>
      </c>
      <c r="E183" s="2965"/>
    </row>
    <row r="184" spans="1:5" x14ac:dyDescent="0.25">
      <c r="A184" s="2967" t="s">
        <v>19357</v>
      </c>
      <c r="B184" s="2962" t="s">
        <v>19316</v>
      </c>
      <c r="C184" s="2962" t="s">
        <v>19317</v>
      </c>
      <c r="D184" s="2962">
        <v>554</v>
      </c>
      <c r="E184" s="2965"/>
    </row>
    <row r="185" spans="1:5" x14ac:dyDescent="0.25">
      <c r="A185" s="2966" t="s">
        <v>19358</v>
      </c>
      <c r="B185" s="2961" t="s">
        <v>19359</v>
      </c>
      <c r="C185" s="2961" t="s">
        <v>19360</v>
      </c>
      <c r="D185" s="2961">
        <v>985</v>
      </c>
      <c r="E185" s="2965"/>
    </row>
    <row r="186" spans="1:5" x14ac:dyDescent="0.25">
      <c r="A186" s="2967" t="s">
        <v>19361</v>
      </c>
      <c r="B186" s="2962" t="s">
        <v>19322</v>
      </c>
      <c r="C186" s="2962" t="s">
        <v>19323</v>
      </c>
      <c r="D186" s="2962">
        <v>953</v>
      </c>
      <c r="E186" s="2965"/>
    </row>
    <row r="187" spans="1:5" x14ac:dyDescent="0.25">
      <c r="A187" s="2966" t="s">
        <v>19362</v>
      </c>
      <c r="B187" s="2961" t="s">
        <v>19363</v>
      </c>
      <c r="C187" s="2961" t="s">
        <v>19364</v>
      </c>
      <c r="D187" s="2961">
        <v>418</v>
      </c>
      <c r="E187" s="2965"/>
    </row>
    <row r="188" spans="1:5" x14ac:dyDescent="0.25">
      <c r="A188" s="2967" t="s">
        <v>19365</v>
      </c>
      <c r="B188" s="2962" t="s">
        <v>18956</v>
      </c>
      <c r="C188" s="2962" t="s">
        <v>18957</v>
      </c>
      <c r="D188" s="2962">
        <v>978</v>
      </c>
      <c r="E188" s="2965"/>
    </row>
    <row r="189" spans="1:5" x14ac:dyDescent="0.25">
      <c r="A189" s="2966" t="s">
        <v>19366</v>
      </c>
      <c r="B189" s="2961" t="s">
        <v>19020</v>
      </c>
      <c r="C189" s="2961" t="s">
        <v>19021</v>
      </c>
      <c r="D189" s="2961">
        <v>840</v>
      </c>
      <c r="E189" s="2965"/>
    </row>
    <row r="190" spans="1:5" x14ac:dyDescent="0.25">
      <c r="A190" s="2967" t="s">
        <v>19367</v>
      </c>
      <c r="B190" s="2962" t="s">
        <v>19368</v>
      </c>
      <c r="C190" s="2962" t="s">
        <v>19369</v>
      </c>
      <c r="D190" s="2962">
        <v>604</v>
      </c>
      <c r="E190" s="2965"/>
    </row>
    <row r="191" spans="1:5" x14ac:dyDescent="0.25">
      <c r="A191" s="2966" t="s">
        <v>19370</v>
      </c>
      <c r="B191" s="2961" t="s">
        <v>19371</v>
      </c>
      <c r="C191" s="2961" t="s">
        <v>19372</v>
      </c>
      <c r="D191" s="2961">
        <v>634</v>
      </c>
      <c r="E191" s="2965"/>
    </row>
    <row r="192" spans="1:5" x14ac:dyDescent="0.25">
      <c r="A192" s="2967" t="s">
        <v>19373</v>
      </c>
      <c r="B192" s="2962" t="s">
        <v>19374</v>
      </c>
      <c r="C192" s="2962" t="s">
        <v>19375</v>
      </c>
      <c r="D192" s="2962">
        <v>946</v>
      </c>
      <c r="E192" s="2965"/>
    </row>
    <row r="193" spans="1:5" x14ac:dyDescent="0.25">
      <c r="A193" s="2966" t="s">
        <v>19376</v>
      </c>
      <c r="B193" s="2961" t="s">
        <v>19159</v>
      </c>
      <c r="C193" s="2961" t="s">
        <v>19160</v>
      </c>
      <c r="D193" s="2961">
        <v>826</v>
      </c>
      <c r="E193" s="2965"/>
    </row>
    <row r="194" spans="1:5" x14ac:dyDescent="0.25">
      <c r="A194" s="2967" t="s">
        <v>19377</v>
      </c>
      <c r="B194" s="2962" t="s">
        <v>19378</v>
      </c>
      <c r="C194" s="2962" t="s">
        <v>19379</v>
      </c>
      <c r="D194" s="2962">
        <v>646</v>
      </c>
      <c r="E194" s="2965"/>
    </row>
    <row r="195" spans="1:5" x14ac:dyDescent="0.25">
      <c r="A195" s="2966" t="s">
        <v>19380</v>
      </c>
      <c r="B195" s="2961" t="s">
        <v>18956</v>
      </c>
      <c r="C195" s="2961" t="s">
        <v>18957</v>
      </c>
      <c r="D195" s="2961">
        <v>978</v>
      </c>
      <c r="E195" s="2965"/>
    </row>
    <row r="196" spans="1:5" x14ac:dyDescent="0.25">
      <c r="A196" s="2967" t="s">
        <v>19381</v>
      </c>
      <c r="B196" s="2962" t="s">
        <v>19382</v>
      </c>
      <c r="C196" s="2962" t="s">
        <v>19383</v>
      </c>
      <c r="D196" s="2962">
        <v>760</v>
      </c>
      <c r="E196" s="2965"/>
    </row>
    <row r="197" spans="1:5" x14ac:dyDescent="0.25">
      <c r="A197" s="2966" t="s">
        <v>19384</v>
      </c>
      <c r="B197" s="2961" t="s">
        <v>19054</v>
      </c>
      <c r="C197" s="2961" t="s">
        <v>19055</v>
      </c>
      <c r="D197" s="2961">
        <v>950</v>
      </c>
      <c r="E197" s="2965"/>
    </row>
    <row r="198" spans="1:5" x14ac:dyDescent="0.25">
      <c r="A198" s="2967" t="s">
        <v>19385</v>
      </c>
      <c r="B198" s="2962" t="s">
        <v>19386</v>
      </c>
      <c r="C198" s="2962" t="s">
        <v>19387</v>
      </c>
      <c r="D198" s="2962">
        <v>214</v>
      </c>
      <c r="E198" s="2965"/>
    </row>
    <row r="199" spans="1:5" x14ac:dyDescent="0.25">
      <c r="A199" s="2966" t="s">
        <v>19388</v>
      </c>
      <c r="B199" s="2961" t="s">
        <v>19389</v>
      </c>
      <c r="C199" s="2961" t="s">
        <v>19390</v>
      </c>
      <c r="D199" s="2961">
        <v>203</v>
      </c>
      <c r="E199" s="2965"/>
    </row>
    <row r="200" spans="1:5" x14ac:dyDescent="0.25">
      <c r="A200" s="2967" t="s">
        <v>19391</v>
      </c>
      <c r="B200" s="2962" t="s">
        <v>19273</v>
      </c>
      <c r="C200" s="2962" t="s">
        <v>19274</v>
      </c>
      <c r="D200" s="2962">
        <v>504</v>
      </c>
      <c r="E200" s="2965"/>
    </row>
    <row r="201" spans="1:5" x14ac:dyDescent="0.25">
      <c r="A201" s="2966" t="s">
        <v>19392</v>
      </c>
      <c r="B201" s="2961" t="s">
        <v>18956</v>
      </c>
      <c r="C201" s="2961" t="s">
        <v>18957</v>
      </c>
      <c r="D201" s="2961">
        <v>978</v>
      </c>
      <c r="E201" s="2965"/>
    </row>
    <row r="202" spans="1:5" x14ac:dyDescent="0.25">
      <c r="A202" s="2967" t="s">
        <v>19393</v>
      </c>
      <c r="B202" s="2962" t="s">
        <v>18963</v>
      </c>
      <c r="C202" s="2962" t="s">
        <v>18964</v>
      </c>
      <c r="D202" s="2962">
        <v>951</v>
      </c>
      <c r="E202" s="2965"/>
    </row>
    <row r="203" spans="1:5" x14ac:dyDescent="0.25">
      <c r="A203" s="2966" t="s">
        <v>19394</v>
      </c>
      <c r="B203" s="2961" t="s">
        <v>18956</v>
      </c>
      <c r="C203" s="2961" t="s">
        <v>18957</v>
      </c>
      <c r="D203" s="2961">
        <v>978</v>
      </c>
      <c r="E203" s="2965"/>
    </row>
    <row r="204" spans="1:5" x14ac:dyDescent="0.25">
      <c r="A204" s="2967" t="s">
        <v>19395</v>
      </c>
      <c r="B204" s="2962" t="s">
        <v>18956</v>
      </c>
      <c r="C204" s="2962" t="s">
        <v>18957</v>
      </c>
      <c r="D204" s="2962">
        <v>978</v>
      </c>
      <c r="E204" s="2965"/>
    </row>
    <row r="205" spans="1:5" x14ac:dyDescent="0.25">
      <c r="A205" s="2966" t="s">
        <v>19396</v>
      </c>
      <c r="B205" s="2961" t="s">
        <v>18956</v>
      </c>
      <c r="C205" s="2961" t="s">
        <v>18957</v>
      </c>
      <c r="D205" s="2961">
        <v>978</v>
      </c>
      <c r="E205" s="2965"/>
    </row>
    <row r="206" spans="1:5" x14ac:dyDescent="0.25">
      <c r="A206" s="2967" t="s">
        <v>19397</v>
      </c>
      <c r="B206" s="2962" t="s">
        <v>18963</v>
      </c>
      <c r="C206" s="2962" t="s">
        <v>18964</v>
      </c>
      <c r="D206" s="2962">
        <v>951</v>
      </c>
      <c r="E206" s="2965"/>
    </row>
    <row r="207" spans="1:5" x14ac:dyDescent="0.25">
      <c r="A207" s="2966" t="s">
        <v>19398</v>
      </c>
      <c r="B207" s="2961" t="s">
        <v>19399</v>
      </c>
      <c r="C207" s="2961" t="s">
        <v>19400</v>
      </c>
      <c r="D207" s="2961">
        <v>654</v>
      </c>
      <c r="E207" s="2965"/>
    </row>
    <row r="208" spans="1:5" x14ac:dyDescent="0.25">
      <c r="A208" s="2967" t="s">
        <v>19401</v>
      </c>
      <c r="B208" s="2962" t="s">
        <v>18963</v>
      </c>
      <c r="C208" s="2962" t="s">
        <v>18964</v>
      </c>
      <c r="D208" s="2962">
        <v>951</v>
      </c>
      <c r="E208" s="2965"/>
    </row>
    <row r="209" spans="1:5" x14ac:dyDescent="0.25">
      <c r="A209" s="2966" t="s">
        <v>19402</v>
      </c>
      <c r="B209" s="2961" t="s">
        <v>19403</v>
      </c>
      <c r="C209" s="2961" t="s">
        <v>19404</v>
      </c>
      <c r="D209" s="2961">
        <v>222</v>
      </c>
      <c r="E209" s="2965"/>
    </row>
    <row r="210" spans="1:5" x14ac:dyDescent="0.25">
      <c r="A210" s="2967" t="s">
        <v>19402</v>
      </c>
      <c r="B210" s="2962" t="s">
        <v>19020</v>
      </c>
      <c r="C210" s="2962" t="s">
        <v>19021</v>
      </c>
      <c r="D210" s="2962">
        <v>840</v>
      </c>
      <c r="E210" s="2965"/>
    </row>
    <row r="211" spans="1:5" x14ac:dyDescent="0.25">
      <c r="A211" s="2966" t="s">
        <v>19405</v>
      </c>
      <c r="B211" s="2961" t="s">
        <v>19406</v>
      </c>
      <c r="C211" s="2961" t="s">
        <v>19407</v>
      </c>
      <c r="D211" s="2961">
        <v>882</v>
      </c>
      <c r="E211" s="2965"/>
    </row>
    <row r="212" spans="1:5" x14ac:dyDescent="0.25">
      <c r="A212" s="2967" t="s">
        <v>19408</v>
      </c>
      <c r="B212" s="2962" t="s">
        <v>19020</v>
      </c>
      <c r="C212" s="2962" t="s">
        <v>19021</v>
      </c>
      <c r="D212" s="2962">
        <v>840</v>
      </c>
      <c r="E212" s="2965"/>
    </row>
    <row r="213" spans="1:5" x14ac:dyDescent="0.25">
      <c r="A213" s="2966" t="s">
        <v>19409</v>
      </c>
      <c r="B213" s="2961" t="s">
        <v>18956</v>
      </c>
      <c r="C213" s="2961" t="s">
        <v>18957</v>
      </c>
      <c r="D213" s="2961">
        <v>978</v>
      </c>
      <c r="E213" s="2965"/>
    </row>
    <row r="214" spans="1:5" x14ac:dyDescent="0.25">
      <c r="A214" s="2967" t="s">
        <v>19410</v>
      </c>
      <c r="B214" s="2962" t="s">
        <v>19411</v>
      </c>
      <c r="C214" s="2962" t="s">
        <v>19412</v>
      </c>
      <c r="D214" s="2962">
        <v>678</v>
      </c>
      <c r="E214" s="2965"/>
    </row>
    <row r="215" spans="1:5" x14ac:dyDescent="0.25">
      <c r="A215" s="2966" t="s">
        <v>19413</v>
      </c>
      <c r="B215" s="2961" t="s">
        <v>19414</v>
      </c>
      <c r="C215" s="2961" t="s">
        <v>19415</v>
      </c>
      <c r="D215" s="2961">
        <v>941</v>
      </c>
      <c r="E215" s="2965"/>
    </row>
    <row r="216" spans="1:5" x14ac:dyDescent="0.25">
      <c r="A216" s="2967" t="s">
        <v>19416</v>
      </c>
      <c r="B216" s="2962" t="s">
        <v>19417</v>
      </c>
      <c r="C216" s="2962" t="s">
        <v>19418</v>
      </c>
      <c r="D216" s="2962">
        <v>690</v>
      </c>
      <c r="E216" s="2965"/>
    </row>
    <row r="217" spans="1:5" x14ac:dyDescent="0.25">
      <c r="A217" s="2966" t="s">
        <v>19419</v>
      </c>
      <c r="B217" s="2961" t="s">
        <v>19420</v>
      </c>
      <c r="C217" s="2961" t="s">
        <v>19421</v>
      </c>
      <c r="D217" s="2961">
        <v>694</v>
      </c>
      <c r="E217" s="2965"/>
    </row>
    <row r="218" spans="1:5" x14ac:dyDescent="0.25">
      <c r="A218" s="2967" t="s">
        <v>19422</v>
      </c>
      <c r="B218" s="2962" t="s">
        <v>19423</v>
      </c>
      <c r="C218" s="2962" t="s">
        <v>19424</v>
      </c>
      <c r="D218" s="2962">
        <v>702</v>
      </c>
      <c r="E218" s="2965"/>
    </row>
    <row r="219" spans="1:5" x14ac:dyDescent="0.25">
      <c r="A219" s="2966" t="s">
        <v>19425</v>
      </c>
      <c r="B219" s="2961" t="s">
        <v>19104</v>
      </c>
      <c r="C219" s="2961" t="s">
        <v>19105</v>
      </c>
      <c r="D219" s="2961">
        <v>532</v>
      </c>
      <c r="E219" s="2965"/>
    </row>
    <row r="220" spans="1:5" ht="28.5" x14ac:dyDescent="0.25">
      <c r="A220" s="2967" t="s">
        <v>19426</v>
      </c>
      <c r="B220" s="2962" t="s">
        <v>19427</v>
      </c>
      <c r="C220" s="2962" t="s">
        <v>19428</v>
      </c>
      <c r="D220" s="2962">
        <v>994</v>
      </c>
      <c r="E220" s="2965"/>
    </row>
    <row r="221" spans="1:5" x14ac:dyDescent="0.25">
      <c r="A221" s="2966" t="s">
        <v>19429</v>
      </c>
      <c r="B221" s="2961" t="s">
        <v>18956</v>
      </c>
      <c r="C221" s="2961" t="s">
        <v>18957</v>
      </c>
      <c r="D221" s="2961">
        <v>978</v>
      </c>
      <c r="E221" s="2965"/>
    </row>
    <row r="222" spans="1:5" x14ac:dyDescent="0.25">
      <c r="A222" s="2967" t="s">
        <v>19430</v>
      </c>
      <c r="B222" s="2962" t="s">
        <v>18956</v>
      </c>
      <c r="C222" s="2962" t="s">
        <v>18957</v>
      </c>
      <c r="D222" s="2962">
        <v>978</v>
      </c>
      <c r="E222" s="2965"/>
    </row>
    <row r="223" spans="1:5" x14ac:dyDescent="0.25">
      <c r="A223" s="2966" t="s">
        <v>19431</v>
      </c>
      <c r="B223" s="2961" t="s">
        <v>19432</v>
      </c>
      <c r="C223" s="2961" t="s">
        <v>19433</v>
      </c>
      <c r="D223" s="2961">
        <v>706</v>
      </c>
      <c r="E223" s="2965"/>
    </row>
    <row r="224" spans="1:5" x14ac:dyDescent="0.25">
      <c r="A224" s="2967" t="s">
        <v>19434</v>
      </c>
      <c r="B224" s="2962" t="s">
        <v>19435</v>
      </c>
      <c r="C224" s="2962" t="s">
        <v>19436</v>
      </c>
      <c r="D224" s="2962">
        <v>938</v>
      </c>
      <c r="E224" s="2965"/>
    </row>
    <row r="225" spans="1:5" x14ac:dyDescent="0.25">
      <c r="A225" s="2966" t="s">
        <v>19437</v>
      </c>
      <c r="B225" s="2961" t="s">
        <v>19438</v>
      </c>
      <c r="C225" s="2961" t="s">
        <v>19439</v>
      </c>
      <c r="D225" s="2961">
        <v>728</v>
      </c>
      <c r="E225" s="2965"/>
    </row>
    <row r="226" spans="1:5" x14ac:dyDescent="0.25">
      <c r="A226" s="2967" t="s">
        <v>19440</v>
      </c>
      <c r="B226" s="2962" t="s">
        <v>19441</v>
      </c>
      <c r="C226" s="2962" t="s">
        <v>19442</v>
      </c>
      <c r="D226" s="2962">
        <v>144</v>
      </c>
      <c r="E226" s="2965"/>
    </row>
    <row r="227" spans="1:5" x14ac:dyDescent="0.25">
      <c r="A227" s="2966" t="s">
        <v>19443</v>
      </c>
      <c r="B227" s="2961" t="s">
        <v>19444</v>
      </c>
      <c r="C227" s="2961" t="s">
        <v>19445</v>
      </c>
      <c r="D227" s="2961">
        <v>947</v>
      </c>
      <c r="E227" s="2965"/>
    </row>
    <row r="228" spans="1:5" x14ac:dyDescent="0.25">
      <c r="A228" s="2967" t="s">
        <v>19443</v>
      </c>
      <c r="B228" s="2962" t="s">
        <v>19248</v>
      </c>
      <c r="C228" s="2962" t="s">
        <v>19249</v>
      </c>
      <c r="D228" s="2962">
        <v>756</v>
      </c>
      <c r="E228" s="2965"/>
    </row>
    <row r="229" spans="1:5" x14ac:dyDescent="0.25">
      <c r="A229" s="2966" t="s">
        <v>19443</v>
      </c>
      <c r="B229" s="2961" t="s">
        <v>19446</v>
      </c>
      <c r="C229" s="2961" t="s">
        <v>19447</v>
      </c>
      <c r="D229" s="2961">
        <v>948</v>
      </c>
      <c r="E229" s="2965"/>
    </row>
    <row r="230" spans="1:5" x14ac:dyDescent="0.25">
      <c r="A230" s="2967" t="s">
        <v>19448</v>
      </c>
      <c r="B230" s="2962" t="s">
        <v>19449</v>
      </c>
      <c r="C230" s="2962" t="s">
        <v>19450</v>
      </c>
      <c r="D230" s="2962">
        <v>968</v>
      </c>
      <c r="E230" s="2965"/>
    </row>
    <row r="231" spans="1:5" x14ac:dyDescent="0.25">
      <c r="A231" s="2966" t="s">
        <v>19451</v>
      </c>
      <c r="B231" s="2961" t="s">
        <v>19452</v>
      </c>
      <c r="C231" s="2961" t="s">
        <v>19453</v>
      </c>
      <c r="D231" s="2961">
        <v>752</v>
      </c>
      <c r="E231" s="2965"/>
    </row>
    <row r="232" spans="1:5" x14ac:dyDescent="0.25">
      <c r="A232" s="2967" t="s">
        <v>19454</v>
      </c>
      <c r="B232" s="2962" t="s">
        <v>19029</v>
      </c>
      <c r="C232" s="2962" t="s">
        <v>19030</v>
      </c>
      <c r="D232" s="2962">
        <v>578</v>
      </c>
      <c r="E232" s="2965"/>
    </row>
    <row r="233" spans="1:5" x14ac:dyDescent="0.25">
      <c r="A233" s="2966" t="s">
        <v>19455</v>
      </c>
      <c r="B233" s="2961" t="s">
        <v>19456</v>
      </c>
      <c r="C233" s="2961" t="s">
        <v>19457</v>
      </c>
      <c r="D233" s="2961">
        <v>748</v>
      </c>
      <c r="E233" s="2965"/>
    </row>
    <row r="234" spans="1:5" x14ac:dyDescent="0.25">
      <c r="A234" s="2967" t="s">
        <v>19458</v>
      </c>
      <c r="B234" s="2962" t="s">
        <v>19041</v>
      </c>
      <c r="C234" s="2962" t="s">
        <v>19042</v>
      </c>
      <c r="D234" s="2962">
        <v>952</v>
      </c>
      <c r="E234" s="2965"/>
    </row>
    <row r="235" spans="1:5" x14ac:dyDescent="0.25">
      <c r="A235" s="2966" t="s">
        <v>19459</v>
      </c>
      <c r="B235" s="2961" t="s">
        <v>19460</v>
      </c>
      <c r="C235" s="2961" t="s">
        <v>19461</v>
      </c>
      <c r="D235" s="2961">
        <v>972</v>
      </c>
      <c r="E235" s="2965"/>
    </row>
    <row r="236" spans="1:5" x14ac:dyDescent="0.25">
      <c r="A236" s="2967" t="s">
        <v>19462</v>
      </c>
      <c r="B236" s="2962" t="s">
        <v>19463</v>
      </c>
      <c r="C236" s="2962" t="s">
        <v>19464</v>
      </c>
      <c r="D236" s="2962">
        <v>901</v>
      </c>
      <c r="E236" s="2965"/>
    </row>
    <row r="237" spans="1:5" x14ac:dyDescent="0.25">
      <c r="A237" s="2966" t="s">
        <v>19465</v>
      </c>
      <c r="B237" s="2961" t="s">
        <v>19466</v>
      </c>
      <c r="C237" s="2961" t="s">
        <v>19467</v>
      </c>
      <c r="D237" s="2961">
        <v>834</v>
      </c>
      <c r="E237" s="2965"/>
    </row>
    <row r="238" spans="1:5" x14ac:dyDescent="0.25">
      <c r="A238" s="2967" t="s">
        <v>19468</v>
      </c>
      <c r="B238" s="2962" t="s">
        <v>19054</v>
      </c>
      <c r="C238" s="2962" t="s">
        <v>19055</v>
      </c>
      <c r="D238" s="2962">
        <v>950</v>
      </c>
      <c r="E238" s="2965"/>
    </row>
    <row r="239" spans="1:5" x14ac:dyDescent="0.25">
      <c r="A239" s="2966" t="s">
        <v>19469</v>
      </c>
      <c r="B239" s="2961" t="s">
        <v>19020</v>
      </c>
      <c r="C239" s="2961" t="s">
        <v>19021</v>
      </c>
      <c r="D239" s="2961">
        <v>840</v>
      </c>
      <c r="E239" s="2965"/>
    </row>
    <row r="240" spans="1:5" x14ac:dyDescent="0.25">
      <c r="A240" s="2967" t="s">
        <v>19470</v>
      </c>
      <c r="B240" s="2962" t="s">
        <v>19471</v>
      </c>
      <c r="C240" s="2962" t="s">
        <v>19472</v>
      </c>
      <c r="D240" s="2962">
        <v>764</v>
      </c>
      <c r="E240" s="2965"/>
    </row>
    <row r="241" spans="1:5" x14ac:dyDescent="0.25">
      <c r="A241" s="2966" t="s">
        <v>19473</v>
      </c>
      <c r="B241" s="2961" t="s">
        <v>19020</v>
      </c>
      <c r="C241" s="2961" t="s">
        <v>19021</v>
      </c>
      <c r="D241" s="2961">
        <v>840</v>
      </c>
      <c r="E241" s="2965"/>
    </row>
    <row r="242" spans="1:5" x14ac:dyDescent="0.25">
      <c r="A242" s="2967" t="s">
        <v>19474</v>
      </c>
      <c r="B242" s="2962" t="s">
        <v>19041</v>
      </c>
      <c r="C242" s="2962" t="s">
        <v>19042</v>
      </c>
      <c r="D242" s="2962">
        <v>952</v>
      </c>
      <c r="E242" s="2965"/>
    </row>
    <row r="243" spans="1:5" x14ac:dyDescent="0.25">
      <c r="A243" s="2966" t="s">
        <v>19475</v>
      </c>
      <c r="B243" s="2961" t="s">
        <v>19316</v>
      </c>
      <c r="C243" s="2961" t="s">
        <v>19317</v>
      </c>
      <c r="D243" s="2961">
        <v>554</v>
      </c>
      <c r="E243" s="2965"/>
    </row>
    <row r="244" spans="1:5" x14ac:dyDescent="0.25">
      <c r="A244" s="2967" t="s">
        <v>19476</v>
      </c>
      <c r="B244" s="2962" t="s">
        <v>19477</v>
      </c>
      <c r="C244" s="2962" t="s">
        <v>19478</v>
      </c>
      <c r="D244" s="2962">
        <v>776</v>
      </c>
      <c r="E244" s="2965"/>
    </row>
    <row r="245" spans="1:5" x14ac:dyDescent="0.25">
      <c r="A245" s="2966" t="s">
        <v>19479</v>
      </c>
      <c r="B245" s="2961" t="s">
        <v>19480</v>
      </c>
      <c r="C245" s="2961" t="s">
        <v>19481</v>
      </c>
      <c r="D245" s="2961">
        <v>780</v>
      </c>
      <c r="E245" s="2965"/>
    </row>
    <row r="246" spans="1:5" x14ac:dyDescent="0.25">
      <c r="A246" s="2967" t="s">
        <v>19482</v>
      </c>
      <c r="B246" s="2962" t="s">
        <v>19483</v>
      </c>
      <c r="C246" s="2962" t="s">
        <v>19484</v>
      </c>
      <c r="D246" s="2962">
        <v>788</v>
      </c>
      <c r="E246" s="2965"/>
    </row>
    <row r="247" spans="1:5" x14ac:dyDescent="0.25">
      <c r="A247" s="2966" t="s">
        <v>19485</v>
      </c>
      <c r="B247" s="2961" t="s">
        <v>19486</v>
      </c>
      <c r="C247" s="2961" t="s">
        <v>19487</v>
      </c>
      <c r="D247" s="2961">
        <v>934</v>
      </c>
      <c r="E247" s="2965"/>
    </row>
    <row r="248" spans="1:5" x14ac:dyDescent="0.25">
      <c r="A248" s="2967" t="s">
        <v>19488</v>
      </c>
      <c r="B248" s="2962" t="s">
        <v>19489</v>
      </c>
      <c r="C248" s="2962" t="s">
        <v>19490</v>
      </c>
      <c r="D248" s="2962">
        <v>949</v>
      </c>
      <c r="E248" s="2965"/>
    </row>
    <row r="249" spans="1:5" x14ac:dyDescent="0.25">
      <c r="A249" s="2966" t="s">
        <v>19491</v>
      </c>
      <c r="B249" s="2961" t="s">
        <v>18981</v>
      </c>
      <c r="C249" s="2961" t="s">
        <v>18982</v>
      </c>
      <c r="D249" s="2961">
        <v>36</v>
      </c>
      <c r="E249" s="2965"/>
    </row>
    <row r="250" spans="1:5" x14ac:dyDescent="0.25">
      <c r="A250" s="2967" t="s">
        <v>19492</v>
      </c>
      <c r="B250" s="2962" t="s">
        <v>19493</v>
      </c>
      <c r="C250" s="2962" t="s">
        <v>19494</v>
      </c>
      <c r="D250" s="2962">
        <v>980</v>
      </c>
      <c r="E250" s="2965"/>
    </row>
    <row r="251" spans="1:5" x14ac:dyDescent="0.25">
      <c r="A251" s="2966" t="s">
        <v>19495</v>
      </c>
      <c r="B251" s="2961" t="s">
        <v>18956</v>
      </c>
      <c r="C251" s="2961" t="s">
        <v>18957</v>
      </c>
      <c r="D251" s="2961">
        <v>978</v>
      </c>
      <c r="E251" s="2965"/>
    </row>
    <row r="252" spans="1:5" ht="28.5" x14ac:dyDescent="0.25">
      <c r="A252" s="2967" t="s">
        <v>19496</v>
      </c>
      <c r="B252" s="2962" t="s">
        <v>19497</v>
      </c>
      <c r="C252" s="2962" t="s">
        <v>19498</v>
      </c>
      <c r="D252" s="2962">
        <v>940</v>
      </c>
      <c r="E252" s="2965"/>
    </row>
    <row r="253" spans="1:5" x14ac:dyDescent="0.25">
      <c r="A253" s="2966" t="s">
        <v>19496</v>
      </c>
      <c r="B253" s="2961" t="s">
        <v>19499</v>
      </c>
      <c r="C253" s="2961" t="s">
        <v>19500</v>
      </c>
      <c r="D253" s="2961">
        <v>858</v>
      </c>
      <c r="E253" s="2965"/>
    </row>
    <row r="254" spans="1:5" x14ac:dyDescent="0.25">
      <c r="A254" s="2967" t="s">
        <v>19501</v>
      </c>
      <c r="B254" s="2962" t="s">
        <v>19502</v>
      </c>
      <c r="C254" s="2962" t="s">
        <v>19503</v>
      </c>
      <c r="D254" s="2962">
        <v>548</v>
      </c>
      <c r="E254" s="2965"/>
    </row>
    <row r="255" spans="1:5" x14ac:dyDescent="0.25">
      <c r="A255" s="2966" t="s">
        <v>19504</v>
      </c>
      <c r="B255" s="2961" t="s">
        <v>19505</v>
      </c>
      <c r="C255" s="2961" t="s">
        <v>19506</v>
      </c>
      <c r="D255" s="2961">
        <v>937</v>
      </c>
      <c r="E255" s="2965"/>
    </row>
    <row r="256" spans="1:5" x14ac:dyDescent="0.25">
      <c r="A256" s="2967" t="s">
        <v>19507</v>
      </c>
      <c r="B256" s="2962" t="s">
        <v>19508</v>
      </c>
      <c r="C256" s="2962" t="s">
        <v>19509</v>
      </c>
      <c r="D256" s="2962">
        <v>704</v>
      </c>
      <c r="E256" s="2965"/>
    </row>
    <row r="257" spans="1:5" x14ac:dyDescent="0.25">
      <c r="A257" s="2966" t="s">
        <v>19510</v>
      </c>
      <c r="B257" s="2961" t="s">
        <v>19322</v>
      </c>
      <c r="C257" s="2961" t="s">
        <v>19323</v>
      </c>
      <c r="D257" s="2961">
        <v>953</v>
      </c>
      <c r="E257" s="2965"/>
    </row>
    <row r="258" spans="1:5" x14ac:dyDescent="0.25">
      <c r="A258" s="2967" t="s">
        <v>19511</v>
      </c>
      <c r="B258" s="2962" t="s">
        <v>19512</v>
      </c>
      <c r="C258" s="2962" t="s">
        <v>19513</v>
      </c>
      <c r="D258" s="2962">
        <v>886</v>
      </c>
      <c r="E258" s="2965"/>
    </row>
    <row r="259" spans="1:5" x14ac:dyDescent="0.25">
      <c r="A259" s="2966" t="s">
        <v>19514</v>
      </c>
      <c r="B259" s="2961" t="s">
        <v>19515</v>
      </c>
      <c r="C259" s="2961" t="s">
        <v>19516</v>
      </c>
      <c r="D259" s="2961">
        <v>967</v>
      </c>
      <c r="E259" s="2965"/>
    </row>
    <row r="260" spans="1:5" x14ac:dyDescent="0.25">
      <c r="A260" s="2967" t="s">
        <v>19517</v>
      </c>
      <c r="B260" s="2962" t="s">
        <v>19518</v>
      </c>
      <c r="C260" s="2962" t="s">
        <v>19519</v>
      </c>
      <c r="D260" s="2962">
        <v>932</v>
      </c>
      <c r="E260" s="2965"/>
    </row>
    <row r="261" spans="1:5" x14ac:dyDescent="0.25">
      <c r="A261" s="2966" t="s">
        <v>19520</v>
      </c>
      <c r="B261" s="2961" t="s">
        <v>18956</v>
      </c>
      <c r="C261" s="2961" t="s">
        <v>18957</v>
      </c>
      <c r="D261" s="2961">
        <v>978</v>
      </c>
      <c r="E261" s="2965"/>
    </row>
    <row r="262" spans="1:5" x14ac:dyDescent="0.25">
      <c r="A262" s="2967" t="s">
        <v>19521</v>
      </c>
      <c r="B262" s="2962" t="s">
        <v>19522</v>
      </c>
      <c r="C262" s="2962" t="s">
        <v>19523</v>
      </c>
      <c r="D262" s="2962">
        <v>232</v>
      </c>
      <c r="E262" s="2965"/>
    </row>
    <row r="263" spans="1:5" x14ac:dyDescent="0.25">
      <c r="A263" s="2966" t="s">
        <v>19524</v>
      </c>
      <c r="B263" s="2961" t="s">
        <v>19020</v>
      </c>
      <c r="C263" s="2961" t="s">
        <v>19021</v>
      </c>
      <c r="D263" s="2961">
        <v>840</v>
      </c>
      <c r="E263" s="2965"/>
    </row>
    <row r="264" spans="1:5" x14ac:dyDescent="0.25">
      <c r="A264" s="2967" t="s">
        <v>19524</v>
      </c>
      <c r="B264" s="2962" t="s">
        <v>19525</v>
      </c>
      <c r="C264" s="2962" t="s">
        <v>19526</v>
      </c>
      <c r="D264" s="2962">
        <v>997</v>
      </c>
      <c r="E264" s="2965"/>
    </row>
    <row r="265" spans="1:5" x14ac:dyDescent="0.25">
      <c r="A265" s="2966" t="s">
        <v>19527</v>
      </c>
      <c r="B265" s="2961" t="s">
        <v>19316</v>
      </c>
      <c r="C265" s="2961" t="s">
        <v>19317</v>
      </c>
      <c r="D265" s="2961">
        <v>554</v>
      </c>
      <c r="E265" s="2965"/>
    </row>
    <row r="266" spans="1:5" x14ac:dyDescent="0.25">
      <c r="A266" s="2967" t="s">
        <v>19528</v>
      </c>
      <c r="B266" s="2962" t="s">
        <v>19107</v>
      </c>
      <c r="C266" s="2962" t="s">
        <v>19108</v>
      </c>
      <c r="D266" s="2962">
        <v>208</v>
      </c>
      <c r="E266" s="2965"/>
    </row>
    <row r="267" spans="1:5" x14ac:dyDescent="0.25">
      <c r="A267" s="2966" t="s">
        <v>19529</v>
      </c>
      <c r="B267" s="2961" t="s">
        <v>19020</v>
      </c>
      <c r="C267" s="2961" t="s">
        <v>19021</v>
      </c>
      <c r="D267" s="2961">
        <v>840</v>
      </c>
      <c r="E267" s="2965"/>
    </row>
    <row r="268" spans="1:5" x14ac:dyDescent="0.25">
      <c r="A268" s="2967" t="s">
        <v>19530</v>
      </c>
      <c r="B268" s="2962" t="s">
        <v>19020</v>
      </c>
      <c r="C268" s="2962" t="s">
        <v>19021</v>
      </c>
      <c r="D268" s="2962">
        <v>840</v>
      </c>
      <c r="E268" s="2965"/>
    </row>
    <row r="269" spans="1:5" x14ac:dyDescent="0.25">
      <c r="A269" s="2966" t="s">
        <v>19531</v>
      </c>
      <c r="B269" s="2961" t="s">
        <v>19020</v>
      </c>
      <c r="C269" s="2961" t="s">
        <v>19021</v>
      </c>
      <c r="D269" s="2961">
        <v>840</v>
      </c>
      <c r="E269" s="2965"/>
    </row>
    <row r="270" spans="1:5" ht="15.75" thickBot="1" x14ac:dyDescent="0.3">
      <c r="A270" s="2969" t="s">
        <v>19532</v>
      </c>
      <c r="B270" s="2970" t="s">
        <v>19020</v>
      </c>
      <c r="C270" s="2970" t="s">
        <v>19021</v>
      </c>
      <c r="D270" s="2970">
        <v>840</v>
      </c>
      <c r="E270" s="2971"/>
    </row>
  </sheetData>
  <mergeCells count="2">
    <mergeCell ref="A1:A2"/>
    <mergeCell ref="B1:B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6"/>
  <dimension ref="A1:AG276"/>
  <sheetViews>
    <sheetView zoomScale="75" zoomScaleNormal="75" workbookViewId="0">
      <selection activeCell="O41" sqref="O41:R41"/>
    </sheetView>
  </sheetViews>
  <sheetFormatPr baseColWidth="10" defaultColWidth="11.42578125" defaultRowHeight="15" x14ac:dyDescent="0.25"/>
  <cols>
    <col min="4" max="4" width="16.85546875" bestFit="1" customWidth="1"/>
    <col min="6" max="6" width="16.85546875" bestFit="1" customWidth="1"/>
    <col min="14" max="14" width="30.7109375" bestFit="1" customWidth="1"/>
    <col min="15" max="15" width="12.85546875" bestFit="1" customWidth="1"/>
    <col min="16" max="16" width="18.28515625" bestFit="1" customWidth="1"/>
    <col min="17" max="17" width="21.7109375" bestFit="1" customWidth="1"/>
    <col min="18" max="18" width="17.140625" bestFit="1" customWidth="1"/>
    <col min="20" max="20" width="11.42578125" style="2"/>
    <col min="21" max="21" width="15.7109375" bestFit="1" customWidth="1"/>
    <col min="22" max="22" width="48.7109375" bestFit="1" customWidth="1"/>
    <col min="23" max="23" width="15.7109375" style="48" bestFit="1" customWidth="1"/>
    <col min="24" max="24" width="15.7109375" style="2" bestFit="1" customWidth="1"/>
    <col min="25" max="25" width="16.5703125" style="2" bestFit="1" customWidth="1"/>
    <col min="26" max="26" width="19.42578125" bestFit="1" customWidth="1"/>
    <col min="29" max="29" width="16" bestFit="1" customWidth="1"/>
    <col min="30" max="30" width="47.42578125" bestFit="1" customWidth="1"/>
    <col min="32" max="32" width="12.28515625" bestFit="1" customWidth="1"/>
    <col min="33" max="33" width="16.7109375" bestFit="1" customWidth="1"/>
  </cols>
  <sheetData>
    <row r="1" spans="1:33" x14ac:dyDescent="0.25">
      <c r="A1" s="4293" t="s">
        <v>8692</v>
      </c>
      <c r="B1" s="3757"/>
      <c r="C1" s="3757"/>
      <c r="D1" s="3757"/>
      <c r="E1" s="3757"/>
      <c r="F1" s="3757"/>
      <c r="G1" s="3757"/>
      <c r="H1" s="3757"/>
      <c r="I1" s="3757"/>
      <c r="J1" s="3757"/>
      <c r="K1" s="3757"/>
      <c r="L1" s="3757"/>
      <c r="M1" s="3758"/>
      <c r="N1" s="14"/>
      <c r="O1" s="4294" t="s">
        <v>11383</v>
      </c>
      <c r="P1" s="4295"/>
      <c r="Q1" s="4295"/>
      <c r="R1" s="4296"/>
      <c r="S1" s="385"/>
      <c r="T1" s="1377" t="s">
        <v>709</v>
      </c>
      <c r="U1" s="1378"/>
      <c r="V1" s="1379"/>
      <c r="W1" s="2" t="s">
        <v>11213</v>
      </c>
      <c r="X1" s="198" t="s">
        <v>8774</v>
      </c>
      <c r="Y1" s="198" t="s">
        <v>11212</v>
      </c>
      <c r="AC1" s="999"/>
      <c r="AD1" s="1327"/>
      <c r="AE1" s="1258" t="s">
        <v>11213</v>
      </c>
      <c r="AF1" s="198" t="s">
        <v>8774</v>
      </c>
      <c r="AG1" s="198" t="s">
        <v>11212</v>
      </c>
    </row>
    <row r="2" spans="1:33" x14ac:dyDescent="0.25">
      <c r="N2" s="1402" t="s">
        <v>11388</v>
      </c>
      <c r="O2" s="1269" t="s">
        <v>11395</v>
      </c>
      <c r="P2" s="1269" t="s">
        <v>11396</v>
      </c>
      <c r="Q2" s="1269" t="s">
        <v>11397</v>
      </c>
      <c r="R2" s="1272" t="s">
        <v>11384</v>
      </c>
      <c r="T2" s="287">
        <f>0</f>
        <v>0</v>
      </c>
      <c r="U2" s="239" t="s">
        <v>670</v>
      </c>
      <c r="V2" s="261" t="s">
        <v>7026</v>
      </c>
      <c r="W2" s="1329" t="s">
        <v>670</v>
      </c>
      <c r="X2" s="1332" t="s">
        <v>11211</v>
      </c>
      <c r="Y2" s="1324" t="s">
        <v>670</v>
      </c>
      <c r="AC2" s="1326" t="s">
        <v>670</v>
      </c>
      <c r="AD2" s="428" t="s">
        <v>7026</v>
      </c>
      <c r="AE2" s="1328" t="s">
        <v>670</v>
      </c>
      <c r="AF2" s="1070" t="s">
        <v>11211</v>
      </c>
      <c r="AG2" s="1070" t="s">
        <v>670</v>
      </c>
    </row>
    <row r="3" spans="1:33" x14ac:dyDescent="0.25">
      <c r="N3" s="1397" t="s">
        <v>11394</v>
      </c>
      <c r="O3" s="4297" t="s">
        <v>11400</v>
      </c>
      <c r="P3" s="4298"/>
      <c r="Q3" s="1495" t="s">
        <v>11401</v>
      </c>
      <c r="R3" s="1496"/>
      <c r="T3" s="287">
        <f t="shared" ref="T3:T9" si="0">T2+1</f>
        <v>1</v>
      </c>
      <c r="U3" s="239" t="s">
        <v>671</v>
      </c>
      <c r="V3" s="261" t="s">
        <v>7027</v>
      </c>
      <c r="W3" s="1330" t="s">
        <v>671</v>
      </c>
      <c r="X3" s="1094" t="s">
        <v>671</v>
      </c>
      <c r="Y3" s="296" t="s">
        <v>11168</v>
      </c>
      <c r="Z3" s="1315" t="s">
        <v>1088</v>
      </c>
      <c r="AA3" s="489">
        <v>1</v>
      </c>
      <c r="AB3" s="1261">
        <v>1</v>
      </c>
      <c r="AC3" s="425" t="s">
        <v>671</v>
      </c>
      <c r="AD3" s="426" t="s">
        <v>7027</v>
      </c>
      <c r="AE3" s="1329" t="s">
        <v>671</v>
      </c>
      <c r="AF3" s="1094" t="s">
        <v>671</v>
      </c>
      <c r="AG3" s="1094" t="s">
        <v>11168</v>
      </c>
    </row>
    <row r="4" spans="1:33" x14ac:dyDescent="0.25">
      <c r="B4" s="4315" t="s">
        <v>666</v>
      </c>
      <c r="C4" s="4316"/>
      <c r="D4" s="4316"/>
      <c r="E4" s="4316"/>
      <c r="F4" s="4316"/>
      <c r="G4" s="4316"/>
      <c r="H4" s="4316"/>
      <c r="I4" s="4316"/>
      <c r="J4" s="4316"/>
      <c r="K4" s="4316"/>
      <c r="L4" s="4317"/>
      <c r="N4" s="1397" t="s">
        <v>11392</v>
      </c>
      <c r="O4" s="1398"/>
      <c r="P4" s="1493" t="s">
        <v>11398</v>
      </c>
      <c r="Q4" s="1492" t="s">
        <v>11403</v>
      </c>
      <c r="R4" s="1401"/>
      <c r="S4" s="385"/>
      <c r="T4" s="287">
        <f t="shared" si="0"/>
        <v>2</v>
      </c>
      <c r="U4" s="239" t="s">
        <v>672</v>
      </c>
      <c r="V4" s="261" t="s">
        <v>7028</v>
      </c>
      <c r="W4" s="1330" t="s">
        <v>672</v>
      </c>
      <c r="X4" s="1094" t="s">
        <v>672</v>
      </c>
      <c r="Y4" s="296" t="s">
        <v>11169</v>
      </c>
      <c r="Z4" s="1316" t="s">
        <v>11258</v>
      </c>
      <c r="AA4" s="489">
        <v>2</v>
      </c>
      <c r="AB4" s="1261">
        <v>2</v>
      </c>
      <c r="AC4" s="239" t="s">
        <v>672</v>
      </c>
      <c r="AD4" s="261" t="s">
        <v>7028</v>
      </c>
      <c r="AE4" s="1330" t="s">
        <v>672</v>
      </c>
      <c r="AF4" s="1094" t="s">
        <v>672</v>
      </c>
      <c r="AG4" s="1094" t="s">
        <v>11169</v>
      </c>
    </row>
    <row r="5" spans="1:33" x14ac:dyDescent="0.25">
      <c r="B5" s="818" t="s">
        <v>647</v>
      </c>
      <c r="C5" s="818" t="s">
        <v>652</v>
      </c>
      <c r="D5" s="1380" t="s">
        <v>653</v>
      </c>
      <c r="E5" s="4318" t="s">
        <v>1131</v>
      </c>
      <c r="F5" s="4319"/>
      <c r="G5" s="4319"/>
      <c r="H5" s="4319"/>
      <c r="I5" s="4319"/>
      <c r="J5" s="4320"/>
      <c r="K5" s="1381" t="s">
        <v>646</v>
      </c>
      <c r="L5" s="818" t="s">
        <v>1132</v>
      </c>
      <c r="N5" s="1397" t="s">
        <v>11391</v>
      </c>
      <c r="O5" s="1398"/>
      <c r="P5" s="1095" t="s">
        <v>11399</v>
      </c>
      <c r="Q5" s="1494" t="s">
        <v>11402</v>
      </c>
      <c r="R5" s="1401"/>
      <c r="S5" s="2"/>
      <c r="T5" s="287">
        <f t="shared" si="0"/>
        <v>3</v>
      </c>
      <c r="U5" s="239" t="s">
        <v>673</v>
      </c>
      <c r="V5" s="261" t="s">
        <v>7029</v>
      </c>
      <c r="W5" s="1330" t="s">
        <v>673</v>
      </c>
      <c r="X5" s="1333" t="s">
        <v>673</v>
      </c>
      <c r="Y5" s="296" t="s">
        <v>11170</v>
      </c>
      <c r="Z5" s="1316" t="s">
        <v>11259</v>
      </c>
      <c r="AA5" s="489">
        <v>3</v>
      </c>
      <c r="AB5" s="1261">
        <v>3</v>
      </c>
      <c r="AC5" s="239" t="s">
        <v>673</v>
      </c>
      <c r="AD5" s="261" t="s">
        <v>7029</v>
      </c>
      <c r="AE5" s="1330" t="s">
        <v>673</v>
      </c>
      <c r="AF5" s="1333" t="s">
        <v>673</v>
      </c>
      <c r="AG5" s="1094" t="s">
        <v>11170</v>
      </c>
    </row>
    <row r="6" spans="1:33" x14ac:dyDescent="0.25">
      <c r="B6" s="60" t="s">
        <v>648</v>
      </c>
      <c r="C6" s="60" t="s">
        <v>651</v>
      </c>
      <c r="D6" s="13" t="s">
        <v>651</v>
      </c>
      <c r="E6" s="947"/>
      <c r="F6" s="1258"/>
      <c r="G6" s="1258"/>
      <c r="H6" s="1258"/>
      <c r="I6" s="1258"/>
      <c r="J6" s="1382"/>
      <c r="K6" s="29"/>
      <c r="L6" s="78"/>
      <c r="N6" s="1397" t="s">
        <v>11390</v>
      </c>
      <c r="O6" s="1398"/>
      <c r="P6" s="883" t="s">
        <v>1852</v>
      </c>
      <c r="Q6" s="1498" t="s">
        <v>11404</v>
      </c>
      <c r="R6" s="1401"/>
      <c r="T6" s="287">
        <f t="shared" si="0"/>
        <v>4</v>
      </c>
      <c r="U6" s="239" t="s">
        <v>674</v>
      </c>
      <c r="V6" s="261" t="s">
        <v>7030</v>
      </c>
      <c r="W6" s="1330" t="s">
        <v>674</v>
      </c>
      <c r="X6" s="1094" t="s">
        <v>674</v>
      </c>
      <c r="Y6" s="296" t="s">
        <v>11171</v>
      </c>
      <c r="Z6" s="1316" t="s">
        <v>11260</v>
      </c>
      <c r="AA6" s="489">
        <v>4</v>
      </c>
      <c r="AB6" s="1261">
        <v>4</v>
      </c>
      <c r="AC6" s="239" t="s">
        <v>674</v>
      </c>
      <c r="AD6" s="261" t="s">
        <v>7030</v>
      </c>
      <c r="AE6" s="1330" t="s">
        <v>674</v>
      </c>
      <c r="AF6" s="1094" t="s">
        <v>674</v>
      </c>
      <c r="AG6" s="1094" t="s">
        <v>11171</v>
      </c>
    </row>
    <row r="7" spans="1:33" ht="15.75" thickBot="1" x14ac:dyDescent="0.3">
      <c r="B7" s="819" t="s">
        <v>649</v>
      </c>
      <c r="C7" s="819" t="s">
        <v>650</v>
      </c>
      <c r="D7" s="820" t="s">
        <v>650</v>
      </c>
      <c r="E7" s="3805" t="s">
        <v>655</v>
      </c>
      <c r="F7" s="3754"/>
      <c r="G7" s="3754"/>
      <c r="H7" s="3754"/>
      <c r="I7" s="3754"/>
      <c r="J7" s="3755"/>
      <c r="K7" s="823"/>
      <c r="L7" s="824"/>
      <c r="N7" s="1397" t="s">
        <v>11393</v>
      </c>
      <c r="O7" s="1399"/>
      <c r="P7" s="1400"/>
      <c r="Q7" s="1400"/>
      <c r="R7" s="1403" t="s">
        <v>11389</v>
      </c>
      <c r="T7" s="386">
        <f t="shared" si="0"/>
        <v>5</v>
      </c>
      <c r="U7" t="s">
        <v>674</v>
      </c>
      <c r="V7" s="25" t="s">
        <v>6943</v>
      </c>
      <c r="W7" s="181" t="s">
        <v>674</v>
      </c>
      <c r="X7" s="59" t="s">
        <v>674</v>
      </c>
      <c r="Y7" s="7" t="s">
        <v>11171</v>
      </c>
      <c r="Z7" s="1316" t="s">
        <v>11262</v>
      </c>
      <c r="AA7" s="489">
        <v>7</v>
      </c>
      <c r="AB7" s="1261">
        <v>7</v>
      </c>
      <c r="AC7" s="239" t="s">
        <v>675</v>
      </c>
      <c r="AD7" s="261" t="s">
        <v>7031</v>
      </c>
      <c r="AE7" s="1330" t="s">
        <v>675</v>
      </c>
      <c r="AF7" s="1094" t="s">
        <v>675</v>
      </c>
      <c r="AG7" s="1094" t="s">
        <v>11172</v>
      </c>
    </row>
    <row r="8" spans="1:33" x14ac:dyDescent="0.25">
      <c r="B8" s="1392"/>
      <c r="C8" s="1393"/>
      <c r="D8" s="1394"/>
      <c r="E8" s="818" t="s">
        <v>644</v>
      </c>
      <c r="F8" s="4318" t="s">
        <v>664</v>
      </c>
      <c r="G8" s="4319"/>
      <c r="H8" s="4319"/>
      <c r="I8" s="4319"/>
      <c r="J8" s="4320"/>
      <c r="K8" s="1392"/>
      <c r="L8" s="1394"/>
      <c r="T8" s="386">
        <f t="shared" si="0"/>
        <v>6</v>
      </c>
      <c r="U8" t="s">
        <v>674</v>
      </c>
      <c r="V8" s="25" t="s">
        <v>6944</v>
      </c>
      <c r="W8" s="181" t="s">
        <v>674</v>
      </c>
      <c r="X8" s="59" t="s">
        <v>674</v>
      </c>
      <c r="Y8" s="7" t="s">
        <v>11171</v>
      </c>
      <c r="Z8" s="1316" t="s">
        <v>11259</v>
      </c>
      <c r="AA8" s="489">
        <v>11</v>
      </c>
      <c r="AB8" s="1261">
        <v>11</v>
      </c>
      <c r="AC8" s="239" t="s">
        <v>673</v>
      </c>
      <c r="AD8" s="261" t="s">
        <v>7032</v>
      </c>
      <c r="AE8" s="1330" t="s">
        <v>673</v>
      </c>
      <c r="AF8" s="1094" t="s">
        <v>673</v>
      </c>
      <c r="AG8" s="1094" t="s">
        <v>11170</v>
      </c>
    </row>
    <row r="9" spans="1:33" x14ac:dyDescent="0.25">
      <c r="B9" s="4332" t="s">
        <v>656</v>
      </c>
      <c r="C9" s="4333"/>
      <c r="D9" s="4334"/>
      <c r="E9" s="80"/>
      <c r="F9" s="50"/>
      <c r="G9" s="50"/>
      <c r="H9" s="33"/>
      <c r="I9" s="50"/>
      <c r="J9" s="807"/>
      <c r="K9" s="850"/>
      <c r="L9" s="851"/>
      <c r="N9" s="1396" t="s">
        <v>1851</v>
      </c>
      <c r="O9" s="4287" t="s">
        <v>11442</v>
      </c>
      <c r="P9" s="4288"/>
      <c r="Q9" s="4288"/>
      <c r="R9" s="4289"/>
      <c r="T9" s="287">
        <f t="shared" si="0"/>
        <v>7</v>
      </c>
      <c r="U9" s="239" t="s">
        <v>675</v>
      </c>
      <c r="V9" s="261" t="s">
        <v>7031</v>
      </c>
      <c r="W9" s="1330" t="s">
        <v>675</v>
      </c>
      <c r="X9" s="1094" t="s">
        <v>675</v>
      </c>
      <c r="Y9" s="296" t="s">
        <v>11172</v>
      </c>
      <c r="Z9" s="1316" t="s">
        <v>11264</v>
      </c>
      <c r="AA9" s="489">
        <v>12</v>
      </c>
      <c r="AB9" s="1261">
        <v>12</v>
      </c>
      <c r="AC9" s="239" t="s">
        <v>673</v>
      </c>
      <c r="AD9" s="261" t="s">
        <v>7033</v>
      </c>
      <c r="AE9" s="1330" t="s">
        <v>673</v>
      </c>
      <c r="AF9" s="1094" t="s">
        <v>673</v>
      </c>
      <c r="AG9" s="1094" t="s">
        <v>11170</v>
      </c>
    </row>
    <row r="10" spans="1:33" x14ac:dyDescent="0.25">
      <c r="B10" s="828"/>
      <c r="C10" s="852"/>
      <c r="D10" s="853"/>
      <c r="E10" s="50"/>
      <c r="F10" s="50"/>
      <c r="G10" s="50"/>
      <c r="H10" s="33"/>
      <c r="I10" s="50"/>
      <c r="J10" s="863"/>
      <c r="K10" s="50"/>
      <c r="L10" s="167"/>
      <c r="N10" s="1497" t="s">
        <v>11406</v>
      </c>
      <c r="O10" s="4290" t="s">
        <v>11443</v>
      </c>
      <c r="P10" s="4290"/>
      <c r="Q10" s="4290"/>
      <c r="R10" s="4291"/>
      <c r="T10" s="386">
        <f t="shared" ref="T10:T25" si="1">T9+1</f>
        <v>8</v>
      </c>
      <c r="U10" t="s">
        <v>676</v>
      </c>
      <c r="V10" s="25" t="s">
        <v>6945</v>
      </c>
      <c r="W10" s="181" t="s">
        <v>676</v>
      </c>
      <c r="X10" s="59" t="s">
        <v>676</v>
      </c>
      <c r="Y10" s="7" t="s">
        <v>11173</v>
      </c>
      <c r="Z10" s="1316" t="s">
        <v>11265</v>
      </c>
      <c r="AA10" s="489">
        <v>13</v>
      </c>
      <c r="AB10" s="1261">
        <v>13</v>
      </c>
      <c r="AC10" s="239" t="s">
        <v>670</v>
      </c>
      <c r="AD10" s="261" t="s">
        <v>7034</v>
      </c>
      <c r="AE10" s="1330" t="s">
        <v>670</v>
      </c>
      <c r="AF10" s="1094" t="s">
        <v>670</v>
      </c>
      <c r="AG10" s="1094" t="s">
        <v>11167</v>
      </c>
    </row>
    <row r="11" spans="1:33" x14ac:dyDescent="0.25">
      <c r="B11" s="1365"/>
      <c r="C11" s="1176" t="s">
        <v>1081</v>
      </c>
      <c r="D11" s="1366"/>
      <c r="E11" s="167"/>
      <c r="F11" s="4330" t="s">
        <v>1080</v>
      </c>
      <c r="G11" s="3741"/>
      <c r="H11" s="3741"/>
      <c r="I11" s="3741"/>
      <c r="J11" s="3742"/>
      <c r="K11" s="50"/>
      <c r="L11" s="167"/>
      <c r="N11" s="79" t="s">
        <v>11422</v>
      </c>
      <c r="O11" s="4281" t="s">
        <v>11432</v>
      </c>
      <c r="P11" s="4281"/>
      <c r="Q11" s="4281"/>
      <c r="R11" s="4292"/>
      <c r="T11" s="386">
        <f t="shared" si="1"/>
        <v>9</v>
      </c>
      <c r="U11" t="s">
        <v>676</v>
      </c>
      <c r="V11" s="25" t="s">
        <v>6946</v>
      </c>
      <c r="W11" s="181" t="s">
        <v>676</v>
      </c>
      <c r="X11" s="59" t="s">
        <v>676</v>
      </c>
      <c r="Y11" s="7" t="s">
        <v>11173</v>
      </c>
      <c r="Z11" s="1316" t="s">
        <v>11267</v>
      </c>
      <c r="AA11" s="489">
        <v>14</v>
      </c>
      <c r="AB11" s="1261">
        <v>14</v>
      </c>
      <c r="AC11" s="239" t="s">
        <v>670</v>
      </c>
      <c r="AD11" s="261" t="s">
        <v>7035</v>
      </c>
      <c r="AE11" s="1330" t="s">
        <v>670</v>
      </c>
      <c r="AF11" s="1094" t="s">
        <v>670</v>
      </c>
      <c r="AG11" s="1094" t="s">
        <v>11167</v>
      </c>
    </row>
    <row r="12" spans="1:33" x14ac:dyDescent="0.25">
      <c r="B12" s="1365"/>
      <c r="C12" s="1176"/>
      <c r="D12" s="1366"/>
      <c r="E12" s="167"/>
      <c r="F12" s="4327" t="s">
        <v>649</v>
      </c>
      <c r="G12" s="4328"/>
      <c r="H12" s="4328"/>
      <c r="I12" s="4328"/>
      <c r="J12" s="4329"/>
      <c r="K12" s="50"/>
      <c r="L12" s="167"/>
      <c r="N12" s="1395" t="s">
        <v>11449</v>
      </c>
      <c r="O12" s="4299" t="s">
        <v>11444</v>
      </c>
      <c r="P12" s="4299"/>
      <c r="Q12" s="4299"/>
      <c r="R12" s="4300"/>
      <c r="T12" s="386">
        <f t="shared" si="1"/>
        <v>10</v>
      </c>
      <c r="U12" t="s">
        <v>676</v>
      </c>
      <c r="V12" s="25" t="s">
        <v>6947</v>
      </c>
      <c r="W12" s="181" t="s">
        <v>676</v>
      </c>
      <c r="X12" s="59" t="s">
        <v>676</v>
      </c>
      <c r="Y12" s="7" t="s">
        <v>11173</v>
      </c>
      <c r="Z12" s="1316" t="s">
        <v>11266</v>
      </c>
      <c r="AA12" s="489">
        <v>18</v>
      </c>
      <c r="AB12" s="1261">
        <v>18</v>
      </c>
      <c r="AC12" s="239" t="s">
        <v>670</v>
      </c>
      <c r="AD12" s="261" t="s">
        <v>7036</v>
      </c>
      <c r="AE12" s="1330" t="s">
        <v>670</v>
      </c>
      <c r="AF12" s="1094" t="s">
        <v>670</v>
      </c>
      <c r="AG12" s="1094" t="s">
        <v>11167</v>
      </c>
    </row>
    <row r="13" spans="1:33" x14ac:dyDescent="0.25">
      <c r="B13" s="825"/>
      <c r="C13" s="854"/>
      <c r="D13" s="855"/>
      <c r="E13" s="50"/>
      <c r="F13" s="33"/>
      <c r="G13" s="50"/>
      <c r="H13" s="50"/>
      <c r="I13" s="50"/>
      <c r="J13" s="809"/>
      <c r="K13" s="50"/>
      <c r="L13" s="167"/>
      <c r="T13" s="287">
        <f t="shared" si="1"/>
        <v>11</v>
      </c>
      <c r="U13" s="239" t="s">
        <v>673</v>
      </c>
      <c r="V13" s="261" t="s">
        <v>7032</v>
      </c>
      <c r="W13" s="1330" t="s">
        <v>673</v>
      </c>
      <c r="X13" s="1094" t="s">
        <v>673</v>
      </c>
      <c r="Y13" s="296" t="s">
        <v>11170</v>
      </c>
      <c r="Z13" s="1316" t="s">
        <v>11268</v>
      </c>
      <c r="AA13" s="489">
        <v>22</v>
      </c>
      <c r="AB13" s="1261">
        <v>22</v>
      </c>
      <c r="AC13" s="239" t="s">
        <v>677</v>
      </c>
      <c r="AD13" s="261" t="s">
        <v>7038</v>
      </c>
      <c r="AE13" s="1330" t="s">
        <v>677</v>
      </c>
      <c r="AF13" s="1094" t="s">
        <v>677</v>
      </c>
      <c r="AG13" s="1094" t="s">
        <v>11174</v>
      </c>
    </row>
    <row r="14" spans="1:33" x14ac:dyDescent="0.25">
      <c r="B14" s="1365"/>
      <c r="C14" s="1176" t="s">
        <v>661</v>
      </c>
      <c r="D14" s="1366"/>
      <c r="E14" s="167"/>
      <c r="F14" s="4331" t="s">
        <v>663</v>
      </c>
      <c r="G14" s="3404"/>
      <c r="H14" s="3404"/>
      <c r="I14" s="3404"/>
      <c r="J14" s="3405"/>
      <c r="K14" s="50"/>
      <c r="L14" s="167"/>
      <c r="N14" s="1495" t="s">
        <v>11385</v>
      </c>
      <c r="O14" s="4287" t="s">
        <v>11435</v>
      </c>
      <c r="P14" s="4288"/>
      <c r="Q14" s="4288"/>
      <c r="R14" s="4289"/>
      <c r="T14" s="287">
        <f t="shared" si="1"/>
        <v>12</v>
      </c>
      <c r="U14" s="239" t="s">
        <v>673</v>
      </c>
      <c r="V14" s="261" t="s">
        <v>7033</v>
      </c>
      <c r="W14" s="1330" t="s">
        <v>673</v>
      </c>
      <c r="X14" s="1094" t="s">
        <v>673</v>
      </c>
      <c r="Y14" s="296" t="s">
        <v>11170</v>
      </c>
      <c r="Z14" s="1316" t="s">
        <v>11268</v>
      </c>
      <c r="AA14" s="489">
        <v>23</v>
      </c>
      <c r="AB14" s="1261">
        <v>23</v>
      </c>
      <c r="AC14" s="239" t="s">
        <v>677</v>
      </c>
      <c r="AD14" s="261" t="s">
        <v>6953</v>
      </c>
      <c r="AE14" s="1330" t="s">
        <v>677</v>
      </c>
      <c r="AF14" s="1094" t="s">
        <v>677</v>
      </c>
      <c r="AG14" s="1094" t="s">
        <v>11174</v>
      </c>
    </row>
    <row r="15" spans="1:33" x14ac:dyDescent="0.25">
      <c r="B15" s="1365"/>
      <c r="C15" s="1176"/>
      <c r="D15" s="1366"/>
      <c r="E15" s="50"/>
      <c r="F15" s="4327" t="s">
        <v>658</v>
      </c>
      <c r="G15" s="4328"/>
      <c r="H15" s="4328"/>
      <c r="I15" s="4328"/>
      <c r="J15" s="4329"/>
      <c r="K15" s="50"/>
      <c r="L15" s="167"/>
      <c r="N15" s="1497" t="s">
        <v>11406</v>
      </c>
      <c r="O15" s="4290" t="s">
        <v>11431</v>
      </c>
      <c r="P15" s="4290"/>
      <c r="Q15" s="4290"/>
      <c r="R15" s="4291"/>
      <c r="T15" s="287">
        <f t="shared" si="1"/>
        <v>13</v>
      </c>
      <c r="U15" s="239" t="s">
        <v>670</v>
      </c>
      <c r="V15" s="261" t="s">
        <v>7034</v>
      </c>
      <c r="W15" s="1330" t="s">
        <v>670</v>
      </c>
      <c r="X15" s="1094" t="s">
        <v>670</v>
      </c>
      <c r="Y15" s="296" t="s">
        <v>11167</v>
      </c>
      <c r="Z15" s="1316" t="s">
        <v>9127</v>
      </c>
      <c r="AA15" s="489">
        <v>25</v>
      </c>
      <c r="AB15" s="1261">
        <v>25</v>
      </c>
      <c r="AC15" s="239" t="s">
        <v>678</v>
      </c>
      <c r="AD15" s="261" t="s">
        <v>7039</v>
      </c>
      <c r="AE15" s="1330" t="s">
        <v>678</v>
      </c>
      <c r="AF15" s="1094" t="s">
        <v>678</v>
      </c>
      <c r="AG15" s="1094" t="s">
        <v>11176</v>
      </c>
    </row>
    <row r="16" spans="1:33" x14ac:dyDescent="0.25">
      <c r="B16" s="856"/>
      <c r="C16" s="857"/>
      <c r="D16" s="858"/>
      <c r="E16" s="50"/>
      <c r="F16" s="50"/>
      <c r="G16" s="50"/>
      <c r="H16" s="33"/>
      <c r="I16" s="50"/>
      <c r="J16" s="807"/>
      <c r="K16" s="50"/>
      <c r="L16" s="167"/>
      <c r="N16" s="79" t="s">
        <v>11422</v>
      </c>
      <c r="O16" s="4281" t="s">
        <v>11432</v>
      </c>
      <c r="P16" s="4281"/>
      <c r="Q16" s="4281"/>
      <c r="R16" s="4292"/>
      <c r="T16" s="287">
        <f t="shared" si="1"/>
        <v>14</v>
      </c>
      <c r="U16" s="239" t="s">
        <v>670</v>
      </c>
      <c r="V16" s="261" t="s">
        <v>7035</v>
      </c>
      <c r="W16" s="1330" t="s">
        <v>670</v>
      </c>
      <c r="X16" s="1094" t="s">
        <v>670</v>
      </c>
      <c r="Y16" s="296" t="s">
        <v>11167</v>
      </c>
      <c r="Z16" s="1316" t="s">
        <v>11270</v>
      </c>
      <c r="AA16" s="489">
        <v>27</v>
      </c>
      <c r="AB16" s="444"/>
      <c r="AC16" s="239" t="s">
        <v>679</v>
      </c>
      <c r="AD16" s="261" t="s">
        <v>7041</v>
      </c>
      <c r="AE16" s="1330" t="s">
        <v>679</v>
      </c>
      <c r="AF16" s="1094" t="s">
        <v>679</v>
      </c>
      <c r="AG16" s="1094" t="s">
        <v>11177</v>
      </c>
    </row>
    <row r="17" spans="2:33" x14ac:dyDescent="0.25">
      <c r="B17" s="4332" t="s">
        <v>657</v>
      </c>
      <c r="C17" s="4333"/>
      <c r="D17" s="4334"/>
      <c r="E17" s="848"/>
      <c r="F17" s="1384"/>
      <c r="G17" s="1384"/>
      <c r="H17" s="1384"/>
      <c r="I17" s="1384"/>
      <c r="J17" s="849"/>
      <c r="K17" s="1384"/>
      <c r="L17" s="1385"/>
      <c r="N17" s="1395" t="s">
        <v>11433</v>
      </c>
      <c r="O17" s="4299" t="s">
        <v>11434</v>
      </c>
      <c r="P17" s="4299"/>
      <c r="Q17" s="4299"/>
      <c r="R17" s="4300"/>
      <c r="T17" s="386">
        <f t="shared" si="1"/>
        <v>15</v>
      </c>
      <c r="U17" t="s">
        <v>670</v>
      </c>
      <c r="V17" s="25" t="s">
        <v>6948</v>
      </c>
      <c r="W17" s="181" t="s">
        <v>670</v>
      </c>
      <c r="X17" s="59" t="s">
        <v>670</v>
      </c>
      <c r="Y17" s="7" t="s">
        <v>11167</v>
      </c>
      <c r="Z17" s="1315" t="s">
        <v>11271</v>
      </c>
      <c r="AA17" s="1275">
        <v>32</v>
      </c>
      <c r="AB17" s="1276">
        <v>32</v>
      </c>
      <c r="AC17" s="239" t="s">
        <v>681</v>
      </c>
      <c r="AD17" s="261" t="s">
        <v>7042</v>
      </c>
      <c r="AE17" s="1330" t="s">
        <v>681</v>
      </c>
      <c r="AF17" s="1094" t="s">
        <v>681</v>
      </c>
      <c r="AG17" s="1094" t="s">
        <v>11180</v>
      </c>
    </row>
    <row r="18" spans="2:33" x14ac:dyDescent="0.25">
      <c r="B18" s="1359"/>
      <c r="C18" s="1360"/>
      <c r="D18" s="1361"/>
      <c r="E18" s="198" t="s">
        <v>645</v>
      </c>
      <c r="F18" s="4330" t="s">
        <v>662</v>
      </c>
      <c r="G18" s="3741"/>
      <c r="H18" s="3741"/>
      <c r="I18" s="3741"/>
      <c r="J18" s="3742"/>
      <c r="K18" s="49"/>
      <c r="L18" s="195"/>
      <c r="O18" s="4301"/>
      <c r="P18" s="4301"/>
      <c r="Q18" s="4301"/>
      <c r="R18" s="4301"/>
      <c r="T18" s="386">
        <f t="shared" si="1"/>
        <v>16</v>
      </c>
      <c r="U18" t="s">
        <v>670</v>
      </c>
      <c r="V18" s="25" t="s">
        <v>6949</v>
      </c>
      <c r="W18" s="181" t="s">
        <v>670</v>
      </c>
      <c r="X18" s="59" t="s">
        <v>670</v>
      </c>
      <c r="Y18" s="7" t="s">
        <v>11167</v>
      </c>
      <c r="Z18" s="1316" t="s">
        <v>11271</v>
      </c>
      <c r="AA18" s="489">
        <v>33</v>
      </c>
      <c r="AB18" s="1261">
        <v>33</v>
      </c>
      <c r="AC18" s="239" t="s">
        <v>681</v>
      </c>
      <c r="AD18" s="261" t="s">
        <v>6959</v>
      </c>
      <c r="AE18" s="1330" t="s">
        <v>681</v>
      </c>
      <c r="AF18" s="1094" t="s">
        <v>681</v>
      </c>
      <c r="AG18" s="1094" t="s">
        <v>11180</v>
      </c>
    </row>
    <row r="19" spans="2:33" x14ac:dyDescent="0.25">
      <c r="B19" s="1362"/>
      <c r="C19" s="1363" t="s">
        <v>1082</v>
      </c>
      <c r="D19" s="1364"/>
      <c r="E19" s="821" t="s">
        <v>650</v>
      </c>
      <c r="F19" s="4327" t="s">
        <v>649</v>
      </c>
      <c r="G19" s="4328"/>
      <c r="H19" s="4328"/>
      <c r="I19" s="4328"/>
      <c r="J19" s="4329"/>
      <c r="K19" s="49"/>
      <c r="L19" s="195"/>
      <c r="N19" s="1492" t="s">
        <v>11386</v>
      </c>
      <c r="O19" s="4287" t="s">
        <v>11435</v>
      </c>
      <c r="P19" s="4288"/>
      <c r="Q19" s="4288"/>
      <c r="R19" s="4289"/>
      <c r="T19" s="386">
        <f t="shared" si="1"/>
        <v>17</v>
      </c>
      <c r="U19" t="s">
        <v>670</v>
      </c>
      <c r="V19" s="25" t="s">
        <v>6950</v>
      </c>
      <c r="W19" s="181" t="s">
        <v>670</v>
      </c>
      <c r="X19" s="59" t="s">
        <v>670</v>
      </c>
      <c r="Y19" s="7" t="s">
        <v>11167</v>
      </c>
      <c r="Z19" s="1316" t="s">
        <v>11272</v>
      </c>
      <c r="AA19" s="489">
        <v>35</v>
      </c>
      <c r="AB19" s="1269"/>
      <c r="AC19" s="239" t="s">
        <v>683</v>
      </c>
      <c r="AD19" s="261" t="s">
        <v>7043</v>
      </c>
      <c r="AE19" s="1330" t="s">
        <v>683</v>
      </c>
      <c r="AF19" s="1094" t="s">
        <v>683</v>
      </c>
      <c r="AG19" s="1094" t="s">
        <v>11182</v>
      </c>
    </row>
    <row r="20" spans="2:33" x14ac:dyDescent="0.25">
      <c r="B20" s="859"/>
      <c r="C20" s="860"/>
      <c r="D20" s="860"/>
      <c r="E20" s="808"/>
      <c r="F20" s="49"/>
      <c r="G20" s="49"/>
      <c r="H20" s="49"/>
      <c r="I20" s="49"/>
      <c r="J20" s="810"/>
      <c r="K20" s="49"/>
      <c r="L20" s="195"/>
      <c r="N20" s="1497" t="s">
        <v>11406</v>
      </c>
      <c r="O20" s="4290" t="s">
        <v>11436</v>
      </c>
      <c r="P20" s="4290"/>
      <c r="Q20" s="4290"/>
      <c r="R20" s="4291"/>
      <c r="T20" s="287">
        <f t="shared" si="1"/>
        <v>18</v>
      </c>
      <c r="U20" s="239" t="s">
        <v>670</v>
      </c>
      <c r="V20" s="261" t="s">
        <v>7036</v>
      </c>
      <c r="W20" s="1330" t="s">
        <v>670</v>
      </c>
      <c r="X20" s="1094" t="s">
        <v>670</v>
      </c>
      <c r="Y20" s="296" t="s">
        <v>11167</v>
      </c>
      <c r="Z20" s="1316" t="s">
        <v>11273</v>
      </c>
      <c r="AA20" s="489">
        <v>37</v>
      </c>
      <c r="AB20" s="1261">
        <v>37</v>
      </c>
      <c r="AC20" s="239" t="s">
        <v>685</v>
      </c>
      <c r="AD20" s="261" t="s">
        <v>6962</v>
      </c>
      <c r="AE20" s="1330" t="s">
        <v>685</v>
      </c>
      <c r="AF20" s="1094" t="s">
        <v>685</v>
      </c>
      <c r="AG20" s="1094" t="s">
        <v>11184</v>
      </c>
    </row>
    <row r="21" spans="2:33" x14ac:dyDescent="0.25">
      <c r="B21" s="1369"/>
      <c r="C21" s="1370"/>
      <c r="D21" s="1383"/>
      <c r="E21" s="198" t="s">
        <v>645</v>
      </c>
      <c r="F21" s="4331" t="s">
        <v>663</v>
      </c>
      <c r="G21" s="3404"/>
      <c r="H21" s="3404"/>
      <c r="I21" s="3404"/>
      <c r="J21" s="3405"/>
      <c r="K21" s="49"/>
      <c r="L21" s="195"/>
      <c r="N21" s="79" t="s">
        <v>11422</v>
      </c>
      <c r="O21" s="4281" t="s">
        <v>11438</v>
      </c>
      <c r="P21" s="4281"/>
      <c r="Q21" s="4281"/>
      <c r="R21" s="4292"/>
      <c r="T21" s="386">
        <f t="shared" si="1"/>
        <v>19</v>
      </c>
      <c r="U21" t="s">
        <v>677</v>
      </c>
      <c r="V21" s="25" t="s">
        <v>7037</v>
      </c>
      <c r="W21" s="181" t="s">
        <v>677</v>
      </c>
      <c r="X21" s="59" t="s">
        <v>677</v>
      </c>
      <c r="Y21" s="7" t="s">
        <v>11174</v>
      </c>
      <c r="Z21" s="1316" t="s">
        <v>11274</v>
      </c>
      <c r="AA21" s="489">
        <v>38</v>
      </c>
      <c r="AB21" s="1261">
        <v>38</v>
      </c>
      <c r="AC21" s="239" t="s">
        <v>686</v>
      </c>
      <c r="AD21" s="261" t="s">
        <v>7044</v>
      </c>
      <c r="AE21" s="1330" t="s">
        <v>686</v>
      </c>
      <c r="AF21" s="1094" t="s">
        <v>686</v>
      </c>
      <c r="AG21" s="1094" t="s">
        <v>11185</v>
      </c>
    </row>
    <row r="22" spans="2:33" x14ac:dyDescent="0.25">
      <c r="B22" s="1362"/>
      <c r="C22" s="1363" t="s">
        <v>660</v>
      </c>
      <c r="D22" s="1364"/>
      <c r="E22" s="821" t="s">
        <v>650</v>
      </c>
      <c r="F22" s="4327" t="s">
        <v>658</v>
      </c>
      <c r="G22" s="4328"/>
      <c r="H22" s="4328"/>
      <c r="I22" s="4328"/>
      <c r="J22" s="4329"/>
      <c r="K22" s="49"/>
      <c r="L22" s="195"/>
      <c r="N22" s="1395" t="s">
        <v>11433</v>
      </c>
      <c r="O22" s="4299" t="s">
        <v>11437</v>
      </c>
      <c r="P22" s="4299"/>
      <c r="Q22" s="4299"/>
      <c r="R22" s="4300"/>
      <c r="T22" s="386">
        <f t="shared" si="1"/>
        <v>20</v>
      </c>
      <c r="U22" t="s">
        <v>677</v>
      </c>
      <c r="V22" s="25" t="s">
        <v>6951</v>
      </c>
      <c r="W22" s="181" t="s">
        <v>677</v>
      </c>
      <c r="X22" s="59" t="s">
        <v>677</v>
      </c>
      <c r="Y22" s="7" t="s">
        <v>11174</v>
      </c>
      <c r="Z22" s="1316" t="s">
        <v>11275</v>
      </c>
      <c r="AA22" s="489">
        <v>39</v>
      </c>
      <c r="AB22" s="1261">
        <v>39</v>
      </c>
      <c r="AC22" s="239" t="s">
        <v>687</v>
      </c>
      <c r="AD22" s="261" t="s">
        <v>7045</v>
      </c>
      <c r="AE22" s="1330" t="s">
        <v>687</v>
      </c>
      <c r="AF22" s="1094" t="s">
        <v>687</v>
      </c>
      <c r="AG22" s="1094" t="s">
        <v>11186</v>
      </c>
    </row>
    <row r="23" spans="2:33" x14ac:dyDescent="0.25">
      <c r="B23" s="859"/>
      <c r="C23" s="860"/>
      <c r="D23" s="860"/>
      <c r="E23" s="808"/>
      <c r="F23" s="49"/>
      <c r="G23" s="49"/>
      <c r="H23" s="687"/>
      <c r="I23" s="49"/>
      <c r="J23" s="810"/>
      <c r="K23" s="49"/>
      <c r="L23" s="195"/>
      <c r="N23" s="14"/>
      <c r="O23" s="4288"/>
      <c r="P23" s="4288"/>
      <c r="Q23" s="4288"/>
      <c r="R23" s="4288"/>
      <c r="T23" s="386">
        <f t="shared" si="1"/>
        <v>21</v>
      </c>
      <c r="U23" t="s">
        <v>677</v>
      </c>
      <c r="V23" s="25" t="s">
        <v>6952</v>
      </c>
      <c r="W23" s="181" t="s">
        <v>677</v>
      </c>
      <c r="X23" s="59" t="s">
        <v>677</v>
      </c>
      <c r="Y23" s="7" t="s">
        <v>11175</v>
      </c>
      <c r="Z23" s="1316" t="s">
        <v>11276</v>
      </c>
      <c r="AA23" s="489">
        <v>41</v>
      </c>
      <c r="AB23" s="1261">
        <v>41</v>
      </c>
      <c r="AC23" s="239" t="s">
        <v>689</v>
      </c>
      <c r="AD23" s="261" t="s">
        <v>7046</v>
      </c>
      <c r="AE23" s="1330" t="s">
        <v>689</v>
      </c>
      <c r="AF23" s="1094" t="s">
        <v>689</v>
      </c>
      <c r="AG23" s="1094" t="s">
        <v>11188</v>
      </c>
    </row>
    <row r="24" spans="2:33" ht="15.75" thickBot="1" x14ac:dyDescent="0.3">
      <c r="B24" s="1369"/>
      <c r="C24" s="1370"/>
      <c r="D24" s="1370"/>
      <c r="E24" s="198" t="s">
        <v>645</v>
      </c>
      <c r="F24" s="4324" t="s">
        <v>667</v>
      </c>
      <c r="G24" s="4325"/>
      <c r="H24" s="4326"/>
      <c r="I24" s="806" t="s">
        <v>646</v>
      </c>
      <c r="J24" s="198" t="s">
        <v>668</v>
      </c>
      <c r="K24" s="49"/>
      <c r="L24" s="195"/>
      <c r="N24" s="1494" t="s">
        <v>11387</v>
      </c>
      <c r="O24" s="4287" t="s">
        <v>11435</v>
      </c>
      <c r="P24" s="4288"/>
      <c r="Q24" s="4288"/>
      <c r="R24" s="4289"/>
      <c r="T24" s="287">
        <f t="shared" si="1"/>
        <v>22</v>
      </c>
      <c r="U24" s="239" t="s">
        <v>677</v>
      </c>
      <c r="V24" s="261" t="s">
        <v>7038</v>
      </c>
      <c r="W24" s="1330" t="s">
        <v>677</v>
      </c>
      <c r="X24" s="1094" t="s">
        <v>677</v>
      </c>
      <c r="Y24" s="296" t="s">
        <v>11174</v>
      </c>
      <c r="Z24" s="1316" t="s">
        <v>11277</v>
      </c>
      <c r="AA24" s="489">
        <v>42</v>
      </c>
      <c r="AB24" s="1261">
        <v>42</v>
      </c>
      <c r="AC24" s="239" t="s">
        <v>690</v>
      </c>
      <c r="AD24" s="261" t="s">
        <v>7047</v>
      </c>
      <c r="AE24" s="1330" t="s">
        <v>690</v>
      </c>
      <c r="AF24" s="1094" t="s">
        <v>690</v>
      </c>
      <c r="AG24" s="1094" t="s">
        <v>11189</v>
      </c>
    </row>
    <row r="25" spans="2:33" x14ac:dyDescent="0.25">
      <c r="B25" s="1362"/>
      <c r="C25" s="1363" t="s">
        <v>669</v>
      </c>
      <c r="D25" s="1363"/>
      <c r="E25" s="821" t="s">
        <v>650</v>
      </c>
      <c r="F25" s="4321" t="s">
        <v>665</v>
      </c>
      <c r="G25" s="4322"/>
      <c r="H25" s="4323"/>
      <c r="I25" s="822"/>
      <c r="J25" s="822"/>
      <c r="K25" s="49"/>
      <c r="L25" s="195"/>
      <c r="N25" s="1497" t="s">
        <v>11406</v>
      </c>
      <c r="O25" s="4290" t="s">
        <v>11439</v>
      </c>
      <c r="P25" s="4290"/>
      <c r="Q25" s="4290"/>
      <c r="R25" s="4291"/>
      <c r="T25" s="287">
        <f t="shared" si="1"/>
        <v>23</v>
      </c>
      <c r="U25" s="239" t="s">
        <v>677</v>
      </c>
      <c r="V25" s="261" t="s">
        <v>6953</v>
      </c>
      <c r="W25" s="1330" t="s">
        <v>677</v>
      </c>
      <c r="X25" s="1094" t="s">
        <v>677</v>
      </c>
      <c r="Y25" s="296" t="s">
        <v>11174</v>
      </c>
      <c r="Z25" s="1316" t="s">
        <v>11278</v>
      </c>
      <c r="AA25" s="489">
        <v>43</v>
      </c>
      <c r="AB25" s="1261">
        <v>43</v>
      </c>
      <c r="AC25" s="239" t="s">
        <v>691</v>
      </c>
      <c r="AD25" s="261" t="s">
        <v>6964</v>
      </c>
      <c r="AE25" s="1330" t="s">
        <v>691</v>
      </c>
      <c r="AF25" s="1094" t="s">
        <v>691</v>
      </c>
      <c r="AG25" s="1094" t="s">
        <v>11190</v>
      </c>
    </row>
    <row r="26" spans="2:33" x14ac:dyDescent="0.25">
      <c r="B26" s="1362"/>
      <c r="C26" s="1363"/>
      <c r="D26" s="1363"/>
      <c r="E26" s="846"/>
      <c r="F26" s="818" t="s">
        <v>659</v>
      </c>
      <c r="G26" s="818" t="s">
        <v>1606</v>
      </c>
      <c r="H26" s="818" t="s">
        <v>664</v>
      </c>
      <c r="I26" s="49"/>
      <c r="J26" s="810"/>
      <c r="K26" s="49"/>
      <c r="L26" s="195"/>
      <c r="N26" s="79" t="s">
        <v>11422</v>
      </c>
      <c r="O26" s="4281" t="s">
        <v>11438</v>
      </c>
      <c r="P26" s="4281"/>
      <c r="Q26" s="4281"/>
      <c r="R26" s="4292"/>
      <c r="T26" s="386">
        <f>T25+1</f>
        <v>24</v>
      </c>
      <c r="U26" t="s">
        <v>677</v>
      </c>
      <c r="V26" s="25" t="s">
        <v>6954</v>
      </c>
      <c r="W26" s="181" t="s">
        <v>677</v>
      </c>
      <c r="X26" s="59" t="s">
        <v>677</v>
      </c>
      <c r="Y26" s="7" t="s">
        <v>11174</v>
      </c>
      <c r="Z26" s="1317" t="s">
        <v>11279</v>
      </c>
      <c r="AA26" s="489">
        <v>44</v>
      </c>
      <c r="AB26" s="1261">
        <v>44</v>
      </c>
      <c r="AC26" s="239" t="s">
        <v>692</v>
      </c>
      <c r="AD26" s="261" t="s">
        <v>7048</v>
      </c>
      <c r="AE26" s="1330" t="s">
        <v>692</v>
      </c>
      <c r="AF26" s="1094" t="s">
        <v>692</v>
      </c>
      <c r="AG26" s="1094" t="s">
        <v>11191</v>
      </c>
    </row>
    <row r="27" spans="2:33" x14ac:dyDescent="0.25">
      <c r="B27" s="1371"/>
      <c r="C27" s="1372"/>
      <c r="D27" s="1372"/>
      <c r="E27" s="847"/>
      <c r="F27" s="687"/>
      <c r="G27" s="687"/>
      <c r="H27" s="687"/>
      <c r="I27" s="49"/>
      <c r="J27" s="810"/>
      <c r="K27" s="49"/>
      <c r="L27" s="195"/>
      <c r="N27" s="1395" t="s">
        <v>11448</v>
      </c>
      <c r="O27" s="4299" t="s">
        <v>11441</v>
      </c>
      <c r="P27" s="4299"/>
      <c r="Q27" s="4299"/>
      <c r="R27" s="4300"/>
      <c r="T27" s="287">
        <f t="shared" ref="T27:T35" si="2">T26+1</f>
        <v>25</v>
      </c>
      <c r="U27" s="239" t="s">
        <v>678</v>
      </c>
      <c r="V27" s="261" t="s">
        <v>7039</v>
      </c>
      <c r="W27" s="1330" t="s">
        <v>678</v>
      </c>
      <c r="X27" s="1094" t="s">
        <v>678</v>
      </c>
      <c r="Y27" s="296" t="s">
        <v>11176</v>
      </c>
      <c r="Z27" s="1338" t="s">
        <v>11280</v>
      </c>
      <c r="AA27" s="489">
        <v>47</v>
      </c>
      <c r="AB27" s="1261">
        <v>47</v>
      </c>
      <c r="AC27" s="239" t="s">
        <v>694</v>
      </c>
      <c r="AD27" s="261" t="s">
        <v>7050</v>
      </c>
      <c r="AE27" s="1330" t="s">
        <v>694</v>
      </c>
      <c r="AF27" s="1094" t="s">
        <v>694</v>
      </c>
      <c r="AG27" s="1094" t="s">
        <v>11193</v>
      </c>
    </row>
    <row r="28" spans="2:33" x14ac:dyDescent="0.25">
      <c r="B28" s="864"/>
      <c r="C28" s="865"/>
      <c r="D28" s="1373"/>
      <c r="E28" s="841"/>
      <c r="F28" s="839"/>
      <c r="G28" s="839"/>
      <c r="H28" s="839"/>
      <c r="I28" s="841"/>
      <c r="J28" s="842"/>
      <c r="K28" s="49"/>
      <c r="L28" s="195"/>
      <c r="N28" s="14"/>
      <c r="O28" s="4288"/>
      <c r="P28" s="4288"/>
      <c r="Q28" s="4288"/>
      <c r="R28" s="4288"/>
      <c r="T28" s="386">
        <f t="shared" si="2"/>
        <v>26</v>
      </c>
      <c r="U28" t="s">
        <v>678</v>
      </c>
      <c r="V28" s="25" t="s">
        <v>7040</v>
      </c>
      <c r="W28" s="181" t="s">
        <v>678</v>
      </c>
      <c r="X28" s="59" t="s">
        <v>678</v>
      </c>
      <c r="Y28" s="7" t="s">
        <v>11176</v>
      </c>
      <c r="Z28" s="1339" t="s">
        <v>11268</v>
      </c>
      <c r="AA28" s="489">
        <v>49</v>
      </c>
      <c r="AB28" s="1261">
        <v>49</v>
      </c>
      <c r="AC28" s="239" t="s">
        <v>677</v>
      </c>
      <c r="AD28" s="261" t="s">
        <v>7052</v>
      </c>
      <c r="AE28" s="1330" t="s">
        <v>677</v>
      </c>
      <c r="AF28" s="1094" t="s">
        <v>677</v>
      </c>
      <c r="AG28" s="1094" t="s">
        <v>11174</v>
      </c>
    </row>
    <row r="29" spans="2:33" x14ac:dyDescent="0.25">
      <c r="B29" s="859"/>
      <c r="C29" s="860"/>
      <c r="D29" s="1374"/>
      <c r="E29" s="49"/>
      <c r="F29" s="198" t="s">
        <v>648</v>
      </c>
      <c r="G29" s="829" t="s">
        <v>645</v>
      </c>
      <c r="H29" s="199"/>
      <c r="I29" s="49"/>
      <c r="J29" s="810"/>
      <c r="K29" s="49"/>
      <c r="L29" s="195"/>
      <c r="N29" s="1493" t="s">
        <v>1854</v>
      </c>
      <c r="O29" s="4287" t="s">
        <v>11415</v>
      </c>
      <c r="P29" s="4288"/>
      <c r="Q29" s="4288"/>
      <c r="R29" s="4289"/>
      <c r="T29" s="287">
        <f t="shared" si="2"/>
        <v>27</v>
      </c>
      <c r="U29" s="239" t="s">
        <v>679</v>
      </c>
      <c r="V29" s="261" t="s">
        <v>7041</v>
      </c>
      <c r="W29" s="1330" t="s">
        <v>679</v>
      </c>
      <c r="X29" s="1094" t="s">
        <v>679</v>
      </c>
      <c r="Y29" s="296" t="s">
        <v>11177</v>
      </c>
      <c r="Z29" s="1322" t="s">
        <v>11285</v>
      </c>
      <c r="AA29" s="1312">
        <v>53</v>
      </c>
      <c r="AB29" s="1261">
        <v>53</v>
      </c>
      <c r="AC29" s="239" t="s">
        <v>695</v>
      </c>
      <c r="AD29" s="261" t="s">
        <v>7054</v>
      </c>
      <c r="AE29" s="1330" t="s">
        <v>695</v>
      </c>
      <c r="AF29" s="1094" t="s">
        <v>695</v>
      </c>
      <c r="AG29" s="1094" t="s">
        <v>11194</v>
      </c>
    </row>
    <row r="30" spans="2:33" x14ac:dyDescent="0.25">
      <c r="B30" s="859"/>
      <c r="C30" s="860"/>
      <c r="D30" s="1374"/>
      <c r="E30" s="805"/>
      <c r="F30" s="821" t="s">
        <v>649</v>
      </c>
      <c r="G30" s="821" t="s">
        <v>649</v>
      </c>
      <c r="H30" s="821" t="s">
        <v>649</v>
      </c>
      <c r="I30" s="1367"/>
      <c r="J30" s="1368"/>
      <c r="K30" s="49"/>
      <c r="L30" s="195"/>
      <c r="N30" s="124" t="s">
        <v>11406</v>
      </c>
      <c r="O30" s="4290" t="s">
        <v>11416</v>
      </c>
      <c r="P30" s="4290"/>
      <c r="Q30" s="4290"/>
      <c r="R30" s="4291"/>
      <c r="T30" s="386">
        <f t="shared" si="2"/>
        <v>28</v>
      </c>
      <c r="U30" t="s">
        <v>680</v>
      </c>
      <c r="V30" s="25" t="s">
        <v>6955</v>
      </c>
      <c r="W30" s="181" t="s">
        <v>680</v>
      </c>
      <c r="X30" s="59" t="s">
        <v>680</v>
      </c>
      <c r="Y30" s="7" t="s">
        <v>11178</v>
      </c>
      <c r="Z30" s="1340" t="s">
        <v>11286</v>
      </c>
      <c r="AA30" s="489">
        <v>54</v>
      </c>
      <c r="AB30" s="1269"/>
      <c r="AC30" s="239" t="s">
        <v>696</v>
      </c>
      <c r="AD30" s="261" t="s">
        <v>6968</v>
      </c>
      <c r="AE30" s="1330" t="s">
        <v>696</v>
      </c>
      <c r="AF30" s="1094" t="s">
        <v>696</v>
      </c>
      <c r="AG30" s="1336" t="s">
        <v>11195</v>
      </c>
    </row>
    <row r="31" spans="2:33" x14ac:dyDescent="0.25">
      <c r="B31" s="859"/>
      <c r="C31" s="860"/>
      <c r="D31" s="1374" t="s">
        <v>710</v>
      </c>
      <c r="E31" s="805"/>
      <c r="F31" s="49"/>
      <c r="G31" s="834"/>
      <c r="H31" s="49"/>
      <c r="I31" s="49"/>
      <c r="J31" s="810"/>
      <c r="K31" s="49"/>
      <c r="L31" s="195"/>
      <c r="N31" s="79" t="s">
        <v>11408</v>
      </c>
      <c r="O31" s="4281" t="s">
        <v>11440</v>
      </c>
      <c r="P31" s="4281"/>
      <c r="Q31" s="4281"/>
      <c r="R31" s="4292"/>
      <c r="T31" s="386">
        <f t="shared" si="2"/>
        <v>29</v>
      </c>
      <c r="U31" t="s">
        <v>680</v>
      </c>
      <c r="V31" s="25" t="s">
        <v>6956</v>
      </c>
      <c r="W31" s="181" t="s">
        <v>680</v>
      </c>
      <c r="X31" s="59" t="s">
        <v>680</v>
      </c>
      <c r="Y31" s="7" t="s">
        <v>11178</v>
      </c>
      <c r="Z31" s="1338" t="s">
        <v>11287</v>
      </c>
      <c r="AA31" s="489">
        <v>55</v>
      </c>
      <c r="AB31" s="1261">
        <v>55</v>
      </c>
      <c r="AC31" s="239" t="s">
        <v>694</v>
      </c>
      <c r="AD31" s="261" t="s">
        <v>7055</v>
      </c>
      <c r="AE31" s="1330" t="s">
        <v>694</v>
      </c>
      <c r="AF31" s="1094" t="s">
        <v>694</v>
      </c>
      <c r="AG31" s="1336" t="s">
        <v>11214</v>
      </c>
    </row>
    <row r="32" spans="2:33" x14ac:dyDescent="0.25">
      <c r="B32" s="859"/>
      <c r="C32" s="860"/>
      <c r="D32" s="1374"/>
      <c r="E32" s="805"/>
      <c r="F32" s="687"/>
      <c r="G32" s="830" t="s">
        <v>648</v>
      </c>
      <c r="H32" s="49"/>
      <c r="I32" s="49"/>
      <c r="J32" s="810"/>
      <c r="K32" s="49"/>
      <c r="L32" s="195"/>
      <c r="N32" s="1395" t="s">
        <v>11417</v>
      </c>
      <c r="O32" s="4299" t="s">
        <v>11418</v>
      </c>
      <c r="P32" s="4299"/>
      <c r="Q32" s="4299"/>
      <c r="R32" s="4300"/>
      <c r="T32" s="386">
        <f t="shared" si="2"/>
        <v>30</v>
      </c>
      <c r="U32" t="s">
        <v>680</v>
      </c>
      <c r="V32" s="25" t="s">
        <v>6957</v>
      </c>
      <c r="W32" s="181" t="s">
        <v>680</v>
      </c>
      <c r="X32" s="59" t="s">
        <v>680</v>
      </c>
      <c r="Y32" s="7" t="s">
        <v>11178</v>
      </c>
      <c r="Z32" s="1338" t="s">
        <v>11287</v>
      </c>
      <c r="AA32" s="489">
        <v>56</v>
      </c>
      <c r="AB32" s="1261">
        <v>56</v>
      </c>
      <c r="AC32" s="239" t="s">
        <v>694</v>
      </c>
      <c r="AD32" s="261" t="s">
        <v>7056</v>
      </c>
      <c r="AE32" s="1330" t="s">
        <v>11164</v>
      </c>
      <c r="AF32" s="1094" t="s">
        <v>11164</v>
      </c>
      <c r="AG32" s="1094" t="s">
        <v>11164</v>
      </c>
    </row>
    <row r="33" spans="2:33" x14ac:dyDescent="0.25">
      <c r="B33" s="859"/>
      <c r="C33" s="860"/>
      <c r="D33" s="1374"/>
      <c r="E33" s="832"/>
      <c r="F33" s="687"/>
      <c r="G33" s="821" t="s">
        <v>649</v>
      </c>
      <c r="H33" s="687"/>
      <c r="I33" s="49"/>
      <c r="J33" s="810"/>
      <c r="K33" s="49"/>
      <c r="L33" s="195"/>
      <c r="O33" s="4301"/>
      <c r="P33" s="4301"/>
      <c r="Q33" s="4301"/>
      <c r="R33" s="4301"/>
      <c r="T33" s="386">
        <f t="shared" si="2"/>
        <v>31</v>
      </c>
      <c r="U33" t="s">
        <v>680</v>
      </c>
      <c r="V33" s="25" t="s">
        <v>6958</v>
      </c>
      <c r="W33" s="181" t="s">
        <v>680</v>
      </c>
      <c r="X33" s="59" t="s">
        <v>680</v>
      </c>
      <c r="Y33" s="7" t="s">
        <v>11179</v>
      </c>
      <c r="Z33" s="1338" t="s">
        <v>11287</v>
      </c>
      <c r="AA33" s="489">
        <v>59</v>
      </c>
      <c r="AB33" s="1261">
        <v>59</v>
      </c>
      <c r="AC33" s="239" t="s">
        <v>694</v>
      </c>
      <c r="AD33" s="261" t="s">
        <v>6970</v>
      </c>
      <c r="AE33" s="1330" t="s">
        <v>694</v>
      </c>
      <c r="AF33" s="1094" t="s">
        <v>694</v>
      </c>
      <c r="AG33" s="1336" t="s">
        <v>11197</v>
      </c>
    </row>
    <row r="34" spans="2:33" x14ac:dyDescent="0.25">
      <c r="B34" s="861"/>
      <c r="C34" s="862"/>
      <c r="D34" s="1375"/>
      <c r="E34" s="843"/>
      <c r="F34" s="844"/>
      <c r="G34" s="844"/>
      <c r="H34" s="844"/>
      <c r="I34" s="844"/>
      <c r="J34" s="845"/>
      <c r="K34" s="49"/>
      <c r="L34" s="195"/>
      <c r="N34" s="1095" t="s">
        <v>11419</v>
      </c>
      <c r="O34" s="4287" t="s">
        <v>11420</v>
      </c>
      <c r="P34" s="4288"/>
      <c r="Q34" s="4288"/>
      <c r="R34" s="4289"/>
      <c r="T34" s="287">
        <f t="shared" si="2"/>
        <v>32</v>
      </c>
      <c r="U34" s="239" t="s">
        <v>681</v>
      </c>
      <c r="V34" s="261" t="s">
        <v>7042</v>
      </c>
      <c r="W34" s="1330" t="s">
        <v>681</v>
      </c>
      <c r="X34" s="1094" t="s">
        <v>681</v>
      </c>
      <c r="Y34" s="296" t="s">
        <v>11180</v>
      </c>
      <c r="Z34" s="1322" t="s">
        <v>11290</v>
      </c>
      <c r="AA34" s="1269"/>
      <c r="AB34" s="1277">
        <v>90</v>
      </c>
      <c r="AC34" s="239" t="s">
        <v>703</v>
      </c>
      <c r="AD34" s="261" t="s">
        <v>6988</v>
      </c>
      <c r="AE34" s="1330" t="s">
        <v>703</v>
      </c>
      <c r="AF34" s="1094" t="s">
        <v>703</v>
      </c>
      <c r="AG34" s="1094" t="s">
        <v>11200</v>
      </c>
    </row>
    <row r="35" spans="2:33" x14ac:dyDescent="0.25">
      <c r="B35" s="864"/>
      <c r="C35" s="865"/>
      <c r="D35" s="1373"/>
      <c r="E35" s="838"/>
      <c r="F35" s="839"/>
      <c r="G35" s="840"/>
      <c r="H35" s="839"/>
      <c r="I35" s="841"/>
      <c r="J35" s="842"/>
      <c r="K35" s="49"/>
      <c r="L35" s="195"/>
      <c r="N35" s="83" t="s">
        <v>11406</v>
      </c>
      <c r="O35" s="3906" t="s">
        <v>11421</v>
      </c>
      <c r="P35" s="3906"/>
      <c r="Q35" s="3906"/>
      <c r="R35" s="3934"/>
      <c r="T35" s="287">
        <f t="shared" si="2"/>
        <v>33</v>
      </c>
      <c r="U35" s="239" t="s">
        <v>681</v>
      </c>
      <c r="V35" s="261" t="s">
        <v>6959</v>
      </c>
      <c r="W35" s="1330" t="s">
        <v>681</v>
      </c>
      <c r="X35" s="1094" t="s">
        <v>681</v>
      </c>
      <c r="Y35" s="296" t="s">
        <v>11180</v>
      </c>
      <c r="Z35" s="1322" t="s">
        <v>11291</v>
      </c>
      <c r="AA35" s="1269"/>
      <c r="AB35" s="1277">
        <v>95</v>
      </c>
      <c r="AC35" s="239" t="s">
        <v>703</v>
      </c>
      <c r="AD35" s="261" t="s">
        <v>6993</v>
      </c>
      <c r="AE35" s="1330" t="s">
        <v>11166</v>
      </c>
      <c r="AF35" s="1334" t="s">
        <v>11166</v>
      </c>
      <c r="AG35" s="1094" t="s">
        <v>11204</v>
      </c>
    </row>
    <row r="36" spans="2:33" x14ac:dyDescent="0.25">
      <c r="B36" s="859"/>
      <c r="C36" s="860"/>
      <c r="D36" s="1374"/>
      <c r="E36" s="833"/>
      <c r="F36" s="342" t="s">
        <v>648</v>
      </c>
      <c r="G36" s="829" t="s">
        <v>648</v>
      </c>
      <c r="H36" s="806"/>
      <c r="I36" s="49"/>
      <c r="J36" s="810"/>
      <c r="K36" s="49"/>
      <c r="L36" s="195"/>
      <c r="N36" s="86" t="s">
        <v>11422</v>
      </c>
      <c r="O36" s="3903" t="s">
        <v>11423</v>
      </c>
      <c r="P36" s="3903"/>
      <c r="Q36" s="3903"/>
      <c r="R36" s="3929"/>
      <c r="T36" s="386">
        <f t="shared" ref="T36:T66" si="3">T35+1</f>
        <v>34</v>
      </c>
      <c r="U36" t="s">
        <v>682</v>
      </c>
      <c r="V36" s="25" t="s">
        <v>6960</v>
      </c>
      <c r="W36" s="181" t="s">
        <v>682</v>
      </c>
      <c r="X36" s="59" t="s">
        <v>682</v>
      </c>
      <c r="Y36" s="7" t="s">
        <v>11181</v>
      </c>
      <c r="Z36" s="1340" t="s">
        <v>11289</v>
      </c>
      <c r="AA36" s="509">
        <v>112</v>
      </c>
      <c r="AB36" s="1277">
        <v>112</v>
      </c>
      <c r="AC36" s="295" t="s">
        <v>675</v>
      </c>
      <c r="AD36" s="428" t="s">
        <v>7010</v>
      </c>
      <c r="AE36" s="1331" t="s">
        <v>694</v>
      </c>
      <c r="AF36" s="1335" t="s">
        <v>694</v>
      </c>
      <c r="AG36" s="1337" t="s">
        <v>11193</v>
      </c>
    </row>
    <row r="37" spans="2:33" x14ac:dyDescent="0.25">
      <c r="B37" s="859"/>
      <c r="C37" s="860"/>
      <c r="D37" s="1374"/>
      <c r="E37" s="833"/>
      <c r="F37" s="821" t="s">
        <v>658</v>
      </c>
      <c r="G37" s="821" t="s">
        <v>658</v>
      </c>
      <c r="H37" s="821" t="s">
        <v>658</v>
      </c>
      <c r="I37" s="49"/>
      <c r="J37" s="810"/>
      <c r="K37" s="49"/>
      <c r="L37" s="195"/>
      <c r="N37" s="70" t="s">
        <v>11424</v>
      </c>
      <c r="O37" s="4299" t="s">
        <v>11425</v>
      </c>
      <c r="P37" s="4299"/>
      <c r="Q37" s="4299"/>
      <c r="R37" s="4300"/>
      <c r="T37" s="287">
        <f t="shared" si="3"/>
        <v>35</v>
      </c>
      <c r="U37" s="239" t="s">
        <v>683</v>
      </c>
      <c r="V37" s="261" t="s">
        <v>7043</v>
      </c>
      <c r="W37" s="1330" t="s">
        <v>683</v>
      </c>
      <c r="X37" s="1094" t="s">
        <v>683</v>
      </c>
      <c r="Y37" s="296" t="s">
        <v>11182</v>
      </c>
    </row>
    <row r="38" spans="2:33" x14ac:dyDescent="0.25">
      <c r="B38" s="859"/>
      <c r="C38" s="860"/>
      <c r="D38" s="1374" t="s">
        <v>9361</v>
      </c>
      <c r="E38" s="833"/>
      <c r="F38" s="49"/>
      <c r="G38" s="834"/>
      <c r="H38" s="49"/>
      <c r="I38" s="49"/>
      <c r="J38" s="810"/>
      <c r="K38" s="49"/>
      <c r="L38" s="195"/>
      <c r="N38" s="14"/>
      <c r="O38" s="4288"/>
      <c r="P38" s="4288"/>
      <c r="Q38" s="4288"/>
      <c r="R38" s="4288"/>
      <c r="T38" s="386">
        <f t="shared" si="3"/>
        <v>36</v>
      </c>
      <c r="U38" t="s">
        <v>684</v>
      </c>
      <c r="V38" s="25" t="s">
        <v>6961</v>
      </c>
      <c r="W38" s="181" t="s">
        <v>684</v>
      </c>
      <c r="X38" s="59" t="s">
        <v>684</v>
      </c>
      <c r="Y38" s="7" t="s">
        <v>11183</v>
      </c>
      <c r="Z38" s="48"/>
      <c r="AA38" s="4"/>
      <c r="AB38" s="4"/>
      <c r="AE38" s="48"/>
      <c r="AF38" s="2"/>
      <c r="AG38" s="2"/>
    </row>
    <row r="39" spans="2:33" x14ac:dyDescent="0.25">
      <c r="B39" s="859"/>
      <c r="C39" s="860"/>
      <c r="D39" s="1374"/>
      <c r="E39" s="833"/>
      <c r="F39" s="49"/>
      <c r="G39" s="830" t="s">
        <v>9362</v>
      </c>
      <c r="H39" s="49"/>
      <c r="I39" s="49"/>
      <c r="J39" s="49"/>
      <c r="K39" s="829"/>
      <c r="L39" s="836" t="s">
        <v>9363</v>
      </c>
      <c r="N39" s="883" t="s">
        <v>1852</v>
      </c>
      <c r="O39" s="4287" t="s">
        <v>11405</v>
      </c>
      <c r="P39" s="4288"/>
      <c r="Q39" s="4288"/>
      <c r="R39" s="4289"/>
      <c r="T39" s="287">
        <f t="shared" si="3"/>
        <v>37</v>
      </c>
      <c r="U39" s="239" t="s">
        <v>685</v>
      </c>
      <c r="V39" s="261" t="s">
        <v>6962</v>
      </c>
      <c r="W39" s="1330" t="s">
        <v>685</v>
      </c>
      <c r="X39" s="1094" t="s">
        <v>685</v>
      </c>
      <c r="Y39" s="296" t="s">
        <v>11184</v>
      </c>
      <c r="Z39" s="48"/>
      <c r="AA39" s="4"/>
      <c r="AB39" s="4"/>
    </row>
    <row r="40" spans="2:33" x14ac:dyDescent="0.25">
      <c r="B40" s="859"/>
      <c r="C40" s="860"/>
      <c r="D40" s="1374"/>
      <c r="E40" s="833"/>
      <c r="F40" s="49"/>
      <c r="G40" s="821" t="s">
        <v>658</v>
      </c>
      <c r="H40" s="49"/>
      <c r="I40" s="49"/>
      <c r="J40" s="49"/>
      <c r="K40" s="831"/>
      <c r="L40" s="837" t="s">
        <v>8774</v>
      </c>
      <c r="N40" s="124" t="s">
        <v>11406</v>
      </c>
      <c r="O40" s="4290" t="s">
        <v>11407</v>
      </c>
      <c r="P40" s="4290"/>
      <c r="Q40" s="4290"/>
      <c r="R40" s="4291"/>
      <c r="T40" s="287">
        <f t="shared" si="3"/>
        <v>38</v>
      </c>
      <c r="U40" s="239" t="s">
        <v>686</v>
      </c>
      <c r="V40" s="261" t="s">
        <v>7044</v>
      </c>
      <c r="W40" s="1330" t="s">
        <v>686</v>
      </c>
      <c r="X40" s="1094" t="s">
        <v>686</v>
      </c>
      <c r="Y40" s="296" t="s">
        <v>11185</v>
      </c>
      <c r="Z40" s="48"/>
      <c r="AA40" s="4"/>
      <c r="AB40" s="4"/>
    </row>
    <row r="41" spans="2:33" x14ac:dyDescent="0.25">
      <c r="B41" s="866"/>
      <c r="C41" s="867"/>
      <c r="D41" s="1376"/>
      <c r="E41" s="835"/>
      <c r="F41" s="1386"/>
      <c r="G41" s="1386"/>
      <c r="H41" s="1386"/>
      <c r="I41" s="1386"/>
      <c r="J41" s="1387"/>
      <c r="K41" s="3798" t="s">
        <v>1607</v>
      </c>
      <c r="L41" s="3800"/>
      <c r="N41" s="79" t="s">
        <v>11408</v>
      </c>
      <c r="O41" s="4281" t="s">
        <v>11409</v>
      </c>
      <c r="P41" s="4281"/>
      <c r="Q41" s="4281"/>
      <c r="R41" s="4292"/>
      <c r="T41" s="287">
        <f t="shared" si="3"/>
        <v>39</v>
      </c>
      <c r="U41" s="239" t="s">
        <v>687</v>
      </c>
      <c r="V41" s="261" t="s">
        <v>7045</v>
      </c>
      <c r="W41" s="1330" t="s">
        <v>687</v>
      </c>
      <c r="X41" s="1094" t="s">
        <v>687</v>
      </c>
      <c r="Y41" s="296" t="s">
        <v>11186</v>
      </c>
      <c r="Z41" s="48"/>
      <c r="AA41" s="4"/>
      <c r="AB41" s="4"/>
    </row>
    <row r="42" spans="2:33" x14ac:dyDescent="0.25">
      <c r="N42" s="1395" t="s">
        <v>11410</v>
      </c>
      <c r="O42" s="4299" t="s">
        <v>11411</v>
      </c>
      <c r="P42" s="4299"/>
      <c r="Q42" s="4299"/>
      <c r="R42" s="4300"/>
      <c r="T42" s="386">
        <f t="shared" si="3"/>
        <v>40</v>
      </c>
      <c r="U42" t="s">
        <v>688</v>
      </c>
      <c r="V42" s="25" t="s">
        <v>6963</v>
      </c>
      <c r="W42" s="181" t="s">
        <v>688</v>
      </c>
      <c r="X42" s="59" t="s">
        <v>688</v>
      </c>
      <c r="Y42" s="7" t="s">
        <v>11187</v>
      </c>
      <c r="Z42" s="48"/>
      <c r="AA42" s="4"/>
      <c r="AB42" s="4"/>
      <c r="AE42" s="48"/>
      <c r="AF42" s="2"/>
      <c r="AG42" s="2"/>
    </row>
    <row r="43" spans="2:33" x14ac:dyDescent="0.25">
      <c r="O43" s="4301"/>
      <c r="P43" s="4301"/>
      <c r="Q43" s="4301"/>
      <c r="R43" s="4301"/>
      <c r="T43" s="287">
        <f>T42+1</f>
        <v>41</v>
      </c>
      <c r="U43" s="239" t="s">
        <v>689</v>
      </c>
      <c r="V43" s="261" t="s">
        <v>7046</v>
      </c>
      <c r="W43" s="1330" t="s">
        <v>689</v>
      </c>
      <c r="X43" s="1094" t="s">
        <v>689</v>
      </c>
      <c r="Y43" s="296" t="s">
        <v>11188</v>
      </c>
      <c r="Z43" s="48"/>
      <c r="AA43" s="4"/>
      <c r="AB43" s="4"/>
      <c r="AE43" s="48"/>
      <c r="AF43" s="2"/>
      <c r="AG43" s="2"/>
    </row>
    <row r="44" spans="2:33" x14ac:dyDescent="0.25">
      <c r="N44" s="1498" t="s">
        <v>1855</v>
      </c>
      <c r="O44" s="4287" t="s">
        <v>11405</v>
      </c>
      <c r="P44" s="4288"/>
      <c r="Q44" s="4288"/>
      <c r="R44" s="4289"/>
      <c r="T44" s="287">
        <f t="shared" si="3"/>
        <v>42</v>
      </c>
      <c r="U44" s="239" t="s">
        <v>690</v>
      </c>
      <c r="V44" s="261" t="s">
        <v>7047</v>
      </c>
      <c r="W44" s="1330" t="s">
        <v>690</v>
      </c>
      <c r="X44" s="1094" t="s">
        <v>690</v>
      </c>
      <c r="Y44" s="296" t="s">
        <v>11189</v>
      </c>
      <c r="Z44" s="48"/>
      <c r="AA44" s="4"/>
      <c r="AB44" s="4"/>
      <c r="AE44" s="48"/>
      <c r="AF44" s="2"/>
      <c r="AG44" s="2"/>
    </row>
    <row r="45" spans="2:33" x14ac:dyDescent="0.25">
      <c r="N45" s="124" t="s">
        <v>11406</v>
      </c>
      <c r="O45" s="4290" t="s">
        <v>11445</v>
      </c>
      <c r="P45" s="4290"/>
      <c r="Q45" s="4290"/>
      <c r="R45" s="4291"/>
      <c r="T45" s="287">
        <f t="shared" si="3"/>
        <v>43</v>
      </c>
      <c r="U45" s="239" t="s">
        <v>691</v>
      </c>
      <c r="V45" s="261" t="s">
        <v>6964</v>
      </c>
      <c r="W45" s="1330" t="s">
        <v>691</v>
      </c>
      <c r="X45" s="1094" t="s">
        <v>691</v>
      </c>
      <c r="Y45" s="296" t="s">
        <v>11190</v>
      </c>
      <c r="Z45" s="48"/>
      <c r="AA45" s="4"/>
      <c r="AB45" s="4"/>
      <c r="AE45" s="48"/>
      <c r="AF45" s="2"/>
      <c r="AG45" s="2"/>
    </row>
    <row r="46" spans="2:33" x14ac:dyDescent="0.25">
      <c r="N46" s="79" t="s">
        <v>11408</v>
      </c>
      <c r="O46" s="4281" t="s">
        <v>11446</v>
      </c>
      <c r="P46" s="4281"/>
      <c r="Q46" s="4281"/>
      <c r="R46" s="4292"/>
      <c r="T46" s="287">
        <f t="shared" si="3"/>
        <v>44</v>
      </c>
      <c r="U46" s="239" t="s">
        <v>692</v>
      </c>
      <c r="V46" s="261" t="s">
        <v>7048</v>
      </c>
      <c r="W46" s="1330" t="s">
        <v>692</v>
      </c>
      <c r="X46" s="1094" t="s">
        <v>692</v>
      </c>
      <c r="Y46" s="296" t="s">
        <v>11191</v>
      </c>
      <c r="Z46" s="48"/>
      <c r="AA46" s="14"/>
      <c r="AB46" s="4"/>
      <c r="AE46" s="48"/>
      <c r="AF46" s="2"/>
      <c r="AG46" s="2"/>
    </row>
    <row r="47" spans="2:33" x14ac:dyDescent="0.25">
      <c r="N47" s="1395" t="s">
        <v>11410</v>
      </c>
      <c r="O47" s="4299" t="s">
        <v>11447</v>
      </c>
      <c r="P47" s="4299"/>
      <c r="Q47" s="4299"/>
      <c r="R47" s="4300"/>
      <c r="T47" s="386">
        <f t="shared" si="3"/>
        <v>45</v>
      </c>
      <c r="U47" t="s">
        <v>693</v>
      </c>
      <c r="V47" s="25" t="s">
        <v>6965</v>
      </c>
      <c r="W47" s="181" t="s">
        <v>693</v>
      </c>
      <c r="X47" s="59" t="s">
        <v>693</v>
      </c>
      <c r="Y47" s="7" t="s">
        <v>11192</v>
      </c>
      <c r="Z47" s="48"/>
      <c r="AA47" s="14"/>
      <c r="AB47" s="4"/>
      <c r="AE47" s="48"/>
      <c r="AF47" s="2"/>
      <c r="AG47" s="2"/>
    </row>
    <row r="48" spans="2:33" x14ac:dyDescent="0.25">
      <c r="O48" s="4301"/>
      <c r="P48" s="4301"/>
      <c r="Q48" s="4301"/>
      <c r="R48" s="4301"/>
      <c r="T48" s="386">
        <f t="shared" si="3"/>
        <v>46</v>
      </c>
      <c r="U48" t="s">
        <v>694</v>
      </c>
      <c r="V48" s="25" t="s">
        <v>7049</v>
      </c>
      <c r="W48" s="181" t="s">
        <v>694</v>
      </c>
      <c r="X48" s="59" t="s">
        <v>694</v>
      </c>
      <c r="Y48" s="7" t="s">
        <v>11193</v>
      </c>
      <c r="Z48" s="48"/>
      <c r="AA48" s="14"/>
      <c r="AB48" s="4"/>
      <c r="AE48" s="48"/>
      <c r="AF48" s="2"/>
      <c r="AG48" s="2"/>
    </row>
    <row r="49" spans="1:33" x14ac:dyDescent="0.25">
      <c r="N49" s="1403" t="s">
        <v>11389</v>
      </c>
      <c r="O49" s="4287" t="s">
        <v>11426</v>
      </c>
      <c r="P49" s="4288"/>
      <c r="Q49" s="4288"/>
      <c r="R49" s="4289"/>
      <c r="T49" s="287">
        <f t="shared" si="3"/>
        <v>47</v>
      </c>
      <c r="U49" s="239" t="s">
        <v>694</v>
      </c>
      <c r="V49" s="261" t="s">
        <v>7050</v>
      </c>
      <c r="W49" s="1330" t="s">
        <v>694</v>
      </c>
      <c r="X49" s="1094" t="s">
        <v>694</v>
      </c>
      <c r="Y49" s="296" t="s">
        <v>11193</v>
      </c>
      <c r="Z49" s="1257"/>
      <c r="AA49" s="14"/>
      <c r="AB49" s="4"/>
      <c r="AE49" s="48"/>
      <c r="AF49" s="2"/>
      <c r="AG49" s="2"/>
    </row>
    <row r="50" spans="1:33" x14ac:dyDescent="0.25">
      <c r="N50" s="83" t="s">
        <v>11406</v>
      </c>
      <c r="O50" s="3906" t="s">
        <v>11427</v>
      </c>
      <c r="P50" s="3906"/>
      <c r="Q50" s="3906"/>
      <c r="R50" s="3934"/>
      <c r="T50" s="386">
        <f t="shared" si="3"/>
        <v>48</v>
      </c>
      <c r="U50" t="s">
        <v>694</v>
      </c>
      <c r="V50" s="25" t="s">
        <v>7051</v>
      </c>
      <c r="W50" s="181" t="s">
        <v>694</v>
      </c>
      <c r="X50" s="59" t="s">
        <v>694</v>
      </c>
      <c r="Y50" s="7" t="s">
        <v>11193</v>
      </c>
      <c r="Z50" s="48"/>
      <c r="AA50" s="14"/>
      <c r="AB50" s="4"/>
      <c r="AE50" s="48"/>
      <c r="AF50" s="2"/>
      <c r="AG50" s="2"/>
    </row>
    <row r="51" spans="1:33" x14ac:dyDescent="0.25">
      <c r="N51" s="86" t="s">
        <v>11408</v>
      </c>
      <c r="O51" s="3903" t="s">
        <v>11428</v>
      </c>
      <c r="P51" s="3903"/>
      <c r="Q51" s="3903"/>
      <c r="R51" s="3929"/>
      <c r="T51" s="287">
        <f t="shared" si="3"/>
        <v>49</v>
      </c>
      <c r="U51" s="239" t="s">
        <v>677</v>
      </c>
      <c r="V51" s="261" t="s">
        <v>7052</v>
      </c>
      <c r="W51" s="1330" t="s">
        <v>677</v>
      </c>
      <c r="X51" s="1094" t="s">
        <v>677</v>
      </c>
      <c r="Y51" s="296" t="s">
        <v>11174</v>
      </c>
      <c r="Z51" s="48"/>
      <c r="AA51" s="14"/>
      <c r="AB51" s="4"/>
      <c r="AE51" s="48"/>
      <c r="AF51" s="2"/>
      <c r="AG51" s="2"/>
    </row>
    <row r="52" spans="1:33" x14ac:dyDescent="0.25">
      <c r="N52" s="70" t="s">
        <v>11429</v>
      </c>
      <c r="O52" s="3909" t="s">
        <v>11430</v>
      </c>
      <c r="P52" s="3909"/>
      <c r="Q52" s="3909"/>
      <c r="R52" s="3910"/>
      <c r="T52" s="386">
        <f t="shared" si="3"/>
        <v>50</v>
      </c>
      <c r="U52" t="s">
        <v>677</v>
      </c>
      <c r="V52" s="25" t="s">
        <v>6966</v>
      </c>
      <c r="W52" s="181" t="s">
        <v>677</v>
      </c>
      <c r="X52" s="59" t="s">
        <v>677</v>
      </c>
      <c r="Y52" s="7" t="s">
        <v>11174</v>
      </c>
      <c r="Z52" s="48"/>
      <c r="AA52" s="14"/>
      <c r="AB52" s="4"/>
      <c r="AE52" s="48"/>
      <c r="AF52" s="2"/>
      <c r="AG52" s="2"/>
    </row>
    <row r="53" spans="1:33" x14ac:dyDescent="0.25">
      <c r="S53" s="385"/>
      <c r="T53" s="386">
        <f t="shared" si="3"/>
        <v>51</v>
      </c>
      <c r="U53" t="s">
        <v>677</v>
      </c>
      <c r="V53" s="25" t="s">
        <v>6967</v>
      </c>
      <c r="W53" s="181" t="s">
        <v>677</v>
      </c>
      <c r="X53" s="59" t="s">
        <v>677</v>
      </c>
      <c r="Y53" s="7" t="s">
        <v>11174</v>
      </c>
      <c r="Z53" s="48"/>
      <c r="AA53" s="14"/>
      <c r="AB53" s="4"/>
    </row>
    <row r="54" spans="1:33" x14ac:dyDescent="0.25">
      <c r="A54" s="3712" t="s">
        <v>1363</v>
      </c>
      <c r="B54" s="3713"/>
      <c r="C54" s="3713"/>
      <c r="D54" s="3713"/>
      <c r="E54" s="3713"/>
      <c r="F54" s="3713"/>
      <c r="G54" s="3713"/>
      <c r="H54" s="3713"/>
      <c r="I54" s="3713"/>
      <c r="J54" s="3713"/>
      <c r="K54" s="3713"/>
      <c r="L54" s="3713"/>
      <c r="M54" s="3713"/>
      <c r="N54" s="3713"/>
      <c r="O54" s="3713"/>
      <c r="P54" s="3713"/>
      <c r="Q54" s="3713"/>
      <c r="R54" s="3714"/>
      <c r="S54" s="14"/>
      <c r="T54" s="386">
        <f t="shared" si="3"/>
        <v>52</v>
      </c>
      <c r="U54" t="s">
        <v>671</v>
      </c>
      <c r="V54" s="25" t="s">
        <v>7053</v>
      </c>
      <c r="W54" s="181" t="s">
        <v>671</v>
      </c>
      <c r="X54" s="59" t="s">
        <v>671</v>
      </c>
      <c r="Y54" s="7" t="s">
        <v>11168</v>
      </c>
      <c r="Z54" s="48"/>
      <c r="AA54" s="14"/>
      <c r="AB54" s="4"/>
    </row>
    <row r="55" spans="1:33" x14ac:dyDescent="0.25">
      <c r="A55" s="435" t="s">
        <v>8691</v>
      </c>
      <c r="B55" s="435" t="s">
        <v>101</v>
      </c>
      <c r="C55" s="435" t="s">
        <v>102</v>
      </c>
      <c r="T55" s="287">
        <f t="shared" si="3"/>
        <v>53</v>
      </c>
      <c r="U55" s="239" t="s">
        <v>695</v>
      </c>
      <c r="V55" s="261" t="s">
        <v>7054</v>
      </c>
      <c r="W55" s="1330" t="s">
        <v>695</v>
      </c>
      <c r="X55" s="1094" t="s">
        <v>695</v>
      </c>
      <c r="Y55" s="296" t="s">
        <v>11194</v>
      </c>
      <c r="Z55" s="48"/>
      <c r="AA55" s="14"/>
      <c r="AB55" s="4"/>
    </row>
    <row r="56" spans="1:33" x14ac:dyDescent="0.25">
      <c r="T56" s="287">
        <f t="shared" si="3"/>
        <v>54</v>
      </c>
      <c r="U56" s="239" t="s">
        <v>696</v>
      </c>
      <c r="V56" s="261" t="s">
        <v>6968</v>
      </c>
      <c r="W56" s="1330" t="s">
        <v>696</v>
      </c>
      <c r="X56" s="1094" t="s">
        <v>696</v>
      </c>
      <c r="Y56" s="1325" t="s">
        <v>11195</v>
      </c>
      <c r="Z56" s="48"/>
      <c r="AA56" s="14"/>
      <c r="AB56" s="4"/>
    </row>
    <row r="57" spans="1:33" x14ac:dyDescent="0.25">
      <c r="A57" s="3903"/>
      <c r="B57" s="3903"/>
      <c r="C57" s="3903"/>
      <c r="D57" s="3903"/>
      <c r="E57" s="3903"/>
      <c r="F57" s="3903"/>
      <c r="G57" s="3903"/>
      <c r="H57" s="3903"/>
      <c r="I57" s="3903"/>
      <c r="J57" s="3903"/>
      <c r="K57" s="3903"/>
      <c r="L57" s="3903"/>
      <c r="M57" s="3903"/>
      <c r="N57" s="3903"/>
      <c r="O57" s="3903"/>
      <c r="P57" s="3903"/>
      <c r="Q57" s="3903"/>
      <c r="R57" s="3903"/>
      <c r="T57" s="287">
        <f t="shared" si="3"/>
        <v>55</v>
      </c>
      <c r="U57" s="239" t="s">
        <v>694</v>
      </c>
      <c r="V57" s="261" t="s">
        <v>7055</v>
      </c>
      <c r="W57" s="1330" t="s">
        <v>694</v>
      </c>
      <c r="X57" s="1094" t="s">
        <v>694</v>
      </c>
      <c r="Y57" s="1325" t="s">
        <v>11214</v>
      </c>
      <c r="Z57" s="48"/>
      <c r="AA57" s="14"/>
      <c r="AB57" s="4"/>
      <c r="AE57" s="48"/>
      <c r="AF57" s="2"/>
      <c r="AG57" s="2"/>
    </row>
    <row r="58" spans="1:33" x14ac:dyDescent="0.25">
      <c r="A58" s="4281" t="s">
        <v>8707</v>
      </c>
      <c r="B58" s="4281"/>
      <c r="C58" s="4281"/>
      <c r="D58" s="4281"/>
      <c r="E58" s="4281"/>
      <c r="F58" s="4281"/>
      <c r="G58" s="4281"/>
      <c r="H58" s="4281"/>
      <c r="I58" s="4281"/>
      <c r="J58" s="4281"/>
      <c r="K58" s="4281"/>
      <c r="L58" s="4281"/>
      <c r="M58" s="4281"/>
      <c r="N58" s="4281"/>
      <c r="O58" s="4281"/>
      <c r="P58" s="4281"/>
      <c r="Q58" s="4281"/>
      <c r="R58" s="4281"/>
      <c r="S58" s="14"/>
      <c r="T58" s="287">
        <f t="shared" si="3"/>
        <v>56</v>
      </c>
      <c r="U58" s="239" t="s">
        <v>694</v>
      </c>
      <c r="V58" s="261" t="s">
        <v>7056</v>
      </c>
      <c r="W58" s="1330" t="s">
        <v>11164</v>
      </c>
      <c r="X58" s="1094" t="s">
        <v>11164</v>
      </c>
      <c r="Y58" s="296" t="s">
        <v>11164</v>
      </c>
      <c r="Z58" s="48"/>
      <c r="AA58" s="14"/>
      <c r="AB58" s="4"/>
      <c r="AE58" s="48"/>
      <c r="AF58" s="2"/>
      <c r="AG58" s="2"/>
    </row>
    <row r="59" spans="1:33" x14ac:dyDescent="0.25">
      <c r="A59" s="3903" t="s">
        <v>8727</v>
      </c>
      <c r="B59" s="3903"/>
      <c r="C59" s="3903"/>
      <c r="D59" s="3903"/>
      <c r="E59" s="3903"/>
      <c r="F59" s="3903"/>
      <c r="G59" s="3903"/>
      <c r="H59" s="3903"/>
      <c r="I59" s="3903"/>
      <c r="J59" s="3903"/>
      <c r="K59" s="3903"/>
      <c r="L59" s="3903"/>
      <c r="M59" s="3903"/>
      <c r="N59" s="3903"/>
      <c r="O59" s="3903"/>
      <c r="P59" s="3903"/>
      <c r="Q59" s="3903"/>
      <c r="R59" s="3903"/>
      <c r="T59" s="386">
        <f t="shared" si="3"/>
        <v>57</v>
      </c>
      <c r="U59" t="s">
        <v>694</v>
      </c>
      <c r="V59" s="25" t="s">
        <v>7057</v>
      </c>
      <c r="W59" s="181" t="s">
        <v>694</v>
      </c>
      <c r="X59" s="59" t="s">
        <v>694</v>
      </c>
      <c r="Y59" s="7" t="s">
        <v>11196</v>
      </c>
      <c r="Z59" s="48"/>
      <c r="AA59" s="14"/>
      <c r="AB59" s="4"/>
    </row>
    <row r="60" spans="1:33" x14ac:dyDescent="0.25">
      <c r="A60" s="3903"/>
      <c r="B60" s="3903"/>
      <c r="C60" s="3903"/>
      <c r="D60" s="3903"/>
      <c r="E60" s="3903"/>
      <c r="F60" s="3903"/>
      <c r="G60" s="3903"/>
      <c r="H60" s="3903"/>
      <c r="I60" s="3903"/>
      <c r="J60" s="3903"/>
      <c r="K60" s="3903"/>
      <c r="L60" s="3903"/>
      <c r="M60" s="3903"/>
      <c r="N60" s="3903"/>
      <c r="O60" s="3903"/>
      <c r="P60" s="3903"/>
      <c r="Q60" s="3903"/>
      <c r="R60" s="3903"/>
      <c r="T60" s="386">
        <f t="shared" si="3"/>
        <v>58</v>
      </c>
      <c r="U60" t="s">
        <v>694</v>
      </c>
      <c r="V60" s="25" t="s">
        <v>6969</v>
      </c>
      <c r="W60" s="181" t="s">
        <v>694</v>
      </c>
      <c r="X60" s="59" t="s">
        <v>694</v>
      </c>
      <c r="Y60" s="7" t="s">
        <v>11193</v>
      </c>
      <c r="Z60" s="48"/>
      <c r="AA60" s="14"/>
      <c r="AB60" s="4"/>
      <c r="AE60" s="48"/>
      <c r="AF60" s="2"/>
      <c r="AG60" s="2"/>
    </row>
    <row r="61" spans="1:33" x14ac:dyDescent="0.25">
      <c r="D61" s="433" t="s">
        <v>8673</v>
      </c>
      <c r="E61" s="4338" t="s">
        <v>8674</v>
      </c>
      <c r="F61" s="4339"/>
      <c r="G61" s="4339"/>
      <c r="H61" s="4339"/>
      <c r="I61" s="4339"/>
      <c r="J61" s="4339"/>
      <c r="K61" s="4339"/>
      <c r="L61" s="4339"/>
      <c r="M61" s="4340"/>
      <c r="N61" s="433" t="s">
        <v>8673</v>
      </c>
      <c r="O61" s="433" t="s">
        <v>8674</v>
      </c>
      <c r="P61" s="433" t="s">
        <v>8675</v>
      </c>
      <c r="Q61" s="433" t="s">
        <v>8676</v>
      </c>
      <c r="T61" s="287">
        <f t="shared" si="3"/>
        <v>59</v>
      </c>
      <c r="U61" s="239" t="s">
        <v>694</v>
      </c>
      <c r="V61" s="261" t="s">
        <v>6970</v>
      </c>
      <c r="W61" s="1330" t="s">
        <v>694</v>
      </c>
      <c r="X61" s="1094" t="s">
        <v>694</v>
      </c>
      <c r="Y61" s="1325" t="s">
        <v>11197</v>
      </c>
      <c r="Z61" s="48"/>
      <c r="AA61" s="14"/>
      <c r="AB61" s="4"/>
    </row>
    <row r="62" spans="1:33" x14ac:dyDescent="0.25">
      <c r="D62" s="445" t="s">
        <v>8708</v>
      </c>
      <c r="E62" s="4341" t="s">
        <v>9077</v>
      </c>
      <c r="F62" s="4342"/>
      <c r="G62" s="4342"/>
      <c r="H62" s="4342"/>
      <c r="I62" s="4342"/>
      <c r="J62" s="4342"/>
      <c r="K62" s="4342"/>
      <c r="L62" s="4342"/>
      <c r="M62" s="4343"/>
      <c r="N62" s="443" t="s">
        <v>8677</v>
      </c>
      <c r="O62" s="443" t="s">
        <v>8678</v>
      </c>
      <c r="P62" s="434"/>
      <c r="Q62" s="443"/>
      <c r="T62" s="386">
        <f t="shared" si="3"/>
        <v>60</v>
      </c>
      <c r="U62" t="s">
        <v>697</v>
      </c>
      <c r="V62" s="25" t="s">
        <v>6971</v>
      </c>
      <c r="W62" s="181" t="s">
        <v>697</v>
      </c>
      <c r="X62" s="59" t="s">
        <v>697</v>
      </c>
      <c r="Y62" s="1325" t="s">
        <v>11198</v>
      </c>
      <c r="Z62" s="48"/>
      <c r="AA62" s="14"/>
      <c r="AB62" s="4"/>
      <c r="AE62" s="48"/>
      <c r="AF62" s="2"/>
      <c r="AG62" s="2"/>
    </row>
    <row r="63" spans="1:33" x14ac:dyDescent="0.25">
      <c r="D63" s="199"/>
      <c r="E63" s="4330"/>
      <c r="F63" s="3741"/>
      <c r="G63" s="3741"/>
      <c r="H63" s="3741"/>
      <c r="I63" s="3741"/>
      <c r="J63" s="3741"/>
      <c r="K63" s="3741"/>
      <c r="L63" s="3741"/>
      <c r="M63" s="3742"/>
      <c r="N63" s="199"/>
      <c r="O63" s="199"/>
      <c r="P63" s="444" t="s">
        <v>1893</v>
      </c>
      <c r="Q63" s="199"/>
      <c r="T63" s="386">
        <f t="shared" si="3"/>
        <v>61</v>
      </c>
      <c r="U63" t="s">
        <v>698</v>
      </c>
      <c r="V63" s="25" t="s">
        <v>6972</v>
      </c>
      <c r="W63" s="181" t="s">
        <v>698</v>
      </c>
      <c r="X63" s="59" t="s">
        <v>698</v>
      </c>
      <c r="Y63" s="7" t="s">
        <v>11199</v>
      </c>
      <c r="Z63" s="48"/>
      <c r="AA63" s="14"/>
      <c r="AB63" s="4"/>
      <c r="AE63" s="48"/>
      <c r="AF63" s="2"/>
      <c r="AG63" s="2"/>
    </row>
    <row r="64" spans="1:33" x14ac:dyDescent="0.25">
      <c r="D64" s="4306"/>
      <c r="E64" s="469"/>
      <c r="F64" s="470" t="s">
        <v>8771</v>
      </c>
      <c r="G64" s="471"/>
      <c r="H64" s="4353" t="s">
        <v>646</v>
      </c>
      <c r="I64" s="4354"/>
      <c r="J64" s="4355"/>
      <c r="K64" s="469"/>
      <c r="L64" s="470" t="s">
        <v>8771</v>
      </c>
      <c r="M64" s="471"/>
      <c r="N64" s="4309"/>
      <c r="O64" s="4310"/>
      <c r="P64" s="4310"/>
      <c r="Q64" s="4311"/>
      <c r="T64" s="386">
        <f t="shared" si="3"/>
        <v>62</v>
      </c>
      <c r="U64" t="s">
        <v>694</v>
      </c>
      <c r="V64" s="25" t="s">
        <v>6973</v>
      </c>
      <c r="W64" s="1342" t="s">
        <v>11165</v>
      </c>
      <c r="X64" s="1334" t="s">
        <v>11165</v>
      </c>
      <c r="Y64" s="7" t="s">
        <v>11197</v>
      </c>
      <c r="Z64" s="48"/>
      <c r="AA64" s="14"/>
      <c r="AB64" s="4"/>
      <c r="AE64" s="48"/>
      <c r="AF64" s="2"/>
      <c r="AG64" s="2"/>
    </row>
    <row r="65" spans="1:33" x14ac:dyDescent="0.25">
      <c r="D65" s="4307"/>
      <c r="E65" s="443" t="s">
        <v>8679</v>
      </c>
      <c r="F65" s="443" t="s">
        <v>8680</v>
      </c>
      <c r="G65" s="443" t="s">
        <v>8681</v>
      </c>
      <c r="H65" s="4341"/>
      <c r="I65" s="4342"/>
      <c r="J65" s="4343"/>
      <c r="K65" s="443" t="s">
        <v>8768</v>
      </c>
      <c r="L65" s="443" t="s">
        <v>8769</v>
      </c>
      <c r="M65" s="443" t="s">
        <v>8770</v>
      </c>
      <c r="N65" s="4312"/>
      <c r="O65" s="4313"/>
      <c r="P65" s="4313"/>
      <c r="Q65" s="4314"/>
      <c r="T65" s="386">
        <f t="shared" si="3"/>
        <v>63</v>
      </c>
      <c r="U65" t="s">
        <v>694</v>
      </c>
      <c r="V65" s="25" t="s">
        <v>6974</v>
      </c>
      <c r="W65" s="181" t="s">
        <v>694</v>
      </c>
      <c r="X65" s="59" t="s">
        <v>694</v>
      </c>
      <c r="Y65" s="7" t="s">
        <v>11193</v>
      </c>
      <c r="Z65" s="48"/>
      <c r="AA65" s="14"/>
      <c r="AB65" s="4"/>
    </row>
    <row r="66" spans="1:33" x14ac:dyDescent="0.25">
      <c r="D66" s="4308"/>
      <c r="E66" s="11" t="s">
        <v>8682</v>
      </c>
      <c r="F66" s="15" t="s">
        <v>8683</v>
      </c>
      <c r="G66" s="12" t="s">
        <v>8684</v>
      </c>
      <c r="H66" s="11"/>
      <c r="I66" s="15"/>
      <c r="J66" s="12"/>
      <c r="K66" s="15" t="s">
        <v>8682</v>
      </c>
      <c r="L66" s="15" t="s">
        <v>8685</v>
      </c>
      <c r="M66" s="12" t="s">
        <v>8684</v>
      </c>
      <c r="N66" s="4303" t="s">
        <v>8709</v>
      </c>
      <c r="O66" s="4304"/>
      <c r="P66" s="4304"/>
      <c r="Q66" s="4305"/>
      <c r="T66" s="386">
        <f t="shared" si="3"/>
        <v>64</v>
      </c>
      <c r="U66" t="s">
        <v>699</v>
      </c>
      <c r="V66" s="25" t="s">
        <v>6975</v>
      </c>
      <c r="W66" s="181" t="s">
        <v>671</v>
      </c>
      <c r="X66" s="59" t="s">
        <v>671</v>
      </c>
      <c r="Y66" s="7" t="s">
        <v>11168</v>
      </c>
      <c r="Z66" s="48"/>
      <c r="AA66" s="14"/>
      <c r="AB66" s="4"/>
    </row>
    <row r="67" spans="1:33" x14ac:dyDescent="0.25">
      <c r="A67" s="3903"/>
      <c r="B67" s="3903"/>
      <c r="C67" s="3903"/>
      <c r="D67" s="3903"/>
      <c r="E67" s="3903"/>
      <c r="F67" s="3903"/>
      <c r="G67" s="3903"/>
      <c r="H67" s="3903"/>
      <c r="I67" s="3903"/>
      <c r="J67" s="3903"/>
      <c r="K67" s="3903"/>
      <c r="L67" s="3903"/>
      <c r="M67" s="3903"/>
      <c r="N67" s="3903"/>
      <c r="O67" s="3903"/>
      <c r="P67" s="3903"/>
      <c r="Q67" s="3903"/>
      <c r="R67" s="3903"/>
      <c r="T67" s="386">
        <f t="shared" ref="T67:T74" si="4">T66+1</f>
        <v>65</v>
      </c>
      <c r="U67" t="s">
        <v>671</v>
      </c>
      <c r="V67" s="25" t="s">
        <v>6976</v>
      </c>
      <c r="W67" s="181" t="s">
        <v>671</v>
      </c>
      <c r="X67" s="59" t="s">
        <v>671</v>
      </c>
      <c r="Y67" s="7" t="s">
        <v>11168</v>
      </c>
      <c r="Z67" s="48"/>
      <c r="AA67" s="14"/>
      <c r="AB67" s="4"/>
    </row>
    <row r="68" spans="1:33" x14ac:dyDescent="0.25">
      <c r="A68" s="3903"/>
      <c r="B68" s="3903"/>
      <c r="C68" s="3903"/>
      <c r="D68" s="3903"/>
      <c r="E68" s="3903"/>
      <c r="F68" s="3903"/>
      <c r="G68" s="3903"/>
      <c r="H68" s="3903"/>
      <c r="I68" s="3903"/>
      <c r="J68" s="3903"/>
      <c r="K68" s="3903"/>
      <c r="L68" s="3903"/>
      <c r="M68" s="3903"/>
      <c r="N68" s="3903"/>
      <c r="O68" s="3903"/>
      <c r="P68" s="3903"/>
      <c r="Q68" s="3903"/>
      <c r="R68" s="3903"/>
      <c r="T68" s="386">
        <f t="shared" si="4"/>
        <v>66</v>
      </c>
      <c r="U68" t="s">
        <v>679</v>
      </c>
      <c r="V68" s="25" t="s">
        <v>7058</v>
      </c>
      <c r="W68" s="181" t="s">
        <v>679</v>
      </c>
      <c r="X68" s="59" t="s">
        <v>679</v>
      </c>
      <c r="Y68" s="7" t="s">
        <v>11177</v>
      </c>
      <c r="Z68" s="48"/>
      <c r="AA68" s="14"/>
      <c r="AB68" s="4"/>
    </row>
    <row r="69" spans="1:33" x14ac:dyDescent="0.25">
      <c r="A69" s="3903"/>
      <c r="B69" s="3903"/>
      <c r="C69" s="3903"/>
      <c r="D69" s="3903"/>
      <c r="E69" s="3903"/>
      <c r="F69" s="3903"/>
      <c r="G69" s="3903"/>
      <c r="H69" s="3903"/>
      <c r="I69" s="3903"/>
      <c r="J69" s="3903"/>
      <c r="K69" s="3903"/>
      <c r="L69" s="3903"/>
      <c r="M69" s="3903"/>
      <c r="N69" s="3903"/>
      <c r="O69" s="3903"/>
      <c r="P69" s="3903"/>
      <c r="Q69" s="3903"/>
      <c r="R69" s="3903"/>
      <c r="T69" s="386">
        <f t="shared" si="4"/>
        <v>67</v>
      </c>
      <c r="U69" t="s">
        <v>670</v>
      </c>
      <c r="V69" s="25" t="s">
        <v>7059</v>
      </c>
      <c r="W69" s="181" t="s">
        <v>670</v>
      </c>
      <c r="X69" s="59" t="s">
        <v>670</v>
      </c>
      <c r="Y69" s="1325" t="s">
        <v>11176</v>
      </c>
      <c r="Z69" s="48"/>
      <c r="AA69" s="14"/>
      <c r="AB69" s="4"/>
      <c r="AE69" s="48"/>
      <c r="AF69" s="2"/>
      <c r="AG69" s="2"/>
    </row>
    <row r="70" spans="1:33" x14ac:dyDescent="0.25">
      <c r="A70" s="4281" t="s">
        <v>8728</v>
      </c>
      <c r="B70" s="4281"/>
      <c r="C70" s="4281"/>
      <c r="D70" s="4281"/>
      <c r="E70" s="4281"/>
      <c r="F70" s="4281"/>
      <c r="G70" s="4281"/>
      <c r="H70" s="4281"/>
      <c r="I70" s="4281"/>
      <c r="J70" s="4281"/>
      <c r="K70" s="4281"/>
      <c r="L70" s="4281"/>
      <c r="M70" s="4281"/>
      <c r="N70" s="4281"/>
      <c r="O70" s="4281"/>
      <c r="P70" s="4281"/>
      <c r="Q70" s="4281"/>
      <c r="R70" s="4281"/>
      <c r="T70" s="386">
        <f t="shared" si="4"/>
        <v>68</v>
      </c>
      <c r="U70" t="s">
        <v>700</v>
      </c>
      <c r="V70" s="25" t="s">
        <v>6977</v>
      </c>
      <c r="W70" s="181" t="s">
        <v>700</v>
      </c>
      <c r="X70" s="59" t="s">
        <v>700</v>
      </c>
      <c r="Y70" s="1325" t="s">
        <v>11174</v>
      </c>
      <c r="Z70" s="48"/>
      <c r="AA70" s="14"/>
      <c r="AB70" s="4"/>
      <c r="AE70" s="48"/>
      <c r="AF70" s="2"/>
      <c r="AG70" s="2"/>
    </row>
    <row r="71" spans="1:33" x14ac:dyDescent="0.25">
      <c r="A71" s="3796" t="s">
        <v>8700</v>
      </c>
      <c r="B71" s="3796"/>
      <c r="C71" s="3796"/>
      <c r="D71" s="3796"/>
      <c r="E71" s="3796"/>
      <c r="F71" s="3796"/>
      <c r="G71" s="3796"/>
      <c r="H71" s="3796"/>
      <c r="I71" s="3796"/>
      <c r="J71" s="3796"/>
      <c r="K71" s="3796"/>
      <c r="L71" s="3796"/>
      <c r="M71" s="3796"/>
      <c r="N71" s="3796"/>
      <c r="O71" s="3796"/>
      <c r="P71" s="3796"/>
      <c r="Q71" s="3796"/>
      <c r="R71" s="3796"/>
      <c r="T71" s="386">
        <f t="shared" si="4"/>
        <v>69</v>
      </c>
      <c r="U71" t="s">
        <v>700</v>
      </c>
      <c r="V71" s="25" t="s">
        <v>6978</v>
      </c>
      <c r="W71" s="181" t="s">
        <v>700</v>
      </c>
      <c r="X71" s="59" t="s">
        <v>700</v>
      </c>
      <c r="Y71" s="1325" t="s">
        <v>11174</v>
      </c>
    </row>
    <row r="72" spans="1:33" x14ac:dyDescent="0.25">
      <c r="A72" s="3903"/>
      <c r="B72" s="3903"/>
      <c r="C72" s="3903"/>
      <c r="D72" s="3903"/>
      <c r="E72" s="3903"/>
      <c r="F72" s="3903"/>
      <c r="G72" s="3903"/>
      <c r="H72" s="3903"/>
      <c r="I72" s="3903"/>
      <c r="J72" s="3903"/>
      <c r="K72" s="3903"/>
      <c r="L72" s="3903"/>
      <c r="M72" s="3903"/>
      <c r="N72" s="3903"/>
      <c r="O72" s="3903"/>
      <c r="P72" s="3903"/>
      <c r="Q72" s="3903"/>
      <c r="R72" s="3903"/>
      <c r="T72" s="386">
        <f t="shared" si="4"/>
        <v>70</v>
      </c>
      <c r="U72" t="s">
        <v>701</v>
      </c>
      <c r="V72" s="25" t="s">
        <v>7060</v>
      </c>
      <c r="W72" s="1342" t="s">
        <v>677</v>
      </c>
      <c r="X72" s="1334" t="s">
        <v>677</v>
      </c>
      <c r="Y72" s="7" t="s">
        <v>11174</v>
      </c>
      <c r="Z72" s="48"/>
      <c r="AA72" s="4"/>
      <c r="AB72" s="4"/>
      <c r="AE72" s="48"/>
      <c r="AF72" s="2"/>
      <c r="AG72" s="2"/>
    </row>
    <row r="73" spans="1:33" x14ac:dyDescent="0.25">
      <c r="A73" s="4302" t="s">
        <v>8686</v>
      </c>
      <c r="B73" s="4302"/>
      <c r="C73" s="4302"/>
      <c r="D73" s="4302"/>
      <c r="E73" s="4302"/>
      <c r="F73" s="4302"/>
      <c r="G73" s="4302"/>
      <c r="H73" s="4302"/>
      <c r="I73" s="4302"/>
      <c r="J73" s="4302"/>
      <c r="K73" s="4302"/>
      <c r="L73" s="4302"/>
      <c r="M73" s="4302"/>
      <c r="N73" s="4302"/>
      <c r="O73" s="4302"/>
      <c r="P73" s="4302"/>
      <c r="Q73" s="4302"/>
      <c r="R73" s="4302"/>
      <c r="T73" s="386">
        <f t="shared" si="4"/>
        <v>71</v>
      </c>
      <c r="U73" t="s">
        <v>701</v>
      </c>
      <c r="V73" s="25" t="s">
        <v>7061</v>
      </c>
      <c r="W73" s="181" t="s">
        <v>701</v>
      </c>
      <c r="X73" s="59" t="s">
        <v>701</v>
      </c>
      <c r="Y73" s="1325" t="s">
        <v>11167</v>
      </c>
      <c r="Z73" s="1323"/>
      <c r="AA73" s="4"/>
      <c r="AB73" s="4"/>
      <c r="AE73" s="48"/>
      <c r="AF73" s="2"/>
      <c r="AG73" s="2"/>
    </row>
    <row r="74" spans="1:33" x14ac:dyDescent="0.25">
      <c r="A74" s="4302" t="s">
        <v>8687</v>
      </c>
      <c r="B74" s="4302"/>
      <c r="C74" s="4302"/>
      <c r="D74" s="4302"/>
      <c r="E74" s="4302"/>
      <c r="F74" s="4302"/>
      <c r="G74" s="4302"/>
      <c r="H74" s="4302"/>
      <c r="I74" s="4302"/>
      <c r="J74" s="4302"/>
      <c r="K74" s="4302"/>
      <c r="L74" s="4302"/>
      <c r="M74" s="4302"/>
      <c r="N74" s="4302"/>
      <c r="O74" s="4302"/>
      <c r="P74" s="4302"/>
      <c r="Q74" s="4302"/>
      <c r="R74" s="4302"/>
      <c r="T74" s="386">
        <f t="shared" si="4"/>
        <v>72</v>
      </c>
      <c r="U74" t="s">
        <v>702</v>
      </c>
      <c r="V74" s="25" t="s">
        <v>7062</v>
      </c>
      <c r="W74" s="181" t="s">
        <v>702</v>
      </c>
      <c r="X74" s="59" t="s">
        <v>702</v>
      </c>
      <c r="Y74" s="1325" t="s">
        <v>11167</v>
      </c>
      <c r="Z74" s="48"/>
      <c r="AA74" s="4"/>
      <c r="AB74" s="4"/>
      <c r="AE74" s="48"/>
      <c r="AF74" s="2"/>
      <c r="AG74" s="2"/>
    </row>
    <row r="75" spans="1:33" x14ac:dyDescent="0.25">
      <c r="A75" s="4302" t="s">
        <v>8688</v>
      </c>
      <c r="B75" s="4302"/>
      <c r="C75" s="4302"/>
      <c r="D75" s="4302"/>
      <c r="E75" s="4302"/>
      <c r="F75" s="4302"/>
      <c r="G75" s="4302"/>
      <c r="H75" s="4302"/>
      <c r="I75" s="4302"/>
      <c r="J75" s="4302"/>
      <c r="K75" s="4302"/>
      <c r="L75" s="4302"/>
      <c r="M75" s="4302"/>
      <c r="N75" s="4302"/>
      <c r="O75" s="4302"/>
      <c r="P75" s="4302"/>
      <c r="Q75" s="4302"/>
      <c r="R75" s="4302"/>
      <c r="T75" s="386">
        <f t="shared" ref="T75:T98" si="5">T74+1</f>
        <v>73</v>
      </c>
      <c r="U75" t="s">
        <v>673</v>
      </c>
      <c r="V75" s="25" t="s">
        <v>6979</v>
      </c>
      <c r="W75" s="181" t="s">
        <v>673</v>
      </c>
      <c r="X75" s="59" t="s">
        <v>673</v>
      </c>
      <c r="Y75" s="7" t="s">
        <v>11170</v>
      </c>
      <c r="Z75" s="48"/>
      <c r="AA75" s="4"/>
      <c r="AB75" s="4"/>
      <c r="AE75" s="48"/>
      <c r="AF75" s="2"/>
      <c r="AG75" s="2"/>
    </row>
    <row r="76" spans="1:33" x14ac:dyDescent="0.25">
      <c r="A76" s="4302" t="s">
        <v>8689</v>
      </c>
      <c r="B76" s="4302"/>
      <c r="C76" s="4302"/>
      <c r="D76" s="4302"/>
      <c r="E76" s="4302"/>
      <c r="F76" s="4302"/>
      <c r="G76" s="4302"/>
      <c r="H76" s="4302"/>
      <c r="I76" s="4302"/>
      <c r="J76" s="4302"/>
      <c r="K76" s="4302"/>
      <c r="L76" s="4302"/>
      <c r="M76" s="4302"/>
      <c r="N76" s="4302"/>
      <c r="O76" s="4302"/>
      <c r="P76" s="4302"/>
      <c r="Q76" s="4302"/>
      <c r="R76" s="4302"/>
      <c r="T76" s="386">
        <f t="shared" si="5"/>
        <v>74</v>
      </c>
      <c r="U76" t="s">
        <v>675</v>
      </c>
      <c r="V76" s="25" t="s">
        <v>7063</v>
      </c>
      <c r="W76" s="181" t="s">
        <v>675</v>
      </c>
      <c r="X76" s="59" t="s">
        <v>675</v>
      </c>
      <c r="Y76" s="7" t="s">
        <v>11172</v>
      </c>
      <c r="Z76" s="48"/>
      <c r="AA76" s="4"/>
      <c r="AB76" s="4"/>
      <c r="AE76" s="48"/>
      <c r="AF76" s="2"/>
      <c r="AG76" s="2"/>
    </row>
    <row r="77" spans="1:33" x14ac:dyDescent="0.25">
      <c r="A77" s="4302" t="s">
        <v>8690</v>
      </c>
      <c r="B77" s="4302"/>
      <c r="C77" s="4302"/>
      <c r="D77" s="4302"/>
      <c r="E77" s="4302"/>
      <c r="F77" s="4302"/>
      <c r="G77" s="4302"/>
      <c r="H77" s="4302"/>
      <c r="I77" s="4302"/>
      <c r="J77" s="4302"/>
      <c r="K77" s="4302"/>
      <c r="L77" s="4302"/>
      <c r="M77" s="4302"/>
      <c r="N77" s="4302"/>
      <c r="O77" s="4302"/>
      <c r="P77" s="4302"/>
      <c r="Q77" s="4302"/>
      <c r="R77" s="4302"/>
      <c r="T77" s="386">
        <f t="shared" si="5"/>
        <v>75</v>
      </c>
      <c r="U77" t="s">
        <v>675</v>
      </c>
      <c r="V77" s="25" t="s">
        <v>7064</v>
      </c>
      <c r="W77" s="181" t="s">
        <v>675</v>
      </c>
      <c r="X77" s="59" t="s">
        <v>675</v>
      </c>
      <c r="Y77" s="7" t="s">
        <v>11172</v>
      </c>
      <c r="Z77" s="48"/>
      <c r="AA77" s="4"/>
      <c r="AB77" s="4"/>
      <c r="AE77" s="48"/>
      <c r="AF77" s="2"/>
      <c r="AG77" s="2"/>
    </row>
    <row r="78" spans="1:33" x14ac:dyDescent="0.25">
      <c r="A78" s="4004"/>
      <c r="B78" s="4004"/>
      <c r="C78" s="4004"/>
      <c r="D78" s="4004"/>
      <c r="E78" s="4004"/>
      <c r="F78" s="4004"/>
      <c r="G78" s="4004"/>
      <c r="H78" s="4004"/>
      <c r="I78" s="4004"/>
      <c r="J78" s="4004"/>
      <c r="K78" s="4004"/>
      <c r="L78" s="4004"/>
      <c r="M78" s="4004"/>
      <c r="N78" s="4004"/>
      <c r="O78" s="4004"/>
      <c r="P78" s="4004"/>
      <c r="Q78" s="4004"/>
      <c r="R78" s="4004"/>
      <c r="T78" s="386">
        <f t="shared" si="5"/>
        <v>76</v>
      </c>
      <c r="U78" t="s">
        <v>675</v>
      </c>
      <c r="V78" s="25" t="s">
        <v>7065</v>
      </c>
      <c r="W78" s="181" t="s">
        <v>675</v>
      </c>
      <c r="X78" s="59" t="s">
        <v>675</v>
      </c>
      <c r="Y78" s="7" t="s">
        <v>11172</v>
      </c>
      <c r="Z78" s="48"/>
      <c r="AA78" s="4"/>
      <c r="AB78" s="4"/>
      <c r="AE78" s="48"/>
      <c r="AF78" s="2"/>
      <c r="AG78" s="2"/>
    </row>
    <row r="79" spans="1:33" x14ac:dyDescent="0.25">
      <c r="A79" s="4350" t="s">
        <v>8701</v>
      </c>
      <c r="B79" s="4350"/>
      <c r="C79" s="4350"/>
      <c r="D79" s="4350"/>
      <c r="E79" s="4350"/>
      <c r="F79" s="4350"/>
      <c r="G79" s="4350"/>
      <c r="H79" s="4350"/>
      <c r="I79" s="4350"/>
      <c r="J79" s="4350"/>
      <c r="K79" s="4350"/>
      <c r="L79" s="4350"/>
      <c r="M79" s="4350"/>
      <c r="N79" s="4350"/>
      <c r="O79" s="4350"/>
      <c r="P79" s="4350"/>
      <c r="Q79" s="4350"/>
      <c r="R79" s="4350"/>
      <c r="S79" s="3"/>
      <c r="T79" s="386">
        <f t="shared" si="5"/>
        <v>77</v>
      </c>
      <c r="U79" t="s">
        <v>675</v>
      </c>
      <c r="V79" s="25" t="s">
        <v>7066</v>
      </c>
      <c r="W79" s="181" t="s">
        <v>675</v>
      </c>
      <c r="X79" s="59" t="s">
        <v>675</v>
      </c>
      <c r="Y79" s="7" t="s">
        <v>11172</v>
      </c>
      <c r="Z79" s="48"/>
      <c r="AA79" s="4"/>
      <c r="AB79" s="4"/>
      <c r="AE79" s="48"/>
      <c r="AF79" s="2"/>
      <c r="AG79" s="2"/>
    </row>
    <row r="80" spans="1:33" x14ac:dyDescent="0.25">
      <c r="A80" s="3796" t="s">
        <v>8706</v>
      </c>
      <c r="B80" s="3796"/>
      <c r="C80" s="3796"/>
      <c r="D80" s="3796"/>
      <c r="E80" s="3796"/>
      <c r="F80" s="3796"/>
      <c r="G80" s="3796"/>
      <c r="H80" s="3796"/>
      <c r="I80" s="3796"/>
      <c r="J80" s="3796"/>
      <c r="K80" s="3796"/>
      <c r="L80" s="3796"/>
      <c r="M80" s="3796"/>
      <c r="N80" s="3796"/>
      <c r="O80" s="3796"/>
      <c r="P80" s="3796"/>
      <c r="Q80" s="3796"/>
      <c r="T80" s="386">
        <f t="shared" si="5"/>
        <v>78</v>
      </c>
      <c r="U80" t="s">
        <v>675</v>
      </c>
      <c r="V80" s="25" t="s">
        <v>6980</v>
      </c>
      <c r="W80" s="181" t="s">
        <v>675</v>
      </c>
      <c r="X80" s="59" t="s">
        <v>675</v>
      </c>
      <c r="Y80" s="7" t="s">
        <v>11172</v>
      </c>
      <c r="Z80" s="48"/>
      <c r="AA80" s="14"/>
      <c r="AB80" s="4"/>
      <c r="AE80" s="48"/>
      <c r="AF80" s="2"/>
      <c r="AG80" s="2"/>
    </row>
    <row r="81" spans="1:33" x14ac:dyDescent="0.25">
      <c r="A81" s="4351" t="s">
        <v>1126</v>
      </c>
      <c r="B81" s="4352"/>
      <c r="C81" s="4352"/>
      <c r="D81" s="4352"/>
      <c r="E81" s="4352"/>
      <c r="F81" s="4352"/>
      <c r="G81" s="4352"/>
      <c r="H81" s="4352"/>
      <c r="I81" s="4352"/>
      <c r="J81" s="4352"/>
      <c r="K81" s="4352"/>
      <c r="L81" s="4352"/>
      <c r="M81" s="4352"/>
      <c r="N81" s="4352"/>
      <c r="O81" s="4352"/>
      <c r="P81" s="4352"/>
      <c r="Q81" s="4352"/>
      <c r="R81" s="629"/>
      <c r="T81" s="386">
        <f t="shared" si="5"/>
        <v>79</v>
      </c>
      <c r="U81" t="s">
        <v>675</v>
      </c>
      <c r="V81" s="25" t="s">
        <v>6981</v>
      </c>
      <c r="W81" s="181" t="s">
        <v>675</v>
      </c>
      <c r="X81" s="59" t="s">
        <v>675</v>
      </c>
      <c r="Y81" s="7" t="s">
        <v>11172</v>
      </c>
      <c r="Z81" s="48"/>
      <c r="AA81" s="14"/>
      <c r="AB81" s="4"/>
      <c r="AE81" s="48"/>
      <c r="AF81" s="2"/>
      <c r="AG81" s="2"/>
    </row>
    <row r="82" spans="1:33" x14ac:dyDescent="0.25">
      <c r="A82" s="4351" t="s">
        <v>1127</v>
      </c>
      <c r="B82" s="4352"/>
      <c r="C82" s="4352"/>
      <c r="D82" s="4352"/>
      <c r="E82" s="4352"/>
      <c r="F82" s="4352"/>
      <c r="G82" s="4352"/>
      <c r="H82" s="4352"/>
      <c r="I82" s="4352"/>
      <c r="J82" s="4352"/>
      <c r="K82" s="4352"/>
      <c r="L82" s="4352"/>
      <c r="M82" s="4352"/>
      <c r="N82" s="4352"/>
      <c r="O82" s="4352"/>
      <c r="P82" s="4352"/>
      <c r="Q82" s="4352"/>
      <c r="R82" s="629"/>
      <c r="T82" s="386">
        <f t="shared" si="5"/>
        <v>80</v>
      </c>
      <c r="U82" t="s">
        <v>675</v>
      </c>
      <c r="V82" s="25" t="s">
        <v>6982</v>
      </c>
      <c r="W82" s="181" t="s">
        <v>675</v>
      </c>
      <c r="X82" s="59" t="s">
        <v>675</v>
      </c>
      <c r="Y82" s="7" t="s">
        <v>11172</v>
      </c>
      <c r="Z82" s="48"/>
      <c r="AA82" s="14"/>
      <c r="AB82" s="4"/>
      <c r="AE82" s="48"/>
      <c r="AF82" s="2"/>
      <c r="AG82" s="2"/>
    </row>
    <row r="83" spans="1:33" x14ac:dyDescent="0.25">
      <c r="A83" s="3903"/>
      <c r="B83" s="3903"/>
      <c r="C83" s="3903"/>
      <c r="D83" s="3903"/>
      <c r="E83" s="3903"/>
      <c r="F83" s="3903"/>
      <c r="G83" s="3903"/>
      <c r="H83" s="3903"/>
      <c r="I83" s="3903"/>
      <c r="J83" s="3903"/>
      <c r="K83" s="3903"/>
      <c r="L83" s="3903"/>
      <c r="M83" s="3903"/>
      <c r="N83" s="3903"/>
      <c r="O83" s="3903"/>
      <c r="P83" s="3903"/>
      <c r="Q83" s="3903"/>
      <c r="R83" s="3903"/>
      <c r="T83" s="386">
        <f t="shared" si="5"/>
        <v>81</v>
      </c>
      <c r="U83" t="s">
        <v>675</v>
      </c>
      <c r="V83" s="25" t="s">
        <v>6983</v>
      </c>
      <c r="W83" s="181" t="s">
        <v>675</v>
      </c>
      <c r="X83" s="59" t="s">
        <v>675</v>
      </c>
      <c r="Y83" s="7" t="s">
        <v>11172</v>
      </c>
      <c r="Z83" s="48"/>
      <c r="AA83" s="14"/>
      <c r="AB83" s="4"/>
      <c r="AE83" s="48"/>
      <c r="AF83" s="2"/>
      <c r="AG83" s="2"/>
    </row>
    <row r="84" spans="1:33" x14ac:dyDescent="0.25">
      <c r="A84" s="3903"/>
      <c r="B84" s="3903"/>
      <c r="C84" s="3903"/>
      <c r="D84" s="3903"/>
      <c r="E84" s="3903"/>
      <c r="F84" s="3903"/>
      <c r="G84" s="3903"/>
      <c r="H84" s="3903"/>
      <c r="I84" s="3903"/>
      <c r="J84" s="3903"/>
      <c r="K84" s="3903"/>
      <c r="L84" s="3903"/>
      <c r="M84" s="3903"/>
      <c r="N84" s="3903"/>
      <c r="O84" s="3903"/>
      <c r="P84" s="3903"/>
      <c r="Q84" s="3903"/>
      <c r="R84" s="3903"/>
      <c r="T84" s="386">
        <f t="shared" si="5"/>
        <v>82</v>
      </c>
      <c r="U84" t="s">
        <v>675</v>
      </c>
      <c r="V84" s="25" t="s">
        <v>6984</v>
      </c>
      <c r="W84" s="181" t="s">
        <v>675</v>
      </c>
      <c r="X84" s="59" t="s">
        <v>675</v>
      </c>
      <c r="Y84" s="1325" t="s">
        <v>11171</v>
      </c>
      <c r="Z84" s="48"/>
      <c r="AA84" s="14"/>
      <c r="AB84" s="4"/>
      <c r="AE84" s="48"/>
      <c r="AF84" s="2"/>
      <c r="AG84" s="2"/>
    </row>
    <row r="85" spans="1:33" x14ac:dyDescent="0.25">
      <c r="A85" s="4335" t="s">
        <v>8753</v>
      </c>
      <c r="B85" s="4336"/>
      <c r="C85" s="4336"/>
      <c r="D85" s="4336"/>
      <c r="E85" s="4336"/>
      <c r="F85" s="4336"/>
      <c r="G85" s="4336"/>
      <c r="H85" s="4336"/>
      <c r="I85" s="4336"/>
      <c r="J85" s="4336"/>
      <c r="K85" s="4336"/>
      <c r="L85" s="4336"/>
      <c r="M85" s="4336"/>
      <c r="N85" s="4336"/>
      <c r="O85" s="4336"/>
      <c r="P85" s="4336"/>
      <c r="Q85" s="4336"/>
      <c r="R85" s="4337"/>
      <c r="T85" s="386">
        <f t="shared" si="5"/>
        <v>83</v>
      </c>
      <c r="U85" t="s">
        <v>675</v>
      </c>
      <c r="V85" s="25" t="s">
        <v>6985</v>
      </c>
      <c r="W85" s="181" t="s">
        <v>675</v>
      </c>
      <c r="X85" s="59" t="s">
        <v>675</v>
      </c>
      <c r="Y85" s="1325" t="s">
        <v>11171</v>
      </c>
      <c r="Z85" s="48"/>
      <c r="AA85" s="14"/>
      <c r="AB85" s="4"/>
      <c r="AE85" s="48"/>
      <c r="AF85" s="2"/>
      <c r="AG85" s="2"/>
    </row>
    <row r="86" spans="1:33" x14ac:dyDescent="0.25">
      <c r="T86" s="386">
        <f t="shared" si="5"/>
        <v>84</v>
      </c>
      <c r="U86" t="s">
        <v>675</v>
      </c>
      <c r="V86" s="25" t="s">
        <v>6986</v>
      </c>
      <c r="W86" s="181" t="s">
        <v>675</v>
      </c>
      <c r="X86" s="59" t="s">
        <v>675</v>
      </c>
      <c r="Y86" s="1325" t="s">
        <v>11171</v>
      </c>
      <c r="Z86" s="48"/>
      <c r="AA86" s="14"/>
      <c r="AB86" s="4"/>
      <c r="AE86" s="48"/>
      <c r="AF86" s="2"/>
      <c r="AG86" s="2"/>
    </row>
    <row r="87" spans="1:33" x14ac:dyDescent="0.25">
      <c r="A87" s="435" t="s">
        <v>8691</v>
      </c>
      <c r="B87" s="435" t="s">
        <v>104</v>
      </c>
      <c r="T87" s="386">
        <f t="shared" si="5"/>
        <v>85</v>
      </c>
      <c r="U87" t="s">
        <v>674</v>
      </c>
      <c r="V87" s="25" t="s">
        <v>6987</v>
      </c>
      <c r="W87" s="181" t="s">
        <v>674</v>
      </c>
      <c r="X87" s="59" t="s">
        <v>674</v>
      </c>
      <c r="Y87" s="7" t="s">
        <v>11171</v>
      </c>
      <c r="Z87" s="48"/>
      <c r="AA87" s="14"/>
      <c r="AB87" s="4"/>
      <c r="AE87" s="48"/>
      <c r="AF87" s="2"/>
      <c r="AG87" s="2"/>
    </row>
    <row r="88" spans="1:33" x14ac:dyDescent="0.25">
      <c r="T88" s="386">
        <f t="shared" si="5"/>
        <v>86</v>
      </c>
      <c r="U88" t="s">
        <v>695</v>
      </c>
      <c r="V88" s="25" t="s">
        <v>7067</v>
      </c>
      <c r="W88" s="181" t="s">
        <v>695</v>
      </c>
      <c r="X88" s="59" t="s">
        <v>695</v>
      </c>
      <c r="Y88" s="7" t="s">
        <v>11194</v>
      </c>
      <c r="Z88" s="48"/>
      <c r="AA88" s="14"/>
      <c r="AB88" s="4"/>
      <c r="AE88" s="48"/>
      <c r="AF88" s="2"/>
      <c r="AG88" s="2"/>
    </row>
    <row r="89" spans="1:33" x14ac:dyDescent="0.25">
      <c r="T89" s="386">
        <f t="shared" si="5"/>
        <v>87</v>
      </c>
      <c r="U89" t="s">
        <v>695</v>
      </c>
      <c r="V89" s="25" t="s">
        <v>7068</v>
      </c>
      <c r="W89" s="181" t="s">
        <v>695</v>
      </c>
      <c r="X89" s="59" t="s">
        <v>695</v>
      </c>
      <c r="Y89" s="7" t="s">
        <v>11194</v>
      </c>
      <c r="Z89" s="48"/>
      <c r="AA89" s="14"/>
      <c r="AB89" s="4"/>
      <c r="AE89" s="48"/>
      <c r="AF89" s="2"/>
      <c r="AG89" s="2"/>
    </row>
    <row r="90" spans="1:33" x14ac:dyDescent="0.25">
      <c r="A90" s="3903" t="s">
        <v>8755</v>
      </c>
      <c r="B90" s="3903"/>
      <c r="C90" s="3903"/>
      <c r="D90" s="3903"/>
      <c r="E90" s="3903"/>
      <c r="F90" s="3903"/>
      <c r="G90" s="3903"/>
      <c r="H90" s="3903"/>
      <c r="I90" s="3903"/>
      <c r="J90" s="3903"/>
      <c r="K90" s="3903"/>
      <c r="L90" s="3903"/>
      <c r="M90" s="3903"/>
      <c r="N90" s="3903"/>
      <c r="O90" s="3903"/>
      <c r="P90" s="3903"/>
      <c r="Q90" s="3903"/>
      <c r="R90" s="3903"/>
      <c r="T90" s="386">
        <f t="shared" si="5"/>
        <v>88</v>
      </c>
      <c r="U90" t="s">
        <v>695</v>
      </c>
      <c r="V90" s="25" t="s">
        <v>7069</v>
      </c>
      <c r="W90" s="181" t="s">
        <v>695</v>
      </c>
      <c r="X90" s="59" t="s">
        <v>695</v>
      </c>
      <c r="Y90" s="7" t="s">
        <v>11194</v>
      </c>
      <c r="Z90" s="48"/>
      <c r="AA90" s="14"/>
      <c r="AB90" s="4"/>
      <c r="AE90" s="48"/>
      <c r="AF90" s="2"/>
      <c r="AG90" s="2"/>
    </row>
    <row r="91" spans="1:33" x14ac:dyDescent="0.25">
      <c r="A91" s="3903" t="s">
        <v>8756</v>
      </c>
      <c r="B91" s="3903"/>
      <c r="C91" s="3903"/>
      <c r="D91" s="3903"/>
      <c r="E91" s="3903"/>
      <c r="F91" s="3903"/>
      <c r="G91" s="3903"/>
      <c r="H91" s="3903"/>
      <c r="I91" s="3903"/>
      <c r="J91" s="3903"/>
      <c r="K91" s="3903"/>
      <c r="L91" s="3903"/>
      <c r="M91" s="3903"/>
      <c r="N91" s="3903"/>
      <c r="O91" s="3903"/>
      <c r="P91" s="3903"/>
      <c r="Q91" s="3903"/>
      <c r="R91" s="3903"/>
      <c r="T91" s="386">
        <f t="shared" si="5"/>
        <v>89</v>
      </c>
      <c r="U91" t="s">
        <v>695</v>
      </c>
      <c r="V91" s="25" t="s">
        <v>7070</v>
      </c>
      <c r="W91" s="181" t="s">
        <v>695</v>
      </c>
      <c r="X91" s="59" t="s">
        <v>695</v>
      </c>
      <c r="Y91" s="7" t="s">
        <v>11194</v>
      </c>
      <c r="Z91" s="48"/>
      <c r="AA91" s="14"/>
      <c r="AB91" s="4"/>
      <c r="AE91" s="48"/>
      <c r="AF91" s="2"/>
      <c r="AG91" s="2"/>
    </row>
    <row r="92" spans="1:33" x14ac:dyDescent="0.25">
      <c r="A92" s="4004"/>
      <c r="B92" s="4004"/>
      <c r="C92" s="4004"/>
      <c r="D92" s="4004"/>
      <c r="E92" s="4004"/>
      <c r="F92" s="4004"/>
      <c r="G92" s="4004"/>
      <c r="H92" s="4004"/>
      <c r="I92" s="4004"/>
      <c r="J92" s="4004"/>
      <c r="K92" s="4004"/>
      <c r="L92" s="4004"/>
      <c r="M92" s="4004"/>
      <c r="N92" s="4004"/>
      <c r="O92" s="4004"/>
      <c r="P92" s="4004"/>
      <c r="Q92" s="4004"/>
      <c r="R92" s="4004"/>
      <c r="T92" s="287">
        <f t="shared" si="5"/>
        <v>90</v>
      </c>
      <c r="U92" s="239" t="s">
        <v>703</v>
      </c>
      <c r="V92" s="261" t="s">
        <v>6988</v>
      </c>
      <c r="W92" s="1330" t="s">
        <v>703</v>
      </c>
      <c r="X92" s="1094" t="s">
        <v>703</v>
      </c>
      <c r="Y92" s="296" t="s">
        <v>11200</v>
      </c>
      <c r="Z92" s="48"/>
      <c r="AA92" s="14"/>
      <c r="AB92" s="4"/>
      <c r="AE92" s="48"/>
      <c r="AF92" s="2"/>
      <c r="AG92" s="2"/>
    </row>
    <row r="93" spans="1:33" x14ac:dyDescent="0.25">
      <c r="A93" s="3793" t="s">
        <v>8744</v>
      </c>
      <c r="B93" s="3793"/>
      <c r="C93" s="3793"/>
      <c r="D93" s="3793"/>
      <c r="E93" s="3793"/>
      <c r="F93" s="3793"/>
      <c r="G93" s="3793"/>
      <c r="H93" s="3793"/>
      <c r="I93" s="3793"/>
      <c r="J93" s="3793"/>
      <c r="K93" s="3793"/>
      <c r="L93" s="3793"/>
      <c r="M93" s="3793"/>
      <c r="N93" s="3793"/>
      <c r="O93" s="3793"/>
      <c r="P93" s="3793"/>
      <c r="Q93" s="3793"/>
      <c r="R93" s="3793"/>
      <c r="T93" s="386">
        <f t="shared" si="5"/>
        <v>91</v>
      </c>
      <c r="U93" t="s">
        <v>703</v>
      </c>
      <c r="V93" s="25" t="s">
        <v>6989</v>
      </c>
      <c r="W93" s="181" t="s">
        <v>675</v>
      </c>
      <c r="X93" s="59" t="s">
        <v>675</v>
      </c>
      <c r="Y93" s="1325" t="s">
        <v>11201</v>
      </c>
      <c r="Z93" s="48"/>
      <c r="AA93" s="14"/>
      <c r="AB93" s="4"/>
      <c r="AE93" s="48"/>
      <c r="AF93" s="2"/>
      <c r="AG93" s="2"/>
    </row>
    <row r="94" spans="1:33" x14ac:dyDescent="0.25">
      <c r="A94" s="3793" t="s">
        <v>8754</v>
      </c>
      <c r="B94" s="3793"/>
      <c r="C94" s="3793"/>
      <c r="D94" s="3793"/>
      <c r="E94" s="3793"/>
      <c r="F94" s="3793"/>
      <c r="G94" s="3793"/>
      <c r="H94" s="3793"/>
      <c r="I94" s="3793"/>
      <c r="J94" s="3793"/>
      <c r="K94" s="3793"/>
      <c r="L94" s="3793"/>
      <c r="M94" s="3793"/>
      <c r="N94" s="3793"/>
      <c r="O94" s="3793"/>
      <c r="P94" s="3793"/>
      <c r="Q94" s="3793"/>
      <c r="R94" s="3793"/>
      <c r="T94" s="386">
        <f t="shared" si="5"/>
        <v>92</v>
      </c>
      <c r="U94" t="s">
        <v>675</v>
      </c>
      <c r="V94" s="25" t="s">
        <v>6990</v>
      </c>
      <c r="W94" s="181" t="s">
        <v>675</v>
      </c>
      <c r="X94" s="59" t="s">
        <v>675</v>
      </c>
      <c r="Y94" s="1325" t="s">
        <v>11186</v>
      </c>
      <c r="AE94" s="48"/>
      <c r="AF94" s="2"/>
      <c r="AG94" s="2"/>
    </row>
    <row r="95" spans="1:33" x14ac:dyDescent="0.25">
      <c r="B95" s="413"/>
      <c r="C95" s="413"/>
      <c r="D95" s="413"/>
      <c r="E95" s="467"/>
      <c r="F95" s="467"/>
      <c r="G95" s="467"/>
      <c r="H95" s="467"/>
      <c r="I95" s="467"/>
      <c r="J95" s="467"/>
      <c r="K95" s="467"/>
      <c r="L95" s="467"/>
      <c r="M95" s="467"/>
      <c r="N95" s="467"/>
      <c r="O95" s="467"/>
      <c r="P95" s="467"/>
      <c r="Q95" s="467"/>
      <c r="R95" s="467"/>
      <c r="T95" s="386">
        <f t="shared" si="5"/>
        <v>93</v>
      </c>
      <c r="U95" t="s">
        <v>675</v>
      </c>
      <c r="V95" s="25" t="s">
        <v>6991</v>
      </c>
      <c r="W95" s="181" t="s">
        <v>675</v>
      </c>
      <c r="X95" s="59" t="s">
        <v>675</v>
      </c>
      <c r="Y95" s="1325" t="s">
        <v>11202</v>
      </c>
      <c r="AE95" s="48"/>
      <c r="AF95" s="2"/>
      <c r="AG95" s="2"/>
    </row>
    <row r="96" spans="1:33" x14ac:dyDescent="0.25">
      <c r="E96" s="4358" t="s">
        <v>8759</v>
      </c>
      <c r="F96" s="4359"/>
      <c r="G96" s="4359"/>
      <c r="H96" s="4359"/>
      <c r="I96" s="4359"/>
      <c r="J96" s="4359"/>
      <c r="K96" s="4359"/>
      <c r="L96" s="4359"/>
      <c r="M96" s="4359"/>
      <c r="N96" s="4359"/>
      <c r="O96" s="4360"/>
      <c r="T96" s="386">
        <f t="shared" si="5"/>
        <v>94</v>
      </c>
      <c r="U96" t="s">
        <v>675</v>
      </c>
      <c r="V96" s="25" t="s">
        <v>6992</v>
      </c>
      <c r="W96" s="181" t="s">
        <v>675</v>
      </c>
      <c r="X96" s="59" t="s">
        <v>675</v>
      </c>
      <c r="Y96" s="1325" t="s">
        <v>11203</v>
      </c>
      <c r="AE96" s="48"/>
      <c r="AF96" s="2"/>
      <c r="AG96" s="2"/>
    </row>
    <row r="97" spans="1:33" x14ac:dyDescent="0.25">
      <c r="E97" s="97" t="s">
        <v>8745</v>
      </c>
      <c r="F97" s="4362" t="s">
        <v>8746</v>
      </c>
      <c r="G97" s="4362"/>
      <c r="H97" s="4362"/>
      <c r="I97" s="4362"/>
      <c r="J97" s="4362"/>
      <c r="K97" s="4362"/>
      <c r="L97" s="4362"/>
      <c r="M97" s="4362"/>
      <c r="N97" s="4362"/>
      <c r="O97" s="4363"/>
      <c r="T97" s="287">
        <f t="shared" si="5"/>
        <v>95</v>
      </c>
      <c r="U97" s="239" t="s">
        <v>703</v>
      </c>
      <c r="V97" s="261" t="s">
        <v>6993</v>
      </c>
      <c r="W97" s="1330" t="s">
        <v>11166</v>
      </c>
      <c r="X97" s="1334" t="s">
        <v>11166</v>
      </c>
      <c r="Y97" s="296" t="s">
        <v>11204</v>
      </c>
      <c r="AE97" s="48"/>
      <c r="AF97" s="2"/>
      <c r="AG97" s="2"/>
    </row>
    <row r="98" spans="1:33" x14ac:dyDescent="0.25">
      <c r="E98" s="216" t="s">
        <v>8747</v>
      </c>
      <c r="F98" s="4344" t="s">
        <v>9078</v>
      </c>
      <c r="G98" s="4344"/>
      <c r="H98" s="4344"/>
      <c r="I98" s="4344"/>
      <c r="J98" s="4344"/>
      <c r="K98" s="4344"/>
      <c r="L98" s="4344"/>
      <c r="M98" s="4344"/>
      <c r="N98" s="4344"/>
      <c r="O98" s="4345"/>
      <c r="T98" s="386">
        <f t="shared" si="5"/>
        <v>96</v>
      </c>
      <c r="U98" t="s">
        <v>704</v>
      </c>
      <c r="V98" s="25" t="s">
        <v>6994</v>
      </c>
      <c r="W98" s="181" t="s">
        <v>704</v>
      </c>
      <c r="X98" s="59" t="s">
        <v>704</v>
      </c>
      <c r="Y98" s="1325" t="s">
        <v>11205</v>
      </c>
      <c r="AE98" s="48"/>
      <c r="AF98" s="2"/>
      <c r="AG98" s="2"/>
    </row>
    <row r="99" spans="1:33" x14ac:dyDescent="0.25">
      <c r="E99" s="216" t="s">
        <v>7073</v>
      </c>
      <c r="F99" s="4344">
        <v>82</v>
      </c>
      <c r="G99" s="4344"/>
      <c r="H99" s="4344"/>
      <c r="I99" s="4344"/>
      <c r="J99" s="4344"/>
      <c r="K99" s="4344"/>
      <c r="L99" s="4344"/>
      <c r="M99" s="4344"/>
      <c r="N99" s="4344"/>
      <c r="O99" s="4345"/>
      <c r="T99" s="386">
        <f t="shared" ref="T99:T130" si="6">T98+1</f>
        <v>97</v>
      </c>
      <c r="U99" t="s">
        <v>694</v>
      </c>
      <c r="V99" s="25" t="s">
        <v>6995</v>
      </c>
      <c r="W99" s="181" t="s">
        <v>694</v>
      </c>
      <c r="X99" s="59" t="s">
        <v>694</v>
      </c>
      <c r="Y99" s="1325" t="s">
        <v>11206</v>
      </c>
      <c r="AE99" s="48"/>
      <c r="AF99" s="2"/>
      <c r="AG99" s="2"/>
    </row>
    <row r="100" spans="1:33" x14ac:dyDescent="0.25">
      <c r="E100" s="216" t="s">
        <v>7074</v>
      </c>
      <c r="F100" s="4344">
        <v>0</v>
      </c>
      <c r="G100" s="4344"/>
      <c r="H100" s="4344"/>
      <c r="I100" s="4344"/>
      <c r="J100" s="4344"/>
      <c r="K100" s="4344"/>
      <c r="L100" s="4344"/>
      <c r="M100" s="4344"/>
      <c r="N100" s="4344"/>
      <c r="O100" s="4345"/>
      <c r="T100" s="386">
        <f t="shared" si="6"/>
        <v>98</v>
      </c>
      <c r="U100" t="s">
        <v>702</v>
      </c>
      <c r="V100" s="25" t="s">
        <v>6996</v>
      </c>
      <c r="W100" s="181" t="s">
        <v>702</v>
      </c>
      <c r="X100" s="59" t="s">
        <v>702</v>
      </c>
      <c r="Y100" s="1325" t="s">
        <v>11207</v>
      </c>
      <c r="AE100" s="48"/>
      <c r="AF100" s="2"/>
      <c r="AG100" s="2"/>
    </row>
    <row r="101" spans="1:33" x14ac:dyDescent="0.25">
      <c r="E101" s="216" t="s">
        <v>7075</v>
      </c>
      <c r="F101" s="4344">
        <v>0</v>
      </c>
      <c r="G101" s="4344"/>
      <c r="H101" s="4344"/>
      <c r="I101" s="4344"/>
      <c r="J101" s="4344"/>
      <c r="K101" s="4344"/>
      <c r="L101" s="4344"/>
      <c r="M101" s="4344"/>
      <c r="N101" s="4344"/>
      <c r="O101" s="4345"/>
      <c r="T101" s="386">
        <f t="shared" si="6"/>
        <v>99</v>
      </c>
      <c r="U101" t="s">
        <v>675</v>
      </c>
      <c r="V101" s="25" t="s">
        <v>6997</v>
      </c>
      <c r="W101" s="181" t="s">
        <v>675</v>
      </c>
      <c r="X101" s="59" t="s">
        <v>675</v>
      </c>
      <c r="Y101" s="1325" t="s">
        <v>11180</v>
      </c>
      <c r="AE101" s="48"/>
      <c r="AF101" s="2"/>
      <c r="AG101" s="2"/>
    </row>
    <row r="102" spans="1:33" x14ac:dyDescent="0.25">
      <c r="E102" s="216" t="s">
        <v>8748</v>
      </c>
      <c r="F102" s="4344" t="s">
        <v>8749</v>
      </c>
      <c r="G102" s="4344"/>
      <c r="H102" s="4344"/>
      <c r="I102" s="4344"/>
      <c r="J102" s="4344"/>
      <c r="K102" s="4344"/>
      <c r="L102" s="4344"/>
      <c r="M102" s="4344"/>
      <c r="N102" s="4344"/>
      <c r="O102" s="4345"/>
      <c r="T102" s="386">
        <f t="shared" si="6"/>
        <v>100</v>
      </c>
      <c r="U102" t="s">
        <v>681</v>
      </c>
      <c r="V102" s="25" t="s">
        <v>6998</v>
      </c>
      <c r="W102" s="181" t="s">
        <v>681</v>
      </c>
      <c r="X102" s="59" t="s">
        <v>681</v>
      </c>
      <c r="Y102" s="7" t="s">
        <v>11180</v>
      </c>
    </row>
    <row r="103" spans="1:33" ht="15" customHeight="1" x14ac:dyDescent="0.25">
      <c r="E103" s="216" t="s">
        <v>8750</v>
      </c>
      <c r="F103" s="4344" t="s">
        <v>8758</v>
      </c>
      <c r="G103" s="4344"/>
      <c r="H103" s="4344"/>
      <c r="I103" s="4344"/>
      <c r="J103" s="4344"/>
      <c r="K103" s="4344"/>
      <c r="L103" s="4344"/>
      <c r="M103" s="4344"/>
      <c r="N103" s="4344"/>
      <c r="O103" s="4345"/>
      <c r="T103" s="386">
        <f t="shared" si="6"/>
        <v>101</v>
      </c>
      <c r="U103" t="s">
        <v>705</v>
      </c>
      <c r="V103" s="25" t="s">
        <v>6999</v>
      </c>
      <c r="W103" s="181" t="s">
        <v>705</v>
      </c>
      <c r="X103" s="59" t="s">
        <v>705</v>
      </c>
      <c r="Y103" s="7" t="s">
        <v>11208</v>
      </c>
      <c r="AE103" s="48"/>
      <c r="AF103" s="2"/>
      <c r="AG103" s="2"/>
    </row>
    <row r="104" spans="1:33" x14ac:dyDescent="0.25">
      <c r="E104" s="216"/>
      <c r="F104" s="4344" t="s">
        <v>8757</v>
      </c>
      <c r="G104" s="4346"/>
      <c r="H104" s="4346"/>
      <c r="I104" s="4346"/>
      <c r="J104" s="4346"/>
      <c r="K104" s="4346"/>
      <c r="L104" s="4346"/>
      <c r="M104" s="4346"/>
      <c r="N104" s="4346"/>
      <c r="O104" s="4347"/>
      <c r="T104" s="386">
        <f t="shared" si="6"/>
        <v>102</v>
      </c>
      <c r="U104" t="s">
        <v>706</v>
      </c>
      <c r="V104" s="25" t="s">
        <v>7000</v>
      </c>
      <c r="W104" s="181" t="s">
        <v>706</v>
      </c>
      <c r="X104" s="59" t="s">
        <v>706</v>
      </c>
      <c r="Y104" s="7" t="s">
        <v>11209</v>
      </c>
      <c r="Z104" s="48"/>
      <c r="AA104" s="4"/>
      <c r="AB104" s="4"/>
      <c r="AE104" s="48"/>
      <c r="AF104" s="2"/>
      <c r="AG104" s="2"/>
    </row>
    <row r="105" spans="1:33" ht="15.75" thickBot="1" x14ac:dyDescent="0.3">
      <c r="E105" s="468" t="s">
        <v>8751</v>
      </c>
      <c r="F105" s="4348" t="s">
        <v>8752</v>
      </c>
      <c r="G105" s="4348"/>
      <c r="H105" s="4348"/>
      <c r="I105" s="4348"/>
      <c r="J105" s="4348"/>
      <c r="K105" s="4348"/>
      <c r="L105" s="4348"/>
      <c r="M105" s="4348"/>
      <c r="N105" s="4348"/>
      <c r="O105" s="4349"/>
      <c r="T105" s="386">
        <f t="shared" si="6"/>
        <v>103</v>
      </c>
      <c r="U105" t="s">
        <v>706</v>
      </c>
      <c r="V105" s="25" t="s">
        <v>7001</v>
      </c>
      <c r="W105" s="181" t="s">
        <v>706</v>
      </c>
      <c r="X105" s="59" t="s">
        <v>706</v>
      </c>
      <c r="Y105" s="7" t="s">
        <v>11209</v>
      </c>
      <c r="Z105" s="48"/>
      <c r="AA105" s="4"/>
      <c r="AB105" s="4"/>
      <c r="AE105" s="48"/>
      <c r="AF105" s="2"/>
      <c r="AG105" s="2"/>
    </row>
    <row r="106" spans="1:33" ht="15.75" thickBot="1" x14ac:dyDescent="0.3">
      <c r="A106" s="466"/>
      <c r="T106" s="386">
        <f t="shared" si="6"/>
        <v>104</v>
      </c>
      <c r="U106" t="s">
        <v>675</v>
      </c>
      <c r="V106" s="25" t="s">
        <v>7002</v>
      </c>
      <c r="W106" s="181" t="s">
        <v>675</v>
      </c>
      <c r="X106" s="59" t="s">
        <v>675</v>
      </c>
      <c r="Y106" s="1325" t="s">
        <v>11210</v>
      </c>
      <c r="Z106" s="48"/>
      <c r="AA106" s="4"/>
      <c r="AB106" s="4"/>
      <c r="AE106" s="48"/>
      <c r="AF106" s="2"/>
      <c r="AG106" s="2"/>
    </row>
    <row r="107" spans="1:33" x14ac:dyDescent="0.25">
      <c r="A107" s="3793" t="s">
        <v>8760</v>
      </c>
      <c r="B107" s="3793"/>
      <c r="C107" s="3793"/>
      <c r="D107" s="3793"/>
      <c r="E107" s="3793"/>
      <c r="F107" s="3793"/>
      <c r="G107" s="3793"/>
      <c r="H107" s="3793"/>
      <c r="I107" s="3793"/>
      <c r="J107" s="3793"/>
      <c r="K107" s="3793"/>
      <c r="L107" s="3793"/>
      <c r="M107" s="3793"/>
      <c r="N107" s="3793"/>
      <c r="O107" s="3793"/>
      <c r="P107" s="3793"/>
      <c r="Q107" s="3793"/>
      <c r="R107" s="3793"/>
      <c r="T107" s="386">
        <f t="shared" si="6"/>
        <v>105</v>
      </c>
      <c r="U107" t="s">
        <v>675</v>
      </c>
      <c r="V107" s="25" t="s">
        <v>7003</v>
      </c>
      <c r="W107" s="181" t="s">
        <v>675</v>
      </c>
      <c r="X107" s="59" t="s">
        <v>675</v>
      </c>
      <c r="Y107" s="1325" t="s">
        <v>11193</v>
      </c>
      <c r="Z107" s="48"/>
      <c r="AA107" s="4"/>
      <c r="AB107" s="4"/>
    </row>
    <row r="108" spans="1:33" x14ac:dyDescent="0.25">
      <c r="A108" s="4356" t="s">
        <v>8761</v>
      </c>
      <c r="B108" s="4356"/>
      <c r="C108" s="4356"/>
      <c r="D108" s="4356"/>
      <c r="E108" s="4356"/>
      <c r="F108" s="4356"/>
      <c r="G108" s="4356"/>
      <c r="H108" s="4356"/>
      <c r="I108" s="4356"/>
      <c r="J108" s="4356"/>
      <c r="K108" s="4356"/>
      <c r="L108" s="4356"/>
      <c r="M108" s="4356"/>
      <c r="N108" s="4356"/>
      <c r="O108" s="4356"/>
      <c r="P108" s="4356"/>
      <c r="Q108" s="4356"/>
      <c r="R108" s="4356"/>
      <c r="T108" s="386">
        <f t="shared" si="6"/>
        <v>106</v>
      </c>
      <c r="U108" t="s">
        <v>675</v>
      </c>
      <c r="V108" s="25" t="s">
        <v>7004</v>
      </c>
      <c r="W108" s="181" t="s">
        <v>675</v>
      </c>
      <c r="X108" s="59" t="s">
        <v>675</v>
      </c>
      <c r="Y108" s="1325" t="s">
        <v>11193</v>
      </c>
      <c r="Z108" s="48"/>
      <c r="AA108" s="4"/>
      <c r="AB108" s="4"/>
      <c r="AE108" s="48"/>
      <c r="AF108" s="2"/>
      <c r="AG108" s="2"/>
    </row>
    <row r="109" spans="1:33" x14ac:dyDescent="0.25">
      <c r="A109" s="4357" t="s">
        <v>8772</v>
      </c>
      <c r="B109" s="4357"/>
      <c r="C109" s="4357"/>
      <c r="D109" s="4357"/>
      <c r="E109" s="4357"/>
      <c r="F109" s="4357"/>
      <c r="G109" s="4357"/>
      <c r="H109" s="4357"/>
      <c r="I109" s="4357"/>
      <c r="J109" s="4357"/>
      <c r="K109" s="4357"/>
      <c r="L109" s="4357"/>
      <c r="M109" s="4357"/>
      <c r="N109" s="4357"/>
      <c r="O109" s="4357"/>
      <c r="P109" s="4357"/>
      <c r="Q109" s="4357"/>
      <c r="R109" s="4357"/>
      <c r="T109" s="386">
        <f t="shared" si="6"/>
        <v>107</v>
      </c>
      <c r="U109" t="s">
        <v>675</v>
      </c>
      <c r="V109" s="25" t="s">
        <v>7005</v>
      </c>
      <c r="W109" s="181" t="s">
        <v>675</v>
      </c>
      <c r="X109" s="59" t="s">
        <v>675</v>
      </c>
      <c r="Y109" s="1325" t="s">
        <v>11193</v>
      </c>
      <c r="Z109" s="48"/>
      <c r="AA109" s="4"/>
      <c r="AB109" s="4"/>
      <c r="AE109" s="48"/>
      <c r="AF109" s="2"/>
      <c r="AG109" s="2"/>
    </row>
    <row r="110" spans="1:33" x14ac:dyDescent="0.25">
      <c r="A110" s="3903"/>
      <c r="B110" s="3903"/>
      <c r="C110" s="3903"/>
      <c r="D110" s="3903"/>
      <c r="E110" s="3903"/>
      <c r="F110" s="3903"/>
      <c r="G110" s="3903"/>
      <c r="H110" s="3903"/>
      <c r="I110" s="3903"/>
      <c r="J110" s="3903"/>
      <c r="K110" s="3903"/>
      <c r="L110" s="3903"/>
      <c r="M110" s="3903"/>
      <c r="N110" s="3903"/>
      <c r="O110" s="3903"/>
      <c r="P110" s="3903"/>
      <c r="Q110" s="3903"/>
      <c r="R110" s="3903"/>
      <c r="T110" s="386">
        <f t="shared" si="6"/>
        <v>108</v>
      </c>
      <c r="U110" t="s">
        <v>675</v>
      </c>
      <c r="V110" s="25" t="s">
        <v>7006</v>
      </c>
      <c r="W110" s="181" t="s">
        <v>675</v>
      </c>
      <c r="X110" s="59" t="s">
        <v>675</v>
      </c>
      <c r="Y110" s="1325" t="s">
        <v>11193</v>
      </c>
      <c r="Z110" s="48"/>
      <c r="AA110" s="4"/>
      <c r="AB110" s="4"/>
      <c r="AE110" s="48"/>
      <c r="AF110" s="2"/>
      <c r="AG110" s="2"/>
    </row>
    <row r="111" spans="1:33" x14ac:dyDescent="0.25">
      <c r="A111" s="4361" t="s">
        <v>8762</v>
      </c>
      <c r="B111" s="4361"/>
      <c r="C111" s="4361"/>
      <c r="D111" s="4361"/>
      <c r="E111" s="4361"/>
      <c r="F111" s="4361"/>
      <c r="G111" s="4361"/>
      <c r="H111" s="4361"/>
      <c r="I111" s="4361"/>
      <c r="J111" s="4361"/>
      <c r="K111" s="4361"/>
      <c r="L111" s="4361"/>
      <c r="M111" s="4361"/>
      <c r="N111" s="4361"/>
      <c r="O111" s="4361"/>
      <c r="P111" s="4361"/>
      <c r="Q111" s="4361"/>
      <c r="R111" s="4361"/>
      <c r="T111" s="386">
        <f t="shared" si="6"/>
        <v>109</v>
      </c>
      <c r="U111" t="s">
        <v>675</v>
      </c>
      <c r="V111" s="25" t="s">
        <v>7007</v>
      </c>
      <c r="W111" s="181" t="s">
        <v>675</v>
      </c>
      <c r="X111" s="59" t="s">
        <v>675</v>
      </c>
      <c r="Y111" s="1325" t="s">
        <v>11193</v>
      </c>
      <c r="Z111" s="48"/>
      <c r="AA111" s="4"/>
      <c r="AB111" s="4"/>
      <c r="AE111" s="48"/>
      <c r="AF111" s="2"/>
      <c r="AG111" s="2"/>
    </row>
    <row r="112" spans="1:33" x14ac:dyDescent="0.25">
      <c r="A112" s="3903" t="s">
        <v>8763</v>
      </c>
      <c r="B112" s="3903"/>
      <c r="C112" s="3903"/>
      <c r="D112" s="3903"/>
      <c r="E112" s="3903"/>
      <c r="F112" s="3903"/>
      <c r="G112" s="3903"/>
      <c r="H112" s="3903"/>
      <c r="I112" s="3903"/>
      <c r="J112" s="3903"/>
      <c r="K112" s="3903"/>
      <c r="L112" s="3903"/>
      <c r="M112" s="3903"/>
      <c r="N112" s="3903"/>
      <c r="O112" s="3903"/>
      <c r="P112" s="3903"/>
      <c r="Q112" s="3903"/>
      <c r="R112" s="3903"/>
      <c r="T112" s="386">
        <f t="shared" si="6"/>
        <v>110</v>
      </c>
      <c r="U112" t="s">
        <v>675</v>
      </c>
      <c r="V112" s="25" t="s">
        <v>7008</v>
      </c>
      <c r="W112" s="181" t="s">
        <v>675</v>
      </c>
      <c r="X112" s="59" t="s">
        <v>675</v>
      </c>
      <c r="Y112" s="1325" t="s">
        <v>11193</v>
      </c>
      <c r="Z112" s="48"/>
      <c r="AA112" s="4"/>
      <c r="AB112" s="4"/>
      <c r="AE112" s="48"/>
      <c r="AF112" s="2"/>
      <c r="AG112" s="2"/>
    </row>
    <row r="113" spans="1:33" x14ac:dyDescent="0.25">
      <c r="A113" s="4004"/>
      <c r="B113" s="4004"/>
      <c r="C113" s="4004"/>
      <c r="D113" s="4004"/>
      <c r="E113" s="4004"/>
      <c r="F113" s="4004"/>
      <c r="G113" s="4004"/>
      <c r="H113" s="4004"/>
      <c r="I113" s="4004"/>
      <c r="J113" s="4004"/>
      <c r="K113" s="4004"/>
      <c r="L113" s="4004"/>
      <c r="M113" s="4004"/>
      <c r="N113" s="4004"/>
      <c r="O113" s="4004"/>
      <c r="P113" s="4004"/>
      <c r="Q113" s="4004"/>
      <c r="R113" s="4004"/>
      <c r="T113" s="386">
        <f t="shared" si="6"/>
        <v>111</v>
      </c>
      <c r="U113" t="s">
        <v>675</v>
      </c>
      <c r="V113" s="25" t="s">
        <v>7009</v>
      </c>
      <c r="W113" s="181" t="s">
        <v>675</v>
      </c>
      <c r="X113" s="59" t="s">
        <v>675</v>
      </c>
      <c r="Y113" s="1325" t="s">
        <v>11193</v>
      </c>
      <c r="Z113" s="48"/>
      <c r="AA113" s="14"/>
      <c r="AB113" s="4"/>
      <c r="AE113" s="48"/>
      <c r="AF113" s="2"/>
      <c r="AG113" s="2"/>
    </row>
    <row r="114" spans="1:33" x14ac:dyDescent="0.25">
      <c r="A114" s="3793" t="s">
        <v>8764</v>
      </c>
      <c r="B114" s="3793"/>
      <c r="C114" s="3793"/>
      <c r="D114" s="3793"/>
      <c r="E114" s="3793"/>
      <c r="F114" s="3793"/>
      <c r="G114" s="3793"/>
      <c r="H114" s="3793"/>
      <c r="I114" s="3793"/>
      <c r="J114" s="3793"/>
      <c r="K114" s="3793"/>
      <c r="L114" s="3793"/>
      <c r="M114" s="3793"/>
      <c r="N114" s="3793"/>
      <c r="O114" s="3793"/>
      <c r="P114" s="3793"/>
      <c r="Q114" s="3793"/>
      <c r="R114" s="3793"/>
      <c r="T114" s="287">
        <f t="shared" si="6"/>
        <v>112</v>
      </c>
      <c r="U114" s="239" t="s">
        <v>675</v>
      </c>
      <c r="V114" s="261" t="s">
        <v>7010</v>
      </c>
      <c r="W114" s="1342" t="s">
        <v>694</v>
      </c>
      <c r="X114" s="1334" t="s">
        <v>694</v>
      </c>
      <c r="Y114" s="7" t="s">
        <v>11193</v>
      </c>
      <c r="Z114" s="48"/>
      <c r="AA114" s="4"/>
      <c r="AB114" s="4"/>
      <c r="AE114" s="48"/>
      <c r="AF114" s="2"/>
      <c r="AG114" s="2"/>
    </row>
    <row r="115" spans="1:33" x14ac:dyDescent="0.25">
      <c r="A115" s="3903" t="s">
        <v>8765</v>
      </c>
      <c r="B115" s="3903"/>
      <c r="C115" s="3903"/>
      <c r="D115" s="3903"/>
      <c r="E115" s="3903"/>
      <c r="F115" s="3903"/>
      <c r="G115" s="3903"/>
      <c r="H115" s="3903"/>
      <c r="I115" s="3903"/>
      <c r="J115" s="3903"/>
      <c r="K115" s="3903"/>
      <c r="L115" s="3903"/>
      <c r="M115" s="3903"/>
      <c r="N115" s="3903"/>
      <c r="O115" s="3903"/>
      <c r="P115" s="3903"/>
      <c r="Q115" s="3903"/>
      <c r="R115" s="3903"/>
      <c r="T115" s="386">
        <f t="shared" si="6"/>
        <v>113</v>
      </c>
      <c r="U115" t="s">
        <v>675</v>
      </c>
      <c r="V115" s="25" t="s">
        <v>7011</v>
      </c>
      <c r="W115" s="181" t="s">
        <v>675</v>
      </c>
      <c r="X115" s="59" t="s">
        <v>675</v>
      </c>
      <c r="Y115" s="1325" t="s">
        <v>11193</v>
      </c>
      <c r="Z115" s="48"/>
      <c r="AA115" s="4"/>
      <c r="AB115" s="4"/>
      <c r="AE115" s="48"/>
      <c r="AF115" s="2"/>
      <c r="AG115" s="2"/>
    </row>
    <row r="116" spans="1:33" x14ac:dyDescent="0.25">
      <c r="A116" s="3903" t="s">
        <v>8766</v>
      </c>
      <c r="B116" s="3903"/>
      <c r="C116" s="3903"/>
      <c r="D116" s="3903"/>
      <c r="E116" s="3903"/>
      <c r="F116" s="3903"/>
      <c r="G116" s="3903"/>
      <c r="H116" s="3903"/>
      <c r="I116" s="3903"/>
      <c r="J116" s="3903"/>
      <c r="K116" s="3903"/>
      <c r="L116" s="3903"/>
      <c r="M116" s="3903"/>
      <c r="N116" s="3903"/>
      <c r="O116" s="3903"/>
      <c r="P116" s="3903"/>
      <c r="Q116" s="3903"/>
      <c r="R116" s="3903"/>
      <c r="T116" s="386">
        <f t="shared" si="6"/>
        <v>114</v>
      </c>
      <c r="U116" t="s">
        <v>675</v>
      </c>
      <c r="V116" s="25" t="s">
        <v>7012</v>
      </c>
      <c r="W116" s="181" t="s">
        <v>675</v>
      </c>
      <c r="X116" s="59" t="s">
        <v>675</v>
      </c>
      <c r="Y116" s="1325" t="s">
        <v>11193</v>
      </c>
      <c r="Z116" s="48"/>
      <c r="AA116" s="4"/>
      <c r="AB116" s="4"/>
      <c r="AE116" s="48"/>
      <c r="AF116" s="2"/>
      <c r="AG116" s="2"/>
    </row>
    <row r="117" spans="1:33" x14ac:dyDescent="0.25">
      <c r="A117" s="3903" t="s">
        <v>8767</v>
      </c>
      <c r="B117" s="3903"/>
      <c r="C117" s="3903"/>
      <c r="D117" s="3903"/>
      <c r="E117" s="3903"/>
      <c r="F117" s="3903"/>
      <c r="G117" s="3903"/>
      <c r="H117" s="3903"/>
      <c r="I117" s="3903"/>
      <c r="J117" s="3903"/>
      <c r="K117" s="3903"/>
      <c r="L117" s="3903"/>
      <c r="M117" s="3903"/>
      <c r="N117" s="3903"/>
      <c r="O117" s="3903"/>
      <c r="P117" s="3903"/>
      <c r="Q117" s="3903"/>
      <c r="R117" s="3903"/>
      <c r="T117" s="386">
        <f t="shared" si="6"/>
        <v>115</v>
      </c>
      <c r="U117" t="s">
        <v>675</v>
      </c>
      <c r="V117" s="25" t="s">
        <v>7013</v>
      </c>
      <c r="W117" s="181" t="s">
        <v>675</v>
      </c>
      <c r="X117" s="59" t="s">
        <v>675</v>
      </c>
      <c r="Y117" s="1325" t="s">
        <v>11193</v>
      </c>
      <c r="Z117" s="48"/>
      <c r="AA117" s="4"/>
      <c r="AB117" s="4"/>
      <c r="AE117" s="48"/>
      <c r="AF117" s="2"/>
      <c r="AG117" s="2"/>
    </row>
    <row r="118" spans="1:33" x14ac:dyDescent="0.25">
      <c r="A118" s="3903"/>
      <c r="B118" s="3903"/>
      <c r="C118" s="3903"/>
      <c r="D118" s="3903"/>
      <c r="E118" s="3903"/>
      <c r="F118" s="3903"/>
      <c r="G118" s="3903"/>
      <c r="H118" s="3903"/>
      <c r="I118" s="3903"/>
      <c r="J118" s="3903"/>
      <c r="K118" s="3903"/>
      <c r="L118" s="3903"/>
      <c r="M118" s="3903"/>
      <c r="N118" s="3903"/>
      <c r="O118" s="3903"/>
      <c r="P118" s="3903"/>
      <c r="Q118" s="3903"/>
      <c r="R118" s="3903"/>
      <c r="T118" s="386">
        <f t="shared" si="6"/>
        <v>116</v>
      </c>
      <c r="U118" t="s">
        <v>675</v>
      </c>
      <c r="V118" s="25" t="s">
        <v>7014</v>
      </c>
      <c r="W118" s="181" t="s">
        <v>675</v>
      </c>
      <c r="X118" s="59" t="s">
        <v>675</v>
      </c>
      <c r="Y118" s="1325" t="s">
        <v>11193</v>
      </c>
      <c r="Z118" s="48"/>
      <c r="AA118" s="4"/>
      <c r="AB118" s="4"/>
      <c r="AE118" s="48"/>
      <c r="AF118" s="2"/>
      <c r="AG118" s="2"/>
    </row>
    <row r="119" spans="1:33" x14ac:dyDescent="0.25">
      <c r="A119" s="3903"/>
      <c r="B119" s="3903"/>
      <c r="C119" s="3903"/>
      <c r="D119" s="3903"/>
      <c r="E119" s="3903"/>
      <c r="F119" s="3903"/>
      <c r="G119" s="3903"/>
      <c r="H119" s="3903"/>
      <c r="I119" s="3903"/>
      <c r="J119" s="3903"/>
      <c r="K119" s="3903"/>
      <c r="L119" s="3903"/>
      <c r="M119" s="3903"/>
      <c r="N119" s="3903"/>
      <c r="O119" s="3903"/>
      <c r="P119" s="3903"/>
      <c r="Q119" s="3903"/>
      <c r="R119" s="3903"/>
      <c r="T119" s="386">
        <f t="shared" si="6"/>
        <v>117</v>
      </c>
      <c r="U119" t="s">
        <v>675</v>
      </c>
      <c r="V119" s="25" t="s">
        <v>7015</v>
      </c>
      <c r="W119" s="181" t="s">
        <v>675</v>
      </c>
      <c r="X119" s="59" t="s">
        <v>675</v>
      </c>
      <c r="Y119" s="1325" t="s">
        <v>11193</v>
      </c>
      <c r="Z119" s="48"/>
      <c r="AA119" s="4"/>
      <c r="AB119" s="4"/>
      <c r="AE119" s="48"/>
      <c r="AF119" s="2"/>
      <c r="AG119" s="2"/>
    </row>
    <row r="120" spans="1:33" x14ac:dyDescent="0.25">
      <c r="A120" s="3903"/>
      <c r="B120" s="3903"/>
      <c r="C120" s="3903"/>
      <c r="D120" s="3903"/>
      <c r="E120" s="3903"/>
      <c r="F120" s="3903"/>
      <c r="G120" s="3903"/>
      <c r="H120" s="3903"/>
      <c r="I120" s="3903"/>
      <c r="J120" s="3903"/>
      <c r="K120" s="3903"/>
      <c r="L120" s="3903"/>
      <c r="M120" s="3903"/>
      <c r="N120" s="3903"/>
      <c r="O120" s="3903"/>
      <c r="P120" s="3903"/>
      <c r="Q120" s="3903"/>
      <c r="R120" s="3903"/>
      <c r="T120" s="386">
        <f t="shared" si="6"/>
        <v>118</v>
      </c>
      <c r="U120" t="s">
        <v>707</v>
      </c>
      <c r="V120" s="25" t="s">
        <v>7071</v>
      </c>
      <c r="W120" s="1342" t="s">
        <v>707</v>
      </c>
      <c r="X120" s="1334" t="s">
        <v>707</v>
      </c>
      <c r="Y120" s="1325" t="s">
        <v>11193</v>
      </c>
      <c r="Z120" s="48"/>
      <c r="AA120" s="4"/>
      <c r="AB120" s="4"/>
      <c r="AE120" s="48"/>
      <c r="AF120" s="2"/>
      <c r="AG120" s="2"/>
    </row>
    <row r="121" spans="1:33" x14ac:dyDescent="0.25">
      <c r="A121" s="3903"/>
      <c r="B121" s="3903"/>
      <c r="C121" s="3903"/>
      <c r="D121" s="3903"/>
      <c r="E121" s="3903"/>
      <c r="F121" s="3903"/>
      <c r="G121" s="3903"/>
      <c r="H121" s="3903"/>
      <c r="I121" s="3903"/>
      <c r="J121" s="3903"/>
      <c r="K121" s="3903"/>
      <c r="L121" s="3903"/>
      <c r="M121" s="3903"/>
      <c r="N121" s="3903"/>
      <c r="O121" s="3903"/>
      <c r="P121" s="3903"/>
      <c r="Q121" s="3903"/>
      <c r="R121" s="3903"/>
      <c r="T121" s="386">
        <f t="shared" si="6"/>
        <v>119</v>
      </c>
      <c r="U121" t="s">
        <v>675</v>
      </c>
      <c r="V121" s="25" t="s">
        <v>7016</v>
      </c>
      <c r="W121" s="181" t="s">
        <v>675</v>
      </c>
      <c r="X121" s="59" t="s">
        <v>675</v>
      </c>
      <c r="Y121" s="1325" t="s">
        <v>11193</v>
      </c>
      <c r="Z121" s="48"/>
      <c r="AA121" s="4"/>
      <c r="AB121" s="4"/>
      <c r="AE121" s="48"/>
      <c r="AF121" s="2"/>
      <c r="AG121" s="2"/>
    </row>
    <row r="122" spans="1:33" x14ac:dyDescent="0.25">
      <c r="A122" s="3903"/>
      <c r="B122" s="3903"/>
      <c r="C122" s="3903"/>
      <c r="D122" s="3903"/>
      <c r="E122" s="3903"/>
      <c r="F122" s="3903"/>
      <c r="G122" s="3903"/>
      <c r="H122" s="3903"/>
      <c r="I122" s="3903"/>
      <c r="J122" s="3903"/>
      <c r="K122" s="3903"/>
      <c r="L122" s="3903"/>
      <c r="M122" s="3903"/>
      <c r="N122" s="3903"/>
      <c r="O122" s="3903"/>
      <c r="P122" s="3903"/>
      <c r="Q122" s="3903"/>
      <c r="R122" s="3903"/>
      <c r="T122" s="386">
        <f t="shared" si="6"/>
        <v>120</v>
      </c>
      <c r="U122" t="s">
        <v>675</v>
      </c>
      <c r="V122" s="25" t="s">
        <v>7017</v>
      </c>
      <c r="W122" s="181" t="s">
        <v>675</v>
      </c>
      <c r="X122" s="59" t="s">
        <v>675</v>
      </c>
      <c r="Y122" s="1325" t="s">
        <v>11193</v>
      </c>
      <c r="Z122" s="48"/>
      <c r="AA122" s="4"/>
      <c r="AB122" s="4"/>
      <c r="AE122" s="48"/>
      <c r="AF122" s="2"/>
      <c r="AG122" s="2"/>
    </row>
    <row r="123" spans="1:33" x14ac:dyDescent="0.25">
      <c r="T123" s="386">
        <f t="shared" si="6"/>
        <v>121</v>
      </c>
      <c r="U123" t="s">
        <v>675</v>
      </c>
      <c r="V123" s="25" t="s">
        <v>7018</v>
      </c>
      <c r="W123" s="181" t="s">
        <v>675</v>
      </c>
      <c r="X123" s="59" t="s">
        <v>675</v>
      </c>
      <c r="Y123" s="1325" t="s">
        <v>11193</v>
      </c>
      <c r="Z123" s="48"/>
      <c r="AA123" s="4"/>
      <c r="AB123" s="4"/>
      <c r="AE123" s="48"/>
      <c r="AF123" s="2"/>
      <c r="AG123" s="2"/>
    </row>
    <row r="124" spans="1:33" x14ac:dyDescent="0.25">
      <c r="T124" s="386">
        <f t="shared" si="6"/>
        <v>122</v>
      </c>
      <c r="U124" t="s">
        <v>675</v>
      </c>
      <c r="V124" s="25" t="s">
        <v>7019</v>
      </c>
      <c r="W124" s="181" t="s">
        <v>675</v>
      </c>
      <c r="X124" s="59" t="s">
        <v>675</v>
      </c>
      <c r="Y124" s="1325" t="s">
        <v>11193</v>
      </c>
      <c r="Z124" s="48"/>
      <c r="AA124" s="4"/>
      <c r="AB124" s="4"/>
    </row>
    <row r="125" spans="1:33" x14ac:dyDescent="0.25">
      <c r="T125" s="386">
        <f t="shared" si="6"/>
        <v>123</v>
      </c>
      <c r="U125" t="s">
        <v>675</v>
      </c>
      <c r="V125" s="25" t="s">
        <v>7020</v>
      </c>
      <c r="W125" s="181" t="s">
        <v>675</v>
      </c>
      <c r="X125" s="59" t="s">
        <v>675</v>
      </c>
      <c r="Y125" s="1325" t="s">
        <v>11193</v>
      </c>
      <c r="Z125" s="48"/>
      <c r="AA125" s="4"/>
      <c r="AB125" s="4"/>
      <c r="AE125" s="48"/>
      <c r="AF125" s="2"/>
      <c r="AG125" s="2"/>
    </row>
    <row r="126" spans="1:33" x14ac:dyDescent="0.25">
      <c r="T126" s="386">
        <f t="shared" si="6"/>
        <v>124</v>
      </c>
      <c r="U126" t="s">
        <v>675</v>
      </c>
      <c r="V126" s="25" t="s">
        <v>7021</v>
      </c>
      <c r="W126" s="181" t="s">
        <v>675</v>
      </c>
      <c r="X126" s="59" t="s">
        <v>675</v>
      </c>
      <c r="Y126" s="1325" t="s">
        <v>11193</v>
      </c>
      <c r="Z126" s="48"/>
      <c r="AA126" s="4"/>
      <c r="AB126" s="4"/>
      <c r="AE126" s="48"/>
      <c r="AF126" s="2"/>
      <c r="AG126" s="2"/>
    </row>
    <row r="127" spans="1:33" x14ac:dyDescent="0.25">
      <c r="T127" s="386">
        <f t="shared" si="6"/>
        <v>125</v>
      </c>
      <c r="U127" t="s">
        <v>675</v>
      </c>
      <c r="V127" s="25" t="s">
        <v>7022</v>
      </c>
      <c r="W127" s="181" t="s">
        <v>675</v>
      </c>
      <c r="X127" s="59" t="s">
        <v>675</v>
      </c>
      <c r="Y127" s="1325" t="s">
        <v>11193</v>
      </c>
      <c r="Z127" s="48"/>
      <c r="AA127" s="4"/>
      <c r="AB127" s="4"/>
      <c r="AE127" s="48"/>
      <c r="AF127" s="2"/>
      <c r="AG127" s="2"/>
    </row>
    <row r="128" spans="1:33" x14ac:dyDescent="0.25">
      <c r="T128" s="386">
        <f t="shared" si="6"/>
        <v>126</v>
      </c>
      <c r="U128" t="s">
        <v>675</v>
      </c>
      <c r="V128" s="25" t="s">
        <v>7023</v>
      </c>
      <c r="W128" s="181" t="s">
        <v>675</v>
      </c>
      <c r="X128" s="59" t="s">
        <v>675</v>
      </c>
      <c r="Y128" s="1325" t="s">
        <v>11193</v>
      </c>
      <c r="Z128" s="48"/>
      <c r="AA128" s="4"/>
      <c r="AB128" s="4"/>
      <c r="AE128" s="48"/>
      <c r="AF128" s="2"/>
      <c r="AG128" s="2"/>
    </row>
    <row r="129" spans="20:33" x14ac:dyDescent="0.25">
      <c r="T129" s="386">
        <f t="shared" si="6"/>
        <v>127</v>
      </c>
      <c r="U129" t="s">
        <v>671</v>
      </c>
      <c r="V129" s="25" t="s">
        <v>7024</v>
      </c>
      <c r="W129" s="181" t="s">
        <v>671</v>
      </c>
      <c r="X129" s="59" t="s">
        <v>671</v>
      </c>
      <c r="Y129" s="1325" t="s">
        <v>11193</v>
      </c>
      <c r="Z129" s="48"/>
      <c r="AA129" s="4"/>
      <c r="AB129" s="4"/>
      <c r="AE129" s="48"/>
      <c r="AF129" s="2"/>
      <c r="AG129" s="2"/>
    </row>
    <row r="130" spans="20:33" x14ac:dyDescent="0.25">
      <c r="T130" s="13">
        <f t="shared" si="6"/>
        <v>128</v>
      </c>
      <c r="U130" s="37" t="s">
        <v>708</v>
      </c>
      <c r="V130" s="29" t="s">
        <v>7025</v>
      </c>
      <c r="W130" s="186" t="s">
        <v>708</v>
      </c>
      <c r="X130" s="60" t="s">
        <v>708</v>
      </c>
      <c r="Y130" s="1341" t="s">
        <v>11168</v>
      </c>
      <c r="Z130" s="48"/>
      <c r="AA130" s="4"/>
      <c r="AB130" s="4"/>
      <c r="AE130" s="48"/>
      <c r="AF130" s="2"/>
      <c r="AG130" s="2"/>
    </row>
    <row r="131" spans="20:33" x14ac:dyDescent="0.25">
      <c r="AE131" s="48"/>
      <c r="AF131" s="2"/>
      <c r="AG131" s="2"/>
    </row>
    <row r="132" spans="20:33" x14ac:dyDescent="0.25">
      <c r="AE132" s="48"/>
      <c r="AF132" s="2"/>
      <c r="AG132" s="2"/>
    </row>
    <row r="133" spans="20:33" x14ac:dyDescent="0.25">
      <c r="AE133" s="48"/>
      <c r="AF133" s="2"/>
      <c r="AG133" s="2"/>
    </row>
    <row r="134" spans="20:33" x14ac:dyDescent="0.25">
      <c r="AE134" s="48"/>
      <c r="AF134" s="2"/>
      <c r="AG134" s="2"/>
    </row>
    <row r="135" spans="20:33" x14ac:dyDescent="0.25">
      <c r="AE135" s="48"/>
      <c r="AF135" s="2"/>
      <c r="AG135" s="2"/>
    </row>
    <row r="136" spans="20:33" x14ac:dyDescent="0.25">
      <c r="AE136" s="48"/>
      <c r="AF136" s="2"/>
      <c r="AG136" s="2"/>
    </row>
    <row r="137" spans="20:33" x14ac:dyDescent="0.25">
      <c r="AE137" s="48"/>
      <c r="AF137" s="2"/>
      <c r="AG137" s="2"/>
    </row>
    <row r="138" spans="20:33" x14ac:dyDescent="0.25">
      <c r="AE138" s="48"/>
      <c r="AF138" s="2"/>
      <c r="AG138" s="2"/>
    </row>
    <row r="139" spans="20:33" x14ac:dyDescent="0.25">
      <c r="AE139" s="48"/>
      <c r="AF139" s="2"/>
      <c r="AG139" s="2"/>
    </row>
    <row r="140" spans="20:33" x14ac:dyDescent="0.25">
      <c r="AE140" s="48"/>
      <c r="AF140" s="2"/>
      <c r="AG140" s="2"/>
    </row>
    <row r="141" spans="20:33" x14ac:dyDescent="0.25">
      <c r="AE141" s="48"/>
      <c r="AF141" s="2"/>
      <c r="AG141" s="2"/>
    </row>
    <row r="142" spans="20:33" x14ac:dyDescent="0.25">
      <c r="AE142" s="48"/>
      <c r="AF142" s="2"/>
      <c r="AG142" s="2"/>
    </row>
    <row r="143" spans="20:33" x14ac:dyDescent="0.25">
      <c r="AE143" s="48"/>
      <c r="AF143" s="2"/>
      <c r="AG143" s="2"/>
    </row>
    <row r="192" spans="26:28" x14ac:dyDescent="0.25">
      <c r="Z192" s="48"/>
      <c r="AA192" s="4"/>
      <c r="AB192" s="4"/>
    </row>
    <row r="193" spans="26:28" x14ac:dyDescent="0.25">
      <c r="Z193" s="48"/>
      <c r="AA193" s="4"/>
      <c r="AB193" s="4"/>
    </row>
    <row r="194" spans="26:28" x14ac:dyDescent="0.25">
      <c r="Z194" s="48"/>
      <c r="AA194" s="4"/>
      <c r="AB194" s="4"/>
    </row>
    <row r="195" spans="26:28" x14ac:dyDescent="0.25">
      <c r="Z195" s="48"/>
      <c r="AA195" s="4"/>
      <c r="AB195" s="4"/>
    </row>
    <row r="196" spans="26:28" x14ac:dyDescent="0.25">
      <c r="Z196" s="48"/>
      <c r="AA196" s="4"/>
      <c r="AB196" s="4"/>
    </row>
    <row r="197" spans="26:28" x14ac:dyDescent="0.25">
      <c r="Z197" s="48"/>
      <c r="AA197" s="4"/>
      <c r="AB197" s="4"/>
    </row>
    <row r="198" spans="26:28" x14ac:dyDescent="0.25">
      <c r="Z198" s="48"/>
      <c r="AA198" s="4"/>
      <c r="AB198" s="4"/>
    </row>
    <row r="199" spans="26:28" x14ac:dyDescent="0.25">
      <c r="Z199" s="48"/>
      <c r="AA199" s="4"/>
      <c r="AB199" s="4"/>
    </row>
    <row r="200" spans="26:28" x14ac:dyDescent="0.25">
      <c r="Z200" s="48"/>
      <c r="AA200" s="4"/>
      <c r="AB200" s="4"/>
    </row>
    <row r="201" spans="26:28" x14ac:dyDescent="0.25">
      <c r="Z201" s="48"/>
      <c r="AA201" s="4"/>
      <c r="AB201" s="4"/>
    </row>
    <row r="202" spans="26:28" x14ac:dyDescent="0.25">
      <c r="Z202" s="48"/>
      <c r="AA202" s="4"/>
      <c r="AB202" s="4"/>
    </row>
    <row r="203" spans="26:28" x14ac:dyDescent="0.25">
      <c r="Z203" s="48"/>
      <c r="AA203" s="4"/>
      <c r="AB203" s="4"/>
    </row>
    <row r="204" spans="26:28" x14ac:dyDescent="0.25">
      <c r="Z204" s="48"/>
      <c r="AA204" s="4"/>
      <c r="AB204" s="4"/>
    </row>
    <row r="205" spans="26:28" x14ac:dyDescent="0.25">
      <c r="Z205" s="48"/>
      <c r="AA205" s="4"/>
      <c r="AB205" s="4"/>
    </row>
    <row r="206" spans="26:28" x14ac:dyDescent="0.25">
      <c r="Z206" s="48"/>
      <c r="AA206" s="4"/>
      <c r="AB206" s="3"/>
    </row>
    <row r="207" spans="26:28" x14ac:dyDescent="0.25">
      <c r="Z207" s="48"/>
      <c r="AA207" s="4"/>
      <c r="AB207" s="3"/>
    </row>
    <row r="208" spans="26:28" x14ac:dyDescent="0.25">
      <c r="Z208" s="48"/>
      <c r="AA208" s="14"/>
      <c r="AB208" s="4"/>
    </row>
    <row r="209" spans="26:28" x14ac:dyDescent="0.25">
      <c r="Z209" s="48"/>
      <c r="AA209" s="14"/>
      <c r="AB209" s="4"/>
    </row>
    <row r="210" spans="26:28" x14ac:dyDescent="0.25">
      <c r="Z210" s="48"/>
      <c r="AA210" s="14"/>
      <c r="AB210" s="4"/>
    </row>
    <row r="211" spans="26:28" x14ac:dyDescent="0.25">
      <c r="Z211" s="48"/>
      <c r="AA211" s="14"/>
      <c r="AB211" s="4"/>
    </row>
    <row r="212" spans="26:28" x14ac:dyDescent="0.25">
      <c r="Z212" s="48"/>
      <c r="AA212" s="14"/>
      <c r="AB212" s="4"/>
    </row>
    <row r="213" spans="26:28" x14ac:dyDescent="0.25">
      <c r="Z213" s="1257"/>
      <c r="AA213" s="14"/>
      <c r="AB213" s="4"/>
    </row>
    <row r="214" spans="26:28" x14ac:dyDescent="0.25">
      <c r="Z214" s="1257"/>
      <c r="AA214" s="14"/>
      <c r="AB214" s="4"/>
    </row>
    <row r="215" spans="26:28" x14ac:dyDescent="0.25">
      <c r="Z215" s="1257"/>
      <c r="AA215" s="14"/>
      <c r="AB215" s="4"/>
    </row>
    <row r="216" spans="26:28" x14ac:dyDescent="0.25">
      <c r="Z216" s="1257"/>
      <c r="AA216" s="14"/>
      <c r="AB216" s="4"/>
    </row>
    <row r="217" spans="26:28" x14ac:dyDescent="0.25">
      <c r="Z217" s="1257"/>
      <c r="AA217" s="14"/>
      <c r="AB217" s="4"/>
    </row>
    <row r="218" spans="26:28" x14ac:dyDescent="0.25">
      <c r="Z218" s="3"/>
      <c r="AA218" s="14"/>
      <c r="AB218" s="4"/>
    </row>
    <row r="219" spans="26:28" x14ac:dyDescent="0.25">
      <c r="Z219" s="3"/>
      <c r="AA219" s="14"/>
      <c r="AB219" s="4"/>
    </row>
    <row r="220" spans="26:28" x14ac:dyDescent="0.25">
      <c r="Z220" s="3"/>
      <c r="AA220" s="14"/>
      <c r="AB220" s="4"/>
    </row>
    <row r="221" spans="26:28" x14ac:dyDescent="0.25">
      <c r="Z221" s="3"/>
      <c r="AA221" s="14"/>
      <c r="AB221" s="4"/>
    </row>
    <row r="222" spans="26:28" x14ac:dyDescent="0.25">
      <c r="Z222" s="3"/>
      <c r="AA222" s="14"/>
      <c r="AB222" s="4"/>
    </row>
    <row r="223" spans="26:28" x14ac:dyDescent="0.25">
      <c r="Z223" s="3"/>
      <c r="AA223" s="14"/>
      <c r="AB223" s="4"/>
    </row>
    <row r="224" spans="26:28" x14ac:dyDescent="0.25">
      <c r="Z224" s="3"/>
      <c r="AA224" s="14"/>
      <c r="AB224" s="4"/>
    </row>
    <row r="225" spans="26:28" x14ac:dyDescent="0.25">
      <c r="Z225" s="3"/>
      <c r="AA225" s="14"/>
      <c r="AB225" s="4"/>
    </row>
    <row r="226" spans="26:28" x14ac:dyDescent="0.25">
      <c r="Z226" s="3"/>
      <c r="AA226" s="14"/>
      <c r="AB226" s="4"/>
    </row>
    <row r="227" spans="26:28" x14ac:dyDescent="0.25">
      <c r="Z227" s="3"/>
      <c r="AA227" s="14"/>
      <c r="AB227" s="4"/>
    </row>
    <row r="228" spans="26:28" x14ac:dyDescent="0.25">
      <c r="Z228" s="3"/>
      <c r="AA228" s="14"/>
      <c r="AB228" s="4"/>
    </row>
    <row r="229" spans="26:28" x14ac:dyDescent="0.25">
      <c r="Z229" s="3"/>
      <c r="AA229" s="14"/>
      <c r="AB229" s="4"/>
    </row>
    <row r="230" spans="26:28" x14ac:dyDescent="0.25">
      <c r="Z230" s="3"/>
      <c r="AA230" s="14"/>
      <c r="AB230" s="4"/>
    </row>
    <row r="231" spans="26:28" x14ac:dyDescent="0.25">
      <c r="Z231" s="3"/>
      <c r="AA231" s="14"/>
      <c r="AB231" s="4"/>
    </row>
    <row r="232" spans="26:28" x14ac:dyDescent="0.25">
      <c r="Z232" s="3"/>
      <c r="AA232" s="14"/>
      <c r="AB232" s="4"/>
    </row>
    <row r="233" spans="26:28" x14ac:dyDescent="0.25">
      <c r="Z233" s="3"/>
      <c r="AA233" s="14"/>
      <c r="AB233" s="4"/>
    </row>
    <row r="234" spans="26:28" x14ac:dyDescent="0.25">
      <c r="Z234" s="3"/>
      <c r="AA234" s="14"/>
      <c r="AB234" s="4"/>
    </row>
    <row r="235" spans="26:28" x14ac:dyDescent="0.25">
      <c r="Z235" s="3"/>
      <c r="AA235" s="14"/>
      <c r="AB235" s="4"/>
    </row>
    <row r="236" spans="26:28" x14ac:dyDescent="0.25">
      <c r="Z236" s="3"/>
      <c r="AA236" s="14"/>
      <c r="AB236" s="4"/>
    </row>
    <row r="237" spans="26:28" x14ac:dyDescent="0.25">
      <c r="Z237" s="3"/>
      <c r="AA237" s="14"/>
      <c r="AB237" s="4"/>
    </row>
    <row r="238" spans="26:28" x14ac:dyDescent="0.25">
      <c r="Z238" s="3"/>
      <c r="AA238" s="14"/>
      <c r="AB238" s="4"/>
    </row>
    <row r="239" spans="26:28" x14ac:dyDescent="0.25">
      <c r="Z239" s="3"/>
      <c r="AA239" s="14"/>
      <c r="AB239" s="4"/>
    </row>
    <row r="240" spans="26:28" x14ac:dyDescent="0.25">
      <c r="Z240" s="3"/>
      <c r="AA240" s="14"/>
      <c r="AB240" s="4"/>
    </row>
    <row r="241" spans="26:28" x14ac:dyDescent="0.25">
      <c r="Z241" s="3"/>
      <c r="AA241" s="14"/>
      <c r="AB241" s="4"/>
    </row>
    <row r="242" spans="26:28" x14ac:dyDescent="0.25">
      <c r="Z242" s="3"/>
      <c r="AA242" s="14"/>
      <c r="AB242" s="4"/>
    </row>
    <row r="243" spans="26:28" x14ac:dyDescent="0.25">
      <c r="Z243" s="3"/>
      <c r="AA243" s="14"/>
      <c r="AB243" s="4"/>
    </row>
    <row r="244" spans="26:28" x14ac:dyDescent="0.25">
      <c r="Z244" s="3"/>
      <c r="AA244" s="14"/>
      <c r="AB244" s="4"/>
    </row>
    <row r="245" spans="26:28" x14ac:dyDescent="0.25">
      <c r="Z245" s="3"/>
      <c r="AA245" s="14"/>
      <c r="AB245" s="4"/>
    </row>
    <row r="246" spans="26:28" x14ac:dyDescent="0.25">
      <c r="Z246" s="3"/>
      <c r="AA246" s="14"/>
      <c r="AB246" s="4"/>
    </row>
    <row r="247" spans="26:28" x14ac:dyDescent="0.25">
      <c r="Z247" s="3"/>
      <c r="AA247" s="14"/>
      <c r="AB247" s="4"/>
    </row>
    <row r="248" spans="26:28" x14ac:dyDescent="0.25">
      <c r="Z248" s="3"/>
      <c r="AA248" s="14"/>
      <c r="AB248" s="4"/>
    </row>
    <row r="249" spans="26:28" x14ac:dyDescent="0.25">
      <c r="Z249" s="3"/>
      <c r="AA249" s="14"/>
      <c r="AB249" s="4"/>
    </row>
    <row r="250" spans="26:28" x14ac:dyDescent="0.25">
      <c r="Z250" s="3"/>
      <c r="AA250" s="14"/>
      <c r="AB250" s="4"/>
    </row>
    <row r="251" spans="26:28" x14ac:dyDescent="0.25">
      <c r="Z251" s="3"/>
      <c r="AA251" s="14"/>
      <c r="AB251" s="4"/>
    </row>
    <row r="252" spans="26:28" x14ac:dyDescent="0.25">
      <c r="Z252" s="3"/>
      <c r="AA252" s="14"/>
      <c r="AB252" s="4"/>
    </row>
    <row r="253" spans="26:28" x14ac:dyDescent="0.25">
      <c r="Z253" s="3"/>
      <c r="AA253" s="14"/>
      <c r="AB253" s="4"/>
    </row>
    <row r="254" spans="26:28" x14ac:dyDescent="0.25">
      <c r="Z254" s="3"/>
      <c r="AA254" s="14"/>
      <c r="AB254" s="4"/>
    </row>
    <row r="255" spans="26:28" x14ac:dyDescent="0.25">
      <c r="Z255" s="3"/>
      <c r="AA255" s="14"/>
      <c r="AB255" s="4"/>
    </row>
    <row r="256" spans="26:28" x14ac:dyDescent="0.25">
      <c r="Z256" s="3"/>
      <c r="AA256" s="14"/>
      <c r="AB256" s="4"/>
    </row>
    <row r="257" spans="26:28" x14ac:dyDescent="0.25">
      <c r="Z257" s="3"/>
      <c r="AA257" s="14"/>
      <c r="AB257" s="4"/>
    </row>
    <row r="258" spans="26:28" x14ac:dyDescent="0.25">
      <c r="Z258" s="3"/>
      <c r="AA258" s="14"/>
      <c r="AB258" s="4"/>
    </row>
    <row r="259" spans="26:28" x14ac:dyDescent="0.25">
      <c r="Z259" s="3"/>
      <c r="AA259" s="14"/>
      <c r="AB259" s="4"/>
    </row>
    <row r="260" spans="26:28" x14ac:dyDescent="0.25">
      <c r="Z260" s="3"/>
      <c r="AA260" s="14"/>
      <c r="AB260" s="4"/>
    </row>
    <row r="261" spans="26:28" x14ac:dyDescent="0.25">
      <c r="Z261" s="3"/>
      <c r="AA261" s="14"/>
      <c r="AB261" s="4"/>
    </row>
    <row r="262" spans="26:28" x14ac:dyDescent="0.25">
      <c r="Z262" s="3"/>
      <c r="AA262" s="14"/>
      <c r="AB262" s="4"/>
    </row>
    <row r="263" spans="26:28" x14ac:dyDescent="0.25">
      <c r="Z263" s="3"/>
      <c r="AA263" s="14"/>
      <c r="AB263" s="4"/>
    </row>
    <row r="264" spans="26:28" x14ac:dyDescent="0.25">
      <c r="Z264" s="3"/>
      <c r="AA264" s="14"/>
      <c r="AB264" s="4"/>
    </row>
    <row r="265" spans="26:28" x14ac:dyDescent="0.25">
      <c r="Z265" s="3"/>
      <c r="AA265" s="14"/>
      <c r="AB265" s="4"/>
    </row>
    <row r="266" spans="26:28" x14ac:dyDescent="0.25">
      <c r="Z266" s="1257"/>
      <c r="AA266" s="14"/>
      <c r="AB266" s="4"/>
    </row>
    <row r="267" spans="26:28" x14ac:dyDescent="0.25">
      <c r="Z267" s="1257"/>
      <c r="AA267" s="14"/>
      <c r="AB267" s="4"/>
    </row>
    <row r="268" spans="26:28" x14ac:dyDescent="0.25">
      <c r="Z268" s="1257"/>
      <c r="AA268" s="14"/>
      <c r="AB268" s="4"/>
    </row>
    <row r="269" spans="26:28" x14ac:dyDescent="0.25">
      <c r="Z269" s="1257"/>
      <c r="AA269" s="14"/>
      <c r="AB269" s="4"/>
    </row>
    <row r="270" spans="26:28" x14ac:dyDescent="0.25">
      <c r="Z270" s="1257"/>
      <c r="AA270" s="14"/>
      <c r="AB270" s="4"/>
    </row>
    <row r="271" spans="26:28" x14ac:dyDescent="0.25">
      <c r="Z271" s="1257"/>
      <c r="AA271" s="14"/>
      <c r="AB271" s="4"/>
    </row>
    <row r="275" spans="26:28" x14ac:dyDescent="0.25">
      <c r="Z275" s="48"/>
      <c r="AA275" s="4"/>
      <c r="AB275" s="4"/>
    </row>
    <row r="276" spans="26:28" x14ac:dyDescent="0.25">
      <c r="Z276" s="48"/>
      <c r="AA276" s="4"/>
      <c r="AB276" s="4"/>
    </row>
  </sheetData>
  <mergeCells count="126">
    <mergeCell ref="A122:R122"/>
    <mergeCell ref="H65:J65"/>
    <mergeCell ref="H64:J64"/>
    <mergeCell ref="A92:R92"/>
    <mergeCell ref="A113:R113"/>
    <mergeCell ref="A78:R78"/>
    <mergeCell ref="A115:R115"/>
    <mergeCell ref="A116:R116"/>
    <mergeCell ref="A117:R117"/>
    <mergeCell ref="A118:R118"/>
    <mergeCell ref="A119:R119"/>
    <mergeCell ref="A108:R108"/>
    <mergeCell ref="A109:R109"/>
    <mergeCell ref="A110:R110"/>
    <mergeCell ref="E96:O96"/>
    <mergeCell ref="A107:R107"/>
    <mergeCell ref="A111:R111"/>
    <mergeCell ref="A120:R120"/>
    <mergeCell ref="A121:R121"/>
    <mergeCell ref="A114:R114"/>
    <mergeCell ref="F97:O97"/>
    <mergeCell ref="F98:O98"/>
    <mergeCell ref="F99:O99"/>
    <mergeCell ref="F100:O100"/>
    <mergeCell ref="F101:O101"/>
    <mergeCell ref="F102:O102"/>
    <mergeCell ref="F104:O104"/>
    <mergeCell ref="F105:O105"/>
    <mergeCell ref="A112:R112"/>
    <mergeCell ref="F103:O103"/>
    <mergeCell ref="A90:R90"/>
    <mergeCell ref="A79:R79"/>
    <mergeCell ref="A81:Q81"/>
    <mergeCell ref="A82:Q82"/>
    <mergeCell ref="A80:Q80"/>
    <mergeCell ref="A91:R91"/>
    <mergeCell ref="A93:R93"/>
    <mergeCell ref="A94:R94"/>
    <mergeCell ref="A57:R57"/>
    <mergeCell ref="A60:R60"/>
    <mergeCell ref="A83:R83"/>
    <mergeCell ref="A84:R84"/>
    <mergeCell ref="A85:R85"/>
    <mergeCell ref="A67:R67"/>
    <mergeCell ref="A68:R68"/>
    <mergeCell ref="A69:R69"/>
    <mergeCell ref="A70:R70"/>
    <mergeCell ref="A71:R71"/>
    <mergeCell ref="A72:R72"/>
    <mergeCell ref="A73:R73"/>
    <mergeCell ref="A74:R74"/>
    <mergeCell ref="A58:R58"/>
    <mergeCell ref="A59:R59"/>
    <mergeCell ref="E63:M63"/>
    <mergeCell ref="E61:M61"/>
    <mergeCell ref="E62:M62"/>
    <mergeCell ref="A54:R54"/>
    <mergeCell ref="A75:R75"/>
    <mergeCell ref="A76:R76"/>
    <mergeCell ref="A77:R77"/>
    <mergeCell ref="N66:Q66"/>
    <mergeCell ref="D64:D66"/>
    <mergeCell ref="N64:Q65"/>
    <mergeCell ref="B4:L4"/>
    <mergeCell ref="E7:J7"/>
    <mergeCell ref="F8:J8"/>
    <mergeCell ref="E5:J5"/>
    <mergeCell ref="F25:H25"/>
    <mergeCell ref="F24:H24"/>
    <mergeCell ref="F22:J22"/>
    <mergeCell ref="F19:J19"/>
    <mergeCell ref="F15:J15"/>
    <mergeCell ref="F12:J12"/>
    <mergeCell ref="F11:J11"/>
    <mergeCell ref="F14:J14"/>
    <mergeCell ref="F18:J18"/>
    <mergeCell ref="F21:J21"/>
    <mergeCell ref="B17:D17"/>
    <mergeCell ref="B9:D9"/>
    <mergeCell ref="O12:R12"/>
    <mergeCell ref="O42:R42"/>
    <mergeCell ref="O43:R43"/>
    <mergeCell ref="O44:R44"/>
    <mergeCell ref="O45:R45"/>
    <mergeCell ref="O46:R46"/>
    <mergeCell ref="O47:R47"/>
    <mergeCell ref="O14:R14"/>
    <mergeCell ref="O16:R16"/>
    <mergeCell ref="O17:R17"/>
    <mergeCell ref="O18:R18"/>
    <mergeCell ref="O19:R19"/>
    <mergeCell ref="O39:R39"/>
    <mergeCell ref="O40:R40"/>
    <mergeCell ref="O41:R41"/>
    <mergeCell ref="O37:R37"/>
    <mergeCell ref="O29:R29"/>
    <mergeCell ref="O30:R30"/>
    <mergeCell ref="O31:R31"/>
    <mergeCell ref="O27:R27"/>
    <mergeCell ref="O34:R34"/>
    <mergeCell ref="O35:R35"/>
    <mergeCell ref="O36:R36"/>
    <mergeCell ref="O52:R52"/>
    <mergeCell ref="O9:R9"/>
    <mergeCell ref="O10:R10"/>
    <mergeCell ref="O11:R11"/>
    <mergeCell ref="A1:M1"/>
    <mergeCell ref="K41:L41"/>
    <mergeCell ref="O1:R1"/>
    <mergeCell ref="O3:P3"/>
    <mergeCell ref="O49:R49"/>
    <mergeCell ref="O50:R50"/>
    <mergeCell ref="O51:R51"/>
    <mergeCell ref="O23:R23"/>
    <mergeCell ref="O24:R24"/>
    <mergeCell ref="O25:R25"/>
    <mergeCell ref="O26:R26"/>
    <mergeCell ref="O32:R32"/>
    <mergeCell ref="O15:R15"/>
    <mergeCell ref="O20:R20"/>
    <mergeCell ref="O21:R21"/>
    <mergeCell ref="O22:R22"/>
    <mergeCell ref="O28:R28"/>
    <mergeCell ref="O33:R33"/>
    <mergeCell ref="O38:R38"/>
    <mergeCell ref="O48:R48"/>
  </mergeCell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8"/>
  <dimension ref="A1:V104"/>
  <sheetViews>
    <sheetView zoomScale="75" zoomScaleNormal="75" workbookViewId="0">
      <pane xSplit="2" topLeftCell="E1" activePane="topRight" state="frozenSplit"/>
      <selection activeCell="B41" sqref="B41"/>
      <selection pane="topRight" activeCell="B31" sqref="B31"/>
    </sheetView>
  </sheetViews>
  <sheetFormatPr baseColWidth="10" defaultColWidth="11.42578125" defaultRowHeight="15" x14ac:dyDescent="0.25"/>
  <cols>
    <col min="1" max="1" width="18.28515625" bestFit="1" customWidth="1"/>
    <col min="2" max="2" width="77.85546875" bestFit="1" customWidth="1"/>
    <col min="3" max="3" width="24.140625" bestFit="1" customWidth="1"/>
    <col min="4" max="4" width="23.5703125" customWidth="1"/>
    <col min="5" max="5" width="19.7109375" customWidth="1"/>
    <col min="6" max="6" width="16.5703125" style="2" customWidth="1"/>
    <col min="7" max="7" width="22.42578125" style="2" customWidth="1"/>
    <col min="8" max="8" width="36" style="2" bestFit="1" customWidth="1"/>
    <col min="9" max="9" width="29" style="2" customWidth="1"/>
    <col min="10" max="11" width="11.7109375" style="2" customWidth="1"/>
    <col min="12" max="12" width="10.42578125" style="2" bestFit="1" customWidth="1"/>
    <col min="13" max="13" width="14.42578125" bestFit="1" customWidth="1"/>
    <col min="14" max="14" width="20" bestFit="1" customWidth="1"/>
    <col min="15" max="15" width="8.7109375" style="2" bestFit="1" customWidth="1"/>
    <col min="16" max="16" width="9.42578125" bestFit="1" customWidth="1"/>
    <col min="17" max="17" width="14.5703125" bestFit="1" customWidth="1"/>
    <col min="18" max="18" width="10.28515625" bestFit="1" customWidth="1"/>
    <col min="19" max="19" width="16.140625" bestFit="1" customWidth="1"/>
    <col min="20" max="20" width="5.85546875" bestFit="1" customWidth="1"/>
    <col min="21" max="21" width="115.5703125" bestFit="1" customWidth="1"/>
    <col min="22" max="22" width="79.7109375" bestFit="1" customWidth="1"/>
    <col min="28" max="28" width="11.42578125" customWidth="1"/>
    <col min="30" max="30" width="46.5703125" bestFit="1" customWidth="1"/>
    <col min="31" max="31" width="48.7109375" bestFit="1" customWidth="1"/>
  </cols>
  <sheetData>
    <row r="1" spans="1:22" x14ac:dyDescent="0.25">
      <c r="A1" s="948"/>
      <c r="B1" s="882"/>
      <c r="C1" s="882"/>
      <c r="D1" s="4384" t="s">
        <v>3261</v>
      </c>
      <c r="E1" s="4385"/>
      <c r="F1" s="4385"/>
      <c r="G1" s="4385"/>
      <c r="H1" s="4385"/>
      <c r="I1" s="4386"/>
      <c r="J1" s="998" t="s">
        <v>12611</v>
      </c>
      <c r="K1" s="882"/>
      <c r="L1" s="882"/>
      <c r="M1" s="882"/>
      <c r="N1" s="882"/>
      <c r="O1" s="998" t="s">
        <v>12611</v>
      </c>
      <c r="P1" s="882"/>
      <c r="Q1" s="1944"/>
      <c r="R1" s="998" t="s">
        <v>9878</v>
      </c>
      <c r="S1" s="921" t="s">
        <v>9877</v>
      </c>
      <c r="T1" s="4374"/>
      <c r="U1" s="4374"/>
      <c r="V1" s="267"/>
    </row>
    <row r="2" spans="1:22" x14ac:dyDescent="0.25">
      <c r="A2" s="3791" t="s">
        <v>12613</v>
      </c>
      <c r="B2" s="3759"/>
      <c r="C2" s="1956"/>
      <c r="D2" s="4381" t="s">
        <v>0</v>
      </c>
      <c r="E2" s="4382"/>
      <c r="F2" s="4382"/>
      <c r="G2" s="4382"/>
      <c r="H2" s="4382"/>
      <c r="I2" s="4383"/>
      <c r="J2" s="1945" t="s">
        <v>8774</v>
      </c>
      <c r="K2" s="4381" t="s">
        <v>0</v>
      </c>
      <c r="L2" s="4382"/>
      <c r="M2" s="4382"/>
      <c r="N2" s="4383"/>
      <c r="O2" s="1945" t="s">
        <v>8774</v>
      </c>
      <c r="P2" s="3753" t="s">
        <v>1</v>
      </c>
      <c r="Q2" s="4379"/>
      <c r="R2" s="4379"/>
      <c r="S2" s="4380"/>
      <c r="T2" s="1893" t="s">
        <v>3219</v>
      </c>
      <c r="U2" t="s">
        <v>3250</v>
      </c>
    </row>
    <row r="3" spans="1:22" x14ac:dyDescent="0.25">
      <c r="A3" s="792"/>
      <c r="B3" s="166"/>
      <c r="C3" s="1894"/>
      <c r="D3" s="4375" t="s">
        <v>212</v>
      </c>
      <c r="E3" s="4376"/>
      <c r="F3" s="4376"/>
      <c r="G3" s="4376"/>
      <c r="H3" s="4376"/>
      <c r="I3" s="4377"/>
      <c r="J3" s="1930"/>
      <c r="K3" s="4378" t="s">
        <v>211</v>
      </c>
      <c r="L3" s="3764"/>
      <c r="M3" s="3764"/>
      <c r="N3" s="3764"/>
      <c r="O3" s="1929"/>
      <c r="P3" s="87" t="s">
        <v>212</v>
      </c>
      <c r="Q3" s="87" t="s">
        <v>211</v>
      </c>
      <c r="R3" s="997"/>
      <c r="T3" s="1893" t="s">
        <v>3220</v>
      </c>
      <c r="U3" t="s">
        <v>3251</v>
      </c>
    </row>
    <row r="4" spans="1:22" x14ac:dyDescent="0.25">
      <c r="A4" s="793"/>
      <c r="B4" s="1954"/>
      <c r="C4" s="1955"/>
      <c r="D4" s="339" t="s">
        <v>1870</v>
      </c>
      <c r="E4" s="157" t="s">
        <v>1869</v>
      </c>
      <c r="F4" s="157" t="s">
        <v>1871</v>
      </c>
      <c r="G4" s="157" t="s">
        <v>1849</v>
      </c>
      <c r="H4" s="157" t="s">
        <v>1864</v>
      </c>
      <c r="I4" s="158" t="s">
        <v>1868</v>
      </c>
      <c r="J4" s="1217"/>
      <c r="K4" s="157" t="s">
        <v>1474</v>
      </c>
      <c r="L4" s="157" t="s">
        <v>1866</v>
      </c>
      <c r="M4" s="157" t="s">
        <v>1865</v>
      </c>
      <c r="N4" s="165" t="s">
        <v>1867</v>
      </c>
      <c r="O4" s="1929"/>
      <c r="P4" s="342" t="s">
        <v>1879</v>
      </c>
      <c r="Q4" s="342" t="s">
        <v>1879</v>
      </c>
      <c r="R4" s="342"/>
      <c r="S4" s="198"/>
      <c r="T4" s="1893" t="s">
        <v>3221</v>
      </c>
      <c r="U4" t="s">
        <v>3252</v>
      </c>
    </row>
    <row r="5" spans="1:22" x14ac:dyDescent="0.25">
      <c r="A5" s="949" t="str">
        <f>LEFT(B5,2)</f>
        <v>00</v>
      </c>
      <c r="B5" s="2884" t="s">
        <v>1055</v>
      </c>
      <c r="C5" s="743" t="s">
        <v>1877</v>
      </c>
      <c r="D5" s="160" t="s">
        <v>1851</v>
      </c>
      <c r="E5" s="161" t="s">
        <v>1851</v>
      </c>
      <c r="F5" s="161" t="s">
        <v>1851</v>
      </c>
      <c r="G5" s="161" t="s">
        <v>1851</v>
      </c>
      <c r="H5" s="161" t="s">
        <v>1851</v>
      </c>
      <c r="I5" s="161" t="s">
        <v>1851</v>
      </c>
      <c r="J5" s="1936"/>
      <c r="K5" s="160" t="s">
        <v>1851</v>
      </c>
      <c r="L5" s="161" t="s">
        <v>1851</v>
      </c>
      <c r="M5" s="161" t="s">
        <v>1851</v>
      </c>
      <c r="N5" s="161" t="s">
        <v>1851</v>
      </c>
      <c r="O5" s="1946"/>
      <c r="P5" s="160" t="s">
        <v>1851</v>
      </c>
      <c r="Q5" s="162" t="s">
        <v>1851</v>
      </c>
      <c r="R5" s="994">
        <v>0</v>
      </c>
      <c r="S5" s="951" t="s">
        <v>12566</v>
      </c>
      <c r="T5" s="1893" t="s">
        <v>3222</v>
      </c>
      <c r="U5" t="s">
        <v>3253</v>
      </c>
    </row>
    <row r="6" spans="1:22" x14ac:dyDescent="0.25">
      <c r="A6" s="386" t="str">
        <f t="shared" ref="A6:A45" si="0">LEFT(B6,2)</f>
        <v>02</v>
      </c>
      <c r="B6" s="740" t="s">
        <v>1056</v>
      </c>
      <c r="C6" s="744" t="s">
        <v>1872</v>
      </c>
      <c r="D6" s="741" t="s">
        <v>1856</v>
      </c>
      <c r="E6" s="742" t="s">
        <v>1856</v>
      </c>
      <c r="F6" s="742" t="s">
        <v>1856</v>
      </c>
      <c r="G6" s="742" t="s">
        <v>1856</v>
      </c>
      <c r="H6" s="733" t="s">
        <v>1852</v>
      </c>
      <c r="I6" s="733" t="s">
        <v>1852</v>
      </c>
      <c r="J6" s="1937"/>
      <c r="K6" s="741" t="s">
        <v>1856</v>
      </c>
      <c r="L6" s="733" t="s">
        <v>1852</v>
      </c>
      <c r="M6" s="733" t="s">
        <v>1852</v>
      </c>
      <c r="N6" s="733" t="s">
        <v>1852</v>
      </c>
      <c r="O6" s="1947"/>
      <c r="P6" s="24"/>
      <c r="Q6" s="34"/>
      <c r="R6" s="2"/>
      <c r="S6" s="61"/>
      <c r="T6" s="1893" t="s">
        <v>3223</v>
      </c>
      <c r="U6" t="s">
        <v>3254</v>
      </c>
    </row>
    <row r="7" spans="1:22" x14ac:dyDescent="0.25">
      <c r="A7" s="386" t="str">
        <f t="shared" si="0"/>
        <v>03</v>
      </c>
      <c r="B7" s="736" t="s">
        <v>1057</v>
      </c>
      <c r="C7" s="745" t="s">
        <v>1873</v>
      </c>
      <c r="D7" s="732" t="s">
        <v>1852</v>
      </c>
      <c r="E7" s="733" t="s">
        <v>1852</v>
      </c>
      <c r="F7" s="733" t="s">
        <v>1852</v>
      </c>
      <c r="G7" s="733" t="s">
        <v>1852</v>
      </c>
      <c r="H7" s="733" t="s">
        <v>1852</v>
      </c>
      <c r="I7" s="733" t="s">
        <v>1852</v>
      </c>
      <c r="J7" s="1938">
        <v>21</v>
      </c>
      <c r="K7" s="732" t="s">
        <v>1852</v>
      </c>
      <c r="L7" s="733" t="s">
        <v>1852</v>
      </c>
      <c r="M7" s="733" t="s">
        <v>1852</v>
      </c>
      <c r="N7" s="733" t="s">
        <v>1852</v>
      </c>
      <c r="O7" s="1948">
        <v>69</v>
      </c>
      <c r="P7" s="732" t="s">
        <v>1853</v>
      </c>
      <c r="Q7" s="734" t="s">
        <v>1853</v>
      </c>
      <c r="R7" s="2"/>
      <c r="S7" s="61"/>
      <c r="T7" s="1893" t="s">
        <v>3224</v>
      </c>
      <c r="U7" t="s">
        <v>3255</v>
      </c>
    </row>
    <row r="8" spans="1:22" x14ac:dyDescent="0.25">
      <c r="A8" s="386" t="str">
        <f t="shared" si="0"/>
        <v>04</v>
      </c>
      <c r="B8" s="736" t="s">
        <v>1058</v>
      </c>
      <c r="C8" s="1935" t="s">
        <v>1874</v>
      </c>
      <c r="D8" s="732" t="s">
        <v>1853</v>
      </c>
      <c r="E8" s="733" t="s">
        <v>1853</v>
      </c>
      <c r="F8" s="733" t="s">
        <v>1853</v>
      </c>
      <c r="G8" s="733" t="s">
        <v>1853</v>
      </c>
      <c r="H8" s="733" t="s">
        <v>1853</v>
      </c>
      <c r="I8" s="733" t="s">
        <v>1853</v>
      </c>
      <c r="J8" s="1939">
        <v>22</v>
      </c>
      <c r="K8" s="732" t="s">
        <v>1852</v>
      </c>
      <c r="L8" s="733" t="s">
        <v>1852</v>
      </c>
      <c r="M8" s="733" t="s">
        <v>1852</v>
      </c>
      <c r="N8" s="733" t="s">
        <v>1852</v>
      </c>
      <c r="O8" s="1949">
        <v>70</v>
      </c>
      <c r="P8" s="24"/>
      <c r="Q8" s="34"/>
      <c r="R8" s="2"/>
      <c r="S8" s="61"/>
      <c r="T8" s="1893" t="s">
        <v>3225</v>
      </c>
      <c r="U8" t="s">
        <v>3256</v>
      </c>
    </row>
    <row r="9" spans="1:22" x14ac:dyDescent="0.25">
      <c r="A9" s="386" t="str">
        <f t="shared" si="0"/>
        <v>05</v>
      </c>
      <c r="B9" s="1045" t="s">
        <v>1059</v>
      </c>
      <c r="C9" s="746" t="s">
        <v>1876</v>
      </c>
      <c r="D9" s="507" t="s">
        <v>1854</v>
      </c>
      <c r="E9" s="733" t="s">
        <v>1852</v>
      </c>
      <c r="F9" s="733" t="s">
        <v>1852</v>
      </c>
      <c r="G9" s="733" t="s">
        <v>1852</v>
      </c>
      <c r="H9" s="733" t="s">
        <v>1852</v>
      </c>
      <c r="I9" s="733" t="s">
        <v>1852</v>
      </c>
      <c r="J9" s="1940"/>
      <c r="K9" s="507" t="s">
        <v>1854</v>
      </c>
      <c r="L9" s="733" t="s">
        <v>1852</v>
      </c>
      <c r="M9" s="733" t="s">
        <v>1852</v>
      </c>
      <c r="N9" s="733" t="s">
        <v>1852</v>
      </c>
      <c r="O9" s="1950"/>
      <c r="P9" s="24"/>
      <c r="Q9" s="34"/>
      <c r="R9" s="2"/>
      <c r="S9" s="61"/>
    </row>
    <row r="10" spans="1:22" x14ac:dyDescent="0.25">
      <c r="A10" s="386" t="str">
        <f t="shared" si="0"/>
        <v>07</v>
      </c>
      <c r="B10" s="736" t="s">
        <v>1060</v>
      </c>
      <c r="C10" s="1935" t="s">
        <v>1874</v>
      </c>
      <c r="D10" s="732" t="s">
        <v>1853</v>
      </c>
      <c r="E10" s="733" t="s">
        <v>1853</v>
      </c>
      <c r="F10" s="733" t="s">
        <v>1853</v>
      </c>
      <c r="G10" s="733" t="s">
        <v>1853</v>
      </c>
      <c r="H10" s="733" t="s">
        <v>1853</v>
      </c>
      <c r="I10" s="733" t="s">
        <v>1853</v>
      </c>
      <c r="J10" s="1939">
        <v>22</v>
      </c>
      <c r="K10" s="732" t="s">
        <v>1852</v>
      </c>
      <c r="L10" s="733" t="s">
        <v>1852</v>
      </c>
      <c r="M10" s="733" t="s">
        <v>1852</v>
      </c>
      <c r="N10" s="733" t="s">
        <v>1852</v>
      </c>
      <c r="O10" s="1949">
        <v>70</v>
      </c>
      <c r="P10" s="24"/>
      <c r="Q10" s="34"/>
      <c r="R10" s="2"/>
      <c r="S10" s="61"/>
    </row>
    <row r="11" spans="1:22" x14ac:dyDescent="0.25">
      <c r="A11" s="386" t="str">
        <f t="shared" si="0"/>
        <v>08</v>
      </c>
      <c r="B11" s="736" t="s">
        <v>1061</v>
      </c>
      <c r="C11" s="745" t="s">
        <v>1873</v>
      </c>
      <c r="D11" s="732" t="s">
        <v>1852</v>
      </c>
      <c r="E11" s="733" t="s">
        <v>1852</v>
      </c>
      <c r="F11" s="733" t="s">
        <v>1852</v>
      </c>
      <c r="G11" s="733" t="s">
        <v>1852</v>
      </c>
      <c r="H11" s="733" t="s">
        <v>1852</v>
      </c>
      <c r="I11" s="733" t="s">
        <v>1852</v>
      </c>
      <c r="J11" s="1938">
        <v>21</v>
      </c>
      <c r="K11" s="732" t="s">
        <v>1852</v>
      </c>
      <c r="L11" s="733" t="s">
        <v>1852</v>
      </c>
      <c r="M11" s="733" t="s">
        <v>1852</v>
      </c>
      <c r="N11" s="733" t="s">
        <v>1852</v>
      </c>
      <c r="O11" s="1948">
        <v>69</v>
      </c>
      <c r="P11" s="24"/>
      <c r="Q11" s="34"/>
      <c r="R11" s="2"/>
      <c r="S11" s="61"/>
    </row>
    <row r="12" spans="1:22" x14ac:dyDescent="0.25">
      <c r="A12" s="386" t="str">
        <f t="shared" si="0"/>
        <v>10</v>
      </c>
      <c r="B12" s="340" t="s">
        <v>1054</v>
      </c>
      <c r="C12" s="743" t="s">
        <v>1877</v>
      </c>
      <c r="D12" s="163" t="s">
        <v>1850</v>
      </c>
      <c r="E12" s="164" t="s">
        <v>1850</v>
      </c>
      <c r="F12" s="164" t="s">
        <v>1852</v>
      </c>
      <c r="G12" s="164" t="s">
        <v>1850</v>
      </c>
      <c r="H12" s="164" t="s">
        <v>1850</v>
      </c>
      <c r="I12" s="164" t="s">
        <v>1850</v>
      </c>
      <c r="J12" s="1941"/>
      <c r="K12" s="163" t="s">
        <v>1850</v>
      </c>
      <c r="L12" s="164" t="s">
        <v>1850</v>
      </c>
      <c r="M12" s="733" t="s">
        <v>1852</v>
      </c>
      <c r="N12" s="733" t="s">
        <v>1852</v>
      </c>
      <c r="O12" s="1951"/>
      <c r="P12" s="24"/>
      <c r="Q12" s="34"/>
      <c r="R12" s="2"/>
      <c r="S12" s="61"/>
    </row>
    <row r="13" spans="1:22" x14ac:dyDescent="0.25">
      <c r="A13" s="386" t="str">
        <f t="shared" si="0"/>
        <v>12</v>
      </c>
      <c r="B13" s="736" t="s">
        <v>1062</v>
      </c>
      <c r="C13" s="745" t="s">
        <v>1873</v>
      </c>
      <c r="D13" s="732" t="s">
        <v>1852</v>
      </c>
      <c r="E13" s="733" t="s">
        <v>1852</v>
      </c>
      <c r="F13" s="733" t="s">
        <v>1852</v>
      </c>
      <c r="G13" s="733" t="s">
        <v>1852</v>
      </c>
      <c r="H13" s="733" t="s">
        <v>1852</v>
      </c>
      <c r="I13" s="733" t="s">
        <v>1852</v>
      </c>
      <c r="J13" s="1938">
        <v>21</v>
      </c>
      <c r="K13" s="732" t="s">
        <v>1852</v>
      </c>
      <c r="L13" s="733" t="s">
        <v>1852</v>
      </c>
      <c r="M13" s="733" t="s">
        <v>1852</v>
      </c>
      <c r="N13" s="733" t="s">
        <v>1852</v>
      </c>
      <c r="O13" s="1948">
        <v>69</v>
      </c>
      <c r="P13" s="877"/>
      <c r="Q13" s="167"/>
      <c r="R13" s="2"/>
      <c r="S13" s="412"/>
    </row>
    <row r="14" spans="1:22" x14ac:dyDescent="0.25">
      <c r="A14" s="386" t="str">
        <f t="shared" si="0"/>
        <v>13</v>
      </c>
      <c r="B14" s="736" t="s">
        <v>1063</v>
      </c>
      <c r="C14" s="745" t="s">
        <v>1873</v>
      </c>
      <c r="D14" s="732" t="s">
        <v>1852</v>
      </c>
      <c r="E14" s="733" t="s">
        <v>1852</v>
      </c>
      <c r="F14" s="733" t="s">
        <v>1852</v>
      </c>
      <c r="G14" s="733" t="s">
        <v>1852</v>
      </c>
      <c r="H14" s="733" t="s">
        <v>1852</v>
      </c>
      <c r="I14" s="733" t="s">
        <v>1852</v>
      </c>
      <c r="J14" s="1938">
        <v>21</v>
      </c>
      <c r="K14" s="732" t="s">
        <v>1852</v>
      </c>
      <c r="L14" s="733" t="s">
        <v>1852</v>
      </c>
      <c r="M14" s="733" t="s">
        <v>1852</v>
      </c>
      <c r="N14" s="733" t="s">
        <v>1852</v>
      </c>
      <c r="O14" s="1948">
        <v>69</v>
      </c>
      <c r="P14" s="732" t="s">
        <v>1853</v>
      </c>
      <c r="Q14" s="734" t="s">
        <v>1853</v>
      </c>
      <c r="R14" s="2"/>
      <c r="S14" s="61"/>
    </row>
    <row r="15" spans="1:22" x14ac:dyDescent="0.25">
      <c r="A15" s="386" t="str">
        <f t="shared" si="0"/>
        <v>14</v>
      </c>
      <c r="B15" s="736" t="s">
        <v>1064</v>
      </c>
      <c r="C15" s="745" t="s">
        <v>1873</v>
      </c>
      <c r="D15" s="732" t="s">
        <v>1852</v>
      </c>
      <c r="E15" s="733" t="s">
        <v>1852</v>
      </c>
      <c r="F15" s="733" t="s">
        <v>1852</v>
      </c>
      <c r="G15" s="733" t="s">
        <v>1852</v>
      </c>
      <c r="H15" s="733" t="s">
        <v>1852</v>
      </c>
      <c r="I15" s="733" t="s">
        <v>1852</v>
      </c>
      <c r="J15" s="1938">
        <v>21</v>
      </c>
      <c r="K15" s="732" t="s">
        <v>1852</v>
      </c>
      <c r="L15" s="733" t="s">
        <v>1852</v>
      </c>
      <c r="M15" s="733" t="s">
        <v>1852</v>
      </c>
      <c r="N15" s="733" t="s">
        <v>1852</v>
      </c>
      <c r="O15" s="1948">
        <v>69</v>
      </c>
      <c r="P15" s="732" t="s">
        <v>1853</v>
      </c>
      <c r="Q15" s="734" t="s">
        <v>1853</v>
      </c>
      <c r="R15" s="2"/>
      <c r="S15" s="61"/>
    </row>
    <row r="16" spans="1:22" x14ac:dyDescent="0.25">
      <c r="A16" s="386">
        <v>15</v>
      </c>
      <c r="B16" s="827" t="s">
        <v>1857</v>
      </c>
      <c r="C16" s="745" t="s">
        <v>1873</v>
      </c>
      <c r="D16" s="732" t="s">
        <v>1852</v>
      </c>
      <c r="E16" s="733" t="s">
        <v>1852</v>
      </c>
      <c r="F16" s="733" t="s">
        <v>1852</v>
      </c>
      <c r="G16" s="733" t="s">
        <v>1852</v>
      </c>
      <c r="H16" s="733" t="s">
        <v>1852</v>
      </c>
      <c r="I16" s="733" t="s">
        <v>1852</v>
      </c>
      <c r="J16" s="1938">
        <v>21</v>
      </c>
      <c r="K16" s="732" t="s">
        <v>1852</v>
      </c>
      <c r="L16" s="733" t="s">
        <v>1852</v>
      </c>
      <c r="M16" s="733" t="s">
        <v>1852</v>
      </c>
      <c r="N16" s="733" t="s">
        <v>1852</v>
      </c>
      <c r="O16" s="1948">
        <v>69</v>
      </c>
      <c r="P16" s="732" t="s">
        <v>1853</v>
      </c>
      <c r="Q16" s="734" t="s">
        <v>1853</v>
      </c>
      <c r="R16" s="2"/>
      <c r="S16" s="61"/>
    </row>
    <row r="17" spans="1:19" x14ac:dyDescent="0.25">
      <c r="A17" s="386" t="str">
        <f t="shared" si="0"/>
        <v>17</v>
      </c>
      <c r="B17" s="736" t="s">
        <v>1065</v>
      </c>
      <c r="C17" s="745" t="s">
        <v>1873</v>
      </c>
      <c r="D17" s="732" t="s">
        <v>1852</v>
      </c>
      <c r="E17" s="733" t="s">
        <v>1852</v>
      </c>
      <c r="F17" s="733" t="s">
        <v>1852</v>
      </c>
      <c r="G17" s="733" t="s">
        <v>1852</v>
      </c>
      <c r="H17" s="733" t="s">
        <v>1852</v>
      </c>
      <c r="I17" s="733" t="s">
        <v>1852</v>
      </c>
      <c r="J17" s="1938">
        <v>21</v>
      </c>
      <c r="K17" s="732" t="s">
        <v>1852</v>
      </c>
      <c r="L17" s="733" t="s">
        <v>1852</v>
      </c>
      <c r="M17" s="733" t="s">
        <v>1852</v>
      </c>
      <c r="N17" s="733" t="s">
        <v>1852</v>
      </c>
      <c r="O17" s="1948">
        <v>69</v>
      </c>
      <c r="P17" s="24"/>
      <c r="Q17" s="34"/>
      <c r="R17" s="995">
        <v>17</v>
      </c>
      <c r="S17" s="950" t="s">
        <v>3220</v>
      </c>
    </row>
    <row r="18" spans="1:19" x14ac:dyDescent="0.25">
      <c r="A18" s="386" t="str">
        <f t="shared" si="0"/>
        <v>20</v>
      </c>
      <c r="B18" s="736" t="s">
        <v>1066</v>
      </c>
      <c r="C18" s="745" t="s">
        <v>1873</v>
      </c>
      <c r="D18" s="732" t="s">
        <v>1852</v>
      </c>
      <c r="E18" s="733" t="s">
        <v>1852</v>
      </c>
      <c r="F18" s="733" t="s">
        <v>1852</v>
      </c>
      <c r="G18" s="733" t="s">
        <v>1852</v>
      </c>
      <c r="H18" s="733" t="s">
        <v>1852</v>
      </c>
      <c r="I18" s="733" t="s">
        <v>1852</v>
      </c>
      <c r="J18" s="1938">
        <v>21</v>
      </c>
      <c r="K18" s="732" t="s">
        <v>1852</v>
      </c>
      <c r="L18" s="733" t="s">
        <v>1852</v>
      </c>
      <c r="M18" s="733" t="s">
        <v>1852</v>
      </c>
      <c r="N18" s="733" t="s">
        <v>1852</v>
      </c>
      <c r="O18" s="1948">
        <v>69</v>
      </c>
      <c r="P18" s="732" t="s">
        <v>1853</v>
      </c>
      <c r="Q18" s="734" t="s">
        <v>1853</v>
      </c>
      <c r="R18" s="2"/>
      <c r="S18" s="43"/>
    </row>
    <row r="19" spans="1:19" x14ac:dyDescent="0.25">
      <c r="A19" s="386" t="str">
        <f t="shared" si="0"/>
        <v>21</v>
      </c>
      <c r="B19" s="736" t="s">
        <v>1067</v>
      </c>
      <c r="C19" s="745" t="s">
        <v>1873</v>
      </c>
      <c r="D19" s="732" t="s">
        <v>1852</v>
      </c>
      <c r="E19" s="733" t="s">
        <v>1852</v>
      </c>
      <c r="F19" s="733" t="s">
        <v>1852</v>
      </c>
      <c r="G19" s="733" t="s">
        <v>1852</v>
      </c>
      <c r="H19" s="733" t="s">
        <v>1852</v>
      </c>
      <c r="I19" s="733" t="s">
        <v>1852</v>
      </c>
      <c r="J19" s="1938">
        <v>21</v>
      </c>
      <c r="K19" s="732" t="s">
        <v>1852</v>
      </c>
      <c r="L19" s="733" t="s">
        <v>1852</v>
      </c>
      <c r="M19" s="733" t="s">
        <v>1852</v>
      </c>
      <c r="N19" s="733" t="s">
        <v>1852</v>
      </c>
      <c r="O19" s="1948">
        <v>69</v>
      </c>
      <c r="P19" s="24"/>
      <c r="Q19" s="34"/>
      <c r="R19" s="995">
        <v>21</v>
      </c>
      <c r="S19" s="951" t="s">
        <v>12567</v>
      </c>
    </row>
    <row r="20" spans="1:19" x14ac:dyDescent="0.25">
      <c r="A20" s="386" t="str">
        <f t="shared" si="0"/>
        <v>25</v>
      </c>
      <c r="B20" s="736" t="s">
        <v>1068</v>
      </c>
      <c r="C20" s="745" t="s">
        <v>1873</v>
      </c>
      <c r="D20" s="732" t="s">
        <v>1852</v>
      </c>
      <c r="E20" s="733" t="s">
        <v>1852</v>
      </c>
      <c r="F20" s="733" t="s">
        <v>1852</v>
      </c>
      <c r="G20" s="733" t="s">
        <v>1852</v>
      </c>
      <c r="H20" s="733" t="s">
        <v>1852</v>
      </c>
      <c r="I20" s="733" t="s">
        <v>1852</v>
      </c>
      <c r="J20" s="1938">
        <v>21</v>
      </c>
      <c r="K20" s="732" t="s">
        <v>1852</v>
      </c>
      <c r="L20" s="733" t="s">
        <v>1852</v>
      </c>
      <c r="M20" s="733" t="s">
        <v>1852</v>
      </c>
      <c r="N20" s="733" t="s">
        <v>1852</v>
      </c>
      <c r="O20" s="1948">
        <v>69</v>
      </c>
      <c r="P20" s="732" t="s">
        <v>1853</v>
      </c>
      <c r="Q20" s="734" t="s">
        <v>1853</v>
      </c>
      <c r="R20" s="2"/>
      <c r="S20" s="61"/>
    </row>
    <row r="21" spans="1:19" x14ac:dyDescent="0.25">
      <c r="A21" s="386" t="str">
        <f t="shared" si="0"/>
        <v>30</v>
      </c>
      <c r="B21" s="736" t="s">
        <v>1069</v>
      </c>
      <c r="C21" s="745" t="s">
        <v>1873</v>
      </c>
      <c r="D21" s="732" t="s">
        <v>1852</v>
      </c>
      <c r="E21" s="733" t="s">
        <v>1852</v>
      </c>
      <c r="F21" s="733" t="s">
        <v>12612</v>
      </c>
      <c r="G21" s="733" t="s">
        <v>1852</v>
      </c>
      <c r="H21" s="733" t="s">
        <v>1852</v>
      </c>
      <c r="I21" s="733" t="s">
        <v>1852</v>
      </c>
      <c r="J21" s="1938">
        <v>21</v>
      </c>
      <c r="K21" s="732" t="s">
        <v>1852</v>
      </c>
      <c r="L21" s="733" t="s">
        <v>1852</v>
      </c>
      <c r="M21" s="733" t="s">
        <v>1852</v>
      </c>
      <c r="N21" s="733" t="s">
        <v>1852</v>
      </c>
      <c r="O21" s="1948">
        <v>69</v>
      </c>
      <c r="P21" s="732" t="s">
        <v>1853</v>
      </c>
      <c r="Q21" s="734" t="s">
        <v>1853</v>
      </c>
      <c r="R21" s="2"/>
      <c r="S21" s="61"/>
    </row>
    <row r="22" spans="1:19" x14ac:dyDescent="0.25">
      <c r="A22" s="386" t="str">
        <f t="shared" si="0"/>
        <v>31</v>
      </c>
      <c r="B22" s="736" t="s">
        <v>1070</v>
      </c>
      <c r="C22" s="745" t="s">
        <v>1873</v>
      </c>
      <c r="D22" s="732" t="s">
        <v>1852</v>
      </c>
      <c r="E22" s="733" t="s">
        <v>1852</v>
      </c>
      <c r="F22" s="733" t="s">
        <v>1852</v>
      </c>
      <c r="G22" s="733" t="s">
        <v>1852</v>
      </c>
      <c r="H22" s="733" t="s">
        <v>1852</v>
      </c>
      <c r="I22" s="733" t="s">
        <v>1852</v>
      </c>
      <c r="J22" s="1938">
        <v>21</v>
      </c>
      <c r="K22" s="732" t="s">
        <v>1852</v>
      </c>
      <c r="L22" s="733" t="s">
        <v>1852</v>
      </c>
      <c r="M22" s="733" t="s">
        <v>1852</v>
      </c>
      <c r="N22" s="733" t="s">
        <v>1852</v>
      </c>
      <c r="O22" s="1948">
        <v>69</v>
      </c>
      <c r="P22" s="732" t="s">
        <v>1853</v>
      </c>
      <c r="Q22" s="734" t="s">
        <v>1853</v>
      </c>
      <c r="R22" s="2"/>
      <c r="S22" s="61"/>
    </row>
    <row r="23" spans="1:19" x14ac:dyDescent="0.25">
      <c r="A23" s="386" t="str">
        <f t="shared" si="0"/>
        <v>32</v>
      </c>
      <c r="B23" s="736" t="s">
        <v>1071</v>
      </c>
      <c r="C23" s="745" t="s">
        <v>1873</v>
      </c>
      <c r="D23" s="732" t="s">
        <v>1852</v>
      </c>
      <c r="E23" s="733" t="s">
        <v>1852</v>
      </c>
      <c r="F23" s="733" t="s">
        <v>1852</v>
      </c>
      <c r="G23" s="733" t="s">
        <v>1852</v>
      </c>
      <c r="H23" s="733" t="s">
        <v>1852</v>
      </c>
      <c r="I23" s="733" t="s">
        <v>1852</v>
      </c>
      <c r="J23" s="1938">
        <v>21</v>
      </c>
      <c r="K23" s="732" t="s">
        <v>1852</v>
      </c>
      <c r="L23" s="733" t="s">
        <v>1852</v>
      </c>
      <c r="M23" s="733" t="s">
        <v>1852</v>
      </c>
      <c r="N23" s="733" t="s">
        <v>1852</v>
      </c>
      <c r="O23" s="1948">
        <v>69</v>
      </c>
      <c r="P23" s="24"/>
      <c r="Q23" s="34"/>
      <c r="R23" s="995">
        <v>32</v>
      </c>
      <c r="S23" s="951" t="s">
        <v>3224</v>
      </c>
    </row>
    <row r="24" spans="1:19" x14ac:dyDescent="0.25">
      <c r="A24" s="386" t="str">
        <f t="shared" si="0"/>
        <v>33</v>
      </c>
      <c r="B24" s="736" t="s">
        <v>1072</v>
      </c>
      <c r="C24" s="1935" t="s">
        <v>1874</v>
      </c>
      <c r="D24" s="732" t="s">
        <v>1853</v>
      </c>
      <c r="E24" s="733" t="s">
        <v>1853</v>
      </c>
      <c r="F24" s="733" t="s">
        <v>1853</v>
      </c>
      <c r="G24" s="733" t="s">
        <v>1853</v>
      </c>
      <c r="H24" s="733" t="s">
        <v>1853</v>
      </c>
      <c r="I24" s="733" t="s">
        <v>1853</v>
      </c>
      <c r="J24" s="1939">
        <v>22</v>
      </c>
      <c r="K24" s="732" t="s">
        <v>1852</v>
      </c>
      <c r="L24" s="733" t="s">
        <v>1852</v>
      </c>
      <c r="M24" s="733" t="s">
        <v>1852</v>
      </c>
      <c r="N24" s="733" t="s">
        <v>1852</v>
      </c>
      <c r="O24" s="1949">
        <v>70</v>
      </c>
      <c r="P24" s="24"/>
      <c r="Q24" s="34"/>
      <c r="R24" s="2"/>
      <c r="S24" s="61"/>
    </row>
    <row r="25" spans="1:19" x14ac:dyDescent="0.25">
      <c r="A25" s="386" t="str">
        <f t="shared" si="0"/>
        <v>34</v>
      </c>
      <c r="B25" s="736" t="s">
        <v>1073</v>
      </c>
      <c r="C25" s="1935" t="s">
        <v>1874</v>
      </c>
      <c r="D25" s="732" t="s">
        <v>1853</v>
      </c>
      <c r="E25" s="733" t="s">
        <v>1853</v>
      </c>
      <c r="F25" s="733" t="s">
        <v>1853</v>
      </c>
      <c r="G25" s="733" t="s">
        <v>1853</v>
      </c>
      <c r="H25" s="733" t="s">
        <v>1853</v>
      </c>
      <c r="I25" s="733" t="s">
        <v>1853</v>
      </c>
      <c r="J25" s="1939">
        <v>22</v>
      </c>
      <c r="K25" s="732" t="s">
        <v>1852</v>
      </c>
      <c r="L25" s="733" t="s">
        <v>1852</v>
      </c>
      <c r="M25" s="733" t="s">
        <v>1852</v>
      </c>
      <c r="N25" s="733" t="s">
        <v>1852</v>
      </c>
      <c r="O25" s="1949">
        <v>70</v>
      </c>
      <c r="P25" s="24"/>
      <c r="Q25" s="34"/>
      <c r="R25" s="2"/>
      <c r="S25" s="61"/>
    </row>
    <row r="26" spans="1:19" x14ac:dyDescent="0.25">
      <c r="A26" s="386">
        <v>38</v>
      </c>
      <c r="B26" s="736" t="s">
        <v>1858</v>
      </c>
      <c r="C26" s="1935" t="s">
        <v>1874</v>
      </c>
      <c r="D26" s="732" t="s">
        <v>1853</v>
      </c>
      <c r="E26" s="733" t="s">
        <v>1853</v>
      </c>
      <c r="F26" s="733" t="s">
        <v>1853</v>
      </c>
      <c r="G26" s="733" t="s">
        <v>1853</v>
      </c>
      <c r="H26" s="733" t="s">
        <v>1853</v>
      </c>
      <c r="I26" s="733" t="s">
        <v>1853</v>
      </c>
      <c r="J26" s="1939">
        <v>22</v>
      </c>
      <c r="K26" s="732" t="s">
        <v>1852</v>
      </c>
      <c r="L26" s="733" t="s">
        <v>1852</v>
      </c>
      <c r="M26" s="733" t="s">
        <v>1852</v>
      </c>
      <c r="N26" s="733" t="s">
        <v>1852</v>
      </c>
      <c r="O26" s="1949">
        <v>70</v>
      </c>
      <c r="P26" s="24"/>
      <c r="Q26" s="34"/>
      <c r="R26" s="2"/>
      <c r="S26" s="61"/>
    </row>
    <row r="27" spans="1:19" x14ac:dyDescent="0.25">
      <c r="A27" s="386" t="str">
        <f t="shared" si="0"/>
        <v>41</v>
      </c>
      <c r="B27" s="736" t="s">
        <v>1074</v>
      </c>
      <c r="C27" s="1935" t="s">
        <v>1874</v>
      </c>
      <c r="D27" s="732" t="s">
        <v>1853</v>
      </c>
      <c r="E27" s="733" t="s">
        <v>1853</v>
      </c>
      <c r="F27" s="733" t="s">
        <v>1853</v>
      </c>
      <c r="G27" s="733" t="s">
        <v>1853</v>
      </c>
      <c r="H27" s="733" t="s">
        <v>1853</v>
      </c>
      <c r="I27" s="733" t="s">
        <v>1853</v>
      </c>
      <c r="J27" s="1939">
        <v>22</v>
      </c>
      <c r="K27" s="732" t="s">
        <v>1852</v>
      </c>
      <c r="L27" s="733" t="s">
        <v>1852</v>
      </c>
      <c r="M27" s="733" t="s">
        <v>1852</v>
      </c>
      <c r="N27" s="733" t="s">
        <v>1852</v>
      </c>
      <c r="O27" s="1949">
        <v>70</v>
      </c>
      <c r="P27" s="24"/>
      <c r="Q27" s="34"/>
      <c r="R27" s="2"/>
      <c r="S27" s="61"/>
    </row>
    <row r="28" spans="1:19" x14ac:dyDescent="0.25">
      <c r="A28" s="386" t="str">
        <f t="shared" si="0"/>
        <v>43</v>
      </c>
      <c r="B28" s="736" t="s">
        <v>1075</v>
      </c>
      <c r="C28" s="1935" t="s">
        <v>1874</v>
      </c>
      <c r="D28" s="732" t="s">
        <v>1853</v>
      </c>
      <c r="E28" s="733" t="s">
        <v>1853</v>
      </c>
      <c r="F28" s="733" t="s">
        <v>1853</v>
      </c>
      <c r="G28" s="733" t="s">
        <v>1853</v>
      </c>
      <c r="H28" s="733" t="s">
        <v>1853</v>
      </c>
      <c r="I28" s="733" t="s">
        <v>1853</v>
      </c>
      <c r="J28" s="1939">
        <v>22</v>
      </c>
      <c r="K28" s="732" t="s">
        <v>1852</v>
      </c>
      <c r="L28" s="733" t="s">
        <v>1852</v>
      </c>
      <c r="M28" s="733" t="s">
        <v>1852</v>
      </c>
      <c r="N28" s="733" t="s">
        <v>1852</v>
      </c>
      <c r="O28" s="1949">
        <v>70</v>
      </c>
      <c r="P28" s="24"/>
      <c r="Q28" s="34"/>
      <c r="R28" s="2"/>
      <c r="S28" s="61"/>
    </row>
    <row r="29" spans="1:19" x14ac:dyDescent="0.25">
      <c r="A29" s="386" t="str">
        <f t="shared" si="0"/>
        <v>51</v>
      </c>
      <c r="B29" s="1045" t="s">
        <v>1076</v>
      </c>
      <c r="C29" s="746" t="s">
        <v>1876</v>
      </c>
      <c r="D29" s="507" t="s">
        <v>1854</v>
      </c>
      <c r="E29" s="733" t="s">
        <v>1852</v>
      </c>
      <c r="F29" s="733" t="s">
        <v>1852</v>
      </c>
      <c r="G29" s="733" t="s">
        <v>1852</v>
      </c>
      <c r="H29" s="733" t="s">
        <v>1852</v>
      </c>
      <c r="I29" s="733" t="s">
        <v>1852</v>
      </c>
      <c r="J29" s="1940"/>
      <c r="K29" s="507" t="s">
        <v>1854</v>
      </c>
      <c r="L29" s="733" t="s">
        <v>1852</v>
      </c>
      <c r="M29" s="733" t="s">
        <v>1852</v>
      </c>
      <c r="N29" s="733" t="s">
        <v>1852</v>
      </c>
      <c r="O29" s="1950"/>
      <c r="P29" s="24"/>
      <c r="Q29" s="34"/>
      <c r="R29" s="2"/>
      <c r="S29" s="61"/>
    </row>
    <row r="30" spans="1:19" x14ac:dyDescent="0.25">
      <c r="A30" s="386" t="str">
        <f t="shared" si="0"/>
        <v>54</v>
      </c>
      <c r="B30" s="736" t="s">
        <v>1077</v>
      </c>
      <c r="C30" s="745" t="s">
        <v>1873</v>
      </c>
      <c r="D30" s="732" t="s">
        <v>1852</v>
      </c>
      <c r="E30" s="733" t="s">
        <v>1852</v>
      </c>
      <c r="F30" s="733" t="s">
        <v>1852</v>
      </c>
      <c r="G30" s="733" t="s">
        <v>1852</v>
      </c>
      <c r="H30" s="733" t="s">
        <v>1852</v>
      </c>
      <c r="I30" s="733" t="s">
        <v>1852</v>
      </c>
      <c r="J30" s="1938">
        <v>21</v>
      </c>
      <c r="K30" s="732" t="s">
        <v>1852</v>
      </c>
      <c r="L30" s="733" t="s">
        <v>1852</v>
      </c>
      <c r="M30" s="733" t="s">
        <v>1852</v>
      </c>
      <c r="N30" s="733" t="s">
        <v>1852</v>
      </c>
      <c r="O30" s="1948">
        <v>69</v>
      </c>
      <c r="P30" s="24"/>
      <c r="Q30" s="34"/>
      <c r="R30" s="2"/>
      <c r="S30" s="61"/>
    </row>
    <row r="31" spans="1:19" x14ac:dyDescent="0.25">
      <c r="A31" s="386">
        <v>55</v>
      </c>
      <c r="B31" s="736" t="s">
        <v>19659</v>
      </c>
      <c r="C31" s="745" t="s">
        <v>1873</v>
      </c>
      <c r="D31" s="732" t="s">
        <v>1852</v>
      </c>
      <c r="E31" s="733" t="s">
        <v>1852</v>
      </c>
      <c r="F31" s="733" t="s">
        <v>1852</v>
      </c>
      <c r="G31" s="733" t="s">
        <v>1852</v>
      </c>
      <c r="H31" s="733" t="s">
        <v>1852</v>
      </c>
      <c r="I31" s="733" t="s">
        <v>1852</v>
      </c>
      <c r="J31" s="1938">
        <v>21</v>
      </c>
      <c r="K31" s="732" t="s">
        <v>1852</v>
      </c>
      <c r="L31" s="733" t="s">
        <v>1852</v>
      </c>
      <c r="M31" s="733" t="s">
        <v>1852</v>
      </c>
      <c r="N31" s="733" t="s">
        <v>1852</v>
      </c>
      <c r="O31" s="1948">
        <v>69</v>
      </c>
      <c r="P31" s="24"/>
      <c r="Q31" s="34"/>
      <c r="R31" s="2"/>
      <c r="S31" s="61"/>
    </row>
    <row r="32" spans="1:19" x14ac:dyDescent="0.25">
      <c r="A32" s="386" t="str">
        <f t="shared" si="0"/>
        <v>56</v>
      </c>
      <c r="B32" s="736" t="s">
        <v>1078</v>
      </c>
      <c r="C32" s="745" t="s">
        <v>1873</v>
      </c>
      <c r="D32" s="732" t="s">
        <v>1852</v>
      </c>
      <c r="E32" s="733" t="s">
        <v>1852</v>
      </c>
      <c r="F32" s="733" t="s">
        <v>1852</v>
      </c>
      <c r="G32" s="733" t="s">
        <v>1852</v>
      </c>
      <c r="H32" s="733" t="s">
        <v>1852</v>
      </c>
      <c r="I32" s="733" t="s">
        <v>1852</v>
      </c>
      <c r="J32" s="1938">
        <v>21</v>
      </c>
      <c r="K32" s="732" t="s">
        <v>1852</v>
      </c>
      <c r="L32" s="733" t="s">
        <v>1852</v>
      </c>
      <c r="M32" s="733" t="s">
        <v>1852</v>
      </c>
      <c r="N32" s="733" t="s">
        <v>1852</v>
      </c>
      <c r="O32" s="1948">
        <v>69</v>
      </c>
      <c r="P32" s="732" t="s">
        <v>1853</v>
      </c>
      <c r="Q32" s="734" t="s">
        <v>1853</v>
      </c>
      <c r="R32" s="2"/>
      <c r="S32" s="61"/>
    </row>
    <row r="33" spans="1:20" x14ac:dyDescent="0.25">
      <c r="A33" s="386" t="str">
        <f t="shared" si="0"/>
        <v>57</v>
      </c>
      <c r="B33" s="736" t="s">
        <v>1079</v>
      </c>
      <c r="C33" s="745" t="s">
        <v>1873</v>
      </c>
      <c r="D33" s="732" t="s">
        <v>1852</v>
      </c>
      <c r="E33" s="733" t="s">
        <v>1852</v>
      </c>
      <c r="F33" s="733" t="s">
        <v>1852</v>
      </c>
      <c r="G33" s="733" t="s">
        <v>1852</v>
      </c>
      <c r="H33" s="733" t="s">
        <v>1852</v>
      </c>
      <c r="I33" s="733" t="s">
        <v>1852</v>
      </c>
      <c r="J33" s="1938">
        <v>21</v>
      </c>
      <c r="K33" s="732" t="s">
        <v>1852</v>
      </c>
      <c r="L33" s="733" t="s">
        <v>1852</v>
      </c>
      <c r="M33" s="733" t="s">
        <v>1852</v>
      </c>
      <c r="N33" s="733" t="s">
        <v>1852</v>
      </c>
      <c r="O33" s="1948">
        <v>69</v>
      </c>
      <c r="P33" s="24"/>
      <c r="Q33" s="34"/>
      <c r="R33" s="2"/>
      <c r="S33" s="61"/>
    </row>
    <row r="34" spans="1:20" x14ac:dyDescent="0.25">
      <c r="A34" s="386" t="str">
        <f t="shared" si="0"/>
        <v>58</v>
      </c>
      <c r="B34" s="1065" t="s">
        <v>1225</v>
      </c>
      <c r="C34" s="745" t="s">
        <v>1873</v>
      </c>
      <c r="D34" s="732" t="s">
        <v>1852</v>
      </c>
      <c r="E34" s="733" t="s">
        <v>1852</v>
      </c>
      <c r="F34" s="733" t="s">
        <v>1852</v>
      </c>
      <c r="G34" s="733" t="s">
        <v>1852</v>
      </c>
      <c r="H34" s="733" t="s">
        <v>1852</v>
      </c>
      <c r="I34" s="733" t="s">
        <v>1852</v>
      </c>
      <c r="J34" s="1938">
        <v>21</v>
      </c>
      <c r="K34" s="732" t="s">
        <v>1852</v>
      </c>
      <c r="L34" s="733" t="s">
        <v>1852</v>
      </c>
      <c r="M34" s="733" t="s">
        <v>1852</v>
      </c>
      <c r="N34" s="733" t="s">
        <v>1852</v>
      </c>
      <c r="O34" s="1948">
        <v>69</v>
      </c>
      <c r="P34" s="24"/>
      <c r="Q34" s="34"/>
      <c r="R34" s="2"/>
      <c r="S34" s="61"/>
    </row>
    <row r="35" spans="1:20" x14ac:dyDescent="0.25">
      <c r="A35" s="386" t="str">
        <f t="shared" si="0"/>
        <v>59</v>
      </c>
      <c r="B35" s="827" t="s">
        <v>1226</v>
      </c>
      <c r="C35" s="745" t="s">
        <v>1873</v>
      </c>
      <c r="D35" s="732" t="s">
        <v>1852</v>
      </c>
      <c r="E35" s="733" t="s">
        <v>1852</v>
      </c>
      <c r="F35" s="733" t="s">
        <v>1852</v>
      </c>
      <c r="G35" s="733" t="s">
        <v>1852</v>
      </c>
      <c r="H35" s="733" t="s">
        <v>1852</v>
      </c>
      <c r="I35" s="733" t="s">
        <v>1852</v>
      </c>
      <c r="J35" s="1938">
        <v>21</v>
      </c>
      <c r="K35" s="732" t="s">
        <v>1852</v>
      </c>
      <c r="L35" s="733" t="s">
        <v>1852</v>
      </c>
      <c r="M35" s="733" t="s">
        <v>1852</v>
      </c>
      <c r="N35" s="733" t="s">
        <v>1852</v>
      </c>
      <c r="O35" s="1948">
        <v>69</v>
      </c>
      <c r="P35" s="24"/>
      <c r="Q35" s="34"/>
      <c r="R35" s="2"/>
      <c r="S35" s="61"/>
      <c r="T35" s="4"/>
    </row>
    <row r="36" spans="1:20" x14ac:dyDescent="0.25">
      <c r="A36" s="386" t="str">
        <f t="shared" si="0"/>
        <v>60</v>
      </c>
      <c r="B36" s="827" t="s">
        <v>1227</v>
      </c>
      <c r="C36" s="744" t="s">
        <v>1872</v>
      </c>
      <c r="D36" s="732" t="s">
        <v>1852</v>
      </c>
      <c r="E36" s="733" t="s">
        <v>1852</v>
      </c>
      <c r="F36" s="733" t="s">
        <v>1852</v>
      </c>
      <c r="G36" s="733" t="s">
        <v>1852</v>
      </c>
      <c r="H36" s="733" t="s">
        <v>1852</v>
      </c>
      <c r="I36" s="733" t="s">
        <v>1852</v>
      </c>
      <c r="J36" s="1937"/>
      <c r="K36" s="732" t="s">
        <v>1852</v>
      </c>
      <c r="L36" s="733" t="s">
        <v>1852</v>
      </c>
      <c r="M36" s="733" t="s">
        <v>1852</v>
      </c>
      <c r="N36" s="733" t="s">
        <v>1852</v>
      </c>
      <c r="O36" s="1947"/>
      <c r="P36" s="24"/>
      <c r="Q36" s="34"/>
      <c r="R36" s="2"/>
      <c r="S36" s="61"/>
      <c r="T36" s="4"/>
    </row>
    <row r="37" spans="1:20" x14ac:dyDescent="0.25">
      <c r="A37" s="386" t="str">
        <f t="shared" si="0"/>
        <v>61</v>
      </c>
      <c r="B37" s="827" t="s">
        <v>1228</v>
      </c>
      <c r="C37" s="745" t="s">
        <v>1873</v>
      </c>
      <c r="D37" s="732" t="s">
        <v>1852</v>
      </c>
      <c r="E37" s="733" t="s">
        <v>1852</v>
      </c>
      <c r="F37" s="733" t="s">
        <v>1852</v>
      </c>
      <c r="G37" s="733" t="s">
        <v>1852</v>
      </c>
      <c r="H37" s="733" t="s">
        <v>1852</v>
      </c>
      <c r="I37" s="733" t="s">
        <v>1852</v>
      </c>
      <c r="J37" s="1938">
        <v>21</v>
      </c>
      <c r="K37" s="732" t="s">
        <v>1852</v>
      </c>
      <c r="L37" s="733" t="s">
        <v>1852</v>
      </c>
      <c r="M37" s="733" t="s">
        <v>1852</v>
      </c>
      <c r="N37" s="733" t="s">
        <v>1852</v>
      </c>
      <c r="O37" s="1948">
        <v>69</v>
      </c>
      <c r="P37" s="24"/>
      <c r="Q37" s="34"/>
      <c r="R37" s="2"/>
      <c r="S37" s="61"/>
      <c r="T37" s="4"/>
    </row>
    <row r="38" spans="1:20" x14ac:dyDescent="0.25">
      <c r="A38" s="386" t="str">
        <f t="shared" si="0"/>
        <v>63</v>
      </c>
      <c r="B38" s="827" t="s">
        <v>1229</v>
      </c>
      <c r="C38" s="745" t="s">
        <v>1873</v>
      </c>
      <c r="D38" s="732" t="s">
        <v>1852</v>
      </c>
      <c r="E38" s="733" t="s">
        <v>1852</v>
      </c>
      <c r="F38" s="733" t="s">
        <v>1852</v>
      </c>
      <c r="G38" s="733" t="s">
        <v>1852</v>
      </c>
      <c r="H38" s="733" t="s">
        <v>1852</v>
      </c>
      <c r="I38" s="733" t="s">
        <v>1852</v>
      </c>
      <c r="J38" s="1938">
        <v>21</v>
      </c>
      <c r="K38" s="732" t="s">
        <v>1852</v>
      </c>
      <c r="L38" s="733" t="s">
        <v>1852</v>
      </c>
      <c r="M38" s="733" t="s">
        <v>1852</v>
      </c>
      <c r="N38" s="733" t="s">
        <v>1852</v>
      </c>
      <c r="O38" s="1948">
        <v>69</v>
      </c>
      <c r="P38" s="732" t="s">
        <v>1853</v>
      </c>
      <c r="Q38" s="734" t="s">
        <v>1853</v>
      </c>
      <c r="R38" s="2"/>
      <c r="S38" s="61"/>
      <c r="T38" s="4"/>
    </row>
    <row r="39" spans="1:20" x14ac:dyDescent="0.25">
      <c r="A39" s="386" t="str">
        <f t="shared" si="0"/>
        <v>68</v>
      </c>
      <c r="B39" s="827" t="s">
        <v>1230</v>
      </c>
      <c r="C39" s="745" t="s">
        <v>1873</v>
      </c>
      <c r="D39" s="732" t="s">
        <v>1852</v>
      </c>
      <c r="E39" s="733" t="s">
        <v>1852</v>
      </c>
      <c r="F39" s="733" t="s">
        <v>1852</v>
      </c>
      <c r="G39" s="733" t="s">
        <v>1852</v>
      </c>
      <c r="H39" s="733" t="s">
        <v>1852</v>
      </c>
      <c r="I39" s="733" t="s">
        <v>1852</v>
      </c>
      <c r="J39" s="1938">
        <v>21</v>
      </c>
      <c r="K39" s="732" t="s">
        <v>1852</v>
      </c>
      <c r="L39" s="733" t="s">
        <v>1852</v>
      </c>
      <c r="M39" s="733" t="s">
        <v>1852</v>
      </c>
      <c r="N39" s="733" t="s">
        <v>1852</v>
      </c>
      <c r="O39" s="1948">
        <v>69</v>
      </c>
      <c r="P39" s="24"/>
      <c r="Q39" s="34"/>
      <c r="R39" s="2"/>
      <c r="S39" s="61"/>
      <c r="T39" s="4"/>
    </row>
    <row r="40" spans="1:20" x14ac:dyDescent="0.25">
      <c r="A40" s="386" t="str">
        <f t="shared" si="0"/>
        <v>90</v>
      </c>
      <c r="B40" s="827" t="s">
        <v>1231</v>
      </c>
      <c r="C40" s="745" t="s">
        <v>1875</v>
      </c>
      <c r="D40" s="732" t="s">
        <v>1852</v>
      </c>
      <c r="E40" s="733" t="s">
        <v>1852</v>
      </c>
      <c r="F40" s="733" t="s">
        <v>1852</v>
      </c>
      <c r="G40" s="733" t="s">
        <v>1852</v>
      </c>
      <c r="H40" s="733" t="s">
        <v>1852</v>
      </c>
      <c r="I40" s="733" t="s">
        <v>1852</v>
      </c>
      <c r="J40" s="1938"/>
      <c r="K40" s="732" t="s">
        <v>1852</v>
      </c>
      <c r="L40" s="733" t="s">
        <v>1852</v>
      </c>
      <c r="M40" s="733" t="s">
        <v>1852</v>
      </c>
      <c r="N40" s="733" t="s">
        <v>1852</v>
      </c>
      <c r="O40" s="1948"/>
      <c r="P40" s="732" t="s">
        <v>1853</v>
      </c>
      <c r="Q40" s="734" t="s">
        <v>1853</v>
      </c>
      <c r="R40" s="2"/>
      <c r="S40" s="61"/>
      <c r="T40" s="4"/>
    </row>
    <row r="41" spans="1:20" x14ac:dyDescent="0.25">
      <c r="A41" s="386" t="str">
        <f t="shared" si="0"/>
        <v>91</v>
      </c>
      <c r="B41" s="1048" t="s">
        <v>1232</v>
      </c>
      <c r="C41" s="1047" t="s">
        <v>1875</v>
      </c>
      <c r="D41" s="1050" t="s">
        <v>1855</v>
      </c>
      <c r="E41" s="733" t="s">
        <v>1852</v>
      </c>
      <c r="F41" s="733" t="s">
        <v>1852</v>
      </c>
      <c r="G41" s="733" t="s">
        <v>1852</v>
      </c>
      <c r="H41" s="1051" t="s">
        <v>1855</v>
      </c>
      <c r="I41" s="733" t="s">
        <v>1852</v>
      </c>
      <c r="J41" s="1942"/>
      <c r="K41" s="1050" t="s">
        <v>1855</v>
      </c>
      <c r="L41" s="733" t="s">
        <v>1852</v>
      </c>
      <c r="M41" s="1051" t="s">
        <v>1855</v>
      </c>
      <c r="N41" s="733" t="s">
        <v>1852</v>
      </c>
      <c r="O41" s="1952"/>
      <c r="P41" s="732" t="s">
        <v>1853</v>
      </c>
      <c r="Q41" s="734" t="s">
        <v>1853</v>
      </c>
      <c r="R41" s="2"/>
      <c r="S41" s="61"/>
      <c r="T41" s="4"/>
    </row>
    <row r="42" spans="1:20" x14ac:dyDescent="0.25">
      <c r="A42" s="386" t="str">
        <f t="shared" si="0"/>
        <v>94</v>
      </c>
      <c r="B42" s="827" t="s">
        <v>1233</v>
      </c>
      <c r="C42" s="745" t="s">
        <v>1875</v>
      </c>
      <c r="D42" s="732" t="s">
        <v>1852</v>
      </c>
      <c r="E42" s="733" t="s">
        <v>1852</v>
      </c>
      <c r="F42" s="733" t="s">
        <v>1852</v>
      </c>
      <c r="G42" s="733" t="s">
        <v>1852</v>
      </c>
      <c r="H42" s="733" t="s">
        <v>1852</v>
      </c>
      <c r="I42" s="733" t="s">
        <v>1852</v>
      </c>
      <c r="J42" s="1938"/>
      <c r="K42" s="732" t="s">
        <v>1852</v>
      </c>
      <c r="L42" s="733" t="s">
        <v>1852</v>
      </c>
      <c r="M42" s="733" t="s">
        <v>1852</v>
      </c>
      <c r="N42" s="733" t="s">
        <v>1852</v>
      </c>
      <c r="O42" s="1948"/>
      <c r="P42" s="732" t="s">
        <v>1853</v>
      </c>
      <c r="Q42" s="734" t="s">
        <v>1853</v>
      </c>
      <c r="R42" s="2"/>
      <c r="S42" s="61"/>
      <c r="T42" s="4"/>
    </row>
    <row r="43" spans="1:20" x14ac:dyDescent="0.25">
      <c r="A43" s="386" t="str">
        <f t="shared" si="0"/>
        <v>96</v>
      </c>
      <c r="B43" s="1048" t="s">
        <v>1234</v>
      </c>
      <c r="C43" s="1047" t="s">
        <v>1875</v>
      </c>
      <c r="D43" s="1050" t="s">
        <v>1855</v>
      </c>
      <c r="E43" s="733" t="s">
        <v>1852</v>
      </c>
      <c r="F43" s="733" t="s">
        <v>1852</v>
      </c>
      <c r="G43" s="733" t="s">
        <v>1852</v>
      </c>
      <c r="H43" s="1051" t="s">
        <v>1855</v>
      </c>
      <c r="I43" s="733" t="s">
        <v>1852</v>
      </c>
      <c r="J43" s="1942"/>
      <c r="K43" s="1050" t="s">
        <v>1855</v>
      </c>
      <c r="L43" s="733" t="s">
        <v>1852</v>
      </c>
      <c r="M43" s="1051" t="s">
        <v>1855</v>
      </c>
      <c r="N43" s="733" t="s">
        <v>1852</v>
      </c>
      <c r="O43" s="1952"/>
      <c r="P43" s="732" t="s">
        <v>1853</v>
      </c>
      <c r="Q43" s="734" t="s">
        <v>1853</v>
      </c>
      <c r="R43" s="2"/>
      <c r="S43" s="61"/>
      <c r="T43" s="4"/>
    </row>
    <row r="44" spans="1:20" x14ac:dyDescent="0.25">
      <c r="A44" s="386" t="str">
        <f t="shared" si="0"/>
        <v>97</v>
      </c>
      <c r="B44" s="1048" t="s">
        <v>1235</v>
      </c>
      <c r="C44" s="1047" t="s">
        <v>1875</v>
      </c>
      <c r="D44" s="1050" t="s">
        <v>1855</v>
      </c>
      <c r="E44" s="733" t="s">
        <v>1852</v>
      </c>
      <c r="F44" s="733" t="s">
        <v>1852</v>
      </c>
      <c r="G44" s="733" t="s">
        <v>1852</v>
      </c>
      <c r="H44" s="1051" t="s">
        <v>1855</v>
      </c>
      <c r="I44" s="733" t="s">
        <v>1852</v>
      </c>
      <c r="J44" s="1942"/>
      <c r="K44" s="1050" t="s">
        <v>1855</v>
      </c>
      <c r="L44" s="733" t="s">
        <v>1852</v>
      </c>
      <c r="M44" s="1051" t="s">
        <v>1855</v>
      </c>
      <c r="N44" s="733" t="s">
        <v>1852</v>
      </c>
      <c r="O44" s="1952"/>
      <c r="P44" s="732" t="s">
        <v>1853</v>
      </c>
      <c r="Q44" s="734" t="s">
        <v>1853</v>
      </c>
      <c r="R44" s="2"/>
      <c r="S44" s="61"/>
      <c r="T44" s="4"/>
    </row>
    <row r="45" spans="1:20" x14ac:dyDescent="0.25">
      <c r="A45" s="386" t="str">
        <f t="shared" si="0"/>
        <v>98</v>
      </c>
      <c r="B45" s="1048" t="s">
        <v>1236</v>
      </c>
      <c r="C45" s="1047" t="s">
        <v>1875</v>
      </c>
      <c r="D45" s="1050" t="s">
        <v>1855</v>
      </c>
      <c r="E45" s="733" t="s">
        <v>1852</v>
      </c>
      <c r="F45" s="733" t="s">
        <v>1852</v>
      </c>
      <c r="G45" s="733" t="s">
        <v>1852</v>
      </c>
      <c r="H45" s="1051" t="s">
        <v>1855</v>
      </c>
      <c r="I45" s="733" t="s">
        <v>1852</v>
      </c>
      <c r="J45" s="1942"/>
      <c r="K45" s="1050" t="s">
        <v>1855</v>
      </c>
      <c r="L45" s="733" t="s">
        <v>1852</v>
      </c>
      <c r="M45" s="1051" t="s">
        <v>1855</v>
      </c>
      <c r="N45" s="733" t="s">
        <v>1852</v>
      </c>
      <c r="O45" s="1952"/>
      <c r="P45" s="732" t="s">
        <v>1853</v>
      </c>
      <c r="Q45" s="734" t="s">
        <v>1853</v>
      </c>
      <c r="R45" s="2"/>
      <c r="S45" s="61"/>
      <c r="T45" s="4"/>
    </row>
    <row r="46" spans="1:20" x14ac:dyDescent="0.25">
      <c r="A46" s="386">
        <v>99</v>
      </c>
      <c r="B46" s="827" t="s">
        <v>9876</v>
      </c>
      <c r="C46" s="745" t="s">
        <v>1875</v>
      </c>
      <c r="D46" s="732"/>
      <c r="E46" s="733"/>
      <c r="F46" s="733"/>
      <c r="G46" s="733"/>
      <c r="H46" s="733"/>
      <c r="I46" s="733"/>
      <c r="J46" s="1938"/>
      <c r="K46" s="732"/>
      <c r="L46" s="733"/>
      <c r="M46" s="733"/>
      <c r="N46" s="733"/>
      <c r="O46" s="1948"/>
      <c r="P46" s="732"/>
      <c r="Q46" s="734"/>
      <c r="R46" s="995">
        <v>99</v>
      </c>
      <c r="S46" s="951" t="s">
        <v>3220</v>
      </c>
      <c r="T46" s="4"/>
    </row>
    <row r="47" spans="1:20" x14ac:dyDescent="0.25">
      <c r="A47" s="13" t="s">
        <v>654</v>
      </c>
      <c r="B47" s="341" t="s">
        <v>654</v>
      </c>
      <c r="C47" s="745" t="s">
        <v>1873</v>
      </c>
      <c r="D47" s="735"/>
      <c r="E47" s="737"/>
      <c r="F47" s="737"/>
      <c r="G47" s="737"/>
      <c r="H47" s="737"/>
      <c r="I47" s="737"/>
      <c r="J47" s="1943"/>
      <c r="K47" s="735"/>
      <c r="L47" s="737"/>
      <c r="M47" s="737"/>
      <c r="N47" s="737"/>
      <c r="O47" s="1953"/>
      <c r="P47" s="735"/>
      <c r="Q47" s="737"/>
      <c r="R47" s="8"/>
      <c r="S47" s="996" t="s">
        <v>3220</v>
      </c>
      <c r="T47" s="4"/>
    </row>
    <row r="48" spans="1:20" x14ac:dyDescent="0.25">
      <c r="P48" s="4"/>
      <c r="T48" s="4"/>
    </row>
    <row r="49" spans="1:20" x14ac:dyDescent="0.25">
      <c r="A49" s="337" t="s">
        <v>1851</v>
      </c>
      <c r="B49" s="336" t="s">
        <v>1859</v>
      </c>
      <c r="R49" s="4"/>
    </row>
    <row r="50" spans="1:20" x14ac:dyDescent="0.25">
      <c r="A50" s="738" t="s">
        <v>1853</v>
      </c>
      <c r="B50" s="415" t="s">
        <v>1883</v>
      </c>
      <c r="R50" s="4"/>
    </row>
    <row r="51" spans="1:20" x14ac:dyDescent="0.25">
      <c r="A51" s="800" t="s">
        <v>1854</v>
      </c>
      <c r="B51" s="508" t="s">
        <v>1860</v>
      </c>
      <c r="R51" s="4"/>
    </row>
    <row r="52" spans="1:20" x14ac:dyDescent="0.25">
      <c r="A52" s="1046" t="s">
        <v>1856</v>
      </c>
      <c r="B52" s="739" t="s">
        <v>1861</v>
      </c>
      <c r="R52" s="4"/>
    </row>
    <row r="53" spans="1:20" x14ac:dyDescent="0.25">
      <c r="A53" s="738" t="s">
        <v>1852</v>
      </c>
      <c r="B53" s="415" t="s">
        <v>1862</v>
      </c>
      <c r="R53" s="4"/>
    </row>
    <row r="54" spans="1:20" x14ac:dyDescent="0.25">
      <c r="A54" s="338" t="s">
        <v>1855</v>
      </c>
      <c r="B54" s="1049" t="s">
        <v>1863</v>
      </c>
      <c r="E54" t="s">
        <v>1144</v>
      </c>
      <c r="R54" s="4"/>
    </row>
    <row r="55" spans="1:20" x14ac:dyDescent="0.25">
      <c r="A55" s="2"/>
      <c r="R55" s="2"/>
    </row>
    <row r="56" spans="1:20" x14ac:dyDescent="0.25">
      <c r="A56" s="2"/>
      <c r="F56"/>
      <c r="G56"/>
      <c r="H56"/>
      <c r="I56"/>
      <c r="J56"/>
      <c r="K56"/>
      <c r="L56"/>
      <c r="O56"/>
      <c r="R56" s="2"/>
      <c r="T56" s="4"/>
    </row>
    <row r="57" spans="1:20" x14ac:dyDescent="0.25">
      <c r="A57" s="2"/>
      <c r="R57" s="2"/>
      <c r="T57" s="4"/>
    </row>
    <row r="58" spans="1:20" x14ac:dyDescent="0.25">
      <c r="A58" s="3750" t="s">
        <v>9543</v>
      </c>
      <c r="B58" s="3750"/>
      <c r="C58" s="894" t="s">
        <v>9895</v>
      </c>
      <c r="D58" s="889" t="s">
        <v>9893</v>
      </c>
      <c r="E58" s="889" t="s">
        <v>9894</v>
      </c>
      <c r="F58" s="890" t="s">
        <v>9901</v>
      </c>
      <c r="G58" s="891" t="s">
        <v>9900</v>
      </c>
      <c r="H58" s="1044" t="s">
        <v>9897</v>
      </c>
      <c r="I58" s="893" t="s">
        <v>9896</v>
      </c>
      <c r="J58" s="1930"/>
      <c r="O58" s="1930"/>
      <c r="T58" s="4"/>
    </row>
    <row r="59" spans="1:20" x14ac:dyDescent="0.25">
      <c r="A59" s="386"/>
      <c r="B59" s="167" t="s">
        <v>3238</v>
      </c>
      <c r="C59" s="884" t="s">
        <v>9522</v>
      </c>
      <c r="D59" s="883" t="s">
        <v>9525</v>
      </c>
      <c r="E59" s="883" t="s">
        <v>9523</v>
      </c>
      <c r="F59" s="886" t="s">
        <v>9525</v>
      </c>
      <c r="G59" s="885" t="s">
        <v>9525</v>
      </c>
      <c r="H59" s="886" t="s">
        <v>9525</v>
      </c>
      <c r="I59" s="886" t="s">
        <v>9525</v>
      </c>
      <c r="J59" s="4"/>
      <c r="O59" s="4"/>
      <c r="R59" s="2"/>
      <c r="T59" s="4"/>
    </row>
    <row r="60" spans="1:20" x14ac:dyDescent="0.25">
      <c r="A60" s="386"/>
      <c r="B60" s="167" t="s">
        <v>3237</v>
      </c>
      <c r="C60" s="884" t="s">
        <v>9522</v>
      </c>
      <c r="D60" s="883" t="s">
        <v>9525</v>
      </c>
      <c r="E60" s="883" t="s">
        <v>9523</v>
      </c>
      <c r="F60" s="887" t="s">
        <v>9524</v>
      </c>
      <c r="G60" s="885" t="s">
        <v>9525</v>
      </c>
      <c r="H60" s="1052" t="s">
        <v>9898</v>
      </c>
      <c r="I60" s="743" t="s">
        <v>9526</v>
      </c>
      <c r="R60" s="2"/>
    </row>
    <row r="61" spans="1:20" x14ac:dyDescent="0.25">
      <c r="A61" s="386"/>
      <c r="B61" s="1064" t="s">
        <v>9527</v>
      </c>
      <c r="C61" s="884" t="s">
        <v>9522</v>
      </c>
      <c r="D61" s="883" t="s">
        <v>9525</v>
      </c>
      <c r="E61" s="883" t="s">
        <v>9523</v>
      </c>
      <c r="F61" s="887" t="s">
        <v>9524</v>
      </c>
      <c r="G61" s="885" t="s">
        <v>9525</v>
      </c>
      <c r="H61" s="1052" t="s">
        <v>9898</v>
      </c>
      <c r="I61" s="743" t="s">
        <v>9526</v>
      </c>
      <c r="R61" s="2"/>
    </row>
    <row r="62" spans="1:20" x14ac:dyDescent="0.25">
      <c r="A62" s="386"/>
      <c r="B62" s="167" t="s">
        <v>9528</v>
      </c>
      <c r="C62" s="884" t="s">
        <v>9522</v>
      </c>
      <c r="D62" s="883" t="s">
        <v>9525</v>
      </c>
      <c r="E62" s="883" t="s">
        <v>9523</v>
      </c>
      <c r="F62" s="887" t="s">
        <v>9524</v>
      </c>
      <c r="G62" s="885" t="s">
        <v>9525</v>
      </c>
      <c r="H62" s="1052" t="s">
        <v>9898</v>
      </c>
      <c r="I62" s="886" t="s">
        <v>9525</v>
      </c>
      <c r="J62" s="4"/>
      <c r="O62" s="4"/>
      <c r="R62" s="2"/>
    </row>
    <row r="63" spans="1:20" x14ac:dyDescent="0.25">
      <c r="A63" s="386"/>
      <c r="B63" s="167" t="s">
        <v>9394</v>
      </c>
      <c r="C63" s="884" t="s">
        <v>9522</v>
      </c>
      <c r="D63" s="883" t="s">
        <v>9525</v>
      </c>
      <c r="E63" s="883" t="s">
        <v>9523</v>
      </c>
      <c r="F63" s="887" t="s">
        <v>9524</v>
      </c>
      <c r="G63" s="1001" t="s">
        <v>9525</v>
      </c>
      <c r="H63" s="1052" t="s">
        <v>9898</v>
      </c>
      <c r="I63" s="886" t="s">
        <v>9525</v>
      </c>
      <c r="J63" s="4"/>
      <c r="O63" s="4"/>
      <c r="R63" s="2"/>
    </row>
    <row r="64" spans="1:20" x14ac:dyDescent="0.25">
      <c r="A64" s="386"/>
      <c r="B64" s="167" t="s">
        <v>9529</v>
      </c>
      <c r="C64" s="884" t="s">
        <v>9522</v>
      </c>
      <c r="D64" s="883" t="s">
        <v>9525</v>
      </c>
      <c r="E64" s="883" t="s">
        <v>9523</v>
      </c>
      <c r="F64" s="1057" t="s">
        <v>9524</v>
      </c>
      <c r="G64" s="888" t="s">
        <v>9538</v>
      </c>
      <c r="H64" s="1058" t="s">
        <v>9898</v>
      </c>
      <c r="I64" s="743" t="s">
        <v>9526</v>
      </c>
      <c r="R64" s="2"/>
    </row>
    <row r="65" spans="1:18" x14ac:dyDescent="0.25">
      <c r="A65" s="386"/>
      <c r="B65" s="669" t="s">
        <v>9530</v>
      </c>
      <c r="C65" s="884" t="s">
        <v>9522</v>
      </c>
      <c r="D65" s="883" t="s">
        <v>9525</v>
      </c>
      <c r="E65" s="883" t="s">
        <v>9523</v>
      </c>
      <c r="F65" s="1057" t="s">
        <v>9524</v>
      </c>
      <c r="G65" s="888" t="s">
        <v>9538</v>
      </c>
      <c r="H65" s="1058" t="s">
        <v>9898</v>
      </c>
      <c r="I65" s="743" t="s">
        <v>9526</v>
      </c>
      <c r="R65" s="2"/>
    </row>
    <row r="66" spans="1:18" x14ac:dyDescent="0.25">
      <c r="A66" s="386"/>
      <c r="B66" s="167" t="s">
        <v>9531</v>
      </c>
      <c r="C66" s="884" t="s">
        <v>9522</v>
      </c>
      <c r="D66" s="883" t="s">
        <v>9525</v>
      </c>
      <c r="E66" s="883" t="s">
        <v>9523</v>
      </c>
      <c r="F66" s="1057" t="s">
        <v>9524</v>
      </c>
      <c r="G66" s="888" t="s">
        <v>9538</v>
      </c>
      <c r="H66" s="1058" t="s">
        <v>9898</v>
      </c>
      <c r="I66" s="886" t="s">
        <v>9525</v>
      </c>
      <c r="J66" s="4"/>
      <c r="O66" s="4"/>
      <c r="R66" s="2"/>
    </row>
    <row r="67" spans="1:18" x14ac:dyDescent="0.25">
      <c r="A67" s="386"/>
      <c r="B67" s="167" t="s">
        <v>9532</v>
      </c>
      <c r="C67" s="884" t="s">
        <v>9522</v>
      </c>
      <c r="D67" s="883" t="s">
        <v>9525</v>
      </c>
      <c r="E67" s="883" t="s">
        <v>9523</v>
      </c>
      <c r="F67" s="1057" t="s">
        <v>9524</v>
      </c>
      <c r="G67" s="888" t="s">
        <v>9538</v>
      </c>
      <c r="H67" s="1058" t="s">
        <v>9898</v>
      </c>
      <c r="I67" s="743" t="s">
        <v>9526</v>
      </c>
      <c r="K67" s="4"/>
      <c r="L67" s="4"/>
      <c r="M67" s="4"/>
      <c r="N67" s="4"/>
      <c r="R67" s="2"/>
    </row>
    <row r="68" spans="1:18" x14ac:dyDescent="0.25">
      <c r="A68" s="386"/>
      <c r="B68" s="167" t="s">
        <v>9533</v>
      </c>
      <c r="C68" s="884" t="s">
        <v>9522</v>
      </c>
      <c r="D68" s="883" t="s">
        <v>9525</v>
      </c>
      <c r="E68" s="883" t="s">
        <v>9523</v>
      </c>
      <c r="F68" s="1057" t="s">
        <v>9524</v>
      </c>
      <c r="G68" s="888" t="s">
        <v>9538</v>
      </c>
      <c r="H68" s="1058" t="s">
        <v>9898</v>
      </c>
      <c r="I68" s="743" t="s">
        <v>9526</v>
      </c>
      <c r="R68" s="2"/>
    </row>
    <row r="69" spans="1:18" x14ac:dyDescent="0.25">
      <c r="A69" s="386"/>
      <c r="B69" s="167" t="s">
        <v>9534</v>
      </c>
      <c r="C69" s="884" t="s">
        <v>9522</v>
      </c>
      <c r="D69" s="883" t="s">
        <v>9525</v>
      </c>
      <c r="E69" s="883" t="s">
        <v>9523</v>
      </c>
      <c r="F69" s="1057" t="s">
        <v>9524</v>
      </c>
      <c r="G69" s="888" t="s">
        <v>9538</v>
      </c>
      <c r="H69" s="1058" t="s">
        <v>9898</v>
      </c>
      <c r="I69" s="743" t="s">
        <v>9526</v>
      </c>
      <c r="R69" s="2"/>
    </row>
    <row r="70" spans="1:18" x14ac:dyDescent="0.25">
      <c r="A70" s="386"/>
      <c r="B70" s="167" t="s">
        <v>9535</v>
      </c>
      <c r="C70" s="884" t="s">
        <v>9522</v>
      </c>
      <c r="D70" s="883" t="s">
        <v>9525</v>
      </c>
      <c r="E70" s="883" t="s">
        <v>9523</v>
      </c>
      <c r="F70" s="1057" t="s">
        <v>9524</v>
      </c>
      <c r="G70" s="888" t="s">
        <v>9538</v>
      </c>
      <c r="H70" s="1058" t="s">
        <v>9898</v>
      </c>
      <c r="I70" s="743" t="s">
        <v>9526</v>
      </c>
      <c r="R70" s="2"/>
    </row>
    <row r="71" spans="1:18" x14ac:dyDescent="0.25">
      <c r="A71" s="386"/>
      <c r="B71" s="167" t="s">
        <v>9536</v>
      </c>
      <c r="C71" s="884" t="s">
        <v>9522</v>
      </c>
      <c r="D71" s="883" t="s">
        <v>9525</v>
      </c>
      <c r="E71" s="883" t="s">
        <v>9523</v>
      </c>
      <c r="F71" s="887" t="s">
        <v>9524</v>
      </c>
      <c r="G71" s="1059" t="s">
        <v>9525</v>
      </c>
      <c r="H71" s="1052" t="s">
        <v>9898</v>
      </c>
      <c r="I71" s="743" t="s">
        <v>9526</v>
      </c>
      <c r="R71" s="2"/>
    </row>
    <row r="72" spans="1:18" x14ac:dyDescent="0.25">
      <c r="A72" s="13"/>
      <c r="B72" s="329" t="s">
        <v>9537</v>
      </c>
      <c r="C72" s="884" t="s">
        <v>9522</v>
      </c>
      <c r="D72" s="883" t="s">
        <v>9525</v>
      </c>
      <c r="E72" s="883" t="s">
        <v>9523</v>
      </c>
      <c r="F72" s="887" t="s">
        <v>9524</v>
      </c>
      <c r="G72" s="886" t="s">
        <v>9525</v>
      </c>
      <c r="H72" s="886" t="s">
        <v>9525</v>
      </c>
      <c r="I72" s="743" t="s">
        <v>9526</v>
      </c>
      <c r="R72" s="2"/>
    </row>
    <row r="74" spans="1:18" x14ac:dyDescent="0.25">
      <c r="A74" s="895" t="s">
        <v>9898</v>
      </c>
      <c r="B74" s="892" t="s">
        <v>9539</v>
      </c>
      <c r="C74" s="2973" t="s">
        <v>19547</v>
      </c>
      <c r="D74" s="14"/>
      <c r="E74" s="14"/>
      <c r="F74" s="4"/>
      <c r="G74" s="4"/>
      <c r="H74" s="4"/>
      <c r="I74" s="4"/>
      <c r="J74" s="4"/>
      <c r="O74" s="4"/>
      <c r="R74" s="4"/>
    </row>
    <row r="75" spans="1:18" ht="30" x14ac:dyDescent="0.25">
      <c r="A75" s="1061" t="s">
        <v>9524</v>
      </c>
      <c r="B75" s="1062" t="s">
        <v>9540</v>
      </c>
      <c r="C75" s="14"/>
      <c r="D75" s="14"/>
      <c r="E75" s="14"/>
      <c r="F75" s="4"/>
      <c r="G75" s="4"/>
      <c r="H75" s="4"/>
      <c r="I75" s="4"/>
      <c r="J75" s="4"/>
      <c r="O75" s="4"/>
      <c r="R75" s="1053"/>
    </row>
    <row r="76" spans="1:18" x14ac:dyDescent="0.25">
      <c r="A76" s="1060" t="s">
        <v>9538</v>
      </c>
      <c r="B76" s="1063" t="s">
        <v>9899</v>
      </c>
      <c r="C76" s="14"/>
      <c r="D76" s="14"/>
      <c r="E76" s="14"/>
      <c r="F76" s="4"/>
      <c r="G76" s="4"/>
      <c r="H76" s="4"/>
      <c r="I76" s="4"/>
      <c r="J76" s="4"/>
      <c r="O76" s="4"/>
      <c r="R76" s="14"/>
    </row>
    <row r="77" spans="1:18" x14ac:dyDescent="0.25">
      <c r="A77" s="14"/>
      <c r="B77" s="14"/>
      <c r="C77" s="14"/>
      <c r="D77" s="14"/>
      <c r="E77" s="14"/>
      <c r="F77" s="4"/>
      <c r="G77" s="4"/>
      <c r="H77" s="4"/>
      <c r="I77" s="4"/>
      <c r="J77" s="4"/>
      <c r="O77" s="4"/>
      <c r="R77" s="14"/>
    </row>
    <row r="78" spans="1:18" x14ac:dyDescent="0.25">
      <c r="A78" s="4371" t="s">
        <v>9741</v>
      </c>
      <c r="B78" s="4372"/>
      <c r="C78" s="4372"/>
      <c r="D78" s="4373"/>
      <c r="E78" s="14"/>
      <c r="F78" s="4"/>
      <c r="G78" s="4"/>
      <c r="H78" s="4"/>
      <c r="I78" s="4"/>
      <c r="J78" s="4"/>
      <c r="O78" s="4"/>
    </row>
    <row r="79" spans="1:18" x14ac:dyDescent="0.25">
      <c r="A79" s="4331" t="s">
        <v>9764</v>
      </c>
      <c r="B79" s="3404"/>
      <c r="C79" s="3404"/>
      <c r="D79" s="3405"/>
      <c r="E79" s="14"/>
      <c r="F79" s="4"/>
      <c r="G79" s="4"/>
      <c r="H79" s="4"/>
      <c r="I79" s="4"/>
      <c r="J79" s="4"/>
      <c r="O79" s="4"/>
    </row>
    <row r="80" spans="1:18" x14ac:dyDescent="0.25">
      <c r="A80" s="9" t="s">
        <v>9734</v>
      </c>
      <c r="B80" s="4364" t="s">
        <v>9763</v>
      </c>
      <c r="C80" s="4364"/>
      <c r="D80" s="4365"/>
      <c r="E80" s="14"/>
      <c r="F80" s="4"/>
      <c r="G80" s="4"/>
      <c r="H80" s="4"/>
      <c r="I80" s="4"/>
      <c r="J80" s="4"/>
      <c r="O80" s="4"/>
      <c r="R80" s="4"/>
    </row>
    <row r="81" spans="1:18" x14ac:dyDescent="0.25">
      <c r="A81" s="9" t="s">
        <v>9735</v>
      </c>
      <c r="B81" s="4364" t="s">
        <v>9762</v>
      </c>
      <c r="C81" s="4364"/>
      <c r="D81" s="4365"/>
      <c r="E81" s="14"/>
      <c r="F81" s="4"/>
      <c r="G81" s="4"/>
      <c r="H81" s="4"/>
      <c r="I81" s="4"/>
      <c r="J81" s="4"/>
      <c r="O81" s="4"/>
      <c r="R81" s="4"/>
    </row>
    <row r="82" spans="1:18" x14ac:dyDescent="0.25">
      <c r="A82" s="9" t="s">
        <v>9736</v>
      </c>
      <c r="B82" s="4364" t="s">
        <v>9761</v>
      </c>
      <c r="C82" s="4364"/>
      <c r="D82" s="4365"/>
      <c r="E82" s="14"/>
      <c r="F82" s="4"/>
      <c r="G82" s="4"/>
      <c r="H82" s="4"/>
      <c r="I82" s="4"/>
      <c r="J82" s="4"/>
      <c r="O82" s="4"/>
      <c r="R82" s="4"/>
    </row>
    <row r="83" spans="1:18" x14ac:dyDescent="0.25">
      <c r="A83" s="386">
        <v>308</v>
      </c>
      <c r="B83" s="4366" t="s">
        <v>9760</v>
      </c>
      <c r="C83" s="4366"/>
      <c r="D83" s="4367"/>
      <c r="E83" s="14"/>
      <c r="F83" s="4"/>
      <c r="G83" s="4"/>
      <c r="H83" s="4"/>
      <c r="I83" s="4"/>
      <c r="J83" s="4"/>
      <c r="O83" s="4"/>
      <c r="R83" s="2"/>
    </row>
    <row r="84" spans="1:18" x14ac:dyDescent="0.25">
      <c r="A84" s="386">
        <v>360</v>
      </c>
      <c r="B84" s="4366" t="s">
        <v>9759</v>
      </c>
      <c r="C84" s="4366"/>
      <c r="D84" s="4367"/>
      <c r="E84" s="4"/>
      <c r="F84" s="4"/>
      <c r="G84" s="4"/>
      <c r="H84" s="4"/>
      <c r="I84" s="4"/>
      <c r="J84" s="4"/>
      <c r="K84" s="4"/>
      <c r="L84" s="4"/>
      <c r="M84" s="4"/>
      <c r="N84" s="4"/>
      <c r="O84" s="4"/>
      <c r="P84" s="4"/>
      <c r="R84" s="2"/>
    </row>
    <row r="85" spans="1:18" x14ac:dyDescent="0.25">
      <c r="A85" s="386">
        <v>361</v>
      </c>
      <c r="B85" s="4366" t="s">
        <v>9758</v>
      </c>
      <c r="C85" s="4366"/>
      <c r="D85" s="4367"/>
      <c r="R85" s="2"/>
    </row>
    <row r="86" spans="1:18" x14ac:dyDescent="0.25">
      <c r="A86" s="386">
        <v>363</v>
      </c>
      <c r="B86" s="4366" t="s">
        <v>9757</v>
      </c>
      <c r="C86" s="4366"/>
      <c r="D86" s="4367"/>
      <c r="R86" s="2"/>
    </row>
    <row r="87" spans="1:18" x14ac:dyDescent="0.25">
      <c r="A87" s="386" t="s">
        <v>9737</v>
      </c>
      <c r="B87" s="4366" t="s">
        <v>9738</v>
      </c>
      <c r="C87" s="4366"/>
      <c r="D87" s="4367"/>
      <c r="R87" s="2"/>
    </row>
    <row r="88" spans="1:18" x14ac:dyDescent="0.25">
      <c r="A88" s="4330" t="s">
        <v>9756</v>
      </c>
      <c r="B88" s="3741"/>
      <c r="C88" s="3741"/>
      <c r="D88" s="3742"/>
    </row>
    <row r="89" spans="1:18" x14ac:dyDescent="0.25">
      <c r="A89" s="386">
        <v>670</v>
      </c>
      <c r="B89" s="4357" t="s">
        <v>9755</v>
      </c>
      <c r="C89" s="4357"/>
      <c r="D89" s="4370"/>
      <c r="R89" s="2"/>
    </row>
    <row r="90" spans="1:18" x14ac:dyDescent="0.25">
      <c r="A90" s="386">
        <v>671</v>
      </c>
      <c r="B90" s="4357" t="s">
        <v>9754</v>
      </c>
      <c r="C90" s="4357"/>
      <c r="D90" s="4370"/>
      <c r="R90" s="2"/>
    </row>
    <row r="91" spans="1:18" x14ac:dyDescent="0.25">
      <c r="A91" s="386">
        <v>672</v>
      </c>
      <c r="B91" s="4357" t="s">
        <v>9753</v>
      </c>
      <c r="C91" s="4357"/>
      <c r="D91" s="4370"/>
      <c r="R91" s="2"/>
    </row>
    <row r="92" spans="1:18" x14ac:dyDescent="0.25">
      <c r="A92" s="386">
        <v>680</v>
      </c>
      <c r="B92" s="4357" t="s">
        <v>9752</v>
      </c>
      <c r="C92" s="4357"/>
      <c r="D92" s="4370"/>
      <c r="R92" s="2"/>
    </row>
    <row r="93" spans="1:18" x14ac:dyDescent="0.25">
      <c r="A93" s="386">
        <v>681</v>
      </c>
      <c r="B93" s="4357" t="s">
        <v>9751</v>
      </c>
      <c r="C93" s="4357"/>
      <c r="D93" s="4370"/>
      <c r="R93" s="2"/>
    </row>
    <row r="94" spans="1:18" x14ac:dyDescent="0.25">
      <c r="A94" s="386" t="s">
        <v>9739</v>
      </c>
      <c r="B94" s="4357" t="s">
        <v>3258</v>
      </c>
      <c r="C94" s="4357"/>
      <c r="D94" s="4370"/>
      <c r="R94" s="2"/>
    </row>
    <row r="95" spans="1:18" x14ac:dyDescent="0.25">
      <c r="A95" s="4330" t="s">
        <v>9750</v>
      </c>
      <c r="B95" s="3741"/>
      <c r="C95" s="3741"/>
      <c r="D95" s="3742"/>
    </row>
    <row r="96" spans="1:18" x14ac:dyDescent="0.25">
      <c r="A96" s="386">
        <v>831</v>
      </c>
      <c r="B96" s="4368" t="s">
        <v>9742</v>
      </c>
      <c r="C96" s="4368"/>
      <c r="D96" s="4369"/>
      <c r="R96" s="2"/>
    </row>
    <row r="97" spans="1:18" x14ac:dyDescent="0.25">
      <c r="A97" s="386">
        <v>851</v>
      </c>
      <c r="B97" s="4368" t="s">
        <v>9743</v>
      </c>
      <c r="C97" s="4368"/>
      <c r="D97" s="4369"/>
      <c r="R97" s="2"/>
    </row>
    <row r="98" spans="1:18" x14ac:dyDescent="0.25">
      <c r="A98" s="386">
        <v>860</v>
      </c>
      <c r="B98" s="4368" t="s">
        <v>9744</v>
      </c>
      <c r="C98" s="4368"/>
      <c r="D98" s="4369"/>
      <c r="R98" s="2"/>
    </row>
    <row r="99" spans="1:18" x14ac:dyDescent="0.25">
      <c r="A99" s="386">
        <v>862</v>
      </c>
      <c r="B99" s="4368" t="s">
        <v>9745</v>
      </c>
      <c r="C99" s="4368"/>
      <c r="D99" s="4369"/>
      <c r="R99" s="2"/>
    </row>
    <row r="100" spans="1:18" x14ac:dyDescent="0.25">
      <c r="A100" s="386">
        <v>863</v>
      </c>
      <c r="B100" s="4368" t="s">
        <v>9746</v>
      </c>
      <c r="C100" s="4368"/>
      <c r="D100" s="4369"/>
      <c r="R100" s="2"/>
    </row>
    <row r="101" spans="1:18" x14ac:dyDescent="0.25">
      <c r="A101" s="386">
        <v>864</v>
      </c>
      <c r="B101" s="4368" t="s">
        <v>9747</v>
      </c>
      <c r="C101" s="4368"/>
      <c r="D101" s="4369"/>
      <c r="R101" s="2"/>
    </row>
    <row r="102" spans="1:18" x14ac:dyDescent="0.25">
      <c r="A102" s="386">
        <v>865</v>
      </c>
      <c r="B102" s="4368" t="s">
        <v>9748</v>
      </c>
      <c r="C102" s="4368"/>
      <c r="D102" s="4369"/>
      <c r="R102" s="2"/>
    </row>
    <row r="103" spans="1:18" x14ac:dyDescent="0.25">
      <c r="A103" s="386">
        <v>866</v>
      </c>
      <c r="B103" s="4368" t="s">
        <v>9749</v>
      </c>
      <c r="C103" s="4368"/>
      <c r="D103" s="4369"/>
      <c r="R103" s="2"/>
    </row>
    <row r="104" spans="1:18" x14ac:dyDescent="0.25">
      <c r="A104" s="13" t="s">
        <v>9740</v>
      </c>
      <c r="B104" s="534" t="s">
        <v>3258</v>
      </c>
      <c r="C104" s="534"/>
      <c r="D104" s="535"/>
      <c r="R104" s="2"/>
    </row>
  </sheetData>
  <mergeCells count="35">
    <mergeCell ref="A78:D78"/>
    <mergeCell ref="A79:D79"/>
    <mergeCell ref="B80:D80"/>
    <mergeCell ref="B81:D81"/>
    <mergeCell ref="T1:U1"/>
    <mergeCell ref="A58:B58"/>
    <mergeCell ref="D3:I3"/>
    <mergeCell ref="K3:N3"/>
    <mergeCell ref="P2:S2"/>
    <mergeCell ref="D2:I2"/>
    <mergeCell ref="D1:I1"/>
    <mergeCell ref="K2:N2"/>
    <mergeCell ref="A2:B2"/>
    <mergeCell ref="B103:D103"/>
    <mergeCell ref="A88:D88"/>
    <mergeCell ref="B96:D96"/>
    <mergeCell ref="B97:D97"/>
    <mergeCell ref="B98:D98"/>
    <mergeCell ref="B99:D99"/>
    <mergeCell ref="B100:D100"/>
    <mergeCell ref="B90:D90"/>
    <mergeCell ref="B91:D91"/>
    <mergeCell ref="B92:D92"/>
    <mergeCell ref="B93:D93"/>
    <mergeCell ref="B94:D94"/>
    <mergeCell ref="A95:D95"/>
    <mergeCell ref="B89:D89"/>
    <mergeCell ref="B101:D101"/>
    <mergeCell ref="B82:D82"/>
    <mergeCell ref="B83:D83"/>
    <mergeCell ref="B102:D102"/>
    <mergeCell ref="B87:D87"/>
    <mergeCell ref="B85:D85"/>
    <mergeCell ref="B86:D86"/>
    <mergeCell ref="B84:D84"/>
  </mergeCells>
  <hyperlinks>
    <hyperlink ref="B76" location="'CB5.5 59-101 FORCAGE RPO'!A1" display="Voir RPO " xr:uid="{00000000-0004-0000-1400-000000000000}"/>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7"/>
  <dimension ref="A1:AA202"/>
  <sheetViews>
    <sheetView zoomScale="75" zoomScaleNormal="75" workbookViewId="0">
      <selection activeCell="O8" sqref="O8"/>
    </sheetView>
  </sheetViews>
  <sheetFormatPr baseColWidth="10" defaultColWidth="37.85546875" defaultRowHeight="15" x14ac:dyDescent="0.25"/>
  <cols>
    <col min="1" max="8" width="3.5703125" bestFit="1" customWidth="1"/>
    <col min="9" max="10" width="56.7109375" bestFit="1" customWidth="1"/>
    <col min="11" max="11" width="4.7109375" style="2" customWidth="1"/>
    <col min="12" max="12" width="42.85546875" bestFit="1" customWidth="1"/>
    <col min="13" max="13" width="3.7109375" customWidth="1"/>
    <col min="14" max="14" width="10.5703125" customWidth="1"/>
    <col min="15" max="15" width="93.85546875" customWidth="1"/>
    <col min="16" max="16" width="24.7109375" bestFit="1" customWidth="1"/>
    <col min="17" max="17" width="9.140625" style="2" customWidth="1"/>
    <col min="18" max="18" width="33" customWidth="1"/>
    <col min="19" max="19" width="87.42578125" bestFit="1" customWidth="1"/>
    <col min="20" max="20" width="6.5703125" bestFit="1" customWidth="1"/>
    <col min="21" max="21" width="126.42578125" bestFit="1" customWidth="1"/>
  </cols>
  <sheetData>
    <row r="1" spans="1:27" x14ac:dyDescent="0.25">
      <c r="A1" s="4394" t="s">
        <v>19597</v>
      </c>
      <c r="B1" s="4395"/>
      <c r="C1" s="4395"/>
      <c r="D1" s="4395"/>
      <c r="E1" s="4395"/>
      <c r="F1" s="4395"/>
      <c r="G1" s="4395"/>
      <c r="H1" s="4395"/>
      <c r="I1" s="4395"/>
      <c r="J1" s="4395"/>
      <c r="K1" s="4395"/>
      <c r="L1" s="4396"/>
      <c r="M1" s="217"/>
      <c r="N1" s="4384" t="s">
        <v>12608</v>
      </c>
      <c r="O1" s="4385"/>
      <c r="P1" s="4386"/>
      <c r="Q1" s="4405"/>
      <c r="R1" s="4405"/>
      <c r="S1" s="4405"/>
      <c r="T1" s="342"/>
      <c r="U1" s="4" t="s">
        <v>19550</v>
      </c>
      <c r="V1" s="118"/>
      <c r="W1" s="118"/>
      <c r="X1" s="118"/>
      <c r="Y1" s="118"/>
      <c r="Z1" s="118"/>
      <c r="AA1" s="118"/>
    </row>
    <row r="2" spans="1:27" x14ac:dyDescent="0.25">
      <c r="A2" s="4397" t="s">
        <v>1889</v>
      </c>
      <c r="B2" s="4010"/>
      <c r="C2" s="4010"/>
      <c r="D2" s="4010"/>
      <c r="E2" s="4010"/>
      <c r="F2" s="4010"/>
      <c r="G2" s="4010"/>
      <c r="H2" s="4010"/>
      <c r="I2" s="4010"/>
      <c r="J2" s="4010"/>
      <c r="K2" s="4010"/>
      <c r="L2" s="4398"/>
      <c r="M2" s="166"/>
      <c r="N2" s="4381" t="s">
        <v>0</v>
      </c>
      <c r="O2" s="4382"/>
      <c r="P2" s="4383"/>
      <c r="Q2" s="4407" t="s">
        <v>234</v>
      </c>
      <c r="R2" s="4407"/>
      <c r="S2" s="4407"/>
      <c r="T2" s="59"/>
      <c r="U2" s="4" t="s">
        <v>19551</v>
      </c>
      <c r="V2" s="166"/>
      <c r="W2" s="166"/>
    </row>
    <row r="3" spans="1:27" x14ac:dyDescent="0.25">
      <c r="A3" s="4387"/>
      <c r="B3" s="4013"/>
      <c r="C3" s="4013"/>
      <c r="D3" s="4013"/>
      <c r="E3" s="4013"/>
      <c r="F3" s="4013"/>
      <c r="G3" s="4013"/>
      <c r="H3" s="4013"/>
      <c r="I3" s="4013"/>
      <c r="J3" s="4013"/>
      <c r="K3" s="4013"/>
      <c r="L3" s="4388"/>
      <c r="N3" s="386" t="s">
        <v>3195</v>
      </c>
      <c r="O3" t="s">
        <v>3227</v>
      </c>
      <c r="P3" s="60" t="s">
        <v>9315</v>
      </c>
      <c r="Q3" s="159">
        <v>0</v>
      </c>
      <c r="R3" s="84" t="s">
        <v>3125</v>
      </c>
      <c r="S3" s="84" t="s">
        <v>3156</v>
      </c>
      <c r="T3" s="59"/>
      <c r="U3" s="4" t="s">
        <v>19552</v>
      </c>
    </row>
    <row r="4" spans="1:27" x14ac:dyDescent="0.25">
      <c r="A4" s="3866" t="s">
        <v>1087</v>
      </c>
      <c r="B4" s="3867"/>
      <c r="C4" s="3867"/>
      <c r="D4" s="3867"/>
      <c r="E4" s="3867"/>
      <c r="F4" s="3867"/>
      <c r="G4" s="3867"/>
      <c r="H4" s="3867"/>
      <c r="I4" s="3867"/>
      <c r="J4" s="3867"/>
      <c r="K4" s="3867"/>
      <c r="L4" s="3997"/>
      <c r="N4" s="386" t="s">
        <v>3196</v>
      </c>
      <c r="O4" t="s">
        <v>3228</v>
      </c>
      <c r="P4" s="198" t="s">
        <v>9316</v>
      </c>
      <c r="Q4" s="2">
        <v>1</v>
      </c>
      <c r="R4" t="s">
        <v>3126</v>
      </c>
      <c r="S4" t="s">
        <v>3157</v>
      </c>
      <c r="T4" s="59"/>
      <c r="U4" s="4" t="s">
        <v>19553</v>
      </c>
    </row>
    <row r="5" spans="1:27" x14ac:dyDescent="0.25">
      <c r="A5" s="95" t="s">
        <v>1088</v>
      </c>
      <c r="B5" s="95" t="s">
        <v>1089</v>
      </c>
      <c r="C5" s="95" t="s">
        <v>1090</v>
      </c>
      <c r="D5" s="95" t="s">
        <v>1091</v>
      </c>
      <c r="E5" s="95" t="s">
        <v>1092</v>
      </c>
      <c r="F5" s="95" t="s">
        <v>1093</v>
      </c>
      <c r="G5" s="95" t="s">
        <v>1094</v>
      </c>
      <c r="H5" s="95" t="s">
        <v>1095</v>
      </c>
      <c r="I5" s="97" t="s">
        <v>1096</v>
      </c>
      <c r="J5" s="97"/>
      <c r="K5" s="218" t="s">
        <v>1846</v>
      </c>
      <c r="L5" s="219" t="s">
        <v>1848</v>
      </c>
      <c r="N5" s="386" t="s">
        <v>3197</v>
      </c>
      <c r="O5" t="s">
        <v>3229</v>
      </c>
      <c r="P5" s="1070" t="s">
        <v>9317</v>
      </c>
      <c r="T5" s="59"/>
      <c r="U5" s="4" t="s">
        <v>19554</v>
      </c>
    </row>
    <row r="6" spans="1:27" x14ac:dyDescent="0.25">
      <c r="A6" s="144">
        <v>1</v>
      </c>
      <c r="B6" s="138"/>
      <c r="C6" s="138"/>
      <c r="D6" s="138"/>
      <c r="E6" s="138"/>
      <c r="F6" s="138"/>
      <c r="G6" s="138"/>
      <c r="H6" s="138"/>
      <c r="I6" s="98" t="s">
        <v>1097</v>
      </c>
      <c r="J6" s="98" t="s">
        <v>8476</v>
      </c>
      <c r="K6" s="1054" t="s">
        <v>1222</v>
      </c>
      <c r="L6" s="1055" t="s">
        <v>1897</v>
      </c>
      <c r="N6" s="912" t="s">
        <v>3198</v>
      </c>
      <c r="O6" s="1175" t="s">
        <v>3230</v>
      </c>
      <c r="P6" s="1070" t="s">
        <v>9318</v>
      </c>
      <c r="Q6" s="801">
        <v>3</v>
      </c>
      <c r="R6" s="1175" t="s">
        <v>3128</v>
      </c>
      <c r="S6" s="881" t="s">
        <v>3159</v>
      </c>
      <c r="T6" s="59"/>
      <c r="U6" s="3" t="s">
        <v>396</v>
      </c>
    </row>
    <row r="7" spans="1:27" x14ac:dyDescent="0.25">
      <c r="A7" s="144"/>
      <c r="B7" s="138">
        <v>1</v>
      </c>
      <c r="C7" s="138"/>
      <c r="D7" s="138"/>
      <c r="E7" s="138"/>
      <c r="F7" s="138"/>
      <c r="G7" s="138"/>
      <c r="H7" s="138"/>
      <c r="I7" s="98" t="s">
        <v>1098</v>
      </c>
      <c r="J7" s="98" t="s">
        <v>8477</v>
      </c>
      <c r="K7" s="1054" t="s">
        <v>1222</v>
      </c>
      <c r="L7" s="1055" t="s">
        <v>1897</v>
      </c>
      <c r="N7" s="386" t="s">
        <v>3199</v>
      </c>
      <c r="O7" t="s">
        <v>3231</v>
      </c>
      <c r="P7" s="198" t="s">
        <v>9319</v>
      </c>
      <c r="Q7" s="2">
        <v>4</v>
      </c>
      <c r="R7" t="s">
        <v>3129</v>
      </c>
      <c r="S7" t="s">
        <v>3160</v>
      </c>
      <c r="T7" s="59"/>
      <c r="U7" s="3" t="s">
        <v>19555</v>
      </c>
    </row>
    <row r="8" spans="1:27" x14ac:dyDescent="0.25">
      <c r="A8" s="144"/>
      <c r="B8" s="138"/>
      <c r="C8" s="138">
        <v>1</v>
      </c>
      <c r="D8" s="138"/>
      <c r="E8" s="138"/>
      <c r="F8" s="138"/>
      <c r="G8" s="138"/>
      <c r="H8" s="138"/>
      <c r="I8" s="98" t="s">
        <v>1099</v>
      </c>
      <c r="J8" s="98" t="s">
        <v>8478</v>
      </c>
      <c r="K8" s="138"/>
      <c r="L8" s="364" t="s">
        <v>1898</v>
      </c>
      <c r="N8" s="386" t="s">
        <v>3200</v>
      </c>
      <c r="O8" t="s">
        <v>3232</v>
      </c>
      <c r="P8" s="198" t="s">
        <v>9320</v>
      </c>
      <c r="Q8" s="2">
        <v>5</v>
      </c>
      <c r="R8" t="s">
        <v>3130</v>
      </c>
      <c r="S8" t="s">
        <v>3161</v>
      </c>
      <c r="T8" s="59"/>
      <c r="U8" s="3" t="s">
        <v>396</v>
      </c>
    </row>
    <row r="9" spans="1:27" x14ac:dyDescent="0.25">
      <c r="A9" s="144"/>
      <c r="B9" s="138"/>
      <c r="C9" s="138"/>
      <c r="D9" s="330">
        <v>1</v>
      </c>
      <c r="E9" s="330"/>
      <c r="F9" s="330"/>
      <c r="G9" s="330"/>
      <c r="H9" s="330"/>
      <c r="I9" s="331" t="s">
        <v>1100</v>
      </c>
      <c r="J9" s="361" t="s">
        <v>8479</v>
      </c>
      <c r="K9" s="1054" t="s">
        <v>1222</v>
      </c>
      <c r="L9" s="1055" t="s">
        <v>1899</v>
      </c>
      <c r="N9" s="386" t="s">
        <v>3201</v>
      </c>
      <c r="O9" t="s">
        <v>3233</v>
      </c>
      <c r="P9" s="198" t="s">
        <v>9321</v>
      </c>
      <c r="Q9" s="2">
        <v>20</v>
      </c>
      <c r="R9" t="s">
        <v>3145</v>
      </c>
      <c r="S9" t="s">
        <v>3176</v>
      </c>
      <c r="T9" s="59"/>
      <c r="U9" s="48" t="s">
        <v>19555</v>
      </c>
    </row>
    <row r="10" spans="1:27" x14ac:dyDescent="0.25">
      <c r="A10" s="144"/>
      <c r="B10" s="138"/>
      <c r="C10" s="138"/>
      <c r="D10" s="330">
        <v>1</v>
      </c>
      <c r="E10" s="330"/>
      <c r="F10" s="330"/>
      <c r="G10" s="330"/>
      <c r="H10" s="330"/>
      <c r="I10" s="331"/>
      <c r="J10" s="361"/>
      <c r="K10" s="1054" t="s">
        <v>1222</v>
      </c>
      <c r="L10" s="1055" t="s">
        <v>1900</v>
      </c>
      <c r="N10" s="912" t="s">
        <v>3202</v>
      </c>
      <c r="O10" s="1175" t="s">
        <v>3234</v>
      </c>
      <c r="P10" s="1070" t="s">
        <v>9322</v>
      </c>
      <c r="Q10" s="801">
        <v>7</v>
      </c>
      <c r="R10" s="1175" t="s">
        <v>3132</v>
      </c>
      <c r="S10" s="881" t="s">
        <v>3163</v>
      </c>
      <c r="T10" s="59"/>
      <c r="U10" s="3" t="s">
        <v>19556</v>
      </c>
    </row>
    <row r="11" spans="1:27" x14ac:dyDescent="0.25">
      <c r="A11" s="144"/>
      <c r="B11" s="138"/>
      <c r="C11" s="138"/>
      <c r="D11" s="330">
        <v>1</v>
      </c>
      <c r="E11" s="330"/>
      <c r="F11" s="330"/>
      <c r="G11" s="330"/>
      <c r="H11" s="330"/>
      <c r="I11" s="331"/>
      <c r="J11" s="361"/>
      <c r="K11" s="1054" t="s">
        <v>1222</v>
      </c>
      <c r="L11" s="1055" t="s">
        <v>1901</v>
      </c>
      <c r="N11" s="912" t="s">
        <v>3203</v>
      </c>
      <c r="O11" s="1175" t="s">
        <v>3235</v>
      </c>
      <c r="P11" s="1070" t="s">
        <v>9323</v>
      </c>
      <c r="Q11" s="801">
        <v>8</v>
      </c>
      <c r="R11" s="1175" t="s">
        <v>3133</v>
      </c>
      <c r="S11" s="881" t="s">
        <v>3164</v>
      </c>
      <c r="T11" s="59"/>
      <c r="U11" s="3" t="s">
        <v>819</v>
      </c>
    </row>
    <row r="12" spans="1:27" x14ac:dyDescent="0.25">
      <c r="A12" s="144"/>
      <c r="B12" s="138"/>
      <c r="C12" s="138"/>
      <c r="D12" s="330">
        <v>1</v>
      </c>
      <c r="E12" s="330"/>
      <c r="F12" s="330"/>
      <c r="G12" s="330"/>
      <c r="H12" s="330"/>
      <c r="I12" s="331"/>
      <c r="J12" s="361"/>
      <c r="K12" s="1054" t="s">
        <v>1222</v>
      </c>
      <c r="L12" s="1055" t="s">
        <v>1902</v>
      </c>
      <c r="N12" s="386" t="s">
        <v>3204</v>
      </c>
      <c r="O12" t="s">
        <v>3236</v>
      </c>
      <c r="P12" s="198" t="s">
        <v>9324</v>
      </c>
      <c r="Q12" s="2">
        <v>9</v>
      </c>
      <c r="R12" t="s">
        <v>3134</v>
      </c>
      <c r="S12" t="s">
        <v>3165</v>
      </c>
      <c r="T12" s="59"/>
      <c r="U12" s="3" t="s">
        <v>1211</v>
      </c>
    </row>
    <row r="13" spans="1:27" x14ac:dyDescent="0.25">
      <c r="A13" s="144"/>
      <c r="B13" s="138"/>
      <c r="C13" s="138"/>
      <c r="D13" s="138"/>
      <c r="E13" s="330">
        <v>1</v>
      </c>
      <c r="F13" s="330"/>
      <c r="G13" s="330"/>
      <c r="H13" s="330"/>
      <c r="I13" s="331" t="s">
        <v>1101</v>
      </c>
      <c r="J13" s="361" t="s">
        <v>8480</v>
      </c>
      <c r="K13" s="1054" t="s">
        <v>1222</v>
      </c>
      <c r="L13" s="1055" t="s">
        <v>1897</v>
      </c>
      <c r="N13" s="912" t="s">
        <v>3205</v>
      </c>
      <c r="O13" s="1175" t="s">
        <v>3237</v>
      </c>
      <c r="P13" s="1070" t="s">
        <v>9325</v>
      </c>
      <c r="Q13" s="801">
        <v>10</v>
      </c>
      <c r="R13" s="1175" t="s">
        <v>3135</v>
      </c>
      <c r="S13" s="881" t="s">
        <v>3166</v>
      </c>
      <c r="T13" s="59"/>
      <c r="U13" s="2978" t="s">
        <v>19557</v>
      </c>
    </row>
    <row r="14" spans="1:27" x14ac:dyDescent="0.25">
      <c r="A14" s="144"/>
      <c r="B14" s="138"/>
      <c r="C14" s="138"/>
      <c r="D14" s="138"/>
      <c r="E14" s="138"/>
      <c r="F14" s="138">
        <v>1</v>
      </c>
      <c r="G14" s="138"/>
      <c r="H14" s="138"/>
      <c r="I14" s="98" t="s">
        <v>1102</v>
      </c>
      <c r="J14" s="98" t="s">
        <v>8481</v>
      </c>
      <c r="K14" s="138"/>
      <c r="L14" s="98"/>
      <c r="N14" s="912" t="s">
        <v>3206</v>
      </c>
      <c r="O14" s="1175" t="s">
        <v>3238</v>
      </c>
      <c r="P14" s="1070" t="s">
        <v>9326</v>
      </c>
      <c r="Q14" s="801">
        <v>11</v>
      </c>
      <c r="R14" s="1175" t="s">
        <v>3136</v>
      </c>
      <c r="S14" s="881" t="s">
        <v>3167</v>
      </c>
      <c r="T14" s="59"/>
      <c r="U14" s="3" t="s">
        <v>1222</v>
      </c>
    </row>
    <row r="15" spans="1:27" x14ac:dyDescent="0.25">
      <c r="A15" s="144"/>
      <c r="B15" s="138"/>
      <c r="C15" s="138"/>
      <c r="D15" s="138"/>
      <c r="E15" s="138"/>
      <c r="F15" s="138"/>
      <c r="G15" s="138">
        <v>1</v>
      </c>
      <c r="H15" s="138"/>
      <c r="I15" s="365" t="s">
        <v>1608</v>
      </c>
      <c r="J15" s="365" t="s">
        <v>8482</v>
      </c>
      <c r="K15" s="366"/>
      <c r="L15" s="365"/>
      <c r="N15" s="912" t="s">
        <v>3207</v>
      </c>
      <c r="O15" s="1175" t="s">
        <v>3239</v>
      </c>
      <c r="P15" s="1070" t="s">
        <v>9327</v>
      </c>
      <c r="Q15" s="801">
        <v>12</v>
      </c>
      <c r="R15" s="1175" t="s">
        <v>3137</v>
      </c>
      <c r="S15" s="881" t="s">
        <v>3168</v>
      </c>
      <c r="T15" s="59"/>
      <c r="U15" s="3" t="s">
        <v>19558</v>
      </c>
    </row>
    <row r="16" spans="1:27" x14ac:dyDescent="0.25">
      <c r="A16" s="144"/>
      <c r="B16" s="138"/>
      <c r="C16" s="138"/>
      <c r="D16" s="138"/>
      <c r="E16" s="138"/>
      <c r="F16" s="138"/>
      <c r="G16" s="138"/>
      <c r="H16" s="138">
        <v>0</v>
      </c>
      <c r="I16" s="142" t="s">
        <v>1103</v>
      </c>
      <c r="J16" s="142" t="s">
        <v>8483</v>
      </c>
      <c r="K16" s="156"/>
      <c r="L16" s="142"/>
      <c r="N16" s="1088" t="s">
        <v>3208</v>
      </c>
      <c r="O16" s="1089" t="s">
        <v>3240</v>
      </c>
      <c r="P16" s="198" t="s">
        <v>9328</v>
      </c>
      <c r="Q16" s="2">
        <v>21</v>
      </c>
      <c r="R16" t="s">
        <v>3146</v>
      </c>
      <c r="S16" t="s">
        <v>3177</v>
      </c>
      <c r="T16" s="59"/>
      <c r="U16" s="3" t="s">
        <v>8</v>
      </c>
    </row>
    <row r="17" spans="1:21" x14ac:dyDescent="0.25">
      <c r="A17" s="3999" t="s">
        <v>1104</v>
      </c>
      <c r="B17" s="3982"/>
      <c r="C17" s="3982"/>
      <c r="D17" s="3982"/>
      <c r="E17" s="3982"/>
      <c r="F17" s="3982"/>
      <c r="G17" s="3982"/>
      <c r="H17" s="3982"/>
      <c r="I17" s="3982"/>
      <c r="J17" s="3982"/>
      <c r="K17" s="3982"/>
      <c r="L17" s="3983"/>
      <c r="N17" s="386" t="s">
        <v>3209</v>
      </c>
      <c r="O17" t="s">
        <v>3241</v>
      </c>
      <c r="P17" s="198" t="s">
        <v>9329</v>
      </c>
      <c r="Q17" s="2">
        <v>14</v>
      </c>
      <c r="R17" t="s">
        <v>3139</v>
      </c>
      <c r="S17" t="s">
        <v>3170</v>
      </c>
      <c r="T17" s="59"/>
      <c r="U17" s="3" t="s">
        <v>8</v>
      </c>
    </row>
    <row r="18" spans="1:21" x14ac:dyDescent="0.25">
      <c r="A18" s="95" t="s">
        <v>1088</v>
      </c>
      <c r="B18" s="95" t="s">
        <v>1089</v>
      </c>
      <c r="C18" s="95" t="s">
        <v>1090</v>
      </c>
      <c r="D18" s="95" t="s">
        <v>1091</v>
      </c>
      <c r="E18" s="95" t="s">
        <v>1092</v>
      </c>
      <c r="F18" s="95" t="s">
        <v>1093</v>
      </c>
      <c r="G18" s="95" t="s">
        <v>1094</v>
      </c>
      <c r="H18" s="95" t="s">
        <v>1095</v>
      </c>
      <c r="I18" s="97" t="s">
        <v>1096</v>
      </c>
      <c r="J18" s="97"/>
      <c r="K18" s="218" t="s">
        <v>1846</v>
      </c>
      <c r="L18" s="219" t="s">
        <v>1848</v>
      </c>
      <c r="N18" s="386" t="s">
        <v>3210</v>
      </c>
      <c r="O18" t="s">
        <v>3242</v>
      </c>
      <c r="P18" s="198" t="s">
        <v>9330</v>
      </c>
      <c r="Q18" s="2">
        <v>15</v>
      </c>
      <c r="R18" t="s">
        <v>3140</v>
      </c>
      <c r="S18" t="s">
        <v>3171</v>
      </c>
      <c r="T18" s="59"/>
      <c r="U18" s="3" t="s">
        <v>8</v>
      </c>
    </row>
    <row r="19" spans="1:21" x14ac:dyDescent="0.25">
      <c r="A19" s="144">
        <v>1</v>
      </c>
      <c r="B19" s="138"/>
      <c r="C19" s="138"/>
      <c r="D19" s="138"/>
      <c r="E19" s="138"/>
      <c r="F19" s="138"/>
      <c r="G19" s="138"/>
      <c r="H19" s="138"/>
      <c r="I19" s="98" t="s">
        <v>1105</v>
      </c>
      <c r="J19" s="98" t="s">
        <v>8484</v>
      </c>
      <c r="K19" s="138"/>
      <c r="L19" s="364" t="s">
        <v>1897</v>
      </c>
      <c r="N19" s="386" t="s">
        <v>3211</v>
      </c>
      <c r="O19" t="s">
        <v>3243</v>
      </c>
      <c r="P19" s="198" t="s">
        <v>9331</v>
      </c>
      <c r="Q19" s="2">
        <v>16</v>
      </c>
      <c r="R19" t="s">
        <v>3141</v>
      </c>
      <c r="S19" t="s">
        <v>3172</v>
      </c>
      <c r="T19" s="59"/>
      <c r="U19" s="3" t="s">
        <v>19559</v>
      </c>
    </row>
    <row r="20" spans="1:21" x14ac:dyDescent="0.25">
      <c r="A20" s="144"/>
      <c r="B20" s="330">
        <v>1</v>
      </c>
      <c r="C20" s="330"/>
      <c r="D20" s="330"/>
      <c r="E20" s="330"/>
      <c r="F20" s="330"/>
      <c r="G20" s="330"/>
      <c r="H20" s="330"/>
      <c r="I20" s="331" t="s">
        <v>1106</v>
      </c>
      <c r="J20" s="361" t="s">
        <v>8485</v>
      </c>
      <c r="K20" s="1054" t="s">
        <v>1222</v>
      </c>
      <c r="L20" s="1056" t="s">
        <v>1897</v>
      </c>
      <c r="N20" s="912" t="s">
        <v>3212</v>
      </c>
      <c r="O20" s="1175" t="s">
        <v>3244</v>
      </c>
      <c r="P20" s="1070" t="s">
        <v>9332</v>
      </c>
      <c r="Q20" s="801">
        <v>17</v>
      </c>
      <c r="R20" s="1175" t="s">
        <v>3142</v>
      </c>
      <c r="S20" s="881" t="s">
        <v>3173</v>
      </c>
      <c r="T20" s="59"/>
      <c r="U20" s="3" t="s">
        <v>1210</v>
      </c>
    </row>
    <row r="21" spans="1:21" x14ac:dyDescent="0.25">
      <c r="A21" s="144"/>
      <c r="B21" s="138"/>
      <c r="C21" s="330">
        <v>1</v>
      </c>
      <c r="D21" s="330"/>
      <c r="E21" s="330"/>
      <c r="F21" s="330"/>
      <c r="G21" s="330"/>
      <c r="H21" s="330"/>
      <c r="I21" s="331" t="s">
        <v>1107</v>
      </c>
      <c r="J21" s="361" t="s">
        <v>8486</v>
      </c>
      <c r="K21" s="1054" t="s">
        <v>1222</v>
      </c>
      <c r="L21" s="1056" t="s">
        <v>1897</v>
      </c>
      <c r="N21" s="386" t="s">
        <v>3213</v>
      </c>
      <c r="O21" t="s">
        <v>3245</v>
      </c>
      <c r="P21" s="198" t="s">
        <v>9333</v>
      </c>
      <c r="Q21" s="2">
        <v>18</v>
      </c>
      <c r="R21" t="s">
        <v>3143</v>
      </c>
      <c r="S21" t="s">
        <v>3174</v>
      </c>
      <c r="T21" s="59"/>
      <c r="U21" s="3" t="s">
        <v>19560</v>
      </c>
    </row>
    <row r="22" spans="1:21" x14ac:dyDescent="0.25">
      <c r="A22" s="144"/>
      <c r="B22" s="138"/>
      <c r="C22" s="138"/>
      <c r="D22" s="330">
        <v>1</v>
      </c>
      <c r="E22" s="330"/>
      <c r="F22" s="330"/>
      <c r="G22" s="330"/>
      <c r="H22" s="330"/>
      <c r="I22" s="331" t="s">
        <v>1108</v>
      </c>
      <c r="J22" s="361" t="s">
        <v>8487</v>
      </c>
      <c r="K22" s="1054" t="s">
        <v>1222</v>
      </c>
      <c r="L22" s="1056" t="s">
        <v>1897</v>
      </c>
      <c r="N22" s="912" t="s">
        <v>3214</v>
      </c>
      <c r="O22" s="1175" t="s">
        <v>8556</v>
      </c>
      <c r="P22" s="1070" t="s">
        <v>9334</v>
      </c>
      <c r="Q22" s="801">
        <v>2</v>
      </c>
      <c r="R22" s="1175" t="s">
        <v>3127</v>
      </c>
      <c r="S22" s="881" t="s">
        <v>3158</v>
      </c>
      <c r="T22" s="59"/>
      <c r="U22" s="3" t="s">
        <v>1222</v>
      </c>
    </row>
    <row r="23" spans="1:21" x14ac:dyDescent="0.25">
      <c r="A23" s="144"/>
      <c r="B23" s="138"/>
      <c r="C23" s="138"/>
      <c r="D23" s="138"/>
      <c r="E23" s="138">
        <v>1</v>
      </c>
      <c r="F23" s="138"/>
      <c r="G23" s="138"/>
      <c r="H23" s="138"/>
      <c r="I23" s="98" t="s">
        <v>1109</v>
      </c>
      <c r="J23" s="98" t="s">
        <v>8488</v>
      </c>
      <c r="K23" s="138"/>
      <c r="L23" s="364" t="s">
        <v>1898</v>
      </c>
      <c r="N23" s="386" t="s">
        <v>3215</v>
      </c>
      <c r="O23" t="s">
        <v>3246</v>
      </c>
      <c r="Q23" s="801">
        <v>19</v>
      </c>
      <c r="R23" s="1175" t="s">
        <v>3144</v>
      </c>
      <c r="S23" s="881" t="s">
        <v>3175</v>
      </c>
      <c r="T23" s="59"/>
      <c r="U23" s="3" t="s">
        <v>19561</v>
      </c>
    </row>
    <row r="24" spans="1:21" x14ac:dyDescent="0.25">
      <c r="A24" s="144"/>
      <c r="B24" s="138"/>
      <c r="C24" s="138"/>
      <c r="D24" s="138"/>
      <c r="E24" s="138"/>
      <c r="F24" s="138">
        <v>0</v>
      </c>
      <c r="G24" s="138"/>
      <c r="H24" s="138"/>
      <c r="I24" s="98" t="s">
        <v>1103</v>
      </c>
      <c r="J24" s="98" t="s">
        <v>8489</v>
      </c>
      <c r="K24" s="138"/>
      <c r="L24" s="98"/>
      <c r="N24" s="386" t="s">
        <v>3216</v>
      </c>
      <c r="O24" t="s">
        <v>3247</v>
      </c>
      <c r="P24" s="198" t="s">
        <v>9335</v>
      </c>
      <c r="Q24" s="2">
        <v>13</v>
      </c>
      <c r="R24" t="s">
        <v>3138</v>
      </c>
      <c r="S24" t="s">
        <v>3169</v>
      </c>
      <c r="T24" s="59"/>
      <c r="U24" s="3" t="s">
        <v>8</v>
      </c>
    </row>
    <row r="25" spans="1:21" x14ac:dyDescent="0.25">
      <c r="A25" s="144"/>
      <c r="B25" s="138"/>
      <c r="C25" s="138"/>
      <c r="D25" s="138"/>
      <c r="E25" s="138"/>
      <c r="F25" s="138"/>
      <c r="G25" s="138">
        <v>0</v>
      </c>
      <c r="H25" s="138"/>
      <c r="I25" s="98" t="s">
        <v>1103</v>
      </c>
      <c r="J25" s="98" t="s">
        <v>8490</v>
      </c>
      <c r="K25" s="138"/>
      <c r="L25" s="98"/>
      <c r="N25" s="386" t="s">
        <v>3217</v>
      </c>
      <c r="O25" t="s">
        <v>3248</v>
      </c>
      <c r="P25" s="198" t="s">
        <v>9336</v>
      </c>
      <c r="T25" s="59"/>
      <c r="U25" s="3" t="s">
        <v>8</v>
      </c>
    </row>
    <row r="26" spans="1:21" x14ac:dyDescent="0.25">
      <c r="A26" s="144"/>
      <c r="B26" s="138"/>
      <c r="C26" s="138"/>
      <c r="D26" s="138"/>
      <c r="E26" s="138"/>
      <c r="F26" s="138"/>
      <c r="G26" s="138"/>
      <c r="H26" s="138">
        <v>0</v>
      </c>
      <c r="I26" s="142" t="s">
        <v>1103</v>
      </c>
      <c r="J26" s="142" t="s">
        <v>8491</v>
      </c>
      <c r="K26" s="156"/>
      <c r="L26" s="142"/>
      <c r="N26" s="386" t="s">
        <v>3218</v>
      </c>
      <c r="O26" t="s">
        <v>3249</v>
      </c>
      <c r="P26" s="198" t="s">
        <v>9337</v>
      </c>
      <c r="Q26" s="2">
        <v>22</v>
      </c>
      <c r="R26" t="s">
        <v>3147</v>
      </c>
      <c r="S26" t="s">
        <v>3178</v>
      </c>
      <c r="T26" s="59"/>
      <c r="U26" s="3" t="s">
        <v>19559</v>
      </c>
    </row>
    <row r="27" spans="1:21" x14ac:dyDescent="0.25">
      <c r="A27" s="3999" t="s">
        <v>1110</v>
      </c>
      <c r="B27" s="3982"/>
      <c r="C27" s="3982"/>
      <c r="D27" s="3982"/>
      <c r="E27" s="3982"/>
      <c r="F27" s="3982"/>
      <c r="G27" s="3982"/>
      <c r="H27" s="3982"/>
      <c r="I27" s="3982"/>
      <c r="J27" s="3982"/>
      <c r="K27" s="3982"/>
      <c r="L27" s="3983"/>
      <c r="N27" s="386" t="s">
        <v>3257</v>
      </c>
      <c r="O27" t="s">
        <v>3258</v>
      </c>
      <c r="P27" s="491"/>
      <c r="Q27" s="2">
        <v>6</v>
      </c>
      <c r="R27" t="s">
        <v>3131</v>
      </c>
      <c r="S27" t="s">
        <v>3162</v>
      </c>
      <c r="T27" s="59"/>
      <c r="U27" s="3" t="s">
        <v>1209</v>
      </c>
    </row>
    <row r="28" spans="1:21" x14ac:dyDescent="0.25">
      <c r="A28" s="95" t="s">
        <v>1088</v>
      </c>
      <c r="B28" s="95" t="s">
        <v>1089</v>
      </c>
      <c r="C28" s="95" t="s">
        <v>1090</v>
      </c>
      <c r="D28" s="95" t="s">
        <v>1091</v>
      </c>
      <c r="E28" s="95" t="s">
        <v>1092</v>
      </c>
      <c r="F28" s="95" t="s">
        <v>1093</v>
      </c>
      <c r="G28" s="95" t="s">
        <v>1094</v>
      </c>
      <c r="H28" s="95" t="s">
        <v>1095</v>
      </c>
      <c r="I28" s="97" t="s">
        <v>1096</v>
      </c>
      <c r="J28" s="97"/>
      <c r="K28" s="218" t="s">
        <v>1846</v>
      </c>
      <c r="L28" s="219" t="s">
        <v>1848</v>
      </c>
      <c r="N28" s="3753" t="s">
        <v>1</v>
      </c>
      <c r="O28" s="4379"/>
      <c r="P28" s="4380"/>
      <c r="Q28" s="4406" t="s">
        <v>234</v>
      </c>
      <c r="R28" s="4407"/>
      <c r="S28" s="4407"/>
      <c r="T28" s="59"/>
      <c r="U28" s="3" t="s">
        <v>1099</v>
      </c>
    </row>
    <row r="29" spans="1:21" x14ac:dyDescent="0.25">
      <c r="A29" s="330">
        <v>1</v>
      </c>
      <c r="B29" s="330"/>
      <c r="C29" s="330"/>
      <c r="D29" s="330"/>
      <c r="E29" s="330"/>
      <c r="F29" s="330"/>
      <c r="G29" s="330"/>
      <c r="H29" s="330"/>
      <c r="I29" s="331" t="s">
        <v>1111</v>
      </c>
      <c r="J29" s="361" t="s">
        <v>8492</v>
      </c>
      <c r="K29" s="1054" t="s">
        <v>1222</v>
      </c>
      <c r="L29" s="1056" t="s">
        <v>1897</v>
      </c>
      <c r="N29" s="386" t="s">
        <v>3219</v>
      </c>
      <c r="O29" t="s">
        <v>3250</v>
      </c>
      <c r="P29" s="13" t="s">
        <v>9338</v>
      </c>
      <c r="Q29" s="949">
        <v>23</v>
      </c>
      <c r="R29" s="84" t="s">
        <v>3148</v>
      </c>
      <c r="S29" s="84" t="s">
        <v>3188</v>
      </c>
      <c r="T29" s="59"/>
      <c r="U29" s="3" t="s">
        <v>19562</v>
      </c>
    </row>
    <row r="30" spans="1:21" x14ac:dyDescent="0.25">
      <c r="A30" s="144"/>
      <c r="B30" s="138">
        <v>1</v>
      </c>
      <c r="C30" s="138"/>
      <c r="D30" s="138"/>
      <c r="E30" s="138"/>
      <c r="F30" s="138"/>
      <c r="G30" s="138"/>
      <c r="H30" s="138"/>
      <c r="I30" s="98" t="s">
        <v>1112</v>
      </c>
      <c r="J30" s="98" t="s">
        <v>8493</v>
      </c>
      <c r="K30" s="138"/>
      <c r="L30" s="363" t="s">
        <v>1897</v>
      </c>
      <c r="N30" s="386" t="s">
        <v>3220</v>
      </c>
      <c r="O30" t="s">
        <v>3251</v>
      </c>
      <c r="P30" s="947" t="s">
        <v>9339</v>
      </c>
      <c r="Q30" s="386">
        <v>24</v>
      </c>
      <c r="R30" t="s">
        <v>3149</v>
      </c>
      <c r="S30" t="s">
        <v>3189</v>
      </c>
      <c r="T30" s="59" t="s">
        <v>9879</v>
      </c>
      <c r="U30" s="3" t="s">
        <v>8</v>
      </c>
    </row>
    <row r="31" spans="1:21" x14ac:dyDescent="0.25">
      <c r="A31" s="144"/>
      <c r="B31" s="138"/>
      <c r="C31" s="330">
        <v>1</v>
      </c>
      <c r="D31" s="330"/>
      <c r="E31" s="330"/>
      <c r="F31" s="330"/>
      <c r="G31" s="330"/>
      <c r="H31" s="330"/>
      <c r="I31" s="335" t="s">
        <v>1113</v>
      </c>
      <c r="J31" s="378" t="s">
        <v>8494</v>
      </c>
      <c r="K31" s="1054" t="s">
        <v>1222</v>
      </c>
      <c r="L31" s="1056" t="s">
        <v>1897</v>
      </c>
      <c r="N31" s="386" t="s">
        <v>3221</v>
      </c>
      <c r="O31" t="s">
        <v>3252</v>
      </c>
      <c r="P31" s="947" t="s">
        <v>9340</v>
      </c>
      <c r="Q31" s="386">
        <v>25</v>
      </c>
      <c r="R31" t="s">
        <v>3150</v>
      </c>
      <c r="S31" t="s">
        <v>3190</v>
      </c>
      <c r="T31" s="59">
        <v>21</v>
      </c>
      <c r="U31" s="3" t="s">
        <v>8</v>
      </c>
    </row>
    <row r="32" spans="1:21" x14ac:dyDescent="0.25">
      <c r="A32" s="144"/>
      <c r="B32" s="138"/>
      <c r="C32" s="138"/>
      <c r="D32" s="330">
        <v>1</v>
      </c>
      <c r="E32" s="330"/>
      <c r="F32" s="330"/>
      <c r="G32" s="330"/>
      <c r="H32" s="330"/>
      <c r="I32" s="335" t="s">
        <v>1114</v>
      </c>
      <c r="J32" s="378" t="s">
        <v>8495</v>
      </c>
      <c r="K32" s="1054" t="s">
        <v>1222</v>
      </c>
      <c r="L32" s="1056" t="s">
        <v>1897</v>
      </c>
      <c r="N32" s="386" t="s">
        <v>3222</v>
      </c>
      <c r="O32" t="s">
        <v>3253</v>
      </c>
      <c r="P32" s="947" t="s">
        <v>9341</v>
      </c>
      <c r="Q32" s="386">
        <v>26</v>
      </c>
      <c r="R32" t="s">
        <v>3151</v>
      </c>
      <c r="S32" t="s">
        <v>3191</v>
      </c>
      <c r="T32" s="59">
        <v>0</v>
      </c>
      <c r="U32" s="3" t="s">
        <v>8</v>
      </c>
    </row>
    <row r="33" spans="1:21" x14ac:dyDescent="0.25">
      <c r="A33" s="144"/>
      <c r="B33" s="138"/>
      <c r="C33" s="138"/>
      <c r="D33" s="138"/>
      <c r="E33" s="330">
        <v>1</v>
      </c>
      <c r="F33" s="330"/>
      <c r="G33" s="330"/>
      <c r="H33" s="330"/>
      <c r="I33" s="335" t="s">
        <v>1115</v>
      </c>
      <c r="J33" s="378" t="s">
        <v>8496</v>
      </c>
      <c r="K33" s="1054" t="s">
        <v>1222</v>
      </c>
      <c r="L33" s="1056" t="s">
        <v>1903</v>
      </c>
      <c r="N33" s="386" t="s">
        <v>3223</v>
      </c>
      <c r="O33" t="s">
        <v>3254</v>
      </c>
      <c r="P33" s="947" t="s">
        <v>9342</v>
      </c>
      <c r="Q33" s="386">
        <v>27</v>
      </c>
      <c r="R33" t="s">
        <v>3152</v>
      </c>
      <c r="S33" t="s">
        <v>3192</v>
      </c>
      <c r="T33" s="59">
        <v>32</v>
      </c>
      <c r="U33" s="3" t="s">
        <v>19563</v>
      </c>
    </row>
    <row r="34" spans="1:21" x14ac:dyDescent="0.25">
      <c r="A34" s="144"/>
      <c r="B34" s="138"/>
      <c r="C34" s="138"/>
      <c r="D34" s="138"/>
      <c r="E34" s="138"/>
      <c r="F34" s="138">
        <v>1</v>
      </c>
      <c r="G34" s="138"/>
      <c r="H34" s="138"/>
      <c r="I34" s="145" t="s">
        <v>1116</v>
      </c>
      <c r="J34" s="145" t="s">
        <v>8497</v>
      </c>
      <c r="K34" s="362"/>
      <c r="L34" s="363" t="s">
        <v>1897</v>
      </c>
      <c r="N34" s="386" t="s">
        <v>3224</v>
      </c>
      <c r="O34" t="s">
        <v>3255</v>
      </c>
      <c r="P34" s="947" t="s">
        <v>9343</v>
      </c>
      <c r="Q34" s="386">
        <v>28</v>
      </c>
      <c r="R34" t="s">
        <v>3153</v>
      </c>
      <c r="S34" t="s">
        <v>3193</v>
      </c>
      <c r="T34" s="59"/>
      <c r="U34" s="3" t="s">
        <v>1208</v>
      </c>
    </row>
    <row r="35" spans="1:21" x14ac:dyDescent="0.25">
      <c r="A35" s="144"/>
      <c r="B35" s="138"/>
      <c r="C35" s="138"/>
      <c r="D35" s="138"/>
      <c r="E35" s="138"/>
      <c r="F35" s="138"/>
      <c r="G35" s="138">
        <v>0</v>
      </c>
      <c r="H35" s="138"/>
      <c r="I35" s="98" t="s">
        <v>1103</v>
      </c>
      <c r="J35" s="98" t="s">
        <v>8506</v>
      </c>
      <c r="K35" s="138"/>
      <c r="L35" s="98"/>
      <c r="N35" s="386" t="s">
        <v>3225</v>
      </c>
      <c r="O35" t="s">
        <v>3256</v>
      </c>
      <c r="P35" s="947" t="s">
        <v>9344</v>
      </c>
      <c r="Q35" s="386">
        <v>35</v>
      </c>
      <c r="R35" t="s">
        <v>3154</v>
      </c>
      <c r="S35" t="s">
        <v>3194</v>
      </c>
      <c r="T35" s="59"/>
      <c r="U35" s="3" t="s">
        <v>19564</v>
      </c>
    </row>
    <row r="36" spans="1:21" x14ac:dyDescent="0.25">
      <c r="A36" s="146"/>
      <c r="B36" s="156"/>
      <c r="C36" s="156"/>
      <c r="D36" s="156"/>
      <c r="E36" s="156"/>
      <c r="F36" s="156"/>
      <c r="G36" s="156"/>
      <c r="H36" s="156">
        <v>0</v>
      </c>
      <c r="I36" s="142" t="s">
        <v>1103</v>
      </c>
      <c r="J36" s="142" t="s">
        <v>8507</v>
      </c>
      <c r="K36" s="156"/>
      <c r="L36" s="142"/>
      <c r="N36" s="13" t="s">
        <v>3226</v>
      </c>
      <c r="O36" s="37" t="s">
        <v>3258</v>
      </c>
      <c r="P36" s="999"/>
      <c r="Q36" s="386">
        <v>29</v>
      </c>
      <c r="R36" t="s">
        <v>3155</v>
      </c>
      <c r="S36" t="s">
        <v>3179</v>
      </c>
      <c r="T36" s="59"/>
      <c r="U36" s="3" t="s">
        <v>1222</v>
      </c>
    </row>
    <row r="37" spans="1:21" x14ac:dyDescent="0.25">
      <c r="A37" s="3999" t="s">
        <v>1117</v>
      </c>
      <c r="B37" s="3982"/>
      <c r="C37" s="3982"/>
      <c r="D37" s="3982"/>
      <c r="E37" s="3982"/>
      <c r="F37" s="3982"/>
      <c r="G37" s="3982"/>
      <c r="H37" s="3982"/>
      <c r="I37" s="3982"/>
      <c r="J37" s="3982"/>
      <c r="K37" s="3982"/>
      <c r="L37" s="3983"/>
      <c r="N37" s="4384" t="s">
        <v>9766</v>
      </c>
      <c r="O37" s="4385"/>
      <c r="P37" s="4385"/>
      <c r="Q37" s="386">
        <v>30</v>
      </c>
      <c r="R37" t="s">
        <v>9880</v>
      </c>
      <c r="S37" t="s">
        <v>9883</v>
      </c>
      <c r="T37" s="59"/>
      <c r="U37" s="3" t="s">
        <v>19565</v>
      </c>
    </row>
    <row r="38" spans="1:21" x14ac:dyDescent="0.25">
      <c r="A38" s="95" t="s">
        <v>1088</v>
      </c>
      <c r="B38" s="95" t="s">
        <v>1089</v>
      </c>
      <c r="C38" s="95" t="s">
        <v>1090</v>
      </c>
      <c r="D38" s="95" t="s">
        <v>1091</v>
      </c>
      <c r="E38" s="95" t="s">
        <v>1092</v>
      </c>
      <c r="F38" s="95" t="s">
        <v>1093</v>
      </c>
      <c r="G38" s="95" t="s">
        <v>1094</v>
      </c>
      <c r="H38" s="95" t="s">
        <v>1095</v>
      </c>
      <c r="I38" s="97" t="s">
        <v>1096</v>
      </c>
      <c r="J38" s="97"/>
      <c r="K38" s="218" t="s">
        <v>1846</v>
      </c>
      <c r="L38" s="219" t="s">
        <v>1848</v>
      </c>
      <c r="N38" s="4411" t="s">
        <v>9723</v>
      </c>
      <c r="O38" s="4412"/>
      <c r="P38" s="4412"/>
      <c r="Q38" s="13">
        <v>34</v>
      </c>
      <c r="R38" s="1000" t="s">
        <v>9882</v>
      </c>
      <c r="S38" s="37" t="s">
        <v>9881</v>
      </c>
      <c r="T38" s="60"/>
      <c r="U38" s="3" t="s">
        <v>8</v>
      </c>
    </row>
    <row r="39" spans="1:21" x14ac:dyDescent="0.25">
      <c r="A39" s="144">
        <v>1</v>
      </c>
      <c r="B39" s="138"/>
      <c r="C39" s="138"/>
      <c r="D39" s="138"/>
      <c r="E39" s="138"/>
      <c r="F39" s="138"/>
      <c r="G39" s="138"/>
      <c r="H39" s="138"/>
      <c r="I39" s="98"/>
      <c r="J39" s="98" t="s">
        <v>8498</v>
      </c>
      <c r="K39" s="138"/>
      <c r="L39" s="364" t="s">
        <v>1904</v>
      </c>
      <c r="N39" s="914">
        <v>8010</v>
      </c>
      <c r="O39" s="913" t="s">
        <v>9768</v>
      </c>
      <c r="P39" s="915"/>
      <c r="R39" s="913"/>
      <c r="T39" s="2"/>
      <c r="U39" s="3" t="s">
        <v>8</v>
      </c>
    </row>
    <row r="40" spans="1:21" x14ac:dyDescent="0.25">
      <c r="A40" s="144">
        <v>1</v>
      </c>
      <c r="B40" s="95"/>
      <c r="C40" s="95"/>
      <c r="D40" s="95"/>
      <c r="E40" s="95"/>
      <c r="F40" s="95"/>
      <c r="G40" s="95"/>
      <c r="H40" s="95"/>
      <c r="I40" s="368"/>
      <c r="J40" s="368"/>
      <c r="K40" s="138"/>
      <c r="L40" s="364" t="s">
        <v>1905</v>
      </c>
      <c r="N40" s="914">
        <v>8011</v>
      </c>
      <c r="O40" s="913" t="s">
        <v>9769</v>
      </c>
      <c r="P40" s="915"/>
      <c r="R40" s="913"/>
      <c r="T40" s="2"/>
      <c r="U40" s="3" t="s">
        <v>19566</v>
      </c>
    </row>
    <row r="41" spans="1:21" x14ac:dyDescent="0.25">
      <c r="A41" s="330">
        <v>1</v>
      </c>
      <c r="B41" s="332"/>
      <c r="C41" s="332"/>
      <c r="D41" s="332"/>
      <c r="E41" s="332"/>
      <c r="F41" s="332"/>
      <c r="G41" s="332"/>
      <c r="H41" s="332"/>
      <c r="I41" s="333" t="s">
        <v>1118</v>
      </c>
      <c r="J41" s="1173" t="s">
        <v>8498</v>
      </c>
      <c r="K41" s="1054" t="s">
        <v>1222</v>
      </c>
      <c r="L41" s="1055" t="s">
        <v>1906</v>
      </c>
      <c r="N41" s="914">
        <v>8012</v>
      </c>
      <c r="O41" s="913" t="s">
        <v>9770</v>
      </c>
      <c r="P41" s="915"/>
      <c r="R41" s="913"/>
      <c r="T41" s="2"/>
      <c r="U41" s="3" t="s">
        <v>1208</v>
      </c>
    </row>
    <row r="42" spans="1:21" ht="15.75" customHeight="1" x14ac:dyDescent="0.25">
      <c r="A42" s="330">
        <v>1</v>
      </c>
      <c r="B42" s="332"/>
      <c r="C42" s="332"/>
      <c r="D42" s="332"/>
      <c r="E42" s="332"/>
      <c r="F42" s="332"/>
      <c r="G42" s="332"/>
      <c r="H42" s="332"/>
      <c r="I42" s="334"/>
      <c r="J42" s="1174"/>
      <c r="K42" s="1054" t="s">
        <v>1222</v>
      </c>
      <c r="L42" s="1055" t="s">
        <v>1907</v>
      </c>
      <c r="N42" s="914">
        <v>8013</v>
      </c>
      <c r="O42" s="913" t="s">
        <v>9771</v>
      </c>
      <c r="P42" s="915"/>
      <c r="R42" s="913"/>
      <c r="U42" s="2977" t="s">
        <v>19567</v>
      </c>
    </row>
    <row r="43" spans="1:21" x14ac:dyDescent="0.25">
      <c r="A43" s="330">
        <v>1</v>
      </c>
      <c r="B43" s="332"/>
      <c r="C43" s="332"/>
      <c r="D43" s="332"/>
      <c r="E43" s="332"/>
      <c r="F43" s="332"/>
      <c r="G43" s="332"/>
      <c r="H43" s="332"/>
      <c r="I43" s="334"/>
      <c r="J43" s="1174"/>
      <c r="K43" s="1054" t="s">
        <v>1222</v>
      </c>
      <c r="L43" s="1055" t="s">
        <v>9521</v>
      </c>
      <c r="N43" s="914">
        <v>8014</v>
      </c>
      <c r="O43" s="913" t="s">
        <v>9772</v>
      </c>
      <c r="P43" s="915"/>
      <c r="R43" s="913"/>
      <c r="U43" t="s">
        <v>1222</v>
      </c>
    </row>
    <row r="44" spans="1:21" x14ac:dyDescent="0.25">
      <c r="A44" s="330">
        <v>1</v>
      </c>
      <c r="B44" s="332"/>
      <c r="C44" s="332"/>
      <c r="D44" s="332"/>
      <c r="E44" s="332"/>
      <c r="F44" s="332"/>
      <c r="G44" s="332"/>
      <c r="H44" s="332"/>
      <c r="I44" s="334"/>
      <c r="J44" s="1174"/>
      <c r="K44" s="1054" t="s">
        <v>1222</v>
      </c>
      <c r="L44" s="1055" t="s">
        <v>19596</v>
      </c>
      <c r="N44" s="914"/>
      <c r="O44" s="913"/>
      <c r="P44" s="915"/>
      <c r="R44" s="913"/>
    </row>
    <row r="45" spans="1:21" x14ac:dyDescent="0.25">
      <c r="A45" s="144">
        <v>1</v>
      </c>
      <c r="B45" s="138"/>
      <c r="C45" s="138"/>
      <c r="D45" s="138"/>
      <c r="E45" s="138"/>
      <c r="F45" s="138"/>
      <c r="G45" s="138"/>
      <c r="H45" s="138"/>
      <c r="I45" s="98"/>
      <c r="J45" s="98"/>
      <c r="K45" s="138"/>
      <c r="L45" s="364" t="s">
        <v>1908</v>
      </c>
      <c r="N45" s="914">
        <v>8017</v>
      </c>
      <c r="O45" s="913" t="s">
        <v>9773</v>
      </c>
      <c r="P45" s="915"/>
      <c r="Q45" s="913"/>
      <c r="R45" s="913"/>
      <c r="U45" t="s">
        <v>19568</v>
      </c>
    </row>
    <row r="46" spans="1:21" x14ac:dyDescent="0.25">
      <c r="A46" s="144"/>
      <c r="B46" s="138">
        <v>1</v>
      </c>
      <c r="C46" s="138"/>
      <c r="D46" s="138"/>
      <c r="E46" s="138"/>
      <c r="F46" s="138"/>
      <c r="G46" s="138"/>
      <c r="H46" s="138"/>
      <c r="I46" s="98" t="s">
        <v>1119</v>
      </c>
      <c r="J46" s="98" t="s">
        <v>8499</v>
      </c>
      <c r="L46" s="364" t="s">
        <v>1898</v>
      </c>
      <c r="N46" s="914">
        <v>8020</v>
      </c>
      <c r="O46" s="913" t="s">
        <v>9774</v>
      </c>
      <c r="P46" s="915"/>
      <c r="Q46" s="913"/>
      <c r="R46" s="913"/>
      <c r="U46" t="s">
        <v>8</v>
      </c>
    </row>
    <row r="47" spans="1:21" x14ac:dyDescent="0.25">
      <c r="A47" s="144"/>
      <c r="B47" s="138"/>
      <c r="C47" s="138">
        <v>1</v>
      </c>
      <c r="D47" s="138"/>
      <c r="E47" s="138"/>
      <c r="F47" s="138"/>
      <c r="G47" s="138"/>
      <c r="H47" s="138"/>
      <c r="I47" s="98" t="s">
        <v>1120</v>
      </c>
      <c r="J47" s="98" t="s">
        <v>8500</v>
      </c>
      <c r="L47" s="364" t="s">
        <v>1898</v>
      </c>
      <c r="N47" s="914">
        <v>8021</v>
      </c>
      <c r="O47" s="913" t="s">
        <v>9775</v>
      </c>
      <c r="P47" s="915"/>
      <c r="Q47" s="913"/>
      <c r="R47" s="913"/>
      <c r="U47" t="s">
        <v>8</v>
      </c>
    </row>
    <row r="48" spans="1:21" x14ac:dyDescent="0.25">
      <c r="A48" s="144"/>
      <c r="B48" s="138"/>
      <c r="C48" s="138"/>
      <c r="D48" s="138">
        <v>1</v>
      </c>
      <c r="E48" s="138"/>
      <c r="F48" s="138"/>
      <c r="G48" s="138"/>
      <c r="H48" s="138"/>
      <c r="I48" s="98" t="s">
        <v>1121</v>
      </c>
      <c r="J48" s="98" t="s">
        <v>8501</v>
      </c>
      <c r="L48" s="364" t="s">
        <v>1909</v>
      </c>
      <c r="N48" s="914">
        <v>8022</v>
      </c>
      <c r="O48" s="913" t="s">
        <v>9776</v>
      </c>
      <c r="P48" s="915"/>
      <c r="Q48" s="913"/>
      <c r="R48" s="913"/>
      <c r="U48" t="s">
        <v>19569</v>
      </c>
    </row>
    <row r="49" spans="1:21" x14ac:dyDescent="0.25">
      <c r="A49" s="144"/>
      <c r="B49" s="138"/>
      <c r="C49" s="138"/>
      <c r="D49" s="138"/>
      <c r="E49" s="138">
        <v>1</v>
      </c>
      <c r="F49" s="138"/>
      <c r="G49" s="138"/>
      <c r="H49" s="138"/>
      <c r="I49" s="98" t="s">
        <v>1122</v>
      </c>
      <c r="J49" s="98" t="s">
        <v>8502</v>
      </c>
      <c r="L49" s="98" t="s">
        <v>1910</v>
      </c>
      <c r="N49" s="914">
        <v>8023</v>
      </c>
      <c r="O49" s="913" t="s">
        <v>9777</v>
      </c>
      <c r="P49" s="915"/>
      <c r="Q49" s="913"/>
      <c r="R49" s="913"/>
      <c r="U49">
        <v>5</v>
      </c>
    </row>
    <row r="50" spans="1:21" ht="17.25" customHeight="1" x14ac:dyDescent="0.25">
      <c r="A50" s="144"/>
      <c r="B50" s="138"/>
      <c r="C50" s="138"/>
      <c r="D50" s="138"/>
      <c r="E50" s="138"/>
      <c r="F50" s="138">
        <v>0</v>
      </c>
      <c r="G50" s="138"/>
      <c r="H50" s="138"/>
      <c r="I50" s="98" t="s">
        <v>1103</v>
      </c>
      <c r="J50" s="98" t="s">
        <v>8503</v>
      </c>
      <c r="L50" s="98"/>
      <c r="N50" s="914">
        <v>8024</v>
      </c>
      <c r="O50" s="913" t="s">
        <v>9778</v>
      </c>
      <c r="P50" s="915"/>
      <c r="Q50" s="913"/>
      <c r="R50" s="913"/>
      <c r="U50" s="2977" t="s">
        <v>19570</v>
      </c>
    </row>
    <row r="51" spans="1:21" x14ac:dyDescent="0.25">
      <c r="A51" s="144"/>
      <c r="B51" s="138"/>
      <c r="C51" s="138"/>
      <c r="D51" s="138"/>
      <c r="E51" s="138"/>
      <c r="F51" s="138"/>
      <c r="G51" s="138">
        <v>0</v>
      </c>
      <c r="H51" s="138"/>
      <c r="I51" s="98" t="s">
        <v>1103</v>
      </c>
      <c r="J51" s="98" t="s">
        <v>8504</v>
      </c>
      <c r="L51" s="145"/>
      <c r="N51" s="13" t="s">
        <v>9767</v>
      </c>
      <c r="O51" s="37" t="s">
        <v>9738</v>
      </c>
      <c r="P51" s="916"/>
      <c r="Q51" s="913"/>
      <c r="R51" s="913"/>
      <c r="U51">
        <v>3</v>
      </c>
    </row>
    <row r="52" spans="1:21" x14ac:dyDescent="0.25">
      <c r="A52" s="146"/>
      <c r="B52" s="156"/>
      <c r="C52" s="156"/>
      <c r="D52" s="156"/>
      <c r="E52" s="156"/>
      <c r="F52" s="156"/>
      <c r="G52" s="156"/>
      <c r="H52" s="156">
        <v>0</v>
      </c>
      <c r="I52" s="142" t="s">
        <v>1103</v>
      </c>
      <c r="J52" s="142" t="s">
        <v>8505</v>
      </c>
      <c r="K52" s="8"/>
      <c r="L52" s="78"/>
      <c r="Q52"/>
      <c r="U52" t="s">
        <v>19571</v>
      </c>
    </row>
    <row r="53" spans="1:21" x14ac:dyDescent="0.25">
      <c r="A53" s="3999" t="s">
        <v>1123</v>
      </c>
      <c r="B53" s="3982"/>
      <c r="C53" s="3982"/>
      <c r="D53" s="3982"/>
      <c r="E53" s="3982"/>
      <c r="F53" s="3982"/>
      <c r="G53" s="3982"/>
      <c r="H53" s="3982"/>
      <c r="I53" s="3982"/>
      <c r="J53" s="3982"/>
      <c r="K53" s="3982"/>
      <c r="L53" s="3983"/>
      <c r="N53" s="4408" t="s">
        <v>3030</v>
      </c>
      <c r="O53" s="4409"/>
      <c r="P53" s="4409"/>
      <c r="Q53" s="4409"/>
      <c r="R53" s="4410"/>
      <c r="U53" t="s">
        <v>1222</v>
      </c>
    </row>
    <row r="54" spans="1:21" x14ac:dyDescent="0.25">
      <c r="A54" s="95" t="s">
        <v>1088</v>
      </c>
      <c r="B54" s="95" t="s">
        <v>1089</v>
      </c>
      <c r="C54" s="95" t="s">
        <v>1090</v>
      </c>
      <c r="D54" s="95" t="s">
        <v>1091</v>
      </c>
      <c r="E54" s="95" t="s">
        <v>1092</v>
      </c>
      <c r="F54" s="95" t="s">
        <v>1093</v>
      </c>
      <c r="G54" s="95" t="s">
        <v>1094</v>
      </c>
      <c r="H54" s="95" t="s">
        <v>1095</v>
      </c>
      <c r="I54" s="97" t="s">
        <v>1096</v>
      </c>
      <c r="J54" s="97"/>
      <c r="K54" s="218" t="s">
        <v>1846</v>
      </c>
      <c r="L54" s="219" t="s">
        <v>1848</v>
      </c>
      <c r="N54" s="4399" t="s">
        <v>3031</v>
      </c>
      <c r="O54" s="4400"/>
      <c r="P54" s="4400"/>
      <c r="Q54" s="4400"/>
      <c r="R54" s="4401"/>
      <c r="U54" t="s">
        <v>19572</v>
      </c>
    </row>
    <row r="55" spans="1:21" x14ac:dyDescent="0.25">
      <c r="A55" s="144">
        <v>1</v>
      </c>
      <c r="B55" s="138"/>
      <c r="C55" s="138"/>
      <c r="D55" s="138"/>
      <c r="E55" s="138"/>
      <c r="F55" s="138"/>
      <c r="G55" s="138"/>
      <c r="H55" s="138"/>
      <c r="I55" s="98" t="s">
        <v>1124</v>
      </c>
      <c r="J55" s="98" t="s">
        <v>8508</v>
      </c>
      <c r="K55" s="138"/>
      <c r="L55" s="216" t="s">
        <v>1847</v>
      </c>
      <c r="N55" s="4399" t="s">
        <v>3032</v>
      </c>
      <c r="O55" s="4400"/>
      <c r="P55" s="4400"/>
      <c r="Q55" s="4400"/>
      <c r="R55" s="4401"/>
      <c r="U55" t="s">
        <v>8</v>
      </c>
    </row>
    <row r="56" spans="1:21" x14ac:dyDescent="0.25">
      <c r="A56" s="144"/>
      <c r="B56" s="138">
        <v>1</v>
      </c>
      <c r="C56" s="138"/>
      <c r="D56" s="138"/>
      <c r="E56" s="138"/>
      <c r="F56" s="138"/>
      <c r="G56" s="138"/>
      <c r="H56" s="138"/>
      <c r="I56" s="98" t="s">
        <v>1125</v>
      </c>
      <c r="J56" s="98" t="s">
        <v>8509</v>
      </c>
      <c r="K56" s="138"/>
      <c r="L56" s="216" t="s">
        <v>1847</v>
      </c>
      <c r="N56" s="4399" t="s">
        <v>3033</v>
      </c>
      <c r="O56" s="4400"/>
      <c r="P56" s="4400"/>
      <c r="Q56" s="4400"/>
      <c r="R56" s="4401"/>
      <c r="U56" t="s">
        <v>8</v>
      </c>
    </row>
    <row r="57" spans="1:21" x14ac:dyDescent="0.25">
      <c r="A57" s="144"/>
      <c r="B57" s="138"/>
      <c r="C57" s="138">
        <v>1</v>
      </c>
      <c r="D57" s="138"/>
      <c r="E57" s="138"/>
      <c r="F57" s="138"/>
      <c r="G57" s="138"/>
      <c r="H57" s="138"/>
      <c r="I57" s="98" t="s">
        <v>1126</v>
      </c>
      <c r="J57" s="98" t="s">
        <v>8510</v>
      </c>
      <c r="K57" s="138"/>
      <c r="L57" s="216" t="s">
        <v>1847</v>
      </c>
      <c r="N57" s="4399" t="s">
        <v>3034</v>
      </c>
      <c r="O57" s="4400"/>
      <c r="P57" s="4400"/>
      <c r="Q57" s="4400"/>
      <c r="R57" s="4401"/>
      <c r="U57" t="s">
        <v>19559</v>
      </c>
    </row>
    <row r="58" spans="1:21" x14ac:dyDescent="0.25">
      <c r="A58" s="144"/>
      <c r="B58" s="138"/>
      <c r="C58" s="138"/>
      <c r="D58" s="138">
        <v>1</v>
      </c>
      <c r="E58" s="138"/>
      <c r="F58" s="138"/>
      <c r="G58" s="138"/>
      <c r="H58" s="138"/>
      <c r="I58" s="98" t="s">
        <v>1127</v>
      </c>
      <c r="J58" s="98" t="s">
        <v>8511</v>
      </c>
      <c r="K58" s="367"/>
      <c r="L58" s="364" t="s">
        <v>1911</v>
      </c>
      <c r="N58" s="4399" t="s">
        <v>3035</v>
      </c>
      <c r="O58" s="4400"/>
      <c r="P58" s="4400"/>
      <c r="Q58" s="4400"/>
      <c r="R58" s="4401"/>
      <c r="U58">
        <v>2</v>
      </c>
    </row>
    <row r="59" spans="1:21" x14ac:dyDescent="0.25">
      <c r="A59" s="144"/>
      <c r="B59" s="138"/>
      <c r="C59" s="138"/>
      <c r="D59" s="138">
        <v>1</v>
      </c>
      <c r="E59" s="138"/>
      <c r="F59" s="138"/>
      <c r="G59" s="138"/>
      <c r="H59" s="138"/>
      <c r="I59" s="98"/>
      <c r="J59" s="98"/>
      <c r="K59" s="367"/>
      <c r="L59" s="364" t="s">
        <v>1912</v>
      </c>
      <c r="N59" s="4399" t="s">
        <v>3036</v>
      </c>
      <c r="O59" s="4400"/>
      <c r="P59" s="4400"/>
      <c r="Q59" s="4400"/>
      <c r="R59" s="4401"/>
      <c r="U59" t="s">
        <v>19573</v>
      </c>
    </row>
    <row r="60" spans="1:21" x14ac:dyDescent="0.25">
      <c r="A60" s="144"/>
      <c r="B60" s="138"/>
      <c r="C60" s="138"/>
      <c r="D60" s="138"/>
      <c r="E60" s="138">
        <v>0</v>
      </c>
      <c r="F60" s="138"/>
      <c r="G60" s="138"/>
      <c r="H60" s="138"/>
      <c r="I60" s="98" t="s">
        <v>1103</v>
      </c>
      <c r="J60" s="98" t="s">
        <v>8512</v>
      </c>
      <c r="K60" s="138"/>
      <c r="L60" s="98"/>
      <c r="N60" s="4399" t="s">
        <v>3036</v>
      </c>
      <c r="O60" s="4400"/>
      <c r="P60" s="4400"/>
      <c r="Q60" s="4400"/>
      <c r="R60" s="4401"/>
      <c r="U60" t="s">
        <v>8</v>
      </c>
    </row>
    <row r="61" spans="1:21" x14ac:dyDescent="0.25">
      <c r="A61" s="144"/>
      <c r="B61" s="138"/>
      <c r="C61" s="138"/>
      <c r="D61" s="138"/>
      <c r="E61" s="138"/>
      <c r="F61" s="138">
        <v>0</v>
      </c>
      <c r="G61" s="138"/>
      <c r="H61" s="138"/>
      <c r="I61" s="98" t="s">
        <v>1103</v>
      </c>
      <c r="J61" s="98" t="s">
        <v>8513</v>
      </c>
      <c r="K61" s="138"/>
      <c r="L61" s="98"/>
      <c r="N61" s="4399" t="s">
        <v>3037</v>
      </c>
      <c r="O61" s="4400"/>
      <c r="P61" s="4400"/>
      <c r="Q61" s="4400"/>
      <c r="R61" s="4401"/>
      <c r="U61" t="s">
        <v>19554</v>
      </c>
    </row>
    <row r="62" spans="1:21" x14ac:dyDescent="0.25">
      <c r="A62" s="144"/>
      <c r="B62" s="138"/>
      <c r="C62" s="138"/>
      <c r="D62" s="138"/>
      <c r="E62" s="138"/>
      <c r="F62" s="138"/>
      <c r="G62" s="138">
        <v>0</v>
      </c>
      <c r="H62" s="138"/>
      <c r="I62" s="98" t="s">
        <v>1103</v>
      </c>
      <c r="J62" s="98" t="s">
        <v>8514</v>
      </c>
      <c r="K62" s="138"/>
      <c r="L62" s="98"/>
      <c r="N62" s="4399" t="s">
        <v>3038</v>
      </c>
      <c r="O62" s="4400"/>
      <c r="P62" s="4400"/>
      <c r="Q62" s="4400"/>
      <c r="R62" s="4401"/>
      <c r="U62" t="s">
        <v>396</v>
      </c>
    </row>
    <row r="63" spans="1:21" x14ac:dyDescent="0.25">
      <c r="A63" s="144"/>
      <c r="B63" s="138"/>
      <c r="C63" s="138"/>
      <c r="D63" s="138"/>
      <c r="E63" s="138"/>
      <c r="F63" s="138"/>
      <c r="G63" s="138"/>
      <c r="H63" s="138">
        <v>0</v>
      </c>
      <c r="I63" s="142" t="s">
        <v>1103</v>
      </c>
      <c r="J63" s="98" t="s">
        <v>8515</v>
      </c>
      <c r="K63" s="138"/>
      <c r="L63" s="142"/>
      <c r="N63" s="4399" t="s">
        <v>3039</v>
      </c>
      <c r="O63" s="4400"/>
      <c r="P63" s="4400"/>
      <c r="Q63" s="4400"/>
      <c r="R63" s="4401"/>
      <c r="U63" t="s">
        <v>19555</v>
      </c>
    </row>
    <row r="64" spans="1:21" x14ac:dyDescent="0.25">
      <c r="A64" s="4389"/>
      <c r="B64" s="4390"/>
      <c r="C64" s="4390"/>
      <c r="D64" s="4390"/>
      <c r="E64" s="4390"/>
      <c r="F64" s="4390"/>
      <c r="G64" s="4390"/>
      <c r="H64" s="4390"/>
      <c r="I64" s="4390"/>
      <c r="J64" s="4390"/>
      <c r="K64" s="4390"/>
      <c r="L64" s="4391"/>
      <c r="N64" s="4399" t="s">
        <v>3031</v>
      </c>
      <c r="O64" s="4400"/>
      <c r="P64" s="4400"/>
      <c r="Q64" s="4400"/>
      <c r="R64" s="4401"/>
      <c r="U64" t="s">
        <v>396</v>
      </c>
    </row>
    <row r="65" spans="1:21" x14ac:dyDescent="0.25">
      <c r="A65" s="4392"/>
      <c r="B65" s="4019"/>
      <c r="C65" s="4019"/>
      <c r="D65" s="4019"/>
      <c r="E65" s="4019"/>
      <c r="F65" s="4019"/>
      <c r="G65" s="4019"/>
      <c r="H65" s="4019"/>
      <c r="I65" s="4019"/>
      <c r="J65" s="4019"/>
      <c r="K65" s="4019"/>
      <c r="L65" s="4393"/>
      <c r="N65" s="4399" t="s">
        <v>3040</v>
      </c>
      <c r="O65" s="4400"/>
      <c r="P65" s="4400"/>
      <c r="Q65" s="4400"/>
      <c r="R65" s="4401"/>
      <c r="U65" t="s">
        <v>19555</v>
      </c>
    </row>
    <row r="66" spans="1:21" x14ac:dyDescent="0.25">
      <c r="A66" s="4387"/>
      <c r="B66" s="4013"/>
      <c r="C66" s="4013"/>
      <c r="D66" s="4013"/>
      <c r="E66" s="4013"/>
      <c r="F66" s="4013"/>
      <c r="G66" s="4013"/>
      <c r="H66" s="4013"/>
      <c r="I66" s="4013"/>
      <c r="J66" s="4013"/>
      <c r="K66" s="4013"/>
      <c r="L66" s="4388"/>
      <c r="N66" s="4402" t="s">
        <v>3041</v>
      </c>
      <c r="O66" s="4403"/>
      <c r="P66" s="4403"/>
      <c r="Q66" s="4403"/>
      <c r="R66" s="4404"/>
      <c r="U66" t="s">
        <v>19556</v>
      </c>
    </row>
    <row r="67" spans="1:21" x14ac:dyDescent="0.25">
      <c r="A67" s="4394" t="s">
        <v>19595</v>
      </c>
      <c r="B67" s="4395"/>
      <c r="C67" s="4395"/>
      <c r="D67" s="4395"/>
      <c r="E67" s="4395"/>
      <c r="F67" s="4395"/>
      <c r="G67" s="4395"/>
      <c r="H67" s="4395"/>
      <c r="I67" s="4395"/>
      <c r="J67" s="4395"/>
      <c r="K67" s="4395"/>
      <c r="L67" s="4396"/>
      <c r="N67" s="877"/>
      <c r="O67" s="50"/>
      <c r="P67" s="50"/>
      <c r="Q67" s="50"/>
      <c r="R67" s="167"/>
      <c r="U67">
        <v>2</v>
      </c>
    </row>
    <row r="68" spans="1:21" x14ac:dyDescent="0.25">
      <c r="A68" s="4397" t="s">
        <v>1889</v>
      </c>
      <c r="B68" s="4010"/>
      <c r="C68" s="4010"/>
      <c r="D68" s="4010"/>
      <c r="E68" s="4010"/>
      <c r="F68" s="4010"/>
      <c r="G68" s="4010"/>
      <c r="H68" s="4010"/>
      <c r="I68" s="4010"/>
      <c r="J68" s="4010"/>
      <c r="K68" s="4010"/>
      <c r="L68" s="4398"/>
      <c r="N68" s="877" t="s">
        <v>3042</v>
      </c>
      <c r="O68" s="50"/>
      <c r="P68" s="50"/>
      <c r="Q68" s="50"/>
      <c r="R68" s="167"/>
      <c r="U68">
        <v>8</v>
      </c>
    </row>
    <row r="69" spans="1:21" x14ac:dyDescent="0.25">
      <c r="A69" s="4387"/>
      <c r="B69" s="4013"/>
      <c r="C69" s="4013"/>
      <c r="D69" s="4013"/>
      <c r="E69" s="4013"/>
      <c r="F69" s="4013"/>
      <c r="G69" s="4013"/>
      <c r="H69" s="4013"/>
      <c r="I69" s="4013"/>
      <c r="J69" s="4013"/>
      <c r="K69" s="4013"/>
      <c r="L69" s="4388"/>
      <c r="N69" s="877" t="s">
        <v>3043</v>
      </c>
      <c r="O69" s="50"/>
      <c r="P69" s="50"/>
      <c r="Q69" s="50"/>
      <c r="R69" s="167"/>
      <c r="U69" t="s">
        <v>19574</v>
      </c>
    </row>
    <row r="70" spans="1:21" x14ac:dyDescent="0.25">
      <c r="A70" s="3866" t="s">
        <v>1087</v>
      </c>
      <c r="B70" s="3867"/>
      <c r="C70" s="3867"/>
      <c r="D70" s="3867"/>
      <c r="E70" s="3867"/>
      <c r="F70" s="3867"/>
      <c r="G70" s="3867"/>
      <c r="H70" s="3867"/>
      <c r="I70" s="3867"/>
      <c r="J70" s="3867"/>
      <c r="K70" s="3867"/>
      <c r="L70" s="3997"/>
      <c r="N70" s="877" t="s">
        <v>3044</v>
      </c>
      <c r="O70" s="50"/>
      <c r="P70" s="50"/>
      <c r="Q70" s="50"/>
      <c r="R70" s="167"/>
      <c r="U70" t="s">
        <v>19575</v>
      </c>
    </row>
    <row r="71" spans="1:21" x14ac:dyDescent="0.25">
      <c r="A71" s="95" t="s">
        <v>1088</v>
      </c>
      <c r="B71" s="95" t="s">
        <v>1089</v>
      </c>
      <c r="C71" s="95" t="s">
        <v>1090</v>
      </c>
      <c r="D71" s="95" t="s">
        <v>1091</v>
      </c>
      <c r="E71" s="95" t="s">
        <v>1092</v>
      </c>
      <c r="F71" s="95" t="s">
        <v>1093</v>
      </c>
      <c r="G71" s="95" t="s">
        <v>1094</v>
      </c>
      <c r="H71" s="95" t="s">
        <v>1095</v>
      </c>
      <c r="I71" s="97" t="s">
        <v>1096</v>
      </c>
      <c r="J71" s="97"/>
      <c r="K71" s="218" t="s">
        <v>1846</v>
      </c>
      <c r="L71" s="219" t="s">
        <v>1848</v>
      </c>
      <c r="N71" s="877" t="s">
        <v>3045</v>
      </c>
      <c r="O71" s="50"/>
      <c r="P71" s="50"/>
      <c r="Q71" s="50"/>
      <c r="R71" s="167"/>
      <c r="U71" t="s">
        <v>8</v>
      </c>
    </row>
    <row r="72" spans="1:21" x14ac:dyDescent="0.25">
      <c r="A72" s="144">
        <v>1</v>
      </c>
      <c r="B72" s="138"/>
      <c r="C72" s="138"/>
      <c r="D72" s="138"/>
      <c r="E72" s="138"/>
      <c r="F72" s="138"/>
      <c r="G72" s="138"/>
      <c r="H72" s="138"/>
      <c r="I72" s="98" t="s">
        <v>1097</v>
      </c>
      <c r="J72" s="98" t="s">
        <v>8476</v>
      </c>
      <c r="K72" s="1054" t="s">
        <v>1222</v>
      </c>
      <c r="L72" s="1055" t="s">
        <v>1897</v>
      </c>
      <c r="N72" s="877"/>
      <c r="O72" s="50"/>
      <c r="P72" s="50"/>
      <c r="Q72" s="50"/>
      <c r="R72" s="167"/>
      <c r="U72" t="s">
        <v>8</v>
      </c>
    </row>
    <row r="73" spans="1:21" x14ac:dyDescent="0.25">
      <c r="A73" s="144"/>
      <c r="B73" s="138">
        <v>1</v>
      </c>
      <c r="C73" s="138"/>
      <c r="D73" s="138"/>
      <c r="E73" s="138"/>
      <c r="F73" s="138"/>
      <c r="G73" s="138"/>
      <c r="H73" s="138"/>
      <c r="I73" s="98" t="s">
        <v>1098</v>
      </c>
      <c r="J73" s="98" t="s">
        <v>8477</v>
      </c>
      <c r="K73" s="1054" t="s">
        <v>1222</v>
      </c>
      <c r="L73" s="1055" t="s">
        <v>1897</v>
      </c>
      <c r="N73" s="877" t="s">
        <v>3046</v>
      </c>
      <c r="O73" s="50"/>
      <c r="P73" s="50"/>
      <c r="Q73" s="50"/>
      <c r="R73" s="167"/>
      <c r="U73" t="s">
        <v>19559</v>
      </c>
    </row>
    <row r="74" spans="1:21" x14ac:dyDescent="0.25">
      <c r="A74" s="144"/>
      <c r="B74" s="138"/>
      <c r="C74" s="138">
        <v>1</v>
      </c>
      <c r="D74" s="138"/>
      <c r="E74" s="138"/>
      <c r="F74" s="138"/>
      <c r="G74" s="138"/>
      <c r="H74" s="138"/>
      <c r="I74" s="98" t="s">
        <v>1099</v>
      </c>
      <c r="J74" s="98" t="s">
        <v>8478</v>
      </c>
      <c r="K74" s="138"/>
      <c r="L74" s="364" t="s">
        <v>1898</v>
      </c>
      <c r="N74" s="877"/>
      <c r="O74" s="50"/>
      <c r="P74" s="50"/>
      <c r="Q74" s="50"/>
      <c r="R74" s="167"/>
      <c r="U74">
        <v>7</v>
      </c>
    </row>
    <row r="75" spans="1:21" x14ac:dyDescent="0.25">
      <c r="A75" s="144"/>
      <c r="B75" s="138"/>
      <c r="C75" s="138"/>
      <c r="D75" s="330">
        <v>1</v>
      </c>
      <c r="E75" s="330"/>
      <c r="F75" s="330"/>
      <c r="G75" s="330"/>
      <c r="H75" s="330"/>
      <c r="I75" s="331" t="s">
        <v>1100</v>
      </c>
      <c r="J75" s="361" t="s">
        <v>8479</v>
      </c>
      <c r="K75" s="1054" t="s">
        <v>1222</v>
      </c>
      <c r="L75" s="1055" t="s">
        <v>1899</v>
      </c>
      <c r="N75" s="877" t="s">
        <v>3047</v>
      </c>
      <c r="O75" s="50"/>
      <c r="P75" s="50"/>
      <c r="Q75" s="50"/>
      <c r="R75" s="167"/>
      <c r="U75" t="s">
        <v>1106</v>
      </c>
    </row>
    <row r="76" spans="1:21" x14ac:dyDescent="0.25">
      <c r="A76" s="144"/>
      <c r="B76" s="138"/>
      <c r="C76" s="138"/>
      <c r="D76" s="330">
        <v>1</v>
      </c>
      <c r="E76" s="330"/>
      <c r="F76" s="330"/>
      <c r="G76" s="330"/>
      <c r="H76" s="330"/>
      <c r="I76" s="331"/>
      <c r="J76" s="361"/>
      <c r="K76" s="1054" t="s">
        <v>1222</v>
      </c>
      <c r="L76" s="1055" t="s">
        <v>1900</v>
      </c>
      <c r="N76" s="877" t="s">
        <v>3048</v>
      </c>
      <c r="O76" s="50"/>
      <c r="P76" s="50"/>
      <c r="Q76" s="50"/>
      <c r="R76" s="167"/>
      <c r="U76" t="s">
        <v>1222</v>
      </c>
    </row>
    <row r="77" spans="1:21" x14ac:dyDescent="0.25">
      <c r="A77" s="144"/>
      <c r="B77" s="138"/>
      <c r="C77" s="138"/>
      <c r="D77" s="330">
        <v>1</v>
      </c>
      <c r="E77" s="330"/>
      <c r="F77" s="330"/>
      <c r="G77" s="330"/>
      <c r="H77" s="330"/>
      <c r="I77" s="331"/>
      <c r="J77" s="361"/>
      <c r="K77" s="1054" t="s">
        <v>1222</v>
      </c>
      <c r="L77" s="1055" t="s">
        <v>1901</v>
      </c>
      <c r="N77" s="877" t="s">
        <v>3049</v>
      </c>
      <c r="O77" s="50"/>
      <c r="P77" s="50"/>
      <c r="Q77" s="50"/>
      <c r="R77" s="167"/>
      <c r="U77" t="s">
        <v>19576</v>
      </c>
    </row>
    <row r="78" spans="1:21" x14ac:dyDescent="0.25">
      <c r="A78" s="144"/>
      <c r="B78" s="138"/>
      <c r="C78" s="138"/>
      <c r="D78" s="330">
        <v>1</v>
      </c>
      <c r="E78" s="330"/>
      <c r="F78" s="330"/>
      <c r="G78" s="330"/>
      <c r="H78" s="330"/>
      <c r="I78" s="331"/>
      <c r="J78" s="361"/>
      <c r="K78" s="1054" t="s">
        <v>1222</v>
      </c>
      <c r="L78" s="1055" t="s">
        <v>1902</v>
      </c>
      <c r="N78" s="877" t="s">
        <v>3050</v>
      </c>
      <c r="O78" s="50"/>
      <c r="P78" s="50"/>
      <c r="Q78" s="50"/>
      <c r="R78" s="167"/>
      <c r="U78" t="s">
        <v>8</v>
      </c>
    </row>
    <row r="79" spans="1:21" x14ac:dyDescent="0.25">
      <c r="A79" s="144"/>
      <c r="B79" s="138"/>
      <c r="C79" s="138"/>
      <c r="D79" s="138"/>
      <c r="E79" s="330">
        <v>1</v>
      </c>
      <c r="F79" s="330"/>
      <c r="G79" s="330"/>
      <c r="H79" s="330"/>
      <c r="I79" s="331" t="s">
        <v>1101</v>
      </c>
      <c r="J79" s="361" t="s">
        <v>8480</v>
      </c>
      <c r="K79" s="1054" t="s">
        <v>1222</v>
      </c>
      <c r="L79" s="1055" t="s">
        <v>1897</v>
      </c>
      <c r="N79" s="878" t="s">
        <v>3051</v>
      </c>
      <c r="O79" s="879"/>
      <c r="P79" s="879"/>
      <c r="Q79" s="879"/>
      <c r="R79" s="880"/>
      <c r="U79" t="s">
        <v>8</v>
      </c>
    </row>
    <row r="80" spans="1:21" x14ac:dyDescent="0.25">
      <c r="A80" s="144"/>
      <c r="B80" s="138"/>
      <c r="C80" s="138"/>
      <c r="D80" s="138"/>
      <c r="E80" s="138"/>
      <c r="F80" s="138">
        <v>1</v>
      </c>
      <c r="G80" s="138"/>
      <c r="H80" s="138"/>
      <c r="I80" s="98" t="s">
        <v>1102</v>
      </c>
      <c r="J80" s="98" t="s">
        <v>8481</v>
      </c>
      <c r="K80" s="1054" t="s">
        <v>1222</v>
      </c>
      <c r="L80" s="1055" t="s">
        <v>1897</v>
      </c>
      <c r="N80" s="877" t="s">
        <v>3052</v>
      </c>
      <c r="O80" s="50"/>
      <c r="P80" s="50"/>
      <c r="Q80" s="50"/>
      <c r="R80" s="167"/>
      <c r="U80" t="s">
        <v>8</v>
      </c>
    </row>
    <row r="81" spans="1:21" x14ac:dyDescent="0.25">
      <c r="A81" s="144"/>
      <c r="B81" s="138"/>
      <c r="C81" s="138"/>
      <c r="D81" s="138"/>
      <c r="E81" s="138"/>
      <c r="F81" s="138"/>
      <c r="G81" s="138">
        <v>1</v>
      </c>
      <c r="H81" s="138"/>
      <c r="I81" s="365" t="s">
        <v>1608</v>
      </c>
      <c r="J81" s="365" t="s">
        <v>8482</v>
      </c>
      <c r="K81" s="366"/>
      <c r="L81" s="365"/>
      <c r="N81" s="878" t="s">
        <v>3053</v>
      </c>
      <c r="O81" s="879"/>
      <c r="P81" s="879"/>
      <c r="Q81" s="879"/>
      <c r="R81" s="880"/>
      <c r="U81" t="s">
        <v>19559</v>
      </c>
    </row>
    <row r="82" spans="1:21" x14ac:dyDescent="0.25">
      <c r="A82" s="144"/>
      <c r="B82" s="138"/>
      <c r="C82" s="138"/>
      <c r="D82" s="138"/>
      <c r="E82" s="138"/>
      <c r="F82" s="138"/>
      <c r="G82" s="138"/>
      <c r="H82" s="138">
        <v>0</v>
      </c>
      <c r="I82" s="142" t="s">
        <v>1103</v>
      </c>
      <c r="J82" s="142" t="s">
        <v>8483</v>
      </c>
      <c r="K82" s="156"/>
      <c r="L82" s="142"/>
      <c r="N82" s="877" t="s">
        <v>3054</v>
      </c>
      <c r="O82" s="50"/>
      <c r="P82" s="50"/>
      <c r="Q82" s="50"/>
      <c r="R82" s="167"/>
      <c r="U82">
        <v>6</v>
      </c>
    </row>
    <row r="83" spans="1:21" x14ac:dyDescent="0.25">
      <c r="A83" s="3999" t="s">
        <v>1104</v>
      </c>
      <c r="B83" s="3982"/>
      <c r="C83" s="3982"/>
      <c r="D83" s="3982"/>
      <c r="E83" s="3982"/>
      <c r="F83" s="3982"/>
      <c r="G83" s="3982"/>
      <c r="H83" s="3982"/>
      <c r="I83" s="3982"/>
      <c r="J83" s="3982"/>
      <c r="K83" s="3982"/>
      <c r="L83" s="3983"/>
      <c r="N83" s="877"/>
      <c r="O83" s="50"/>
      <c r="P83" s="50"/>
      <c r="Q83" s="50"/>
      <c r="R83" s="167"/>
      <c r="U83" t="s">
        <v>1107</v>
      </c>
    </row>
    <row r="84" spans="1:21" x14ac:dyDescent="0.25">
      <c r="A84" s="95" t="s">
        <v>1088</v>
      </c>
      <c r="B84" s="95" t="s">
        <v>1089</v>
      </c>
      <c r="C84" s="95" t="s">
        <v>1090</v>
      </c>
      <c r="D84" s="95" t="s">
        <v>1091</v>
      </c>
      <c r="E84" s="95" t="s">
        <v>1092</v>
      </c>
      <c r="F84" s="95" t="s">
        <v>1093</v>
      </c>
      <c r="G84" s="95" t="s">
        <v>1094</v>
      </c>
      <c r="H84" s="95" t="s">
        <v>1095</v>
      </c>
      <c r="I84" s="97" t="s">
        <v>1096</v>
      </c>
      <c r="J84" s="97"/>
      <c r="K84" s="218" t="s">
        <v>1846</v>
      </c>
      <c r="L84" s="219" t="s">
        <v>1848</v>
      </c>
      <c r="N84" s="877"/>
      <c r="O84" s="50"/>
      <c r="P84" s="50"/>
      <c r="Q84" s="50"/>
      <c r="R84" s="167"/>
      <c r="U84" t="s">
        <v>1222</v>
      </c>
    </row>
    <row r="85" spans="1:21" x14ac:dyDescent="0.25">
      <c r="A85" s="144">
        <v>1</v>
      </c>
      <c r="B85" s="138"/>
      <c r="C85" s="138"/>
      <c r="D85" s="138"/>
      <c r="E85" s="138"/>
      <c r="F85" s="138"/>
      <c r="G85" s="138"/>
      <c r="H85" s="138"/>
      <c r="I85" s="98" t="s">
        <v>1105</v>
      </c>
      <c r="J85" s="98" t="s">
        <v>8484</v>
      </c>
      <c r="K85" s="138"/>
      <c r="L85" s="364" t="s">
        <v>1897</v>
      </c>
      <c r="N85" s="878" t="s">
        <v>3055</v>
      </c>
      <c r="O85" s="879"/>
      <c r="P85" s="879"/>
      <c r="Q85" s="879"/>
      <c r="R85" s="880"/>
      <c r="U85" t="s">
        <v>19577</v>
      </c>
    </row>
    <row r="86" spans="1:21" x14ac:dyDescent="0.25">
      <c r="A86" s="144"/>
      <c r="B86" s="330">
        <v>1</v>
      </c>
      <c r="C86" s="330"/>
      <c r="D86" s="330"/>
      <c r="E86" s="330"/>
      <c r="F86" s="330"/>
      <c r="G86" s="330"/>
      <c r="H86" s="330"/>
      <c r="I86" s="331" t="s">
        <v>1106</v>
      </c>
      <c r="J86" s="361" t="s">
        <v>8485</v>
      </c>
      <c r="K86" s="1054" t="s">
        <v>1222</v>
      </c>
      <c r="L86" s="1056" t="s">
        <v>1897</v>
      </c>
      <c r="N86" s="878" t="s">
        <v>3056</v>
      </c>
      <c r="O86" s="879"/>
      <c r="P86" s="879"/>
      <c r="Q86" s="879"/>
      <c r="R86" s="880"/>
      <c r="U86" t="s">
        <v>8</v>
      </c>
    </row>
    <row r="87" spans="1:21" x14ac:dyDescent="0.25">
      <c r="A87" s="144"/>
      <c r="B87" s="138"/>
      <c r="C87" s="330">
        <v>1</v>
      </c>
      <c r="D87" s="330"/>
      <c r="E87" s="330"/>
      <c r="F87" s="330"/>
      <c r="G87" s="330"/>
      <c r="H87" s="330"/>
      <c r="I87" s="331" t="s">
        <v>1107</v>
      </c>
      <c r="J87" s="361" t="s">
        <v>8486</v>
      </c>
      <c r="K87" s="1054" t="s">
        <v>1222</v>
      </c>
      <c r="L87" s="1056" t="s">
        <v>1897</v>
      </c>
      <c r="N87" s="878" t="str">
        <f>MID(O51,6,10000)</f>
        <v>vé</v>
      </c>
      <c r="O87" s="879"/>
      <c r="P87" s="879"/>
      <c r="Q87" s="879"/>
      <c r="R87" s="880"/>
      <c r="U87" t="s">
        <v>8</v>
      </c>
    </row>
    <row r="88" spans="1:21" x14ac:dyDescent="0.25">
      <c r="A88" s="144"/>
      <c r="B88" s="138"/>
      <c r="C88" s="138"/>
      <c r="D88" s="330">
        <v>1</v>
      </c>
      <c r="E88" s="330"/>
      <c r="F88" s="330"/>
      <c r="G88" s="330"/>
      <c r="H88" s="330"/>
      <c r="I88" s="331" t="s">
        <v>1108</v>
      </c>
      <c r="J88" s="361" t="s">
        <v>8487</v>
      </c>
      <c r="K88" s="1054" t="s">
        <v>1222</v>
      </c>
      <c r="L88" s="1056" t="s">
        <v>1897</v>
      </c>
      <c r="N88" s="878" t="s">
        <v>3057</v>
      </c>
      <c r="O88" s="879"/>
      <c r="P88" s="879"/>
      <c r="Q88" s="879"/>
      <c r="R88" s="880"/>
      <c r="U88" t="s">
        <v>19559</v>
      </c>
    </row>
    <row r="89" spans="1:21" x14ac:dyDescent="0.25">
      <c r="A89" s="144"/>
      <c r="B89" s="138"/>
      <c r="C89" s="138"/>
      <c r="D89" s="138"/>
      <c r="E89" s="138">
        <v>1</v>
      </c>
      <c r="F89" s="138"/>
      <c r="G89" s="138"/>
      <c r="H89" s="138"/>
      <c r="I89" s="98" t="s">
        <v>1109</v>
      </c>
      <c r="J89" s="98" t="s">
        <v>8488</v>
      </c>
      <c r="K89" s="138"/>
      <c r="L89" s="364" t="s">
        <v>1898</v>
      </c>
      <c r="N89" s="878" t="s">
        <v>3058</v>
      </c>
      <c r="O89" s="879"/>
      <c r="P89" s="879"/>
      <c r="Q89" s="879"/>
      <c r="R89" s="880"/>
      <c r="U89">
        <v>5</v>
      </c>
    </row>
    <row r="90" spans="1:21" x14ac:dyDescent="0.25">
      <c r="A90" s="144"/>
      <c r="B90" s="138"/>
      <c r="C90" s="138"/>
      <c r="D90" s="138"/>
      <c r="E90" s="138"/>
      <c r="F90" s="138">
        <v>0</v>
      </c>
      <c r="G90" s="138"/>
      <c r="H90" s="138"/>
      <c r="I90" s="98" t="s">
        <v>1103</v>
      </c>
      <c r="J90" s="98" t="s">
        <v>8489</v>
      </c>
      <c r="K90" s="138"/>
      <c r="L90" s="98"/>
      <c r="N90" s="878" t="s">
        <v>3059</v>
      </c>
      <c r="O90" s="879"/>
      <c r="P90" s="879"/>
      <c r="Q90" s="879"/>
      <c r="R90" s="880"/>
      <c r="U90" t="s">
        <v>1108</v>
      </c>
    </row>
    <row r="91" spans="1:21" x14ac:dyDescent="0.25">
      <c r="A91" s="144"/>
      <c r="B91" s="138"/>
      <c r="C91" s="138"/>
      <c r="D91" s="138"/>
      <c r="E91" s="138"/>
      <c r="F91" s="138"/>
      <c r="G91" s="138">
        <v>0</v>
      </c>
      <c r="H91" s="138"/>
      <c r="I91" s="98" t="s">
        <v>1103</v>
      </c>
      <c r="J91" s="98" t="s">
        <v>8490</v>
      </c>
      <c r="K91" s="138"/>
      <c r="L91" s="98"/>
      <c r="N91" s="877" t="s">
        <v>3060</v>
      </c>
      <c r="O91" s="50"/>
      <c r="P91" s="50"/>
      <c r="Q91" s="50"/>
      <c r="R91" s="167"/>
      <c r="U91" t="s">
        <v>1222</v>
      </c>
    </row>
    <row r="92" spans="1:21" x14ac:dyDescent="0.25">
      <c r="A92" s="144"/>
      <c r="B92" s="138"/>
      <c r="C92" s="138"/>
      <c r="D92" s="138"/>
      <c r="E92" s="138"/>
      <c r="F92" s="138"/>
      <c r="G92" s="138"/>
      <c r="H92" s="138">
        <v>0</v>
      </c>
      <c r="I92" s="142" t="s">
        <v>1103</v>
      </c>
      <c r="J92" s="142" t="s">
        <v>8491</v>
      </c>
      <c r="K92" s="156"/>
      <c r="L92" s="142"/>
      <c r="N92" s="877" t="s">
        <v>3061</v>
      </c>
      <c r="O92" s="50"/>
      <c r="P92" s="50"/>
      <c r="Q92" s="50"/>
      <c r="R92" s="167"/>
      <c r="U92" t="s">
        <v>19578</v>
      </c>
    </row>
    <row r="93" spans="1:21" x14ac:dyDescent="0.25">
      <c r="A93" s="3999" t="s">
        <v>1110</v>
      </c>
      <c r="B93" s="3982"/>
      <c r="C93" s="3982"/>
      <c r="D93" s="3982"/>
      <c r="E93" s="3982"/>
      <c r="F93" s="3982"/>
      <c r="G93" s="3982"/>
      <c r="H93" s="3982"/>
      <c r="I93" s="3982"/>
      <c r="J93" s="3982"/>
      <c r="K93" s="3982"/>
      <c r="L93" s="3983"/>
      <c r="N93" s="877" t="s">
        <v>3062</v>
      </c>
      <c r="O93" s="50"/>
      <c r="P93" s="50"/>
      <c r="Q93" s="50"/>
      <c r="R93" s="167"/>
      <c r="U93" t="s">
        <v>8</v>
      </c>
    </row>
    <row r="94" spans="1:21" x14ac:dyDescent="0.25">
      <c r="A94" s="95" t="s">
        <v>1088</v>
      </c>
      <c r="B94" s="95" t="s">
        <v>1089</v>
      </c>
      <c r="C94" s="95" t="s">
        <v>1090</v>
      </c>
      <c r="D94" s="95" t="s">
        <v>1091</v>
      </c>
      <c r="E94" s="95" t="s">
        <v>1092</v>
      </c>
      <c r="F94" s="95" t="s">
        <v>1093</v>
      </c>
      <c r="G94" s="95" t="s">
        <v>1094</v>
      </c>
      <c r="H94" s="95" t="s">
        <v>1095</v>
      </c>
      <c r="I94" s="97" t="s">
        <v>1096</v>
      </c>
      <c r="J94" s="97"/>
      <c r="K94" s="218" t="s">
        <v>1846</v>
      </c>
      <c r="L94" s="219" t="s">
        <v>1848</v>
      </c>
      <c r="N94" s="877" t="s">
        <v>3063</v>
      </c>
      <c r="O94" s="50"/>
      <c r="P94" s="50"/>
      <c r="Q94" s="50"/>
      <c r="R94" s="167"/>
      <c r="U94" t="s">
        <v>8</v>
      </c>
    </row>
    <row r="95" spans="1:21" x14ac:dyDescent="0.25">
      <c r="A95" s="330">
        <v>1</v>
      </c>
      <c r="B95" s="330"/>
      <c r="C95" s="330"/>
      <c r="D95" s="330"/>
      <c r="E95" s="330"/>
      <c r="F95" s="330"/>
      <c r="G95" s="330"/>
      <c r="H95" s="330"/>
      <c r="I95" s="331" t="s">
        <v>1111</v>
      </c>
      <c r="J95" s="361" t="s">
        <v>8492</v>
      </c>
      <c r="K95" s="1054" t="s">
        <v>1222</v>
      </c>
      <c r="L95" s="1056" t="s">
        <v>1897</v>
      </c>
      <c r="N95" s="877" t="s">
        <v>3062</v>
      </c>
      <c r="O95" s="50"/>
      <c r="P95" s="50"/>
      <c r="Q95" s="50"/>
      <c r="R95" s="167"/>
      <c r="U95" t="s">
        <v>8</v>
      </c>
    </row>
    <row r="96" spans="1:21" x14ac:dyDescent="0.25">
      <c r="A96" s="144"/>
      <c r="B96" s="138">
        <v>1</v>
      </c>
      <c r="C96" s="138"/>
      <c r="D96" s="138"/>
      <c r="E96" s="138"/>
      <c r="F96" s="138"/>
      <c r="G96" s="138"/>
      <c r="H96" s="138"/>
      <c r="I96" s="98" t="s">
        <v>1112</v>
      </c>
      <c r="J96" s="98" t="s">
        <v>8493</v>
      </c>
      <c r="K96" s="138"/>
      <c r="L96" s="363" t="s">
        <v>1897</v>
      </c>
      <c r="N96" s="877" t="s">
        <v>3064</v>
      </c>
      <c r="O96" s="50"/>
      <c r="P96" s="50"/>
      <c r="Q96" s="50"/>
      <c r="R96" s="167"/>
      <c r="U96" t="s">
        <v>8</v>
      </c>
    </row>
    <row r="97" spans="1:21" x14ac:dyDescent="0.25">
      <c r="A97" s="144"/>
      <c r="B97" s="138"/>
      <c r="C97" s="330">
        <v>1</v>
      </c>
      <c r="D97" s="330"/>
      <c r="E97" s="330"/>
      <c r="F97" s="330"/>
      <c r="G97" s="330"/>
      <c r="H97" s="330"/>
      <c r="I97" s="335" t="s">
        <v>1113</v>
      </c>
      <c r="J97" s="378" t="s">
        <v>8494</v>
      </c>
      <c r="K97" s="95"/>
      <c r="L97" s="363"/>
      <c r="N97" s="877" t="s">
        <v>3065</v>
      </c>
      <c r="O97" s="50"/>
      <c r="P97" s="50"/>
      <c r="Q97" s="50"/>
      <c r="R97" s="167"/>
      <c r="U97" t="s">
        <v>8</v>
      </c>
    </row>
    <row r="98" spans="1:21" x14ac:dyDescent="0.25">
      <c r="A98" s="144"/>
      <c r="B98" s="138"/>
      <c r="C98" s="138"/>
      <c r="D98" s="330">
        <v>1</v>
      </c>
      <c r="E98" s="330"/>
      <c r="F98" s="330"/>
      <c r="G98" s="330"/>
      <c r="H98" s="330"/>
      <c r="I98" s="335" t="s">
        <v>1114</v>
      </c>
      <c r="J98" s="378" t="s">
        <v>8495</v>
      </c>
      <c r="K98" s="95"/>
      <c r="L98" s="363"/>
      <c r="N98" s="877" t="s">
        <v>3066</v>
      </c>
      <c r="O98" s="50"/>
      <c r="P98" s="50"/>
      <c r="Q98" s="50"/>
      <c r="R98" s="167"/>
      <c r="U98" t="s">
        <v>8</v>
      </c>
    </row>
    <row r="99" spans="1:21" x14ac:dyDescent="0.25">
      <c r="A99" s="144"/>
      <c r="B99" s="138"/>
      <c r="C99" s="138"/>
      <c r="D99" s="138"/>
      <c r="E99" s="330">
        <v>1</v>
      </c>
      <c r="F99" s="330"/>
      <c r="G99" s="330"/>
      <c r="H99" s="330"/>
      <c r="I99" s="335" t="s">
        <v>1115</v>
      </c>
      <c r="J99" s="378" t="s">
        <v>8496</v>
      </c>
      <c r="K99" s="95"/>
      <c r="L99" s="363"/>
      <c r="N99" s="877" t="s">
        <v>3067</v>
      </c>
      <c r="O99" s="50"/>
      <c r="P99" s="50"/>
      <c r="Q99" s="50"/>
      <c r="R99" s="167"/>
      <c r="U99" t="s">
        <v>19559</v>
      </c>
    </row>
    <row r="100" spans="1:21" x14ac:dyDescent="0.25">
      <c r="A100" s="144"/>
      <c r="B100" s="138"/>
      <c r="C100" s="138"/>
      <c r="D100" s="138"/>
      <c r="E100" s="138"/>
      <c r="F100" s="138">
        <v>1</v>
      </c>
      <c r="G100" s="138"/>
      <c r="H100" s="138"/>
      <c r="I100" s="145" t="s">
        <v>1116</v>
      </c>
      <c r="J100" s="145" t="s">
        <v>8497</v>
      </c>
      <c r="K100" s="362"/>
      <c r="L100" s="363"/>
      <c r="N100" s="877" t="s">
        <v>3068</v>
      </c>
      <c r="O100" s="50"/>
      <c r="P100" s="50"/>
      <c r="Q100" s="50"/>
      <c r="R100" s="167"/>
      <c r="U100" t="e">
        <f>- Transaction de débit non trouvée pour une annulation</f>
        <v>#NAME?</v>
      </c>
    </row>
    <row r="101" spans="1:21" x14ac:dyDescent="0.25">
      <c r="A101" s="144"/>
      <c r="B101" s="138"/>
      <c r="C101" s="138"/>
      <c r="D101" s="138"/>
      <c r="E101" s="138"/>
      <c r="F101" s="138"/>
      <c r="G101" s="138">
        <v>0</v>
      </c>
      <c r="H101" s="138"/>
      <c r="I101" s="98" t="s">
        <v>1103</v>
      </c>
      <c r="J101" s="98" t="s">
        <v>8506</v>
      </c>
      <c r="K101" s="138"/>
      <c r="L101" s="98"/>
      <c r="N101" s="877" t="s">
        <v>3069</v>
      </c>
      <c r="O101" s="50"/>
      <c r="P101" s="50"/>
      <c r="Q101" s="50"/>
      <c r="R101" s="167"/>
      <c r="U101" t="e">
        <f>- BIN non trouvé pour Transaction de crédit</f>
        <v>#NAME?</v>
      </c>
    </row>
    <row r="102" spans="1:21" x14ac:dyDescent="0.25">
      <c r="A102" s="146"/>
      <c r="B102" s="156"/>
      <c r="C102" s="156"/>
      <c r="D102" s="156"/>
      <c r="E102" s="156"/>
      <c r="F102" s="156"/>
      <c r="G102" s="156"/>
      <c r="H102" s="156">
        <v>0</v>
      </c>
      <c r="I102" s="142" t="s">
        <v>1103</v>
      </c>
      <c r="J102" s="142" t="s">
        <v>8507</v>
      </c>
      <c r="K102" s="156"/>
      <c r="L102" s="142"/>
      <c r="N102" s="877" t="s">
        <v>3054</v>
      </c>
      <c r="O102" s="50"/>
      <c r="P102" s="50"/>
      <c r="Q102" s="50"/>
      <c r="R102" s="167"/>
      <c r="U102">
        <v>4</v>
      </c>
    </row>
    <row r="103" spans="1:21" x14ac:dyDescent="0.25">
      <c r="A103" s="3999" t="s">
        <v>1117</v>
      </c>
      <c r="B103" s="3982"/>
      <c r="C103" s="3982"/>
      <c r="D103" s="3982"/>
      <c r="E103" s="3982"/>
      <c r="F103" s="3982"/>
      <c r="G103" s="3982"/>
      <c r="H103" s="3982"/>
      <c r="I103" s="3982"/>
      <c r="J103" s="3982"/>
      <c r="K103" s="3982"/>
      <c r="L103" s="3983"/>
      <c r="N103" s="877"/>
      <c r="O103" s="50"/>
      <c r="P103" s="50"/>
      <c r="Q103" s="50"/>
      <c r="R103" s="167"/>
      <c r="U103" t="s">
        <v>1109</v>
      </c>
    </row>
    <row r="104" spans="1:21" x14ac:dyDescent="0.25">
      <c r="A104" s="95" t="s">
        <v>1088</v>
      </c>
      <c r="B104" s="95" t="s">
        <v>1089</v>
      </c>
      <c r="C104" s="95" t="s">
        <v>1090</v>
      </c>
      <c r="D104" s="95" t="s">
        <v>1091</v>
      </c>
      <c r="E104" s="95" t="s">
        <v>1092</v>
      </c>
      <c r="F104" s="95" t="s">
        <v>1093</v>
      </c>
      <c r="G104" s="95" t="s">
        <v>1094</v>
      </c>
      <c r="H104" s="95" t="s">
        <v>1095</v>
      </c>
      <c r="I104" s="97" t="s">
        <v>1096</v>
      </c>
      <c r="J104" s="97"/>
      <c r="K104" s="218" t="s">
        <v>1846</v>
      </c>
      <c r="L104" s="219" t="s">
        <v>1848</v>
      </c>
      <c r="N104" s="878" t="s">
        <v>3070</v>
      </c>
      <c r="O104" s="879"/>
      <c r="P104" s="879"/>
      <c r="Q104" s="879"/>
      <c r="R104" s="880"/>
      <c r="U104">
        <v>3</v>
      </c>
    </row>
    <row r="105" spans="1:21" x14ac:dyDescent="0.25">
      <c r="A105" s="144">
        <v>1</v>
      </c>
      <c r="B105" s="138"/>
      <c r="C105" s="138"/>
      <c r="D105" s="138"/>
      <c r="E105" s="138"/>
      <c r="F105" s="138"/>
      <c r="G105" s="138"/>
      <c r="H105" s="138"/>
      <c r="I105" s="98"/>
      <c r="J105" s="98" t="s">
        <v>8498</v>
      </c>
      <c r="K105" s="138"/>
      <c r="L105" s="364" t="s">
        <v>1904</v>
      </c>
      <c r="N105" s="878" t="s">
        <v>3071</v>
      </c>
      <c r="O105" s="879"/>
      <c r="P105" s="879"/>
      <c r="Q105" s="879"/>
      <c r="R105" s="880"/>
      <c r="U105">
        <v>8</v>
      </c>
    </row>
    <row r="106" spans="1:21" x14ac:dyDescent="0.25">
      <c r="A106" s="144">
        <v>1</v>
      </c>
      <c r="B106" s="95"/>
      <c r="C106" s="95"/>
      <c r="D106" s="95"/>
      <c r="E106" s="95"/>
      <c r="F106" s="95"/>
      <c r="G106" s="95"/>
      <c r="H106" s="95"/>
      <c r="I106" s="368"/>
      <c r="J106" s="368"/>
      <c r="K106" s="138"/>
      <c r="L106" s="364" t="s">
        <v>1905</v>
      </c>
      <c r="N106" s="878" t="s">
        <v>3072</v>
      </c>
      <c r="O106" s="879"/>
      <c r="P106" s="879"/>
      <c r="Q106" s="879"/>
      <c r="R106" s="880"/>
      <c r="U106" t="s">
        <v>1111</v>
      </c>
    </row>
    <row r="107" spans="1:21" x14ac:dyDescent="0.25">
      <c r="A107" s="330">
        <v>1</v>
      </c>
      <c r="B107" s="332"/>
      <c r="C107" s="332"/>
      <c r="D107" s="332"/>
      <c r="E107" s="332"/>
      <c r="F107" s="332"/>
      <c r="G107" s="332"/>
      <c r="H107" s="332"/>
      <c r="I107" s="333" t="s">
        <v>1118</v>
      </c>
      <c r="J107" s="1173" t="s">
        <v>8498</v>
      </c>
      <c r="K107" s="1054" t="s">
        <v>1222</v>
      </c>
      <c r="L107" s="1055" t="s">
        <v>1906</v>
      </c>
      <c r="N107" s="878" t="s">
        <v>3073</v>
      </c>
      <c r="O107" s="879"/>
      <c r="P107" s="879"/>
      <c r="Q107" s="879"/>
      <c r="R107" s="880"/>
      <c r="U107" t="s">
        <v>1222</v>
      </c>
    </row>
    <row r="108" spans="1:21" x14ac:dyDescent="0.25">
      <c r="A108" s="330">
        <v>1</v>
      </c>
      <c r="B108" s="332"/>
      <c r="C108" s="332"/>
      <c r="D108" s="332"/>
      <c r="E108" s="332"/>
      <c r="F108" s="332"/>
      <c r="G108" s="332"/>
      <c r="H108" s="332"/>
      <c r="I108" s="334"/>
      <c r="J108" s="1174"/>
      <c r="K108" s="1054" t="s">
        <v>1222</v>
      </c>
      <c r="L108" s="1055" t="s">
        <v>1907</v>
      </c>
      <c r="N108" s="877" t="s">
        <v>3060</v>
      </c>
      <c r="O108" s="50"/>
      <c r="P108" s="50"/>
      <c r="Q108" s="50"/>
      <c r="R108" s="167"/>
      <c r="U108" t="s">
        <v>19579</v>
      </c>
    </row>
    <row r="109" spans="1:21" x14ac:dyDescent="0.25">
      <c r="A109" s="330">
        <v>1</v>
      </c>
      <c r="B109" s="332"/>
      <c r="C109" s="332"/>
      <c r="D109" s="332"/>
      <c r="E109" s="332"/>
      <c r="F109" s="332"/>
      <c r="G109" s="332"/>
      <c r="H109" s="332"/>
      <c r="I109" s="334"/>
      <c r="J109" s="1174"/>
      <c r="K109" s="1054" t="s">
        <v>1222</v>
      </c>
      <c r="L109" s="1055" t="s">
        <v>9521</v>
      </c>
      <c r="N109" s="877" t="s">
        <v>3074</v>
      </c>
      <c r="O109" s="50"/>
      <c r="P109" s="50"/>
      <c r="Q109" s="50"/>
      <c r="R109" s="167"/>
      <c r="U109" t="s">
        <v>8</v>
      </c>
    </row>
    <row r="110" spans="1:21" x14ac:dyDescent="0.25">
      <c r="A110" s="144">
        <v>1</v>
      </c>
      <c r="B110" s="138"/>
      <c r="C110" s="138"/>
      <c r="D110" s="138"/>
      <c r="E110" s="138"/>
      <c r="F110" s="138"/>
      <c r="G110" s="138"/>
      <c r="H110" s="138"/>
      <c r="I110" s="98"/>
      <c r="J110" s="98"/>
      <c r="K110" s="138"/>
      <c r="L110" s="364" t="s">
        <v>1908</v>
      </c>
      <c r="N110" s="877" t="s">
        <v>3062</v>
      </c>
      <c r="O110" s="50"/>
      <c r="P110" s="50"/>
      <c r="Q110" s="50"/>
      <c r="R110" s="167"/>
      <c r="U110" t="s">
        <v>8</v>
      </c>
    </row>
    <row r="111" spans="1:21" x14ac:dyDescent="0.25">
      <c r="A111" s="144"/>
      <c r="B111" s="138">
        <v>1</v>
      </c>
      <c r="C111" s="138"/>
      <c r="D111" s="138"/>
      <c r="E111" s="138"/>
      <c r="F111" s="138"/>
      <c r="G111" s="138"/>
      <c r="H111" s="138"/>
      <c r="I111" s="98" t="s">
        <v>1119</v>
      </c>
      <c r="J111" s="98" t="s">
        <v>8499</v>
      </c>
      <c r="L111" s="364" t="s">
        <v>1898</v>
      </c>
      <c r="N111" s="877" t="s">
        <v>3075</v>
      </c>
      <c r="O111" s="50"/>
      <c r="P111" s="50"/>
      <c r="Q111" s="50"/>
      <c r="R111" s="167"/>
      <c r="U111" t="s">
        <v>8</v>
      </c>
    </row>
    <row r="112" spans="1:21" x14ac:dyDescent="0.25">
      <c r="A112" s="144"/>
      <c r="B112" s="138"/>
      <c r="C112" s="138">
        <v>1</v>
      </c>
      <c r="D112" s="138"/>
      <c r="E112" s="138"/>
      <c r="F112" s="138"/>
      <c r="G112" s="138"/>
      <c r="H112" s="138"/>
      <c r="I112" s="98" t="s">
        <v>1120</v>
      </c>
      <c r="J112" s="98" t="s">
        <v>8500</v>
      </c>
      <c r="L112" s="364" t="s">
        <v>1898</v>
      </c>
      <c r="N112" s="877" t="s">
        <v>3062</v>
      </c>
      <c r="O112" s="50"/>
      <c r="P112" s="50"/>
      <c r="Q112" s="50"/>
      <c r="R112" s="167"/>
      <c r="U112" t="s">
        <v>19559</v>
      </c>
    </row>
    <row r="113" spans="1:21" x14ac:dyDescent="0.25">
      <c r="A113" s="144"/>
      <c r="B113" s="138"/>
      <c r="C113" s="138"/>
      <c r="D113" s="138">
        <v>1</v>
      </c>
      <c r="E113" s="138"/>
      <c r="F113" s="138"/>
      <c r="G113" s="138"/>
      <c r="H113" s="138"/>
      <c r="I113" s="98" t="s">
        <v>1121</v>
      </c>
      <c r="J113" s="98" t="s">
        <v>8501</v>
      </c>
      <c r="L113" s="364" t="s">
        <v>1909</v>
      </c>
      <c r="N113" s="877" t="s">
        <v>3076</v>
      </c>
      <c r="O113" s="50"/>
      <c r="P113" s="50"/>
      <c r="Q113" s="50"/>
      <c r="R113" s="167"/>
      <c r="U113">
        <v>7</v>
      </c>
    </row>
    <row r="114" spans="1:21" x14ac:dyDescent="0.25">
      <c r="A114" s="144"/>
      <c r="B114" s="138"/>
      <c r="C114" s="138"/>
      <c r="D114" s="138"/>
      <c r="E114" s="138">
        <v>1</v>
      </c>
      <c r="F114" s="138"/>
      <c r="G114" s="138"/>
      <c r="H114" s="138"/>
      <c r="I114" s="98" t="s">
        <v>1122</v>
      </c>
      <c r="J114" s="98" t="s">
        <v>8502</v>
      </c>
      <c r="L114" s="98" t="s">
        <v>1910</v>
      </c>
      <c r="N114" s="877" t="s">
        <v>3077</v>
      </c>
      <c r="O114" s="50"/>
      <c r="P114" s="50"/>
      <c r="Q114" s="50"/>
      <c r="R114" s="167"/>
      <c r="U114" t="s">
        <v>1112</v>
      </c>
    </row>
    <row r="115" spans="1:21" x14ac:dyDescent="0.25">
      <c r="A115" s="144"/>
      <c r="B115" s="138"/>
      <c r="C115" s="138"/>
      <c r="D115" s="138"/>
      <c r="E115" s="138"/>
      <c r="F115" s="138">
        <v>0</v>
      </c>
      <c r="G115" s="138"/>
      <c r="H115" s="138"/>
      <c r="I115" s="98" t="s">
        <v>1103</v>
      </c>
      <c r="J115" s="98" t="s">
        <v>8503</v>
      </c>
      <c r="L115" s="98"/>
      <c r="N115" s="877" t="s">
        <v>3078</v>
      </c>
      <c r="O115" s="50"/>
      <c r="P115" s="50"/>
      <c r="Q115" s="50"/>
      <c r="R115" s="167"/>
      <c r="U115" t="s">
        <v>19580</v>
      </c>
    </row>
    <row r="116" spans="1:21" x14ac:dyDescent="0.25">
      <c r="A116" s="144"/>
      <c r="B116" s="138"/>
      <c r="C116" s="138"/>
      <c r="D116" s="138"/>
      <c r="E116" s="138"/>
      <c r="F116" s="138"/>
      <c r="G116" s="138">
        <v>0</v>
      </c>
      <c r="H116" s="138"/>
      <c r="I116" s="98" t="s">
        <v>1103</v>
      </c>
      <c r="J116" s="98" t="s">
        <v>8504</v>
      </c>
      <c r="L116" s="145"/>
      <c r="N116" s="877" t="s">
        <v>3079</v>
      </c>
      <c r="O116" s="50"/>
      <c r="P116" s="50"/>
      <c r="Q116" s="50"/>
      <c r="R116" s="167"/>
      <c r="U116" t="s">
        <v>8</v>
      </c>
    </row>
    <row r="117" spans="1:21" x14ac:dyDescent="0.25">
      <c r="A117" s="146"/>
      <c r="B117" s="156"/>
      <c r="C117" s="156"/>
      <c r="D117" s="156"/>
      <c r="E117" s="156"/>
      <c r="F117" s="156"/>
      <c r="G117" s="156"/>
      <c r="H117" s="156">
        <v>0</v>
      </c>
      <c r="I117" s="142" t="s">
        <v>1103</v>
      </c>
      <c r="J117" s="142" t="s">
        <v>8505</v>
      </c>
      <c r="K117" s="8"/>
      <c r="L117" s="78"/>
      <c r="N117" s="877" t="s">
        <v>3067</v>
      </c>
      <c r="O117" s="50"/>
      <c r="P117" s="50"/>
      <c r="Q117" s="50"/>
      <c r="R117" s="167"/>
      <c r="U117" t="s">
        <v>8</v>
      </c>
    </row>
    <row r="118" spans="1:21" x14ac:dyDescent="0.25">
      <c r="A118" s="3999" t="s">
        <v>1123</v>
      </c>
      <c r="B118" s="3982"/>
      <c r="C118" s="3982"/>
      <c r="D118" s="3982"/>
      <c r="E118" s="3982"/>
      <c r="F118" s="3982"/>
      <c r="G118" s="3982"/>
      <c r="H118" s="3982"/>
      <c r="I118" s="3982"/>
      <c r="J118" s="3982"/>
      <c r="K118" s="3982"/>
      <c r="L118" s="3983"/>
      <c r="N118" s="877" t="s">
        <v>3068</v>
      </c>
      <c r="O118" s="50"/>
      <c r="P118" s="50"/>
      <c r="Q118" s="50"/>
      <c r="R118" s="167"/>
      <c r="U118" t="s">
        <v>8</v>
      </c>
    </row>
    <row r="119" spans="1:21" x14ac:dyDescent="0.25">
      <c r="A119" s="95" t="s">
        <v>1088</v>
      </c>
      <c r="B119" s="95" t="s">
        <v>1089</v>
      </c>
      <c r="C119" s="95" t="s">
        <v>1090</v>
      </c>
      <c r="D119" s="95" t="s">
        <v>1091</v>
      </c>
      <c r="E119" s="95" t="s">
        <v>1092</v>
      </c>
      <c r="F119" s="95" t="s">
        <v>1093</v>
      </c>
      <c r="G119" s="95" t="s">
        <v>1094</v>
      </c>
      <c r="H119" s="95" t="s">
        <v>1095</v>
      </c>
      <c r="I119" s="97" t="s">
        <v>1096</v>
      </c>
      <c r="J119" s="97"/>
      <c r="K119" s="218" t="s">
        <v>1846</v>
      </c>
      <c r="L119" s="219" t="s">
        <v>1848</v>
      </c>
      <c r="N119" s="877" t="s">
        <v>3069</v>
      </c>
      <c r="O119" s="50"/>
      <c r="P119" s="50"/>
      <c r="Q119" s="50"/>
      <c r="R119" s="167"/>
      <c r="U119" t="s">
        <v>19559</v>
      </c>
    </row>
    <row r="120" spans="1:21" x14ac:dyDescent="0.25">
      <c r="A120" s="144">
        <v>1</v>
      </c>
      <c r="B120" s="138"/>
      <c r="C120" s="138"/>
      <c r="D120" s="138"/>
      <c r="E120" s="138"/>
      <c r="F120" s="138"/>
      <c r="G120" s="138"/>
      <c r="H120" s="138"/>
      <c r="I120" s="98" t="s">
        <v>1124</v>
      </c>
      <c r="J120" s="98" t="s">
        <v>8508</v>
      </c>
      <c r="K120" s="138"/>
      <c r="L120" s="216" t="s">
        <v>1847</v>
      </c>
      <c r="N120" s="877" t="s">
        <v>3054</v>
      </c>
      <c r="O120" s="50"/>
      <c r="P120" s="50"/>
      <c r="Q120" s="50"/>
      <c r="R120" s="167"/>
      <c r="U120">
        <v>6</v>
      </c>
    </row>
    <row r="121" spans="1:21" x14ac:dyDescent="0.25">
      <c r="A121" s="144"/>
      <c r="B121" s="138">
        <v>1</v>
      </c>
      <c r="C121" s="138"/>
      <c r="D121" s="138"/>
      <c r="E121" s="138"/>
      <c r="F121" s="138"/>
      <c r="G121" s="138"/>
      <c r="H121" s="138"/>
      <c r="I121" s="98" t="s">
        <v>1125</v>
      </c>
      <c r="J121" s="98" t="s">
        <v>8509</v>
      </c>
      <c r="K121" s="1054" t="s">
        <v>1222</v>
      </c>
      <c r="L121" s="216" t="s">
        <v>1847</v>
      </c>
      <c r="N121" s="877"/>
      <c r="O121" s="50"/>
      <c r="P121" s="50"/>
      <c r="Q121" s="50"/>
      <c r="R121" s="167"/>
      <c r="U121" t="s">
        <v>1291</v>
      </c>
    </row>
    <row r="122" spans="1:21" x14ac:dyDescent="0.25">
      <c r="A122" s="144"/>
      <c r="B122" s="138"/>
      <c r="C122" s="138">
        <v>1</v>
      </c>
      <c r="D122" s="138"/>
      <c r="E122" s="138"/>
      <c r="F122" s="138"/>
      <c r="G122" s="138"/>
      <c r="H122" s="138"/>
      <c r="I122" s="98" t="s">
        <v>1126</v>
      </c>
      <c r="J122" s="98" t="s">
        <v>8510</v>
      </c>
      <c r="K122" s="138"/>
      <c r="L122" s="216" t="s">
        <v>1847</v>
      </c>
      <c r="N122" s="878" t="s">
        <v>3080</v>
      </c>
      <c r="O122" s="879"/>
      <c r="P122" s="879"/>
      <c r="Q122" s="879"/>
      <c r="R122" s="880"/>
      <c r="U122">
        <v>5</v>
      </c>
    </row>
    <row r="123" spans="1:21" x14ac:dyDescent="0.25">
      <c r="A123" s="144"/>
      <c r="B123" s="138"/>
      <c r="C123" s="138"/>
      <c r="D123" s="138">
        <v>1</v>
      </c>
      <c r="E123" s="138"/>
      <c r="F123" s="138"/>
      <c r="G123" s="138"/>
      <c r="H123" s="138"/>
      <c r="I123" s="98" t="s">
        <v>1127</v>
      </c>
      <c r="J123" s="98" t="s">
        <v>8511</v>
      </c>
      <c r="K123" s="1054" t="s">
        <v>1222</v>
      </c>
      <c r="L123" s="364" t="s">
        <v>1911</v>
      </c>
      <c r="N123" s="878" t="s">
        <v>3081</v>
      </c>
      <c r="O123" s="879"/>
      <c r="P123" s="879"/>
      <c r="Q123" s="879"/>
      <c r="R123" s="880"/>
      <c r="U123" t="s">
        <v>1292</v>
      </c>
    </row>
    <row r="124" spans="1:21" x14ac:dyDescent="0.25">
      <c r="A124" s="144"/>
      <c r="B124" s="138"/>
      <c r="C124" s="138"/>
      <c r="D124" s="138"/>
      <c r="E124" s="138">
        <v>0</v>
      </c>
      <c r="F124" s="138"/>
      <c r="G124" s="138"/>
      <c r="H124" s="138"/>
      <c r="I124" s="98" t="s">
        <v>1103</v>
      </c>
      <c r="J124" s="98" t="s">
        <v>8512</v>
      </c>
      <c r="K124" s="138"/>
      <c r="L124" s="98"/>
      <c r="N124" s="878" t="s">
        <v>3082</v>
      </c>
      <c r="O124" s="879"/>
      <c r="P124" s="879"/>
      <c r="Q124" s="879"/>
      <c r="R124" s="880"/>
      <c r="U124" t="s">
        <v>1115</v>
      </c>
    </row>
    <row r="125" spans="1:21" x14ac:dyDescent="0.25">
      <c r="A125" s="144"/>
      <c r="B125" s="138"/>
      <c r="C125" s="138"/>
      <c r="D125" s="138"/>
      <c r="E125" s="138"/>
      <c r="F125" s="138">
        <v>0</v>
      </c>
      <c r="G125" s="138"/>
      <c r="H125" s="138"/>
      <c r="I125" s="98" t="s">
        <v>1103</v>
      </c>
      <c r="J125" s="98" t="s">
        <v>8513</v>
      </c>
      <c r="K125" s="138"/>
      <c r="L125" s="98"/>
      <c r="N125" s="878" t="s">
        <v>3083</v>
      </c>
      <c r="O125" s="879"/>
      <c r="P125" s="879"/>
      <c r="Q125" s="879"/>
      <c r="R125" s="880"/>
      <c r="U125">
        <v>3</v>
      </c>
    </row>
    <row r="126" spans="1:21" x14ac:dyDescent="0.25">
      <c r="A126" s="144"/>
      <c r="B126" s="138"/>
      <c r="C126" s="138"/>
      <c r="D126" s="138"/>
      <c r="E126" s="138"/>
      <c r="F126" s="138"/>
      <c r="G126" s="138">
        <v>0</v>
      </c>
      <c r="H126" s="138"/>
      <c r="I126" s="98" t="s">
        <v>1103</v>
      </c>
      <c r="J126" s="98" t="s">
        <v>8514</v>
      </c>
      <c r="K126" s="138"/>
      <c r="L126" s="98"/>
      <c r="N126" s="878" t="s">
        <v>3084</v>
      </c>
      <c r="O126" s="879"/>
      <c r="P126" s="879"/>
      <c r="Q126" s="879"/>
      <c r="R126" s="880"/>
      <c r="U126" t="s">
        <v>1293</v>
      </c>
    </row>
    <row r="127" spans="1:21" x14ac:dyDescent="0.25">
      <c r="A127" s="144"/>
      <c r="B127" s="138"/>
      <c r="C127" s="138"/>
      <c r="D127" s="138"/>
      <c r="E127" s="138"/>
      <c r="F127" s="138"/>
      <c r="G127" s="138"/>
      <c r="H127" s="138">
        <v>0</v>
      </c>
      <c r="I127" s="142" t="s">
        <v>1103</v>
      </c>
      <c r="J127" s="98" t="s">
        <v>8515</v>
      </c>
      <c r="K127" s="138"/>
      <c r="L127" s="142"/>
      <c r="N127" s="878" t="s">
        <v>3085</v>
      </c>
      <c r="O127" s="879"/>
      <c r="P127" s="879"/>
      <c r="Q127" s="879"/>
      <c r="R127" s="880"/>
      <c r="U127">
        <v>4</v>
      </c>
    </row>
    <row r="128" spans="1:21" x14ac:dyDescent="0.25">
      <c r="A128" s="4389"/>
      <c r="B128" s="4390"/>
      <c r="C128" s="4390"/>
      <c r="D128" s="4390"/>
      <c r="E128" s="4390"/>
      <c r="F128" s="4390"/>
      <c r="G128" s="4390"/>
      <c r="H128" s="4390"/>
      <c r="I128" s="4390"/>
      <c r="J128" s="4390"/>
      <c r="K128" s="4390"/>
      <c r="L128" s="4391"/>
      <c r="N128" s="877" t="s">
        <v>3086</v>
      </c>
      <c r="O128" s="50"/>
      <c r="P128" s="50"/>
      <c r="Q128" s="50"/>
      <c r="R128" s="167"/>
      <c r="U128">
        <v>8</v>
      </c>
    </row>
    <row r="129" spans="1:21" x14ac:dyDescent="0.25">
      <c r="A129" s="4392"/>
      <c r="B129" s="4019"/>
      <c r="C129" s="4019"/>
      <c r="D129" s="4019"/>
      <c r="E129" s="4019"/>
      <c r="F129" s="4019"/>
      <c r="G129" s="4019"/>
      <c r="H129" s="4019"/>
      <c r="I129" s="4019"/>
      <c r="J129" s="4019"/>
      <c r="K129" s="4019"/>
      <c r="L129" s="4393"/>
      <c r="N129" s="877" t="s">
        <v>3087</v>
      </c>
      <c r="O129" s="50"/>
      <c r="P129" s="50"/>
      <c r="Q129" s="50"/>
      <c r="R129" s="167"/>
      <c r="U129" t="s">
        <v>1118</v>
      </c>
    </row>
    <row r="130" spans="1:21" x14ac:dyDescent="0.25">
      <c r="A130" s="4387"/>
      <c r="B130" s="4013"/>
      <c r="C130" s="4013"/>
      <c r="D130" s="4013"/>
      <c r="E130" s="4013"/>
      <c r="F130" s="4013"/>
      <c r="G130" s="4013"/>
      <c r="H130" s="4013"/>
      <c r="I130" s="4013"/>
      <c r="J130" s="4013"/>
      <c r="K130" s="4013"/>
      <c r="L130" s="4388"/>
      <c r="N130" s="877" t="s">
        <v>3088</v>
      </c>
      <c r="O130" s="50"/>
      <c r="P130" s="50"/>
      <c r="Q130" s="50"/>
      <c r="R130" s="167"/>
      <c r="U130" t="s">
        <v>19581</v>
      </c>
    </row>
    <row r="131" spans="1:21" x14ac:dyDescent="0.25">
      <c r="N131" s="877" t="s">
        <v>3089</v>
      </c>
      <c r="O131" s="50"/>
      <c r="P131" s="50"/>
      <c r="Q131" s="50"/>
      <c r="R131" s="167"/>
      <c r="U131" t="s">
        <v>8</v>
      </c>
    </row>
    <row r="132" spans="1:21" x14ac:dyDescent="0.25">
      <c r="N132" s="877" t="s">
        <v>3090</v>
      </c>
      <c r="O132" s="50"/>
      <c r="P132" s="50"/>
      <c r="Q132" s="50"/>
      <c r="R132" s="167"/>
      <c r="U132" t="s">
        <v>8</v>
      </c>
    </row>
    <row r="133" spans="1:21" x14ac:dyDescent="0.25">
      <c r="N133" s="877" t="s">
        <v>3091</v>
      </c>
      <c r="O133" s="50"/>
      <c r="P133" s="50"/>
      <c r="Q133" s="50"/>
      <c r="R133" s="167"/>
      <c r="U133" t="s">
        <v>8</v>
      </c>
    </row>
    <row r="134" spans="1:21" x14ac:dyDescent="0.25">
      <c r="N134" s="877" t="s">
        <v>3089</v>
      </c>
      <c r="O134" s="50"/>
      <c r="P134" s="50"/>
      <c r="Q134" s="50"/>
      <c r="R134" s="167"/>
      <c r="U134" t="s">
        <v>19582</v>
      </c>
    </row>
    <row r="135" spans="1:21" x14ac:dyDescent="0.25">
      <c r="N135" s="877" t="s">
        <v>3092</v>
      </c>
      <c r="O135" s="50"/>
      <c r="P135" s="50"/>
      <c r="Q135" s="50"/>
      <c r="R135" s="167"/>
      <c r="U135">
        <v>8</v>
      </c>
    </row>
    <row r="136" spans="1:21" ht="90" x14ac:dyDescent="0.25">
      <c r="N136" s="877" t="s">
        <v>3093</v>
      </c>
      <c r="O136" s="50"/>
      <c r="P136" s="50"/>
      <c r="Q136" s="50"/>
      <c r="R136" s="167"/>
      <c r="U136" s="2977" t="s">
        <v>19583</v>
      </c>
    </row>
    <row r="137" spans="1:21" x14ac:dyDescent="0.25">
      <c r="N137" s="877" t="s">
        <v>3089</v>
      </c>
      <c r="O137" s="50"/>
      <c r="P137" s="50"/>
      <c r="Q137" s="50"/>
      <c r="R137" s="167"/>
      <c r="U137" t="s">
        <v>19554</v>
      </c>
    </row>
    <row r="138" spans="1:21" x14ac:dyDescent="0.25">
      <c r="N138" s="877" t="s">
        <v>3094</v>
      </c>
      <c r="O138" s="50"/>
      <c r="P138" s="50"/>
      <c r="Q138" s="50"/>
      <c r="R138" s="167"/>
      <c r="U138" t="s">
        <v>396</v>
      </c>
    </row>
    <row r="139" spans="1:21" x14ac:dyDescent="0.25">
      <c r="N139" s="877" t="s">
        <v>3095</v>
      </c>
      <c r="O139" s="50"/>
      <c r="P139" s="50"/>
      <c r="Q139" s="50"/>
      <c r="R139" s="167"/>
      <c r="U139" t="s">
        <v>19555</v>
      </c>
    </row>
    <row r="140" spans="1:21" x14ac:dyDescent="0.25">
      <c r="N140" s="877" t="s">
        <v>3068</v>
      </c>
      <c r="O140" s="50"/>
      <c r="P140" s="50"/>
      <c r="Q140" s="50"/>
      <c r="R140" s="167"/>
      <c r="U140" t="s">
        <v>396</v>
      </c>
    </row>
    <row r="141" spans="1:21" x14ac:dyDescent="0.25">
      <c r="N141" s="877" t="s">
        <v>3069</v>
      </c>
      <c r="O141" s="50"/>
      <c r="P141" s="50"/>
      <c r="Q141" s="50"/>
      <c r="R141" s="167"/>
      <c r="U141" t="s">
        <v>19555</v>
      </c>
    </row>
    <row r="142" spans="1:21" x14ac:dyDescent="0.25">
      <c r="N142" s="877" t="s">
        <v>3054</v>
      </c>
      <c r="O142" s="50"/>
      <c r="P142" s="50"/>
      <c r="Q142" s="50"/>
      <c r="R142" s="167"/>
      <c r="U142" t="s">
        <v>19556</v>
      </c>
    </row>
    <row r="143" spans="1:21" x14ac:dyDescent="0.25">
      <c r="N143" s="877"/>
      <c r="O143" s="50"/>
      <c r="P143" s="50"/>
      <c r="Q143" s="50"/>
      <c r="R143" s="167"/>
      <c r="U143">
        <v>8</v>
      </c>
    </row>
    <row r="144" spans="1:21" ht="120" x14ac:dyDescent="0.25">
      <c r="N144" s="878" t="s">
        <v>3096</v>
      </c>
      <c r="O144" s="879"/>
      <c r="P144" s="879"/>
      <c r="Q144" s="879"/>
      <c r="R144" s="880"/>
      <c r="U144" s="2977" t="s">
        <v>19584</v>
      </c>
    </row>
    <row r="145" spans="14:21" x14ac:dyDescent="0.25">
      <c r="N145" s="878"/>
      <c r="O145" s="879"/>
      <c r="P145" s="879"/>
      <c r="Q145" s="879"/>
      <c r="R145" s="880"/>
      <c r="U145" t="s">
        <v>1222</v>
      </c>
    </row>
    <row r="146" spans="14:21" x14ac:dyDescent="0.25">
      <c r="N146" s="878" t="s">
        <v>3097</v>
      </c>
      <c r="O146" s="879"/>
      <c r="P146" s="879"/>
      <c r="Q146" s="879"/>
      <c r="R146" s="880"/>
      <c r="U146" t="s">
        <v>3238</v>
      </c>
    </row>
    <row r="147" spans="14:21" x14ac:dyDescent="0.25">
      <c r="N147" s="878" t="s">
        <v>3098</v>
      </c>
      <c r="O147" s="879"/>
      <c r="P147" s="879"/>
      <c r="Q147" s="879"/>
      <c r="R147" s="880"/>
      <c r="U147" t="s">
        <v>8</v>
      </c>
    </row>
    <row r="148" spans="14:21" x14ac:dyDescent="0.25">
      <c r="N148" s="878" t="s">
        <v>3099</v>
      </c>
      <c r="O148" s="879"/>
      <c r="P148" s="879"/>
      <c r="Q148" s="879"/>
      <c r="R148" s="880"/>
      <c r="U148" t="s">
        <v>8</v>
      </c>
    </row>
    <row r="149" spans="14:21" x14ac:dyDescent="0.25">
      <c r="N149" s="878" t="s">
        <v>3100</v>
      </c>
      <c r="O149" s="879"/>
      <c r="P149" s="879"/>
      <c r="Q149" s="879"/>
      <c r="R149" s="880"/>
      <c r="U149" t="s">
        <v>19585</v>
      </c>
    </row>
    <row r="150" spans="14:21" x14ac:dyDescent="0.25">
      <c r="N150" s="878" t="s">
        <v>3101</v>
      </c>
      <c r="O150" s="879"/>
      <c r="P150" s="879"/>
      <c r="Q150" s="879"/>
      <c r="R150" s="880"/>
      <c r="U150">
        <v>8</v>
      </c>
    </row>
    <row r="151" spans="14:21" ht="409.5" x14ac:dyDescent="0.25">
      <c r="N151" s="878" t="s">
        <v>3102</v>
      </c>
      <c r="O151" s="879"/>
      <c r="P151" s="879"/>
      <c r="Q151" s="879"/>
      <c r="R151" s="880"/>
      <c r="U151" s="2977" t="s">
        <v>19586</v>
      </c>
    </row>
    <row r="152" spans="14:21" x14ac:dyDescent="0.25">
      <c r="N152" s="878" t="s">
        <v>3103</v>
      </c>
      <c r="O152" s="879"/>
      <c r="P152" s="879"/>
      <c r="Q152" s="879"/>
      <c r="R152" s="880"/>
      <c r="U152">
        <v>5</v>
      </c>
    </row>
    <row r="153" spans="14:21" x14ac:dyDescent="0.25">
      <c r="N153" s="877" t="s">
        <v>3060</v>
      </c>
      <c r="O153" s="50"/>
      <c r="P153" s="50"/>
      <c r="Q153" s="50"/>
      <c r="R153" s="167"/>
      <c r="U153">
        <v>8</v>
      </c>
    </row>
    <row r="154" spans="14:21" x14ac:dyDescent="0.25">
      <c r="N154" s="877" t="s">
        <v>3104</v>
      </c>
      <c r="O154" s="50"/>
      <c r="P154" s="50"/>
      <c r="Q154" s="50"/>
      <c r="R154" s="167"/>
      <c r="U154" t="s">
        <v>19587</v>
      </c>
    </row>
    <row r="155" spans="14:21" x14ac:dyDescent="0.25">
      <c r="N155" s="877" t="s">
        <v>3089</v>
      </c>
      <c r="O155" s="50"/>
      <c r="P155" s="50"/>
      <c r="Q155" s="50"/>
      <c r="R155" s="167"/>
      <c r="U155" t="s">
        <v>1847</v>
      </c>
    </row>
    <row r="156" spans="14:21" x14ac:dyDescent="0.25">
      <c r="N156" s="877" t="s">
        <v>3105</v>
      </c>
      <c r="O156" s="50"/>
      <c r="P156" s="50"/>
      <c r="Q156" s="50"/>
      <c r="R156" s="167"/>
      <c r="U156">
        <v>7</v>
      </c>
    </row>
    <row r="157" spans="14:21" x14ac:dyDescent="0.25">
      <c r="N157" s="877" t="s">
        <v>3089</v>
      </c>
      <c r="O157" s="50"/>
      <c r="P157" s="50"/>
      <c r="Q157" s="50"/>
      <c r="R157" s="167"/>
      <c r="U157" t="s">
        <v>19588</v>
      </c>
    </row>
    <row r="158" spans="14:21" x14ac:dyDescent="0.25">
      <c r="N158" s="877" t="s">
        <v>3106</v>
      </c>
      <c r="O158" s="50"/>
      <c r="P158" s="50"/>
      <c r="Q158" s="50"/>
      <c r="R158" s="167"/>
      <c r="U158" t="s">
        <v>19589</v>
      </c>
    </row>
    <row r="159" spans="14:21" x14ac:dyDescent="0.25">
      <c r="N159" s="877" t="s">
        <v>3089</v>
      </c>
      <c r="O159" s="50"/>
      <c r="P159" s="50"/>
      <c r="Q159" s="50"/>
      <c r="R159" s="167"/>
      <c r="U159" t="s">
        <v>19590</v>
      </c>
    </row>
    <row r="160" spans="14:21" x14ac:dyDescent="0.25">
      <c r="N160" s="877" t="s">
        <v>3107</v>
      </c>
      <c r="O160" s="50"/>
      <c r="P160" s="50"/>
      <c r="Q160" s="50"/>
      <c r="R160" s="167"/>
      <c r="U160" t="s">
        <v>1847</v>
      </c>
    </row>
    <row r="161" spans="14:21" x14ac:dyDescent="0.25">
      <c r="N161" s="877" t="s">
        <v>3089</v>
      </c>
      <c r="O161" s="50"/>
      <c r="P161" s="50"/>
      <c r="Q161" s="50"/>
      <c r="R161" s="167"/>
      <c r="U161">
        <v>6</v>
      </c>
    </row>
    <row r="162" spans="14:21" x14ac:dyDescent="0.25">
      <c r="N162" s="877" t="s">
        <v>3108</v>
      </c>
      <c r="O162" s="50"/>
      <c r="P162" s="50"/>
      <c r="Q162" s="50"/>
      <c r="R162" s="167"/>
      <c r="U162" t="s">
        <v>19591</v>
      </c>
    </row>
    <row r="163" spans="14:21" x14ac:dyDescent="0.25">
      <c r="N163" s="877" t="s">
        <v>3089</v>
      </c>
      <c r="O163" s="50"/>
      <c r="P163" s="50"/>
      <c r="Q163" s="50"/>
      <c r="R163" s="167"/>
      <c r="U163" t="s">
        <v>1847</v>
      </c>
    </row>
    <row r="164" spans="14:21" x14ac:dyDescent="0.25">
      <c r="N164" s="877" t="s">
        <v>3109</v>
      </c>
      <c r="O164" s="50"/>
      <c r="P164" s="50"/>
      <c r="Q164" s="50"/>
      <c r="R164" s="167"/>
      <c r="U164">
        <v>5</v>
      </c>
    </row>
    <row r="165" spans="14:21" x14ac:dyDescent="0.25">
      <c r="N165" s="877" t="s">
        <v>3089</v>
      </c>
      <c r="O165" s="50"/>
      <c r="P165" s="50"/>
      <c r="Q165" s="50"/>
      <c r="R165" s="167"/>
      <c r="U165" t="s">
        <v>19592</v>
      </c>
    </row>
    <row r="166" spans="14:21" x14ac:dyDescent="0.25">
      <c r="N166" s="877" t="s">
        <v>3110</v>
      </c>
      <c r="O166" s="50"/>
      <c r="P166" s="50"/>
      <c r="Q166" s="50"/>
      <c r="R166" s="167"/>
      <c r="U166" t="s">
        <v>1847</v>
      </c>
    </row>
    <row r="167" spans="14:21" x14ac:dyDescent="0.25">
      <c r="N167" s="877"/>
      <c r="O167" s="50"/>
      <c r="P167" s="50"/>
      <c r="Q167" s="50"/>
      <c r="R167" s="167"/>
      <c r="U167" t="s">
        <v>19593</v>
      </c>
    </row>
    <row r="168" spans="14:21" x14ac:dyDescent="0.25">
      <c r="N168" s="877" t="s">
        <v>3068</v>
      </c>
      <c r="O168" s="50"/>
      <c r="P168" s="50"/>
      <c r="Q168" s="50"/>
      <c r="R168" s="167"/>
      <c r="U168" t="s">
        <v>19589</v>
      </c>
    </row>
    <row r="169" spans="14:21" x14ac:dyDescent="0.25">
      <c r="N169" s="877" t="s">
        <v>3069</v>
      </c>
      <c r="O169" s="50"/>
      <c r="P169" s="50"/>
      <c r="Q169" s="50"/>
      <c r="R169" s="167"/>
      <c r="U169" t="s">
        <v>19594</v>
      </c>
    </row>
    <row r="170" spans="14:21" x14ac:dyDescent="0.25">
      <c r="N170" s="877" t="s">
        <v>3054</v>
      </c>
      <c r="O170" s="50"/>
      <c r="P170" s="50"/>
      <c r="Q170" s="50"/>
      <c r="R170" s="167"/>
    </row>
    <row r="171" spans="14:21" x14ac:dyDescent="0.25">
      <c r="N171" s="877"/>
      <c r="O171" s="50"/>
      <c r="P171" s="50"/>
      <c r="Q171" s="50"/>
      <c r="R171" s="167"/>
    </row>
    <row r="172" spans="14:21" x14ac:dyDescent="0.25">
      <c r="N172" s="877" t="s">
        <v>3111</v>
      </c>
      <c r="O172" s="50"/>
      <c r="P172" s="50"/>
      <c r="Q172" s="50"/>
      <c r="R172" s="167"/>
    </row>
    <row r="173" spans="14:21" x14ac:dyDescent="0.25">
      <c r="N173" s="877" t="s">
        <v>3112</v>
      </c>
      <c r="O173" s="50"/>
      <c r="P173" s="50"/>
      <c r="Q173" s="50"/>
      <c r="R173" s="167"/>
    </row>
    <row r="174" spans="14:21" x14ac:dyDescent="0.25">
      <c r="N174" s="878" t="s">
        <v>3057</v>
      </c>
      <c r="O174" s="879"/>
      <c r="P174" s="879"/>
      <c r="Q174" s="879"/>
      <c r="R174" s="880"/>
    </row>
    <row r="175" spans="14:21" x14ac:dyDescent="0.25">
      <c r="N175" s="878" t="s">
        <v>3058</v>
      </c>
      <c r="O175" s="879"/>
      <c r="P175" s="879"/>
      <c r="Q175" s="879"/>
      <c r="R175" s="880"/>
    </row>
    <row r="176" spans="14:21" x14ac:dyDescent="0.25">
      <c r="N176" s="878" t="s">
        <v>3059</v>
      </c>
      <c r="O176" s="879"/>
      <c r="P176" s="879"/>
      <c r="Q176" s="879"/>
      <c r="R176" s="880"/>
    </row>
    <row r="177" spans="14:18" x14ac:dyDescent="0.25">
      <c r="N177" s="877" t="s">
        <v>3113</v>
      </c>
      <c r="O177" s="50"/>
      <c r="P177" s="50"/>
      <c r="Q177" s="50"/>
      <c r="R177" s="167"/>
    </row>
    <row r="178" spans="14:18" x14ac:dyDescent="0.25">
      <c r="N178" s="877" t="s">
        <v>3114</v>
      </c>
      <c r="O178" s="50"/>
      <c r="P178" s="50"/>
      <c r="Q178" s="50"/>
      <c r="R178" s="167"/>
    </row>
    <row r="179" spans="14:18" x14ac:dyDescent="0.25">
      <c r="N179" s="877" t="s">
        <v>3115</v>
      </c>
      <c r="O179" s="50"/>
      <c r="P179" s="50"/>
      <c r="Q179" s="50"/>
      <c r="R179" s="167"/>
    </row>
    <row r="180" spans="14:18" x14ac:dyDescent="0.25">
      <c r="N180" s="877" t="s">
        <v>3116</v>
      </c>
      <c r="O180" s="50"/>
      <c r="P180" s="50"/>
      <c r="Q180" s="50"/>
      <c r="R180" s="167"/>
    </row>
    <row r="181" spans="14:18" x14ac:dyDescent="0.25">
      <c r="N181" s="877" t="s">
        <v>3069</v>
      </c>
      <c r="O181" s="50"/>
      <c r="P181" s="50"/>
      <c r="Q181" s="50"/>
      <c r="R181" s="167"/>
    </row>
    <row r="182" spans="14:18" x14ac:dyDescent="0.25">
      <c r="N182" s="877" t="s">
        <v>3054</v>
      </c>
      <c r="O182" s="50"/>
      <c r="P182" s="50"/>
      <c r="Q182" s="50"/>
      <c r="R182" s="167"/>
    </row>
    <row r="183" spans="14:18" x14ac:dyDescent="0.25">
      <c r="N183" s="877"/>
      <c r="O183" s="50"/>
      <c r="P183" s="50"/>
      <c r="Q183" s="50"/>
      <c r="R183" s="167"/>
    </row>
    <row r="184" spans="14:18" x14ac:dyDescent="0.25">
      <c r="N184" s="878" t="s">
        <v>3070</v>
      </c>
      <c r="O184" s="879"/>
      <c r="P184" s="879"/>
      <c r="Q184" s="879"/>
      <c r="R184" s="880"/>
    </row>
    <row r="185" spans="14:18" x14ac:dyDescent="0.25">
      <c r="N185" s="878" t="s">
        <v>3071</v>
      </c>
      <c r="O185" s="879"/>
      <c r="P185" s="879"/>
      <c r="Q185" s="879"/>
      <c r="R185" s="880"/>
    </row>
    <row r="186" spans="14:18" x14ac:dyDescent="0.25">
      <c r="N186" s="878" t="s">
        <v>3072</v>
      </c>
      <c r="O186" s="879"/>
      <c r="P186" s="879"/>
      <c r="Q186" s="879"/>
      <c r="R186" s="880"/>
    </row>
    <row r="187" spans="14:18" x14ac:dyDescent="0.25">
      <c r="N187" s="878" t="s">
        <v>3073</v>
      </c>
      <c r="O187" s="879"/>
      <c r="P187" s="879"/>
      <c r="Q187" s="879"/>
      <c r="R187" s="880"/>
    </row>
    <row r="188" spans="14:18" x14ac:dyDescent="0.25">
      <c r="N188" s="877" t="s">
        <v>3117</v>
      </c>
      <c r="O188" s="50"/>
      <c r="P188" s="50"/>
      <c r="Q188" s="50"/>
      <c r="R188" s="167"/>
    </row>
    <row r="189" spans="14:18" x14ac:dyDescent="0.25">
      <c r="N189" s="877" t="s">
        <v>3118</v>
      </c>
      <c r="O189" s="50"/>
      <c r="P189" s="50"/>
      <c r="Q189" s="50"/>
      <c r="R189" s="167"/>
    </row>
    <row r="190" spans="14:18" x14ac:dyDescent="0.25">
      <c r="N190" s="877" t="s">
        <v>3119</v>
      </c>
      <c r="O190" s="50"/>
      <c r="P190" s="50"/>
      <c r="Q190" s="50"/>
      <c r="R190" s="167"/>
    </row>
    <row r="191" spans="14:18" x14ac:dyDescent="0.25">
      <c r="N191" s="877" t="s">
        <v>3120</v>
      </c>
      <c r="O191" s="50"/>
      <c r="P191" s="50"/>
      <c r="Q191" s="50"/>
      <c r="R191" s="167"/>
    </row>
    <row r="192" spans="14:18" x14ac:dyDescent="0.25">
      <c r="N192" s="877" t="s">
        <v>3121</v>
      </c>
      <c r="O192" s="50"/>
      <c r="P192" s="50"/>
      <c r="Q192" s="50"/>
      <c r="R192" s="167"/>
    </row>
    <row r="193" spans="14:18" x14ac:dyDescent="0.25">
      <c r="N193" s="877"/>
      <c r="O193" s="50"/>
      <c r="P193" s="50"/>
      <c r="Q193" s="50"/>
      <c r="R193" s="167"/>
    </row>
    <row r="194" spans="14:18" x14ac:dyDescent="0.25">
      <c r="N194" s="877" t="s">
        <v>3122</v>
      </c>
      <c r="O194" s="50"/>
      <c r="P194" s="50"/>
      <c r="Q194" s="50"/>
      <c r="R194" s="167"/>
    </row>
    <row r="195" spans="14:18" x14ac:dyDescent="0.25">
      <c r="N195" s="877" t="s">
        <v>3069</v>
      </c>
      <c r="O195" s="50"/>
      <c r="P195" s="50"/>
      <c r="Q195" s="50"/>
      <c r="R195" s="167"/>
    </row>
    <row r="196" spans="14:18" x14ac:dyDescent="0.25">
      <c r="N196" s="877" t="s">
        <v>3054</v>
      </c>
      <c r="O196" s="50"/>
      <c r="P196" s="50"/>
      <c r="Q196" s="50"/>
      <c r="R196" s="167"/>
    </row>
    <row r="197" spans="14:18" x14ac:dyDescent="0.25">
      <c r="N197" s="877"/>
      <c r="O197" s="50"/>
      <c r="P197" s="50"/>
      <c r="Q197" s="50"/>
      <c r="R197" s="167"/>
    </row>
    <row r="198" spans="14:18" x14ac:dyDescent="0.25">
      <c r="N198" s="877" t="s">
        <v>3111</v>
      </c>
      <c r="O198" s="50"/>
      <c r="P198" s="50"/>
      <c r="Q198" s="50"/>
      <c r="R198" s="167"/>
    </row>
    <row r="199" spans="14:18" x14ac:dyDescent="0.25">
      <c r="N199" s="877" t="s">
        <v>3123</v>
      </c>
      <c r="O199" s="50"/>
      <c r="P199" s="50"/>
      <c r="Q199" s="33"/>
      <c r="R199" s="167"/>
    </row>
    <row r="200" spans="14:18" x14ac:dyDescent="0.25">
      <c r="N200" s="877"/>
      <c r="O200" s="50"/>
      <c r="P200" s="50"/>
      <c r="Q200" s="33"/>
      <c r="R200" s="167"/>
    </row>
    <row r="201" spans="14:18" x14ac:dyDescent="0.25">
      <c r="N201" s="877" t="s">
        <v>3124</v>
      </c>
      <c r="O201" s="50"/>
      <c r="P201" s="50"/>
      <c r="Q201" s="33"/>
      <c r="R201" s="167"/>
    </row>
    <row r="202" spans="14:18" x14ac:dyDescent="0.25">
      <c r="N202" s="327"/>
      <c r="O202" s="328"/>
      <c r="P202" s="328"/>
      <c r="Q202" s="196"/>
      <c r="R202" s="329"/>
    </row>
  </sheetData>
  <mergeCells count="44">
    <mergeCell ref="Q1:S1"/>
    <mergeCell ref="Q28:S28"/>
    <mergeCell ref="N53:R53"/>
    <mergeCell ref="N54:R54"/>
    <mergeCell ref="Q2:S2"/>
    <mergeCell ref="N37:P37"/>
    <mergeCell ref="N38:P38"/>
    <mergeCell ref="N2:P2"/>
    <mergeCell ref="N28:P28"/>
    <mergeCell ref="N1:P1"/>
    <mergeCell ref="A3:L3"/>
    <mergeCell ref="A1:L1"/>
    <mergeCell ref="A2:L2"/>
    <mergeCell ref="A17:L17"/>
    <mergeCell ref="A27:L27"/>
    <mergeCell ref="A64:L64"/>
    <mergeCell ref="A65:L65"/>
    <mergeCell ref="A66:L66"/>
    <mergeCell ref="A53:L53"/>
    <mergeCell ref="A4:L4"/>
    <mergeCell ref="A37:L37"/>
    <mergeCell ref="N65:R65"/>
    <mergeCell ref="N66:R66"/>
    <mergeCell ref="N63:R63"/>
    <mergeCell ref="N64:R64"/>
    <mergeCell ref="N55:R55"/>
    <mergeCell ref="N56:R56"/>
    <mergeCell ref="N57:R57"/>
    <mergeCell ref="N58:R58"/>
    <mergeCell ref="N59:R59"/>
    <mergeCell ref="N60:R60"/>
    <mergeCell ref="N61:R61"/>
    <mergeCell ref="N62:R62"/>
    <mergeCell ref="A67:L67"/>
    <mergeCell ref="A68:L68"/>
    <mergeCell ref="A69:L69"/>
    <mergeCell ref="A70:L70"/>
    <mergeCell ref="A83:L83"/>
    <mergeCell ref="A130:L130"/>
    <mergeCell ref="A93:L93"/>
    <mergeCell ref="A103:L103"/>
    <mergeCell ref="A118:L118"/>
    <mergeCell ref="A128:L128"/>
    <mergeCell ref="A129:L129"/>
  </mergeCell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19"/>
  <dimension ref="A1:AD80"/>
  <sheetViews>
    <sheetView topLeftCell="A25" zoomScale="75" zoomScaleNormal="75" workbookViewId="0">
      <selection activeCell="B40" sqref="B40"/>
    </sheetView>
  </sheetViews>
  <sheetFormatPr baseColWidth="10" defaultColWidth="11.42578125" defaultRowHeight="15" x14ac:dyDescent="0.25"/>
  <cols>
    <col min="1" max="1" width="7" style="2" customWidth="1"/>
    <col min="2" max="2" width="148" customWidth="1"/>
    <col min="3" max="3" width="14.5703125" style="2" bestFit="1" customWidth="1"/>
    <col min="4" max="4" width="9.42578125" style="2" bestFit="1" customWidth="1"/>
    <col min="5" max="5" width="49.7109375" bestFit="1" customWidth="1"/>
    <col min="7" max="7" width="31.5703125" bestFit="1" customWidth="1"/>
    <col min="8" max="8" width="11.42578125" style="2"/>
    <col min="11" max="11" width="32.28515625" bestFit="1" customWidth="1"/>
    <col min="12" max="12" width="11.42578125" style="2"/>
  </cols>
  <sheetData>
    <row r="1" spans="1:30" x14ac:dyDescent="0.25">
      <c r="A1" s="4384" t="s">
        <v>9279</v>
      </c>
      <c r="B1" s="4385"/>
      <c r="C1" s="4385"/>
      <c r="D1" s="4386"/>
      <c r="F1" s="4413" t="s">
        <v>9312</v>
      </c>
      <c r="G1" s="4414"/>
      <c r="H1" s="4415"/>
      <c r="I1" s="796"/>
      <c r="J1" s="4413" t="s">
        <v>9313</v>
      </c>
      <c r="K1" s="4414"/>
      <c r="L1" s="4415"/>
    </row>
    <row r="2" spans="1:30" ht="15.75" thickBot="1" x14ac:dyDescent="0.3">
      <c r="A2" s="4416" t="s">
        <v>106</v>
      </c>
      <c r="B2" s="4417"/>
      <c r="C2" s="4417"/>
      <c r="D2" s="4418"/>
      <c r="E2" s="123"/>
      <c r="F2" s="791"/>
      <c r="G2" s="797" t="s">
        <v>9288</v>
      </c>
      <c r="H2" s="798" t="s">
        <v>9289</v>
      </c>
      <c r="I2" s="166"/>
      <c r="J2" s="790"/>
      <c r="K2" s="125" t="s">
        <v>9300</v>
      </c>
      <c r="L2" s="126" t="s">
        <v>9301</v>
      </c>
      <c r="M2" s="5"/>
      <c r="N2" s="5"/>
      <c r="O2" s="5"/>
      <c r="P2" s="5"/>
      <c r="Q2" s="5"/>
      <c r="R2" s="5"/>
      <c r="S2" s="5"/>
      <c r="T2" s="5"/>
      <c r="U2" s="5"/>
      <c r="V2" s="5"/>
      <c r="W2" s="5"/>
      <c r="X2" s="5"/>
      <c r="Y2" s="5"/>
      <c r="Z2" s="5"/>
      <c r="AA2" s="5"/>
      <c r="AB2" s="5"/>
      <c r="AC2" s="5"/>
      <c r="AD2" s="5"/>
    </row>
    <row r="3" spans="1:30" x14ac:dyDescent="0.25">
      <c r="A3" s="3053"/>
      <c r="B3" s="3053"/>
      <c r="C3" s="3065" t="s">
        <v>211</v>
      </c>
      <c r="D3" s="3065" t="s">
        <v>212</v>
      </c>
      <c r="E3" s="1008"/>
      <c r="F3" s="794"/>
      <c r="G3" s="795" t="s">
        <v>9290</v>
      </c>
      <c r="H3" s="799" t="s">
        <v>9291</v>
      </c>
      <c r="I3" s="166"/>
      <c r="J3" s="792"/>
      <c r="K3" s="14" t="s">
        <v>9302</v>
      </c>
      <c r="L3" s="10" t="s">
        <v>9303</v>
      </c>
      <c r="M3" s="5"/>
      <c r="N3" s="5"/>
      <c r="O3" s="5"/>
      <c r="P3" s="5"/>
      <c r="Q3" s="5"/>
      <c r="R3" s="5"/>
      <c r="S3" s="5"/>
      <c r="T3" s="5"/>
      <c r="U3" s="5"/>
      <c r="V3" s="5"/>
      <c r="W3" s="5"/>
      <c r="X3" s="5"/>
      <c r="Y3" s="5"/>
      <c r="Z3" s="5"/>
      <c r="AA3" s="5"/>
      <c r="AB3" s="5"/>
      <c r="AC3" s="5"/>
      <c r="AD3" s="5"/>
    </row>
    <row r="4" spans="1:30" x14ac:dyDescent="0.25">
      <c r="A4" s="3063" t="s">
        <v>96</v>
      </c>
      <c r="B4" s="3057" t="s">
        <v>9243</v>
      </c>
      <c r="C4" s="59"/>
      <c r="D4" s="59" t="s">
        <v>8</v>
      </c>
      <c r="E4" s="1011" t="s">
        <v>12575</v>
      </c>
      <c r="G4" t="s">
        <v>9292</v>
      </c>
      <c r="H4" s="7">
        <v>-18</v>
      </c>
      <c r="J4" s="86"/>
      <c r="K4" s="14" t="s">
        <v>9304</v>
      </c>
      <c r="L4" s="10" t="s">
        <v>9305</v>
      </c>
      <c r="M4" s="5"/>
      <c r="N4" s="5"/>
      <c r="O4" s="5"/>
      <c r="P4" s="5"/>
      <c r="Q4" s="5"/>
      <c r="R4" s="5"/>
      <c r="S4" s="5"/>
      <c r="T4" s="5"/>
      <c r="U4" s="5"/>
      <c r="V4" s="5"/>
      <c r="W4" s="5"/>
      <c r="X4" s="5"/>
      <c r="Y4" s="5"/>
      <c r="Z4" s="5"/>
      <c r="AA4" s="5"/>
      <c r="AB4" s="5"/>
      <c r="AC4" s="5"/>
      <c r="AD4" s="5"/>
    </row>
    <row r="5" spans="1:30" x14ac:dyDescent="0.25">
      <c r="A5" s="3063" t="s">
        <v>187</v>
      </c>
      <c r="B5" s="1926" t="s">
        <v>9244</v>
      </c>
      <c r="C5" s="59"/>
      <c r="D5" s="59" t="s">
        <v>8</v>
      </c>
      <c r="E5" s="1011" t="s">
        <v>12576</v>
      </c>
      <c r="G5" t="s">
        <v>9293</v>
      </c>
      <c r="H5" s="7">
        <v>-19</v>
      </c>
      <c r="J5" s="86"/>
      <c r="K5" s="14" t="s">
        <v>9306</v>
      </c>
      <c r="L5" s="10" t="s">
        <v>9307</v>
      </c>
      <c r="M5" s="5"/>
      <c r="N5" s="5"/>
      <c r="O5" s="5"/>
      <c r="P5" s="5"/>
      <c r="Q5" s="5"/>
      <c r="R5" s="5"/>
      <c r="S5" s="5"/>
      <c r="T5" s="5"/>
      <c r="U5" s="5"/>
      <c r="V5" s="5"/>
      <c r="W5" s="5"/>
      <c r="X5" s="5"/>
      <c r="Y5" s="5"/>
      <c r="Z5" s="5"/>
      <c r="AA5" s="5"/>
      <c r="AB5" s="5"/>
      <c r="AC5" s="5"/>
      <c r="AD5" s="5"/>
    </row>
    <row r="6" spans="1:30" x14ac:dyDescent="0.25">
      <c r="A6" s="3063" t="s">
        <v>97</v>
      </c>
      <c r="B6" s="3057" t="s">
        <v>9245</v>
      </c>
      <c r="C6" s="59"/>
      <c r="D6" s="59" t="s">
        <v>8</v>
      </c>
      <c r="E6" s="1011" t="s">
        <v>12577</v>
      </c>
      <c r="G6" t="s">
        <v>9294</v>
      </c>
      <c r="H6" s="7">
        <v>-20</v>
      </c>
      <c r="J6" s="86"/>
      <c r="K6" t="s">
        <v>9308</v>
      </c>
      <c r="L6" s="7">
        <v>-30</v>
      </c>
    </row>
    <row r="7" spans="1:30" x14ac:dyDescent="0.25">
      <c r="A7" s="3063" t="s">
        <v>112</v>
      </c>
      <c r="B7" s="1926" t="s">
        <v>9246</v>
      </c>
      <c r="C7" s="59"/>
      <c r="D7" s="59" t="s">
        <v>8</v>
      </c>
      <c r="E7" s="1011" t="s">
        <v>12578</v>
      </c>
      <c r="G7" t="s">
        <v>9295</v>
      </c>
      <c r="H7" s="7">
        <v>-21</v>
      </c>
      <c r="J7" s="86"/>
      <c r="K7" t="s">
        <v>9309</v>
      </c>
      <c r="L7" s="7">
        <v>-31</v>
      </c>
    </row>
    <row r="8" spans="1:30" x14ac:dyDescent="0.25">
      <c r="A8" s="3063" t="s">
        <v>113</v>
      </c>
      <c r="B8" s="1926" t="s">
        <v>9247</v>
      </c>
      <c r="C8" s="59"/>
      <c r="D8" s="59" t="s">
        <v>8</v>
      </c>
      <c r="E8" s="1011" t="s">
        <v>12579</v>
      </c>
      <c r="G8" t="s">
        <v>9296</v>
      </c>
      <c r="H8" s="7">
        <v>-22</v>
      </c>
      <c r="J8" s="86"/>
      <c r="K8" t="s">
        <v>9310</v>
      </c>
      <c r="L8" s="7">
        <v>-32</v>
      </c>
    </row>
    <row r="9" spans="1:30" x14ac:dyDescent="0.25">
      <c r="A9" s="3063" t="s">
        <v>196</v>
      </c>
      <c r="B9" s="2335" t="s">
        <v>9248</v>
      </c>
      <c r="C9" s="59"/>
      <c r="D9" s="59" t="s">
        <v>8</v>
      </c>
      <c r="E9" s="1011" t="s">
        <v>12580</v>
      </c>
      <c r="G9" t="s">
        <v>9297</v>
      </c>
      <c r="H9" s="7">
        <v>-23</v>
      </c>
      <c r="J9" s="86"/>
      <c r="K9" t="s">
        <v>9311</v>
      </c>
      <c r="L9" s="7">
        <v>-33</v>
      </c>
    </row>
    <row r="10" spans="1:30" x14ac:dyDescent="0.25">
      <c r="A10" s="3063" t="s">
        <v>114</v>
      </c>
      <c r="B10" s="3058" t="s">
        <v>9249</v>
      </c>
      <c r="C10" s="59"/>
      <c r="D10" s="59" t="s">
        <v>8</v>
      </c>
      <c r="E10" s="3054" t="s">
        <v>12581</v>
      </c>
      <c r="G10" t="s">
        <v>9298</v>
      </c>
      <c r="H10" s="7">
        <v>-24</v>
      </c>
      <c r="J10" s="86"/>
      <c r="L10" s="7"/>
    </row>
    <row r="11" spans="1:30" x14ac:dyDescent="0.25">
      <c r="A11" s="3063" t="s">
        <v>111</v>
      </c>
      <c r="B11" s="3058" t="s">
        <v>9250</v>
      </c>
      <c r="C11" s="59"/>
      <c r="D11" s="59" t="s">
        <v>8</v>
      </c>
      <c r="E11" s="3054" t="s">
        <v>12582</v>
      </c>
      <c r="F11" s="37"/>
      <c r="G11" s="37" t="s">
        <v>9299</v>
      </c>
      <c r="H11" s="302">
        <v>-25</v>
      </c>
      <c r="J11" s="70"/>
      <c r="K11" s="37"/>
      <c r="L11" s="302"/>
    </row>
    <row r="12" spans="1:30" x14ac:dyDescent="0.25">
      <c r="A12" s="3063" t="s">
        <v>188</v>
      </c>
      <c r="B12" s="3058" t="s">
        <v>9251</v>
      </c>
      <c r="C12" s="59"/>
      <c r="D12" s="59" t="s">
        <v>8</v>
      </c>
      <c r="E12" s="3054" t="s">
        <v>12583</v>
      </c>
    </row>
    <row r="13" spans="1:30" x14ac:dyDescent="0.25">
      <c r="A13" s="3063" t="s">
        <v>115</v>
      </c>
      <c r="B13" s="3058" t="s">
        <v>9252</v>
      </c>
      <c r="C13" s="59"/>
      <c r="D13" s="59" t="s">
        <v>8</v>
      </c>
      <c r="E13" s="3054" t="s">
        <v>12584</v>
      </c>
    </row>
    <row r="14" spans="1:30" x14ac:dyDescent="0.25">
      <c r="A14" s="3063" t="s">
        <v>575</v>
      </c>
      <c r="B14" s="2335" t="s">
        <v>9253</v>
      </c>
      <c r="C14" s="59"/>
      <c r="D14" s="59" t="s">
        <v>8</v>
      </c>
      <c r="E14" s="1011" t="s">
        <v>12585</v>
      </c>
    </row>
    <row r="15" spans="1:30" x14ac:dyDescent="0.25">
      <c r="A15" s="3063" t="s">
        <v>579</v>
      </c>
      <c r="B15" s="2335" t="s">
        <v>9254</v>
      </c>
      <c r="C15" s="59"/>
      <c r="D15" s="59" t="s">
        <v>8</v>
      </c>
      <c r="E15" s="1011" t="s">
        <v>12586</v>
      </c>
    </row>
    <row r="16" spans="1:30" x14ac:dyDescent="0.25">
      <c r="A16" s="3063" t="s">
        <v>576</v>
      </c>
      <c r="B16" s="2335" t="s">
        <v>9207</v>
      </c>
      <c r="C16" s="59"/>
      <c r="D16" s="59" t="s">
        <v>8</v>
      </c>
      <c r="E16" s="1011" t="s">
        <v>12587</v>
      </c>
    </row>
    <row r="17" spans="1:8" x14ac:dyDescent="0.25">
      <c r="A17" s="3063" t="s">
        <v>577</v>
      </c>
      <c r="B17" s="3058" t="s">
        <v>9255</v>
      </c>
      <c r="C17" s="59"/>
      <c r="D17" s="59" t="s">
        <v>8</v>
      </c>
      <c r="E17" s="3054" t="s">
        <v>12588</v>
      </c>
    </row>
    <row r="18" spans="1:8" x14ac:dyDescent="0.25">
      <c r="A18" s="3063" t="s">
        <v>580</v>
      </c>
      <c r="B18" s="3058" t="s">
        <v>9208</v>
      </c>
      <c r="C18" s="59"/>
      <c r="D18" s="59" t="s">
        <v>8</v>
      </c>
      <c r="E18" s="3054" t="s">
        <v>12589</v>
      </c>
    </row>
    <row r="19" spans="1:8" x14ac:dyDescent="0.25">
      <c r="A19" s="3063" t="s">
        <v>578</v>
      </c>
      <c r="B19" s="2335" t="s">
        <v>9256</v>
      </c>
      <c r="C19" s="59"/>
      <c r="D19" s="59" t="s">
        <v>8</v>
      </c>
      <c r="E19" s="1011" t="s">
        <v>12590</v>
      </c>
      <c r="F19">
        <v>51</v>
      </c>
      <c r="G19" s="9" t="s">
        <v>578</v>
      </c>
    </row>
    <row r="20" spans="1:8" x14ac:dyDescent="0.25">
      <c r="A20" s="3063" t="s">
        <v>9209</v>
      </c>
      <c r="B20" s="2335" t="s">
        <v>9257</v>
      </c>
      <c r="C20" s="59"/>
      <c r="D20" s="59" t="s">
        <v>8</v>
      </c>
      <c r="E20" s="1011" t="s">
        <v>12591</v>
      </c>
      <c r="G20" s="9" t="s">
        <v>9209</v>
      </c>
    </row>
    <row r="21" spans="1:8" x14ac:dyDescent="0.25">
      <c r="A21" s="3063" t="s">
        <v>9210</v>
      </c>
      <c r="B21" s="2335" t="s">
        <v>9258</v>
      </c>
      <c r="C21" s="59"/>
      <c r="D21" s="59" t="s">
        <v>8</v>
      </c>
      <c r="E21" s="1011" t="s">
        <v>12592</v>
      </c>
      <c r="G21" s="9" t="s">
        <v>9210</v>
      </c>
    </row>
    <row r="22" spans="1:8" x14ac:dyDescent="0.25">
      <c r="A22" s="3063" t="s">
        <v>2990</v>
      </c>
      <c r="B22" s="1933" t="s">
        <v>9259</v>
      </c>
      <c r="C22" s="3060"/>
      <c r="D22" s="3060" t="s">
        <v>8</v>
      </c>
      <c r="E22" s="3055" t="s">
        <v>12593</v>
      </c>
      <c r="F22">
        <v>62</v>
      </c>
      <c r="G22" s="1931" t="s">
        <v>2990</v>
      </c>
    </row>
    <row r="23" spans="1:8" x14ac:dyDescent="0.25">
      <c r="A23" s="3063" t="s">
        <v>583</v>
      </c>
      <c r="B23" s="1933" t="s">
        <v>9260</v>
      </c>
      <c r="C23" s="3060"/>
      <c r="D23" s="3060" t="s">
        <v>8</v>
      </c>
      <c r="E23" s="3055" t="s">
        <v>12573</v>
      </c>
      <c r="F23">
        <v>63</v>
      </c>
      <c r="G23" s="1931" t="s">
        <v>583</v>
      </c>
    </row>
    <row r="24" spans="1:8" x14ac:dyDescent="0.25">
      <c r="A24" s="3063" t="s">
        <v>418</v>
      </c>
      <c r="B24" s="1933" t="s">
        <v>9211</v>
      </c>
      <c r="C24" s="3060"/>
      <c r="D24" s="3060" t="s">
        <v>8</v>
      </c>
      <c r="E24" s="3055" t="s">
        <v>12574</v>
      </c>
      <c r="F24">
        <v>69</v>
      </c>
      <c r="G24" s="1931" t="s">
        <v>418</v>
      </c>
    </row>
    <row r="25" spans="1:8" x14ac:dyDescent="0.25">
      <c r="A25" s="3063" t="s">
        <v>420</v>
      </c>
      <c r="B25" s="1933" t="s">
        <v>9212</v>
      </c>
      <c r="C25" s="3060"/>
      <c r="D25" s="3060" t="s">
        <v>8</v>
      </c>
      <c r="E25" s="3055" t="s">
        <v>12594</v>
      </c>
      <c r="F25">
        <v>70</v>
      </c>
      <c r="G25" s="1931" t="s">
        <v>420</v>
      </c>
      <c r="H25"/>
    </row>
    <row r="26" spans="1:8" x14ac:dyDescent="0.25">
      <c r="A26" s="3063" t="s">
        <v>422</v>
      </c>
      <c r="B26" s="3058" t="s">
        <v>9261</v>
      </c>
      <c r="C26" s="59"/>
      <c r="D26" s="59" t="s">
        <v>8</v>
      </c>
      <c r="E26" s="3054" t="s">
        <v>12595</v>
      </c>
      <c r="F26">
        <v>71</v>
      </c>
      <c r="G26" s="9" t="s">
        <v>422</v>
      </c>
      <c r="H26"/>
    </row>
    <row r="27" spans="1:8" x14ac:dyDescent="0.25">
      <c r="A27" s="3063" t="s">
        <v>116</v>
      </c>
      <c r="B27" s="3058" t="s">
        <v>9314</v>
      </c>
      <c r="C27" s="59"/>
      <c r="D27" s="59" t="s">
        <v>8</v>
      </c>
      <c r="E27" s="3054" t="s">
        <v>12596</v>
      </c>
      <c r="F27">
        <v>72</v>
      </c>
      <c r="G27" s="9" t="s">
        <v>116</v>
      </c>
    </row>
    <row r="28" spans="1:8" x14ac:dyDescent="0.25">
      <c r="A28" s="3063" t="s">
        <v>425</v>
      </c>
      <c r="B28" s="1926" t="s">
        <v>9262</v>
      </c>
      <c r="C28" s="59"/>
      <c r="D28" s="59" t="s">
        <v>8</v>
      </c>
      <c r="E28" s="1011" t="s">
        <v>12597</v>
      </c>
      <c r="F28">
        <v>73</v>
      </c>
      <c r="G28" s="9" t="s">
        <v>425</v>
      </c>
    </row>
    <row r="29" spans="1:8" x14ac:dyDescent="0.25">
      <c r="A29" s="3063" t="s">
        <v>117</v>
      </c>
      <c r="B29" s="1926" t="s">
        <v>9263</v>
      </c>
      <c r="C29" s="59"/>
      <c r="D29" s="59" t="s">
        <v>8</v>
      </c>
      <c r="E29" s="1011" t="s">
        <v>12598</v>
      </c>
    </row>
    <row r="30" spans="1:8" x14ac:dyDescent="0.25">
      <c r="A30" s="3063" t="s">
        <v>754</v>
      </c>
      <c r="B30" s="3058" t="s">
        <v>9264</v>
      </c>
      <c r="C30" s="59"/>
      <c r="D30" s="59" t="s">
        <v>8</v>
      </c>
      <c r="E30" s="3054" t="s">
        <v>12599</v>
      </c>
    </row>
    <row r="31" spans="1:8" x14ac:dyDescent="0.25">
      <c r="A31" s="3063" t="s">
        <v>9213</v>
      </c>
      <c r="B31" s="3058" t="s">
        <v>9214</v>
      </c>
      <c r="C31" s="59"/>
      <c r="D31" s="59" t="s">
        <v>8</v>
      </c>
      <c r="E31" s="3054" t="s">
        <v>12572</v>
      </c>
    </row>
    <row r="32" spans="1:8" x14ac:dyDescent="0.25">
      <c r="A32" s="3063" t="s">
        <v>9215</v>
      </c>
      <c r="B32" s="2335" t="s">
        <v>9216</v>
      </c>
      <c r="C32" s="59"/>
      <c r="D32" s="59" t="s">
        <v>8</v>
      </c>
      <c r="E32" s="1011" t="s">
        <v>12601</v>
      </c>
    </row>
    <row r="33" spans="1:6" x14ac:dyDescent="0.25">
      <c r="A33" s="3063" t="s">
        <v>118</v>
      </c>
      <c r="B33" s="1926" t="s">
        <v>9265</v>
      </c>
      <c r="C33" s="59"/>
      <c r="D33" s="59" t="s">
        <v>8</v>
      </c>
      <c r="E33" s="1011" t="s">
        <v>12600</v>
      </c>
    </row>
    <row r="34" spans="1:6" ht="15.75" thickBot="1" x14ac:dyDescent="0.3">
      <c r="A34" s="3064" t="s">
        <v>584</v>
      </c>
      <c r="B34" s="3059" t="s">
        <v>12618</v>
      </c>
      <c r="C34" s="1445"/>
      <c r="D34" s="1445" t="s">
        <v>8</v>
      </c>
      <c r="E34" s="3056"/>
    </row>
    <row r="35" spans="1:6" ht="15.75" thickBot="1" x14ac:dyDescent="0.3">
      <c r="A35" s="3050" t="s">
        <v>9240</v>
      </c>
      <c r="B35" s="3051" t="s">
        <v>9277</v>
      </c>
      <c r="C35" s="3052" t="s">
        <v>8</v>
      </c>
      <c r="D35" s="3052" t="s">
        <v>8</v>
      </c>
      <c r="E35" s="1934" t="s">
        <v>12571</v>
      </c>
    </row>
    <row r="36" spans="1:6" x14ac:dyDescent="0.25">
      <c r="A36" s="3061" t="s">
        <v>195</v>
      </c>
      <c r="B36" s="1927" t="s">
        <v>9217</v>
      </c>
      <c r="C36" s="59" t="s">
        <v>8</v>
      </c>
      <c r="D36" s="59"/>
      <c r="E36" s="3049" t="s">
        <v>9364</v>
      </c>
      <c r="F36">
        <v>50</v>
      </c>
    </row>
    <row r="37" spans="1:6" x14ac:dyDescent="0.25">
      <c r="A37" s="3061" t="s">
        <v>9218</v>
      </c>
      <c r="B37" s="1926" t="s">
        <v>9219</v>
      </c>
      <c r="C37" s="59" t="s">
        <v>8</v>
      </c>
      <c r="D37" s="59"/>
      <c r="E37" s="3049" t="s">
        <v>9365</v>
      </c>
      <c r="F37">
        <v>50</v>
      </c>
    </row>
    <row r="38" spans="1:6" x14ac:dyDescent="0.25">
      <c r="A38" s="3061" t="s">
        <v>9220</v>
      </c>
      <c r="B38" s="1926" t="s">
        <v>9266</v>
      </c>
      <c r="C38" s="59" t="s">
        <v>8</v>
      </c>
      <c r="D38" s="59"/>
      <c r="E38" s="3049" t="s">
        <v>9366</v>
      </c>
      <c r="F38">
        <v>52</v>
      </c>
    </row>
    <row r="39" spans="1:6" x14ac:dyDescent="0.25">
      <c r="A39" s="3061" t="s">
        <v>9221</v>
      </c>
      <c r="B39" s="1927" t="s">
        <v>9222</v>
      </c>
      <c r="C39" s="59" t="s">
        <v>8</v>
      </c>
      <c r="D39" s="59"/>
      <c r="E39" s="3049" t="s">
        <v>9367</v>
      </c>
    </row>
    <row r="40" spans="1:6" x14ac:dyDescent="0.25">
      <c r="A40" s="3061" t="s">
        <v>1137</v>
      </c>
      <c r="B40" s="1927" t="s">
        <v>9223</v>
      </c>
      <c r="C40" s="59" t="s">
        <v>8</v>
      </c>
      <c r="D40" s="59"/>
      <c r="E40" s="3049" t="s">
        <v>9368</v>
      </c>
    </row>
    <row r="41" spans="1:6" x14ac:dyDescent="0.25">
      <c r="A41" s="3061" t="s">
        <v>9224</v>
      </c>
      <c r="B41" s="1927" t="s">
        <v>9225</v>
      </c>
      <c r="C41" s="59" t="s">
        <v>8</v>
      </c>
      <c r="D41" s="59"/>
      <c r="E41" s="3049" t="s">
        <v>9369</v>
      </c>
    </row>
    <row r="42" spans="1:6" x14ac:dyDescent="0.25">
      <c r="A42" s="3061" t="s">
        <v>1135</v>
      </c>
      <c r="B42" s="1926" t="s">
        <v>9226</v>
      </c>
      <c r="C42" s="59" t="s">
        <v>8</v>
      </c>
      <c r="D42" s="59"/>
      <c r="E42" s="3049" t="s">
        <v>9370</v>
      </c>
    </row>
    <row r="43" spans="1:6" x14ac:dyDescent="0.25">
      <c r="A43" s="3061" t="s">
        <v>1138</v>
      </c>
      <c r="B43" s="1927" t="s">
        <v>9227</v>
      </c>
      <c r="C43" s="59" t="s">
        <v>8</v>
      </c>
      <c r="D43" s="59"/>
      <c r="E43" s="3049" t="s">
        <v>9371</v>
      </c>
    </row>
    <row r="44" spans="1:6" x14ac:dyDescent="0.25">
      <c r="A44" s="3061" t="s">
        <v>757</v>
      </c>
      <c r="B44" s="1927" t="s">
        <v>9228</v>
      </c>
      <c r="C44" s="59" t="s">
        <v>8</v>
      </c>
      <c r="D44" s="59"/>
      <c r="E44" s="3049" t="s">
        <v>9372</v>
      </c>
    </row>
    <row r="45" spans="1:6" x14ac:dyDescent="0.25">
      <c r="A45" s="3061" t="s">
        <v>1139</v>
      </c>
      <c r="B45" s="1926" t="s">
        <v>9267</v>
      </c>
      <c r="C45" s="59" t="s">
        <v>8</v>
      </c>
      <c r="D45" s="59"/>
      <c r="E45" s="3049" t="s">
        <v>9373</v>
      </c>
      <c r="F45">
        <v>59</v>
      </c>
    </row>
    <row r="46" spans="1:6" x14ac:dyDescent="0.25">
      <c r="A46" s="3061" t="s">
        <v>581</v>
      </c>
      <c r="B46" s="1926" t="s">
        <v>9229</v>
      </c>
      <c r="C46" s="59" t="s">
        <v>8</v>
      </c>
      <c r="D46" s="59"/>
      <c r="E46" s="3049" t="s">
        <v>9374</v>
      </c>
    </row>
    <row r="47" spans="1:6" x14ac:dyDescent="0.25">
      <c r="A47" s="3061" t="s">
        <v>582</v>
      </c>
      <c r="B47" s="1926" t="s">
        <v>9268</v>
      </c>
      <c r="C47" s="59" t="s">
        <v>8</v>
      </c>
      <c r="D47" s="59"/>
      <c r="E47" s="3049" t="s">
        <v>9375</v>
      </c>
    </row>
    <row r="48" spans="1:6" x14ac:dyDescent="0.25">
      <c r="A48" s="3061" t="s">
        <v>565</v>
      </c>
      <c r="B48" s="1926" t="s">
        <v>9269</v>
      </c>
      <c r="C48" s="59" t="s">
        <v>8</v>
      </c>
      <c r="D48" s="59"/>
      <c r="E48" s="3049" t="s">
        <v>9376</v>
      </c>
    </row>
    <row r="49" spans="1:5" x14ac:dyDescent="0.25">
      <c r="A49" s="3061" t="s">
        <v>566</v>
      </c>
      <c r="B49" s="1933" t="s">
        <v>9270</v>
      </c>
      <c r="C49" s="3060" t="s">
        <v>8</v>
      </c>
      <c r="D49" s="3060"/>
      <c r="E49" s="1932" t="s">
        <v>9377</v>
      </c>
    </row>
    <row r="50" spans="1:5" x14ac:dyDescent="0.25">
      <c r="A50" s="3061" t="s">
        <v>9230</v>
      </c>
      <c r="B50" s="1926" t="s">
        <v>9271</v>
      </c>
      <c r="C50" s="59" t="s">
        <v>8</v>
      </c>
      <c r="D50" s="59"/>
      <c r="E50" s="3049" t="s">
        <v>9378</v>
      </c>
    </row>
    <row r="51" spans="1:5" x14ac:dyDescent="0.25">
      <c r="A51" s="3061" t="s">
        <v>567</v>
      </c>
      <c r="B51" s="1927" t="s">
        <v>9241</v>
      </c>
      <c r="C51" s="59" t="s">
        <v>8</v>
      </c>
      <c r="D51" s="59"/>
      <c r="E51" s="3049" t="s">
        <v>9379</v>
      </c>
    </row>
    <row r="52" spans="1:5" x14ac:dyDescent="0.25">
      <c r="A52" s="3061" t="s">
        <v>568</v>
      </c>
      <c r="B52" s="1926" t="s">
        <v>9231</v>
      </c>
      <c r="C52" s="59" t="s">
        <v>8</v>
      </c>
      <c r="D52" s="59"/>
      <c r="E52" s="3049" t="s">
        <v>9380</v>
      </c>
    </row>
    <row r="53" spans="1:5" x14ac:dyDescent="0.25">
      <c r="A53" s="3061" t="s">
        <v>9232</v>
      </c>
      <c r="B53" s="1926" t="s">
        <v>9233</v>
      </c>
      <c r="C53" s="59" t="s">
        <v>8</v>
      </c>
      <c r="D53" s="59"/>
      <c r="E53" s="3049" t="s">
        <v>9381</v>
      </c>
    </row>
    <row r="54" spans="1:5" x14ac:dyDescent="0.25">
      <c r="A54" s="3061" t="s">
        <v>569</v>
      </c>
      <c r="B54" s="1926" t="s">
        <v>9234</v>
      </c>
      <c r="C54" s="59" t="s">
        <v>8</v>
      </c>
      <c r="D54" s="59"/>
      <c r="E54" s="3049" t="s">
        <v>9382</v>
      </c>
    </row>
    <row r="55" spans="1:5" x14ac:dyDescent="0.25">
      <c r="A55" s="3061" t="s">
        <v>570</v>
      </c>
      <c r="B55" s="1933" t="s">
        <v>9235</v>
      </c>
      <c r="C55" s="3060" t="s">
        <v>8</v>
      </c>
      <c r="D55" s="3060"/>
      <c r="E55" s="1932" t="s">
        <v>9383</v>
      </c>
    </row>
    <row r="56" spans="1:5" x14ac:dyDescent="0.25">
      <c r="A56" s="3061" t="s">
        <v>571</v>
      </c>
      <c r="B56" s="1933" t="s">
        <v>9236</v>
      </c>
      <c r="C56" s="3060" t="s">
        <v>8</v>
      </c>
      <c r="D56" s="3060"/>
      <c r="E56" s="1932" t="s">
        <v>9384</v>
      </c>
    </row>
    <row r="57" spans="1:5" x14ac:dyDescent="0.25">
      <c r="A57" s="3061" t="s">
        <v>572</v>
      </c>
      <c r="B57" s="1926" t="s">
        <v>9261</v>
      </c>
      <c r="C57" s="59" t="s">
        <v>8</v>
      </c>
      <c r="D57" s="59"/>
      <c r="E57" s="3049" t="s">
        <v>9385</v>
      </c>
    </row>
    <row r="58" spans="1:5" x14ac:dyDescent="0.25">
      <c r="A58" s="3061" t="s">
        <v>573</v>
      </c>
      <c r="B58" s="1926" t="s">
        <v>9242</v>
      </c>
      <c r="C58" s="59" t="s">
        <v>8</v>
      </c>
      <c r="D58" s="59"/>
      <c r="E58" s="3049" t="s">
        <v>9386</v>
      </c>
    </row>
    <row r="59" spans="1:5" x14ac:dyDescent="0.25">
      <c r="A59" s="3061" t="s">
        <v>574</v>
      </c>
      <c r="B59" s="1926" t="s">
        <v>9272</v>
      </c>
      <c r="C59" s="59" t="s">
        <v>8</v>
      </c>
      <c r="D59" s="59"/>
      <c r="E59" s="3049" t="s">
        <v>9387</v>
      </c>
    </row>
    <row r="60" spans="1:5" x14ac:dyDescent="0.25">
      <c r="A60" s="3061" t="s">
        <v>1142</v>
      </c>
      <c r="B60" s="1927" t="s">
        <v>9273</v>
      </c>
      <c r="C60" s="59" t="s">
        <v>8</v>
      </c>
      <c r="D60" s="59"/>
      <c r="E60" s="3049" t="s">
        <v>12603</v>
      </c>
    </row>
    <row r="61" spans="1:5" x14ac:dyDescent="0.25">
      <c r="A61" s="3061" t="s">
        <v>1220</v>
      </c>
      <c r="B61" s="1926" t="s">
        <v>9274</v>
      </c>
      <c r="C61" s="59" t="s">
        <v>8</v>
      </c>
      <c r="D61" s="59"/>
      <c r="E61" s="3049" t="s">
        <v>12604</v>
      </c>
    </row>
    <row r="62" spans="1:5" x14ac:dyDescent="0.25">
      <c r="A62" s="3061" t="s">
        <v>9237</v>
      </c>
      <c r="B62" s="1926" t="s">
        <v>9275</v>
      </c>
      <c r="C62" s="59" t="s">
        <v>8</v>
      </c>
      <c r="D62" s="59"/>
      <c r="E62" s="3049" t="s">
        <v>12605</v>
      </c>
    </row>
    <row r="63" spans="1:5" x14ac:dyDescent="0.25">
      <c r="A63" s="3061" t="s">
        <v>9238</v>
      </c>
      <c r="B63" s="1927" t="s">
        <v>9211</v>
      </c>
      <c r="C63" s="59" t="s">
        <v>8</v>
      </c>
      <c r="D63" s="59"/>
      <c r="E63" s="3049" t="s">
        <v>12606</v>
      </c>
    </row>
    <row r="64" spans="1:5" ht="15.75" thickBot="1" x14ac:dyDescent="0.3">
      <c r="A64" s="3062" t="s">
        <v>9239</v>
      </c>
      <c r="B64" s="1928" t="s">
        <v>9276</v>
      </c>
      <c r="C64" s="1445" t="s">
        <v>8</v>
      </c>
      <c r="D64" s="1445"/>
      <c r="E64" s="728" t="s">
        <v>12607</v>
      </c>
    </row>
    <row r="67" spans="1:5" x14ac:dyDescent="0.25">
      <c r="B67" s="1491" t="s">
        <v>11412</v>
      </c>
    </row>
    <row r="68" spans="1:5" x14ac:dyDescent="0.25">
      <c r="B68" s="1491" t="s">
        <v>11413</v>
      </c>
    </row>
    <row r="69" spans="1:5" x14ac:dyDescent="0.25">
      <c r="B69" s="1491" t="s">
        <v>11414</v>
      </c>
    </row>
    <row r="71" spans="1:5" x14ac:dyDescent="0.25">
      <c r="B71" s="617" t="s">
        <v>7090</v>
      </c>
      <c r="C71" s="618">
        <v>82</v>
      </c>
      <c r="D71" s="618" t="s">
        <v>185</v>
      </c>
      <c r="E71" s="619" t="s">
        <v>8309</v>
      </c>
    </row>
    <row r="72" spans="1:5" x14ac:dyDescent="0.25">
      <c r="B72" s="610" t="s">
        <v>7090</v>
      </c>
      <c r="C72" s="611">
        <v>83</v>
      </c>
      <c r="D72" s="611" t="s">
        <v>185</v>
      </c>
      <c r="E72" s="612" t="s">
        <v>8310</v>
      </c>
    </row>
    <row r="73" spans="1:5" ht="15.75" thickBot="1" x14ac:dyDescent="0.3"/>
    <row r="74" spans="1:5" ht="15.75" thickBot="1" x14ac:dyDescent="0.3">
      <c r="A74" s="3044"/>
      <c r="B74" s="3045" t="s">
        <v>19636</v>
      </c>
      <c r="C74" s="3045" t="s">
        <v>19637</v>
      </c>
      <c r="D74" s="3045" t="s">
        <v>19638</v>
      </c>
    </row>
    <row r="75" spans="1:5" ht="15.75" thickBot="1" x14ac:dyDescent="0.3">
      <c r="A75" s="3046">
        <v>1</v>
      </c>
      <c r="B75" s="3047" t="s">
        <v>19639</v>
      </c>
      <c r="C75" s="3048" t="s">
        <v>19640</v>
      </c>
      <c r="D75" s="3048" t="s">
        <v>19641</v>
      </c>
    </row>
    <row r="76" spans="1:5" ht="15.75" thickBot="1" x14ac:dyDescent="0.3">
      <c r="A76" s="3046">
        <v>2</v>
      </c>
      <c r="B76" s="3047" t="s">
        <v>19642</v>
      </c>
      <c r="C76" s="3048" t="s">
        <v>19643</v>
      </c>
      <c r="D76" s="3048" t="s">
        <v>19641</v>
      </c>
    </row>
    <row r="77" spans="1:5" ht="15.75" thickBot="1" x14ac:dyDescent="0.3">
      <c r="A77" s="3046">
        <v>3</v>
      </c>
      <c r="B77" s="3047" t="s">
        <v>19644</v>
      </c>
      <c r="C77" s="3048" t="s">
        <v>19643</v>
      </c>
      <c r="D77" s="3048" t="s">
        <v>19641</v>
      </c>
    </row>
    <row r="78" spans="1:5" ht="15.75" thickBot="1" x14ac:dyDescent="0.3">
      <c r="A78" s="3046">
        <v>4</v>
      </c>
      <c r="B78" s="3047" t="s">
        <v>19645</v>
      </c>
      <c r="C78" s="3048" t="s">
        <v>19643</v>
      </c>
      <c r="D78" s="3048" t="s">
        <v>19641</v>
      </c>
    </row>
    <row r="79" spans="1:5" ht="15.75" thickBot="1" x14ac:dyDescent="0.3">
      <c r="A79" s="3046">
        <v>5</v>
      </c>
      <c r="B79" s="3047" t="s">
        <v>19646</v>
      </c>
      <c r="C79" s="3048" t="s">
        <v>19643</v>
      </c>
      <c r="D79" s="3048" t="s">
        <v>19641</v>
      </c>
    </row>
    <row r="80" spans="1:5" ht="15.75" thickBot="1" x14ac:dyDescent="0.3">
      <c r="A80" s="3046">
        <v>6</v>
      </c>
      <c r="B80" s="3047" t="s">
        <v>19647</v>
      </c>
      <c r="C80" s="3048" t="s">
        <v>19640</v>
      </c>
      <c r="D80" s="3048" t="s">
        <v>19641</v>
      </c>
    </row>
  </sheetData>
  <mergeCells count="4">
    <mergeCell ref="A1:D1"/>
    <mergeCell ref="F1:H1"/>
    <mergeCell ref="J1:L1"/>
    <mergeCell ref="A2:D2"/>
  </mergeCell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12"/>
  <dimension ref="A1:K39"/>
  <sheetViews>
    <sheetView zoomScale="75" zoomScaleNormal="75" workbookViewId="0">
      <selection activeCell="A21" sqref="A21:K21"/>
    </sheetView>
  </sheetViews>
  <sheetFormatPr baseColWidth="10" defaultColWidth="11.42578125" defaultRowHeight="15" x14ac:dyDescent="0.25"/>
  <cols>
    <col min="1" max="1" width="3.5703125" style="2" bestFit="1" customWidth="1"/>
    <col min="2" max="2" width="5.7109375" style="2" bestFit="1" customWidth="1"/>
    <col min="3" max="3" width="36" bestFit="1" customWidth="1"/>
    <col min="4" max="5" width="22.42578125" bestFit="1" customWidth="1"/>
    <col min="6" max="7" width="29.42578125" bestFit="1" customWidth="1"/>
    <col min="8" max="11" width="39.7109375" bestFit="1" customWidth="1"/>
  </cols>
  <sheetData>
    <row r="1" spans="1:11" x14ac:dyDescent="0.25">
      <c r="A1" s="4419" t="s">
        <v>12562</v>
      </c>
      <c r="B1" s="4420"/>
      <c r="C1" s="4420"/>
      <c r="D1" s="4420"/>
      <c r="E1" s="4420"/>
      <c r="F1" s="4420"/>
      <c r="G1" s="4420"/>
      <c r="H1" s="4420"/>
      <c r="I1" s="4420"/>
      <c r="J1" s="4420"/>
      <c r="K1" s="4421"/>
    </row>
    <row r="2" spans="1:11" ht="39" customHeight="1" x14ac:dyDescent="0.25">
      <c r="A2" s="4422"/>
      <c r="B2" s="4423"/>
      <c r="C2" s="4424"/>
      <c r="D2" s="4453" t="s">
        <v>12519</v>
      </c>
      <c r="E2" s="4454"/>
      <c r="F2" s="4451" t="s">
        <v>12520</v>
      </c>
      <c r="G2" s="4452"/>
      <c r="H2" s="4449" t="s">
        <v>12523</v>
      </c>
      <c r="I2" s="4450"/>
      <c r="J2" s="4449" t="s">
        <v>12524</v>
      </c>
      <c r="K2" s="4450"/>
    </row>
    <row r="3" spans="1:11" x14ac:dyDescent="0.25">
      <c r="A3" s="4422"/>
      <c r="B3" s="4424"/>
      <c r="C3" s="1264" t="s">
        <v>2328</v>
      </c>
      <c r="D3" s="1826" t="s">
        <v>12521</v>
      </c>
      <c r="E3" s="1198" t="s">
        <v>12522</v>
      </c>
      <c r="F3" s="1198" t="s">
        <v>12521</v>
      </c>
      <c r="G3" s="1830" t="s">
        <v>12522</v>
      </c>
      <c r="H3" s="1198" t="s">
        <v>12525</v>
      </c>
      <c r="I3" s="1826" t="s">
        <v>12526</v>
      </c>
      <c r="J3" s="1198" t="s">
        <v>12525</v>
      </c>
      <c r="K3" s="1826" t="s">
        <v>12526</v>
      </c>
    </row>
    <row r="4" spans="1:11" ht="60.75" thickBot="1" x14ac:dyDescent="0.3">
      <c r="A4" s="4447">
        <v>4</v>
      </c>
      <c r="B4" s="4448"/>
      <c r="C4" s="1855" t="s">
        <v>845</v>
      </c>
      <c r="D4" s="1856" t="s">
        <v>933</v>
      </c>
      <c r="E4" s="1857" t="s">
        <v>1140</v>
      </c>
      <c r="F4" s="1858" t="s">
        <v>1140</v>
      </c>
      <c r="G4" s="1857" t="s">
        <v>1140</v>
      </c>
      <c r="H4" s="1892" t="s">
        <v>12530</v>
      </c>
      <c r="I4" s="1892" t="s">
        <v>12530</v>
      </c>
      <c r="J4" s="1825" t="s">
        <v>12532</v>
      </c>
      <c r="K4" s="1892" t="s">
        <v>12530</v>
      </c>
    </row>
    <row r="5" spans="1:11" x14ac:dyDescent="0.25">
      <c r="A5" s="4433">
        <v>54</v>
      </c>
      <c r="B5" s="4434"/>
      <c r="C5" s="1859" t="s">
        <v>873</v>
      </c>
      <c r="D5" s="1860"/>
      <c r="E5" s="1861"/>
      <c r="F5" s="1860"/>
      <c r="G5" s="1861"/>
      <c r="H5" s="1862"/>
      <c r="I5" s="1863"/>
      <c r="J5" s="1862"/>
      <c r="K5" s="1864"/>
    </row>
    <row r="6" spans="1:11" x14ac:dyDescent="0.25">
      <c r="A6" s="1867">
        <v>54</v>
      </c>
      <c r="B6" s="4444">
        <v>51</v>
      </c>
      <c r="C6" s="4438" t="s">
        <v>12529</v>
      </c>
      <c r="D6" s="1840"/>
      <c r="E6" s="1841"/>
      <c r="F6" s="1840"/>
      <c r="G6" s="1841"/>
      <c r="H6" s="1839" t="s">
        <v>933</v>
      </c>
      <c r="I6" s="4435" t="s">
        <v>933</v>
      </c>
      <c r="J6" s="1850"/>
      <c r="K6" s="1865"/>
    </row>
    <row r="7" spans="1:11" x14ac:dyDescent="0.25">
      <c r="A7" s="1867">
        <v>54</v>
      </c>
      <c r="B7" s="4445"/>
      <c r="C7" s="4439"/>
      <c r="D7" s="1837"/>
      <c r="E7" s="1838"/>
      <c r="F7" s="1837"/>
      <c r="G7" s="1838"/>
      <c r="H7" s="216" t="s">
        <v>12531</v>
      </c>
      <c r="I7" s="4436"/>
      <c r="J7" s="1849"/>
      <c r="K7" s="1866"/>
    </row>
    <row r="8" spans="1:11" x14ac:dyDescent="0.25">
      <c r="A8" s="1867">
        <v>54</v>
      </c>
      <c r="B8" s="4446"/>
      <c r="C8" s="4439"/>
      <c r="D8" s="1837"/>
      <c r="E8" s="1838"/>
      <c r="F8" s="1837"/>
      <c r="G8" s="1838"/>
      <c r="H8" s="216" t="s">
        <v>1140</v>
      </c>
      <c r="I8" s="4437"/>
      <c r="J8" s="1849"/>
      <c r="K8" s="1866"/>
    </row>
    <row r="9" spans="1:11" x14ac:dyDescent="0.25">
      <c r="A9" s="1867">
        <v>54</v>
      </c>
      <c r="B9" s="4444">
        <v>54</v>
      </c>
      <c r="C9" s="4438" t="s">
        <v>12527</v>
      </c>
      <c r="D9" s="1840"/>
      <c r="E9" s="1841"/>
      <c r="F9" s="1840"/>
      <c r="G9" s="1841"/>
      <c r="H9" s="1839" t="s">
        <v>933</v>
      </c>
      <c r="I9" s="4441" t="s">
        <v>933</v>
      </c>
      <c r="J9" s="1850"/>
      <c r="K9" s="1865"/>
    </row>
    <row r="10" spans="1:11" x14ac:dyDescent="0.25">
      <c r="A10" s="1867">
        <v>54</v>
      </c>
      <c r="B10" s="4445"/>
      <c r="C10" s="4439"/>
      <c r="D10" s="1837"/>
      <c r="E10" s="1838"/>
      <c r="F10" s="1837"/>
      <c r="G10" s="1838"/>
      <c r="H10" s="216" t="s">
        <v>12531</v>
      </c>
      <c r="I10" s="4442"/>
      <c r="J10" s="1851"/>
      <c r="K10" s="1868"/>
    </row>
    <row r="11" spans="1:11" x14ac:dyDescent="0.25">
      <c r="A11" s="1869">
        <v>54</v>
      </c>
      <c r="B11" s="4446"/>
      <c r="C11" s="4440"/>
      <c r="D11" s="1842"/>
      <c r="E11" s="1843"/>
      <c r="F11" s="1842"/>
      <c r="G11" s="1843"/>
      <c r="H11" s="468" t="s">
        <v>1140</v>
      </c>
      <c r="I11" s="4443"/>
      <c r="J11" s="1852"/>
      <c r="K11" s="1870"/>
    </row>
    <row r="12" spans="1:11" x14ac:dyDescent="0.25">
      <c r="A12" s="1871">
        <v>54</v>
      </c>
      <c r="B12" s="1822">
        <v>57</v>
      </c>
      <c r="C12" s="1847" t="s">
        <v>932</v>
      </c>
      <c r="D12" s="1844"/>
      <c r="E12" s="1845" t="s">
        <v>933</v>
      </c>
      <c r="F12" s="1844"/>
      <c r="G12" s="1846"/>
      <c r="H12" s="1264"/>
      <c r="I12" s="1822"/>
      <c r="J12" s="1264"/>
      <c r="K12" s="1872" t="s">
        <v>933</v>
      </c>
    </row>
    <row r="13" spans="1:11" ht="15.75" thickBot="1" x14ac:dyDescent="0.3">
      <c r="A13" s="1873">
        <v>54</v>
      </c>
      <c r="B13" s="1874">
        <v>59</v>
      </c>
      <c r="C13" s="1875" t="s">
        <v>1140</v>
      </c>
      <c r="D13" s="1876"/>
      <c r="E13" s="1877"/>
      <c r="F13" s="1876"/>
      <c r="G13" s="1877"/>
      <c r="H13" s="1878"/>
      <c r="I13" s="1879" t="s">
        <v>1140</v>
      </c>
      <c r="J13" s="1878"/>
      <c r="K13" s="1880" t="s">
        <v>1140</v>
      </c>
    </row>
    <row r="14" spans="1:11" x14ac:dyDescent="0.25">
      <c r="A14" s="4429">
        <v>55</v>
      </c>
      <c r="B14" s="4430"/>
      <c r="C14" s="1531" t="s">
        <v>869</v>
      </c>
      <c r="D14" s="1832"/>
      <c r="E14" s="1834"/>
      <c r="F14" s="1832"/>
      <c r="G14" s="1834"/>
      <c r="H14" s="1543"/>
      <c r="I14" s="1829"/>
      <c r="J14" s="1543"/>
      <c r="K14" s="1829"/>
    </row>
    <row r="15" spans="1:11" x14ac:dyDescent="0.25">
      <c r="A15" s="1827">
        <v>55</v>
      </c>
      <c r="B15" s="1828" t="s">
        <v>204</v>
      </c>
      <c r="C15" s="1848" t="s">
        <v>12528</v>
      </c>
      <c r="D15" s="1831"/>
      <c r="E15" s="1833"/>
      <c r="F15" s="1831"/>
      <c r="G15" s="1833"/>
      <c r="H15" s="1199"/>
      <c r="I15" s="113" t="s">
        <v>12531</v>
      </c>
      <c r="J15" s="1199"/>
      <c r="K15" s="113" t="s">
        <v>12531</v>
      </c>
    </row>
    <row r="16" spans="1:11" x14ac:dyDescent="0.25">
      <c r="A16" s="4431">
        <v>95</v>
      </c>
      <c r="B16" s="4432"/>
      <c r="C16" s="1527" t="s">
        <v>882</v>
      </c>
      <c r="D16" s="1835"/>
      <c r="E16" s="1836"/>
      <c r="F16" s="1890" t="s">
        <v>12530</v>
      </c>
      <c r="G16" s="1891" t="s">
        <v>12530</v>
      </c>
      <c r="H16" s="1823"/>
      <c r="I16" s="1824"/>
      <c r="J16" s="1823"/>
      <c r="K16" s="1824"/>
    </row>
    <row r="17" spans="1:11" x14ac:dyDescent="0.25">
      <c r="H17" s="1191"/>
      <c r="I17" s="1191"/>
      <c r="J17" s="1191"/>
      <c r="K17" s="1191"/>
    </row>
    <row r="19" spans="1:11" x14ac:dyDescent="0.25">
      <c r="A19" s="3905" t="s">
        <v>12510</v>
      </c>
      <c r="B19" s="3906"/>
      <c r="C19" s="3906"/>
      <c r="D19" s="3906"/>
      <c r="E19" s="3906"/>
      <c r="F19" s="3906"/>
      <c r="G19" s="3906"/>
      <c r="H19" s="3906"/>
      <c r="I19" s="3906"/>
      <c r="J19" s="3906"/>
      <c r="K19" s="3934"/>
    </row>
    <row r="20" spans="1:11" x14ac:dyDescent="0.25">
      <c r="A20" s="4426" t="s">
        <v>12511</v>
      </c>
      <c r="B20" s="4427"/>
      <c r="C20" s="4427"/>
      <c r="D20" s="4427"/>
      <c r="E20" s="4427"/>
      <c r="F20" s="4427"/>
      <c r="G20" s="4427"/>
      <c r="H20" s="4427"/>
      <c r="I20" s="4427"/>
      <c r="J20" s="4427"/>
      <c r="K20" s="4428"/>
    </row>
    <row r="21" spans="1:11" x14ac:dyDescent="0.25">
      <c r="A21" s="3965" t="s">
        <v>12564</v>
      </c>
      <c r="B21" s="3966"/>
      <c r="C21" s="3966"/>
      <c r="D21" s="3966"/>
      <c r="E21" s="3966"/>
      <c r="F21" s="3966"/>
      <c r="G21" s="3966"/>
      <c r="H21" s="3966"/>
      <c r="I21" s="3966"/>
      <c r="J21" s="3966"/>
      <c r="K21" s="3967"/>
    </row>
    <row r="22" spans="1:11" x14ac:dyDescent="0.25">
      <c r="A22" s="3965" t="s">
        <v>12565</v>
      </c>
      <c r="B22" s="3966"/>
      <c r="C22" s="3966"/>
      <c r="D22" s="3966"/>
      <c r="E22" s="3966"/>
      <c r="F22" s="3966"/>
      <c r="G22" s="3966"/>
      <c r="H22" s="3966"/>
      <c r="I22" s="3966"/>
      <c r="J22" s="3966"/>
      <c r="K22" s="3967"/>
    </row>
    <row r="23" spans="1:11" x14ac:dyDescent="0.25">
      <c r="A23" s="3902"/>
      <c r="B23" s="3903"/>
      <c r="C23" s="3903"/>
      <c r="D23" s="3903"/>
      <c r="E23" s="3903"/>
      <c r="F23" s="3903"/>
      <c r="G23" s="3903"/>
      <c r="H23" s="3903"/>
      <c r="I23" s="3903"/>
      <c r="J23" s="3903"/>
      <c r="K23" s="3929"/>
    </row>
    <row r="24" spans="1:11" x14ac:dyDescent="0.25">
      <c r="A24" s="4426" t="s">
        <v>12512</v>
      </c>
      <c r="B24" s="4427"/>
      <c r="C24" s="4427"/>
      <c r="D24" s="4427"/>
      <c r="E24" s="4427"/>
      <c r="F24" s="4427"/>
      <c r="G24" s="4427"/>
      <c r="H24" s="4427"/>
      <c r="I24" s="4427"/>
      <c r="J24" s="4427"/>
      <c r="K24" s="4428"/>
    </row>
    <row r="25" spans="1:11" x14ac:dyDescent="0.25">
      <c r="A25" s="3965" t="s">
        <v>12513</v>
      </c>
      <c r="B25" s="3966"/>
      <c r="C25" s="3966"/>
      <c r="D25" s="3966"/>
      <c r="E25" s="3966"/>
      <c r="F25" s="3966"/>
      <c r="G25" s="3966"/>
      <c r="H25" s="3966"/>
      <c r="I25" s="3966"/>
      <c r="J25" s="3966"/>
      <c r="K25" s="3967"/>
    </row>
    <row r="26" spans="1:11" x14ac:dyDescent="0.25">
      <c r="A26" s="3965" t="s">
        <v>12514</v>
      </c>
      <c r="B26" s="3966"/>
      <c r="C26" s="3966"/>
      <c r="D26" s="3966"/>
      <c r="E26" s="3966"/>
      <c r="F26" s="3966"/>
      <c r="G26" s="3966"/>
      <c r="H26" s="3966"/>
      <c r="I26" s="3966"/>
      <c r="J26" s="3966"/>
      <c r="K26" s="3967"/>
    </row>
    <row r="27" spans="1:11" x14ac:dyDescent="0.25">
      <c r="A27" s="3965" t="s">
        <v>12515</v>
      </c>
      <c r="B27" s="3966"/>
      <c r="C27" s="3966"/>
      <c r="D27" s="3966"/>
      <c r="E27" s="3966"/>
      <c r="F27" s="3966"/>
      <c r="G27" s="3966"/>
      <c r="H27" s="3966"/>
      <c r="I27" s="3966"/>
      <c r="J27" s="3966"/>
      <c r="K27" s="3967"/>
    </row>
    <row r="28" spans="1:11" x14ac:dyDescent="0.25">
      <c r="A28" s="3965" t="s">
        <v>12563</v>
      </c>
      <c r="B28" s="3966"/>
      <c r="C28" s="3966"/>
      <c r="D28" s="3966"/>
      <c r="E28" s="3966"/>
      <c r="F28" s="3966"/>
      <c r="G28" s="3966"/>
      <c r="H28" s="3966"/>
      <c r="I28" s="3966"/>
      <c r="J28" s="3966"/>
      <c r="K28" s="3967"/>
    </row>
    <row r="29" spans="1:11" x14ac:dyDescent="0.25">
      <c r="A29" s="3965" t="s">
        <v>12533</v>
      </c>
      <c r="B29" s="3966"/>
      <c r="C29" s="3966"/>
      <c r="D29" s="3966"/>
      <c r="E29" s="3966"/>
      <c r="F29" s="3966"/>
      <c r="G29" s="3966"/>
      <c r="H29" s="3966"/>
      <c r="I29" s="3966"/>
      <c r="J29" s="3966"/>
      <c r="K29" s="3967"/>
    </row>
    <row r="30" spans="1:11" x14ac:dyDescent="0.25">
      <c r="A30" s="3902"/>
      <c r="B30" s="3903"/>
      <c r="C30" s="3903"/>
      <c r="D30" s="3903"/>
      <c r="E30" s="3903"/>
      <c r="F30" s="3903"/>
      <c r="G30" s="3903"/>
      <c r="H30" s="3903"/>
      <c r="I30" s="3903"/>
      <c r="J30" s="3903"/>
      <c r="K30" s="3929"/>
    </row>
    <row r="31" spans="1:11" x14ac:dyDescent="0.25">
      <c r="A31" s="3902" t="s">
        <v>12516</v>
      </c>
      <c r="B31" s="3903"/>
      <c r="C31" s="3903"/>
      <c r="D31" s="3903"/>
      <c r="E31" s="3903"/>
      <c r="F31" s="3903"/>
      <c r="G31" s="3903"/>
      <c r="H31" s="3903"/>
      <c r="I31" s="3903"/>
      <c r="J31" s="3903"/>
      <c r="K31" s="3929"/>
    </row>
    <row r="32" spans="1:11" x14ac:dyDescent="0.25">
      <c r="A32" s="3965" t="s">
        <v>12517</v>
      </c>
      <c r="B32" s="3966"/>
      <c r="C32" s="3966"/>
      <c r="D32" s="3966"/>
      <c r="E32" s="3966"/>
      <c r="F32" s="3966"/>
      <c r="G32" s="3966"/>
      <c r="H32" s="3966"/>
      <c r="I32" s="3966"/>
      <c r="J32" s="3966"/>
      <c r="K32" s="3967"/>
    </row>
    <row r="33" spans="1:11" x14ac:dyDescent="0.25">
      <c r="A33" s="3965" t="s">
        <v>12518</v>
      </c>
      <c r="B33" s="3966"/>
      <c r="C33" s="3966"/>
      <c r="D33" s="3966"/>
      <c r="E33" s="3966"/>
      <c r="F33" s="3966"/>
      <c r="G33" s="3966"/>
      <c r="H33" s="3966"/>
      <c r="I33" s="3966"/>
      <c r="J33" s="3966"/>
      <c r="K33" s="3967"/>
    </row>
    <row r="34" spans="1:11" x14ac:dyDescent="0.25">
      <c r="A34" s="4425"/>
      <c r="B34" s="4425"/>
      <c r="C34" s="4425"/>
      <c r="D34" s="4425"/>
      <c r="E34" s="4425"/>
      <c r="F34" s="4425"/>
      <c r="G34" s="4425"/>
      <c r="H34" s="4425"/>
      <c r="I34" s="4425"/>
      <c r="J34" s="4425"/>
      <c r="K34" s="4425"/>
    </row>
    <row r="35" spans="1:11" x14ac:dyDescent="0.25">
      <c r="A35" s="3966"/>
      <c r="B35" s="3966"/>
      <c r="C35" s="3966"/>
      <c r="D35" s="3966"/>
      <c r="E35" s="3966"/>
      <c r="F35" s="3966"/>
      <c r="G35" s="3966"/>
      <c r="H35" s="3966"/>
      <c r="I35" s="3966"/>
      <c r="J35" s="3966"/>
      <c r="K35" s="3966"/>
    </row>
    <row r="36" spans="1:11" x14ac:dyDescent="0.25">
      <c r="A36" s="3903"/>
      <c r="B36" s="3903"/>
      <c r="C36" s="3903"/>
      <c r="D36" s="3903"/>
      <c r="E36" s="3903"/>
      <c r="F36" s="3903"/>
      <c r="G36" s="3903"/>
      <c r="H36" s="3903"/>
      <c r="I36" s="3903"/>
      <c r="J36" s="3903"/>
      <c r="K36" s="3903"/>
    </row>
    <row r="37" spans="1:11" x14ac:dyDescent="0.25">
      <c r="A37" s="3903"/>
      <c r="B37" s="3903"/>
      <c r="C37" s="3903"/>
      <c r="D37" s="3903"/>
      <c r="E37" s="3903"/>
      <c r="F37" s="3903"/>
      <c r="G37" s="3903"/>
      <c r="H37" s="3903"/>
      <c r="I37" s="3903"/>
      <c r="J37" s="3903"/>
      <c r="K37" s="3903"/>
    </row>
    <row r="38" spans="1:11" x14ac:dyDescent="0.25">
      <c r="A38" s="3966"/>
      <c r="B38" s="3966"/>
      <c r="C38" s="3966"/>
      <c r="D38" s="3966"/>
      <c r="E38" s="3966"/>
      <c r="F38" s="3966"/>
      <c r="G38" s="3966"/>
      <c r="H38" s="3966"/>
      <c r="I38" s="3966"/>
      <c r="J38" s="3966"/>
      <c r="K38" s="3966"/>
    </row>
    <row r="39" spans="1:11" x14ac:dyDescent="0.25">
      <c r="A39" s="3966"/>
      <c r="B39" s="3966"/>
      <c r="C39" s="3966"/>
      <c r="D39" s="3966"/>
      <c r="E39" s="3966"/>
      <c r="F39" s="3966"/>
      <c r="G39" s="3966"/>
      <c r="H39" s="3966"/>
      <c r="I39" s="3966"/>
      <c r="J39" s="3966"/>
      <c r="K39" s="3966"/>
    </row>
  </sheetData>
  <mergeCells count="38">
    <mergeCell ref="A4:B4"/>
    <mergeCell ref="H2:I2"/>
    <mergeCell ref="J2:K2"/>
    <mergeCell ref="F2:G2"/>
    <mergeCell ref="D2:E2"/>
    <mergeCell ref="A3:B3"/>
    <mergeCell ref="A26:K26"/>
    <mergeCell ref="A27:K27"/>
    <mergeCell ref="A14:B14"/>
    <mergeCell ref="A16:B16"/>
    <mergeCell ref="A5:B5"/>
    <mergeCell ref="I6:I8"/>
    <mergeCell ref="C6:C8"/>
    <mergeCell ref="C9:C11"/>
    <mergeCell ref="I9:I11"/>
    <mergeCell ref="B6:B8"/>
    <mergeCell ref="B9:B11"/>
    <mergeCell ref="A21:K21"/>
    <mergeCell ref="A22:K22"/>
    <mergeCell ref="A23:K23"/>
    <mergeCell ref="A24:K24"/>
    <mergeCell ref="A25:K25"/>
    <mergeCell ref="A1:K1"/>
    <mergeCell ref="A2:C2"/>
    <mergeCell ref="A39:K39"/>
    <mergeCell ref="A29:K29"/>
    <mergeCell ref="A30:K30"/>
    <mergeCell ref="A31:K31"/>
    <mergeCell ref="A32:K32"/>
    <mergeCell ref="A33:K33"/>
    <mergeCell ref="A34:K34"/>
    <mergeCell ref="A35:K35"/>
    <mergeCell ref="A36:K36"/>
    <mergeCell ref="A37:K37"/>
    <mergeCell ref="A38:K38"/>
    <mergeCell ref="A28:K28"/>
    <mergeCell ref="A19:K19"/>
    <mergeCell ref="A20:K20"/>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18"/>
  <dimension ref="A1:O38"/>
  <sheetViews>
    <sheetView zoomScale="75" zoomScaleNormal="75" workbookViewId="0">
      <selection activeCell="G55" sqref="G55"/>
    </sheetView>
  </sheetViews>
  <sheetFormatPr baseColWidth="10" defaultColWidth="11.42578125" defaultRowHeight="15" x14ac:dyDescent="0.25"/>
  <cols>
    <col min="1" max="1" width="6.42578125" bestFit="1" customWidth="1"/>
    <col min="2" max="2" width="46.5703125" customWidth="1"/>
    <col min="3" max="3" width="7.42578125" style="2" customWidth="1"/>
    <col min="4" max="4" width="43.5703125" style="2" bestFit="1" customWidth="1"/>
    <col min="5" max="5" width="56.28515625" bestFit="1" customWidth="1"/>
    <col min="6" max="6" width="14.140625" bestFit="1" customWidth="1"/>
    <col min="7" max="7" width="18.7109375" style="2" bestFit="1" customWidth="1"/>
    <col min="8" max="8" width="6.42578125" style="4" bestFit="1" customWidth="1"/>
    <col min="9" max="9" width="96.140625" bestFit="1" customWidth="1"/>
    <col min="10" max="10" width="16.140625" bestFit="1" customWidth="1"/>
    <col min="11" max="11" width="96.140625" bestFit="1" customWidth="1"/>
    <col min="12" max="12" width="17.140625" bestFit="1" customWidth="1"/>
    <col min="14" max="14" width="23.140625" bestFit="1" customWidth="1"/>
  </cols>
  <sheetData>
    <row r="1" spans="1:15" x14ac:dyDescent="0.25">
      <c r="A1" s="4465" t="s">
        <v>9931</v>
      </c>
      <c r="B1" s="4466"/>
      <c r="C1" s="4466"/>
      <c r="D1" s="4466"/>
      <c r="E1" s="4466"/>
      <c r="F1" s="4466"/>
      <c r="I1" s="4384" t="s">
        <v>12357</v>
      </c>
      <c r="J1" s="4386"/>
      <c r="K1" s="1792"/>
      <c r="L1" s="1792"/>
      <c r="M1" s="1792"/>
      <c r="N1" s="1792"/>
      <c r="O1" s="1792"/>
    </row>
    <row r="2" spans="1:15" x14ac:dyDescent="0.25">
      <c r="A2" s="4469" t="s">
        <v>9933</v>
      </c>
      <c r="B2" s="4470"/>
      <c r="C2" s="4471" t="s">
        <v>9932</v>
      </c>
      <c r="D2" s="4472"/>
      <c r="E2" s="4472"/>
      <c r="F2" s="4472"/>
      <c r="G2" s="1090" t="s">
        <v>9430</v>
      </c>
      <c r="H2"/>
      <c r="I2" t="s">
        <v>12341</v>
      </c>
      <c r="J2" s="2"/>
      <c r="L2" s="48"/>
      <c r="M2" s="2"/>
      <c r="N2" s="48"/>
    </row>
    <row r="3" spans="1:15" x14ac:dyDescent="0.25">
      <c r="A3" s="1085" t="s">
        <v>564</v>
      </c>
      <c r="B3" s="851" t="s">
        <v>9427</v>
      </c>
      <c r="C3" s="1086">
        <v>10</v>
      </c>
      <c r="D3" s="4462" t="s">
        <v>9400</v>
      </c>
      <c r="E3" s="4462"/>
      <c r="F3" s="4462"/>
      <c r="G3" s="1091" t="s">
        <v>1615</v>
      </c>
      <c r="I3" t="s">
        <v>12342</v>
      </c>
      <c r="J3" s="2"/>
      <c r="L3" s="48"/>
      <c r="M3" s="2"/>
      <c r="N3" s="48"/>
    </row>
    <row r="4" spans="1:15" x14ac:dyDescent="0.25">
      <c r="A4" s="9">
        <v>20</v>
      </c>
      <c r="B4" s="1087" t="s">
        <v>9428</v>
      </c>
      <c r="C4" s="2">
        <v>20</v>
      </c>
      <c r="D4" s="870" t="s">
        <v>9401</v>
      </c>
      <c r="E4" s="4461" t="s">
        <v>9402</v>
      </c>
      <c r="F4" s="4461"/>
      <c r="G4" s="1092" t="s">
        <v>1617</v>
      </c>
      <c r="I4" t="s">
        <v>12343</v>
      </c>
      <c r="J4" s="2"/>
      <c r="L4" s="48"/>
      <c r="M4" s="2"/>
      <c r="N4" s="3"/>
    </row>
    <row r="5" spans="1:15" x14ac:dyDescent="0.25">
      <c r="A5" s="9" t="s">
        <v>418</v>
      </c>
      <c r="B5" s="47" t="s">
        <v>9425</v>
      </c>
      <c r="C5" s="2">
        <v>21</v>
      </c>
      <c r="D5" s="870"/>
      <c r="E5" s="4461" t="s">
        <v>9389</v>
      </c>
      <c r="F5" s="4461"/>
      <c r="G5" s="1092" t="s">
        <v>1618</v>
      </c>
      <c r="I5" t="s">
        <v>12344</v>
      </c>
      <c r="J5" s="2"/>
      <c r="L5" s="48"/>
      <c r="M5" s="2"/>
      <c r="N5" s="3"/>
    </row>
    <row r="6" spans="1:15" x14ac:dyDescent="0.25">
      <c r="A6" s="11" t="s">
        <v>9426</v>
      </c>
      <c r="B6" s="329" t="s">
        <v>9429</v>
      </c>
      <c r="C6" s="2">
        <v>22</v>
      </c>
      <c r="D6" s="870"/>
      <c r="E6" s="4461" t="s">
        <v>9390</v>
      </c>
      <c r="F6" s="4461"/>
      <c r="G6" s="1092" t="s">
        <v>1619</v>
      </c>
      <c r="I6" t="s">
        <v>12345</v>
      </c>
      <c r="J6" s="2"/>
      <c r="L6" s="48"/>
      <c r="M6" s="2"/>
      <c r="N6" s="3"/>
    </row>
    <row r="7" spans="1:15" x14ac:dyDescent="0.25">
      <c r="C7" s="386">
        <v>24</v>
      </c>
      <c r="D7" s="870"/>
      <c r="E7" s="4461" t="s">
        <v>9403</v>
      </c>
      <c r="F7" s="4461"/>
      <c r="G7" s="1092" t="s">
        <v>9935</v>
      </c>
      <c r="I7" t="s">
        <v>12346</v>
      </c>
      <c r="J7" s="2"/>
      <c r="L7" s="48"/>
      <c r="M7" s="2"/>
      <c r="N7" s="48"/>
    </row>
    <row r="8" spans="1:15" x14ac:dyDescent="0.25">
      <c r="C8" s="386">
        <v>25</v>
      </c>
      <c r="D8" s="870"/>
      <c r="E8" s="4461" t="s">
        <v>9391</v>
      </c>
      <c r="F8" s="4461"/>
      <c r="G8" s="59"/>
      <c r="I8" t="s">
        <v>12347</v>
      </c>
      <c r="J8" s="2"/>
      <c r="L8" s="48"/>
      <c r="M8" s="2"/>
      <c r="N8" s="48"/>
    </row>
    <row r="9" spans="1:15" x14ac:dyDescent="0.25">
      <c r="C9" s="386">
        <v>30</v>
      </c>
      <c r="D9" s="1078" t="s">
        <v>9392</v>
      </c>
      <c r="E9" s="4457" t="s">
        <v>9402</v>
      </c>
      <c r="F9" s="4457"/>
      <c r="G9" s="77" t="s">
        <v>1620</v>
      </c>
      <c r="I9" t="s">
        <v>12348</v>
      </c>
      <c r="J9" s="2"/>
      <c r="L9" s="48"/>
      <c r="M9" s="2"/>
      <c r="N9" s="48"/>
    </row>
    <row r="10" spans="1:15" x14ac:dyDescent="0.25">
      <c r="C10" s="386">
        <v>33</v>
      </c>
      <c r="D10" s="1078"/>
      <c r="E10" s="4457" t="s">
        <v>9391</v>
      </c>
      <c r="F10" s="4457"/>
      <c r="G10" s="59"/>
      <c r="I10" t="s">
        <v>12349</v>
      </c>
      <c r="J10" s="2"/>
      <c r="L10" s="48"/>
      <c r="M10" s="2"/>
      <c r="N10" s="48"/>
    </row>
    <row r="11" spans="1:15" x14ac:dyDescent="0.25">
      <c r="C11" s="386">
        <v>41</v>
      </c>
      <c r="D11" s="1079" t="s">
        <v>9404</v>
      </c>
      <c r="E11" s="1080" t="s">
        <v>9406</v>
      </c>
      <c r="F11" s="1080" t="s">
        <v>9422</v>
      </c>
      <c r="G11" s="1094" t="s">
        <v>1623</v>
      </c>
      <c r="I11" t="s">
        <v>12350</v>
      </c>
      <c r="J11" s="2"/>
      <c r="L11" s="48"/>
      <c r="M11" s="2"/>
      <c r="N11" s="48"/>
    </row>
    <row r="12" spans="1:15" x14ac:dyDescent="0.25">
      <c r="C12" s="386">
        <v>42</v>
      </c>
      <c r="D12" s="1079"/>
      <c r="E12" s="1080" t="s">
        <v>9405</v>
      </c>
      <c r="F12" s="1080" t="s">
        <v>9422</v>
      </c>
      <c r="G12" s="1094" t="s">
        <v>1624</v>
      </c>
      <c r="I12" t="s">
        <v>12351</v>
      </c>
      <c r="J12" s="2"/>
      <c r="L12" s="48"/>
      <c r="M12" s="2"/>
      <c r="N12" s="48"/>
    </row>
    <row r="13" spans="1:15" x14ac:dyDescent="0.25">
      <c r="C13" s="386">
        <v>43</v>
      </c>
      <c r="D13" s="1079"/>
      <c r="E13" s="4463" t="s">
        <v>9407</v>
      </c>
      <c r="F13" s="4463"/>
      <c r="G13" s="1094" t="s">
        <v>1625</v>
      </c>
      <c r="I13" t="s">
        <v>12352</v>
      </c>
      <c r="J13" s="2"/>
      <c r="L13" s="48"/>
      <c r="M13" s="2"/>
      <c r="N13" s="48"/>
    </row>
    <row r="14" spans="1:15" x14ac:dyDescent="0.25">
      <c r="C14" s="386">
        <v>44</v>
      </c>
      <c r="D14" s="1079"/>
      <c r="E14" s="4463" t="s">
        <v>9408</v>
      </c>
      <c r="F14" s="4463"/>
      <c r="G14" s="1094" t="s">
        <v>1626</v>
      </c>
      <c r="I14" t="s">
        <v>12353</v>
      </c>
      <c r="J14" s="2"/>
      <c r="L14" s="48"/>
      <c r="M14" s="2"/>
      <c r="N14" s="48"/>
    </row>
    <row r="15" spans="1:15" x14ac:dyDescent="0.25">
      <c r="C15" s="386">
        <v>45</v>
      </c>
      <c r="D15" s="1079"/>
      <c r="E15" s="1080" t="s">
        <v>9406</v>
      </c>
      <c r="F15" s="1080" t="s">
        <v>9423</v>
      </c>
      <c r="G15" s="1094" t="s">
        <v>1627</v>
      </c>
      <c r="I15" t="s">
        <v>12354</v>
      </c>
      <c r="J15" s="2"/>
      <c r="L15" s="14"/>
      <c r="M15" s="2"/>
      <c r="N15" s="48"/>
    </row>
    <row r="16" spans="1:15" x14ac:dyDescent="0.25">
      <c r="C16" s="386">
        <v>46</v>
      </c>
      <c r="D16" s="1079"/>
      <c r="E16" s="1080" t="s">
        <v>9405</v>
      </c>
      <c r="F16" s="1080" t="s">
        <v>9423</v>
      </c>
      <c r="G16" s="1094" t="s">
        <v>1628</v>
      </c>
      <c r="I16" t="s">
        <v>12355</v>
      </c>
    </row>
    <row r="17" spans="3:10" x14ac:dyDescent="0.25">
      <c r="C17" s="386">
        <v>47</v>
      </c>
      <c r="D17" s="1079"/>
      <c r="E17" s="1080" t="s">
        <v>9409</v>
      </c>
      <c r="F17" s="1080" t="s">
        <v>9423</v>
      </c>
      <c r="G17" s="1094" t="s">
        <v>1629</v>
      </c>
      <c r="I17" t="s">
        <v>12356</v>
      </c>
    </row>
    <row r="18" spans="3:10" x14ac:dyDescent="0.25">
      <c r="C18" s="386">
        <v>48</v>
      </c>
      <c r="D18" s="1079"/>
      <c r="E18" s="4463" t="s">
        <v>9410</v>
      </c>
      <c r="F18" s="4463"/>
      <c r="G18" s="1094" t="s">
        <v>1630</v>
      </c>
    </row>
    <row r="19" spans="3:10" x14ac:dyDescent="0.25">
      <c r="C19" s="386">
        <v>49</v>
      </c>
      <c r="D19" s="1079"/>
      <c r="E19" s="1080" t="s">
        <v>9406</v>
      </c>
      <c r="F19" s="1080" t="s">
        <v>9424</v>
      </c>
      <c r="G19" s="1094" t="s">
        <v>1631</v>
      </c>
    </row>
    <row r="20" spans="3:10" x14ac:dyDescent="0.25">
      <c r="C20" s="386">
        <v>50</v>
      </c>
      <c r="D20" s="1079"/>
      <c r="E20" s="1080" t="s">
        <v>9405</v>
      </c>
      <c r="F20" s="1080" t="s">
        <v>9424</v>
      </c>
      <c r="G20" s="1094" t="s">
        <v>1632</v>
      </c>
    </row>
    <row r="21" spans="3:10" x14ac:dyDescent="0.25">
      <c r="C21" s="386">
        <v>51</v>
      </c>
      <c r="D21" s="1079"/>
      <c r="E21" s="1080" t="s">
        <v>9409</v>
      </c>
      <c r="F21" s="1080" t="s">
        <v>9424</v>
      </c>
      <c r="G21" s="1094" t="s">
        <v>1633</v>
      </c>
      <c r="I21" s="4384" t="s">
        <v>12365</v>
      </c>
      <c r="J21" s="4386"/>
    </row>
    <row r="22" spans="3:10" x14ac:dyDescent="0.25">
      <c r="C22" s="386">
        <v>52</v>
      </c>
      <c r="D22" s="1079"/>
      <c r="E22" s="4464" t="s">
        <v>9408</v>
      </c>
      <c r="F22" s="4464"/>
      <c r="G22" s="1094" t="s">
        <v>1634</v>
      </c>
      <c r="I22" t="s">
        <v>12358</v>
      </c>
    </row>
    <row r="23" spans="3:10" x14ac:dyDescent="0.25">
      <c r="C23" s="386">
        <v>53</v>
      </c>
      <c r="D23" s="1079"/>
      <c r="E23" s="4464" t="s">
        <v>9408</v>
      </c>
      <c r="F23" s="4464"/>
      <c r="G23" s="59"/>
      <c r="I23" t="s">
        <v>12359</v>
      </c>
    </row>
    <row r="24" spans="3:10" x14ac:dyDescent="0.25">
      <c r="C24" s="386">
        <v>54</v>
      </c>
      <c r="D24" s="1081" t="s">
        <v>9411</v>
      </c>
      <c r="E24" s="4467" t="s">
        <v>9388</v>
      </c>
      <c r="F24" s="4467"/>
      <c r="G24" s="59"/>
      <c r="I24" t="s">
        <v>12360</v>
      </c>
    </row>
    <row r="25" spans="3:10" x14ac:dyDescent="0.25">
      <c r="C25" s="386">
        <v>57</v>
      </c>
      <c r="D25" s="1082" t="s">
        <v>9412</v>
      </c>
      <c r="E25" s="4468" t="s">
        <v>9388</v>
      </c>
      <c r="F25" s="4468"/>
      <c r="G25" s="59"/>
      <c r="I25" t="s">
        <v>12361</v>
      </c>
    </row>
    <row r="26" spans="3:10" x14ac:dyDescent="0.25">
      <c r="C26" s="386">
        <v>60</v>
      </c>
      <c r="D26" s="1083" t="s">
        <v>9394</v>
      </c>
      <c r="E26" s="4456" t="s">
        <v>9413</v>
      </c>
      <c r="F26" s="4456"/>
      <c r="G26" s="59"/>
      <c r="I26" t="s">
        <v>12362</v>
      </c>
    </row>
    <row r="27" spans="3:10" x14ac:dyDescent="0.25">
      <c r="C27" s="386">
        <v>63</v>
      </c>
      <c r="D27" s="1083"/>
      <c r="E27" s="4456" t="s">
        <v>9391</v>
      </c>
      <c r="F27" s="4456"/>
      <c r="G27" s="59"/>
      <c r="I27" s="48" t="s">
        <v>12363</v>
      </c>
    </row>
    <row r="28" spans="3:10" x14ac:dyDescent="0.25">
      <c r="C28" s="386">
        <v>64</v>
      </c>
      <c r="D28" s="1083"/>
      <c r="E28" s="4456" t="s">
        <v>9414</v>
      </c>
      <c r="F28" s="4456"/>
      <c r="G28" s="59"/>
      <c r="I28" s="48" t="s">
        <v>12364</v>
      </c>
    </row>
    <row r="29" spans="3:10" x14ac:dyDescent="0.25">
      <c r="C29" s="386">
        <v>65</v>
      </c>
      <c r="D29" s="1083"/>
      <c r="E29" s="4456" t="s">
        <v>9393</v>
      </c>
      <c r="F29" s="4456"/>
      <c r="G29" s="59"/>
      <c r="I29" s="48"/>
    </row>
    <row r="30" spans="3:10" x14ac:dyDescent="0.25">
      <c r="C30" s="386">
        <v>75</v>
      </c>
      <c r="D30" s="1078" t="s">
        <v>9395</v>
      </c>
      <c r="E30" s="4457" t="s">
        <v>9415</v>
      </c>
      <c r="F30" s="4457"/>
      <c r="G30" s="59"/>
      <c r="I30" s="48"/>
    </row>
    <row r="31" spans="3:10" x14ac:dyDescent="0.25">
      <c r="C31" s="386">
        <v>80</v>
      </c>
      <c r="D31" s="4459" t="s">
        <v>9396</v>
      </c>
      <c r="E31" s="4459"/>
      <c r="F31" s="4459"/>
      <c r="G31" s="1093" t="s">
        <v>1638</v>
      </c>
      <c r="I31" s="48"/>
    </row>
    <row r="32" spans="3:10" x14ac:dyDescent="0.25">
      <c r="C32" s="386" t="s">
        <v>9397</v>
      </c>
      <c r="D32" s="1084"/>
      <c r="E32" s="4458"/>
      <c r="F32" s="4458"/>
      <c r="G32" s="59"/>
      <c r="I32" s="48"/>
    </row>
    <row r="33" spans="3:9" x14ac:dyDescent="0.25">
      <c r="C33" s="386" t="s">
        <v>9398</v>
      </c>
      <c r="D33" s="4455" t="s">
        <v>9416</v>
      </c>
      <c r="E33" s="4455"/>
      <c r="F33" s="4455"/>
      <c r="G33" s="59"/>
      <c r="I33" s="48"/>
    </row>
    <row r="34" spans="3:9" x14ac:dyDescent="0.25">
      <c r="C34" s="386" t="s">
        <v>515</v>
      </c>
      <c r="D34" s="870" t="s">
        <v>9417</v>
      </c>
      <c r="E34" s="4461" t="s">
        <v>9418</v>
      </c>
      <c r="F34" s="4461"/>
      <c r="G34" s="59"/>
      <c r="I34" s="48"/>
    </row>
    <row r="35" spans="3:9" x14ac:dyDescent="0.25">
      <c r="C35" s="386" t="s">
        <v>7138</v>
      </c>
      <c r="D35" s="870"/>
      <c r="E35" s="4461" t="s">
        <v>9419</v>
      </c>
      <c r="F35" s="4461"/>
      <c r="G35" s="59"/>
      <c r="I35" s="48"/>
    </row>
    <row r="36" spans="3:9" x14ac:dyDescent="0.25">
      <c r="C36" s="386" t="s">
        <v>7093</v>
      </c>
      <c r="D36" s="870"/>
      <c r="E36" s="4461" t="s">
        <v>9420</v>
      </c>
      <c r="F36" s="4461"/>
      <c r="G36" s="59"/>
      <c r="I36" s="48"/>
    </row>
    <row r="37" spans="3:9" x14ac:dyDescent="0.25">
      <c r="C37" s="386" t="s">
        <v>7137</v>
      </c>
      <c r="D37" s="870"/>
      <c r="E37" s="4461" t="s">
        <v>9421</v>
      </c>
      <c r="F37" s="4461"/>
      <c r="G37" s="59"/>
      <c r="I37" s="48"/>
    </row>
    <row r="38" spans="3:9" x14ac:dyDescent="0.25">
      <c r="C38" s="13" t="s">
        <v>9399</v>
      </c>
      <c r="D38" s="4460" t="s">
        <v>2283</v>
      </c>
      <c r="E38" s="4460"/>
      <c r="F38" s="4460"/>
      <c r="G38" s="60"/>
      <c r="I38" s="48"/>
    </row>
  </sheetData>
  <mergeCells count="33">
    <mergeCell ref="I1:J1"/>
    <mergeCell ref="I21:J21"/>
    <mergeCell ref="A1:F1"/>
    <mergeCell ref="E24:F24"/>
    <mergeCell ref="E25:F25"/>
    <mergeCell ref="A2:B2"/>
    <mergeCell ref="C2:F2"/>
    <mergeCell ref="E26:F26"/>
    <mergeCell ref="D3:F3"/>
    <mergeCell ref="E6:F6"/>
    <mergeCell ref="E7:F7"/>
    <mergeCell ref="E8:F8"/>
    <mergeCell ref="E4:F4"/>
    <mergeCell ref="E5:F5"/>
    <mergeCell ref="E14:F14"/>
    <mergeCell ref="E9:F9"/>
    <mergeCell ref="E10:F10"/>
    <mergeCell ref="E13:F13"/>
    <mergeCell ref="E18:F18"/>
    <mergeCell ref="E22:F22"/>
    <mergeCell ref="E23:F23"/>
    <mergeCell ref="D38:F38"/>
    <mergeCell ref="E34:F34"/>
    <mergeCell ref="E35:F35"/>
    <mergeCell ref="E36:F36"/>
    <mergeCell ref="E37:F37"/>
    <mergeCell ref="D33:F33"/>
    <mergeCell ref="E27:F27"/>
    <mergeCell ref="E28:F28"/>
    <mergeCell ref="E29:F29"/>
    <mergeCell ref="E30:F30"/>
    <mergeCell ref="E32:F32"/>
    <mergeCell ref="D31:F3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23"/>
  <dimension ref="A1:AG168"/>
  <sheetViews>
    <sheetView topLeftCell="A82" zoomScale="75" zoomScaleNormal="75" workbookViewId="0">
      <selection activeCell="L6" sqref="L6:AG6"/>
    </sheetView>
  </sheetViews>
  <sheetFormatPr baseColWidth="10" defaultColWidth="11.42578125" defaultRowHeight="15" x14ac:dyDescent="0.25"/>
  <cols>
    <col min="1" max="1" width="3.28515625" customWidth="1"/>
    <col min="2" max="2" width="3.5703125" customWidth="1"/>
    <col min="3" max="3" width="1.42578125" customWidth="1"/>
    <col min="4" max="4" width="11.42578125" hidden="1" customWidth="1"/>
    <col min="5" max="5" width="3" customWidth="1"/>
    <col min="6" max="6" width="2.7109375" customWidth="1"/>
    <col min="7" max="7" width="2.140625" customWidth="1"/>
    <col min="8" max="8" width="2.7109375" hidden="1" customWidth="1"/>
    <col min="9" max="9" width="60.5703125" customWidth="1"/>
    <col min="10" max="10" width="17.28515625" customWidth="1"/>
    <col min="11" max="11" width="36.42578125" customWidth="1"/>
    <col min="12" max="12" width="25.28515625" customWidth="1"/>
    <col min="13" max="13" width="30.28515625" customWidth="1"/>
    <col min="24" max="24" width="13.7109375" customWidth="1"/>
    <col min="25" max="25" width="11.42578125" customWidth="1"/>
  </cols>
  <sheetData>
    <row r="1" spans="1:33" ht="18.75" x14ac:dyDescent="0.3">
      <c r="A1" s="4473" t="s">
        <v>1572</v>
      </c>
      <c r="B1" s="4474"/>
      <c r="C1" s="4474"/>
      <c r="D1" s="4474"/>
      <c r="E1" s="4474"/>
      <c r="F1" s="4474"/>
      <c r="G1" s="4474"/>
      <c r="H1" s="4474"/>
      <c r="I1" s="4474"/>
      <c r="J1" s="4474"/>
      <c r="K1" s="4475"/>
      <c r="L1" s="4517" t="s">
        <v>1258</v>
      </c>
      <c r="M1" s="4518"/>
      <c r="N1" s="4518"/>
      <c r="O1" s="4518"/>
      <c r="P1" s="4518"/>
      <c r="Q1" s="4518"/>
      <c r="R1" s="4518"/>
      <c r="S1" s="4518"/>
      <c r="T1" s="4518"/>
      <c r="U1" s="4518"/>
      <c r="V1" s="4518"/>
      <c r="W1" s="4518"/>
      <c r="X1" s="4518"/>
      <c r="Y1" s="4518"/>
      <c r="Z1" s="4518"/>
      <c r="AA1" s="4518"/>
      <c r="AB1" s="4518"/>
      <c r="AC1" s="4518"/>
      <c r="AD1" s="4518"/>
      <c r="AE1" s="4518"/>
      <c r="AF1" s="4518"/>
      <c r="AG1" s="4519"/>
    </row>
    <row r="2" spans="1:33" ht="15" customHeight="1" x14ac:dyDescent="0.25">
      <c r="A2" s="4182"/>
      <c r="B2" s="4183"/>
      <c r="C2" s="4183"/>
      <c r="D2" s="4183"/>
      <c r="E2" s="4183"/>
      <c r="F2" s="4183"/>
      <c r="G2" s="4183"/>
      <c r="H2" s="4183"/>
      <c r="I2" s="4183"/>
      <c r="J2" s="4183"/>
      <c r="K2" s="4184"/>
      <c r="L2" s="4520"/>
      <c r="M2" s="4520"/>
      <c r="N2" s="4520"/>
      <c r="O2" s="4520"/>
      <c r="P2" s="4520"/>
      <c r="Q2" s="4520"/>
      <c r="R2" s="4520"/>
      <c r="S2" s="4520"/>
      <c r="T2" s="4520"/>
      <c r="U2" s="4520"/>
      <c r="V2" s="4520"/>
      <c r="W2" s="4520"/>
      <c r="X2" s="4520"/>
      <c r="Y2" s="4520"/>
      <c r="Z2" s="4520"/>
      <c r="AA2" s="4520"/>
      <c r="AB2" s="4520"/>
      <c r="AC2" s="4520"/>
      <c r="AD2" s="4520"/>
      <c r="AE2" s="4520"/>
      <c r="AF2" s="4520"/>
      <c r="AG2" s="4520"/>
    </row>
    <row r="3" spans="1:33" ht="15" customHeight="1" x14ac:dyDescent="0.25">
      <c r="A3" s="4476" t="s">
        <v>8565</v>
      </c>
      <c r="B3" s="4477"/>
      <c r="C3" s="4477"/>
      <c r="D3" s="4477"/>
      <c r="E3" s="4477"/>
      <c r="F3" s="4477"/>
      <c r="G3" s="4477"/>
      <c r="H3" s="4477"/>
      <c r="I3" s="4477"/>
      <c r="J3" s="4477"/>
      <c r="K3" s="4478"/>
      <c r="L3" s="4139" t="s">
        <v>8562</v>
      </c>
      <c r="M3" s="4139"/>
      <c r="N3" s="4139"/>
      <c r="O3" s="4139"/>
      <c r="P3" s="4139"/>
      <c r="Q3" s="4139"/>
      <c r="R3" s="4139"/>
      <c r="S3" s="4139"/>
      <c r="T3" s="4139"/>
      <c r="U3" s="4139"/>
      <c r="V3" s="4139"/>
      <c r="W3" s="4139"/>
      <c r="X3" s="4139"/>
      <c r="Y3" s="4139"/>
      <c r="Z3" s="4139"/>
      <c r="AA3" s="4139"/>
      <c r="AB3" s="4139"/>
      <c r="AC3" s="4139"/>
      <c r="AD3" s="4139"/>
      <c r="AE3" s="4139"/>
      <c r="AF3" s="4139"/>
      <c r="AG3" s="4139"/>
    </row>
    <row r="4" spans="1:33" ht="15" customHeight="1" x14ac:dyDescent="0.25">
      <c r="A4" s="4076"/>
      <c r="B4" s="4077"/>
      <c r="C4" s="4077"/>
      <c r="D4" s="4077"/>
      <c r="E4" s="4077"/>
      <c r="F4" s="4077"/>
      <c r="G4" s="4077"/>
      <c r="H4" s="4077"/>
      <c r="I4" s="4077"/>
      <c r="J4" s="4077"/>
      <c r="K4" s="4078"/>
      <c r="L4" s="4139" t="s">
        <v>8563</v>
      </c>
      <c r="M4" s="4139"/>
      <c r="N4" s="4139"/>
      <c r="O4" s="4139"/>
      <c r="P4" s="4139"/>
      <c r="Q4" s="4139"/>
      <c r="R4" s="4139"/>
      <c r="S4" s="4139"/>
      <c r="T4" s="4139"/>
      <c r="U4" s="4139"/>
      <c r="V4" s="4139"/>
      <c r="W4" s="4139"/>
      <c r="X4" s="4139"/>
      <c r="Y4" s="4139"/>
      <c r="Z4" s="4139"/>
      <c r="AA4" s="4139"/>
      <c r="AB4" s="4139"/>
      <c r="AC4" s="4139"/>
      <c r="AD4" s="4139"/>
      <c r="AE4" s="4139"/>
      <c r="AF4" s="4139"/>
      <c r="AG4" s="4139"/>
    </row>
    <row r="5" spans="1:33" ht="15" customHeight="1" x14ac:dyDescent="0.25">
      <c r="A5" s="4479" t="s">
        <v>8586</v>
      </c>
      <c r="B5" s="3453"/>
      <c r="C5" s="3453"/>
      <c r="D5" s="3453"/>
      <c r="E5" s="3453"/>
      <c r="F5" s="3453"/>
      <c r="G5" s="3453"/>
      <c r="H5" s="3453"/>
      <c r="I5" s="3453"/>
      <c r="J5" s="3453"/>
      <c r="K5" s="4480"/>
      <c r="L5" s="4139" t="s">
        <v>8656</v>
      </c>
      <c r="M5" s="4139"/>
      <c r="N5" s="4139"/>
      <c r="O5" s="4139"/>
      <c r="P5" s="4139"/>
      <c r="Q5" s="4139"/>
      <c r="R5" s="4139"/>
      <c r="S5" s="4139"/>
      <c r="T5" s="4139"/>
      <c r="U5" s="4139"/>
      <c r="V5" s="4139"/>
      <c r="W5" s="4139"/>
      <c r="X5" s="4139"/>
      <c r="Y5" s="4139"/>
      <c r="Z5" s="4139"/>
      <c r="AA5" s="4139"/>
      <c r="AB5" s="4139"/>
      <c r="AC5" s="4139"/>
      <c r="AD5" s="4139"/>
      <c r="AE5" s="4139"/>
      <c r="AF5" s="4139"/>
      <c r="AG5" s="4139"/>
    </row>
    <row r="6" spans="1:33" ht="15" customHeight="1" x14ac:dyDescent="0.25">
      <c r="A6" s="4479" t="s">
        <v>8587</v>
      </c>
      <c r="B6" s="3453"/>
      <c r="C6" s="3453"/>
      <c r="D6" s="3453"/>
      <c r="E6" s="3453"/>
      <c r="F6" s="3453"/>
      <c r="G6" s="3453"/>
      <c r="H6" s="3453"/>
      <c r="I6" s="3453"/>
      <c r="J6" s="3453"/>
      <c r="K6" s="4480"/>
      <c r="L6" s="4139" t="s">
        <v>8657</v>
      </c>
      <c r="M6" s="4139"/>
      <c r="N6" s="4139"/>
      <c r="O6" s="4139"/>
      <c r="P6" s="4139"/>
      <c r="Q6" s="4139"/>
      <c r="R6" s="4139"/>
      <c r="S6" s="4139"/>
      <c r="T6" s="4139"/>
      <c r="U6" s="4139"/>
      <c r="V6" s="4139"/>
      <c r="W6" s="4139"/>
      <c r="X6" s="4139"/>
      <c r="Y6" s="4139"/>
      <c r="Z6" s="4139"/>
      <c r="AA6" s="4139"/>
      <c r="AB6" s="4139"/>
      <c r="AC6" s="4139"/>
      <c r="AD6" s="4139"/>
      <c r="AE6" s="4139"/>
      <c r="AF6" s="4139"/>
      <c r="AG6" s="4139"/>
    </row>
    <row r="7" spans="1:33" ht="15" customHeight="1" x14ac:dyDescent="0.25">
      <c r="A7" s="4479" t="s">
        <v>8585</v>
      </c>
      <c r="B7" s="3453"/>
      <c r="C7" s="3453"/>
      <c r="D7" s="3453"/>
      <c r="E7" s="3453"/>
      <c r="F7" s="3453"/>
      <c r="G7" s="3453"/>
      <c r="H7" s="3453"/>
      <c r="I7" s="3453"/>
      <c r="J7" s="3453"/>
      <c r="K7" s="4480"/>
      <c r="L7" s="4139" t="s">
        <v>8658</v>
      </c>
      <c r="M7" s="4139"/>
      <c r="N7" s="4139"/>
      <c r="O7" s="4139"/>
      <c r="P7" s="4139"/>
      <c r="Q7" s="4139"/>
      <c r="R7" s="4139"/>
      <c r="S7" s="4139"/>
      <c r="T7" s="4139"/>
      <c r="U7" s="4139"/>
      <c r="V7" s="4139"/>
      <c r="W7" s="4139"/>
      <c r="X7" s="4139"/>
      <c r="Y7" s="4139"/>
      <c r="Z7" s="4139"/>
      <c r="AA7" s="4139"/>
      <c r="AB7" s="4139"/>
      <c r="AC7" s="4139"/>
      <c r="AD7" s="4139"/>
      <c r="AE7" s="4139"/>
      <c r="AF7" s="4139"/>
      <c r="AG7" s="4139"/>
    </row>
    <row r="8" spans="1:33" ht="15" customHeight="1" x14ac:dyDescent="0.25">
      <c r="A8" s="4479" t="s">
        <v>9551</v>
      </c>
      <c r="B8" s="3453"/>
      <c r="C8" s="3453"/>
      <c r="D8" s="3453"/>
      <c r="E8" s="3453"/>
      <c r="F8" s="3453"/>
      <c r="G8" s="3453"/>
      <c r="H8" s="3453"/>
      <c r="I8" s="3453"/>
      <c r="J8" s="3453"/>
      <c r="K8" s="4480"/>
      <c r="L8" s="4139" t="s">
        <v>8564</v>
      </c>
      <c r="M8" s="4139"/>
      <c r="N8" s="4139"/>
      <c r="O8" s="4139"/>
      <c r="P8" s="4139"/>
      <c r="Q8" s="4139"/>
      <c r="R8" s="4139"/>
      <c r="S8" s="4139"/>
      <c r="T8" s="4139"/>
      <c r="U8" s="4139"/>
      <c r="V8" s="4139"/>
      <c r="W8" s="4139"/>
      <c r="X8" s="4139"/>
      <c r="Y8" s="4139"/>
      <c r="Z8" s="4139"/>
      <c r="AA8" s="4139"/>
      <c r="AB8" s="4139"/>
      <c r="AC8" s="4139"/>
      <c r="AD8" s="4139"/>
      <c r="AE8" s="4139"/>
      <c r="AF8" s="4139"/>
      <c r="AG8" s="4139"/>
    </row>
    <row r="9" spans="1:33" ht="15" customHeight="1" x14ac:dyDescent="0.25">
      <c r="A9" s="4479" t="s">
        <v>8652</v>
      </c>
      <c r="B9" s="3453"/>
      <c r="C9" s="3453"/>
      <c r="D9" s="3453"/>
      <c r="E9" s="3453"/>
      <c r="F9" s="3453"/>
      <c r="G9" s="3453"/>
      <c r="H9" s="3453"/>
      <c r="I9" s="3453"/>
      <c r="J9" s="3453"/>
      <c r="K9" s="4480"/>
      <c r="L9" s="4141"/>
      <c r="M9" s="4141"/>
      <c r="N9" s="4141"/>
      <c r="O9" s="4141"/>
      <c r="P9" s="4141"/>
      <c r="Q9" s="4141"/>
      <c r="R9" s="4141"/>
      <c r="S9" s="4141"/>
      <c r="T9" s="4141"/>
      <c r="U9" s="4141"/>
      <c r="V9" s="4141"/>
      <c r="W9" s="4141"/>
      <c r="X9" s="4141"/>
      <c r="Y9" s="4141"/>
      <c r="Z9" s="4141"/>
      <c r="AA9" s="4141"/>
      <c r="AB9" s="4141"/>
      <c r="AC9" s="4141"/>
      <c r="AD9" s="4141"/>
      <c r="AE9" s="4141"/>
      <c r="AF9" s="4141"/>
      <c r="AG9" s="4141"/>
    </row>
    <row r="10" spans="1:33" ht="23.25" x14ac:dyDescent="0.35">
      <c r="A10" s="4479" t="s">
        <v>8654</v>
      </c>
      <c r="B10" s="3453"/>
      <c r="C10" s="3453"/>
      <c r="D10" s="3453"/>
      <c r="E10" s="3453"/>
      <c r="F10" s="3453"/>
      <c r="G10" s="3453"/>
      <c r="H10" s="3453"/>
      <c r="I10" s="3453"/>
      <c r="J10" s="3453"/>
      <c r="K10" s="4480"/>
      <c r="L10" s="4521"/>
      <c r="M10" s="4522"/>
      <c r="N10" s="4522"/>
      <c r="O10" s="4522"/>
      <c r="P10" s="4522"/>
      <c r="Q10" s="4522"/>
      <c r="R10" s="4522"/>
      <c r="S10" s="4522"/>
      <c r="T10" s="4522"/>
      <c r="U10" s="4522"/>
      <c r="V10" s="4522"/>
      <c r="W10" s="4522"/>
      <c r="X10" s="4522"/>
      <c r="Y10" s="4522"/>
      <c r="Z10" s="4522"/>
      <c r="AA10" s="4522"/>
      <c r="AB10" s="4522"/>
      <c r="AC10" s="4522"/>
      <c r="AD10" s="4522"/>
      <c r="AE10" s="4522"/>
      <c r="AF10" s="4522"/>
      <c r="AG10" s="4523"/>
    </row>
    <row r="11" spans="1:33" ht="23.25" x14ac:dyDescent="0.35">
      <c r="A11" s="4062"/>
      <c r="B11" s="4063"/>
      <c r="C11" s="4063"/>
      <c r="D11" s="4063"/>
      <c r="E11" s="4063"/>
      <c r="F11" s="4063"/>
      <c r="G11" s="4063"/>
      <c r="H11" s="4063"/>
      <c r="I11" s="4063"/>
      <c r="J11" s="4063"/>
      <c r="K11" s="4113"/>
      <c r="L11" s="418"/>
      <c r="M11" s="4505" t="s">
        <v>8195</v>
      </c>
      <c r="N11" s="4506"/>
      <c r="O11" s="4506"/>
      <c r="P11" s="4506"/>
      <c r="Q11" s="4506"/>
      <c r="R11" s="4507"/>
      <c r="S11" s="419"/>
      <c r="T11" s="419"/>
      <c r="U11" s="419"/>
      <c r="V11" s="390"/>
      <c r="W11" s="390"/>
      <c r="X11" s="390"/>
      <c r="Y11" s="390"/>
      <c r="Z11" s="390"/>
      <c r="AA11" s="390"/>
      <c r="AB11" s="390"/>
      <c r="AC11" s="390"/>
      <c r="AD11" s="390"/>
      <c r="AE11" s="390"/>
      <c r="AF11" s="390"/>
      <c r="AG11" s="420"/>
    </row>
    <row r="12" spans="1:33" ht="23.25" x14ac:dyDescent="0.35">
      <c r="A12" s="4476" t="s">
        <v>8583</v>
      </c>
      <c r="B12" s="4477"/>
      <c r="C12" s="4477"/>
      <c r="D12" s="4477"/>
      <c r="E12" s="4477"/>
      <c r="F12" s="4477"/>
      <c r="G12" s="4477"/>
      <c r="H12" s="4477"/>
      <c r="I12" s="4477"/>
      <c r="J12" s="4477"/>
      <c r="K12" s="4478"/>
      <c r="L12" s="418"/>
      <c r="M12" s="4502" t="s">
        <v>8196</v>
      </c>
      <c r="N12" s="4503"/>
      <c r="O12" s="4503"/>
      <c r="P12" s="4503"/>
      <c r="Q12" s="4503"/>
      <c r="R12" s="4504"/>
      <c r="S12" s="419"/>
      <c r="T12" s="419"/>
      <c r="U12" s="419"/>
      <c r="V12" s="390"/>
      <c r="W12" s="390"/>
      <c r="X12" s="390"/>
      <c r="Y12" s="390"/>
      <c r="Z12" s="390"/>
      <c r="AA12" s="390"/>
      <c r="AB12" s="390"/>
      <c r="AC12" s="390"/>
      <c r="AD12" s="390"/>
      <c r="AE12" s="390"/>
      <c r="AF12" s="390"/>
      <c r="AG12" s="420"/>
    </row>
    <row r="13" spans="1:33" ht="15" customHeight="1" x14ac:dyDescent="0.25">
      <c r="A13" s="3905" t="s">
        <v>9552</v>
      </c>
      <c r="B13" s="3906"/>
      <c r="C13" s="3906"/>
      <c r="D13" s="3906"/>
      <c r="E13" s="3906"/>
      <c r="F13" s="3906"/>
      <c r="G13" s="3906"/>
      <c r="H13" s="3906"/>
      <c r="I13" s="3906"/>
      <c r="J13" s="3906"/>
      <c r="K13" s="3934"/>
      <c r="L13" s="418"/>
      <c r="M13" s="4508" t="s">
        <v>8197</v>
      </c>
      <c r="N13" s="4509"/>
      <c r="O13" s="4509"/>
      <c r="P13" s="4509"/>
      <c r="Q13" s="4509"/>
      <c r="R13" s="4510"/>
      <c r="S13" s="390"/>
      <c r="T13" s="390"/>
      <c r="U13" s="390"/>
      <c r="V13" s="390"/>
      <c r="W13" s="390"/>
      <c r="X13" s="390"/>
      <c r="Y13" s="390"/>
      <c r="Z13" s="390"/>
      <c r="AA13" s="390"/>
      <c r="AB13" s="390"/>
      <c r="AC13" s="390"/>
      <c r="AD13" s="390"/>
      <c r="AE13" s="390"/>
      <c r="AF13" s="390"/>
      <c r="AG13" s="420"/>
    </row>
    <row r="14" spans="1:33" ht="15" customHeight="1" x14ac:dyDescent="0.25">
      <c r="A14" s="4060"/>
      <c r="B14" s="4061"/>
      <c r="C14" s="4061"/>
      <c r="D14" s="4061"/>
      <c r="E14" s="4061"/>
      <c r="F14" s="4061"/>
      <c r="G14" s="4061"/>
      <c r="H14" s="4061"/>
      <c r="J14" s="37"/>
      <c r="K14" s="29"/>
      <c r="L14" s="418"/>
      <c r="M14" s="390"/>
      <c r="N14" s="390"/>
      <c r="O14" s="390"/>
      <c r="P14" s="390"/>
      <c r="Q14" s="390"/>
      <c r="R14" s="390"/>
      <c r="S14" s="390"/>
      <c r="T14" s="390"/>
      <c r="U14" s="390"/>
      <c r="V14" s="390"/>
      <c r="W14" s="390"/>
      <c r="X14" s="390"/>
      <c r="Y14" s="390"/>
      <c r="Z14" s="390"/>
      <c r="AA14" s="390"/>
      <c r="AB14" s="390"/>
      <c r="AC14" s="390"/>
      <c r="AD14" s="390"/>
      <c r="AE14" s="390"/>
      <c r="AF14" s="390"/>
      <c r="AG14" s="420"/>
    </row>
    <row r="15" spans="1:33" ht="15" customHeight="1" x14ac:dyDescent="0.25">
      <c r="A15" s="4060"/>
      <c r="B15" s="4061"/>
      <c r="C15" s="4061"/>
      <c r="D15" s="4061"/>
      <c r="E15" s="4061"/>
      <c r="F15" s="4061"/>
      <c r="G15" s="4061"/>
      <c r="H15" s="4110"/>
      <c r="I15" s="519" t="s">
        <v>8588</v>
      </c>
      <c r="J15" s="519" t="s">
        <v>8589</v>
      </c>
      <c r="K15" s="519" t="s">
        <v>2329</v>
      </c>
      <c r="L15" s="418"/>
      <c r="M15" s="390"/>
      <c r="N15" s="390"/>
      <c r="O15" s="390"/>
      <c r="P15" s="390"/>
      <c r="Q15" s="390"/>
      <c r="R15" s="390"/>
      <c r="S15" s="390"/>
      <c r="T15" s="390"/>
      <c r="U15" s="390"/>
      <c r="V15" s="390"/>
      <c r="W15" s="390"/>
      <c r="X15" s="390"/>
      <c r="Y15" s="390"/>
      <c r="Z15" s="390"/>
      <c r="AA15" s="390"/>
      <c r="AB15" s="390"/>
      <c r="AC15" s="390"/>
      <c r="AD15" s="390"/>
      <c r="AE15" s="390"/>
      <c r="AF15" s="390"/>
      <c r="AG15" s="420"/>
    </row>
    <row r="16" spans="1:33" ht="15" customHeight="1" x14ac:dyDescent="0.25">
      <c r="A16" s="4060"/>
      <c r="B16" s="4061"/>
      <c r="C16" s="4061"/>
      <c r="D16" s="4061"/>
      <c r="E16" s="4061"/>
      <c r="F16" s="4061"/>
      <c r="G16" s="4061"/>
      <c r="H16" s="4110"/>
      <c r="I16" s="149" t="s">
        <v>8590</v>
      </c>
      <c r="J16" s="414">
        <v>1</v>
      </c>
      <c r="K16" s="149" t="s">
        <v>8591</v>
      </c>
      <c r="L16" s="418"/>
      <c r="M16" s="390"/>
      <c r="N16" s="390"/>
      <c r="O16" s="390"/>
      <c r="P16" s="390"/>
      <c r="Q16" s="390"/>
      <c r="R16" s="390"/>
      <c r="S16" s="390"/>
      <c r="T16" s="390"/>
      <c r="U16" s="390"/>
      <c r="V16" s="390"/>
      <c r="W16" s="390"/>
      <c r="X16" s="390"/>
      <c r="Y16" s="390"/>
      <c r="Z16" s="4505" t="s">
        <v>8198</v>
      </c>
      <c r="AA16" s="4506"/>
      <c r="AB16" s="4506"/>
      <c r="AC16" s="4506"/>
      <c r="AD16" s="4506"/>
      <c r="AE16" s="4506"/>
      <c r="AF16" s="4507"/>
      <c r="AG16" s="420"/>
    </row>
    <row r="17" spans="1:33" ht="15" customHeight="1" x14ac:dyDescent="0.25">
      <c r="A17" s="4060"/>
      <c r="B17" s="4061"/>
      <c r="C17" s="4061"/>
      <c r="D17" s="4061"/>
      <c r="E17" s="4061"/>
      <c r="F17" s="4061"/>
      <c r="G17" s="4061"/>
      <c r="H17" s="4110"/>
      <c r="I17" s="149" t="s">
        <v>8592</v>
      </c>
      <c r="J17" s="414">
        <v>1</v>
      </c>
      <c r="K17" s="149" t="s">
        <v>8593</v>
      </c>
      <c r="L17" s="418"/>
      <c r="M17" s="390"/>
      <c r="N17" s="390"/>
      <c r="O17" s="390"/>
      <c r="P17" s="390"/>
      <c r="Q17" s="390"/>
      <c r="R17" s="390"/>
      <c r="S17" s="390"/>
      <c r="T17" s="390"/>
      <c r="U17" s="390"/>
      <c r="V17" s="390"/>
      <c r="W17" s="390"/>
      <c r="X17" s="390"/>
      <c r="Y17" s="390"/>
      <c r="Z17" s="4502" t="s">
        <v>8199</v>
      </c>
      <c r="AA17" s="4503"/>
      <c r="AB17" s="4503"/>
      <c r="AC17" s="4503"/>
      <c r="AD17" s="4503"/>
      <c r="AE17" s="4503"/>
      <c r="AF17" s="4504"/>
      <c r="AG17" s="420"/>
    </row>
    <row r="18" spans="1:33" ht="15" customHeight="1" x14ac:dyDescent="0.25">
      <c r="A18" s="4060"/>
      <c r="B18" s="4061"/>
      <c r="C18" s="4061"/>
      <c r="D18" s="4061"/>
      <c r="E18" s="4061"/>
      <c r="F18" s="4061"/>
      <c r="G18" s="4061"/>
      <c r="H18" s="4110"/>
      <c r="I18" s="149" t="s">
        <v>8594</v>
      </c>
      <c r="J18" s="414">
        <v>4</v>
      </c>
      <c r="K18" s="149" t="s">
        <v>8595</v>
      </c>
      <c r="L18" s="418"/>
      <c r="M18" s="390"/>
      <c r="N18" s="390"/>
      <c r="O18" s="390"/>
      <c r="P18" s="390"/>
      <c r="Q18" s="390"/>
      <c r="R18" s="390"/>
      <c r="S18" s="390"/>
      <c r="T18" s="390"/>
      <c r="U18" s="390"/>
      <c r="V18" s="390"/>
      <c r="W18" s="390"/>
      <c r="X18" s="390"/>
      <c r="Y18" s="390"/>
      <c r="Z18" s="4502" t="s">
        <v>8200</v>
      </c>
      <c r="AA18" s="4503"/>
      <c r="AB18" s="4503"/>
      <c r="AC18" s="4503"/>
      <c r="AD18" s="4503"/>
      <c r="AE18" s="4503"/>
      <c r="AF18" s="4504"/>
      <c r="AG18" s="420"/>
    </row>
    <row r="19" spans="1:33" ht="15" customHeight="1" x14ac:dyDescent="0.25">
      <c r="A19" s="4060"/>
      <c r="B19" s="4061"/>
      <c r="C19" s="4061"/>
      <c r="D19" s="4061"/>
      <c r="E19" s="4061"/>
      <c r="F19" s="4061"/>
      <c r="G19" s="4061"/>
      <c r="H19" s="4110"/>
      <c r="I19" s="149" t="s">
        <v>8596</v>
      </c>
      <c r="J19" s="414">
        <v>2</v>
      </c>
      <c r="K19" s="149" t="s">
        <v>8597</v>
      </c>
      <c r="L19" s="418"/>
      <c r="M19" s="390"/>
      <c r="N19" s="390"/>
      <c r="O19" s="390"/>
      <c r="P19" s="390"/>
      <c r="Q19" s="390"/>
      <c r="R19" s="390"/>
      <c r="S19" s="390"/>
      <c r="T19" s="390"/>
      <c r="U19" s="390"/>
      <c r="V19" s="390"/>
      <c r="W19" s="390"/>
      <c r="X19" s="390"/>
      <c r="Y19" s="390"/>
      <c r="Z19" s="4502" t="s">
        <v>8201</v>
      </c>
      <c r="AA19" s="4503"/>
      <c r="AB19" s="4503"/>
      <c r="AC19" s="4503"/>
      <c r="AD19" s="4503"/>
      <c r="AE19" s="4503"/>
      <c r="AF19" s="4504"/>
      <c r="AG19" s="420"/>
    </row>
    <row r="20" spans="1:33" ht="15" customHeight="1" x14ac:dyDescent="0.25">
      <c r="A20" s="4060"/>
      <c r="B20" s="4061"/>
      <c r="C20" s="4061"/>
      <c r="D20" s="4061"/>
      <c r="E20" s="4061"/>
      <c r="F20" s="4061"/>
      <c r="G20" s="4061"/>
      <c r="H20" s="4110"/>
      <c r="I20" s="149" t="s">
        <v>8598</v>
      </c>
      <c r="J20" s="414">
        <v>3</v>
      </c>
      <c r="K20" s="149" t="s">
        <v>8599</v>
      </c>
      <c r="L20" s="418"/>
      <c r="M20" s="390"/>
      <c r="N20" s="390"/>
      <c r="O20" s="390"/>
      <c r="P20" s="390"/>
      <c r="Q20" s="390"/>
      <c r="R20" s="390"/>
      <c r="S20" s="390"/>
      <c r="T20" s="390"/>
      <c r="U20" s="390"/>
      <c r="V20" s="390"/>
      <c r="W20" s="390"/>
      <c r="X20" s="390"/>
      <c r="Y20" s="390"/>
      <c r="Z20" s="4502" t="s">
        <v>8202</v>
      </c>
      <c r="AA20" s="4503"/>
      <c r="AB20" s="4503"/>
      <c r="AC20" s="4503"/>
      <c r="AD20" s="4503"/>
      <c r="AE20" s="4503"/>
      <c r="AF20" s="4504"/>
      <c r="AG20" s="420"/>
    </row>
    <row r="21" spans="1:33" ht="30" customHeight="1" x14ac:dyDescent="0.25">
      <c r="A21" s="4060"/>
      <c r="B21" s="4061"/>
      <c r="C21" s="4061"/>
      <c r="D21" s="4061"/>
      <c r="E21" s="4061"/>
      <c r="F21" s="4061"/>
      <c r="G21" s="4061"/>
      <c r="H21" s="4110"/>
      <c r="I21" s="149" t="s">
        <v>8600</v>
      </c>
      <c r="J21" s="414">
        <v>1</v>
      </c>
      <c r="K21" s="149" t="s">
        <v>8601</v>
      </c>
      <c r="L21" s="418"/>
      <c r="M21" s="390"/>
      <c r="N21" s="390"/>
      <c r="O21" s="390"/>
      <c r="P21" s="390"/>
      <c r="Q21" s="390"/>
      <c r="R21" s="390"/>
      <c r="S21" s="390"/>
      <c r="T21" s="390"/>
      <c r="U21" s="390"/>
      <c r="V21" s="390"/>
      <c r="W21" s="390"/>
      <c r="X21" s="390"/>
      <c r="Y21" s="390"/>
      <c r="Z21" s="4524" t="s">
        <v>8203</v>
      </c>
      <c r="AA21" s="4525"/>
      <c r="AB21" s="4525"/>
      <c r="AC21" s="4525"/>
      <c r="AD21" s="4525"/>
      <c r="AE21" s="4525"/>
      <c r="AF21" s="4526"/>
      <c r="AG21" s="420"/>
    </row>
    <row r="22" spans="1:33" ht="15" customHeight="1" x14ac:dyDescent="0.25">
      <c r="A22" s="4060"/>
      <c r="B22" s="4061"/>
      <c r="C22" s="4061"/>
      <c r="D22" s="4061"/>
      <c r="E22" s="4061"/>
      <c r="F22" s="4061"/>
      <c r="G22" s="4061"/>
      <c r="H22" s="4110"/>
      <c r="I22" s="149" t="s">
        <v>8602</v>
      </c>
      <c r="J22" s="414">
        <v>1</v>
      </c>
      <c r="K22" s="149" t="s">
        <v>8603</v>
      </c>
      <c r="L22" s="418"/>
      <c r="M22" s="390"/>
      <c r="N22" s="390"/>
      <c r="O22" s="390"/>
      <c r="P22" s="390"/>
      <c r="Q22" s="390"/>
      <c r="R22" s="390"/>
      <c r="S22" s="390"/>
      <c r="T22" s="390"/>
      <c r="U22" s="390"/>
      <c r="V22" s="390"/>
      <c r="W22" s="390"/>
      <c r="X22" s="390"/>
      <c r="Y22" s="390"/>
      <c r="Z22" s="4502" t="s">
        <v>8204</v>
      </c>
      <c r="AA22" s="4503"/>
      <c r="AB22" s="4503"/>
      <c r="AC22" s="4503"/>
      <c r="AD22" s="4503"/>
      <c r="AE22" s="4503"/>
      <c r="AF22" s="4504"/>
      <c r="AG22" s="420"/>
    </row>
    <row r="23" spans="1:33" ht="15" customHeight="1" x14ac:dyDescent="0.25">
      <c r="A23" s="4060"/>
      <c r="B23" s="4061"/>
      <c r="C23" s="4061"/>
      <c r="D23" s="4061"/>
      <c r="E23" s="4061"/>
      <c r="F23" s="4061"/>
      <c r="G23" s="4061"/>
      <c r="H23" s="4110"/>
      <c r="I23" s="149" t="s">
        <v>8604</v>
      </c>
      <c r="J23" s="414">
        <v>1</v>
      </c>
      <c r="K23" s="149" t="s">
        <v>8605</v>
      </c>
      <c r="L23" s="418"/>
      <c r="M23" s="390"/>
      <c r="N23" s="390"/>
      <c r="O23" s="390"/>
      <c r="P23" s="390"/>
      <c r="Q23" s="390"/>
      <c r="R23" s="390"/>
      <c r="S23" s="390"/>
      <c r="T23" s="390"/>
      <c r="U23" s="390"/>
      <c r="V23" s="390"/>
      <c r="W23" s="390"/>
      <c r="X23" s="390"/>
      <c r="Y23" s="390"/>
      <c r="Z23" s="4502" t="s">
        <v>8205</v>
      </c>
      <c r="AA23" s="4503"/>
      <c r="AB23" s="4503"/>
      <c r="AC23" s="4503"/>
      <c r="AD23" s="4503"/>
      <c r="AE23" s="4503"/>
      <c r="AF23" s="4504"/>
      <c r="AG23" s="420"/>
    </row>
    <row r="24" spans="1:33" ht="15" customHeight="1" x14ac:dyDescent="0.25">
      <c r="A24" s="4060"/>
      <c r="B24" s="4061"/>
      <c r="C24" s="4061"/>
      <c r="D24" s="4061"/>
      <c r="E24" s="4061"/>
      <c r="F24" s="4061"/>
      <c r="G24" s="4061"/>
      <c r="H24" s="4110"/>
      <c r="I24" s="149" t="s">
        <v>8606</v>
      </c>
      <c r="J24" s="414">
        <v>1</v>
      </c>
      <c r="K24" s="149" t="s">
        <v>8607</v>
      </c>
      <c r="L24" s="418"/>
      <c r="M24" s="390"/>
      <c r="N24" s="390"/>
      <c r="O24" s="390"/>
      <c r="P24" s="390"/>
      <c r="Q24" s="390"/>
      <c r="R24" s="390"/>
      <c r="S24" s="390"/>
      <c r="T24" s="390"/>
      <c r="U24" s="390"/>
      <c r="V24" s="390"/>
      <c r="W24" s="390"/>
      <c r="X24" s="390"/>
      <c r="Y24" s="390"/>
      <c r="Z24" s="4508" t="s">
        <v>8206</v>
      </c>
      <c r="AA24" s="4509"/>
      <c r="AB24" s="4509"/>
      <c r="AC24" s="4509"/>
      <c r="AD24" s="4509"/>
      <c r="AE24" s="4509"/>
      <c r="AF24" s="4510"/>
      <c r="AG24" s="420"/>
    </row>
    <row r="25" spans="1:33" ht="60" x14ac:dyDescent="0.25">
      <c r="A25" s="4060"/>
      <c r="B25" s="4061"/>
      <c r="C25" s="4061"/>
      <c r="D25" s="4061"/>
      <c r="E25" s="4061"/>
      <c r="F25" s="4061"/>
      <c r="G25" s="4061"/>
      <c r="H25" s="4110"/>
      <c r="I25" s="149" t="s">
        <v>8608</v>
      </c>
      <c r="J25" s="414" t="s">
        <v>8609</v>
      </c>
      <c r="K25" s="149" t="s">
        <v>8610</v>
      </c>
      <c r="L25" s="418"/>
      <c r="M25" s="390"/>
      <c r="N25" s="390"/>
      <c r="O25" s="390"/>
      <c r="P25" s="390"/>
      <c r="Q25" s="390"/>
      <c r="R25" s="390"/>
      <c r="S25" s="390"/>
      <c r="T25" s="390"/>
      <c r="U25" s="390"/>
      <c r="V25" s="390"/>
      <c r="W25" s="390"/>
      <c r="X25" s="390"/>
      <c r="Y25" s="390"/>
      <c r="Z25" s="4539"/>
      <c r="AA25" s="4539"/>
      <c r="AB25" s="4539"/>
      <c r="AC25" s="4539"/>
      <c r="AD25" s="4539"/>
      <c r="AE25" s="4539"/>
      <c r="AF25" s="4539"/>
      <c r="AG25" s="420"/>
    </row>
    <row r="26" spans="1:33" ht="15" customHeight="1" x14ac:dyDescent="0.25">
      <c r="A26" s="4060"/>
      <c r="B26" s="4061"/>
      <c r="C26" s="4061"/>
      <c r="D26" s="4061"/>
      <c r="E26" s="4061"/>
      <c r="F26" s="4061"/>
      <c r="G26" s="4061"/>
      <c r="H26" s="4110"/>
      <c r="I26" s="149" t="s">
        <v>8611</v>
      </c>
      <c r="J26" s="414">
        <v>20</v>
      </c>
      <c r="K26" s="149" t="s">
        <v>8612</v>
      </c>
      <c r="L26" s="418"/>
      <c r="M26" s="390"/>
      <c r="N26" s="390"/>
      <c r="O26" s="390"/>
      <c r="P26" s="390"/>
      <c r="Q26" s="390"/>
      <c r="R26" s="390"/>
      <c r="S26" s="390"/>
      <c r="T26" s="390"/>
      <c r="U26" s="390"/>
      <c r="V26" s="390"/>
      <c r="W26" s="390"/>
      <c r="X26" s="390"/>
      <c r="Y26" s="390"/>
      <c r="Z26" s="390"/>
      <c r="AA26" s="390"/>
      <c r="AB26" s="390"/>
      <c r="AC26" s="390"/>
      <c r="AD26" s="390"/>
      <c r="AE26" s="390"/>
      <c r="AF26" s="390"/>
      <c r="AG26" s="420"/>
    </row>
    <row r="27" spans="1:33" ht="15" customHeight="1" x14ac:dyDescent="0.25">
      <c r="A27" s="4060"/>
      <c r="B27" s="4061"/>
      <c r="C27" s="4061"/>
      <c r="D27" s="4061"/>
      <c r="E27" s="4061"/>
      <c r="F27" s="4061"/>
      <c r="G27" s="4061"/>
      <c r="H27" s="4110"/>
      <c r="I27" s="149" t="s">
        <v>8613</v>
      </c>
      <c r="J27" s="414">
        <v>1</v>
      </c>
      <c r="K27" s="149" t="s">
        <v>8614</v>
      </c>
      <c r="L27" s="418"/>
      <c r="M27" s="390"/>
      <c r="N27" s="390"/>
      <c r="O27" s="390"/>
      <c r="P27" s="390"/>
      <c r="Q27" s="390"/>
      <c r="R27" s="390"/>
      <c r="S27" s="390"/>
      <c r="T27" s="390"/>
      <c r="U27" s="390"/>
      <c r="V27" s="390"/>
      <c r="W27" s="390"/>
      <c r="X27" s="390"/>
      <c r="Y27" s="390"/>
      <c r="Z27" s="390"/>
      <c r="AA27" s="390"/>
      <c r="AB27" s="390"/>
      <c r="AC27" s="390"/>
      <c r="AD27" s="390"/>
      <c r="AE27" s="390"/>
      <c r="AF27" s="390"/>
      <c r="AG27" s="420"/>
    </row>
    <row r="28" spans="1:33" ht="15" customHeight="1" x14ac:dyDescent="0.25">
      <c r="A28" s="3902" t="s">
        <v>8653</v>
      </c>
      <c r="B28" s="3903"/>
      <c r="C28" s="3903"/>
      <c r="D28" s="3903"/>
      <c r="E28" s="3903"/>
      <c r="F28" s="3903"/>
      <c r="G28" s="3903"/>
      <c r="H28" s="3903"/>
      <c r="I28" s="3903"/>
      <c r="J28" s="3903"/>
      <c r="K28" s="3929"/>
      <c r="L28" s="418"/>
      <c r="M28" s="390"/>
      <c r="N28" s="390"/>
      <c r="O28" s="390"/>
      <c r="P28" s="390"/>
      <c r="Q28" s="390"/>
      <c r="R28" s="390"/>
      <c r="S28" s="390"/>
      <c r="T28" s="390"/>
      <c r="U28" s="390"/>
      <c r="V28" s="390"/>
      <c r="W28" s="390"/>
      <c r="X28" s="390"/>
      <c r="Y28" s="390"/>
      <c r="Z28" s="390"/>
      <c r="AA28" s="390"/>
      <c r="AB28" s="390"/>
      <c r="AC28" s="390"/>
      <c r="AD28" s="390"/>
      <c r="AE28" s="390"/>
      <c r="AF28" s="390"/>
      <c r="AG28" s="420"/>
    </row>
    <row r="29" spans="1:33" ht="15" customHeight="1" x14ac:dyDescent="0.25">
      <c r="A29" s="3902" t="s">
        <v>8615</v>
      </c>
      <c r="B29" s="3903"/>
      <c r="C29" s="3903"/>
      <c r="D29" s="3903"/>
      <c r="E29" s="3903"/>
      <c r="F29" s="3903"/>
      <c r="G29" s="3903"/>
      <c r="H29" s="3903"/>
      <c r="I29" s="3903"/>
      <c r="J29" s="3903"/>
      <c r="K29" s="3929"/>
      <c r="L29" s="418"/>
      <c r="M29" s="390"/>
      <c r="N29" s="390"/>
      <c r="O29" s="390"/>
      <c r="P29" s="390"/>
      <c r="Q29" s="390"/>
      <c r="R29" s="390"/>
      <c r="S29" s="390"/>
      <c r="T29" s="390"/>
      <c r="U29" s="390"/>
      <c r="V29" s="390"/>
      <c r="W29" s="390"/>
      <c r="X29" s="390"/>
      <c r="Y29" s="390"/>
      <c r="Z29" s="390"/>
      <c r="AA29" s="390"/>
      <c r="AB29" s="390"/>
      <c r="AC29" s="390"/>
      <c r="AD29" s="390"/>
      <c r="AE29" s="390"/>
      <c r="AF29" s="390"/>
      <c r="AG29" s="420"/>
    </row>
    <row r="30" spans="1:33" ht="15" customHeight="1" x14ac:dyDescent="0.25">
      <c r="A30" s="4060"/>
      <c r="B30" s="4061"/>
      <c r="C30" s="4061"/>
      <c r="D30" s="4061"/>
      <c r="E30" s="4061"/>
      <c r="F30" s="4061"/>
      <c r="G30" s="4061"/>
      <c r="H30" s="4061"/>
      <c r="I30" s="4061"/>
      <c r="J30" s="4061"/>
      <c r="K30" s="4110"/>
      <c r="L30" s="418"/>
      <c r="M30" s="390"/>
      <c r="N30" s="390"/>
      <c r="O30" s="390"/>
      <c r="P30" s="390"/>
      <c r="Q30" s="390"/>
      <c r="R30" s="390"/>
      <c r="S30" s="390"/>
      <c r="T30" s="390"/>
      <c r="U30" s="390"/>
      <c r="V30" s="390"/>
      <c r="W30" s="390"/>
      <c r="X30" s="390"/>
      <c r="Y30" s="390"/>
      <c r="Z30" s="390"/>
      <c r="AA30" s="390"/>
      <c r="AB30" s="390"/>
      <c r="AC30" s="390"/>
      <c r="AD30" s="390"/>
      <c r="AE30" s="390"/>
      <c r="AF30" s="390"/>
      <c r="AG30" s="420"/>
    </row>
    <row r="31" spans="1:33" ht="15" customHeight="1" x14ac:dyDescent="0.25">
      <c r="A31" s="4499" t="s">
        <v>8616</v>
      </c>
      <c r="B31" s="4500"/>
      <c r="C31" s="4500"/>
      <c r="D31" s="4500"/>
      <c r="E31" s="4500"/>
      <c r="F31" s="4500"/>
      <c r="G31" s="4500"/>
      <c r="H31" s="4500"/>
      <c r="I31" s="4500"/>
      <c r="J31" s="4500"/>
      <c r="K31" s="4501"/>
      <c r="L31" s="418"/>
      <c r="M31" s="390"/>
      <c r="N31" s="390"/>
      <c r="O31" s="390"/>
      <c r="P31" s="390"/>
      <c r="Q31" s="390"/>
      <c r="R31" s="390"/>
      <c r="S31" s="390"/>
      <c r="T31" s="390"/>
      <c r="U31" s="390"/>
      <c r="V31" s="390"/>
      <c r="W31" s="390"/>
      <c r="X31" s="506" t="s">
        <v>2984</v>
      </c>
      <c r="Y31" s="390"/>
      <c r="Z31" s="390"/>
      <c r="AA31" s="390"/>
      <c r="AB31" s="390"/>
      <c r="AC31" s="390"/>
      <c r="AD31" s="390"/>
      <c r="AE31" s="390"/>
      <c r="AF31" s="390"/>
      <c r="AG31" s="420"/>
    </row>
    <row r="32" spans="1:33" ht="15" customHeight="1" x14ac:dyDescent="0.25">
      <c r="A32" s="4499" t="s">
        <v>8617</v>
      </c>
      <c r="B32" s="4500"/>
      <c r="C32" s="4500"/>
      <c r="D32" s="4500"/>
      <c r="E32" s="4500"/>
      <c r="F32" s="4500"/>
      <c r="G32" s="4500"/>
      <c r="H32" s="4500"/>
      <c r="I32" s="4500"/>
      <c r="J32" s="4500"/>
      <c r="K32" s="4501"/>
      <c r="L32" s="418"/>
      <c r="M32" s="390"/>
      <c r="N32" s="390"/>
      <c r="O32" s="390"/>
      <c r="P32" s="390"/>
      <c r="Q32" s="390"/>
      <c r="R32" s="390"/>
      <c r="S32" s="390"/>
      <c r="T32" s="390"/>
      <c r="U32" s="390"/>
      <c r="V32" s="390"/>
      <c r="W32" s="390"/>
      <c r="X32" s="390"/>
      <c r="Y32" s="390"/>
      <c r="Z32" s="390"/>
      <c r="AA32" s="390"/>
      <c r="AB32" s="390"/>
      <c r="AC32" s="390"/>
      <c r="AD32" s="390"/>
      <c r="AE32" s="390"/>
      <c r="AF32" s="390"/>
      <c r="AG32" s="420"/>
    </row>
    <row r="33" spans="1:33" ht="15" customHeight="1" x14ac:dyDescent="0.25">
      <c r="A33" s="4499" t="s">
        <v>8618</v>
      </c>
      <c r="B33" s="4500"/>
      <c r="C33" s="4500"/>
      <c r="D33" s="4500"/>
      <c r="E33" s="4500"/>
      <c r="F33" s="4500"/>
      <c r="G33" s="4500"/>
      <c r="H33" s="4500"/>
      <c r="I33" s="4500"/>
      <c r="J33" s="4500"/>
      <c r="K33" s="4501"/>
      <c r="L33" s="418"/>
      <c r="M33" s="390"/>
      <c r="N33" s="390"/>
      <c r="O33" s="390"/>
      <c r="P33" s="390"/>
      <c r="Q33" s="390"/>
      <c r="R33" s="390"/>
      <c r="S33" s="390"/>
      <c r="T33" s="390"/>
      <c r="U33" s="390"/>
      <c r="V33" s="390"/>
      <c r="W33" s="390"/>
      <c r="X33" s="390"/>
      <c r="Y33" s="390"/>
      <c r="Z33" s="390"/>
      <c r="AA33" s="390"/>
      <c r="AB33" s="390"/>
      <c r="AC33" s="390"/>
      <c r="AD33" s="390"/>
      <c r="AE33" s="390"/>
      <c r="AF33" s="390"/>
      <c r="AG33" s="420"/>
    </row>
    <row r="34" spans="1:33" ht="15" customHeight="1" x14ac:dyDescent="0.25">
      <c r="A34" s="4499" t="s">
        <v>8619</v>
      </c>
      <c r="B34" s="4500"/>
      <c r="C34" s="4500"/>
      <c r="D34" s="4500"/>
      <c r="E34" s="4500"/>
      <c r="F34" s="4500"/>
      <c r="G34" s="4500"/>
      <c r="H34" s="4500"/>
      <c r="I34" s="4500"/>
      <c r="J34" s="4500"/>
      <c r="K34" s="4501"/>
      <c r="L34" s="418"/>
      <c r="M34" s="390"/>
      <c r="N34" s="390"/>
      <c r="O34" s="390"/>
      <c r="P34" s="390"/>
      <c r="Q34" s="390"/>
      <c r="R34" s="390"/>
      <c r="S34" s="390"/>
      <c r="T34" s="390"/>
      <c r="U34" s="390"/>
      <c r="V34" s="390"/>
      <c r="W34" s="390"/>
      <c r="X34" s="390"/>
      <c r="Y34" s="390"/>
      <c r="Z34" s="390"/>
      <c r="AA34" s="390"/>
      <c r="AB34" s="390"/>
      <c r="AC34" s="390"/>
      <c r="AD34" s="390"/>
      <c r="AE34" s="390"/>
      <c r="AF34" s="390"/>
      <c r="AG34" s="420"/>
    </row>
    <row r="35" spans="1:33" ht="15" customHeight="1" x14ac:dyDescent="0.25">
      <c r="A35" s="4499" t="s">
        <v>8620</v>
      </c>
      <c r="B35" s="4500"/>
      <c r="C35" s="4500"/>
      <c r="D35" s="4500"/>
      <c r="E35" s="4500"/>
      <c r="F35" s="4500"/>
      <c r="G35" s="4500"/>
      <c r="H35" s="4500"/>
      <c r="I35" s="4500"/>
      <c r="J35" s="4500"/>
      <c r="K35" s="4501"/>
      <c r="L35" s="418"/>
      <c r="M35" s="390"/>
      <c r="N35" s="390"/>
      <c r="O35" s="390"/>
      <c r="P35" s="390"/>
      <c r="Q35" s="390"/>
      <c r="R35" s="390"/>
      <c r="S35" s="390"/>
      <c r="T35" s="390"/>
      <c r="U35" s="390"/>
      <c r="V35" s="390"/>
      <c r="W35" s="390"/>
      <c r="X35" s="390"/>
      <c r="Y35" s="390"/>
      <c r="Z35" s="390"/>
      <c r="AA35" s="390"/>
      <c r="AB35" s="390"/>
      <c r="AC35" s="390"/>
      <c r="AD35" s="390"/>
      <c r="AE35" s="390"/>
      <c r="AF35" s="390"/>
      <c r="AG35" s="420"/>
    </row>
    <row r="36" spans="1:33" ht="15" customHeight="1" x14ac:dyDescent="0.25">
      <c r="A36" s="4060"/>
      <c r="B36" s="4061"/>
      <c r="C36" s="4061"/>
      <c r="D36" s="4061"/>
      <c r="E36" s="4061"/>
      <c r="F36" s="4061"/>
      <c r="G36" s="4061"/>
      <c r="H36" s="4061"/>
      <c r="I36" s="4061"/>
      <c r="J36" s="4061"/>
      <c r="K36" s="4110"/>
      <c r="L36" s="418"/>
      <c r="M36" s="390"/>
      <c r="N36" s="390"/>
      <c r="O36" s="390"/>
      <c r="P36" s="390"/>
      <c r="Q36" s="390"/>
      <c r="R36" s="390"/>
      <c r="S36" s="390"/>
      <c r="T36" s="390"/>
      <c r="U36" s="390"/>
      <c r="V36" s="390"/>
      <c r="W36" s="390"/>
      <c r="X36" s="390"/>
      <c r="Y36" s="390"/>
      <c r="Z36" s="390"/>
      <c r="AA36" s="390"/>
      <c r="AB36" s="390"/>
      <c r="AC36" s="390"/>
      <c r="AD36" s="390"/>
      <c r="AE36" s="390"/>
      <c r="AF36" s="390"/>
      <c r="AG36" s="420"/>
    </row>
    <row r="37" spans="1:33" ht="15" customHeight="1" x14ac:dyDescent="0.25">
      <c r="A37" s="4060"/>
      <c r="B37" s="4061"/>
      <c r="C37" s="4061"/>
      <c r="D37" s="4061"/>
      <c r="E37" s="4061"/>
      <c r="F37" s="4061"/>
      <c r="G37" s="4061"/>
      <c r="H37" s="4061"/>
      <c r="I37" s="4061"/>
      <c r="J37" s="4061"/>
      <c r="K37" s="4110"/>
      <c r="L37" s="418"/>
      <c r="M37" s="390"/>
      <c r="N37" s="390"/>
      <c r="O37" s="390"/>
      <c r="P37" s="390"/>
      <c r="Q37" s="390"/>
      <c r="R37" s="390"/>
      <c r="S37" s="390"/>
      <c r="T37" s="390"/>
      <c r="U37" s="390"/>
      <c r="V37" s="390"/>
      <c r="W37" s="390"/>
      <c r="X37" s="390"/>
      <c r="Y37" s="390"/>
      <c r="Z37" s="390"/>
      <c r="AA37" s="390"/>
      <c r="AB37" s="390"/>
      <c r="AC37" s="390"/>
      <c r="AD37" s="390"/>
      <c r="AE37" s="390"/>
      <c r="AF37" s="390"/>
      <c r="AG37" s="420"/>
    </row>
    <row r="38" spans="1:33" ht="15" customHeight="1" x14ac:dyDescent="0.25">
      <c r="A38" s="4060"/>
      <c r="B38" s="4061"/>
      <c r="C38" s="4061"/>
      <c r="D38" s="4061"/>
      <c r="E38" s="4061"/>
      <c r="F38" s="4061"/>
      <c r="G38" s="4061"/>
      <c r="H38" s="4061"/>
      <c r="I38" s="4061"/>
      <c r="J38" s="4061"/>
      <c r="K38" s="4110"/>
      <c r="L38" s="421"/>
      <c r="M38" s="422"/>
      <c r="N38" s="422"/>
      <c r="O38" s="422"/>
      <c r="P38" s="422"/>
      <c r="Q38" s="422"/>
      <c r="R38" s="422"/>
      <c r="S38" s="422"/>
      <c r="T38" s="422"/>
      <c r="U38" s="422"/>
      <c r="V38" s="422"/>
      <c r="W38" s="422"/>
      <c r="X38" s="422"/>
      <c r="Y38" s="422"/>
      <c r="Z38" s="422"/>
      <c r="AA38" s="422"/>
      <c r="AB38" s="422"/>
      <c r="AC38" s="422"/>
      <c r="AD38" s="422"/>
      <c r="AE38" s="422"/>
      <c r="AF38" s="422"/>
      <c r="AG38" s="423"/>
    </row>
    <row r="39" spans="1:33" ht="15" customHeight="1" x14ac:dyDescent="0.25">
      <c r="A39" s="4496" t="s">
        <v>8584</v>
      </c>
      <c r="B39" s="4497"/>
      <c r="C39" s="4497"/>
      <c r="D39" s="4497"/>
      <c r="E39" s="4497"/>
      <c r="F39" s="4497"/>
      <c r="G39" s="4497"/>
      <c r="H39" s="4497"/>
      <c r="I39" s="4497"/>
      <c r="J39" s="4497"/>
      <c r="K39" s="4498"/>
      <c r="L39" s="3903"/>
      <c r="M39" s="3903"/>
      <c r="N39" s="3903"/>
      <c r="O39" s="3903"/>
      <c r="P39" s="3903"/>
      <c r="Q39" s="3903"/>
      <c r="R39" s="3903"/>
      <c r="S39" s="3903"/>
      <c r="T39" s="3903"/>
      <c r="U39" s="3903"/>
      <c r="V39" s="3903"/>
      <c r="W39" s="3903"/>
      <c r="X39" s="3903"/>
      <c r="Y39" s="3903"/>
      <c r="Z39" s="3903"/>
      <c r="AA39" s="3903"/>
      <c r="AB39" s="3903"/>
      <c r="AC39" s="3903"/>
      <c r="AD39" s="3903"/>
      <c r="AE39" s="3903"/>
      <c r="AF39" s="3903"/>
      <c r="AG39" s="3903"/>
    </row>
    <row r="40" spans="1:33" ht="15" customHeight="1" x14ac:dyDescent="0.25">
      <c r="A40" s="3795" t="s">
        <v>8655</v>
      </c>
      <c r="B40" s="3796"/>
      <c r="C40" s="3796"/>
      <c r="D40" s="3796"/>
      <c r="E40" s="3796"/>
      <c r="F40" s="3796"/>
      <c r="G40" s="3796"/>
      <c r="H40" s="3796"/>
      <c r="I40" s="3796"/>
      <c r="J40" s="3796"/>
      <c r="K40" s="3797"/>
      <c r="L40" s="3903"/>
      <c r="M40" s="3903"/>
      <c r="N40" s="3903"/>
      <c r="O40" s="3903"/>
      <c r="P40" s="3903"/>
      <c r="Q40" s="3903"/>
      <c r="R40" s="3903"/>
      <c r="S40" s="3903"/>
      <c r="T40" s="3903"/>
      <c r="U40" s="3903"/>
      <c r="V40" s="3903"/>
      <c r="W40" s="3903"/>
      <c r="X40" s="3903"/>
      <c r="Y40" s="3903"/>
      <c r="Z40" s="3903"/>
      <c r="AA40" s="3903"/>
      <c r="AB40" s="3903"/>
      <c r="AC40" s="3903"/>
      <c r="AD40" s="3903"/>
      <c r="AE40" s="3903"/>
      <c r="AF40" s="3903"/>
      <c r="AG40" s="3903"/>
    </row>
    <row r="41" spans="1:33" ht="15" customHeight="1" x14ac:dyDescent="0.25">
      <c r="A41" s="4060"/>
      <c r="B41" s="4061"/>
      <c r="C41" s="4061"/>
      <c r="D41" s="4061"/>
      <c r="E41" s="4061"/>
      <c r="F41" s="4061"/>
      <c r="G41" s="4061"/>
      <c r="H41" s="4061"/>
      <c r="I41" s="4061"/>
      <c r="J41" s="4061"/>
      <c r="K41" s="4110"/>
      <c r="L41" s="4105" t="s">
        <v>8662</v>
      </c>
      <c r="M41" s="4105"/>
      <c r="N41" s="4105"/>
      <c r="O41" s="4105"/>
      <c r="P41" s="4105"/>
      <c r="Q41" s="4105"/>
      <c r="R41" s="4105"/>
      <c r="S41" s="4105"/>
      <c r="T41" s="4105"/>
      <c r="U41" s="4105"/>
      <c r="V41" s="4105"/>
      <c r="W41" s="4105"/>
      <c r="X41" s="4105"/>
      <c r="Y41" s="4105"/>
      <c r="Z41" s="4105"/>
      <c r="AA41" s="4105"/>
      <c r="AB41" s="4105"/>
      <c r="AC41" s="4105"/>
      <c r="AD41" s="4105"/>
      <c r="AE41" s="4105"/>
      <c r="AF41" s="4105"/>
      <c r="AG41" s="4105"/>
    </row>
    <row r="42" spans="1:33" ht="15" customHeight="1" x14ac:dyDescent="0.25">
      <c r="A42" s="4060"/>
      <c r="B42" s="4061"/>
      <c r="C42" s="4061"/>
      <c r="D42" s="4061"/>
      <c r="E42" s="4061"/>
      <c r="F42" s="4061"/>
      <c r="G42" s="4061"/>
      <c r="H42" s="4061"/>
      <c r="I42" s="4061"/>
      <c r="J42" s="4061"/>
      <c r="K42" s="4110"/>
      <c r="L42" s="4105" t="s">
        <v>8663</v>
      </c>
      <c r="M42" s="4105"/>
      <c r="N42" s="4105"/>
      <c r="O42" s="4105"/>
      <c r="P42" s="4105"/>
      <c r="Q42" s="4105"/>
      <c r="R42" s="4105"/>
      <c r="S42" s="4105"/>
      <c r="T42" s="4105"/>
      <c r="U42" s="4105"/>
      <c r="V42" s="4105"/>
      <c r="W42" s="4105"/>
      <c r="X42" s="4105"/>
      <c r="Y42" s="4105"/>
      <c r="Z42" s="4105"/>
      <c r="AA42" s="4105"/>
      <c r="AB42" s="4105"/>
      <c r="AC42" s="4105"/>
      <c r="AD42" s="4105"/>
      <c r="AE42" s="4105"/>
      <c r="AF42" s="4105"/>
      <c r="AG42" s="4105"/>
    </row>
    <row r="43" spans="1:33" ht="15" customHeight="1" x14ac:dyDescent="0.25">
      <c r="A43" s="3902" t="s">
        <v>8621</v>
      </c>
      <c r="B43" s="3903"/>
      <c r="C43" s="3903"/>
      <c r="D43" s="3903"/>
      <c r="E43" s="3903"/>
      <c r="F43" s="3903"/>
      <c r="G43" s="3903"/>
      <c r="H43" s="3903"/>
      <c r="I43" s="3903"/>
      <c r="J43" s="3903"/>
      <c r="K43" s="3929"/>
      <c r="L43" s="4105" t="s">
        <v>8659</v>
      </c>
      <c r="M43" s="4105"/>
      <c r="N43" s="4105"/>
      <c r="O43" s="4105"/>
      <c r="P43" s="4105"/>
      <c r="Q43" s="4105"/>
      <c r="R43" s="4105"/>
      <c r="S43" s="4105"/>
      <c r="T43" s="4105"/>
      <c r="U43" s="4105"/>
      <c r="V43" s="4105"/>
      <c r="W43" s="4105"/>
      <c r="X43" s="4105"/>
      <c r="Y43" s="4105"/>
      <c r="Z43" s="4105"/>
      <c r="AA43" s="4105"/>
      <c r="AB43" s="4105"/>
      <c r="AC43" s="4105"/>
      <c r="AD43" s="4105"/>
      <c r="AE43" s="4105"/>
      <c r="AF43" s="4105"/>
      <c r="AG43" s="4105"/>
    </row>
    <row r="44" spans="1:33" ht="15" customHeight="1" x14ac:dyDescent="0.25">
      <c r="A44" s="4511" t="s">
        <v>8631</v>
      </c>
      <c r="B44" s="4512"/>
      <c r="C44" s="4512"/>
      <c r="D44" s="4512"/>
      <c r="E44" s="4512"/>
      <c r="F44" s="4512"/>
      <c r="G44" s="4512"/>
      <c r="H44" s="4512"/>
      <c r="I44" s="4512"/>
      <c r="J44" s="4512"/>
      <c r="K44" s="4513"/>
      <c r="L44" s="4105" t="s">
        <v>8660</v>
      </c>
      <c r="M44" s="4105"/>
      <c r="N44" s="4105"/>
      <c r="O44" s="4105"/>
      <c r="P44" s="4105"/>
      <c r="Q44" s="4105"/>
      <c r="R44" s="4105"/>
      <c r="S44" s="4105"/>
      <c r="T44" s="4105"/>
      <c r="U44" s="4105"/>
      <c r="V44" s="4105"/>
      <c r="W44" s="4105"/>
      <c r="X44" s="4105"/>
      <c r="Y44" s="4105"/>
      <c r="Z44" s="4105"/>
      <c r="AA44" s="4105"/>
      <c r="AB44" s="4105"/>
      <c r="AC44" s="4105"/>
      <c r="AD44" s="4105"/>
      <c r="AE44" s="4105"/>
      <c r="AF44" s="4105"/>
      <c r="AG44" s="4105"/>
    </row>
    <row r="45" spans="1:33" ht="15" customHeight="1" x14ac:dyDescent="0.25">
      <c r="A45" s="4060"/>
      <c r="B45" s="4061"/>
      <c r="C45" s="4061"/>
      <c r="D45" s="4061"/>
      <c r="E45" s="4061"/>
      <c r="F45" s="4061"/>
      <c r="G45" s="4061"/>
      <c r="H45" s="4061"/>
      <c r="I45" s="4061"/>
      <c r="J45" s="4061"/>
      <c r="K45" s="4110"/>
      <c r="L45" s="3903" t="s">
        <v>8661</v>
      </c>
      <c r="M45" s="3903"/>
      <c r="N45" s="3903"/>
      <c r="O45" s="3903"/>
      <c r="P45" s="3903"/>
      <c r="Q45" s="3903"/>
      <c r="R45" s="3903"/>
      <c r="S45" s="3903"/>
      <c r="T45" s="3903"/>
      <c r="U45" s="3903"/>
      <c r="V45" s="3903"/>
      <c r="W45" s="3903"/>
      <c r="X45" s="3903"/>
      <c r="Y45" s="3903"/>
      <c r="Z45" s="3903"/>
      <c r="AA45" s="3903"/>
      <c r="AB45" s="3903"/>
      <c r="AC45" s="3903"/>
      <c r="AD45" s="3903"/>
      <c r="AE45" s="3903"/>
      <c r="AF45" s="3903"/>
      <c r="AG45" s="3903"/>
    </row>
    <row r="46" spans="1:33" ht="15" customHeight="1" x14ac:dyDescent="0.25">
      <c r="A46" s="4060"/>
      <c r="B46" s="4061"/>
      <c r="C46" s="4061"/>
      <c r="D46" s="4061"/>
      <c r="E46" s="4061"/>
      <c r="F46" s="4061"/>
      <c r="G46" s="4061"/>
      <c r="H46" s="4061"/>
      <c r="I46" s="4061"/>
      <c r="J46" s="4061"/>
      <c r="K46" s="4110"/>
      <c r="L46" s="3903"/>
      <c r="M46" s="3903"/>
      <c r="N46" s="3903"/>
      <c r="O46" s="3903"/>
      <c r="P46" s="3903"/>
      <c r="Q46" s="3903"/>
      <c r="R46" s="3903"/>
      <c r="S46" s="3903"/>
      <c r="T46" s="3903"/>
      <c r="U46" s="3903"/>
      <c r="V46" s="3903"/>
      <c r="W46" s="3903"/>
      <c r="X46" s="3903"/>
      <c r="Y46" s="3903"/>
      <c r="Z46" s="3903"/>
      <c r="AA46" s="3903"/>
      <c r="AB46" s="3903"/>
      <c r="AC46" s="3903"/>
      <c r="AD46" s="3903"/>
      <c r="AE46" s="3903"/>
      <c r="AF46" s="3903"/>
      <c r="AG46" s="3903"/>
    </row>
    <row r="47" spans="1:33" ht="18.75" x14ac:dyDescent="0.25">
      <c r="A47" s="4060"/>
      <c r="B47" s="4061"/>
      <c r="C47" s="4061"/>
      <c r="D47" s="4061"/>
      <c r="E47" s="4061"/>
      <c r="F47" s="4061"/>
      <c r="G47" s="4061"/>
      <c r="H47" s="4061"/>
      <c r="I47" s="4061"/>
      <c r="J47" s="4061"/>
      <c r="K47" s="4110"/>
      <c r="L47" s="4533" t="s">
        <v>1257</v>
      </c>
      <c r="M47" s="4534"/>
      <c r="N47" s="4534"/>
      <c r="O47" s="4534"/>
      <c r="P47" s="4534"/>
      <c r="Q47" s="4534"/>
      <c r="R47" s="4534"/>
      <c r="S47" s="4534"/>
      <c r="T47" s="4534"/>
      <c r="U47" s="4534"/>
      <c r="V47" s="4534"/>
      <c r="W47" s="4534"/>
      <c r="X47" s="4534"/>
      <c r="Y47" s="4534"/>
      <c r="Z47" s="4534"/>
      <c r="AA47" s="4534"/>
      <c r="AB47" s="4534"/>
      <c r="AC47" s="4534"/>
      <c r="AD47" s="4534"/>
      <c r="AE47" s="4534"/>
      <c r="AF47" s="4534"/>
      <c r="AG47" s="4535"/>
    </row>
    <row r="48" spans="1:33" ht="15" customHeight="1" x14ac:dyDescent="0.25">
      <c r="A48" s="4494"/>
      <c r="B48" s="4495"/>
      <c r="C48" s="4495"/>
      <c r="D48" s="4495"/>
      <c r="E48" s="4495"/>
      <c r="F48" s="4495"/>
      <c r="G48" s="4495"/>
      <c r="H48" s="107"/>
      <c r="I48" s="519" t="s">
        <v>8588</v>
      </c>
      <c r="J48" s="519" t="s">
        <v>8589</v>
      </c>
      <c r="K48" s="519" t="s">
        <v>2329</v>
      </c>
      <c r="L48" s="4536"/>
      <c r="M48" s="4537"/>
      <c r="N48" s="4537"/>
      <c r="O48" s="4537"/>
      <c r="P48" s="4537"/>
      <c r="Q48" s="4537"/>
      <c r="R48" s="4537"/>
      <c r="S48" s="4537"/>
      <c r="T48" s="4537"/>
      <c r="U48" s="4537"/>
      <c r="V48" s="4537"/>
      <c r="W48" s="4537"/>
      <c r="X48" s="4537"/>
      <c r="Y48" s="4537"/>
      <c r="Z48" s="4537"/>
      <c r="AA48" s="4537"/>
      <c r="AB48" s="4537"/>
      <c r="AC48" s="4537"/>
      <c r="AD48" s="4537"/>
      <c r="AE48" s="4537"/>
      <c r="AF48" s="4537"/>
      <c r="AG48" s="4538"/>
    </row>
    <row r="49" spans="1:33" ht="15" customHeight="1" x14ac:dyDescent="0.25">
      <c r="A49" s="4494"/>
      <c r="B49" s="4495"/>
      <c r="C49" s="4495"/>
      <c r="D49" s="4495"/>
      <c r="E49" s="4495"/>
      <c r="F49" s="4495"/>
      <c r="G49" s="4495"/>
      <c r="H49" s="107"/>
      <c r="I49" s="149" t="s">
        <v>8590</v>
      </c>
      <c r="J49" s="414">
        <v>1</v>
      </c>
      <c r="K49" s="149" t="s">
        <v>8591</v>
      </c>
      <c r="L49" s="4527"/>
      <c r="M49" s="4528"/>
      <c r="N49" s="4528"/>
      <c r="O49" s="4528"/>
      <c r="P49" s="4528"/>
      <c r="Q49" s="4528"/>
      <c r="R49" s="4528"/>
      <c r="S49" s="4528"/>
      <c r="T49" s="4528"/>
      <c r="U49" s="4528"/>
      <c r="V49" s="4528"/>
      <c r="W49" s="4528"/>
      <c r="X49" s="4528"/>
      <c r="Y49" s="4528"/>
      <c r="Z49" s="4528"/>
      <c r="AA49" s="4528"/>
      <c r="AB49" s="4528"/>
      <c r="AC49" s="4528"/>
      <c r="AD49" s="4528"/>
      <c r="AE49" s="4528"/>
      <c r="AF49" s="4528"/>
      <c r="AG49" s="4529"/>
    </row>
    <row r="50" spans="1:33" ht="15" customHeight="1" x14ac:dyDescent="0.25">
      <c r="A50" s="4494"/>
      <c r="B50" s="4495"/>
      <c r="C50" s="4495"/>
      <c r="D50" s="4495"/>
      <c r="E50" s="4495"/>
      <c r="F50" s="4495"/>
      <c r="G50" s="4495"/>
      <c r="H50" s="107"/>
      <c r="I50" s="149" t="s">
        <v>8622</v>
      </c>
      <c r="J50" s="414">
        <v>1</v>
      </c>
      <c r="K50" s="149" t="s">
        <v>8623</v>
      </c>
      <c r="L50" s="4527"/>
      <c r="M50" s="4528"/>
      <c r="N50" s="4528"/>
      <c r="O50" s="4528"/>
      <c r="P50" s="4528"/>
      <c r="Q50" s="4528"/>
      <c r="R50" s="4528"/>
      <c r="S50" s="4528"/>
      <c r="T50" s="4528"/>
      <c r="U50" s="4528"/>
      <c r="V50" s="4528"/>
      <c r="W50" s="4528"/>
      <c r="X50" s="4528"/>
      <c r="Y50" s="4528"/>
      <c r="Z50" s="4528"/>
      <c r="AA50" s="4528"/>
      <c r="AB50" s="4528"/>
      <c r="AC50" s="4528"/>
      <c r="AD50" s="4528"/>
      <c r="AE50" s="4528"/>
      <c r="AF50" s="4528"/>
      <c r="AG50" s="4529"/>
    </row>
    <row r="51" spans="1:33" ht="30" customHeight="1" x14ac:dyDescent="0.25">
      <c r="A51" s="4494"/>
      <c r="B51" s="4495"/>
      <c r="C51" s="4495"/>
      <c r="D51" s="4495"/>
      <c r="E51" s="4495"/>
      <c r="F51" s="4495"/>
      <c r="G51" s="4495"/>
      <c r="H51" s="107"/>
      <c r="I51" s="149" t="s">
        <v>8600</v>
      </c>
      <c r="J51" s="414">
        <v>1</v>
      </c>
      <c r="K51" s="149" t="s">
        <v>8601</v>
      </c>
      <c r="L51" s="4527"/>
      <c r="M51" s="4528"/>
      <c r="N51" s="4528"/>
      <c r="O51" s="4528"/>
      <c r="P51" s="4528"/>
      <c r="Q51" s="4528"/>
      <c r="R51" s="4528"/>
      <c r="S51" s="4528"/>
      <c r="T51" s="4528"/>
      <c r="U51" s="4528"/>
      <c r="V51" s="4528"/>
      <c r="W51" s="4528"/>
      <c r="X51" s="4528"/>
      <c r="Y51" s="4528"/>
      <c r="Z51" s="4528"/>
      <c r="AA51" s="4528"/>
      <c r="AB51" s="4528"/>
      <c r="AC51" s="4528"/>
      <c r="AD51" s="4528"/>
      <c r="AE51" s="4528"/>
      <c r="AF51" s="4528"/>
      <c r="AG51" s="4529"/>
    </row>
    <row r="52" spans="1:33" ht="15" customHeight="1" x14ac:dyDescent="0.25">
      <c r="A52" s="4494"/>
      <c r="B52" s="4495"/>
      <c r="C52" s="4495"/>
      <c r="D52" s="4495"/>
      <c r="E52" s="4495"/>
      <c r="F52" s="4495"/>
      <c r="G52" s="4495"/>
      <c r="H52" s="107"/>
      <c r="I52" s="149" t="s">
        <v>8624</v>
      </c>
      <c r="J52" s="414">
        <v>2</v>
      </c>
      <c r="K52" s="149" t="s">
        <v>8625</v>
      </c>
      <c r="L52" s="4527"/>
      <c r="M52" s="4528"/>
      <c r="N52" s="4528"/>
      <c r="O52" s="4528"/>
      <c r="P52" s="4528"/>
      <c r="Q52" s="4528"/>
      <c r="R52" s="4528"/>
      <c r="S52" s="4528"/>
      <c r="T52" s="4528"/>
      <c r="U52" s="4528"/>
      <c r="V52" s="4528"/>
      <c r="W52" s="4528"/>
      <c r="X52" s="4528"/>
      <c r="Y52" s="4528"/>
      <c r="Z52" s="4528"/>
      <c r="AA52" s="4528"/>
      <c r="AB52" s="4528"/>
      <c r="AC52" s="4528"/>
      <c r="AD52" s="4528"/>
      <c r="AE52" s="4528"/>
      <c r="AF52" s="4528"/>
      <c r="AG52" s="4529"/>
    </row>
    <row r="53" spans="1:33" ht="15" customHeight="1" x14ac:dyDescent="0.25">
      <c r="A53" s="4494"/>
      <c r="B53" s="4495"/>
      <c r="C53" s="4495"/>
      <c r="D53" s="4495"/>
      <c r="E53" s="4495"/>
      <c r="F53" s="4495"/>
      <c r="G53" s="4495"/>
      <c r="H53" s="107"/>
      <c r="I53" s="149" t="s">
        <v>8626</v>
      </c>
      <c r="J53" s="414" t="s">
        <v>8627</v>
      </c>
      <c r="K53" s="149" t="s">
        <v>8628</v>
      </c>
      <c r="L53" s="4527"/>
      <c r="M53" s="4528"/>
      <c r="N53" s="4528"/>
      <c r="O53" s="4528"/>
      <c r="P53" s="4528"/>
      <c r="Q53" s="4528"/>
      <c r="R53" s="4528"/>
      <c r="S53" s="4528"/>
      <c r="T53" s="4528"/>
      <c r="U53" s="4528"/>
      <c r="V53" s="4528"/>
      <c r="W53" s="4528"/>
      <c r="X53" s="4528"/>
      <c r="Y53" s="4528"/>
      <c r="Z53" s="4528"/>
      <c r="AA53" s="4528"/>
      <c r="AB53" s="4528"/>
      <c r="AC53" s="4528"/>
      <c r="AD53" s="4528"/>
      <c r="AE53" s="4528"/>
      <c r="AF53" s="4528"/>
      <c r="AG53" s="4529"/>
    </row>
    <row r="54" spans="1:33" ht="15" customHeight="1" x14ac:dyDescent="0.25">
      <c r="A54" s="4494"/>
      <c r="B54" s="4495"/>
      <c r="C54" s="4495"/>
      <c r="D54" s="4495"/>
      <c r="E54" s="4495"/>
      <c r="F54" s="4495"/>
      <c r="G54" s="4495"/>
      <c r="H54" s="107"/>
      <c r="I54" s="149" t="s">
        <v>8611</v>
      </c>
      <c r="J54" s="414">
        <v>20</v>
      </c>
      <c r="K54" s="149" t="s">
        <v>8629</v>
      </c>
      <c r="L54" s="4527"/>
      <c r="M54" s="4528"/>
      <c r="N54" s="4528"/>
      <c r="O54" s="4528"/>
      <c r="P54" s="4528"/>
      <c r="Q54" s="4528"/>
      <c r="R54" s="4528"/>
      <c r="S54" s="4528"/>
      <c r="T54" s="4528"/>
      <c r="U54" s="4528"/>
      <c r="V54" s="4528"/>
      <c r="W54" s="4528"/>
      <c r="X54" s="4528"/>
      <c r="Y54" s="4528"/>
      <c r="Z54" s="4528"/>
      <c r="AA54" s="4528"/>
      <c r="AB54" s="4528"/>
      <c r="AC54" s="4528"/>
      <c r="AD54" s="4528"/>
      <c r="AE54" s="4528"/>
      <c r="AF54" s="4528"/>
      <c r="AG54" s="4529"/>
    </row>
    <row r="55" spans="1:33" ht="15" customHeight="1" x14ac:dyDescent="0.25">
      <c r="A55" s="4494"/>
      <c r="B55" s="4495"/>
      <c r="C55" s="4495"/>
      <c r="D55" s="4495"/>
      <c r="E55" s="4495"/>
      <c r="F55" s="4495"/>
      <c r="G55" s="4495"/>
      <c r="H55" s="107"/>
      <c r="I55" s="149" t="s">
        <v>8613</v>
      </c>
      <c r="J55" s="414">
        <v>1</v>
      </c>
      <c r="K55" s="149" t="s">
        <v>8614</v>
      </c>
      <c r="L55" s="4527"/>
      <c r="M55" s="4528"/>
      <c r="N55" s="4528"/>
      <c r="O55" s="4528"/>
      <c r="P55" s="4528"/>
      <c r="Q55" s="4528"/>
      <c r="R55" s="4528"/>
      <c r="S55" s="4528"/>
      <c r="T55" s="4528"/>
      <c r="U55" s="4528"/>
      <c r="V55" s="4528"/>
      <c r="W55" s="4528"/>
      <c r="X55" s="4528"/>
      <c r="Y55" s="4528"/>
      <c r="Z55" s="4528"/>
      <c r="AA55" s="4528"/>
      <c r="AB55" s="4528"/>
      <c r="AC55" s="4528"/>
      <c r="AD55" s="4528"/>
      <c r="AE55" s="4528"/>
      <c r="AF55" s="4528"/>
      <c r="AG55" s="4529"/>
    </row>
    <row r="56" spans="1:33" ht="15" customHeight="1" x14ac:dyDescent="0.25">
      <c r="A56" s="4060"/>
      <c r="B56" s="4061"/>
      <c r="C56" s="4061"/>
      <c r="D56" s="4061"/>
      <c r="E56" s="4061"/>
      <c r="F56" s="4061"/>
      <c r="G56" s="4061"/>
      <c r="H56" s="4061"/>
      <c r="I56" s="4061"/>
      <c r="J56" s="4061"/>
      <c r="K56" s="4110"/>
      <c r="L56" s="4527"/>
      <c r="M56" s="4528"/>
      <c r="N56" s="4528"/>
      <c r="O56" s="4528"/>
      <c r="P56" s="4528"/>
      <c r="Q56" s="4528"/>
      <c r="R56" s="4528"/>
      <c r="S56" s="4528"/>
      <c r="T56" s="4528"/>
      <c r="U56" s="4528"/>
      <c r="V56" s="4528"/>
      <c r="W56" s="4528"/>
      <c r="X56" s="4528"/>
      <c r="Y56" s="4528"/>
      <c r="Z56" s="4528"/>
      <c r="AA56" s="4528"/>
      <c r="AB56" s="4528"/>
      <c r="AC56" s="4528"/>
      <c r="AD56" s="4528"/>
      <c r="AE56" s="4528"/>
      <c r="AF56" s="4528"/>
      <c r="AG56" s="4529"/>
    </row>
    <row r="57" spans="1:33" ht="15" customHeight="1" x14ac:dyDescent="0.25">
      <c r="A57" s="4060"/>
      <c r="B57" s="4061"/>
      <c r="C57" s="4061"/>
      <c r="D57" s="4061"/>
      <c r="E57" s="4061"/>
      <c r="F57" s="4061"/>
      <c r="G57" s="4061"/>
      <c r="H57" s="4061"/>
      <c r="I57" s="4061"/>
      <c r="J57" s="4061"/>
      <c r="K57" s="4110"/>
      <c r="L57" s="4527"/>
      <c r="M57" s="4528"/>
      <c r="N57" s="4528"/>
      <c r="O57" s="4528"/>
      <c r="P57" s="4528"/>
      <c r="Q57" s="4528"/>
      <c r="R57" s="4528"/>
      <c r="S57" s="4528"/>
      <c r="T57" s="4528"/>
      <c r="U57" s="4528"/>
      <c r="V57" s="4528"/>
      <c r="W57" s="4528"/>
      <c r="X57" s="4528"/>
      <c r="Y57" s="4528"/>
      <c r="Z57" s="4528"/>
      <c r="AA57" s="4528"/>
      <c r="AB57" s="4528"/>
      <c r="AC57" s="4528"/>
      <c r="AD57" s="4528"/>
      <c r="AE57" s="4528"/>
      <c r="AF57" s="4528"/>
      <c r="AG57" s="4529"/>
    </row>
    <row r="58" spans="1:33" ht="15" customHeight="1" x14ac:dyDescent="0.25">
      <c r="A58" s="3902" t="s">
        <v>8630</v>
      </c>
      <c r="B58" s="3903"/>
      <c r="C58" s="3903"/>
      <c r="D58" s="3903"/>
      <c r="E58" s="3903"/>
      <c r="F58" s="3903"/>
      <c r="G58" s="3903"/>
      <c r="H58" s="3903"/>
      <c r="I58" s="3903"/>
      <c r="J58" s="3903"/>
      <c r="K58" s="3929"/>
      <c r="L58" s="4527"/>
      <c r="M58" s="4528"/>
      <c r="N58" s="4528"/>
      <c r="O58" s="4528"/>
      <c r="P58" s="4528"/>
      <c r="Q58" s="4528"/>
      <c r="R58" s="4528"/>
      <c r="S58" s="4528"/>
      <c r="T58" s="4528"/>
      <c r="U58" s="4528"/>
      <c r="V58" s="4528"/>
      <c r="W58" s="4528"/>
      <c r="X58" s="4528"/>
      <c r="Y58" s="4528"/>
      <c r="Z58" s="4528"/>
      <c r="AA58" s="4528"/>
      <c r="AB58" s="4528"/>
      <c r="AC58" s="4528"/>
      <c r="AD58" s="4528"/>
      <c r="AE58" s="4528"/>
      <c r="AF58" s="4528"/>
      <c r="AG58" s="4529"/>
    </row>
    <row r="59" spans="1:33" ht="15" customHeight="1" x14ac:dyDescent="0.25">
      <c r="A59" s="4060"/>
      <c r="B59" s="4061"/>
      <c r="C59" s="4061"/>
      <c r="D59" s="4061"/>
      <c r="E59" s="4061"/>
      <c r="F59" s="4061"/>
      <c r="G59" s="4061"/>
      <c r="H59" s="4061"/>
      <c r="I59" s="4061"/>
      <c r="J59" s="4061"/>
      <c r="K59" s="4110"/>
      <c r="L59" s="4527"/>
      <c r="M59" s="4528"/>
      <c r="N59" s="4528"/>
      <c r="O59" s="4528"/>
      <c r="P59" s="4528"/>
      <c r="Q59" s="4528"/>
      <c r="R59" s="4528"/>
      <c r="S59" s="4528"/>
      <c r="T59" s="4528"/>
      <c r="U59" s="4528"/>
      <c r="V59" s="4528"/>
      <c r="W59" s="4528"/>
      <c r="X59" s="4528"/>
      <c r="Y59" s="4528"/>
      <c r="Z59" s="4528"/>
      <c r="AA59" s="4528"/>
      <c r="AB59" s="4528"/>
      <c r="AC59" s="4528"/>
      <c r="AD59" s="4528"/>
      <c r="AE59" s="4528"/>
      <c r="AF59" s="4528"/>
      <c r="AG59" s="4529"/>
    </row>
    <row r="60" spans="1:33" ht="15" customHeight="1" x14ac:dyDescent="0.25">
      <c r="A60" s="4060"/>
      <c r="B60" s="4061"/>
      <c r="C60" s="4061"/>
      <c r="D60" s="4061"/>
      <c r="E60" s="4061"/>
      <c r="F60" s="4061"/>
      <c r="G60" s="4061"/>
      <c r="H60" s="4061"/>
      <c r="I60" s="4061"/>
      <c r="J60" s="4061"/>
      <c r="K60" s="4110"/>
      <c r="L60" s="4530"/>
      <c r="M60" s="4531"/>
      <c r="N60" s="4531"/>
      <c r="O60" s="4531"/>
      <c r="P60" s="4531"/>
      <c r="Q60" s="4531"/>
      <c r="R60" s="4531"/>
      <c r="S60" s="4531"/>
      <c r="T60" s="4531"/>
      <c r="U60" s="4531"/>
      <c r="V60" s="4531"/>
      <c r="W60" s="4531"/>
      <c r="X60" s="4531"/>
      <c r="Y60" s="4531"/>
      <c r="Z60" s="4531"/>
      <c r="AA60" s="4531"/>
      <c r="AB60" s="4531"/>
      <c r="AC60" s="4531"/>
      <c r="AD60" s="4531"/>
      <c r="AE60" s="4531"/>
      <c r="AF60" s="4531"/>
      <c r="AG60" s="4532"/>
    </row>
    <row r="61" spans="1:33" ht="15" customHeight="1" x14ac:dyDescent="0.25">
      <c r="A61" s="4060"/>
      <c r="B61" s="4061"/>
      <c r="C61" s="4061"/>
      <c r="D61" s="4061"/>
      <c r="E61" s="4061"/>
      <c r="F61" s="4061"/>
      <c r="G61" s="4061"/>
      <c r="H61" s="4061"/>
      <c r="I61" s="4061"/>
      <c r="J61" s="4061"/>
      <c r="K61" s="4110"/>
      <c r="L61" s="4527"/>
      <c r="M61" s="4528"/>
      <c r="N61" s="4528"/>
      <c r="O61" s="4528"/>
      <c r="P61" s="4528"/>
      <c r="Q61" s="4528"/>
      <c r="R61" s="4528"/>
      <c r="S61" s="4528"/>
      <c r="T61" s="4528"/>
      <c r="U61" s="4528"/>
      <c r="V61" s="4528"/>
      <c r="W61" s="4528"/>
      <c r="X61" s="4528"/>
      <c r="Y61" s="4528"/>
      <c r="Z61" s="4528"/>
      <c r="AA61" s="4528"/>
      <c r="AB61" s="4528"/>
      <c r="AC61" s="4528"/>
      <c r="AD61" s="4528"/>
      <c r="AE61" s="4528"/>
      <c r="AF61" s="4528"/>
      <c r="AG61" s="4529"/>
    </row>
    <row r="62" spans="1:33" ht="15" customHeight="1" x14ac:dyDescent="0.25">
      <c r="A62" s="4060"/>
      <c r="B62" s="4061"/>
      <c r="C62" s="4061"/>
      <c r="D62" s="4061"/>
      <c r="E62" s="4061"/>
      <c r="F62" s="4061"/>
      <c r="G62" s="4061"/>
      <c r="H62" s="4061"/>
      <c r="I62" s="4061"/>
      <c r="J62" s="4061"/>
      <c r="K62" s="4110"/>
      <c r="L62" s="4527"/>
      <c r="M62" s="4528"/>
      <c r="N62" s="4528"/>
      <c r="O62" s="4528"/>
      <c r="P62" s="4528"/>
      <c r="Q62" s="4528"/>
      <c r="R62" s="4528"/>
      <c r="S62" s="4528"/>
      <c r="T62" s="4528"/>
      <c r="U62" s="4528"/>
      <c r="V62" s="4528"/>
      <c r="W62" s="4528"/>
      <c r="X62" s="4528"/>
      <c r="Y62" s="4528"/>
      <c r="Z62" s="4528"/>
      <c r="AA62" s="4528"/>
      <c r="AB62" s="4528"/>
      <c r="AC62" s="4528"/>
      <c r="AD62" s="4528"/>
      <c r="AE62" s="4528"/>
      <c r="AF62" s="4528"/>
      <c r="AG62" s="4529"/>
    </row>
    <row r="63" spans="1:33" ht="15" customHeight="1" x14ac:dyDescent="0.25">
      <c r="A63" s="4062"/>
      <c r="B63" s="4063"/>
      <c r="C63" s="4063"/>
      <c r="D63" s="4063"/>
      <c r="E63" s="4063"/>
      <c r="F63" s="4063"/>
      <c r="G63" s="4063"/>
      <c r="H63" s="4063"/>
      <c r="I63" s="4063"/>
      <c r="J63" s="4063"/>
      <c r="K63" s="4113"/>
      <c r="L63" s="4527"/>
      <c r="M63" s="4528"/>
      <c r="N63" s="4528"/>
      <c r="O63" s="4528"/>
      <c r="P63" s="4528"/>
      <c r="Q63" s="4528"/>
      <c r="R63" s="4528"/>
      <c r="S63" s="4528"/>
      <c r="T63" s="4528"/>
      <c r="U63" s="4528"/>
      <c r="V63" s="4528"/>
      <c r="W63" s="4528"/>
      <c r="X63" s="4528"/>
      <c r="Y63" s="4528"/>
      <c r="Z63" s="4528"/>
      <c r="AA63" s="4528"/>
      <c r="AB63" s="4528"/>
      <c r="AC63" s="4528"/>
      <c r="AD63" s="4528"/>
      <c r="AE63" s="4528"/>
      <c r="AF63" s="4528"/>
      <c r="AG63" s="4529"/>
    </row>
    <row r="64" spans="1:33" ht="18.75" x14ac:dyDescent="0.3">
      <c r="A64" s="4485" t="s">
        <v>1468</v>
      </c>
      <c r="B64" s="4486"/>
      <c r="C64" s="4486"/>
      <c r="D64" s="4486"/>
      <c r="E64" s="4486"/>
      <c r="F64" s="4486"/>
      <c r="G64" s="4486"/>
      <c r="H64" s="4486"/>
      <c r="I64" s="4486"/>
      <c r="J64" s="4486"/>
      <c r="K64" s="4487"/>
      <c r="L64" s="4527"/>
      <c r="M64" s="4528"/>
      <c r="N64" s="4528"/>
      <c r="O64" s="4528"/>
      <c r="P64" s="4528"/>
      <c r="Q64" s="4528"/>
      <c r="R64" s="4528"/>
      <c r="S64" s="4528"/>
      <c r="T64" s="4528"/>
      <c r="U64" s="4528"/>
      <c r="V64" s="4528"/>
      <c r="W64" s="4528"/>
      <c r="X64" s="4528"/>
      <c r="Y64" s="4528"/>
      <c r="Z64" s="4528"/>
      <c r="AA64" s="4528"/>
      <c r="AB64" s="4528"/>
      <c r="AC64" s="4528"/>
      <c r="AD64" s="4528"/>
      <c r="AE64" s="4528"/>
      <c r="AF64" s="4528"/>
      <c r="AG64" s="4529"/>
    </row>
    <row r="65" spans="1:33" ht="15" customHeight="1" x14ac:dyDescent="0.25">
      <c r="A65" s="3905" t="s">
        <v>8632</v>
      </c>
      <c r="B65" s="3906"/>
      <c r="C65" s="3906"/>
      <c r="D65" s="3906"/>
      <c r="E65" s="3906"/>
      <c r="F65" s="3906"/>
      <c r="G65" s="3906"/>
      <c r="H65" s="3906"/>
      <c r="I65" s="3906"/>
      <c r="J65" s="3906"/>
      <c r="K65" s="3934"/>
      <c r="L65" s="4527"/>
      <c r="M65" s="4528"/>
      <c r="N65" s="4528"/>
      <c r="O65" s="4528"/>
      <c r="P65" s="4528"/>
      <c r="Q65" s="4528"/>
      <c r="R65" s="4528"/>
      <c r="S65" s="4528"/>
      <c r="T65" s="4528"/>
      <c r="U65" s="4528"/>
      <c r="V65" s="4528"/>
      <c r="W65" s="4528"/>
      <c r="X65" s="4528"/>
      <c r="Y65" s="4528"/>
      <c r="Z65" s="4528"/>
      <c r="AA65" s="4528"/>
      <c r="AB65" s="4528"/>
      <c r="AC65" s="4528"/>
      <c r="AD65" s="4528"/>
      <c r="AE65" s="4528"/>
      <c r="AF65" s="4528"/>
      <c r="AG65" s="4529"/>
    </row>
    <row r="66" spans="1:33" ht="15" customHeight="1" x14ac:dyDescent="0.25">
      <c r="A66" s="3902" t="s">
        <v>8633</v>
      </c>
      <c r="B66" s="3903"/>
      <c r="C66" s="3903"/>
      <c r="D66" s="3903"/>
      <c r="E66" s="3903"/>
      <c r="F66" s="3903"/>
      <c r="G66" s="3903"/>
      <c r="H66" s="3903"/>
      <c r="I66" s="3903"/>
      <c r="J66" s="3903"/>
      <c r="K66" s="3929"/>
      <c r="L66" s="4527"/>
      <c r="M66" s="4528"/>
      <c r="N66" s="4528"/>
      <c r="O66" s="4528"/>
      <c r="P66" s="4528"/>
      <c r="Q66" s="4528"/>
      <c r="R66" s="4528"/>
      <c r="S66" s="4528"/>
      <c r="T66" s="4528"/>
      <c r="U66" s="4528"/>
      <c r="V66" s="4528"/>
      <c r="W66" s="4528"/>
      <c r="X66" s="4528"/>
      <c r="Y66" s="4528"/>
      <c r="Z66" s="4528"/>
      <c r="AA66" s="4528"/>
      <c r="AB66" s="4528"/>
      <c r="AC66" s="4528"/>
      <c r="AD66" s="4528"/>
      <c r="AE66" s="4528"/>
      <c r="AF66" s="4528"/>
      <c r="AG66" s="4529"/>
    </row>
    <row r="67" spans="1:33" ht="15" customHeight="1" x14ac:dyDescent="0.25">
      <c r="A67" s="4062"/>
      <c r="B67" s="4063"/>
      <c r="C67" s="4063"/>
      <c r="D67" s="4063"/>
      <c r="E67" s="4063"/>
      <c r="F67" s="4063"/>
      <c r="G67" s="4063"/>
      <c r="H67" s="4063"/>
      <c r="I67" s="4063"/>
      <c r="J67" s="4063"/>
      <c r="K67" s="4113"/>
      <c r="L67" s="4527"/>
      <c r="M67" s="4528"/>
      <c r="N67" s="4528"/>
      <c r="O67" s="4528"/>
      <c r="P67" s="4528"/>
      <c r="Q67" s="4528"/>
      <c r="R67" s="4528"/>
      <c r="S67" s="4528"/>
      <c r="T67" s="4528"/>
      <c r="U67" s="4528"/>
      <c r="V67" s="4528"/>
      <c r="W67" s="4528"/>
      <c r="X67" s="4528"/>
      <c r="Y67" s="4528"/>
      <c r="Z67" s="4528"/>
      <c r="AA67" s="4528"/>
      <c r="AB67" s="4528"/>
      <c r="AC67" s="4528"/>
      <c r="AD67" s="4528"/>
      <c r="AE67" s="4528"/>
      <c r="AF67" s="4528"/>
      <c r="AG67" s="4529"/>
    </row>
    <row r="68" spans="1:33" ht="15" customHeight="1" x14ac:dyDescent="0.25">
      <c r="A68" s="4488" t="s">
        <v>8634</v>
      </c>
      <c r="B68" s="4489"/>
      <c r="C68" s="4489"/>
      <c r="D68" s="4489"/>
      <c r="E68" s="4489"/>
      <c r="F68" s="4489"/>
      <c r="G68" s="4489"/>
      <c r="H68" s="4489"/>
      <c r="I68" s="4489"/>
      <c r="J68" s="4489"/>
      <c r="K68" s="4490"/>
      <c r="L68" s="4527"/>
      <c r="M68" s="4528"/>
      <c r="N68" s="4528"/>
      <c r="O68" s="4528"/>
      <c r="P68" s="4528"/>
      <c r="Q68" s="4528"/>
      <c r="R68" s="4528"/>
      <c r="S68" s="4528"/>
      <c r="T68" s="4528"/>
      <c r="U68" s="4528"/>
      <c r="V68" s="4528"/>
      <c r="W68" s="4528"/>
      <c r="X68" s="4528"/>
      <c r="Y68" s="4528"/>
      <c r="Z68" s="4528"/>
      <c r="AA68" s="4528"/>
      <c r="AB68" s="4528"/>
      <c r="AC68" s="4528"/>
      <c r="AD68" s="4528"/>
      <c r="AE68" s="4528"/>
      <c r="AF68" s="4528"/>
      <c r="AG68" s="4529"/>
    </row>
    <row r="69" spans="1:33" ht="15" customHeight="1" x14ac:dyDescent="0.25">
      <c r="A69" s="3905" t="s">
        <v>8635</v>
      </c>
      <c r="B69" s="3906"/>
      <c r="C69" s="3906"/>
      <c r="D69" s="3906"/>
      <c r="E69" s="3906"/>
      <c r="F69" s="3906"/>
      <c r="G69" s="3906"/>
      <c r="H69" s="3906"/>
      <c r="I69" s="3906"/>
      <c r="J69" s="3906"/>
      <c r="K69" s="3934"/>
      <c r="L69" s="4527"/>
      <c r="M69" s="4528"/>
      <c r="N69" s="4528"/>
      <c r="O69" s="4528"/>
      <c r="P69" s="4528"/>
      <c r="Q69" s="4528"/>
      <c r="R69" s="4528"/>
      <c r="S69" s="4528"/>
      <c r="T69" s="4528"/>
      <c r="U69" s="4528"/>
      <c r="V69" s="4528"/>
      <c r="W69" s="4528"/>
      <c r="X69" s="4528"/>
      <c r="Y69" s="4528"/>
      <c r="Z69" s="4528"/>
      <c r="AA69" s="4528"/>
      <c r="AB69" s="4528"/>
      <c r="AC69" s="4528"/>
      <c r="AD69" s="4528"/>
      <c r="AE69" s="4528"/>
      <c r="AF69" s="4528"/>
      <c r="AG69" s="4529"/>
    </row>
    <row r="70" spans="1:33" ht="15" customHeight="1" x14ac:dyDescent="0.25">
      <c r="A70" s="3902" t="s">
        <v>8636</v>
      </c>
      <c r="B70" s="3903"/>
      <c r="C70" s="3903"/>
      <c r="D70" s="3903"/>
      <c r="E70" s="3903"/>
      <c r="F70" s="3903"/>
      <c r="G70" s="3903"/>
      <c r="H70" s="3903"/>
      <c r="I70" s="3903"/>
      <c r="J70" s="3903"/>
      <c r="K70" s="3929"/>
      <c r="L70" s="4527"/>
      <c r="M70" s="4528"/>
      <c r="N70" s="4528"/>
      <c r="O70" s="4528"/>
      <c r="P70" s="4528"/>
      <c r="Q70" s="4528"/>
      <c r="R70" s="4528"/>
      <c r="S70" s="4528"/>
      <c r="T70" s="4528"/>
      <c r="U70" s="4528"/>
      <c r="V70" s="4528"/>
      <c r="W70" s="4528"/>
      <c r="X70" s="4528"/>
      <c r="Y70" s="4528"/>
      <c r="Z70" s="4528"/>
      <c r="AA70" s="4528"/>
      <c r="AB70" s="4528"/>
      <c r="AC70" s="4528"/>
      <c r="AD70" s="4528"/>
      <c r="AE70" s="4528"/>
      <c r="AF70" s="4528"/>
      <c r="AG70" s="4529"/>
    </row>
    <row r="71" spans="1:33" ht="15" customHeight="1" x14ac:dyDescent="0.25">
      <c r="A71" s="3902" t="s">
        <v>8637</v>
      </c>
      <c r="B71" s="3903"/>
      <c r="C71" s="3903"/>
      <c r="D71" s="3903"/>
      <c r="E71" s="3903"/>
      <c r="F71" s="3903"/>
      <c r="G71" s="3903"/>
      <c r="H71" s="3903"/>
      <c r="I71" s="3903"/>
      <c r="J71" s="3903"/>
      <c r="K71" s="3929"/>
      <c r="L71" s="4527"/>
      <c r="M71" s="4528"/>
      <c r="N71" s="4528"/>
      <c r="O71" s="4528"/>
      <c r="P71" s="4528"/>
      <c r="Q71" s="4528"/>
      <c r="R71" s="4528"/>
      <c r="S71" s="4528"/>
      <c r="T71" s="4528"/>
      <c r="U71" s="4528"/>
      <c r="V71" s="4528"/>
      <c r="W71" s="4528"/>
      <c r="X71" s="4528"/>
      <c r="Y71" s="4528"/>
      <c r="Z71" s="4528"/>
      <c r="AA71" s="4528"/>
      <c r="AB71" s="4528"/>
      <c r="AC71" s="4528"/>
      <c r="AD71" s="4528"/>
      <c r="AE71" s="4528"/>
      <c r="AF71" s="4528"/>
      <c r="AG71" s="4529"/>
    </row>
    <row r="72" spans="1:33" ht="15" customHeight="1" x14ac:dyDescent="0.25">
      <c r="A72" s="3902" t="s">
        <v>8638</v>
      </c>
      <c r="B72" s="3903"/>
      <c r="C72" s="3903"/>
      <c r="D72" s="3903"/>
      <c r="E72" s="3903"/>
      <c r="F72" s="3903"/>
      <c r="G72" s="3903"/>
      <c r="H72" s="3903"/>
      <c r="I72" s="3903"/>
      <c r="J72" s="3903"/>
      <c r="K72" s="3929"/>
      <c r="L72" s="4527"/>
      <c r="M72" s="4528"/>
      <c r="N72" s="4528"/>
      <c r="O72" s="4528"/>
      <c r="P72" s="4528"/>
      <c r="Q72" s="4528"/>
      <c r="R72" s="4528"/>
      <c r="S72" s="4528"/>
      <c r="T72" s="4528"/>
      <c r="U72" s="4528"/>
      <c r="V72" s="4528"/>
      <c r="W72" s="4528"/>
      <c r="X72" s="4528"/>
      <c r="Y72" s="4528"/>
      <c r="Z72" s="4528"/>
      <c r="AA72" s="4528"/>
      <c r="AB72" s="4528"/>
      <c r="AC72" s="4528"/>
      <c r="AD72" s="4528"/>
      <c r="AE72" s="4528"/>
      <c r="AF72" s="4528"/>
      <c r="AG72" s="4529"/>
    </row>
    <row r="73" spans="1:33" ht="15" customHeight="1" x14ac:dyDescent="0.25">
      <c r="A73" s="3902" t="s">
        <v>8639</v>
      </c>
      <c r="B73" s="3903"/>
      <c r="C73" s="3903"/>
      <c r="D73" s="3903"/>
      <c r="E73" s="3903"/>
      <c r="F73" s="3903"/>
      <c r="G73" s="3903"/>
      <c r="H73" s="3903"/>
      <c r="I73" s="3903"/>
      <c r="J73" s="3903"/>
      <c r="K73" s="3929"/>
      <c r="L73" s="4527"/>
      <c r="M73" s="4528"/>
      <c r="N73" s="4528"/>
      <c r="O73" s="4528"/>
      <c r="P73" s="4528"/>
      <c r="Q73" s="4528"/>
      <c r="R73" s="4528"/>
      <c r="S73" s="4528"/>
      <c r="T73" s="4528"/>
      <c r="U73" s="4528"/>
      <c r="V73" s="4528"/>
      <c r="W73" s="4528"/>
      <c r="X73" s="4528"/>
      <c r="Y73" s="4528"/>
      <c r="Z73" s="4528"/>
      <c r="AA73" s="4528"/>
      <c r="AB73" s="4528"/>
      <c r="AC73" s="4528"/>
      <c r="AD73" s="4528"/>
      <c r="AE73" s="4528"/>
      <c r="AF73" s="4528"/>
      <c r="AG73" s="4529"/>
    </row>
    <row r="74" spans="1:33" ht="15" customHeight="1" x14ac:dyDescent="0.25">
      <c r="A74" s="3902" t="s">
        <v>8640</v>
      </c>
      <c r="B74" s="3903"/>
      <c r="C74" s="3903"/>
      <c r="D74" s="3903"/>
      <c r="E74" s="3903"/>
      <c r="F74" s="3903"/>
      <c r="G74" s="3903"/>
      <c r="H74" s="3903"/>
      <c r="I74" s="3903"/>
      <c r="J74" s="3903"/>
      <c r="K74" s="3929"/>
      <c r="L74" s="4527"/>
      <c r="M74" s="4528"/>
      <c r="N74" s="4528"/>
      <c r="O74" s="4528"/>
      <c r="P74" s="4528"/>
      <c r="Q74" s="4528"/>
      <c r="R74" s="4528"/>
      <c r="S74" s="4528"/>
      <c r="T74" s="4528"/>
      <c r="U74" s="4528"/>
      <c r="V74" s="4528"/>
      <c r="W74" s="4528"/>
      <c r="X74" s="4528"/>
      <c r="Y74" s="4528"/>
      <c r="Z74" s="4528"/>
      <c r="AA74" s="4528"/>
      <c r="AB74" s="4528"/>
      <c r="AC74" s="4528"/>
      <c r="AD74" s="4528"/>
      <c r="AE74" s="4528"/>
      <c r="AF74" s="4528"/>
      <c r="AG74" s="4529"/>
    </row>
    <row r="75" spans="1:33" ht="15" customHeight="1" x14ac:dyDescent="0.25">
      <c r="A75" s="3902" t="s">
        <v>8641</v>
      </c>
      <c r="B75" s="3903"/>
      <c r="C75" s="3903"/>
      <c r="D75" s="3903"/>
      <c r="E75" s="3903"/>
      <c r="F75" s="3903"/>
      <c r="G75" s="3903"/>
      <c r="H75" s="3903"/>
      <c r="I75" s="3903"/>
      <c r="J75" s="3903"/>
      <c r="K75" s="3929"/>
      <c r="L75" s="4527"/>
      <c r="M75" s="4528"/>
      <c r="N75" s="4528"/>
      <c r="O75" s="4528"/>
      <c r="P75" s="4528"/>
      <c r="Q75" s="4528"/>
      <c r="R75" s="4528"/>
      <c r="S75" s="4528"/>
      <c r="T75" s="4528"/>
      <c r="U75" s="4528"/>
      <c r="V75" s="4528"/>
      <c r="W75" s="4528"/>
      <c r="X75" s="4528"/>
      <c r="Y75" s="4528"/>
      <c r="Z75" s="4528"/>
      <c r="AA75" s="4528"/>
      <c r="AB75" s="4528"/>
      <c r="AC75" s="4528"/>
      <c r="AD75" s="4528"/>
      <c r="AE75" s="4528"/>
      <c r="AF75" s="4528"/>
      <c r="AG75" s="4529"/>
    </row>
    <row r="76" spans="1:33" ht="15" customHeight="1" x14ac:dyDescent="0.25">
      <c r="A76" s="3902" t="s">
        <v>8642</v>
      </c>
      <c r="B76" s="3903"/>
      <c r="C76" s="3903"/>
      <c r="D76" s="3903"/>
      <c r="E76" s="3903"/>
      <c r="F76" s="3903"/>
      <c r="G76" s="3903"/>
      <c r="H76" s="3903"/>
      <c r="I76" s="3903"/>
      <c r="J76" s="3903"/>
      <c r="K76" s="3929"/>
      <c r="L76" s="4527"/>
      <c r="M76" s="4528"/>
      <c r="N76" s="4528"/>
      <c r="O76" s="4528"/>
      <c r="P76" s="4528"/>
      <c r="Q76" s="4528"/>
      <c r="R76" s="4528"/>
      <c r="S76" s="4528"/>
      <c r="T76" s="4528"/>
      <c r="U76" s="4528"/>
      <c r="V76" s="4528"/>
      <c r="W76" s="4528"/>
      <c r="X76" s="4528"/>
      <c r="Y76" s="4528"/>
      <c r="Z76" s="4528"/>
      <c r="AA76" s="4528"/>
      <c r="AB76" s="4528"/>
      <c r="AC76" s="4528"/>
      <c r="AD76" s="4528"/>
      <c r="AE76" s="4528"/>
      <c r="AF76" s="4528"/>
      <c r="AG76" s="4529"/>
    </row>
    <row r="77" spans="1:33" ht="15" customHeight="1" x14ac:dyDescent="0.25">
      <c r="A77" s="4060"/>
      <c r="B77" s="4061"/>
      <c r="C77" s="4061"/>
      <c r="D77" s="4061"/>
      <c r="E77" s="4061"/>
      <c r="F77" s="4061"/>
      <c r="G77" s="4061"/>
      <c r="H77" s="4061"/>
      <c r="I77" s="4061"/>
      <c r="J77" s="4061"/>
      <c r="K77" s="4110"/>
      <c r="L77" s="4527"/>
      <c r="M77" s="4528"/>
      <c r="N77" s="4528"/>
      <c r="O77" s="4528"/>
      <c r="P77" s="4528"/>
      <c r="Q77" s="4528"/>
      <c r="R77" s="4528"/>
      <c r="S77" s="4528"/>
      <c r="T77" s="4528"/>
      <c r="U77" s="4528"/>
      <c r="V77" s="4528"/>
      <c r="W77" s="4528"/>
      <c r="X77" s="4528"/>
      <c r="Y77" s="4528"/>
      <c r="Z77" s="4528"/>
      <c r="AA77" s="4528"/>
      <c r="AB77" s="4528"/>
      <c r="AC77" s="4528"/>
      <c r="AD77" s="4528"/>
      <c r="AE77" s="4528"/>
      <c r="AF77" s="4528"/>
      <c r="AG77" s="4529"/>
    </row>
    <row r="78" spans="1:33" ht="15" customHeight="1" x14ac:dyDescent="0.25">
      <c r="A78" s="3902" t="s">
        <v>8643</v>
      </c>
      <c r="B78" s="3903"/>
      <c r="C78" s="3903"/>
      <c r="D78" s="3903"/>
      <c r="E78" s="3903"/>
      <c r="F78" s="3903"/>
      <c r="G78" s="3903"/>
      <c r="H78" s="3903"/>
      <c r="I78" s="3903"/>
      <c r="J78" s="3903"/>
      <c r="K78" s="3929"/>
      <c r="L78" s="4527"/>
      <c r="M78" s="4528"/>
      <c r="N78" s="4528"/>
      <c r="O78" s="4528"/>
      <c r="P78" s="4528"/>
      <c r="Q78" s="4528"/>
      <c r="R78" s="4528"/>
      <c r="S78" s="4528"/>
      <c r="T78" s="4528"/>
      <c r="U78" s="4528"/>
      <c r="V78" s="4528"/>
      <c r="W78" s="4528"/>
      <c r="X78" s="4528"/>
      <c r="Y78" s="4528"/>
      <c r="Z78" s="4528"/>
      <c r="AA78" s="4528"/>
      <c r="AB78" s="4528"/>
      <c r="AC78" s="4528"/>
      <c r="AD78" s="4528"/>
      <c r="AE78" s="4528"/>
      <c r="AF78" s="4528"/>
      <c r="AG78" s="4529"/>
    </row>
    <row r="79" spans="1:33" ht="15" customHeight="1" x14ac:dyDescent="0.25">
      <c r="A79" s="3902" t="s">
        <v>8644</v>
      </c>
      <c r="B79" s="3903"/>
      <c r="C79" s="3903"/>
      <c r="D79" s="3903"/>
      <c r="E79" s="3903"/>
      <c r="F79" s="3903"/>
      <c r="G79" s="3903"/>
      <c r="H79" s="3903"/>
      <c r="I79" s="3903"/>
      <c r="J79" s="3903"/>
      <c r="K79" s="3929"/>
      <c r="L79" s="4527"/>
      <c r="M79" s="4528"/>
      <c r="N79" s="4528"/>
      <c r="O79" s="4528"/>
      <c r="P79" s="4528"/>
      <c r="Q79" s="4528"/>
      <c r="R79" s="4528"/>
      <c r="S79" s="4528"/>
      <c r="T79" s="4528"/>
      <c r="U79" s="4528"/>
      <c r="V79" s="4528"/>
      <c r="W79" s="4528"/>
      <c r="X79" s="4528"/>
      <c r="Y79" s="4528"/>
      <c r="Z79" s="4528"/>
      <c r="AA79" s="4528"/>
      <c r="AB79" s="4528"/>
      <c r="AC79" s="4528"/>
      <c r="AD79" s="4528"/>
      <c r="AE79" s="4528"/>
      <c r="AF79" s="4528"/>
      <c r="AG79" s="4529"/>
    </row>
    <row r="80" spans="1:33" ht="15" customHeight="1" x14ac:dyDescent="0.25">
      <c r="A80" s="3902" t="s">
        <v>8645</v>
      </c>
      <c r="B80" s="3903"/>
      <c r="C80" s="3903"/>
      <c r="D80" s="3903"/>
      <c r="E80" s="3903"/>
      <c r="F80" s="3903"/>
      <c r="G80" s="3903"/>
      <c r="H80" s="3903"/>
      <c r="I80" s="3903"/>
      <c r="J80" s="3903"/>
      <c r="K80" s="3929"/>
      <c r="L80" s="4527"/>
      <c r="M80" s="4528"/>
      <c r="N80" s="4528"/>
      <c r="O80" s="4528"/>
      <c r="P80" s="4528"/>
      <c r="Q80" s="4528"/>
      <c r="R80" s="4528"/>
      <c r="S80" s="4528"/>
      <c r="T80" s="4528"/>
      <c r="U80" s="4528"/>
      <c r="V80" s="4528"/>
      <c r="W80" s="4528"/>
      <c r="X80" s="4528"/>
      <c r="Y80" s="4528"/>
      <c r="Z80" s="4528"/>
      <c r="AA80" s="4528"/>
      <c r="AB80" s="4528"/>
      <c r="AC80" s="4528"/>
      <c r="AD80" s="4528"/>
      <c r="AE80" s="4528"/>
      <c r="AF80" s="4528"/>
      <c r="AG80" s="4529"/>
    </row>
    <row r="81" spans="1:33" ht="15" customHeight="1" x14ac:dyDescent="0.25">
      <c r="A81" s="3902" t="s">
        <v>8646</v>
      </c>
      <c r="B81" s="3903"/>
      <c r="C81" s="3903"/>
      <c r="D81" s="3903"/>
      <c r="E81" s="3903"/>
      <c r="F81" s="3903"/>
      <c r="G81" s="3903"/>
      <c r="H81" s="3903"/>
      <c r="I81" s="3903"/>
      <c r="J81" s="3903"/>
      <c r="K81" s="3929"/>
      <c r="L81" s="4527"/>
      <c r="M81" s="4528"/>
      <c r="N81" s="4528"/>
      <c r="O81" s="4528"/>
      <c r="P81" s="4528"/>
      <c r="Q81" s="4528"/>
      <c r="R81" s="4528"/>
      <c r="S81" s="4528"/>
      <c r="T81" s="4528"/>
      <c r="U81" s="4528"/>
      <c r="V81" s="4528"/>
      <c r="W81" s="4528"/>
      <c r="X81" s="4528"/>
      <c r="Y81" s="4528"/>
      <c r="Z81" s="4528"/>
      <c r="AA81" s="4528"/>
      <c r="AB81" s="4528"/>
      <c r="AC81" s="4528"/>
      <c r="AD81" s="4528"/>
      <c r="AE81" s="4528"/>
      <c r="AF81" s="4528"/>
      <c r="AG81" s="4529"/>
    </row>
    <row r="82" spans="1:33" ht="15" customHeight="1" x14ac:dyDescent="0.25">
      <c r="A82" s="3902" t="s">
        <v>8647</v>
      </c>
      <c r="B82" s="3903"/>
      <c r="C82" s="3903"/>
      <c r="D82" s="3903"/>
      <c r="E82" s="3903"/>
      <c r="F82" s="3903"/>
      <c r="G82" s="3903"/>
      <c r="H82" s="3903"/>
      <c r="I82" s="3903"/>
      <c r="J82" s="3903"/>
      <c r="K82" s="3929"/>
      <c r="L82" s="4527"/>
      <c r="M82" s="4528"/>
      <c r="N82" s="4528"/>
      <c r="O82" s="4528"/>
      <c r="P82" s="4528"/>
      <c r="Q82" s="4528"/>
      <c r="R82" s="4528"/>
      <c r="S82" s="4528"/>
      <c r="T82" s="4528"/>
      <c r="U82" s="4528"/>
      <c r="V82" s="4528"/>
      <c r="W82" s="4528"/>
      <c r="X82" s="4528"/>
      <c r="Y82" s="4528"/>
      <c r="Z82" s="4528"/>
      <c r="AA82" s="4528"/>
      <c r="AB82" s="4528"/>
      <c r="AC82" s="4528"/>
      <c r="AD82" s="4528"/>
      <c r="AE82" s="4528"/>
      <c r="AF82" s="4528"/>
      <c r="AG82" s="4529"/>
    </row>
    <row r="83" spans="1:33" ht="15" customHeight="1" x14ac:dyDescent="0.25">
      <c r="A83" s="4060"/>
      <c r="B83" s="4061"/>
      <c r="C83" s="4061"/>
      <c r="D83" s="4061"/>
      <c r="E83" s="4061"/>
      <c r="F83" s="4061"/>
      <c r="G83" s="4061"/>
      <c r="H83" s="4061"/>
      <c r="I83" s="4061"/>
      <c r="J83" s="4061"/>
      <c r="K83" s="4110"/>
      <c r="L83" s="4527"/>
      <c r="M83" s="4528"/>
      <c r="N83" s="4528"/>
      <c r="O83" s="4528"/>
      <c r="P83" s="4528"/>
      <c r="Q83" s="4528"/>
      <c r="R83" s="4528"/>
      <c r="S83" s="4528"/>
      <c r="T83" s="4528"/>
      <c r="U83" s="4528"/>
      <c r="V83" s="4528"/>
      <c r="W83" s="4528"/>
      <c r="X83" s="4528"/>
      <c r="Y83" s="4528"/>
      <c r="Z83" s="4528"/>
      <c r="AA83" s="4528"/>
      <c r="AB83" s="4528"/>
      <c r="AC83" s="4528"/>
      <c r="AD83" s="4528"/>
      <c r="AE83" s="4528"/>
      <c r="AF83" s="4528"/>
      <c r="AG83" s="4529"/>
    </row>
    <row r="84" spans="1:33" ht="15" customHeight="1" x14ac:dyDescent="0.25">
      <c r="A84" s="4514" t="s">
        <v>8648</v>
      </c>
      <c r="B84" s="4515"/>
      <c r="C84" s="4515"/>
      <c r="D84" s="4515"/>
      <c r="E84" s="4515"/>
      <c r="F84" s="4515"/>
      <c r="G84" s="4515"/>
      <c r="H84" s="4515"/>
      <c r="I84" s="4515"/>
      <c r="J84" s="4515"/>
      <c r="K84" s="4516"/>
      <c r="L84" s="4553"/>
      <c r="M84" s="4554"/>
      <c r="N84" s="4554"/>
      <c r="O84" s="4554"/>
      <c r="P84" s="4554"/>
      <c r="Q84" s="4554"/>
      <c r="R84" s="4554"/>
      <c r="S84" s="4554"/>
      <c r="T84" s="4554"/>
      <c r="U84" s="4554"/>
      <c r="V84" s="4554"/>
      <c r="W84" s="4554"/>
      <c r="X84" s="4554"/>
      <c r="Y84" s="4554"/>
      <c r="Z84" s="4554"/>
      <c r="AA84" s="4554"/>
      <c r="AB84" s="4554"/>
      <c r="AC84" s="4554"/>
      <c r="AD84" s="4554"/>
      <c r="AE84" s="4554"/>
      <c r="AF84" s="4554"/>
      <c r="AG84" s="4555"/>
    </row>
    <row r="85" spans="1:33" ht="15" customHeight="1" x14ac:dyDescent="0.25">
      <c r="A85" s="3902" t="s">
        <v>8649</v>
      </c>
      <c r="B85" s="3903"/>
      <c r="C85" s="3903"/>
      <c r="D85" s="3903"/>
      <c r="E85" s="3903"/>
      <c r="F85" s="3903"/>
      <c r="G85" s="3903"/>
      <c r="H85" s="3903"/>
      <c r="I85" s="3903"/>
      <c r="J85" s="3903"/>
      <c r="K85" s="3929"/>
      <c r="L85" s="3902"/>
      <c r="M85" s="3903"/>
      <c r="N85" s="3903"/>
      <c r="O85" s="3903"/>
      <c r="P85" s="3903"/>
      <c r="Q85" s="3903"/>
      <c r="R85" s="3903"/>
      <c r="S85" s="3903"/>
      <c r="T85" s="3903"/>
      <c r="U85" s="3903"/>
      <c r="V85" s="3903"/>
      <c r="W85" s="3903"/>
      <c r="X85" s="3903"/>
      <c r="Y85" s="3903"/>
      <c r="Z85" s="3903"/>
      <c r="AA85" s="3903"/>
      <c r="AB85" s="3903"/>
      <c r="AC85" s="3903"/>
      <c r="AD85" s="3903"/>
      <c r="AE85" s="3903"/>
      <c r="AF85" s="3903"/>
      <c r="AG85" s="3929"/>
    </row>
    <row r="86" spans="1:33" ht="15" customHeight="1" x14ac:dyDescent="0.25">
      <c r="A86" s="4060"/>
      <c r="B86" s="4061"/>
      <c r="C86" s="4061"/>
      <c r="D86" s="4061"/>
      <c r="E86" s="4061"/>
      <c r="F86" s="4061"/>
      <c r="G86" s="4061"/>
      <c r="H86" s="4061"/>
      <c r="I86" s="4061"/>
      <c r="J86" s="4061"/>
      <c r="K86" s="4110"/>
      <c r="L86" s="3902"/>
      <c r="M86" s="3903"/>
      <c r="N86" s="3903"/>
      <c r="O86" s="3903"/>
      <c r="P86" s="3903"/>
      <c r="Q86" s="3903"/>
      <c r="R86" s="3903"/>
      <c r="S86" s="3903"/>
      <c r="T86" s="3903"/>
      <c r="U86" s="3903"/>
      <c r="V86" s="3903"/>
      <c r="W86" s="3903"/>
      <c r="X86" s="3903"/>
      <c r="Y86" s="3903"/>
      <c r="Z86" s="3903"/>
      <c r="AA86" s="3903"/>
      <c r="AB86" s="3903"/>
      <c r="AC86" s="3903"/>
      <c r="AD86" s="3903"/>
      <c r="AE86" s="3903"/>
      <c r="AF86" s="3903"/>
      <c r="AG86" s="3929"/>
    </row>
    <row r="87" spans="1:33" ht="15" customHeight="1" x14ac:dyDescent="0.25">
      <c r="A87" s="3902" t="s">
        <v>8650</v>
      </c>
      <c r="B87" s="3903"/>
      <c r="C87" s="3903"/>
      <c r="D87" s="3903"/>
      <c r="E87" s="3903"/>
      <c r="F87" s="3903"/>
      <c r="G87" s="3903"/>
      <c r="H87" s="3903"/>
      <c r="I87" s="3903"/>
      <c r="J87" s="3903"/>
      <c r="K87" s="3929"/>
      <c r="L87" s="3902"/>
      <c r="M87" s="3903"/>
      <c r="N87" s="3903"/>
      <c r="O87" s="3903"/>
      <c r="P87" s="3903"/>
      <c r="Q87" s="3903"/>
      <c r="R87" s="3903"/>
      <c r="S87" s="3903"/>
      <c r="T87" s="3903"/>
      <c r="U87" s="3903"/>
      <c r="V87" s="3903"/>
      <c r="W87" s="3903"/>
      <c r="X87" s="3903"/>
      <c r="Y87" s="3903"/>
      <c r="Z87" s="3903"/>
      <c r="AA87" s="3903"/>
      <c r="AB87" s="3903"/>
      <c r="AC87" s="3903"/>
      <c r="AD87" s="3903"/>
      <c r="AE87" s="3903"/>
      <c r="AF87" s="3903"/>
      <c r="AG87" s="3929"/>
    </row>
    <row r="88" spans="1:33" ht="15" customHeight="1" x14ac:dyDescent="0.25">
      <c r="A88" s="3902" t="s">
        <v>8651</v>
      </c>
      <c r="B88" s="3903"/>
      <c r="C88" s="3903"/>
      <c r="D88" s="3903"/>
      <c r="E88" s="3903"/>
      <c r="F88" s="3903"/>
      <c r="G88" s="3903"/>
      <c r="H88" s="3903"/>
      <c r="I88" s="3903"/>
      <c r="J88" s="3903"/>
      <c r="K88" s="3929"/>
      <c r="L88" s="3902"/>
      <c r="M88" s="3903"/>
      <c r="N88" s="3903"/>
      <c r="O88" s="3903"/>
      <c r="P88" s="3903"/>
      <c r="Q88" s="3903"/>
      <c r="R88" s="3903"/>
      <c r="S88" s="3903"/>
      <c r="T88" s="3903"/>
      <c r="U88" s="3903"/>
      <c r="V88" s="3903"/>
      <c r="W88" s="3903"/>
      <c r="X88" s="3903"/>
      <c r="Y88" s="3903"/>
      <c r="Z88" s="3903"/>
      <c r="AA88" s="3903"/>
      <c r="AB88" s="3903"/>
      <c r="AC88" s="3903"/>
      <c r="AD88" s="3903"/>
      <c r="AE88" s="3903"/>
      <c r="AF88" s="3903"/>
      <c r="AG88" s="3929"/>
    </row>
    <row r="89" spans="1:33" ht="15" customHeight="1" x14ac:dyDescent="0.25">
      <c r="A89" s="4060"/>
      <c r="B89" s="4061"/>
      <c r="C89" s="4061"/>
      <c r="D89" s="4061"/>
      <c r="E89" s="4061"/>
      <c r="F89" s="4061"/>
      <c r="G89" s="4061"/>
      <c r="H89" s="4061"/>
      <c r="I89" s="4061"/>
      <c r="J89" s="4061"/>
      <c r="K89" s="4110"/>
      <c r="L89" s="3902"/>
      <c r="M89" s="3903"/>
      <c r="N89" s="3903"/>
      <c r="O89" s="3903"/>
      <c r="P89" s="3903"/>
      <c r="Q89" s="3903"/>
      <c r="R89" s="3903"/>
      <c r="S89" s="3903"/>
      <c r="T89" s="3903"/>
      <c r="U89" s="3903"/>
      <c r="V89" s="3903"/>
      <c r="W89" s="3903"/>
      <c r="X89" s="3903"/>
      <c r="Y89" s="3903"/>
      <c r="Z89" s="3903"/>
      <c r="AA89" s="3903"/>
      <c r="AB89" s="3903"/>
      <c r="AC89" s="3903"/>
      <c r="AD89" s="3903"/>
      <c r="AE89" s="3903"/>
      <c r="AF89" s="3903"/>
      <c r="AG89" s="3929"/>
    </row>
    <row r="90" spans="1:33" ht="15" customHeight="1" x14ac:dyDescent="0.25">
      <c r="A90" s="4494"/>
      <c r="B90" s="4495"/>
      <c r="C90" s="4495"/>
      <c r="D90" s="4495"/>
      <c r="E90" s="4495"/>
      <c r="F90" s="4495"/>
      <c r="G90" s="4495"/>
      <c r="H90" s="107"/>
      <c r="I90" s="519" t="s">
        <v>8588</v>
      </c>
      <c r="J90" s="519" t="s">
        <v>8589</v>
      </c>
      <c r="K90" s="519" t="s">
        <v>2329</v>
      </c>
      <c r="L90" s="3908"/>
      <c r="M90" s="3909"/>
      <c r="N90" s="3909"/>
      <c r="O90" s="3909"/>
      <c r="P90" s="3909"/>
      <c r="Q90" s="3909"/>
      <c r="R90" s="3909"/>
      <c r="S90" s="3909"/>
      <c r="T90" s="3909"/>
      <c r="U90" s="3909"/>
      <c r="V90" s="3909"/>
      <c r="W90" s="3909"/>
      <c r="X90" s="3909"/>
      <c r="Y90" s="3909"/>
      <c r="Z90" s="3909"/>
      <c r="AA90" s="3909"/>
      <c r="AB90" s="3909"/>
      <c r="AC90" s="3909"/>
      <c r="AD90" s="3909"/>
      <c r="AE90" s="3909"/>
      <c r="AF90" s="3909"/>
      <c r="AG90" s="3910"/>
    </row>
    <row r="91" spans="1:33" ht="15" customHeight="1" x14ac:dyDescent="0.25">
      <c r="A91" s="4494"/>
      <c r="B91" s="4495"/>
      <c r="C91" s="4495"/>
      <c r="D91" s="4495"/>
      <c r="E91" s="4495"/>
      <c r="F91" s="4495"/>
      <c r="G91" s="4495"/>
      <c r="H91" s="107"/>
      <c r="I91" s="149" t="s">
        <v>8590</v>
      </c>
      <c r="J91" s="414">
        <v>1</v>
      </c>
      <c r="K91" s="149" t="s">
        <v>8591</v>
      </c>
      <c r="L91" s="3903"/>
      <c r="M91" s="3903"/>
      <c r="N91" s="3903"/>
      <c r="O91" s="3903"/>
      <c r="P91" s="3903"/>
      <c r="Q91" s="3903"/>
      <c r="R91" s="3903"/>
      <c r="S91" s="3903"/>
      <c r="T91" s="3903"/>
      <c r="U91" s="3903"/>
      <c r="V91" s="3903"/>
      <c r="W91" s="3903"/>
      <c r="X91" s="3903"/>
      <c r="Y91" s="3903"/>
      <c r="Z91" s="3903"/>
      <c r="AA91" s="3903"/>
      <c r="AB91" s="3903"/>
      <c r="AC91" s="3903"/>
      <c r="AD91" s="3903"/>
      <c r="AE91" s="3903"/>
      <c r="AF91" s="3903"/>
      <c r="AG91" s="3903"/>
    </row>
    <row r="92" spans="1:33" ht="15" customHeight="1" x14ac:dyDescent="0.25">
      <c r="A92" s="4494"/>
      <c r="B92" s="4495"/>
      <c r="C92" s="4495"/>
      <c r="D92" s="4495"/>
      <c r="E92" s="4495"/>
      <c r="F92" s="4495"/>
      <c r="G92" s="4495"/>
      <c r="H92" s="107"/>
      <c r="I92" s="149" t="s">
        <v>8592</v>
      </c>
      <c r="J92" s="414">
        <v>1</v>
      </c>
      <c r="K92" s="149" t="s">
        <v>8787</v>
      </c>
      <c r="L92" s="3903"/>
      <c r="M92" s="3903"/>
      <c r="N92" s="3903"/>
      <c r="O92" s="3903"/>
      <c r="P92" s="3903"/>
      <c r="Q92" s="3903"/>
      <c r="R92" s="3903"/>
      <c r="S92" s="3903"/>
      <c r="T92" s="3903"/>
      <c r="U92" s="3903"/>
      <c r="V92" s="3903"/>
      <c r="W92" s="3903"/>
      <c r="X92" s="3903"/>
      <c r="Y92" s="3903"/>
      <c r="Z92" s="3903"/>
      <c r="AA92" s="3903"/>
      <c r="AB92" s="3903"/>
      <c r="AC92" s="3903"/>
      <c r="AD92" s="3903"/>
      <c r="AE92" s="3903"/>
      <c r="AF92" s="3903"/>
      <c r="AG92" s="3903"/>
    </row>
    <row r="93" spans="1:33" ht="18.75" x14ac:dyDescent="0.25">
      <c r="A93" s="4494"/>
      <c r="B93" s="4495"/>
      <c r="C93" s="4495"/>
      <c r="D93" s="4495"/>
      <c r="E93" s="4495"/>
      <c r="F93" s="4495"/>
      <c r="G93" s="4495"/>
      <c r="H93" s="107"/>
      <c r="I93" s="149" t="s">
        <v>8788</v>
      </c>
      <c r="J93" s="414">
        <v>10</v>
      </c>
      <c r="K93" s="149" t="s">
        <v>8789</v>
      </c>
      <c r="L93" s="4541" t="s">
        <v>1256</v>
      </c>
      <c r="M93" s="4542"/>
      <c r="N93" s="4542"/>
      <c r="O93" s="4542"/>
      <c r="P93" s="4542"/>
      <c r="Q93" s="4542"/>
      <c r="R93" s="4542"/>
      <c r="S93" s="4542"/>
      <c r="T93" s="4542"/>
      <c r="U93" s="4542"/>
      <c r="V93" s="4542"/>
      <c r="W93" s="4542"/>
      <c r="X93" s="4542"/>
      <c r="Y93" s="4542"/>
      <c r="Z93" s="4542"/>
      <c r="AA93" s="4542"/>
      <c r="AB93" s="4542"/>
      <c r="AC93" s="4542"/>
      <c r="AD93" s="4542"/>
      <c r="AE93" s="4542"/>
      <c r="AF93" s="4542"/>
      <c r="AG93" s="4543"/>
    </row>
    <row r="94" spans="1:33" ht="15" customHeight="1" x14ac:dyDescent="0.25">
      <c r="A94" s="4494"/>
      <c r="B94" s="4495"/>
      <c r="C94" s="4495"/>
      <c r="D94" s="4495"/>
      <c r="E94" s="4495"/>
      <c r="F94" s="4495"/>
      <c r="G94" s="4495"/>
      <c r="H94" s="107"/>
      <c r="I94" s="149" t="s">
        <v>8596</v>
      </c>
      <c r="J94" s="414">
        <v>2</v>
      </c>
      <c r="K94" s="149" t="s">
        <v>8597</v>
      </c>
      <c r="L94" s="4540"/>
      <c r="M94" s="4368"/>
      <c r="N94" s="4368"/>
      <c r="O94" s="4368"/>
      <c r="P94" s="4368"/>
      <c r="Q94" s="4368"/>
      <c r="R94" s="4368"/>
      <c r="S94" s="4368"/>
      <c r="T94" s="4368"/>
      <c r="U94" s="4368"/>
      <c r="V94" s="4368"/>
      <c r="W94" s="4368"/>
      <c r="X94" s="4368"/>
      <c r="Y94" s="4368"/>
      <c r="Z94" s="4368"/>
      <c r="AA94" s="4368"/>
      <c r="AB94" s="4368"/>
      <c r="AC94" s="4368"/>
      <c r="AD94" s="4368"/>
      <c r="AE94" s="4368"/>
      <c r="AF94" s="4368"/>
      <c r="AG94" s="4369"/>
    </row>
    <row r="95" spans="1:33" ht="15" customHeight="1" x14ac:dyDescent="0.25">
      <c r="A95" s="4494"/>
      <c r="B95" s="4495"/>
      <c r="C95" s="4495"/>
      <c r="D95" s="4495"/>
      <c r="E95" s="4495"/>
      <c r="F95" s="4495"/>
      <c r="G95" s="4495"/>
      <c r="H95" s="107"/>
      <c r="I95" s="149" t="s">
        <v>8598</v>
      </c>
      <c r="J95" s="414">
        <v>3</v>
      </c>
      <c r="K95" s="149" t="s">
        <v>8790</v>
      </c>
      <c r="L95" s="4540"/>
      <c r="M95" s="4368"/>
      <c r="N95" s="4368"/>
      <c r="O95" s="4368"/>
      <c r="P95" s="4368"/>
      <c r="Q95" s="4368"/>
      <c r="R95" s="4368"/>
      <c r="S95" s="4368"/>
      <c r="T95" s="4368"/>
      <c r="U95" s="4368"/>
      <c r="V95" s="4368"/>
      <c r="W95" s="4368"/>
      <c r="X95" s="4368"/>
      <c r="Y95" s="4368"/>
      <c r="Z95" s="4368"/>
      <c r="AA95" s="4368"/>
      <c r="AB95" s="4368"/>
      <c r="AC95" s="4368"/>
      <c r="AD95" s="4368"/>
      <c r="AE95" s="4368"/>
      <c r="AF95" s="4368"/>
      <c r="AG95" s="4369"/>
    </row>
    <row r="96" spans="1:33" ht="30" customHeight="1" x14ac:dyDescent="0.25">
      <c r="A96" s="4494"/>
      <c r="B96" s="4495"/>
      <c r="C96" s="4495"/>
      <c r="D96" s="4495"/>
      <c r="E96" s="4495"/>
      <c r="F96" s="4495"/>
      <c r="G96" s="4495"/>
      <c r="H96" s="107"/>
      <c r="I96" s="149" t="s">
        <v>8600</v>
      </c>
      <c r="J96" s="414">
        <v>1</v>
      </c>
      <c r="K96" s="149" t="s">
        <v>8601</v>
      </c>
      <c r="L96" s="4540"/>
      <c r="M96" s="4368"/>
      <c r="N96" s="4368"/>
      <c r="O96" s="4368"/>
      <c r="P96" s="4368"/>
      <c r="Q96" s="4368"/>
      <c r="R96" s="4368"/>
      <c r="S96" s="4368"/>
      <c r="T96" s="4368"/>
      <c r="U96" s="4368"/>
      <c r="V96" s="4368"/>
      <c r="W96" s="4368"/>
      <c r="X96" s="4368"/>
      <c r="Y96" s="4368"/>
      <c r="Z96" s="4368"/>
      <c r="AA96" s="4368"/>
      <c r="AB96" s="4368"/>
      <c r="AC96" s="4368"/>
      <c r="AD96" s="4368"/>
      <c r="AE96" s="4368"/>
      <c r="AF96" s="4368"/>
      <c r="AG96" s="4369"/>
    </row>
    <row r="97" spans="1:33" ht="15" customHeight="1" x14ac:dyDescent="0.25">
      <c r="A97" s="4494"/>
      <c r="B97" s="4495"/>
      <c r="C97" s="4495"/>
      <c r="D97" s="4495"/>
      <c r="E97" s="4495"/>
      <c r="F97" s="4495"/>
      <c r="G97" s="4495"/>
      <c r="H97" s="107"/>
      <c r="I97" s="1030" t="s">
        <v>8791</v>
      </c>
      <c r="J97" s="414">
        <v>1</v>
      </c>
      <c r="K97" s="149" t="s">
        <v>8792</v>
      </c>
      <c r="L97" s="4540"/>
      <c r="M97" s="4368"/>
      <c r="N97" s="4368"/>
      <c r="O97" s="4368"/>
      <c r="P97" s="4368"/>
      <c r="Q97" s="4368"/>
      <c r="R97" s="4368"/>
      <c r="S97" s="4368"/>
      <c r="T97" s="4368"/>
      <c r="U97" s="4368"/>
      <c r="V97" s="4368"/>
      <c r="W97" s="4368"/>
      <c r="X97" s="4368"/>
      <c r="Y97" s="4368"/>
      <c r="Z97" s="4368"/>
      <c r="AA97" s="4368"/>
      <c r="AB97" s="4368"/>
      <c r="AC97" s="4368"/>
      <c r="AD97" s="4368"/>
      <c r="AE97" s="4368"/>
      <c r="AF97" s="4368"/>
      <c r="AG97" s="4369"/>
    </row>
    <row r="98" spans="1:33" ht="15" customHeight="1" x14ac:dyDescent="0.25">
      <c r="A98" s="4494"/>
      <c r="B98" s="4495"/>
      <c r="C98" s="4495"/>
      <c r="D98" s="4495"/>
      <c r="E98" s="4495"/>
      <c r="F98" s="4495"/>
      <c r="G98" s="4495"/>
      <c r="H98" s="107"/>
      <c r="I98" s="1030" t="s">
        <v>8793</v>
      </c>
      <c r="J98" s="414">
        <v>1</v>
      </c>
      <c r="K98" s="149" t="s">
        <v>8794</v>
      </c>
      <c r="L98" s="4540"/>
      <c r="M98" s="4368"/>
      <c r="N98" s="4368"/>
      <c r="O98" s="4368"/>
      <c r="P98" s="4368"/>
      <c r="Q98" s="4368"/>
      <c r="R98" s="4368"/>
      <c r="S98" s="4368"/>
      <c r="T98" s="4368"/>
      <c r="U98" s="4368"/>
      <c r="V98" s="4368"/>
      <c r="W98" s="4368"/>
      <c r="X98" s="4368"/>
      <c r="Y98" s="4368"/>
      <c r="Z98" s="4368"/>
      <c r="AA98" s="4368"/>
      <c r="AB98" s="4368"/>
      <c r="AC98" s="4368"/>
      <c r="AD98" s="4368"/>
      <c r="AE98" s="4368"/>
      <c r="AF98" s="4368"/>
      <c r="AG98" s="4369"/>
    </row>
    <row r="99" spans="1:33" ht="15" customHeight="1" x14ac:dyDescent="0.25">
      <c r="A99" s="4494"/>
      <c r="B99" s="4495"/>
      <c r="C99" s="4495"/>
      <c r="D99" s="4495"/>
      <c r="E99" s="4495"/>
      <c r="F99" s="4495"/>
      <c r="G99" s="4495"/>
      <c r="H99" s="107"/>
      <c r="I99" s="1030" t="s">
        <v>8795</v>
      </c>
      <c r="J99" s="414">
        <v>1</v>
      </c>
      <c r="K99" s="149" t="s">
        <v>8796</v>
      </c>
      <c r="L99" s="531"/>
      <c r="M99" s="119"/>
      <c r="N99" s="119"/>
      <c r="O99" s="119"/>
      <c r="P99" s="119"/>
      <c r="Q99" s="119"/>
      <c r="R99" s="119"/>
      <c r="S99" s="119"/>
      <c r="T99" s="119"/>
      <c r="U99" s="119"/>
      <c r="V99" s="119"/>
      <c r="W99" s="119"/>
      <c r="X99" s="119"/>
      <c r="Y99" s="119"/>
      <c r="Z99" s="119"/>
      <c r="AA99" s="119"/>
      <c r="AB99" s="119"/>
      <c r="AC99" s="119"/>
      <c r="AD99" s="119"/>
      <c r="AE99" s="119"/>
      <c r="AF99" s="119"/>
      <c r="AG99" s="532"/>
    </row>
    <row r="100" spans="1:33" ht="45" customHeight="1" x14ac:dyDescent="0.25">
      <c r="A100" s="4494"/>
      <c r="B100" s="4495"/>
      <c r="C100" s="4495"/>
      <c r="D100" s="4495"/>
      <c r="E100" s="4495"/>
      <c r="F100" s="4495"/>
      <c r="G100" s="4495"/>
      <c r="H100" s="107"/>
      <c r="I100" s="1030" t="s">
        <v>8797</v>
      </c>
      <c r="J100" s="414" t="s">
        <v>8798</v>
      </c>
      <c r="K100" s="149" t="s">
        <v>8799</v>
      </c>
      <c r="L100" s="531"/>
      <c r="M100" s="119"/>
      <c r="N100" s="119"/>
      <c r="O100" s="119"/>
      <c r="P100" s="119"/>
      <c r="Q100" s="119"/>
      <c r="R100" s="119"/>
      <c r="S100" s="119"/>
      <c r="T100" s="119"/>
      <c r="U100" s="119"/>
      <c r="V100" s="119"/>
      <c r="W100" s="119"/>
      <c r="X100" s="119"/>
      <c r="Y100" s="119"/>
      <c r="Z100" s="119"/>
      <c r="AA100" s="119"/>
      <c r="AB100" s="119"/>
      <c r="AC100" s="119"/>
      <c r="AD100" s="119"/>
      <c r="AE100" s="119"/>
      <c r="AF100" s="119"/>
      <c r="AG100" s="532"/>
    </row>
    <row r="101" spans="1:33" ht="15" customHeight="1" x14ac:dyDescent="0.25">
      <c r="A101" s="4494"/>
      <c r="B101" s="4495"/>
      <c r="C101" s="4495"/>
      <c r="D101" s="4495"/>
      <c r="E101" s="4495"/>
      <c r="F101" s="4495"/>
      <c r="G101" s="4495"/>
      <c r="H101" s="107"/>
      <c r="I101" s="149" t="s">
        <v>8611</v>
      </c>
      <c r="J101" s="414">
        <v>20</v>
      </c>
      <c r="K101" s="149" t="s">
        <v>8800</v>
      </c>
      <c r="L101" s="531"/>
      <c r="M101" s="119"/>
      <c r="N101" s="119"/>
      <c r="O101" s="119"/>
      <c r="P101" s="119"/>
      <c r="Q101" s="119"/>
      <c r="R101" s="119"/>
      <c r="S101" s="119"/>
      <c r="T101" s="119"/>
      <c r="U101" s="119"/>
      <c r="V101" s="119"/>
      <c r="W101" s="119"/>
      <c r="X101" s="119"/>
      <c r="Y101" s="119"/>
      <c r="Z101" s="119"/>
      <c r="AA101" s="119"/>
      <c r="AB101" s="119"/>
      <c r="AC101" s="119"/>
      <c r="AD101" s="119"/>
      <c r="AE101" s="119"/>
      <c r="AF101" s="119"/>
      <c r="AG101" s="532"/>
    </row>
    <row r="102" spans="1:33" ht="15" customHeight="1" x14ac:dyDescent="0.25">
      <c r="A102" s="4494"/>
      <c r="B102" s="4495"/>
      <c r="C102" s="4495"/>
      <c r="D102" s="4495"/>
      <c r="E102" s="4495"/>
      <c r="F102" s="4495"/>
      <c r="G102" s="4495"/>
      <c r="H102" s="107"/>
      <c r="I102" s="149" t="s">
        <v>8613</v>
      </c>
      <c r="J102" s="414">
        <v>1</v>
      </c>
      <c r="K102" s="518" t="s">
        <v>8614</v>
      </c>
      <c r="L102" s="531"/>
      <c r="M102" s="119"/>
      <c r="N102" s="119"/>
      <c r="O102" s="119"/>
      <c r="P102" s="119"/>
      <c r="Q102" s="119"/>
      <c r="R102" s="119"/>
      <c r="S102" s="119"/>
      <c r="T102" s="119"/>
      <c r="U102" s="119"/>
      <c r="V102" s="119"/>
      <c r="W102" s="119"/>
      <c r="X102" s="119"/>
      <c r="Y102" s="119"/>
      <c r="Z102" s="119"/>
      <c r="AA102" s="119"/>
      <c r="AB102" s="119"/>
      <c r="AC102" s="119"/>
      <c r="AD102" s="119"/>
      <c r="AE102" s="119"/>
      <c r="AF102" s="119"/>
      <c r="AG102" s="532"/>
    </row>
    <row r="103" spans="1:33" ht="15" customHeight="1" x14ac:dyDescent="0.25">
      <c r="A103" s="4060"/>
      <c r="B103" s="4061"/>
      <c r="C103" s="4061"/>
      <c r="D103" s="4061"/>
      <c r="E103" s="4061"/>
      <c r="F103" s="4061"/>
      <c r="G103" s="4061"/>
      <c r="H103" s="4061"/>
      <c r="I103" s="4061"/>
      <c r="J103" s="4061"/>
      <c r="K103" s="4110"/>
      <c r="L103" s="531"/>
      <c r="M103" s="119"/>
      <c r="N103" s="119"/>
      <c r="O103" s="119"/>
      <c r="P103" s="119"/>
      <c r="Q103" s="119"/>
      <c r="R103" s="119"/>
      <c r="S103" s="119"/>
      <c r="T103" s="119"/>
      <c r="U103" s="119"/>
      <c r="V103" s="119"/>
      <c r="W103" s="119"/>
      <c r="X103" s="119"/>
      <c r="Y103" s="119"/>
      <c r="Z103" s="119"/>
      <c r="AA103" s="119"/>
      <c r="AB103" s="119"/>
      <c r="AC103" s="119"/>
      <c r="AD103" s="119"/>
      <c r="AE103" s="119"/>
      <c r="AF103" s="119"/>
      <c r="AG103" s="532"/>
    </row>
    <row r="104" spans="1:33" ht="15" customHeight="1" x14ac:dyDescent="0.25">
      <c r="A104" s="4060"/>
      <c r="B104" s="4061"/>
      <c r="C104" s="4061"/>
      <c r="D104" s="4061"/>
      <c r="E104" s="4061"/>
      <c r="F104" s="4061"/>
      <c r="G104" s="4061"/>
      <c r="H104" s="4061"/>
      <c r="I104" s="4061"/>
      <c r="J104" s="4061"/>
      <c r="K104" s="4110"/>
      <c r="L104" s="531"/>
      <c r="M104" s="119"/>
      <c r="N104" s="119"/>
      <c r="O104" s="119"/>
      <c r="P104" s="119"/>
      <c r="Q104" s="119"/>
      <c r="R104" s="119"/>
      <c r="S104" s="119"/>
      <c r="T104" s="119"/>
      <c r="U104" s="119"/>
      <c r="V104" s="119"/>
      <c r="W104" s="119"/>
      <c r="X104" s="119"/>
      <c r="Y104" s="119"/>
      <c r="Z104" s="119"/>
      <c r="AA104" s="119"/>
      <c r="AB104" s="119"/>
      <c r="AC104" s="119"/>
      <c r="AD104" s="119"/>
      <c r="AE104" s="119"/>
      <c r="AF104" s="119"/>
      <c r="AG104" s="532"/>
    </row>
    <row r="105" spans="1:33" ht="15" customHeight="1" x14ac:dyDescent="0.25">
      <c r="A105" s="4060"/>
      <c r="B105" s="4061"/>
      <c r="C105" s="4061"/>
      <c r="D105" s="4061"/>
      <c r="E105" s="4061"/>
      <c r="F105" s="4061"/>
      <c r="G105" s="4061"/>
      <c r="H105" s="4061"/>
      <c r="I105" s="4061"/>
      <c r="J105" s="4061"/>
      <c r="K105" s="4110"/>
      <c r="L105" s="531"/>
      <c r="M105" s="119"/>
      <c r="N105" s="119"/>
      <c r="O105" s="119"/>
      <c r="P105" s="119"/>
      <c r="Q105" s="119"/>
      <c r="R105" s="119"/>
      <c r="S105" s="119"/>
      <c r="T105" s="119"/>
      <c r="U105" s="119"/>
      <c r="V105" s="119"/>
      <c r="W105" s="119"/>
      <c r="X105" s="119"/>
      <c r="Y105" s="119"/>
      <c r="Z105" s="119"/>
      <c r="AA105" s="119"/>
      <c r="AB105" s="119"/>
      <c r="AC105" s="119"/>
      <c r="AD105" s="119"/>
      <c r="AE105" s="119"/>
      <c r="AF105" s="119"/>
      <c r="AG105" s="532"/>
    </row>
    <row r="106" spans="1:33" ht="15" customHeight="1" x14ac:dyDescent="0.25">
      <c r="A106" s="4060"/>
      <c r="B106" s="4061"/>
      <c r="C106" s="4061"/>
      <c r="D106" s="4061"/>
      <c r="E106" s="4061"/>
      <c r="F106" s="4061"/>
      <c r="G106" s="4061"/>
      <c r="H106" s="4061"/>
      <c r="I106" s="4061"/>
      <c r="J106" s="4061"/>
      <c r="K106" s="4110"/>
      <c r="L106" s="531"/>
      <c r="M106" s="119"/>
      <c r="N106" s="119"/>
      <c r="O106" s="119"/>
      <c r="P106" s="119"/>
      <c r="Q106" s="119"/>
      <c r="R106" s="119"/>
      <c r="S106" s="119"/>
      <c r="T106" s="119"/>
      <c r="U106" s="119"/>
      <c r="V106" s="119"/>
      <c r="W106" s="119"/>
      <c r="X106" s="119"/>
      <c r="Y106" s="119"/>
      <c r="Z106" s="119"/>
      <c r="AA106" s="119"/>
      <c r="AB106" s="119"/>
      <c r="AC106" s="119"/>
      <c r="AD106" s="119"/>
      <c r="AE106" s="119"/>
      <c r="AF106" s="119"/>
      <c r="AG106" s="532"/>
    </row>
    <row r="107" spans="1:33" ht="15" customHeight="1" x14ac:dyDescent="0.25">
      <c r="A107" s="3902" t="s">
        <v>8801</v>
      </c>
      <c r="B107" s="3903"/>
      <c r="C107" s="3903"/>
      <c r="D107" s="3903"/>
      <c r="E107" s="3903"/>
      <c r="F107" s="3903"/>
      <c r="G107" s="3903"/>
      <c r="H107" s="3903"/>
      <c r="I107" s="3903"/>
      <c r="J107" s="3903"/>
      <c r="K107" s="3929"/>
      <c r="L107" s="531"/>
      <c r="M107" s="119"/>
      <c r="N107" s="119"/>
      <c r="O107" s="119"/>
      <c r="P107" s="119"/>
      <c r="Q107" s="119"/>
      <c r="R107" s="119"/>
      <c r="S107" s="119"/>
      <c r="T107" s="119"/>
      <c r="U107" s="119"/>
      <c r="V107" s="119"/>
      <c r="W107" s="119"/>
      <c r="X107" s="119"/>
      <c r="Y107" s="119"/>
      <c r="Z107" s="119"/>
      <c r="AA107" s="119"/>
      <c r="AB107" s="119"/>
      <c r="AC107" s="119"/>
      <c r="AD107" s="119"/>
      <c r="AE107" s="119"/>
      <c r="AF107" s="119"/>
      <c r="AG107" s="532"/>
    </row>
    <row r="108" spans="1:33" ht="15" customHeight="1" x14ac:dyDescent="0.25">
      <c r="A108" s="4060"/>
      <c r="B108" s="4061"/>
      <c r="C108" s="4061"/>
      <c r="D108" s="4061"/>
      <c r="E108" s="4061"/>
      <c r="F108" s="4061"/>
      <c r="G108" s="4061"/>
      <c r="H108" s="4061"/>
      <c r="I108" s="4061"/>
      <c r="J108" s="4061"/>
      <c r="K108" s="4110"/>
      <c r="L108" s="531"/>
      <c r="M108" s="119"/>
      <c r="N108" s="119"/>
      <c r="O108" s="119"/>
      <c r="P108" s="119"/>
      <c r="Q108" s="119"/>
      <c r="R108" s="119"/>
      <c r="S108" s="119"/>
      <c r="T108" s="119"/>
      <c r="U108" s="119"/>
      <c r="V108" s="119"/>
      <c r="W108" s="119"/>
      <c r="X108" s="119"/>
      <c r="Y108" s="119"/>
      <c r="Z108" s="119"/>
      <c r="AA108" s="119"/>
      <c r="AB108" s="119"/>
      <c r="AC108" s="119"/>
      <c r="AD108" s="119"/>
      <c r="AE108" s="119"/>
      <c r="AF108" s="119"/>
      <c r="AG108" s="532"/>
    </row>
    <row r="109" spans="1:33" ht="15" customHeight="1" x14ac:dyDescent="0.25">
      <c r="A109" s="4481" t="s">
        <v>8802</v>
      </c>
      <c r="B109" s="4105"/>
      <c r="C109" s="4105"/>
      <c r="D109" s="4105"/>
      <c r="E109" s="4105"/>
      <c r="F109" s="4105"/>
      <c r="G109" s="4105"/>
      <c r="H109" s="4105"/>
      <c r="I109" s="4105"/>
      <c r="J109" s="4105"/>
      <c r="K109" s="4106"/>
      <c r="L109" s="531"/>
      <c r="M109" s="119"/>
      <c r="N109" s="119"/>
      <c r="O109" s="119"/>
      <c r="P109" s="119"/>
      <c r="Q109" s="119"/>
      <c r="R109" s="119"/>
      <c r="S109" s="119"/>
      <c r="T109" s="119"/>
      <c r="U109" s="119"/>
      <c r="V109" s="119"/>
      <c r="W109" s="119"/>
      <c r="X109" s="119"/>
      <c r="Y109" s="119"/>
      <c r="Z109" s="119"/>
      <c r="AA109" s="119"/>
      <c r="AB109" s="119"/>
      <c r="AC109" s="119"/>
      <c r="AD109" s="119"/>
      <c r="AE109" s="119"/>
      <c r="AF109" s="119"/>
      <c r="AG109" s="532"/>
    </row>
    <row r="110" spans="1:33" ht="15" customHeight="1" x14ac:dyDescent="0.25">
      <c r="A110" s="4481" t="s">
        <v>8803</v>
      </c>
      <c r="B110" s="4105"/>
      <c r="C110" s="4105"/>
      <c r="D110" s="4105"/>
      <c r="E110" s="4105"/>
      <c r="F110" s="4105"/>
      <c r="G110" s="4105"/>
      <c r="H110" s="4105"/>
      <c r="I110" s="4105"/>
      <c r="J110" s="4105"/>
      <c r="K110" s="4106"/>
      <c r="L110" s="531"/>
      <c r="M110" s="119"/>
      <c r="N110" s="119"/>
      <c r="O110" s="119"/>
      <c r="P110" s="119"/>
      <c r="Q110" s="119"/>
      <c r="R110" s="119"/>
      <c r="S110" s="119"/>
      <c r="T110" s="119"/>
      <c r="U110" s="119"/>
      <c r="V110" s="119"/>
      <c r="W110" s="119"/>
      <c r="X110" s="119"/>
      <c r="Y110" s="119"/>
      <c r="Z110" s="119"/>
      <c r="AA110" s="119"/>
      <c r="AB110" s="119"/>
      <c r="AC110" s="119"/>
      <c r="AD110" s="119"/>
      <c r="AE110" s="119"/>
      <c r="AF110" s="119"/>
      <c r="AG110" s="532"/>
    </row>
    <row r="111" spans="1:33" ht="15" customHeight="1" x14ac:dyDescent="0.25">
      <c r="A111" s="4060"/>
      <c r="B111" s="4061"/>
      <c r="C111" s="4061"/>
      <c r="D111" s="4061"/>
      <c r="E111" s="4061"/>
      <c r="F111" s="4061"/>
      <c r="G111" s="4061"/>
      <c r="H111" s="4061"/>
      <c r="I111" s="4061"/>
      <c r="J111" s="4061"/>
      <c r="K111" s="4110"/>
      <c r="L111" s="531"/>
      <c r="M111" s="119"/>
      <c r="N111" s="119"/>
      <c r="O111" s="119"/>
      <c r="P111" s="119"/>
      <c r="Q111" s="119"/>
      <c r="R111" s="119"/>
      <c r="S111" s="119"/>
      <c r="T111" s="119"/>
      <c r="U111" s="119"/>
      <c r="V111" s="119"/>
      <c r="W111" s="119"/>
      <c r="X111" s="119"/>
      <c r="Y111" s="119"/>
      <c r="Z111" s="119"/>
      <c r="AA111" s="119"/>
      <c r="AB111" s="119"/>
      <c r="AC111" s="119"/>
      <c r="AD111" s="119"/>
      <c r="AE111" s="119"/>
      <c r="AF111" s="119"/>
      <c r="AG111" s="532"/>
    </row>
    <row r="112" spans="1:33" ht="15" customHeight="1" x14ac:dyDescent="0.25">
      <c r="A112" s="4060"/>
      <c r="B112" s="4061"/>
      <c r="C112" s="4061"/>
      <c r="D112" s="4061"/>
      <c r="E112" s="4061"/>
      <c r="F112" s="4061"/>
      <c r="G112" s="4061"/>
      <c r="H112" s="4061"/>
      <c r="I112" s="4061"/>
      <c r="J112" s="4061"/>
      <c r="K112" s="4110"/>
      <c r="L112" s="531"/>
      <c r="M112" s="119"/>
      <c r="N112" s="119"/>
      <c r="O112" s="119"/>
      <c r="P112" s="119"/>
      <c r="Q112" s="119"/>
      <c r="R112" s="119"/>
      <c r="S112" s="119"/>
      <c r="T112" s="119"/>
      <c r="U112" s="119"/>
      <c r="V112" s="119"/>
      <c r="W112" s="119"/>
      <c r="X112" s="119"/>
      <c r="Y112" s="119"/>
      <c r="Z112" s="119"/>
      <c r="AA112" s="119"/>
      <c r="AB112" s="119"/>
      <c r="AC112" s="119"/>
      <c r="AD112" s="119"/>
      <c r="AE112" s="119"/>
      <c r="AF112" s="119"/>
      <c r="AG112" s="532"/>
    </row>
    <row r="113" spans="1:33" ht="15" customHeight="1" x14ac:dyDescent="0.25">
      <c r="A113" s="4482" t="s">
        <v>8592</v>
      </c>
      <c r="B113" s="4483"/>
      <c r="C113" s="4483"/>
      <c r="D113" s="4483"/>
      <c r="E113" s="4483"/>
      <c r="F113" s="4483"/>
      <c r="G113" s="4483"/>
      <c r="H113" s="4483"/>
      <c r="I113" s="4483"/>
      <c r="J113" s="4483"/>
      <c r="K113" s="4484"/>
      <c r="L113" s="531"/>
      <c r="M113" s="119"/>
      <c r="N113" s="119"/>
      <c r="O113" s="119"/>
      <c r="P113" s="119"/>
      <c r="Q113" s="119"/>
      <c r="R113" s="119"/>
      <c r="S113" s="119"/>
      <c r="T113" s="119"/>
      <c r="U113" s="119"/>
      <c r="V113" s="119"/>
      <c r="W113" s="119"/>
      <c r="X113" s="119"/>
      <c r="Y113" s="119"/>
      <c r="Z113" s="119"/>
      <c r="AA113" s="119"/>
      <c r="AB113" s="119"/>
      <c r="AC113" s="119"/>
      <c r="AD113" s="119"/>
      <c r="AE113" s="119"/>
      <c r="AF113" s="119"/>
      <c r="AG113" s="532"/>
    </row>
    <row r="114" spans="1:33" ht="15" customHeight="1" x14ac:dyDescent="0.25">
      <c r="A114" s="4482" t="s">
        <v>8788</v>
      </c>
      <c r="B114" s="4483"/>
      <c r="C114" s="4483"/>
      <c r="D114" s="4483"/>
      <c r="E114" s="4483"/>
      <c r="F114" s="4483"/>
      <c r="G114" s="4483"/>
      <c r="H114" s="4483"/>
      <c r="I114" s="4483"/>
      <c r="J114" s="4483"/>
      <c r="K114" s="4484"/>
      <c r="L114" s="531"/>
      <c r="M114" s="119"/>
      <c r="N114" s="119"/>
      <c r="O114" s="119"/>
      <c r="P114" s="119"/>
      <c r="Q114" s="119"/>
      <c r="R114" s="119"/>
      <c r="S114" s="119"/>
      <c r="T114" s="119"/>
      <c r="U114" s="119"/>
      <c r="V114" s="119"/>
      <c r="W114" s="119"/>
      <c r="X114" s="119"/>
      <c r="Y114" s="119"/>
      <c r="Z114" s="119"/>
      <c r="AA114" s="119"/>
      <c r="AB114" s="119"/>
      <c r="AC114" s="119"/>
      <c r="AD114" s="119"/>
      <c r="AE114" s="119"/>
      <c r="AF114" s="119"/>
      <c r="AG114" s="532"/>
    </row>
    <row r="115" spans="1:33" ht="15" customHeight="1" x14ac:dyDescent="0.25">
      <c r="A115" s="4482" t="s">
        <v>8596</v>
      </c>
      <c r="B115" s="4483"/>
      <c r="C115" s="4483"/>
      <c r="D115" s="4483"/>
      <c r="E115" s="4483"/>
      <c r="F115" s="4483"/>
      <c r="G115" s="4483"/>
      <c r="H115" s="4483"/>
      <c r="I115" s="4483"/>
      <c r="J115" s="4483"/>
      <c r="K115" s="4484"/>
      <c r="L115" s="531"/>
      <c r="M115" s="119"/>
      <c r="N115" s="119"/>
      <c r="O115" s="119"/>
      <c r="P115" s="119"/>
      <c r="Q115" s="119"/>
      <c r="R115" s="119"/>
      <c r="S115" s="119"/>
      <c r="T115" s="119"/>
      <c r="U115" s="119"/>
      <c r="V115" s="119"/>
      <c r="W115" s="119"/>
      <c r="X115" s="119"/>
      <c r="Y115" s="119"/>
      <c r="Z115" s="119"/>
      <c r="AA115" s="119"/>
      <c r="AB115" s="119"/>
      <c r="AC115" s="119"/>
      <c r="AD115" s="119"/>
      <c r="AE115" s="119"/>
      <c r="AF115" s="119"/>
      <c r="AG115" s="532"/>
    </row>
    <row r="116" spans="1:33" ht="15" customHeight="1" x14ac:dyDescent="0.25">
      <c r="A116" s="4482" t="s">
        <v>8598</v>
      </c>
      <c r="B116" s="4483"/>
      <c r="C116" s="4483"/>
      <c r="D116" s="4483"/>
      <c r="E116" s="4483"/>
      <c r="F116" s="4483"/>
      <c r="G116" s="4483"/>
      <c r="H116" s="4483"/>
      <c r="I116" s="4483"/>
      <c r="J116" s="4483"/>
      <c r="K116" s="4484"/>
      <c r="L116" s="531"/>
      <c r="M116" s="119"/>
      <c r="N116" s="119"/>
      <c r="O116" s="119"/>
      <c r="P116" s="119"/>
      <c r="Q116" s="119"/>
      <c r="R116" s="119"/>
      <c r="S116" s="119"/>
      <c r="T116" s="119"/>
      <c r="U116" s="119"/>
      <c r="V116" s="119"/>
      <c r="W116" s="119"/>
      <c r="X116" s="119"/>
      <c r="Y116" s="119"/>
      <c r="Z116" s="119"/>
      <c r="AA116" s="119"/>
      <c r="AB116" s="119"/>
      <c r="AC116" s="119"/>
      <c r="AD116" s="119"/>
      <c r="AE116" s="119"/>
      <c r="AF116" s="119"/>
      <c r="AG116" s="532"/>
    </row>
    <row r="117" spans="1:33" ht="15" customHeight="1" x14ac:dyDescent="0.25">
      <c r="A117" s="4482" t="s">
        <v>8600</v>
      </c>
      <c r="B117" s="4483"/>
      <c r="C117" s="4483"/>
      <c r="D117" s="4483"/>
      <c r="E117" s="4483"/>
      <c r="F117" s="4483"/>
      <c r="G117" s="4483"/>
      <c r="H117" s="4483"/>
      <c r="I117" s="4483"/>
      <c r="J117" s="4483"/>
      <c r="K117" s="4484"/>
      <c r="L117" s="531"/>
      <c r="M117" s="119"/>
      <c r="N117" s="119"/>
      <c r="O117" s="119"/>
      <c r="P117" s="119"/>
      <c r="Q117" s="119"/>
      <c r="R117" s="119"/>
      <c r="S117" s="119"/>
      <c r="T117" s="119"/>
      <c r="U117" s="119"/>
      <c r="V117" s="119"/>
      <c r="W117" s="119"/>
      <c r="X117" s="119"/>
      <c r="Y117" s="119"/>
      <c r="Z117" s="119"/>
      <c r="AA117" s="119"/>
      <c r="AB117" s="119"/>
      <c r="AC117" s="119"/>
      <c r="AD117" s="119"/>
      <c r="AE117" s="119"/>
      <c r="AF117" s="119"/>
      <c r="AG117" s="532"/>
    </row>
    <row r="118" spans="1:33" ht="15" customHeight="1" x14ac:dyDescent="0.25">
      <c r="A118" s="4482" t="s">
        <v>8791</v>
      </c>
      <c r="B118" s="4483"/>
      <c r="C118" s="4483"/>
      <c r="D118" s="4483"/>
      <c r="E118" s="4483"/>
      <c r="F118" s="4483"/>
      <c r="G118" s="4483"/>
      <c r="H118" s="4483"/>
      <c r="I118" s="4483"/>
      <c r="J118" s="4483"/>
      <c r="K118" s="4484"/>
      <c r="L118" s="531"/>
      <c r="M118" s="119"/>
      <c r="N118" s="119"/>
      <c r="O118" s="119"/>
      <c r="P118" s="119"/>
      <c r="Q118" s="119"/>
      <c r="R118" s="119"/>
      <c r="S118" s="119"/>
      <c r="T118" s="119"/>
      <c r="U118" s="119"/>
      <c r="V118" s="119"/>
      <c r="W118" s="119"/>
      <c r="X118" s="119"/>
      <c r="Y118" s="119"/>
      <c r="Z118" s="119"/>
      <c r="AA118" s="119"/>
      <c r="AB118" s="119"/>
      <c r="AC118" s="119"/>
      <c r="AD118" s="119"/>
      <c r="AE118" s="119"/>
      <c r="AF118" s="119"/>
      <c r="AG118" s="532"/>
    </row>
    <row r="119" spans="1:33" ht="15" customHeight="1" x14ac:dyDescent="0.25">
      <c r="A119" s="4482" t="s">
        <v>8793</v>
      </c>
      <c r="B119" s="4483"/>
      <c r="C119" s="4483"/>
      <c r="D119" s="4483"/>
      <c r="E119" s="4483"/>
      <c r="F119" s="4483"/>
      <c r="G119" s="4483"/>
      <c r="H119" s="4483"/>
      <c r="I119" s="4483"/>
      <c r="J119" s="4483"/>
      <c r="K119" s="4484"/>
      <c r="L119" s="531"/>
      <c r="M119" s="119"/>
      <c r="N119" s="119"/>
      <c r="O119" s="119"/>
      <c r="P119" s="119"/>
      <c r="Q119" s="119"/>
      <c r="R119" s="119"/>
      <c r="S119" s="119"/>
      <c r="T119" s="119"/>
      <c r="U119" s="119"/>
      <c r="V119" s="119"/>
      <c r="W119" s="119"/>
      <c r="X119" s="119"/>
      <c r="Y119" s="119"/>
      <c r="Z119" s="119"/>
      <c r="AA119" s="119"/>
      <c r="AB119" s="119"/>
      <c r="AC119" s="119"/>
      <c r="AD119" s="119"/>
      <c r="AE119" s="119"/>
      <c r="AF119" s="119"/>
      <c r="AG119" s="532"/>
    </row>
    <row r="120" spans="1:33" ht="15" customHeight="1" x14ac:dyDescent="0.25">
      <c r="A120" s="4482" t="s">
        <v>8795</v>
      </c>
      <c r="B120" s="4483"/>
      <c r="C120" s="4483"/>
      <c r="D120" s="4483"/>
      <c r="E120" s="4483"/>
      <c r="F120" s="4483"/>
      <c r="G120" s="4483"/>
      <c r="H120" s="4483"/>
      <c r="I120" s="4483"/>
      <c r="J120" s="4483"/>
      <c r="K120" s="4484"/>
      <c r="L120" s="531"/>
      <c r="M120" s="119"/>
      <c r="N120" s="119"/>
      <c r="O120" s="119"/>
      <c r="P120" s="119"/>
      <c r="Q120" s="119"/>
      <c r="R120" s="119"/>
      <c r="S120" s="119"/>
      <c r="T120" s="119"/>
      <c r="U120" s="119"/>
      <c r="V120" s="119"/>
      <c r="W120" s="119"/>
      <c r="X120" s="119"/>
      <c r="Y120" s="119"/>
      <c r="Z120" s="119"/>
      <c r="AA120" s="119"/>
      <c r="AB120" s="119"/>
      <c r="AC120" s="119"/>
      <c r="AD120" s="119"/>
      <c r="AE120" s="119"/>
      <c r="AF120" s="119"/>
      <c r="AG120" s="532"/>
    </row>
    <row r="121" spans="1:33" ht="15" customHeight="1" x14ac:dyDescent="0.25">
      <c r="A121" s="4482" t="s">
        <v>8804</v>
      </c>
      <c r="B121" s="4483"/>
      <c r="C121" s="4483"/>
      <c r="D121" s="4483"/>
      <c r="E121" s="4483"/>
      <c r="F121" s="4483"/>
      <c r="G121" s="4483"/>
      <c r="H121" s="4483"/>
      <c r="I121" s="4483"/>
      <c r="J121" s="4483"/>
      <c r="K121" s="4484"/>
      <c r="L121" s="531"/>
      <c r="M121" s="119"/>
      <c r="N121" s="119"/>
      <c r="O121" s="119"/>
      <c r="P121" s="119"/>
      <c r="Q121" s="119"/>
      <c r="R121" s="119"/>
      <c r="S121" s="119"/>
      <c r="T121" s="119"/>
      <c r="U121" s="119"/>
      <c r="V121" s="119"/>
      <c r="W121" s="119"/>
      <c r="X121" s="119"/>
      <c r="Y121" s="119"/>
      <c r="Z121" s="119"/>
      <c r="AA121" s="119"/>
      <c r="AB121" s="119"/>
      <c r="AC121" s="119"/>
      <c r="AD121" s="119"/>
      <c r="AE121" s="119"/>
      <c r="AF121" s="119"/>
      <c r="AG121" s="532"/>
    </row>
    <row r="122" spans="1:33" ht="15" customHeight="1" x14ac:dyDescent="0.25">
      <c r="A122" s="4060"/>
      <c r="B122" s="4061"/>
      <c r="C122" s="4061"/>
      <c r="D122" s="4061"/>
      <c r="E122" s="4061"/>
      <c r="F122" s="4061"/>
      <c r="G122" s="4061"/>
      <c r="H122" s="4061"/>
      <c r="I122" s="4061"/>
      <c r="J122" s="4061"/>
      <c r="K122" s="4110"/>
      <c r="L122" s="531"/>
      <c r="M122" s="119"/>
      <c r="N122" s="119"/>
      <c r="O122" s="119"/>
      <c r="P122" s="119"/>
      <c r="Q122" s="119"/>
      <c r="R122" s="119"/>
      <c r="S122" s="119"/>
      <c r="T122" s="119"/>
      <c r="U122" s="119"/>
      <c r="V122" s="119"/>
      <c r="W122" s="119"/>
      <c r="X122" s="119"/>
      <c r="Y122" s="119"/>
      <c r="Z122" s="119"/>
      <c r="AA122" s="119"/>
      <c r="AB122" s="119"/>
      <c r="AC122" s="119"/>
      <c r="AD122" s="119"/>
      <c r="AE122" s="119"/>
      <c r="AF122" s="119"/>
      <c r="AG122" s="532"/>
    </row>
    <row r="123" spans="1:33" ht="15" customHeight="1" x14ac:dyDescent="0.25">
      <c r="A123" s="4481" t="s">
        <v>8805</v>
      </c>
      <c r="B123" s="4105"/>
      <c r="C123" s="4105"/>
      <c r="D123" s="4105"/>
      <c r="E123" s="4105"/>
      <c r="F123" s="4105"/>
      <c r="G123" s="4105"/>
      <c r="H123" s="4105"/>
      <c r="I123" s="4105"/>
      <c r="J123" s="4105"/>
      <c r="K123" s="4106"/>
      <c r="L123" s="531"/>
      <c r="M123" s="119"/>
      <c r="N123" s="119"/>
      <c r="O123" s="119"/>
      <c r="P123" s="119"/>
      <c r="Q123" s="119"/>
      <c r="R123" s="119"/>
      <c r="S123" s="119"/>
      <c r="T123" s="119"/>
      <c r="U123" s="119"/>
      <c r="V123" s="119"/>
      <c r="W123" s="119"/>
      <c r="X123" s="119"/>
      <c r="Y123" s="119"/>
      <c r="Z123" s="119"/>
      <c r="AA123" s="119"/>
      <c r="AB123" s="119"/>
      <c r="AC123" s="119"/>
      <c r="AD123" s="119"/>
      <c r="AE123" s="119"/>
      <c r="AF123" s="119"/>
      <c r="AG123" s="532"/>
    </row>
    <row r="124" spans="1:33" ht="15" customHeight="1" x14ac:dyDescent="0.25">
      <c r="A124" s="4060"/>
      <c r="B124" s="4061"/>
      <c r="C124" s="4061"/>
      <c r="D124" s="4061"/>
      <c r="E124" s="4061"/>
      <c r="F124" s="4061"/>
      <c r="G124" s="4061"/>
      <c r="H124" s="4061"/>
      <c r="I124" s="4061"/>
      <c r="J124" s="4061"/>
      <c r="K124" s="4110"/>
      <c r="L124" s="531"/>
      <c r="M124" s="119"/>
      <c r="N124" s="119"/>
      <c r="O124" s="119"/>
      <c r="P124" s="119"/>
      <c r="Q124" s="119"/>
      <c r="R124" s="119"/>
      <c r="S124" s="119"/>
      <c r="T124" s="119"/>
      <c r="U124" s="119"/>
      <c r="V124" s="119"/>
      <c r="W124" s="119"/>
      <c r="X124" s="119"/>
      <c r="Y124" s="119"/>
      <c r="Z124" s="119"/>
      <c r="AA124" s="119"/>
      <c r="AB124" s="119"/>
      <c r="AC124" s="119"/>
      <c r="AD124" s="119"/>
      <c r="AE124" s="119"/>
      <c r="AF124" s="119"/>
      <c r="AG124" s="532"/>
    </row>
    <row r="125" spans="1:33" ht="15" customHeight="1" x14ac:dyDescent="0.25">
      <c r="A125" s="4482" t="s">
        <v>8806</v>
      </c>
      <c r="B125" s="4483"/>
      <c r="C125" s="4483"/>
      <c r="D125" s="4483"/>
      <c r="E125" s="4483"/>
      <c r="F125" s="4483"/>
      <c r="G125" s="4483"/>
      <c r="H125" s="4483"/>
      <c r="I125" s="4483"/>
      <c r="J125" s="4483"/>
      <c r="K125" s="4484"/>
      <c r="L125" s="531"/>
      <c r="M125" s="119"/>
      <c r="N125" s="119"/>
      <c r="O125" s="119"/>
      <c r="P125" s="119"/>
      <c r="Q125" s="119"/>
      <c r="R125" s="119"/>
      <c r="S125" s="119"/>
      <c r="T125" s="119"/>
      <c r="U125" s="119"/>
      <c r="V125" s="119"/>
      <c r="W125" s="119"/>
      <c r="X125" s="119"/>
      <c r="Y125" s="119"/>
      <c r="Z125" s="119"/>
      <c r="AA125" s="119"/>
      <c r="AB125" s="119"/>
      <c r="AC125" s="119"/>
      <c r="AD125" s="119"/>
      <c r="AE125" s="119"/>
      <c r="AF125" s="119"/>
      <c r="AG125" s="532"/>
    </row>
    <row r="126" spans="1:33" ht="15" customHeight="1" x14ac:dyDescent="0.25">
      <c r="A126" s="4482" t="s">
        <v>8807</v>
      </c>
      <c r="B126" s="4483"/>
      <c r="C126" s="4483"/>
      <c r="D126" s="4483"/>
      <c r="E126" s="4483"/>
      <c r="F126" s="4483"/>
      <c r="G126" s="4483"/>
      <c r="H126" s="4483"/>
      <c r="I126" s="4483"/>
      <c r="J126" s="4483"/>
      <c r="K126" s="4484"/>
      <c r="L126" s="531"/>
      <c r="M126" s="119"/>
      <c r="N126" s="119"/>
      <c r="O126" s="119"/>
      <c r="P126" s="119"/>
      <c r="Q126" s="119"/>
      <c r="R126" s="119"/>
      <c r="S126" s="119"/>
      <c r="T126" s="119"/>
      <c r="U126" s="119"/>
      <c r="V126" s="119"/>
      <c r="W126" s="119"/>
      <c r="X126" s="119"/>
      <c r="Y126" s="119"/>
      <c r="Z126" s="119"/>
      <c r="AA126" s="119"/>
      <c r="AB126" s="119"/>
      <c r="AC126" s="119"/>
      <c r="AD126" s="119"/>
      <c r="AE126" s="119"/>
      <c r="AF126" s="119"/>
      <c r="AG126" s="532"/>
    </row>
    <row r="127" spans="1:33" ht="15" customHeight="1" x14ac:dyDescent="0.25">
      <c r="A127" s="3902" t="s">
        <v>8808</v>
      </c>
      <c r="B127" s="3903"/>
      <c r="C127" s="3903"/>
      <c r="D127" s="3903"/>
      <c r="E127" s="3903"/>
      <c r="F127" s="3903"/>
      <c r="G127" s="3903"/>
      <c r="H127" s="3903"/>
      <c r="I127" s="3903"/>
      <c r="J127" s="3903"/>
      <c r="K127" s="3929"/>
      <c r="L127" s="533"/>
      <c r="M127" s="534"/>
      <c r="N127" s="534"/>
      <c r="O127" s="534"/>
      <c r="P127" s="534"/>
      <c r="Q127" s="534"/>
      <c r="R127" s="534"/>
      <c r="S127" s="534"/>
      <c r="T127" s="534"/>
      <c r="U127" s="534"/>
      <c r="V127" s="534"/>
      <c r="W127" s="534"/>
      <c r="X127" s="534"/>
      <c r="Y127" s="534"/>
      <c r="Z127" s="534"/>
      <c r="AA127" s="534"/>
      <c r="AB127" s="534"/>
      <c r="AC127" s="534"/>
      <c r="AD127" s="534"/>
      <c r="AE127" s="534"/>
      <c r="AF127" s="534"/>
      <c r="AG127" s="535"/>
    </row>
    <row r="128" spans="1:33" ht="15" customHeight="1" x14ac:dyDescent="0.25">
      <c r="A128" s="4550" t="s">
        <v>8809</v>
      </c>
      <c r="B128" s="4551"/>
      <c r="C128" s="4551"/>
      <c r="D128" s="4551"/>
      <c r="E128" s="4551"/>
      <c r="F128" s="4551"/>
      <c r="G128" s="4551"/>
      <c r="H128" s="4551"/>
      <c r="I128" s="4551"/>
      <c r="J128" s="4551"/>
      <c r="K128" s="4552"/>
    </row>
    <row r="129" spans="1:11" ht="15" customHeight="1" x14ac:dyDescent="0.25">
      <c r="A129" s="4060"/>
      <c r="B129" s="4061"/>
      <c r="C129" s="4061"/>
      <c r="D129" s="4061"/>
      <c r="E129" s="4061"/>
      <c r="F129" s="4061"/>
      <c r="G129" s="4061"/>
      <c r="H129" s="4061"/>
      <c r="I129" s="4061"/>
      <c r="J129" s="4061"/>
      <c r="K129" s="4110"/>
    </row>
    <row r="130" spans="1:11" ht="15" customHeight="1" x14ac:dyDescent="0.25">
      <c r="A130" s="4060"/>
      <c r="B130" s="4061"/>
      <c r="C130" s="4061"/>
      <c r="D130" s="4061"/>
      <c r="E130" s="4061"/>
      <c r="F130" s="4061"/>
      <c r="G130" s="4061"/>
      <c r="H130" s="4061"/>
      <c r="I130" s="4061"/>
      <c r="J130" s="4061"/>
      <c r="K130" s="4110"/>
    </row>
    <row r="131" spans="1:11" ht="15" customHeight="1" x14ac:dyDescent="0.25">
      <c r="A131" s="3902" t="s">
        <v>8810</v>
      </c>
      <c r="B131" s="3903"/>
      <c r="C131" s="3903"/>
      <c r="D131" s="3903"/>
      <c r="E131" s="3903"/>
      <c r="F131" s="3903"/>
      <c r="G131" s="3903"/>
      <c r="H131" s="3903"/>
      <c r="I131" s="3903"/>
      <c r="J131" s="3903"/>
      <c r="K131" s="3929"/>
    </row>
    <row r="132" spans="1:11" ht="15" customHeight="1" x14ac:dyDescent="0.25">
      <c r="A132" s="4060"/>
      <c r="B132" s="4061"/>
      <c r="C132" s="4061"/>
      <c r="D132" s="4061"/>
      <c r="E132" s="4061"/>
      <c r="F132" s="4061"/>
      <c r="G132" s="4061"/>
      <c r="H132" s="4061"/>
      <c r="I132" s="4061"/>
      <c r="J132" s="4061"/>
      <c r="K132" s="4110"/>
    </row>
    <row r="133" spans="1:11" ht="15" customHeight="1" x14ac:dyDescent="0.25">
      <c r="A133" s="4544" t="s">
        <v>1467</v>
      </c>
      <c r="B133" s="4545"/>
      <c r="C133" s="4545"/>
      <c r="D133" s="4545"/>
      <c r="E133" s="4545"/>
      <c r="F133" s="4545"/>
      <c r="G133" s="4545"/>
      <c r="H133" s="4545"/>
      <c r="I133" s="4545"/>
      <c r="J133" s="4545"/>
      <c r="K133" s="4546"/>
    </row>
    <row r="134" spans="1:11" ht="15" customHeight="1" x14ac:dyDescent="0.25">
      <c r="A134" s="4060"/>
      <c r="B134" s="4061"/>
      <c r="C134" s="4061"/>
      <c r="D134" s="4061"/>
      <c r="E134" s="4061"/>
      <c r="F134" s="4061"/>
      <c r="G134" s="4061"/>
      <c r="H134" s="4061"/>
      <c r="I134" s="4061"/>
      <c r="J134" s="4061"/>
      <c r="K134" s="4110"/>
    </row>
    <row r="135" spans="1:11" ht="15" customHeight="1" x14ac:dyDescent="0.25">
      <c r="A135" s="4060"/>
      <c r="B135" s="4061"/>
      <c r="C135" s="4061"/>
      <c r="D135" s="4061"/>
      <c r="E135" s="4061"/>
      <c r="F135" s="4061"/>
      <c r="G135" s="4061"/>
      <c r="H135" s="4061"/>
      <c r="I135" s="4061"/>
      <c r="J135" s="4061"/>
      <c r="K135" s="4110"/>
    </row>
    <row r="136" spans="1:11" ht="15" customHeight="1" x14ac:dyDescent="0.25">
      <c r="A136" s="4547" t="s">
        <v>8811</v>
      </c>
      <c r="B136" s="4548"/>
      <c r="C136" s="4548"/>
      <c r="D136" s="4548"/>
      <c r="E136" s="4548"/>
      <c r="F136" s="4548"/>
      <c r="G136" s="4548"/>
      <c r="H136" s="4548"/>
      <c r="I136" s="4548"/>
      <c r="J136" s="4548"/>
      <c r="K136" s="4549"/>
    </row>
    <row r="137" spans="1:11" ht="15" customHeight="1" x14ac:dyDescent="0.25">
      <c r="A137" s="4060"/>
      <c r="B137" s="4061"/>
      <c r="C137" s="4061"/>
      <c r="D137" s="4061"/>
      <c r="E137" s="4061"/>
      <c r="F137" s="4061"/>
      <c r="G137" s="4061"/>
      <c r="H137" s="4061"/>
      <c r="I137" s="4061"/>
      <c r="J137" s="4061"/>
      <c r="K137" s="4110"/>
    </row>
    <row r="138" spans="1:11" ht="15" customHeight="1" x14ac:dyDescent="0.25">
      <c r="A138" s="4481" t="s">
        <v>8812</v>
      </c>
      <c r="B138" s="4105"/>
      <c r="C138" s="4105"/>
      <c r="D138" s="4105"/>
      <c r="E138" s="4105"/>
      <c r="F138" s="4105"/>
      <c r="G138" s="4105"/>
      <c r="H138" s="4105"/>
      <c r="I138" s="4105"/>
      <c r="J138" s="4105"/>
      <c r="K138" s="4106"/>
    </row>
    <row r="139" spans="1:11" ht="15" customHeight="1" x14ac:dyDescent="0.25">
      <c r="A139" s="4060"/>
      <c r="B139" s="4061"/>
      <c r="C139" s="4061"/>
      <c r="D139" s="4061"/>
      <c r="E139" s="4061"/>
      <c r="F139" s="4061"/>
      <c r="G139" s="4061"/>
      <c r="H139" s="4061"/>
      <c r="I139" s="4061"/>
      <c r="J139" s="4061"/>
      <c r="K139" s="4110"/>
    </row>
    <row r="140" spans="1:11" ht="15" customHeight="1" x14ac:dyDescent="0.25">
      <c r="A140" s="4481" t="s">
        <v>8813</v>
      </c>
      <c r="B140" s="4105"/>
      <c r="C140" s="4105"/>
      <c r="D140" s="4105"/>
      <c r="E140" s="4105"/>
      <c r="F140" s="4105"/>
      <c r="G140" s="4105"/>
      <c r="H140" s="4105"/>
      <c r="I140" s="4105"/>
      <c r="J140" s="4105"/>
      <c r="K140" s="4106"/>
    </row>
    <row r="141" spans="1:11" ht="15" customHeight="1" x14ac:dyDescent="0.25">
      <c r="A141" s="4060"/>
      <c r="B141" s="4061"/>
      <c r="C141" s="4061"/>
      <c r="D141" s="4061"/>
      <c r="E141" s="4061"/>
      <c r="F141" s="4061"/>
      <c r="G141" s="4061"/>
      <c r="H141" s="4061"/>
      <c r="I141" s="4061"/>
      <c r="J141" s="4061"/>
      <c r="K141" s="4110"/>
    </row>
    <row r="142" spans="1:11" ht="15" customHeight="1" x14ac:dyDescent="0.25">
      <c r="A142" s="4494"/>
      <c r="B142" s="4495"/>
      <c r="C142" s="4495"/>
      <c r="D142" s="4495"/>
      <c r="E142" s="4495"/>
      <c r="F142" s="4495"/>
      <c r="G142" s="4495"/>
      <c r="H142" s="107"/>
      <c r="I142" s="519" t="s">
        <v>8745</v>
      </c>
      <c r="J142" s="519" t="s">
        <v>8746</v>
      </c>
      <c r="K142" s="25"/>
    </row>
    <row r="143" spans="1:11" ht="15" customHeight="1" x14ac:dyDescent="0.25">
      <c r="A143" s="4494"/>
      <c r="B143" s="4495"/>
      <c r="C143" s="4495"/>
      <c r="D143" s="4495"/>
      <c r="E143" s="4495"/>
      <c r="F143" s="4495"/>
      <c r="G143" s="4495"/>
      <c r="H143" s="107"/>
      <c r="I143" s="149" t="s">
        <v>8747</v>
      </c>
      <c r="J143" s="149" t="s">
        <v>8814</v>
      </c>
      <c r="K143" s="25"/>
    </row>
    <row r="144" spans="1:11" ht="15" customHeight="1" x14ac:dyDescent="0.25">
      <c r="A144" s="4494"/>
      <c r="B144" s="4495"/>
      <c r="C144" s="4495"/>
      <c r="D144" s="4495"/>
      <c r="E144" s="4495"/>
      <c r="F144" s="4495"/>
      <c r="G144" s="4495"/>
      <c r="H144" s="107"/>
      <c r="I144" s="149" t="s">
        <v>7073</v>
      </c>
      <c r="J144" s="149" t="s">
        <v>8815</v>
      </c>
      <c r="K144" s="25"/>
    </row>
    <row r="145" spans="1:11" ht="15" customHeight="1" x14ac:dyDescent="0.25">
      <c r="A145" s="4494"/>
      <c r="B145" s="4495"/>
      <c r="C145" s="4495"/>
      <c r="D145" s="4495"/>
      <c r="E145" s="4495"/>
      <c r="F145" s="4495"/>
      <c r="G145" s="4495"/>
      <c r="H145" s="107"/>
      <c r="I145" s="149" t="s">
        <v>7074</v>
      </c>
      <c r="J145" s="149" t="s">
        <v>8814</v>
      </c>
      <c r="K145" s="25"/>
    </row>
    <row r="146" spans="1:11" ht="15" customHeight="1" x14ac:dyDescent="0.25">
      <c r="A146" s="4494"/>
      <c r="B146" s="4495"/>
      <c r="C146" s="4495"/>
      <c r="D146" s="4495"/>
      <c r="E146" s="4495"/>
      <c r="F146" s="4495"/>
      <c r="G146" s="4495"/>
      <c r="H146" s="107"/>
      <c r="I146" s="149" t="s">
        <v>7075</v>
      </c>
      <c r="J146" s="149" t="s">
        <v>8814</v>
      </c>
      <c r="K146" s="25"/>
    </row>
    <row r="147" spans="1:11" ht="15" customHeight="1" x14ac:dyDescent="0.25">
      <c r="A147" s="4494"/>
      <c r="B147" s="4495"/>
      <c r="C147" s="4495"/>
      <c r="D147" s="4495"/>
      <c r="E147" s="4495"/>
      <c r="F147" s="4495"/>
      <c r="G147" s="4495"/>
      <c r="H147" s="107"/>
      <c r="I147" s="149" t="s">
        <v>8748</v>
      </c>
      <c r="J147" s="149" t="s">
        <v>8816</v>
      </c>
      <c r="K147" s="25"/>
    </row>
    <row r="148" spans="1:11" ht="15" customHeight="1" x14ac:dyDescent="0.25">
      <c r="A148" s="4494"/>
      <c r="B148" s="4495"/>
      <c r="C148" s="4495"/>
      <c r="D148" s="4495"/>
      <c r="E148" s="4495"/>
      <c r="F148" s="4495"/>
      <c r="G148" s="4495"/>
      <c r="H148" s="107"/>
      <c r="I148" s="149" t="s">
        <v>8750</v>
      </c>
      <c r="J148" s="149" t="s">
        <v>8817</v>
      </c>
      <c r="K148" s="25"/>
    </row>
    <row r="149" spans="1:11" ht="15" customHeight="1" x14ac:dyDescent="0.25">
      <c r="A149" s="4494"/>
      <c r="B149" s="4495"/>
      <c r="C149" s="4495"/>
      <c r="D149" s="4495"/>
      <c r="E149" s="4495"/>
      <c r="F149" s="4495"/>
      <c r="G149" s="4495"/>
      <c r="H149" s="107"/>
      <c r="I149" s="149" t="s">
        <v>8751</v>
      </c>
      <c r="J149" s="515" t="s">
        <v>8814</v>
      </c>
      <c r="K149" s="25"/>
    </row>
    <row r="150" spans="1:11" ht="15" customHeight="1" x14ac:dyDescent="0.25">
      <c r="A150" s="1761"/>
      <c r="B150" s="107"/>
      <c r="C150" s="107"/>
      <c r="D150" s="107"/>
      <c r="E150" s="107"/>
      <c r="F150" s="107"/>
      <c r="G150" s="107"/>
      <c r="H150" s="107"/>
      <c r="K150" s="25"/>
    </row>
    <row r="151" spans="1:11" ht="15" customHeight="1" x14ac:dyDescent="0.25">
      <c r="A151" s="1761"/>
      <c r="B151" s="107"/>
      <c r="C151" s="107"/>
      <c r="D151" s="107"/>
      <c r="E151" s="107"/>
      <c r="F151" s="107"/>
      <c r="G151" s="107"/>
      <c r="H151" s="107"/>
      <c r="K151" s="25"/>
    </row>
    <row r="152" spans="1:11" ht="15" customHeight="1" x14ac:dyDescent="0.25">
      <c r="A152" s="4491" t="s">
        <v>8094</v>
      </c>
      <c r="B152" s="4492"/>
      <c r="C152" s="4492"/>
      <c r="D152" s="4492"/>
      <c r="E152" s="4492"/>
      <c r="F152" s="4492"/>
      <c r="G152" s="4492"/>
      <c r="H152" s="4492"/>
      <c r="I152" s="4492"/>
      <c r="J152" s="4492"/>
      <c r="K152" s="4493"/>
    </row>
    <row r="153" spans="1:11" ht="15" customHeight="1" x14ac:dyDescent="0.25">
      <c r="A153" s="4076"/>
      <c r="B153" s="4077"/>
      <c r="C153" s="4077"/>
      <c r="D153" s="4077"/>
      <c r="E153" s="4077"/>
      <c r="F153" s="4077"/>
      <c r="G153" s="4077"/>
      <c r="H153" s="4077"/>
      <c r="I153" s="4077"/>
      <c r="J153" s="4077"/>
      <c r="K153" s="4078"/>
    </row>
    <row r="154" spans="1:11" ht="15" customHeight="1" x14ac:dyDescent="0.25">
      <c r="A154" s="4481" t="s">
        <v>8818</v>
      </c>
      <c r="B154" s="4105"/>
      <c r="C154" s="4105"/>
      <c r="D154" s="4105"/>
      <c r="E154" s="4105"/>
      <c r="F154" s="4105"/>
      <c r="G154" s="4105"/>
      <c r="H154" s="4105"/>
      <c r="I154" s="4105"/>
      <c r="J154" s="4105"/>
      <c r="K154" s="4106"/>
    </row>
    <row r="155" spans="1:11" ht="15" customHeight="1" x14ac:dyDescent="0.25">
      <c r="A155" s="4060"/>
      <c r="B155" s="4061"/>
      <c r="C155" s="4061"/>
      <c r="D155" s="4061"/>
      <c r="E155" s="4061"/>
      <c r="F155" s="4061"/>
      <c r="G155" s="4061"/>
      <c r="H155" s="4061"/>
      <c r="I155" s="4061"/>
      <c r="J155" s="4061"/>
      <c r="K155" s="4110"/>
    </row>
    <row r="156" spans="1:11" ht="15" customHeight="1" x14ac:dyDescent="0.25">
      <c r="A156" s="4060"/>
      <c r="B156" s="4061"/>
      <c r="C156" s="4061"/>
      <c r="D156" s="4061"/>
      <c r="E156" s="4061"/>
      <c r="F156" s="4061"/>
      <c r="G156" s="4061"/>
      <c r="H156" s="4061"/>
      <c r="I156" s="4061"/>
      <c r="J156" s="4061"/>
      <c r="K156" s="4110"/>
    </row>
    <row r="157" spans="1:11" ht="15" customHeight="1" x14ac:dyDescent="0.25">
      <c r="A157" s="4494"/>
      <c r="B157" s="4495"/>
      <c r="C157" s="4495"/>
      <c r="D157" s="4495"/>
      <c r="E157" s="4495"/>
      <c r="F157" s="4495"/>
      <c r="G157" s="4495"/>
      <c r="H157" s="107"/>
      <c r="I157" s="519" t="s">
        <v>8588</v>
      </c>
      <c r="J157" s="519" t="s">
        <v>8589</v>
      </c>
      <c r="K157" s="519" t="s">
        <v>2329</v>
      </c>
    </row>
    <row r="158" spans="1:11" ht="15" customHeight="1" x14ac:dyDescent="0.25">
      <c r="A158" s="4494"/>
      <c r="B158" s="4495"/>
      <c r="C158" s="4495"/>
      <c r="D158" s="4495"/>
      <c r="E158" s="4495"/>
      <c r="F158" s="4495"/>
      <c r="G158" s="4495"/>
      <c r="H158" s="107"/>
      <c r="I158" s="149" t="s">
        <v>8590</v>
      </c>
      <c r="J158" s="414">
        <v>1</v>
      </c>
      <c r="K158" s="149" t="s">
        <v>8819</v>
      </c>
    </row>
    <row r="159" spans="1:11" ht="15" customHeight="1" x14ac:dyDescent="0.25">
      <c r="A159" s="4494"/>
      <c r="B159" s="4495"/>
      <c r="C159" s="4495"/>
      <c r="D159" s="4495"/>
      <c r="E159" s="4495"/>
      <c r="F159" s="4495"/>
      <c r="G159" s="4495"/>
      <c r="H159" s="107"/>
      <c r="I159" s="149" t="s">
        <v>8622</v>
      </c>
      <c r="J159" s="414">
        <v>1</v>
      </c>
      <c r="K159" s="149" t="s">
        <v>8820</v>
      </c>
    </row>
    <row r="160" spans="1:11" ht="30" customHeight="1" x14ac:dyDescent="0.25">
      <c r="A160" s="4494"/>
      <c r="B160" s="4495"/>
      <c r="C160" s="4495"/>
      <c r="D160" s="4495"/>
      <c r="E160" s="4495"/>
      <c r="F160" s="4495"/>
      <c r="G160" s="4495"/>
      <c r="H160" s="107"/>
      <c r="I160" s="149" t="s">
        <v>8600</v>
      </c>
      <c r="J160" s="414">
        <v>1</v>
      </c>
      <c r="K160" s="149" t="s">
        <v>8601</v>
      </c>
    </row>
    <row r="161" spans="1:11" ht="15" customHeight="1" x14ac:dyDescent="0.25">
      <c r="A161" s="4494"/>
      <c r="B161" s="4495"/>
      <c r="C161" s="4495"/>
      <c r="D161" s="4495"/>
      <c r="E161" s="4495"/>
      <c r="F161" s="4495"/>
      <c r="G161" s="4495"/>
      <c r="H161" s="107"/>
      <c r="I161" s="149" t="s">
        <v>8821</v>
      </c>
      <c r="J161" s="414">
        <v>1</v>
      </c>
      <c r="K161" s="149" t="s">
        <v>8822</v>
      </c>
    </row>
    <row r="162" spans="1:11" ht="15" customHeight="1" x14ac:dyDescent="0.25">
      <c r="A162" s="4494"/>
      <c r="B162" s="4495"/>
      <c r="C162" s="4495"/>
      <c r="D162" s="4495"/>
      <c r="E162" s="4495"/>
      <c r="F162" s="4495"/>
      <c r="G162" s="4495"/>
      <c r="H162" s="107"/>
      <c r="I162" s="149" t="s">
        <v>8821</v>
      </c>
      <c r="J162" s="414" t="s">
        <v>8823</v>
      </c>
      <c r="K162" s="149" t="s">
        <v>8824</v>
      </c>
    </row>
    <row r="163" spans="1:11" ht="15" customHeight="1" x14ac:dyDescent="0.25">
      <c r="A163" s="4494"/>
      <c r="B163" s="4495"/>
      <c r="C163" s="4495"/>
      <c r="D163" s="4495"/>
      <c r="E163" s="4495"/>
      <c r="F163" s="4495"/>
      <c r="G163" s="4495"/>
      <c r="H163" s="107"/>
      <c r="I163" s="149" t="s">
        <v>8626</v>
      </c>
      <c r="J163" s="414" t="s">
        <v>8825</v>
      </c>
      <c r="K163" s="149" t="s">
        <v>8826</v>
      </c>
    </row>
    <row r="164" spans="1:11" ht="15" customHeight="1" x14ac:dyDescent="0.25">
      <c r="A164" s="4494"/>
      <c r="B164" s="4495"/>
      <c r="C164" s="4495"/>
      <c r="D164" s="4495"/>
      <c r="E164" s="4495"/>
      <c r="F164" s="4495"/>
      <c r="G164" s="4495"/>
      <c r="H164" s="107"/>
      <c r="I164" s="149" t="s">
        <v>8611</v>
      </c>
      <c r="J164" s="414">
        <v>20</v>
      </c>
      <c r="K164" s="149" t="s">
        <v>8827</v>
      </c>
    </row>
    <row r="165" spans="1:11" ht="15" customHeight="1" x14ac:dyDescent="0.25">
      <c r="A165" s="4494"/>
      <c r="B165" s="4495"/>
      <c r="C165" s="4495"/>
      <c r="D165" s="4495"/>
      <c r="E165" s="4495"/>
      <c r="F165" s="4495"/>
      <c r="G165" s="4495"/>
      <c r="H165" s="107"/>
      <c r="I165" s="149" t="s">
        <v>8613</v>
      </c>
      <c r="J165" s="414">
        <v>1</v>
      </c>
      <c r="K165" s="515" t="s">
        <v>8828</v>
      </c>
    </row>
    <row r="166" spans="1:11" ht="15" customHeight="1" x14ac:dyDescent="0.25">
      <c r="A166" s="1761"/>
      <c r="B166" s="107"/>
      <c r="C166" s="107"/>
      <c r="D166" s="107"/>
      <c r="E166" s="107"/>
      <c r="F166" s="107"/>
      <c r="G166" s="107"/>
      <c r="H166" s="107"/>
    </row>
    <row r="167" spans="1:11" ht="15" customHeight="1" x14ac:dyDescent="0.25">
      <c r="A167" s="3888"/>
      <c r="B167" s="3889"/>
      <c r="C167" s="3889"/>
      <c r="D167" s="3889"/>
      <c r="E167" s="3889"/>
      <c r="F167" s="3889"/>
      <c r="G167" s="3889"/>
      <c r="H167" s="3889"/>
      <c r="I167" s="3889"/>
      <c r="J167" s="3889"/>
      <c r="K167" s="3889"/>
    </row>
    <row r="168" spans="1:11" ht="15" customHeight="1" x14ac:dyDescent="0.25">
      <c r="A168" s="4204"/>
      <c r="B168" s="4205"/>
      <c r="C168" s="4205"/>
      <c r="D168" s="4205"/>
      <c r="E168" s="4205"/>
      <c r="F168" s="4205"/>
      <c r="G168" s="4205"/>
      <c r="H168" s="4205"/>
      <c r="I168" s="4205"/>
      <c r="J168" s="4205"/>
      <c r="K168" s="4205"/>
    </row>
  </sheetData>
  <mergeCells count="214">
    <mergeCell ref="L82:AG82"/>
    <mergeCell ref="L83:AG83"/>
    <mergeCell ref="L84:AG84"/>
    <mergeCell ref="L85:AG85"/>
    <mergeCell ref="L86:AG86"/>
    <mergeCell ref="L87:AG87"/>
    <mergeCell ref="L76:AG76"/>
    <mergeCell ref="L77:AG77"/>
    <mergeCell ref="L78:AG78"/>
    <mergeCell ref="L79:AG79"/>
    <mergeCell ref="L80:AG80"/>
    <mergeCell ref="L81:AG81"/>
    <mergeCell ref="A104:K104"/>
    <mergeCell ref="A138:K138"/>
    <mergeCell ref="A139:K139"/>
    <mergeCell ref="A140:K140"/>
    <mergeCell ref="A123:K123"/>
    <mergeCell ref="A124:K124"/>
    <mergeCell ref="A125:K125"/>
    <mergeCell ref="A126:K126"/>
    <mergeCell ref="A127:K127"/>
    <mergeCell ref="A132:K132"/>
    <mergeCell ref="A133:K133"/>
    <mergeCell ref="A115:K115"/>
    <mergeCell ref="A116:K116"/>
    <mergeCell ref="A117:K117"/>
    <mergeCell ref="A118:K118"/>
    <mergeCell ref="A119:K119"/>
    <mergeCell ref="A120:K120"/>
    <mergeCell ref="A121:K121"/>
    <mergeCell ref="A122:K122"/>
    <mergeCell ref="A136:K136"/>
    <mergeCell ref="A137:K137"/>
    <mergeCell ref="A134:K134"/>
    <mergeCell ref="A135:K135"/>
    <mergeCell ref="A128:K128"/>
    <mergeCell ref="L96:AG96"/>
    <mergeCell ref="L88:AG88"/>
    <mergeCell ref="L89:AG89"/>
    <mergeCell ref="L90:AG90"/>
    <mergeCell ref="L91:AG91"/>
    <mergeCell ref="L97:AG97"/>
    <mergeCell ref="L98:AG98"/>
    <mergeCell ref="L92:AG92"/>
    <mergeCell ref="L93:AG93"/>
    <mergeCell ref="L94:AG94"/>
    <mergeCell ref="L95:AG95"/>
    <mergeCell ref="L70:AG70"/>
    <mergeCell ref="L71:AG71"/>
    <mergeCell ref="L72:AG72"/>
    <mergeCell ref="L73:AG73"/>
    <mergeCell ref="L74:AG74"/>
    <mergeCell ref="L75:AG75"/>
    <mergeCell ref="L64:AG64"/>
    <mergeCell ref="L65:AG65"/>
    <mergeCell ref="L66:AG66"/>
    <mergeCell ref="L67:AG67"/>
    <mergeCell ref="L68:AG68"/>
    <mergeCell ref="L69:AG69"/>
    <mergeCell ref="L58:AG58"/>
    <mergeCell ref="L59:AG59"/>
    <mergeCell ref="L60:AG60"/>
    <mergeCell ref="L61:AG61"/>
    <mergeCell ref="L62:AG62"/>
    <mergeCell ref="L63:AG63"/>
    <mergeCell ref="Z16:AF16"/>
    <mergeCell ref="L52:AG52"/>
    <mergeCell ref="L53:AG53"/>
    <mergeCell ref="L54:AG54"/>
    <mergeCell ref="L55:AG55"/>
    <mergeCell ref="L56:AG56"/>
    <mergeCell ref="L57:AG57"/>
    <mergeCell ref="Z17:AF17"/>
    <mergeCell ref="L47:AG47"/>
    <mergeCell ref="L48:AG48"/>
    <mergeCell ref="L49:AG49"/>
    <mergeCell ref="L50:AG50"/>
    <mergeCell ref="L51:AG51"/>
    <mergeCell ref="L44:AG44"/>
    <mergeCell ref="L45:AG45"/>
    <mergeCell ref="Z25:AF25"/>
    <mergeCell ref="L46:AG46"/>
    <mergeCell ref="L39:AG39"/>
    <mergeCell ref="L40:AG40"/>
    <mergeCell ref="L41:AG41"/>
    <mergeCell ref="L42:AG42"/>
    <mergeCell ref="L43:AG43"/>
    <mergeCell ref="A105:K105"/>
    <mergeCell ref="A106:K106"/>
    <mergeCell ref="A107:K107"/>
    <mergeCell ref="A108:K108"/>
    <mergeCell ref="L1:AG1"/>
    <mergeCell ref="L2:AG2"/>
    <mergeCell ref="L3:AG3"/>
    <mergeCell ref="L4:AG4"/>
    <mergeCell ref="Z24:AF24"/>
    <mergeCell ref="L5:AG5"/>
    <mergeCell ref="L6:AG6"/>
    <mergeCell ref="L7:AG7"/>
    <mergeCell ref="L8:AG8"/>
    <mergeCell ref="L9:AG9"/>
    <mergeCell ref="Z23:AF23"/>
    <mergeCell ref="L10:AG10"/>
    <mergeCell ref="Z18:AF18"/>
    <mergeCell ref="Z19:AF19"/>
    <mergeCell ref="Z20:AF20"/>
    <mergeCell ref="Z21:AF21"/>
    <mergeCell ref="Z22:AF22"/>
    <mergeCell ref="M11:R11"/>
    <mergeCell ref="M12:R12"/>
    <mergeCell ref="M13:R13"/>
    <mergeCell ref="A103:K103"/>
    <mergeCell ref="A69:K69"/>
    <mergeCell ref="A70:K70"/>
    <mergeCell ref="A71:K71"/>
    <mergeCell ref="A72:K72"/>
    <mergeCell ref="A73:K73"/>
    <mergeCell ref="A74:K74"/>
    <mergeCell ref="A87:K87"/>
    <mergeCell ref="A90:G102"/>
    <mergeCell ref="A44:K44"/>
    <mergeCell ref="A30:K30"/>
    <mergeCell ref="A82:K82"/>
    <mergeCell ref="A83:K83"/>
    <mergeCell ref="A84:K84"/>
    <mergeCell ref="A85:K85"/>
    <mergeCell ref="A86:K86"/>
    <mergeCell ref="A75:K75"/>
    <mergeCell ref="A80:K80"/>
    <mergeCell ref="A81:K81"/>
    <mergeCell ref="A48:G55"/>
    <mergeCell ref="A46:K46"/>
    <mergeCell ref="A47:K47"/>
    <mergeCell ref="A39:K39"/>
    <mergeCell ref="A40:K40"/>
    <mergeCell ref="A41:K41"/>
    <mergeCell ref="A42:K42"/>
    <mergeCell ref="A43:K43"/>
    <mergeCell ref="A29:K29"/>
    <mergeCell ref="A31:K31"/>
    <mergeCell ref="A32:K32"/>
    <mergeCell ref="A33:K33"/>
    <mergeCell ref="A34:K34"/>
    <mergeCell ref="A35:K35"/>
    <mergeCell ref="A36:K36"/>
    <mergeCell ref="A37:K37"/>
    <mergeCell ref="A38:K38"/>
    <mergeCell ref="A15:H15"/>
    <mergeCell ref="A16:H16"/>
    <mergeCell ref="A17:H17"/>
    <mergeCell ref="A18:H18"/>
    <mergeCell ref="A19:H19"/>
    <mergeCell ref="A20:H20"/>
    <mergeCell ref="A21:H21"/>
    <mergeCell ref="A22:H22"/>
    <mergeCell ref="A45:K45"/>
    <mergeCell ref="A168:K168"/>
    <mergeCell ref="A153:K153"/>
    <mergeCell ref="A154:K154"/>
    <mergeCell ref="A155:K155"/>
    <mergeCell ref="A156:K156"/>
    <mergeCell ref="A152:K152"/>
    <mergeCell ref="A141:K141"/>
    <mergeCell ref="A167:K167"/>
    <mergeCell ref="A142:G149"/>
    <mergeCell ref="A157:G165"/>
    <mergeCell ref="A129:K129"/>
    <mergeCell ref="A130:K130"/>
    <mergeCell ref="A131:K131"/>
    <mergeCell ref="A114:K114"/>
    <mergeCell ref="A56:K56"/>
    <mergeCell ref="A57:K57"/>
    <mergeCell ref="A58:K58"/>
    <mergeCell ref="A59:K59"/>
    <mergeCell ref="A77:K77"/>
    <mergeCell ref="A78:K78"/>
    <mergeCell ref="A79:K79"/>
    <mergeCell ref="A61:K61"/>
    <mergeCell ref="A62:K62"/>
    <mergeCell ref="A63:K63"/>
    <mergeCell ref="A64:K64"/>
    <mergeCell ref="A65:K65"/>
    <mergeCell ref="A66:K66"/>
    <mergeCell ref="A111:K111"/>
    <mergeCell ref="A112:K112"/>
    <mergeCell ref="A113:K113"/>
    <mergeCell ref="A76:K76"/>
    <mergeCell ref="A110:K110"/>
    <mergeCell ref="A67:K67"/>
    <mergeCell ref="A68:K68"/>
    <mergeCell ref="A1:K1"/>
    <mergeCell ref="A2:K2"/>
    <mergeCell ref="A3:K3"/>
    <mergeCell ref="A4:K4"/>
    <mergeCell ref="A5:K5"/>
    <mergeCell ref="A6:K6"/>
    <mergeCell ref="A109:K109"/>
    <mergeCell ref="A88:K88"/>
    <mergeCell ref="A89:K89"/>
    <mergeCell ref="A7:K7"/>
    <mergeCell ref="A8:K8"/>
    <mergeCell ref="A13:K13"/>
    <mergeCell ref="A10:K10"/>
    <mergeCell ref="A11:K11"/>
    <mergeCell ref="A12:K12"/>
    <mergeCell ref="A9:K9"/>
    <mergeCell ref="A23:H23"/>
    <mergeCell ref="A24:H24"/>
    <mergeCell ref="A25:H25"/>
    <mergeCell ref="A26:H26"/>
    <mergeCell ref="A27:H27"/>
    <mergeCell ref="A28:K28"/>
    <mergeCell ref="A60:K60"/>
    <mergeCell ref="A14:H14"/>
  </mergeCells>
  <pageMargins left="0.7" right="0.7" top="0.75" bottom="0.75" header="0.3" footer="0.3"/>
  <pageSetup paperSize="9" orientation="portrait" horizontalDpi="300" verticalDpi="3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11"/>
  <dimension ref="A1:AD190"/>
  <sheetViews>
    <sheetView zoomScale="75" zoomScaleNormal="75" workbookViewId="0">
      <selection activeCell="F23" sqref="F23"/>
    </sheetView>
  </sheetViews>
  <sheetFormatPr baseColWidth="10" defaultColWidth="99.140625" defaultRowHeight="15" x14ac:dyDescent="0.25"/>
  <cols>
    <col min="1" max="1" width="4.5703125" style="262" bestFit="1" customWidth="1"/>
    <col min="2" max="2" width="131.140625" style="2" customWidth="1"/>
    <col min="3" max="3" width="7.140625" customWidth="1"/>
    <col min="4" max="4" width="24.7109375" style="2" bestFit="1" customWidth="1"/>
    <col min="5" max="5" width="4.85546875" style="262" bestFit="1" customWidth="1"/>
    <col min="6" max="6" width="124.85546875" bestFit="1" customWidth="1"/>
    <col min="7" max="7" width="5.28515625" bestFit="1" customWidth="1"/>
    <col min="8" max="8" width="4.85546875" bestFit="1" customWidth="1"/>
    <col min="9" max="9" width="4.5703125" style="266" bestFit="1" customWidth="1"/>
    <col min="10" max="10" width="98.42578125" customWidth="1"/>
    <col min="11" max="11" width="4.85546875" customWidth="1"/>
    <col min="12" max="12" width="4.85546875" bestFit="1" customWidth="1"/>
  </cols>
  <sheetData>
    <row r="1" spans="1:4" ht="15.75" thickBot="1" x14ac:dyDescent="0.3">
      <c r="A1" s="2255" t="s">
        <v>1720</v>
      </c>
      <c r="B1" s="2219" t="s">
        <v>12895</v>
      </c>
      <c r="C1" s="2249">
        <v>1</v>
      </c>
      <c r="D1" s="2250"/>
    </row>
    <row r="2" spans="1:4" ht="15.75" thickBot="1" x14ac:dyDescent="0.3">
      <c r="A2" s="2256" t="s">
        <v>1722</v>
      </c>
      <c r="B2" s="2221" t="s">
        <v>1723</v>
      </c>
      <c r="C2" s="2251">
        <v>0</v>
      </c>
      <c r="D2" s="2252" t="s">
        <v>1646</v>
      </c>
    </row>
    <row r="3" spans="1:4" x14ac:dyDescent="0.25">
      <c r="A3" s="4593" t="s">
        <v>1724</v>
      </c>
      <c r="B3" s="4596" t="s">
        <v>1725</v>
      </c>
      <c r="C3" s="2223">
        <v>0</v>
      </c>
      <c r="D3" s="2222" t="s">
        <v>1648</v>
      </c>
    </row>
    <row r="4" spans="1:4" x14ac:dyDescent="0.25">
      <c r="A4" s="4594"/>
      <c r="B4" s="4597"/>
      <c r="C4" s="2223">
        <v>2</v>
      </c>
      <c r="D4" s="2222" t="s">
        <v>1649</v>
      </c>
    </row>
    <row r="5" spans="1:4" x14ac:dyDescent="0.25">
      <c r="A5" s="4594"/>
      <c r="B5" s="4597"/>
      <c r="C5" s="2223">
        <v>4</v>
      </c>
      <c r="D5" s="2222" t="s">
        <v>1650</v>
      </c>
    </row>
    <row r="6" spans="1:4" x14ac:dyDescent="0.25">
      <c r="A6" s="4594"/>
      <c r="B6" s="4597"/>
      <c r="C6" s="2223">
        <v>5</v>
      </c>
      <c r="D6" s="2222" t="s">
        <v>1651</v>
      </c>
    </row>
    <row r="7" spans="1:4" x14ac:dyDescent="0.25">
      <c r="A7" s="4594"/>
      <c r="B7" s="4597"/>
      <c r="C7" s="2223">
        <v>7</v>
      </c>
      <c r="D7" s="2222" t="s">
        <v>1652</v>
      </c>
    </row>
    <row r="8" spans="1:4" x14ac:dyDescent="0.25">
      <c r="A8" s="4594"/>
      <c r="B8" s="4597"/>
      <c r="C8" s="2253">
        <v>9</v>
      </c>
      <c r="D8" s="2254" t="s">
        <v>1653</v>
      </c>
    </row>
    <row r="9" spans="1:4" ht="15.75" thickBot="1" x14ac:dyDescent="0.3">
      <c r="A9" s="4595"/>
      <c r="B9" s="4598"/>
      <c r="C9" s="2251" t="s">
        <v>2</v>
      </c>
      <c r="D9" s="2252" t="s">
        <v>1654</v>
      </c>
    </row>
    <row r="10" spans="1:4" x14ac:dyDescent="0.25">
      <c r="A10" s="4593" t="s">
        <v>1726</v>
      </c>
      <c r="B10" s="4596" t="s">
        <v>1727</v>
      </c>
      <c r="C10" s="2223">
        <v>0</v>
      </c>
      <c r="D10" s="2222" t="s">
        <v>12845</v>
      </c>
    </row>
    <row r="11" spans="1:4" x14ac:dyDescent="0.25">
      <c r="A11" s="4594"/>
      <c r="B11" s="4597"/>
      <c r="C11" s="2223" t="s">
        <v>646</v>
      </c>
      <c r="D11" s="2222" t="s">
        <v>646</v>
      </c>
    </row>
    <row r="12" spans="1:4" ht="15.75" thickBot="1" x14ac:dyDescent="0.3">
      <c r="A12" s="4595"/>
      <c r="B12" s="4598"/>
      <c r="C12" s="2224">
        <v>5</v>
      </c>
      <c r="D12" s="2221" t="s">
        <v>12846</v>
      </c>
    </row>
    <row r="20" spans="1:30" ht="15.75" thickBot="1" x14ac:dyDescent="0.3"/>
    <row r="21" spans="1:30" x14ac:dyDescent="0.25">
      <c r="A21" s="2081"/>
      <c r="B21" s="2082" t="s">
        <v>3180</v>
      </c>
      <c r="C21" s="2083"/>
      <c r="D21" s="2096"/>
      <c r="E21" s="2105"/>
      <c r="F21" s="2075" t="s">
        <v>3181</v>
      </c>
      <c r="G21" s="2072"/>
      <c r="H21" s="2072"/>
      <c r="I21" s="2106"/>
      <c r="J21" s="2076" t="s">
        <v>1815</v>
      </c>
      <c r="K21" s="2073"/>
      <c r="L21" s="2074"/>
    </row>
    <row r="22" spans="1:30" x14ac:dyDescent="0.25">
      <c r="A22" s="2084" t="s">
        <v>1656</v>
      </c>
      <c r="B22" s="2088" t="s">
        <v>1657</v>
      </c>
      <c r="C22" s="2089">
        <v>0</v>
      </c>
      <c r="D22" s="2097" t="s">
        <v>1221</v>
      </c>
      <c r="E22" s="263" t="s">
        <v>1656</v>
      </c>
      <c r="F22" s="2108" t="s">
        <v>1695</v>
      </c>
      <c r="G22" s="2089">
        <v>0</v>
      </c>
      <c r="H22" s="2109" t="s">
        <v>1221</v>
      </c>
      <c r="I22" s="2067" t="s">
        <v>1656</v>
      </c>
      <c r="J22" s="2088" t="s">
        <v>1711</v>
      </c>
      <c r="K22" s="2089">
        <v>0</v>
      </c>
      <c r="L22" s="2138" t="s">
        <v>1221</v>
      </c>
    </row>
    <row r="23" spans="1:30" ht="30" x14ac:dyDescent="0.25">
      <c r="A23" s="2084" t="s">
        <v>1658</v>
      </c>
      <c r="B23" s="2058" t="s">
        <v>1659</v>
      </c>
      <c r="C23" s="2180">
        <v>0</v>
      </c>
      <c r="D23" s="1865" t="s">
        <v>1221</v>
      </c>
      <c r="E23" s="263" t="s">
        <v>1658</v>
      </c>
      <c r="F23" s="901" t="s">
        <v>1696</v>
      </c>
      <c r="G23" s="140">
        <v>0</v>
      </c>
      <c r="H23" s="135" t="s">
        <v>1221</v>
      </c>
      <c r="I23" s="2067" t="s">
        <v>1658</v>
      </c>
      <c r="J23" s="141" t="s">
        <v>1712</v>
      </c>
      <c r="K23" s="140">
        <v>0</v>
      </c>
      <c r="L23" s="136" t="s">
        <v>1221</v>
      </c>
    </row>
    <row r="24" spans="1:30" ht="30" x14ac:dyDescent="0.25">
      <c r="A24" s="2084" t="s">
        <v>1660</v>
      </c>
      <c r="B24" s="2088" t="s">
        <v>1661</v>
      </c>
      <c r="C24" s="2089">
        <v>0</v>
      </c>
      <c r="D24" s="2097" t="s">
        <v>1221</v>
      </c>
      <c r="E24" s="263" t="s">
        <v>1660</v>
      </c>
      <c r="F24" s="2110" t="s">
        <v>1697</v>
      </c>
      <c r="G24" s="2089">
        <v>0</v>
      </c>
      <c r="H24" s="2109" t="s">
        <v>1221</v>
      </c>
      <c r="I24" s="2067" t="s">
        <v>1660</v>
      </c>
      <c r="J24" s="2088" t="s">
        <v>1713</v>
      </c>
      <c r="K24" s="2089">
        <v>0</v>
      </c>
      <c r="L24" s="2138" t="s">
        <v>1221</v>
      </c>
    </row>
    <row r="25" spans="1:30" x14ac:dyDescent="0.25">
      <c r="A25" s="2084" t="s">
        <v>1662</v>
      </c>
      <c r="B25" s="2058" t="s">
        <v>1663</v>
      </c>
      <c r="C25" s="2180">
        <v>0</v>
      </c>
      <c r="D25" s="1865" t="s">
        <v>1221</v>
      </c>
      <c r="E25" s="2064" t="s">
        <v>1662</v>
      </c>
      <c r="F25" s="902" t="s">
        <v>1698</v>
      </c>
      <c r="G25" s="140">
        <v>0</v>
      </c>
      <c r="H25" s="135" t="s">
        <v>1221</v>
      </c>
      <c r="I25" s="2067" t="s">
        <v>1662</v>
      </c>
      <c r="J25" s="141" t="s">
        <v>1714</v>
      </c>
      <c r="K25" s="140">
        <v>0</v>
      </c>
      <c r="L25" s="136" t="s">
        <v>1221</v>
      </c>
    </row>
    <row r="26" spans="1:30" ht="30" x14ac:dyDescent="0.25">
      <c r="A26" s="4566" t="s">
        <v>1664</v>
      </c>
      <c r="B26" s="2088" t="s">
        <v>1665</v>
      </c>
      <c r="C26" s="2089">
        <v>0</v>
      </c>
      <c r="D26" s="2097" t="s">
        <v>1221</v>
      </c>
      <c r="E26" s="263" t="s">
        <v>1664</v>
      </c>
      <c r="F26" s="4586" t="s">
        <v>1699</v>
      </c>
      <c r="G26" s="2089">
        <v>0</v>
      </c>
      <c r="H26" s="2109" t="s">
        <v>1221</v>
      </c>
      <c r="I26" s="2067" t="s">
        <v>1664</v>
      </c>
      <c r="J26" s="2088" t="s">
        <v>1715</v>
      </c>
      <c r="K26" s="2089">
        <v>0</v>
      </c>
      <c r="L26" s="2138" t="s">
        <v>1221</v>
      </c>
    </row>
    <row r="27" spans="1:30" x14ac:dyDescent="0.25">
      <c r="A27" s="4567"/>
      <c r="B27" s="2090" t="s">
        <v>1666</v>
      </c>
      <c r="C27" s="2098">
        <v>1</v>
      </c>
      <c r="D27" s="2099" t="s">
        <v>1222</v>
      </c>
      <c r="E27" s="263"/>
      <c r="F27" s="4586"/>
      <c r="G27" s="2098">
        <v>1</v>
      </c>
      <c r="H27" s="2111" t="s">
        <v>1222</v>
      </c>
      <c r="I27" s="2067"/>
      <c r="J27" s="2091"/>
      <c r="K27" s="2098">
        <v>1</v>
      </c>
      <c r="L27" s="2139" t="s">
        <v>1222</v>
      </c>
    </row>
    <row r="28" spans="1:30" ht="30" x14ac:dyDescent="0.25">
      <c r="A28" s="2084" t="s">
        <v>1667</v>
      </c>
      <c r="B28" s="2058" t="s">
        <v>1668</v>
      </c>
      <c r="C28" s="2160">
        <v>0</v>
      </c>
      <c r="D28" s="1865" t="s">
        <v>1221</v>
      </c>
      <c r="E28" s="263" t="s">
        <v>1667</v>
      </c>
      <c r="F28" s="2184" t="s">
        <v>1700</v>
      </c>
      <c r="G28" s="2180">
        <v>0</v>
      </c>
      <c r="H28" s="2181" t="s">
        <v>1221</v>
      </c>
      <c r="I28" s="2067" t="s">
        <v>1667</v>
      </c>
      <c r="J28" s="141" t="s">
        <v>1716</v>
      </c>
      <c r="K28" s="140">
        <v>0</v>
      </c>
      <c r="L28" s="136" t="s">
        <v>1221</v>
      </c>
      <c r="Y28" s="122"/>
      <c r="Z28" s="14"/>
      <c r="AA28" s="14"/>
      <c r="AB28" s="10" t="s">
        <v>1640</v>
      </c>
      <c r="AC28" s="14"/>
      <c r="AD28" s="14"/>
    </row>
    <row r="29" spans="1:30" x14ac:dyDescent="0.25">
      <c r="A29" s="4599" t="s">
        <v>1669</v>
      </c>
      <c r="B29" s="4556" t="s">
        <v>1670</v>
      </c>
      <c r="C29" s="2100">
        <v>0</v>
      </c>
      <c r="D29" s="2097" t="s">
        <v>1221</v>
      </c>
      <c r="E29" s="2064" t="s">
        <v>1669</v>
      </c>
      <c r="F29" s="2088" t="s">
        <v>1701</v>
      </c>
      <c r="G29" s="2089">
        <v>0</v>
      </c>
      <c r="H29" s="2109" t="s">
        <v>1221</v>
      </c>
      <c r="I29" s="2067" t="s">
        <v>1669</v>
      </c>
      <c r="J29" s="2094" t="s">
        <v>1717</v>
      </c>
      <c r="K29" s="2089">
        <v>0</v>
      </c>
      <c r="L29" s="2138" t="s">
        <v>1221</v>
      </c>
      <c r="Y29" s="122"/>
      <c r="Z29" s="46" t="s">
        <v>1641</v>
      </c>
      <c r="AA29" s="14"/>
      <c r="AB29" s="10" t="s">
        <v>1152</v>
      </c>
      <c r="AC29" s="14"/>
      <c r="AD29" s="14"/>
    </row>
    <row r="30" spans="1:30" x14ac:dyDescent="0.25">
      <c r="A30" s="4600"/>
      <c r="B30" s="4557"/>
      <c r="C30" s="2101">
        <v>1</v>
      </c>
      <c r="D30" s="2099" t="s">
        <v>1222</v>
      </c>
      <c r="E30" s="2065"/>
      <c r="F30" s="2091"/>
      <c r="G30" s="2098">
        <v>1</v>
      </c>
      <c r="H30" s="2111" t="s">
        <v>1222</v>
      </c>
      <c r="I30" s="2067"/>
      <c r="J30" s="2091"/>
      <c r="K30" s="2098">
        <v>1</v>
      </c>
      <c r="L30" s="2139" t="s">
        <v>1222</v>
      </c>
      <c r="Y30" s="122"/>
      <c r="Z30" s="46" t="s">
        <v>1642</v>
      </c>
      <c r="AA30" s="14"/>
      <c r="AB30" s="10" t="s">
        <v>1207</v>
      </c>
      <c r="AC30" s="14"/>
      <c r="AD30" s="14"/>
    </row>
    <row r="31" spans="1:30" ht="30" x14ac:dyDescent="0.25">
      <c r="A31" s="4566" t="s">
        <v>1671</v>
      </c>
      <c r="B31" s="2060" t="s">
        <v>1672</v>
      </c>
      <c r="C31" s="2180">
        <v>0</v>
      </c>
      <c r="D31" s="1865" t="s">
        <v>1221</v>
      </c>
      <c r="E31" s="4587" t="s">
        <v>1671</v>
      </c>
      <c r="F31" s="2058" t="s">
        <v>1702</v>
      </c>
      <c r="G31" s="2180">
        <v>0</v>
      </c>
      <c r="H31" s="2181" t="s">
        <v>1221</v>
      </c>
      <c r="I31" s="2067" t="s">
        <v>1671</v>
      </c>
      <c r="J31" s="141" t="s">
        <v>1718</v>
      </c>
      <c r="K31" s="2180">
        <v>0</v>
      </c>
      <c r="L31" s="2170" t="s">
        <v>1221</v>
      </c>
      <c r="Y31" s="122"/>
      <c r="Z31" s="46" t="s">
        <v>1643</v>
      </c>
      <c r="AA31" s="14"/>
      <c r="AB31" s="10" t="s">
        <v>1159</v>
      </c>
      <c r="AC31" s="14"/>
      <c r="AD31" s="14"/>
    </row>
    <row r="32" spans="1:30" x14ac:dyDescent="0.25">
      <c r="A32" s="4567"/>
      <c r="B32" s="2059"/>
      <c r="C32" s="2182">
        <v>1</v>
      </c>
      <c r="D32" s="2179" t="s">
        <v>1222</v>
      </c>
      <c r="E32" s="4587"/>
      <c r="F32" s="2059"/>
      <c r="G32" s="2182">
        <v>1</v>
      </c>
      <c r="H32" s="2183" t="s">
        <v>1222</v>
      </c>
      <c r="I32" s="2067"/>
      <c r="J32" s="142"/>
      <c r="K32" s="2182">
        <v>1</v>
      </c>
      <c r="L32" s="2199" t="s">
        <v>1222</v>
      </c>
      <c r="Y32" s="122"/>
      <c r="Z32" s="46" t="s">
        <v>1809</v>
      </c>
      <c r="AA32" s="14"/>
      <c r="AB32" s="10" t="s">
        <v>1644</v>
      </c>
      <c r="AC32" s="14"/>
      <c r="AD32" s="14"/>
    </row>
    <row r="33" spans="1:30" ht="17.25" x14ac:dyDescent="0.25">
      <c r="A33" s="4566" t="s">
        <v>1673</v>
      </c>
      <c r="B33" s="4556" t="s">
        <v>1674</v>
      </c>
      <c r="C33" s="2089">
        <v>0</v>
      </c>
      <c r="D33" s="2097" t="s">
        <v>1221</v>
      </c>
      <c r="E33" s="4587" t="s">
        <v>1673</v>
      </c>
      <c r="F33" s="2088" t="s">
        <v>1703</v>
      </c>
      <c r="G33" s="2089">
        <v>0</v>
      </c>
      <c r="H33" s="2109" t="s">
        <v>1221</v>
      </c>
      <c r="I33" s="2067" t="s">
        <v>1673</v>
      </c>
      <c r="J33" s="2088" t="s">
        <v>1719</v>
      </c>
      <c r="K33" s="2089">
        <v>0</v>
      </c>
      <c r="L33" s="2138" t="s">
        <v>1221</v>
      </c>
      <c r="Y33" s="122"/>
      <c r="Z33" s="46" t="s">
        <v>1810</v>
      </c>
      <c r="AA33" s="14"/>
      <c r="AB33" s="10" t="s">
        <v>1645</v>
      </c>
      <c r="AC33" s="14"/>
      <c r="AD33" s="14"/>
    </row>
    <row r="34" spans="1:30" ht="15.75" thickBot="1" x14ac:dyDescent="0.3">
      <c r="A34" s="4567"/>
      <c r="B34" s="4557"/>
      <c r="C34" s="2098">
        <v>1</v>
      </c>
      <c r="D34" s="2099" t="s">
        <v>1222</v>
      </c>
      <c r="E34" s="4587"/>
      <c r="F34" s="2091"/>
      <c r="G34" s="2098">
        <v>1</v>
      </c>
      <c r="H34" s="2111" t="s">
        <v>1222</v>
      </c>
      <c r="I34" s="2067"/>
      <c r="J34" s="2091"/>
      <c r="K34" s="2098">
        <v>1</v>
      </c>
      <c r="L34" s="2139" t="s">
        <v>1222</v>
      </c>
      <c r="Y34" s="122"/>
      <c r="Z34" s="3" t="s">
        <v>1646</v>
      </c>
      <c r="AA34" s="14"/>
      <c r="AB34" s="10" t="s">
        <v>1171</v>
      </c>
      <c r="AC34" s="14"/>
      <c r="AD34" s="14"/>
    </row>
    <row r="35" spans="1:30" x14ac:dyDescent="0.25">
      <c r="A35" s="4566" t="s">
        <v>1675</v>
      </c>
      <c r="B35" s="4558" t="s">
        <v>1676</v>
      </c>
      <c r="C35" s="2180">
        <v>0</v>
      </c>
      <c r="D35" s="1865" t="s">
        <v>1221</v>
      </c>
      <c r="E35" s="4587" t="s">
        <v>1675</v>
      </c>
      <c r="F35" s="2058" t="s">
        <v>1704</v>
      </c>
      <c r="G35" s="2180">
        <v>0</v>
      </c>
      <c r="H35" s="2181" t="s">
        <v>1221</v>
      </c>
      <c r="I35" s="4560" t="s">
        <v>1675</v>
      </c>
      <c r="J35" s="2062" t="s">
        <v>1694</v>
      </c>
      <c r="K35" s="2160"/>
      <c r="L35" s="2170"/>
      <c r="Y35" s="122"/>
      <c r="Z35" s="128" t="s">
        <v>1648</v>
      </c>
      <c r="AA35" s="14"/>
      <c r="AB35" s="127">
        <v>0</v>
      </c>
      <c r="AC35" s="14"/>
      <c r="AD35" s="14"/>
    </row>
    <row r="36" spans="1:30" x14ac:dyDescent="0.25">
      <c r="A36" s="4567"/>
      <c r="B36" s="4559"/>
      <c r="C36" s="2182">
        <v>1</v>
      </c>
      <c r="D36" s="2179" t="s">
        <v>1222</v>
      </c>
      <c r="E36" s="4587"/>
      <c r="F36" s="2059"/>
      <c r="G36" s="2182">
        <v>1</v>
      </c>
      <c r="H36" s="2183" t="s">
        <v>1222</v>
      </c>
      <c r="I36" s="4560"/>
      <c r="J36" s="2063"/>
      <c r="K36" s="310"/>
      <c r="L36" s="2173"/>
      <c r="Y36" s="122"/>
      <c r="Z36" s="130" t="s">
        <v>1649</v>
      </c>
      <c r="AA36" s="14"/>
      <c r="AB36" s="129">
        <v>2</v>
      </c>
      <c r="AC36" s="14"/>
      <c r="AD36" s="14"/>
    </row>
    <row r="37" spans="1:30" x14ac:dyDescent="0.25">
      <c r="A37" s="4566" t="s">
        <v>1677</v>
      </c>
      <c r="B37" s="4556" t="s">
        <v>1678</v>
      </c>
      <c r="C37" s="2102">
        <v>0</v>
      </c>
      <c r="D37" s="2103" t="s">
        <v>1221</v>
      </c>
      <c r="E37" s="4587" t="s">
        <v>1677</v>
      </c>
      <c r="F37" s="2088" t="s">
        <v>1705</v>
      </c>
      <c r="G37" s="2102">
        <v>0</v>
      </c>
      <c r="H37" s="2112" t="s">
        <v>1221</v>
      </c>
      <c r="I37" s="4560" t="s">
        <v>1677</v>
      </c>
      <c r="J37" s="2092" t="s">
        <v>1694</v>
      </c>
      <c r="K37" s="2154"/>
      <c r="L37" s="2155"/>
      <c r="Y37" s="122"/>
      <c r="Z37" s="130" t="s">
        <v>1650</v>
      </c>
      <c r="AA37" s="14"/>
      <c r="AB37" s="129">
        <v>4</v>
      </c>
      <c r="AC37" s="14"/>
      <c r="AD37" s="14"/>
    </row>
    <row r="38" spans="1:30" x14ac:dyDescent="0.25">
      <c r="A38" s="4567"/>
      <c r="B38" s="4557"/>
      <c r="C38" s="2102">
        <v>1</v>
      </c>
      <c r="D38" s="2103" t="s">
        <v>1222</v>
      </c>
      <c r="E38" s="4587"/>
      <c r="F38" s="2091"/>
      <c r="G38" s="2102">
        <v>1</v>
      </c>
      <c r="H38" s="2112" t="s">
        <v>1222</v>
      </c>
      <c r="I38" s="4560"/>
      <c r="J38" s="2093"/>
      <c r="K38" s="2114"/>
      <c r="L38" s="2139"/>
      <c r="Y38" s="122"/>
      <c r="Z38" s="130" t="s">
        <v>1651</v>
      </c>
      <c r="AA38" s="14"/>
      <c r="AB38" s="129">
        <v>5</v>
      </c>
      <c r="AC38" s="14"/>
      <c r="AD38" s="14"/>
    </row>
    <row r="39" spans="1:30" x14ac:dyDescent="0.25">
      <c r="A39" s="4566" t="s">
        <v>1679</v>
      </c>
      <c r="B39" s="4558" t="s">
        <v>1680</v>
      </c>
      <c r="C39" s="2180">
        <v>0</v>
      </c>
      <c r="D39" s="1865" t="s">
        <v>1221</v>
      </c>
      <c r="E39" s="4587" t="s">
        <v>1679</v>
      </c>
      <c r="F39" s="2058" t="s">
        <v>1706</v>
      </c>
      <c r="G39" s="2180">
        <v>0</v>
      </c>
      <c r="H39" s="2181" t="s">
        <v>1221</v>
      </c>
      <c r="I39" s="4560" t="s">
        <v>1679</v>
      </c>
      <c r="J39" s="153" t="s">
        <v>1694</v>
      </c>
      <c r="K39" s="2177"/>
      <c r="L39" s="2200"/>
      <c r="Y39" s="122"/>
      <c r="Z39" s="130" t="s">
        <v>1652</v>
      </c>
      <c r="AA39" s="14"/>
      <c r="AB39" s="129">
        <v>7</v>
      </c>
      <c r="AC39" s="14"/>
      <c r="AD39" s="14"/>
    </row>
    <row r="40" spans="1:30" x14ac:dyDescent="0.25">
      <c r="A40" s="4567"/>
      <c r="B40" s="4568"/>
      <c r="C40" s="2182">
        <v>1</v>
      </c>
      <c r="D40" s="2179" t="s">
        <v>1222</v>
      </c>
      <c r="E40" s="4587"/>
      <c r="F40" s="2059"/>
      <c r="G40" s="2182">
        <v>1</v>
      </c>
      <c r="H40" s="2183" t="s">
        <v>1222</v>
      </c>
      <c r="I40" s="4560"/>
      <c r="J40" s="920"/>
      <c r="K40" s="2166"/>
      <c r="L40" s="2199"/>
      <c r="Y40" s="122"/>
      <c r="Z40" s="132" t="s">
        <v>1653</v>
      </c>
      <c r="AA40" s="14"/>
      <c r="AB40" s="131">
        <v>9</v>
      </c>
      <c r="AC40" s="14"/>
      <c r="AD40" s="14"/>
    </row>
    <row r="41" spans="1:30" ht="30.75" thickBot="1" x14ac:dyDescent="0.3">
      <c r="A41" s="2085" t="s">
        <v>1681</v>
      </c>
      <c r="B41" s="2115" t="s">
        <v>1682</v>
      </c>
      <c r="C41" s="2100">
        <v>0</v>
      </c>
      <c r="D41" s="2097" t="s">
        <v>1221</v>
      </c>
      <c r="E41" s="2064" t="s">
        <v>1681</v>
      </c>
      <c r="F41" s="4556" t="s">
        <v>1707</v>
      </c>
      <c r="G41" s="2089">
        <v>0</v>
      </c>
      <c r="H41" s="2109" t="s">
        <v>1221</v>
      </c>
      <c r="I41" s="4560" t="s">
        <v>1681</v>
      </c>
      <c r="J41" s="2092" t="s">
        <v>1694</v>
      </c>
      <c r="K41" s="2154"/>
      <c r="L41" s="2155"/>
      <c r="Y41" s="122"/>
      <c r="Z41" s="134" t="s">
        <v>1654</v>
      </c>
      <c r="AA41" s="14"/>
      <c r="AB41" s="133" t="s">
        <v>2</v>
      </c>
      <c r="AC41" s="14"/>
      <c r="AD41" s="14"/>
    </row>
    <row r="42" spans="1:30" x14ac:dyDescent="0.25">
      <c r="A42" s="2086"/>
      <c r="B42" s="2116"/>
      <c r="C42" s="2101">
        <v>1</v>
      </c>
      <c r="D42" s="2099" t="s">
        <v>1222</v>
      </c>
      <c r="E42" s="2065"/>
      <c r="F42" s="4557"/>
      <c r="G42" s="2098">
        <v>1</v>
      </c>
      <c r="H42" s="2111" t="s">
        <v>1222</v>
      </c>
      <c r="I42" s="4560"/>
      <c r="J42" s="2093"/>
      <c r="K42" s="2114"/>
      <c r="L42" s="2139"/>
      <c r="Y42" s="122"/>
      <c r="Z42" s="3" t="s">
        <v>1647</v>
      </c>
      <c r="AA42" s="14"/>
      <c r="AB42" s="10" t="s">
        <v>1655</v>
      </c>
      <c r="AC42" s="14"/>
      <c r="AD42" s="14"/>
    </row>
    <row r="43" spans="1:30" x14ac:dyDescent="0.25">
      <c r="A43" s="4561" t="s">
        <v>1683</v>
      </c>
      <c r="B43" s="2060" t="s">
        <v>1684</v>
      </c>
      <c r="C43" s="2177"/>
      <c r="D43" s="1865"/>
      <c r="E43" s="2064" t="s">
        <v>1683</v>
      </c>
      <c r="F43" s="4035" t="s">
        <v>1708</v>
      </c>
      <c r="G43" s="2160">
        <v>0</v>
      </c>
      <c r="H43" s="2181" t="s">
        <v>1221</v>
      </c>
      <c r="I43" s="4562" t="s">
        <v>1683</v>
      </c>
      <c r="J43" s="2196"/>
      <c r="K43" s="200"/>
      <c r="L43" s="992"/>
    </row>
    <row r="44" spans="1:30" x14ac:dyDescent="0.25">
      <c r="A44" s="4561"/>
      <c r="B44" s="2061" t="s">
        <v>1685</v>
      </c>
      <c r="C44" s="2178">
        <v>1</v>
      </c>
      <c r="D44" s="1866"/>
      <c r="E44" s="2066"/>
      <c r="F44" s="4569"/>
      <c r="G44" s="2163">
        <v>1</v>
      </c>
      <c r="H44" s="2185" t="s">
        <v>1222</v>
      </c>
      <c r="I44" s="4563"/>
      <c r="J44" s="2197" t="s">
        <v>1694</v>
      </c>
      <c r="K44" s="2193"/>
      <c r="L44" s="2176"/>
    </row>
    <row r="45" spans="1:30" x14ac:dyDescent="0.25">
      <c r="A45" s="4561"/>
      <c r="B45" s="2061" t="s">
        <v>1686</v>
      </c>
      <c r="C45" s="2178">
        <v>2</v>
      </c>
      <c r="D45" s="1866"/>
      <c r="E45" s="2066"/>
      <c r="F45" s="4569"/>
      <c r="G45" s="2171"/>
      <c r="H45" s="200"/>
      <c r="I45" s="4563"/>
      <c r="J45" s="943"/>
      <c r="K45" s="200"/>
      <c r="L45" s="992"/>
    </row>
    <row r="46" spans="1:30" x14ac:dyDescent="0.25">
      <c r="A46" s="4561"/>
      <c r="B46" s="2061" t="s">
        <v>1687</v>
      </c>
      <c r="C46" s="2178">
        <v>3</v>
      </c>
      <c r="D46" s="1866"/>
      <c r="E46" s="2066"/>
      <c r="F46" s="4569"/>
      <c r="G46" s="2171"/>
      <c r="H46" s="200"/>
      <c r="I46" s="4563"/>
      <c r="J46" s="943"/>
      <c r="K46" s="200"/>
      <c r="L46" s="992"/>
    </row>
    <row r="47" spans="1:30" x14ac:dyDescent="0.25">
      <c r="A47" s="4561"/>
      <c r="B47" s="2061" t="s">
        <v>1688</v>
      </c>
      <c r="C47" s="2178">
        <v>4</v>
      </c>
      <c r="D47" s="1866"/>
      <c r="E47" s="2066"/>
      <c r="F47" s="4569"/>
      <c r="G47" s="2171"/>
      <c r="H47" s="200"/>
      <c r="I47" s="4563"/>
      <c r="J47" s="943"/>
      <c r="K47" s="200"/>
      <c r="L47" s="992"/>
    </row>
    <row r="48" spans="1:30" x14ac:dyDescent="0.25">
      <c r="A48" s="4561"/>
      <c r="B48" s="2061" t="s">
        <v>1689</v>
      </c>
      <c r="C48" s="2178">
        <v>6</v>
      </c>
      <c r="D48" s="1866"/>
      <c r="E48" s="2066"/>
      <c r="F48" s="4569"/>
      <c r="G48" s="2171"/>
      <c r="H48" s="200"/>
      <c r="I48" s="4563"/>
      <c r="J48" s="943"/>
      <c r="K48" s="200"/>
      <c r="L48" s="992"/>
    </row>
    <row r="49" spans="1:13" x14ac:dyDescent="0.25">
      <c r="A49" s="4561"/>
      <c r="B49" s="2060" t="s">
        <v>1690</v>
      </c>
      <c r="C49" s="2178">
        <v>8</v>
      </c>
      <c r="D49" s="1866"/>
      <c r="E49" s="2066"/>
      <c r="F49" s="4569"/>
      <c r="G49" s="394"/>
      <c r="H49" s="2195"/>
      <c r="I49" s="4563"/>
      <c r="J49" s="2198"/>
      <c r="K49" s="2195"/>
      <c r="L49" s="2201"/>
    </row>
    <row r="50" spans="1:13" x14ac:dyDescent="0.25">
      <c r="A50" s="4561"/>
      <c r="B50" s="2060" t="s">
        <v>1474</v>
      </c>
      <c r="C50" s="2171" t="s">
        <v>654</v>
      </c>
      <c r="D50" s="1866"/>
      <c r="E50" s="2066"/>
      <c r="F50" s="4569"/>
      <c r="G50" s="394"/>
      <c r="H50" s="2195"/>
      <c r="I50" s="4563"/>
      <c r="J50" s="2198"/>
      <c r="K50" s="2195"/>
      <c r="L50" s="2201"/>
    </row>
    <row r="51" spans="1:13" x14ac:dyDescent="0.25">
      <c r="A51" s="4561"/>
      <c r="B51" s="2060"/>
      <c r="C51" s="310"/>
      <c r="D51" s="2179"/>
      <c r="E51" s="2065"/>
      <c r="F51" s="4036"/>
      <c r="G51" s="2191"/>
      <c r="H51" s="406"/>
      <c r="I51" s="4564"/>
      <c r="J51" s="2190"/>
      <c r="K51" s="2195"/>
      <c r="L51" s="2201"/>
    </row>
    <row r="52" spans="1:13" x14ac:dyDescent="0.25">
      <c r="A52" s="4561" t="s">
        <v>1691</v>
      </c>
      <c r="B52" s="4570" t="s">
        <v>1692</v>
      </c>
      <c r="C52" s="2089">
        <v>0</v>
      </c>
      <c r="D52" s="2097" t="s">
        <v>1221</v>
      </c>
      <c r="E52" s="2064" t="s">
        <v>1691</v>
      </c>
      <c r="F52" s="2088" t="s">
        <v>1709</v>
      </c>
      <c r="G52" s="2113">
        <v>0</v>
      </c>
      <c r="H52" s="2109" t="s">
        <v>1221</v>
      </c>
      <c r="I52" s="4560" t="s">
        <v>1691</v>
      </c>
      <c r="J52" s="2156"/>
      <c r="K52" s="2157"/>
      <c r="L52" s="2158"/>
    </row>
    <row r="53" spans="1:13" x14ac:dyDescent="0.25">
      <c r="A53" s="4561"/>
      <c r="B53" s="4571"/>
      <c r="C53" s="2098">
        <v>1</v>
      </c>
      <c r="D53" s="2099" t="s">
        <v>1222</v>
      </c>
      <c r="E53" s="2065"/>
      <c r="F53" s="2091"/>
      <c r="G53" s="2114">
        <v>1</v>
      </c>
      <c r="H53" s="2111" t="s">
        <v>1222</v>
      </c>
      <c r="I53" s="4560"/>
      <c r="J53" s="2095" t="s">
        <v>1694</v>
      </c>
      <c r="K53" s="2141"/>
      <c r="L53" s="2142"/>
    </row>
    <row r="54" spans="1:13" x14ac:dyDescent="0.25">
      <c r="A54" s="4561" t="s">
        <v>1693</v>
      </c>
      <c r="B54" s="2062" t="s">
        <v>1694</v>
      </c>
      <c r="C54" s="2178"/>
      <c r="D54" s="1866"/>
      <c r="E54" s="2064" t="s">
        <v>1693</v>
      </c>
      <c r="F54" s="2062" t="s">
        <v>1710</v>
      </c>
      <c r="G54" s="2193">
        <v>0</v>
      </c>
      <c r="H54" s="2185" t="s">
        <v>1221</v>
      </c>
      <c r="I54" s="4560" t="s">
        <v>1693</v>
      </c>
      <c r="J54" s="2202"/>
      <c r="K54" s="2193"/>
      <c r="L54" s="2176"/>
    </row>
    <row r="55" spans="1:13" ht="15.75" thickBot="1" x14ac:dyDescent="0.3">
      <c r="A55" s="4565"/>
      <c r="B55" s="2087"/>
      <c r="C55" s="2187"/>
      <c r="D55" s="2188"/>
      <c r="E55" s="2065"/>
      <c r="F55" s="2063"/>
      <c r="G55" s="2194">
        <v>1</v>
      </c>
      <c r="H55" s="2183" t="s">
        <v>1222</v>
      </c>
      <c r="I55" s="4560"/>
      <c r="J55" s="2203" t="s">
        <v>1694</v>
      </c>
      <c r="K55" s="2194"/>
      <c r="L55" s="2199"/>
    </row>
    <row r="56" spans="1:13" x14ac:dyDescent="0.25">
      <c r="A56" s="2077"/>
      <c r="B56" s="2077" t="s">
        <v>1814</v>
      </c>
      <c r="C56" s="2080"/>
      <c r="D56" s="2077"/>
      <c r="E56" s="2104"/>
      <c r="F56" s="2078" t="s">
        <v>1813</v>
      </c>
      <c r="G56" s="2078"/>
      <c r="H56" s="2079"/>
      <c r="I56" s="2107"/>
      <c r="J56" s="2071"/>
      <c r="K56" s="2071"/>
      <c r="L56" s="2071"/>
    </row>
    <row r="57" spans="1:13" x14ac:dyDescent="0.25">
      <c r="A57" s="2067" t="s">
        <v>1720</v>
      </c>
      <c r="B57" s="2117" t="s">
        <v>1721</v>
      </c>
      <c r="C57" s="2118">
        <v>4</v>
      </c>
      <c r="D57" s="2119"/>
      <c r="E57" s="263" t="s">
        <v>1720</v>
      </c>
      <c r="F57" s="2117" t="s">
        <v>1721</v>
      </c>
      <c r="G57" s="2118">
        <v>5</v>
      </c>
      <c r="H57" s="2137"/>
      <c r="I57" s="264"/>
      <c r="J57" s="14"/>
      <c r="K57" s="14"/>
    </row>
    <row r="58" spans="1:13" x14ac:dyDescent="0.25">
      <c r="A58" s="2067" t="s">
        <v>1722</v>
      </c>
      <c r="B58" s="151" t="s">
        <v>1723</v>
      </c>
      <c r="C58" s="150" t="s">
        <v>2</v>
      </c>
      <c r="D58" s="152" t="s">
        <v>1817</v>
      </c>
      <c r="E58" s="263" t="s">
        <v>1722</v>
      </c>
      <c r="F58" s="151" t="s">
        <v>1723</v>
      </c>
      <c r="G58" s="150" t="s">
        <v>2</v>
      </c>
      <c r="H58" s="139" t="s">
        <v>1817</v>
      </c>
      <c r="I58" s="264"/>
      <c r="J58" s="14"/>
      <c r="K58" s="14"/>
    </row>
    <row r="59" spans="1:13" x14ac:dyDescent="0.25">
      <c r="A59" s="2067" t="s">
        <v>1724</v>
      </c>
      <c r="B59" s="2117" t="s">
        <v>1725</v>
      </c>
      <c r="C59" s="2118">
        <v>0</v>
      </c>
      <c r="D59" s="2119" t="s">
        <v>1817</v>
      </c>
      <c r="E59" s="263" t="s">
        <v>1724</v>
      </c>
      <c r="F59" s="2117" t="s">
        <v>1725</v>
      </c>
      <c r="G59" s="2118">
        <v>0</v>
      </c>
      <c r="H59" s="2137" t="s">
        <v>1817</v>
      </c>
      <c r="I59" s="264"/>
      <c r="J59" s="14"/>
      <c r="K59" s="14"/>
    </row>
    <row r="60" spans="1:13" x14ac:dyDescent="0.25">
      <c r="A60" s="2067" t="s">
        <v>1726</v>
      </c>
      <c r="B60" s="147" t="s">
        <v>1727</v>
      </c>
      <c r="C60" s="154">
        <v>0</v>
      </c>
      <c r="D60" s="148" t="s">
        <v>1817</v>
      </c>
      <c r="E60" s="263" t="s">
        <v>1726</v>
      </c>
      <c r="F60" s="151" t="s">
        <v>1727</v>
      </c>
      <c r="G60" s="150">
        <v>0</v>
      </c>
      <c r="H60" s="139" t="s">
        <v>1817</v>
      </c>
      <c r="I60" s="264"/>
      <c r="J60" s="14"/>
      <c r="K60" s="14"/>
    </row>
    <row r="61" spans="1:13" x14ac:dyDescent="0.25">
      <c r="A61" s="4585" t="s">
        <v>1728</v>
      </c>
      <c r="B61" s="4583" t="s">
        <v>1811</v>
      </c>
      <c r="C61" s="2113">
        <v>0</v>
      </c>
      <c r="D61" s="2120" t="s">
        <v>1221</v>
      </c>
      <c r="E61" s="4574" t="s">
        <v>1728</v>
      </c>
      <c r="F61" s="4582" t="s">
        <v>1804</v>
      </c>
      <c r="G61" s="2113">
        <v>0</v>
      </c>
      <c r="H61" s="2138" t="s">
        <v>1221</v>
      </c>
      <c r="I61" s="264"/>
      <c r="J61" s="14"/>
      <c r="K61" s="14"/>
      <c r="L61" s="14"/>
      <c r="M61" s="14"/>
    </row>
    <row r="62" spans="1:13" x14ac:dyDescent="0.25">
      <c r="A62" s="4578"/>
      <c r="B62" s="4584"/>
      <c r="C62" s="2121">
        <v>1</v>
      </c>
      <c r="D62" s="2122" t="s">
        <v>1222</v>
      </c>
      <c r="E62" s="4575"/>
      <c r="F62" s="4583"/>
      <c r="G62" s="2114">
        <v>1</v>
      </c>
      <c r="H62" s="2139" t="s">
        <v>1222</v>
      </c>
      <c r="I62" s="264"/>
      <c r="J62" s="14"/>
      <c r="K62" s="14"/>
      <c r="L62" s="14"/>
      <c r="M62" s="14"/>
    </row>
    <row r="63" spans="1:13" x14ac:dyDescent="0.25">
      <c r="A63" s="4574" t="s">
        <v>1729</v>
      </c>
      <c r="B63" s="2159" t="s">
        <v>1812</v>
      </c>
      <c r="C63" s="2160">
        <v>0</v>
      </c>
      <c r="D63" s="2161" t="s">
        <v>1221</v>
      </c>
      <c r="E63" s="4574" t="s">
        <v>1729</v>
      </c>
      <c r="F63" s="2174" t="s">
        <v>1694</v>
      </c>
      <c r="G63" s="2160"/>
      <c r="H63" s="2170"/>
      <c r="I63" s="264"/>
      <c r="J63" s="14"/>
      <c r="K63" s="14"/>
      <c r="L63" s="14"/>
      <c r="M63" s="14"/>
    </row>
    <row r="64" spans="1:13" x14ac:dyDescent="0.25">
      <c r="A64" s="4575"/>
      <c r="B64" s="2168"/>
      <c r="C64" s="2166">
        <v>1</v>
      </c>
      <c r="D64" s="2169" t="s">
        <v>1222</v>
      </c>
      <c r="E64" s="4575"/>
      <c r="F64" s="2171"/>
      <c r="G64" s="310"/>
      <c r="H64" s="2173"/>
      <c r="I64" s="264"/>
      <c r="J64" s="14"/>
      <c r="K64" s="14"/>
      <c r="L64" s="14"/>
      <c r="M64" s="14"/>
    </row>
    <row r="65" spans="1:13" x14ac:dyDescent="0.25">
      <c r="A65" s="4574" t="s">
        <v>1730</v>
      </c>
      <c r="B65" s="2123" t="s">
        <v>1731</v>
      </c>
      <c r="C65" s="2121">
        <v>0</v>
      </c>
      <c r="D65" s="2122" t="s">
        <v>1732</v>
      </c>
      <c r="E65" s="4579" t="s">
        <v>1730</v>
      </c>
      <c r="F65" s="2136" t="s">
        <v>1694</v>
      </c>
      <c r="G65" s="2113"/>
      <c r="H65" s="2138"/>
      <c r="I65" s="264"/>
      <c r="J65" s="14"/>
      <c r="K65" s="14"/>
      <c r="L65" s="14"/>
      <c r="M65" s="14"/>
    </row>
    <row r="66" spans="1:13" x14ac:dyDescent="0.25">
      <c r="A66" s="4576"/>
      <c r="B66" s="2112" t="s">
        <v>1733</v>
      </c>
      <c r="C66" s="2121">
        <v>1</v>
      </c>
      <c r="D66" s="2124"/>
      <c r="E66" s="4580"/>
      <c r="F66" s="2140"/>
      <c r="G66" s="2140"/>
      <c r="H66" s="192"/>
      <c r="I66" s="264"/>
      <c r="J66" s="14"/>
      <c r="K66" s="14"/>
      <c r="L66" s="14"/>
      <c r="M66" s="14"/>
    </row>
    <row r="67" spans="1:13" x14ac:dyDescent="0.25">
      <c r="A67" s="4576"/>
      <c r="B67" s="2112" t="s">
        <v>1734</v>
      </c>
      <c r="C67" s="2121">
        <v>2</v>
      </c>
      <c r="D67" s="2124"/>
      <c r="E67" s="4580"/>
      <c r="F67" s="2140"/>
      <c r="G67" s="2140"/>
      <c r="H67" s="192"/>
      <c r="I67" s="264"/>
      <c r="J67" s="14"/>
      <c r="K67" s="14"/>
      <c r="L67" s="14"/>
      <c r="M67" s="14"/>
    </row>
    <row r="68" spans="1:13" x14ac:dyDescent="0.25">
      <c r="A68" s="4575"/>
      <c r="B68" s="2111" t="s">
        <v>1735</v>
      </c>
      <c r="C68" s="2114">
        <v>3</v>
      </c>
      <c r="D68" s="2125"/>
      <c r="E68" s="4581"/>
      <c r="F68" s="2140"/>
      <c r="G68" s="2141"/>
      <c r="H68" s="2142"/>
      <c r="I68" s="264"/>
      <c r="J68" s="14"/>
      <c r="K68" s="14"/>
      <c r="L68" s="14"/>
      <c r="M68" s="14"/>
    </row>
    <row r="69" spans="1:13" x14ac:dyDescent="0.25">
      <c r="A69" s="4562" t="s">
        <v>1736</v>
      </c>
      <c r="B69" s="2159" t="s">
        <v>1737</v>
      </c>
      <c r="C69" s="2160">
        <v>0</v>
      </c>
      <c r="D69" s="2161" t="s">
        <v>1732</v>
      </c>
      <c r="E69" s="4577" t="s">
        <v>1736</v>
      </c>
      <c r="F69" s="2062" t="s">
        <v>1694</v>
      </c>
      <c r="G69" s="2160"/>
      <c r="H69" s="2170"/>
      <c r="I69" s="264"/>
      <c r="J69" s="14"/>
      <c r="K69" s="14"/>
      <c r="L69" s="14"/>
      <c r="M69" s="14"/>
    </row>
    <row r="70" spans="1:13" x14ac:dyDescent="0.25">
      <c r="A70" s="4563"/>
      <c r="B70" s="2162" t="s">
        <v>1733</v>
      </c>
      <c r="C70" s="2163">
        <v>1</v>
      </c>
      <c r="D70" s="2164"/>
      <c r="E70" s="4577"/>
      <c r="F70" s="943"/>
      <c r="G70" s="2171"/>
      <c r="H70" s="992"/>
      <c r="I70" s="264"/>
      <c r="J70" s="14"/>
      <c r="K70" s="14"/>
      <c r="L70" s="14"/>
      <c r="M70" s="14"/>
    </row>
    <row r="71" spans="1:13" x14ac:dyDescent="0.25">
      <c r="A71" s="4563"/>
      <c r="B71" s="2162" t="s">
        <v>1734</v>
      </c>
      <c r="C71" s="2163">
        <v>2</v>
      </c>
      <c r="D71" s="2164"/>
      <c r="E71" s="4577"/>
      <c r="F71" s="943"/>
      <c r="G71" s="2171"/>
      <c r="H71" s="992"/>
      <c r="I71" s="265"/>
      <c r="J71" s="2"/>
      <c r="K71" s="3"/>
      <c r="L71" s="14"/>
      <c r="M71" s="14"/>
    </row>
    <row r="72" spans="1:13" x14ac:dyDescent="0.25">
      <c r="A72" s="4564"/>
      <c r="B72" s="2165" t="s">
        <v>1738</v>
      </c>
      <c r="C72" s="2166">
        <v>3</v>
      </c>
      <c r="D72" s="2167"/>
      <c r="E72" s="4578"/>
      <c r="F72" s="2172"/>
      <c r="G72" s="310"/>
      <c r="H72" s="2173"/>
      <c r="I72" s="264"/>
      <c r="J72" s="2"/>
      <c r="L72" s="14"/>
      <c r="M72" s="14"/>
    </row>
    <row r="73" spans="1:13" x14ac:dyDescent="0.25">
      <c r="A73" s="4562" t="s">
        <v>1739</v>
      </c>
      <c r="B73" s="2126" t="s">
        <v>1639</v>
      </c>
      <c r="C73" s="2113" t="s">
        <v>12841</v>
      </c>
      <c r="D73" s="2120" t="s">
        <v>1740</v>
      </c>
      <c r="E73" s="4574" t="s">
        <v>1739</v>
      </c>
      <c r="F73" s="2143" t="s">
        <v>1694</v>
      </c>
      <c r="G73" s="2113"/>
      <c r="H73" s="2138"/>
      <c r="I73" s="264"/>
      <c r="J73" s="2"/>
      <c r="L73" s="14"/>
      <c r="M73" s="14"/>
    </row>
    <row r="74" spans="1:13" x14ac:dyDescent="0.25">
      <c r="A74" s="4563"/>
      <c r="B74" s="2127" t="s">
        <v>1741</v>
      </c>
      <c r="C74" s="2121" t="s">
        <v>12842</v>
      </c>
      <c r="D74" s="2124"/>
      <c r="E74" s="4576"/>
      <c r="F74" s="2144"/>
      <c r="G74" s="2140"/>
      <c r="H74" s="192"/>
      <c r="I74" s="264"/>
      <c r="J74" s="2"/>
      <c r="L74" s="14"/>
      <c r="M74" s="14"/>
    </row>
    <row r="75" spans="1:13" x14ac:dyDescent="0.25">
      <c r="A75" s="4564"/>
      <c r="B75" s="2128" t="s">
        <v>1742</v>
      </c>
      <c r="C75" s="2114" t="s">
        <v>12843</v>
      </c>
      <c r="D75" s="2125"/>
      <c r="E75" s="4575"/>
      <c r="F75" s="2145"/>
      <c r="G75" s="2140"/>
      <c r="H75" s="192"/>
      <c r="I75" s="264"/>
      <c r="J75" s="2"/>
      <c r="L75" s="14"/>
      <c r="M75" s="14"/>
    </row>
    <row r="76" spans="1:13" x14ac:dyDescent="0.25">
      <c r="A76" s="4562" t="s">
        <v>1743</v>
      </c>
      <c r="B76" s="2159" t="s">
        <v>1744</v>
      </c>
      <c r="C76" s="2160">
        <v>0</v>
      </c>
      <c r="D76" s="2161" t="s">
        <v>1745</v>
      </c>
      <c r="E76" s="4574" t="s">
        <v>1743</v>
      </c>
      <c r="F76" s="4572" t="s">
        <v>1694</v>
      </c>
      <c r="G76" s="143"/>
      <c r="H76" s="136"/>
      <c r="I76" s="264"/>
      <c r="J76" s="2"/>
      <c r="L76" s="14"/>
      <c r="M76" s="14"/>
    </row>
    <row r="77" spans="1:13" x14ac:dyDescent="0.25">
      <c r="A77" s="4564"/>
      <c r="B77" s="2165" t="s">
        <v>1746</v>
      </c>
      <c r="C77" s="2166">
        <v>1</v>
      </c>
      <c r="D77" s="2167"/>
      <c r="E77" s="4575"/>
      <c r="F77" s="4573"/>
      <c r="G77" s="86"/>
      <c r="H77" s="25"/>
      <c r="J77" s="2"/>
      <c r="L77" s="14"/>
      <c r="M77" s="14"/>
    </row>
    <row r="78" spans="1:13" x14ac:dyDescent="0.25">
      <c r="A78" s="4562" t="s">
        <v>1747</v>
      </c>
      <c r="B78" s="2126" t="s">
        <v>1748</v>
      </c>
      <c r="C78" s="2113">
        <v>0</v>
      </c>
      <c r="D78" s="2120" t="s">
        <v>1749</v>
      </c>
      <c r="E78" s="4585" t="s">
        <v>1747</v>
      </c>
      <c r="F78" s="2136" t="s">
        <v>1694</v>
      </c>
      <c r="G78" s="2113"/>
      <c r="H78" s="2138"/>
      <c r="I78" s="264"/>
      <c r="J78" s="2"/>
      <c r="L78" s="14"/>
      <c r="M78" s="14"/>
    </row>
    <row r="79" spans="1:13" x14ac:dyDescent="0.25">
      <c r="A79" s="4563"/>
      <c r="B79" s="2127" t="s">
        <v>1750</v>
      </c>
      <c r="C79" s="2121">
        <v>1</v>
      </c>
      <c r="D79" s="2124"/>
      <c r="E79" s="4577"/>
      <c r="F79" s="2140"/>
      <c r="G79" s="2140"/>
      <c r="H79" s="192"/>
      <c r="L79" s="14"/>
      <c r="M79" s="14"/>
    </row>
    <row r="80" spans="1:13" x14ac:dyDescent="0.25">
      <c r="A80" s="4563"/>
      <c r="B80" s="2127" t="s">
        <v>1751</v>
      </c>
      <c r="C80" s="2121">
        <v>2</v>
      </c>
      <c r="D80" s="2124"/>
      <c r="E80" s="4577"/>
      <c r="F80" s="2140"/>
      <c r="G80" s="2140"/>
      <c r="H80" s="192"/>
      <c r="L80" s="14"/>
      <c r="M80" s="14"/>
    </row>
    <row r="81" spans="1:13" x14ac:dyDescent="0.25">
      <c r="A81" s="4564"/>
      <c r="B81" s="2129" t="s">
        <v>1808</v>
      </c>
      <c r="C81" s="2114" t="s">
        <v>646</v>
      </c>
      <c r="D81" s="2125"/>
      <c r="E81" s="4578"/>
      <c r="F81" s="2141"/>
      <c r="G81" s="2141"/>
      <c r="H81" s="2142"/>
    </row>
    <row r="82" spans="1:13" ht="30" x14ac:dyDescent="0.25">
      <c r="A82" s="4560" t="s">
        <v>1752</v>
      </c>
      <c r="B82" s="2160" t="s">
        <v>1816</v>
      </c>
      <c r="C82" s="2160">
        <v>0</v>
      </c>
      <c r="D82" s="2161"/>
      <c r="E82" s="4562" t="s">
        <v>1752</v>
      </c>
      <c r="F82" s="2175" t="s">
        <v>1694</v>
      </c>
      <c r="G82" s="2163"/>
      <c r="H82" s="2176"/>
      <c r="I82" s="265"/>
      <c r="J82" s="2"/>
      <c r="L82" s="14"/>
      <c r="M82" s="14"/>
    </row>
    <row r="83" spans="1:13" x14ac:dyDescent="0.25">
      <c r="A83" s="4560"/>
      <c r="B83" s="2162" t="s">
        <v>1753</v>
      </c>
      <c r="C83" s="2163"/>
      <c r="D83" s="2164"/>
      <c r="E83" s="4563"/>
      <c r="F83" s="2171"/>
      <c r="G83" s="2171"/>
      <c r="H83" s="992"/>
      <c r="I83" s="265"/>
      <c r="J83" s="2"/>
      <c r="L83" s="14"/>
      <c r="M83" s="14"/>
    </row>
    <row r="84" spans="1:13" x14ac:dyDescent="0.25">
      <c r="A84" s="4560"/>
      <c r="B84" s="2162" t="s">
        <v>1754</v>
      </c>
      <c r="C84" s="2163"/>
      <c r="D84" s="2164"/>
      <c r="E84" s="4563"/>
      <c r="F84" s="2171"/>
      <c r="G84" s="2171"/>
      <c r="H84" s="992"/>
      <c r="I84" s="264"/>
      <c r="J84" s="2"/>
      <c r="L84" s="14"/>
      <c r="M84" s="14"/>
    </row>
    <row r="85" spans="1:13" x14ac:dyDescent="0.25">
      <c r="A85" s="4560"/>
      <c r="B85" s="2165" t="s">
        <v>1755</v>
      </c>
      <c r="C85" s="2166">
        <v>1</v>
      </c>
      <c r="D85" s="2167"/>
      <c r="E85" s="4564"/>
      <c r="F85" s="2171"/>
      <c r="G85" s="310"/>
      <c r="H85" s="2173"/>
      <c r="I85" s="264"/>
      <c r="J85" s="2"/>
      <c r="L85" s="14"/>
      <c r="M85" s="14"/>
    </row>
    <row r="86" spans="1:13" x14ac:dyDescent="0.25">
      <c r="A86" s="4560" t="s">
        <v>1756</v>
      </c>
      <c r="B86" s="2126" t="s">
        <v>1757</v>
      </c>
      <c r="C86" s="2121">
        <v>0</v>
      </c>
      <c r="D86" s="2130" t="s">
        <v>1758</v>
      </c>
      <c r="E86" s="4562" t="s">
        <v>1756</v>
      </c>
      <c r="F86" s="2136" t="s">
        <v>1694</v>
      </c>
      <c r="G86" s="2113"/>
      <c r="H86" s="2138"/>
      <c r="I86" s="264"/>
      <c r="J86" s="2"/>
      <c r="K86" s="14"/>
      <c r="L86" s="14"/>
      <c r="M86" s="14"/>
    </row>
    <row r="87" spans="1:13" x14ac:dyDescent="0.25">
      <c r="A87" s="4560"/>
      <c r="B87" s="2127" t="s">
        <v>1759</v>
      </c>
      <c r="C87" s="2121">
        <v>1</v>
      </c>
      <c r="D87" s="2131"/>
      <c r="E87" s="4563"/>
      <c r="F87" s="2140"/>
      <c r="G87" s="2140"/>
      <c r="H87" s="192"/>
      <c r="I87" s="264"/>
      <c r="J87" s="2"/>
      <c r="K87" s="14"/>
      <c r="L87" s="14"/>
      <c r="M87" s="14"/>
    </row>
    <row r="88" spans="1:13" x14ac:dyDescent="0.25">
      <c r="A88" s="4560"/>
      <c r="B88" s="2128" t="s">
        <v>1760</v>
      </c>
      <c r="C88" s="2121">
        <v>2</v>
      </c>
      <c r="D88" s="2131"/>
      <c r="E88" s="4564"/>
      <c r="F88" s="2141"/>
      <c r="G88" s="2141"/>
      <c r="H88" s="2142"/>
      <c r="I88" s="265"/>
      <c r="J88" s="2"/>
      <c r="K88" s="14"/>
      <c r="L88" s="14"/>
      <c r="M88" s="14"/>
    </row>
    <row r="89" spans="1:13" x14ac:dyDescent="0.25">
      <c r="A89" s="4560" t="s">
        <v>1761</v>
      </c>
      <c r="B89" s="2185" t="s">
        <v>1762</v>
      </c>
      <c r="C89" s="2160">
        <v>0</v>
      </c>
      <c r="D89" s="2161" t="s">
        <v>1221</v>
      </c>
      <c r="E89" s="4585" t="s">
        <v>1761</v>
      </c>
      <c r="F89" s="2062" t="s">
        <v>1694</v>
      </c>
      <c r="G89" s="2160"/>
      <c r="H89" s="2170"/>
      <c r="I89" s="265"/>
      <c r="J89" s="14"/>
      <c r="K89" s="14"/>
      <c r="L89" s="14"/>
      <c r="M89" s="14"/>
    </row>
    <row r="90" spans="1:13" x14ac:dyDescent="0.25">
      <c r="A90" s="4560"/>
      <c r="B90" s="2185" t="s">
        <v>1763</v>
      </c>
      <c r="C90" s="2163">
        <v>1</v>
      </c>
      <c r="D90" s="2164"/>
      <c r="E90" s="4577"/>
      <c r="F90" s="943"/>
      <c r="G90" s="2171"/>
      <c r="H90" s="992"/>
      <c r="I90" s="264"/>
      <c r="J90" s="14"/>
      <c r="K90" s="14"/>
      <c r="L90" s="14"/>
      <c r="M90" s="14"/>
    </row>
    <row r="91" spans="1:13" x14ac:dyDescent="0.25">
      <c r="A91" s="4560"/>
      <c r="B91" s="2185" t="s">
        <v>1764</v>
      </c>
      <c r="C91" s="2163">
        <v>2</v>
      </c>
      <c r="D91" s="2164"/>
      <c r="E91" s="4577"/>
      <c r="F91" s="943"/>
      <c r="G91" s="2171"/>
      <c r="H91" s="992"/>
      <c r="I91" s="264"/>
      <c r="J91" s="14"/>
      <c r="K91" s="14"/>
    </row>
    <row r="92" spans="1:13" x14ac:dyDescent="0.25">
      <c r="A92" s="4560"/>
      <c r="B92" s="2185"/>
      <c r="C92" s="310"/>
      <c r="D92" s="2186"/>
      <c r="E92" s="4578"/>
      <c r="F92" s="2172"/>
      <c r="G92" s="2171"/>
      <c r="H92" s="992"/>
      <c r="I92" s="264"/>
      <c r="J92" s="14"/>
      <c r="K92" s="14"/>
    </row>
    <row r="93" spans="1:13" x14ac:dyDescent="0.25">
      <c r="A93" s="4560" t="s">
        <v>1765</v>
      </c>
      <c r="B93" s="2126" t="s">
        <v>12844</v>
      </c>
      <c r="C93" s="2113"/>
      <c r="D93" s="2120"/>
      <c r="E93" s="4577" t="s">
        <v>1765</v>
      </c>
      <c r="F93" s="2092" t="s">
        <v>1694</v>
      </c>
      <c r="G93" s="2121"/>
      <c r="H93" s="2146"/>
      <c r="I93" s="264"/>
      <c r="J93" s="14"/>
      <c r="K93" s="14"/>
    </row>
    <row r="94" spans="1:13" x14ac:dyDescent="0.25">
      <c r="A94" s="4560"/>
      <c r="B94" s="2127" t="s">
        <v>1766</v>
      </c>
      <c r="C94" s="2121">
        <v>0</v>
      </c>
      <c r="D94" s="2122" t="s">
        <v>1221</v>
      </c>
      <c r="E94" s="4577"/>
      <c r="F94" s="2147"/>
      <c r="G94" s="2140"/>
      <c r="H94" s="192"/>
      <c r="I94" s="264"/>
      <c r="J94" s="14"/>
      <c r="K94" s="14"/>
    </row>
    <row r="95" spans="1:13" x14ac:dyDescent="0.25">
      <c r="A95" s="4560"/>
      <c r="B95" s="2127" t="s">
        <v>1767</v>
      </c>
      <c r="C95" s="2121">
        <v>1</v>
      </c>
      <c r="D95" s="2122" t="s">
        <v>1222</v>
      </c>
      <c r="E95" s="4577"/>
      <c r="F95" s="2147"/>
      <c r="G95" s="2140"/>
      <c r="H95" s="192"/>
      <c r="I95" s="264"/>
      <c r="J95" s="14"/>
      <c r="K95" s="14"/>
    </row>
    <row r="96" spans="1:13" x14ac:dyDescent="0.25">
      <c r="A96" s="4560"/>
      <c r="B96" s="2204" t="s">
        <v>1768</v>
      </c>
      <c r="C96" s="2206">
        <v>0</v>
      </c>
      <c r="D96" s="2207" t="s">
        <v>1221</v>
      </c>
      <c r="E96" s="4577"/>
      <c r="F96" s="2148"/>
      <c r="G96" s="2132"/>
      <c r="H96" s="2149"/>
      <c r="I96" s="264"/>
      <c r="J96" s="14"/>
      <c r="K96" s="14"/>
    </row>
    <row r="97" spans="1:11" x14ac:dyDescent="0.25">
      <c r="A97" s="4560"/>
      <c r="B97" s="2204" t="s">
        <v>1769</v>
      </c>
      <c r="C97" s="2206">
        <v>1</v>
      </c>
      <c r="D97" s="2207" t="s">
        <v>1222</v>
      </c>
      <c r="E97" s="4577"/>
      <c r="F97" s="2148"/>
      <c r="G97" s="2132"/>
      <c r="H97" s="2149"/>
      <c r="I97" s="264"/>
      <c r="J97" s="14"/>
      <c r="K97" s="14"/>
    </row>
    <row r="98" spans="1:11" x14ac:dyDescent="0.25">
      <c r="A98" s="4560"/>
      <c r="B98" s="2127" t="s">
        <v>1770</v>
      </c>
      <c r="C98" s="2121">
        <v>0</v>
      </c>
      <c r="D98" s="2122" t="s">
        <v>1221</v>
      </c>
      <c r="E98" s="4577"/>
      <c r="F98" s="2148"/>
      <c r="G98" s="2132"/>
      <c r="H98" s="2149"/>
      <c r="I98" s="264"/>
      <c r="J98" s="14"/>
      <c r="K98" s="14"/>
    </row>
    <row r="99" spans="1:11" x14ac:dyDescent="0.25">
      <c r="A99" s="4560"/>
      <c r="B99" s="2127" t="s">
        <v>1771</v>
      </c>
      <c r="C99" s="2121">
        <v>1</v>
      </c>
      <c r="D99" s="2122" t="s">
        <v>1222</v>
      </c>
      <c r="E99" s="4577"/>
      <c r="F99" s="2148"/>
      <c r="G99" s="2132"/>
      <c r="H99" s="2149"/>
      <c r="I99" s="264"/>
      <c r="J99" s="14"/>
      <c r="K99" s="14"/>
    </row>
    <row r="100" spans="1:11" x14ac:dyDescent="0.25">
      <c r="A100" s="4560"/>
      <c r="B100" s="2204" t="s">
        <v>1772</v>
      </c>
      <c r="C100" s="2206"/>
      <c r="D100" s="2207"/>
      <c r="E100" s="4577"/>
      <c r="F100" s="2148"/>
      <c r="G100" s="2132"/>
      <c r="H100" s="2149"/>
      <c r="I100" s="264"/>
      <c r="J100" s="14"/>
      <c r="K100" s="14"/>
    </row>
    <row r="101" spans="1:11" x14ac:dyDescent="0.25">
      <c r="A101" s="4560"/>
      <c r="B101" s="2205" t="s">
        <v>1773</v>
      </c>
      <c r="C101" s="2215"/>
      <c r="D101" s="2216"/>
      <c r="E101" s="4577"/>
      <c r="F101" s="2148"/>
      <c r="G101" s="2132"/>
      <c r="H101" s="2149"/>
      <c r="I101" s="264"/>
      <c r="J101" s="14"/>
      <c r="K101" s="14"/>
    </row>
    <row r="102" spans="1:11" x14ac:dyDescent="0.25">
      <c r="A102" s="4560"/>
      <c r="B102" s="2134" t="s">
        <v>1774</v>
      </c>
      <c r="C102" s="2135">
        <v>0</v>
      </c>
      <c r="D102" s="2133" t="s">
        <v>1779</v>
      </c>
      <c r="E102" s="4577"/>
      <c r="F102" s="2148"/>
      <c r="G102" s="2132"/>
      <c r="H102" s="2149"/>
      <c r="I102" s="264"/>
      <c r="J102" s="14"/>
      <c r="K102" s="14"/>
    </row>
    <row r="103" spans="1:11" x14ac:dyDescent="0.25">
      <c r="A103" s="4560"/>
      <c r="B103" s="2134" t="s">
        <v>1775</v>
      </c>
      <c r="C103" s="2135" t="s">
        <v>1778</v>
      </c>
      <c r="D103" s="2133" t="s">
        <v>1780</v>
      </c>
      <c r="E103" s="4577"/>
      <c r="F103" s="2148"/>
      <c r="G103" s="2132"/>
      <c r="H103" s="2149"/>
      <c r="I103" s="264"/>
      <c r="J103" s="14"/>
      <c r="K103" s="14"/>
    </row>
    <row r="104" spans="1:11" x14ac:dyDescent="0.25">
      <c r="A104" s="4560"/>
      <c r="B104" s="2205" t="s">
        <v>1776</v>
      </c>
      <c r="C104" s="2208">
        <v>0</v>
      </c>
      <c r="D104" s="2209" t="s">
        <v>1781</v>
      </c>
      <c r="E104" s="4577"/>
      <c r="F104" s="2148"/>
      <c r="G104" s="2132"/>
      <c r="H104" s="2149"/>
      <c r="I104" s="264"/>
      <c r="J104" s="14"/>
      <c r="K104" s="14"/>
    </row>
    <row r="105" spans="1:11" x14ac:dyDescent="0.25">
      <c r="A105" s="4591"/>
      <c r="B105" s="2210" t="s">
        <v>1777</v>
      </c>
      <c r="C105" s="2211">
        <v>1</v>
      </c>
      <c r="D105" s="2209" t="s">
        <v>1782</v>
      </c>
      <c r="E105" s="4577"/>
      <c r="F105" s="2148"/>
      <c r="G105" s="2132"/>
      <c r="H105" s="2149"/>
      <c r="I105" s="264"/>
      <c r="J105" s="14"/>
      <c r="K105" s="14"/>
    </row>
    <row r="106" spans="1:11" x14ac:dyDescent="0.25">
      <c r="A106" s="4560"/>
      <c r="B106" s="2212"/>
      <c r="C106" s="2213">
        <v>2</v>
      </c>
      <c r="D106" s="2214" t="s">
        <v>1783</v>
      </c>
      <c r="E106" s="4578"/>
      <c r="F106" s="2150"/>
      <c r="G106" s="2151"/>
      <c r="H106" s="2152"/>
      <c r="I106" s="264"/>
      <c r="J106" s="14"/>
      <c r="K106" s="14"/>
    </row>
    <row r="107" spans="1:11" x14ac:dyDescent="0.25">
      <c r="A107" s="4560" t="s">
        <v>1784</v>
      </c>
      <c r="B107" s="4592" t="s">
        <v>1785</v>
      </c>
      <c r="C107" s="2160">
        <v>0</v>
      </c>
      <c r="D107" s="2161" t="s">
        <v>1221</v>
      </c>
      <c r="E107" s="4585" t="s">
        <v>1784</v>
      </c>
      <c r="F107" s="2062" t="s">
        <v>1694</v>
      </c>
      <c r="G107" s="2160"/>
      <c r="H107" s="2170"/>
      <c r="I107" s="264"/>
      <c r="J107" s="14"/>
      <c r="K107" s="14"/>
    </row>
    <row r="108" spans="1:11" x14ac:dyDescent="0.25">
      <c r="A108" s="4560"/>
      <c r="B108" s="4592"/>
      <c r="C108" s="2166">
        <v>1</v>
      </c>
      <c r="D108" s="2169" t="s">
        <v>1222</v>
      </c>
      <c r="E108" s="4578"/>
      <c r="F108" s="943"/>
      <c r="G108" s="310"/>
      <c r="H108" s="2173"/>
      <c r="I108" s="264"/>
      <c r="J108" s="14"/>
      <c r="K108" s="14"/>
    </row>
    <row r="109" spans="1:11" ht="60" x14ac:dyDescent="0.25">
      <c r="A109" s="4591" t="s">
        <v>1786</v>
      </c>
      <c r="B109" s="2126" t="s">
        <v>1787</v>
      </c>
      <c r="C109" s="2113">
        <v>0</v>
      </c>
      <c r="D109" s="2217" t="s">
        <v>1788</v>
      </c>
      <c r="E109" s="4585" t="s">
        <v>1786</v>
      </c>
      <c r="F109" s="2092" t="s">
        <v>1694</v>
      </c>
      <c r="G109" s="2113"/>
      <c r="H109" s="2138"/>
      <c r="I109" s="264"/>
      <c r="J109" s="14"/>
      <c r="K109" s="14"/>
    </row>
    <row r="110" spans="1:11" x14ac:dyDescent="0.25">
      <c r="A110" s="4591"/>
      <c r="B110" s="2128" t="s">
        <v>1789</v>
      </c>
      <c r="C110" s="2114">
        <v>1</v>
      </c>
      <c r="D110" s="2125"/>
      <c r="E110" s="4578"/>
      <c r="F110" s="2153"/>
      <c r="G110" s="2141"/>
      <c r="H110" s="2142"/>
      <c r="I110" s="264"/>
      <c r="J110" s="14"/>
      <c r="K110" s="14"/>
    </row>
    <row r="111" spans="1:11" x14ac:dyDescent="0.25">
      <c r="A111" s="4560" t="s">
        <v>1790</v>
      </c>
      <c r="B111" s="2185" t="s">
        <v>1791</v>
      </c>
      <c r="C111" s="2163">
        <v>0</v>
      </c>
      <c r="D111" s="2189" t="s">
        <v>1793</v>
      </c>
      <c r="E111" s="4590" t="s">
        <v>1790</v>
      </c>
      <c r="F111" s="2062" t="s">
        <v>1694</v>
      </c>
      <c r="G111" s="2160"/>
      <c r="H111" s="2170"/>
      <c r="I111" s="264"/>
      <c r="J111" s="14"/>
      <c r="K111" s="14"/>
    </row>
    <row r="112" spans="1:11" x14ac:dyDescent="0.25">
      <c r="A112" s="4560"/>
      <c r="B112" s="2183" t="s">
        <v>1792</v>
      </c>
      <c r="C112" s="2163">
        <v>1</v>
      </c>
      <c r="D112" s="2189" t="s">
        <v>1794</v>
      </c>
      <c r="E112" s="4590"/>
      <c r="F112" s="2172"/>
      <c r="G112" s="310"/>
      <c r="H112" s="2173"/>
      <c r="I112" s="264"/>
      <c r="J112" s="14"/>
      <c r="K112" s="14"/>
    </row>
    <row r="113" spans="1:11" x14ac:dyDescent="0.25">
      <c r="A113" s="4560" t="s">
        <v>1795</v>
      </c>
      <c r="B113" s="2112" t="s">
        <v>1796</v>
      </c>
      <c r="C113" s="2113">
        <v>0</v>
      </c>
      <c r="D113" s="2120" t="s">
        <v>1797</v>
      </c>
      <c r="E113" s="4590" t="s">
        <v>1795</v>
      </c>
      <c r="F113" s="2092" t="s">
        <v>1694</v>
      </c>
      <c r="G113" s="2113"/>
      <c r="H113" s="2138"/>
      <c r="I113" s="264"/>
      <c r="J113" s="14"/>
      <c r="K113" s="14"/>
    </row>
    <row r="114" spans="1:11" x14ac:dyDescent="0.25">
      <c r="A114" s="4560"/>
      <c r="B114" s="2112" t="s">
        <v>1798</v>
      </c>
      <c r="C114" s="2121">
        <v>1</v>
      </c>
      <c r="D114" s="2124"/>
      <c r="E114" s="4590"/>
      <c r="F114" s="2147"/>
      <c r="G114" s="2140"/>
      <c r="H114" s="192"/>
      <c r="I114" s="264"/>
      <c r="J114" s="14"/>
      <c r="K114" s="14"/>
    </row>
    <row r="115" spans="1:11" x14ac:dyDescent="0.25">
      <c r="A115" s="4560"/>
      <c r="B115" s="2112" t="s">
        <v>1799</v>
      </c>
      <c r="C115" s="2121">
        <v>4</v>
      </c>
      <c r="D115" s="2124"/>
      <c r="E115" s="4590"/>
      <c r="F115" s="2148"/>
      <c r="G115" s="2132"/>
      <c r="H115" s="2149"/>
      <c r="I115" s="264"/>
      <c r="J115" s="14"/>
      <c r="K115" s="14"/>
    </row>
    <row r="116" spans="1:11" x14ac:dyDescent="0.25">
      <c r="A116" s="4560"/>
      <c r="B116" s="2112" t="s">
        <v>1800</v>
      </c>
      <c r="C116" s="2121">
        <v>5</v>
      </c>
      <c r="D116" s="2124"/>
      <c r="E116" s="4590"/>
      <c r="F116" s="2148"/>
      <c r="G116" s="2132"/>
      <c r="H116" s="2149"/>
      <c r="I116" s="264"/>
      <c r="J116" s="14"/>
      <c r="K116" s="14"/>
    </row>
    <row r="117" spans="1:11" x14ac:dyDescent="0.25">
      <c r="A117" s="4560"/>
      <c r="B117" s="2111" t="s">
        <v>1801</v>
      </c>
      <c r="C117" s="2114">
        <v>6</v>
      </c>
      <c r="D117" s="2125"/>
      <c r="E117" s="4590"/>
      <c r="F117" s="2150"/>
      <c r="G117" s="2151"/>
      <c r="H117" s="2152"/>
      <c r="I117" s="264"/>
      <c r="J117" s="14"/>
      <c r="K117" s="14"/>
    </row>
    <row r="118" spans="1:11" x14ac:dyDescent="0.25">
      <c r="A118" s="4560" t="s">
        <v>1802</v>
      </c>
      <c r="B118" s="4071" t="s">
        <v>1803</v>
      </c>
      <c r="C118" s="2160">
        <v>0</v>
      </c>
      <c r="D118" s="2161" t="s">
        <v>1221</v>
      </c>
      <c r="E118" s="4590" t="s">
        <v>1802</v>
      </c>
      <c r="F118" s="2062" t="s">
        <v>1694</v>
      </c>
      <c r="G118" s="2163"/>
      <c r="H118" s="2176"/>
      <c r="I118" s="264"/>
      <c r="J118" s="14"/>
      <c r="K118" s="14"/>
    </row>
    <row r="119" spans="1:11" x14ac:dyDescent="0.25">
      <c r="A119" s="4560"/>
      <c r="B119" s="4095"/>
      <c r="C119" s="2166">
        <v>1</v>
      </c>
      <c r="D119" s="2169" t="s">
        <v>1222</v>
      </c>
      <c r="E119" s="4590"/>
      <c r="F119" s="2190"/>
      <c r="G119" s="2191"/>
      <c r="H119" s="2192"/>
      <c r="I119" s="264"/>
      <c r="J119" s="14"/>
      <c r="K119" s="14"/>
    </row>
    <row r="120" spans="1:11" ht="15.75" thickBot="1" x14ac:dyDescent="0.3">
      <c r="A120" s="2077"/>
      <c r="B120" s="2077" t="s">
        <v>12894</v>
      </c>
      <c r="C120" s="2080"/>
      <c r="D120" s="2077"/>
      <c r="G120" s="14"/>
      <c r="H120" s="14"/>
      <c r="I120" s="264"/>
      <c r="J120" s="14"/>
      <c r="K120" s="14"/>
    </row>
    <row r="121" spans="1:11" ht="15.75" customHeight="1" thickBot="1" x14ac:dyDescent="0.3">
      <c r="A121" s="2218" t="s">
        <v>1720</v>
      </c>
      <c r="B121" s="4588" t="s">
        <v>1721</v>
      </c>
      <c r="C121" s="4589"/>
      <c r="D121" s="2219"/>
      <c r="E121" s="4588"/>
      <c r="F121" s="4589"/>
      <c r="G121" s="14"/>
      <c r="H121" s="14"/>
      <c r="I121" s="264"/>
      <c r="J121" s="14"/>
      <c r="K121" s="14"/>
    </row>
    <row r="122" spans="1:11" ht="15" customHeight="1" thickBot="1" x14ac:dyDescent="0.3">
      <c r="A122" s="2220" t="s">
        <v>1722</v>
      </c>
      <c r="B122" s="2228" t="s">
        <v>1723</v>
      </c>
      <c r="C122" s="2219"/>
      <c r="D122" s="2221">
        <v>0</v>
      </c>
      <c r="E122" s="2228" t="s">
        <v>1646</v>
      </c>
      <c r="F122" s="2219"/>
      <c r="G122" s="14"/>
      <c r="H122" s="14"/>
      <c r="I122" s="264"/>
      <c r="J122" s="14"/>
      <c r="K122" s="14"/>
    </row>
    <row r="123" spans="1:11" ht="15" customHeight="1" x14ac:dyDescent="0.25">
      <c r="A123" s="2229" t="s">
        <v>1724</v>
      </c>
      <c r="B123" s="2230" t="s">
        <v>1725</v>
      </c>
      <c r="C123" s="2231"/>
      <c r="D123" s="2222">
        <v>0</v>
      </c>
      <c r="E123" s="2230" t="s">
        <v>1648</v>
      </c>
      <c r="F123" s="2231"/>
      <c r="G123" s="14"/>
      <c r="H123" s="14"/>
      <c r="I123" s="264"/>
      <c r="J123" s="14"/>
      <c r="K123" s="14"/>
    </row>
    <row r="124" spans="1:11" ht="15.75" customHeight="1" x14ac:dyDescent="0.25">
      <c r="A124" s="2232"/>
      <c r="B124" s="2015"/>
      <c r="C124" s="2222"/>
      <c r="D124" s="2222">
        <v>2</v>
      </c>
      <c r="E124" s="2015" t="s">
        <v>1649</v>
      </c>
      <c r="F124" s="2222"/>
    </row>
    <row r="125" spans="1:11" ht="15" customHeight="1" thickBot="1" x14ac:dyDescent="0.3">
      <c r="A125" s="2220"/>
      <c r="B125" s="2016"/>
      <c r="C125" s="2221"/>
      <c r="D125" s="2221">
        <v>4</v>
      </c>
      <c r="E125" s="2016" t="s">
        <v>1650</v>
      </c>
      <c r="F125" s="2221"/>
    </row>
    <row r="126" spans="1:11" ht="60" x14ac:dyDescent="0.25">
      <c r="A126" s="2229" t="s">
        <v>1726</v>
      </c>
      <c r="B126" s="2230" t="s">
        <v>1727</v>
      </c>
      <c r="C126" s="2231"/>
      <c r="D126" s="2222">
        <v>0</v>
      </c>
      <c r="E126" s="2230" t="s">
        <v>12845</v>
      </c>
      <c r="F126" s="2231"/>
    </row>
    <row r="127" spans="1:11" ht="15.75" customHeight="1" x14ac:dyDescent="0.25">
      <c r="A127" s="2232"/>
      <c r="B127" s="2015"/>
      <c r="C127" s="2222"/>
      <c r="D127" s="2222" t="s">
        <v>646</v>
      </c>
      <c r="E127" s="2015" t="s">
        <v>646</v>
      </c>
      <c r="F127" s="2222"/>
    </row>
    <row r="128" spans="1:11" ht="15" customHeight="1" thickBot="1" x14ac:dyDescent="0.3">
      <c r="A128" s="2220"/>
      <c r="B128" s="2016"/>
      <c r="C128" s="2221"/>
      <c r="D128" s="2221">
        <v>5</v>
      </c>
      <c r="E128" s="2016" t="s">
        <v>12846</v>
      </c>
      <c r="F128" s="2221"/>
    </row>
    <row r="129" spans="1:9" ht="15.75" customHeight="1" x14ac:dyDescent="0.25">
      <c r="A129" s="2233" t="s">
        <v>1656</v>
      </c>
      <c r="B129" s="2230" t="s">
        <v>12847</v>
      </c>
      <c r="C129" s="2231"/>
      <c r="D129" s="2222">
        <v>0</v>
      </c>
      <c r="E129" s="2230" t="s">
        <v>12848</v>
      </c>
      <c r="F129" s="2231"/>
    </row>
    <row r="130" spans="1:9" ht="15" customHeight="1" thickBot="1" x14ac:dyDescent="0.3">
      <c r="A130" s="2225"/>
      <c r="B130" s="2016"/>
      <c r="C130" s="2221"/>
      <c r="D130" s="2221">
        <v>1</v>
      </c>
      <c r="E130" s="2016" t="s">
        <v>12849</v>
      </c>
      <c r="F130" s="2221"/>
    </row>
    <row r="131" spans="1:9" ht="15.75" customHeight="1" x14ac:dyDescent="0.25">
      <c r="A131" s="2233" t="s">
        <v>1658</v>
      </c>
      <c r="B131" s="2230" t="s">
        <v>12850</v>
      </c>
      <c r="C131" s="2231"/>
      <c r="D131" s="2222">
        <v>0</v>
      </c>
      <c r="E131" s="2230" t="s">
        <v>12848</v>
      </c>
      <c r="F131" s="2231"/>
    </row>
    <row r="132" spans="1:9" ht="15" customHeight="1" thickBot="1" x14ac:dyDescent="0.3">
      <c r="A132" s="2225"/>
      <c r="B132" s="2016"/>
      <c r="C132" s="2221"/>
      <c r="D132" s="2221">
        <v>1</v>
      </c>
      <c r="E132" s="2016" t="s">
        <v>12849</v>
      </c>
      <c r="F132" s="2221"/>
    </row>
    <row r="133" spans="1:9" ht="15" customHeight="1" x14ac:dyDescent="0.25">
      <c r="A133" s="2233" t="s">
        <v>1660</v>
      </c>
      <c r="B133" s="2230" t="s">
        <v>1731</v>
      </c>
      <c r="C133" s="2231"/>
      <c r="D133" s="2222">
        <v>0</v>
      </c>
      <c r="E133" s="2230" t="s">
        <v>1732</v>
      </c>
      <c r="F133" s="2231"/>
      <c r="I133"/>
    </row>
    <row r="134" spans="1:9" ht="15" customHeight="1" x14ac:dyDescent="0.25">
      <c r="A134" s="2234"/>
      <c r="B134" s="2015"/>
      <c r="C134" s="2222"/>
      <c r="D134" s="2222">
        <v>1</v>
      </c>
      <c r="E134" s="2015" t="s">
        <v>1733</v>
      </c>
      <c r="F134" s="2222"/>
      <c r="I134"/>
    </row>
    <row r="135" spans="1:9" ht="15.75" customHeight="1" x14ac:dyDescent="0.25">
      <c r="A135" s="2234"/>
      <c r="B135" s="2015"/>
      <c r="C135" s="2222"/>
      <c r="D135" s="2222">
        <v>2</v>
      </c>
      <c r="E135" s="2015" t="s">
        <v>1734</v>
      </c>
      <c r="F135" s="2222"/>
      <c r="I135"/>
    </row>
    <row r="136" spans="1:9" ht="15" customHeight="1" thickBot="1" x14ac:dyDescent="0.3">
      <c r="A136" s="2225"/>
      <c r="B136" s="2016"/>
      <c r="C136" s="2221"/>
      <c r="D136" s="2221">
        <v>3</v>
      </c>
      <c r="E136" s="2016" t="s">
        <v>1735</v>
      </c>
      <c r="F136" s="2221"/>
      <c r="I136"/>
    </row>
    <row r="137" spans="1:9" ht="15" customHeight="1" x14ac:dyDescent="0.25">
      <c r="A137" s="2233" t="s">
        <v>1662</v>
      </c>
      <c r="B137" s="2230" t="s">
        <v>1737</v>
      </c>
      <c r="C137" s="2231"/>
      <c r="D137" s="2222">
        <v>0</v>
      </c>
      <c r="E137" s="2230" t="s">
        <v>1732</v>
      </c>
      <c r="F137" s="2231"/>
      <c r="I137"/>
    </row>
    <row r="138" spans="1:9" ht="15" customHeight="1" x14ac:dyDescent="0.25">
      <c r="A138" s="2234"/>
      <c r="B138" s="2015"/>
      <c r="C138" s="2222"/>
      <c r="D138" s="2222">
        <v>1</v>
      </c>
      <c r="E138" s="2015" t="s">
        <v>1733</v>
      </c>
      <c r="F138" s="2222"/>
      <c r="I138"/>
    </row>
    <row r="139" spans="1:9" ht="15.75" customHeight="1" x14ac:dyDescent="0.25">
      <c r="A139" s="2234"/>
      <c r="B139" s="2015"/>
      <c r="C139" s="2222"/>
      <c r="D139" s="2222">
        <v>2</v>
      </c>
      <c r="E139" s="2015" t="s">
        <v>1734</v>
      </c>
      <c r="F139" s="2222"/>
      <c r="I139"/>
    </row>
    <row r="140" spans="1:9" ht="15" customHeight="1" thickBot="1" x14ac:dyDescent="0.3">
      <c r="A140" s="2225"/>
      <c r="B140" s="2016"/>
      <c r="C140" s="2221"/>
      <c r="D140" s="2221">
        <v>3</v>
      </c>
      <c r="E140" s="2016" t="s">
        <v>1738</v>
      </c>
      <c r="F140" s="2221"/>
      <c r="I140"/>
    </row>
    <row r="141" spans="1:9" ht="15" customHeight="1" x14ac:dyDescent="0.25">
      <c r="A141" s="2233" t="s">
        <v>1664</v>
      </c>
      <c r="B141" s="2230" t="s">
        <v>1639</v>
      </c>
      <c r="C141" s="2231"/>
      <c r="D141" s="2222" t="s">
        <v>12888</v>
      </c>
      <c r="E141" s="2230" t="s">
        <v>12851</v>
      </c>
      <c r="F141" s="2231"/>
      <c r="I141"/>
    </row>
    <row r="142" spans="1:9" ht="15.75" customHeight="1" x14ac:dyDescent="0.25">
      <c r="A142" s="2234"/>
      <c r="B142" s="2015"/>
      <c r="C142" s="2222"/>
      <c r="D142" s="2222" t="s">
        <v>12889</v>
      </c>
      <c r="E142" s="2015" t="s">
        <v>1741</v>
      </c>
      <c r="F142" s="2222"/>
      <c r="I142"/>
    </row>
    <row r="143" spans="1:9" ht="15" customHeight="1" thickBot="1" x14ac:dyDescent="0.3">
      <c r="A143" s="2225"/>
      <c r="B143" s="2016"/>
      <c r="C143" s="2221"/>
      <c r="D143" s="2221" t="s">
        <v>12890</v>
      </c>
      <c r="E143" s="2016" t="s">
        <v>1742</v>
      </c>
      <c r="F143" s="2221"/>
      <c r="I143"/>
    </row>
    <row r="144" spans="1:9" ht="15.75" customHeight="1" x14ac:dyDescent="0.25">
      <c r="A144" s="2233" t="s">
        <v>1667</v>
      </c>
      <c r="B144" s="2230" t="s">
        <v>1744</v>
      </c>
      <c r="C144" s="2231"/>
      <c r="D144" s="2222">
        <v>0</v>
      </c>
      <c r="E144" s="2230" t="s">
        <v>1745</v>
      </c>
      <c r="F144" s="2231"/>
      <c r="I144"/>
    </row>
    <row r="145" spans="1:9" ht="15" customHeight="1" thickBot="1" x14ac:dyDescent="0.3">
      <c r="A145" s="2225"/>
      <c r="B145" s="2016"/>
      <c r="C145" s="2221"/>
      <c r="D145" s="2221">
        <v>1</v>
      </c>
      <c r="E145" s="2016" t="s">
        <v>12852</v>
      </c>
      <c r="F145" s="2221"/>
      <c r="I145"/>
    </row>
    <row r="146" spans="1:9" ht="15" customHeight="1" x14ac:dyDescent="0.25">
      <c r="A146" s="2233" t="s">
        <v>1669</v>
      </c>
      <c r="B146" s="2230" t="s">
        <v>1748</v>
      </c>
      <c r="C146" s="2231"/>
      <c r="D146" s="2223">
        <v>0</v>
      </c>
      <c r="E146" s="2230" t="s">
        <v>1749</v>
      </c>
      <c r="F146" s="2231"/>
      <c r="I146"/>
    </row>
    <row r="147" spans="1:9" ht="15.75" customHeight="1" x14ac:dyDescent="0.25">
      <c r="A147" s="2234"/>
      <c r="B147" s="2015"/>
      <c r="C147" s="2222"/>
      <c r="D147" s="2223">
        <v>1</v>
      </c>
      <c r="E147" s="2015" t="s">
        <v>1750</v>
      </c>
      <c r="F147" s="2222"/>
      <c r="I147"/>
    </row>
    <row r="148" spans="1:9" ht="15" customHeight="1" thickBot="1" x14ac:dyDescent="0.3">
      <c r="A148" s="2225"/>
      <c r="B148" s="2016"/>
      <c r="C148" s="2221"/>
      <c r="D148" s="2224">
        <v>2</v>
      </c>
      <c r="E148" s="2016" t="s">
        <v>1751</v>
      </c>
      <c r="F148" s="2221"/>
      <c r="I148"/>
    </row>
    <row r="149" spans="1:9" ht="60" x14ac:dyDescent="0.25">
      <c r="A149" s="2233" t="s">
        <v>1671</v>
      </c>
      <c r="B149" s="2230" t="s">
        <v>12853</v>
      </c>
      <c r="C149" s="2231"/>
      <c r="D149" s="2223">
        <v>0</v>
      </c>
      <c r="E149" s="2230" t="s">
        <v>12854</v>
      </c>
      <c r="F149" s="2231"/>
      <c r="I149"/>
    </row>
    <row r="150" spans="1:9" ht="45.75" thickBot="1" x14ac:dyDescent="0.3">
      <c r="A150" s="2225"/>
      <c r="B150" s="2016"/>
      <c r="C150" s="2221"/>
      <c r="D150" s="2224">
        <v>1</v>
      </c>
      <c r="E150" s="2016" t="s">
        <v>12855</v>
      </c>
      <c r="F150" s="2221"/>
      <c r="I150"/>
    </row>
    <row r="151" spans="1:9" ht="90" x14ac:dyDescent="0.25">
      <c r="A151" s="2233" t="s">
        <v>1673</v>
      </c>
      <c r="B151" s="2230" t="s">
        <v>12856</v>
      </c>
      <c r="C151" s="2231"/>
      <c r="D151" s="2223">
        <v>0</v>
      </c>
      <c r="E151" s="2230" t="s">
        <v>12857</v>
      </c>
      <c r="F151" s="2231"/>
      <c r="I151"/>
    </row>
    <row r="152" spans="1:9" ht="75.75" thickBot="1" x14ac:dyDescent="0.3">
      <c r="A152" s="2225"/>
      <c r="B152" s="2016"/>
      <c r="C152" s="2221"/>
      <c r="D152" s="2224">
        <v>1</v>
      </c>
      <c r="E152" s="2016" t="s">
        <v>12858</v>
      </c>
      <c r="F152" s="2221"/>
      <c r="I152"/>
    </row>
    <row r="153" spans="1:9" ht="45" x14ac:dyDescent="0.25">
      <c r="A153" s="2233" t="s">
        <v>1675</v>
      </c>
      <c r="B153" s="2230" t="s">
        <v>12859</v>
      </c>
      <c r="C153" s="2231"/>
      <c r="D153" s="2223">
        <v>0</v>
      </c>
      <c r="E153" s="2230" t="s">
        <v>12860</v>
      </c>
      <c r="F153" s="2231"/>
      <c r="I153"/>
    </row>
    <row r="154" spans="1:9" ht="30.75" thickBot="1" x14ac:dyDescent="0.3">
      <c r="A154" s="2225"/>
      <c r="B154" s="2016"/>
      <c r="C154" s="2221"/>
      <c r="D154" s="2224">
        <v>1</v>
      </c>
      <c r="E154" s="2016" t="s">
        <v>12861</v>
      </c>
      <c r="F154" s="2221"/>
      <c r="I154"/>
    </row>
    <row r="155" spans="1:9" ht="45" x14ac:dyDescent="0.25">
      <c r="A155" s="2233" t="s">
        <v>1677</v>
      </c>
      <c r="B155" s="2230" t="s">
        <v>12862</v>
      </c>
      <c r="C155" s="2231"/>
      <c r="D155" s="2223">
        <v>0</v>
      </c>
      <c r="E155" s="2230" t="s">
        <v>12860</v>
      </c>
      <c r="F155" s="2231"/>
      <c r="I155"/>
    </row>
    <row r="156" spans="1:9" ht="45" x14ac:dyDescent="0.25">
      <c r="A156" s="2234"/>
      <c r="B156" s="2015"/>
      <c r="C156" s="2222"/>
      <c r="D156" s="2223">
        <v>1</v>
      </c>
      <c r="E156" s="2015" t="s">
        <v>1782</v>
      </c>
      <c r="F156" s="2222"/>
      <c r="I156"/>
    </row>
    <row r="157" spans="1:9" ht="45" x14ac:dyDescent="0.25">
      <c r="A157" s="2234"/>
      <c r="B157" s="2015"/>
      <c r="C157" s="2222"/>
      <c r="D157" s="2223">
        <v>2</v>
      </c>
      <c r="E157" s="2015" t="s">
        <v>1783</v>
      </c>
      <c r="F157" s="2222"/>
      <c r="I157"/>
    </row>
    <row r="158" spans="1:9" ht="75.75" thickBot="1" x14ac:dyDescent="0.3">
      <c r="A158" s="2225"/>
      <c r="B158" s="2016"/>
      <c r="C158" s="2221"/>
      <c r="D158" s="2224">
        <v>3</v>
      </c>
      <c r="E158" s="2016" t="s">
        <v>12863</v>
      </c>
      <c r="F158" s="2221"/>
      <c r="I158"/>
    </row>
    <row r="159" spans="1:9" ht="330" x14ac:dyDescent="0.25">
      <c r="A159" s="2233" t="s">
        <v>1679</v>
      </c>
      <c r="B159" s="2235" t="s">
        <v>12864</v>
      </c>
      <c r="C159" s="2236"/>
      <c r="D159" s="2223">
        <v>0</v>
      </c>
      <c r="E159" s="2230" t="s">
        <v>12865</v>
      </c>
      <c r="F159" s="2231"/>
      <c r="I159"/>
    </row>
    <row r="160" spans="1:9" ht="135" x14ac:dyDescent="0.25">
      <c r="A160" s="2234"/>
      <c r="B160" s="2237"/>
      <c r="C160" s="2226"/>
      <c r="D160" s="2223"/>
      <c r="E160" s="2015" t="s">
        <v>12866</v>
      </c>
      <c r="F160" s="2222"/>
      <c r="I160"/>
    </row>
    <row r="161" spans="1:9" x14ac:dyDescent="0.25">
      <c r="A161" s="2234"/>
      <c r="B161" s="2237"/>
      <c r="C161" s="2226"/>
      <c r="D161" s="2223"/>
      <c r="E161" s="2015"/>
      <c r="F161" s="2222"/>
      <c r="I161"/>
    </row>
    <row r="162" spans="1:9" ht="375" x14ac:dyDescent="0.25">
      <c r="A162" s="2234"/>
      <c r="B162" s="2237"/>
      <c r="C162" s="2226"/>
      <c r="D162" s="2223"/>
      <c r="E162" s="2015" t="s">
        <v>12867</v>
      </c>
      <c r="F162" s="2222"/>
      <c r="I162"/>
    </row>
    <row r="163" spans="1:9" ht="375" x14ac:dyDescent="0.25">
      <c r="A163" s="2234"/>
      <c r="B163" s="2237"/>
      <c r="C163" s="2226"/>
      <c r="D163" s="2223">
        <v>1</v>
      </c>
      <c r="E163" s="2015" t="s">
        <v>12868</v>
      </c>
      <c r="F163" s="2222"/>
      <c r="I163"/>
    </row>
    <row r="164" spans="1:9" ht="375" x14ac:dyDescent="0.25">
      <c r="A164" s="2234"/>
      <c r="B164" s="2237"/>
      <c r="C164" s="2226"/>
      <c r="D164" s="2223"/>
      <c r="E164" s="2015" t="s">
        <v>12869</v>
      </c>
      <c r="F164" s="2222"/>
      <c r="I164"/>
    </row>
    <row r="165" spans="1:9" x14ac:dyDescent="0.25">
      <c r="A165" s="2234"/>
      <c r="B165" s="2237"/>
      <c r="C165" s="2226"/>
      <c r="D165" s="2223"/>
      <c r="E165" s="2015"/>
      <c r="F165" s="2222"/>
      <c r="I165"/>
    </row>
    <row r="166" spans="1:9" ht="375" x14ac:dyDescent="0.25">
      <c r="A166" s="2234"/>
      <c r="B166" s="2237"/>
      <c r="C166" s="2226"/>
      <c r="D166" s="2223"/>
      <c r="E166" s="2015" t="s">
        <v>12867</v>
      </c>
      <c r="F166" s="2222"/>
      <c r="I166"/>
    </row>
    <row r="167" spans="1:9" ht="135" x14ac:dyDescent="0.25">
      <c r="A167" s="2234"/>
      <c r="B167" s="2237"/>
      <c r="C167" s="2226"/>
      <c r="D167" s="2223"/>
      <c r="E167" s="2015" t="s">
        <v>12866</v>
      </c>
      <c r="F167" s="2222"/>
      <c r="I167"/>
    </row>
    <row r="168" spans="1:9" x14ac:dyDescent="0.25">
      <c r="A168" s="2234"/>
      <c r="B168" s="2237"/>
      <c r="C168" s="2226"/>
      <c r="D168" s="2223"/>
      <c r="E168" s="2015"/>
      <c r="F168" s="2222"/>
      <c r="I168"/>
    </row>
    <row r="169" spans="1:9" ht="225" x14ac:dyDescent="0.25">
      <c r="A169" s="2234"/>
      <c r="B169" s="2237"/>
      <c r="C169" s="2226"/>
      <c r="D169" s="2223"/>
      <c r="E169" s="2015" t="s">
        <v>12870</v>
      </c>
      <c r="F169" s="2222"/>
      <c r="I169"/>
    </row>
    <row r="170" spans="1:9" ht="135" x14ac:dyDescent="0.25">
      <c r="A170" s="2234"/>
      <c r="B170" s="2237"/>
      <c r="C170" s="2226"/>
      <c r="D170" s="2223">
        <v>2</v>
      </c>
      <c r="E170" s="2015" t="s">
        <v>12866</v>
      </c>
      <c r="F170" s="2222"/>
      <c r="I170"/>
    </row>
    <row r="171" spans="1:9" x14ac:dyDescent="0.25">
      <c r="A171" s="2234"/>
      <c r="B171" s="2237"/>
      <c r="C171" s="2226"/>
      <c r="D171" s="2223"/>
      <c r="E171" s="2238"/>
      <c r="F171" s="2239"/>
      <c r="I171"/>
    </row>
    <row r="172" spans="1:9" x14ac:dyDescent="0.25">
      <c r="A172" s="2234"/>
      <c r="B172" s="2237"/>
      <c r="C172" s="2226"/>
      <c r="D172" s="2223"/>
      <c r="E172" s="2238"/>
      <c r="F172" s="2239"/>
      <c r="I172"/>
    </row>
    <row r="173" spans="1:9" x14ac:dyDescent="0.25">
      <c r="A173" s="2234"/>
      <c r="B173" s="2237"/>
      <c r="C173" s="2226"/>
      <c r="D173" s="2223"/>
      <c r="E173" s="2238"/>
      <c r="F173" s="2239"/>
      <c r="I173"/>
    </row>
    <row r="174" spans="1:9" ht="15.75" thickBot="1" x14ac:dyDescent="0.3">
      <c r="A174" s="2225"/>
      <c r="B174" s="2240"/>
      <c r="C174" s="2241"/>
      <c r="D174" s="2224">
        <v>9</v>
      </c>
      <c r="E174" s="2242"/>
      <c r="F174" s="2243"/>
      <c r="I174"/>
    </row>
    <row r="175" spans="1:9" ht="409.6" thickBot="1" x14ac:dyDescent="0.3">
      <c r="A175" s="2233" t="s">
        <v>1681</v>
      </c>
      <c r="B175" s="2235" t="s">
        <v>12871</v>
      </c>
      <c r="C175" s="2236"/>
      <c r="D175" s="2224">
        <v>0</v>
      </c>
      <c r="E175" s="2228" t="s">
        <v>12872</v>
      </c>
      <c r="F175" s="2219"/>
      <c r="I175"/>
    </row>
    <row r="176" spans="1:9" ht="330.75" thickBot="1" x14ac:dyDescent="0.3">
      <c r="A176" s="2225"/>
      <c r="B176" s="2240"/>
      <c r="C176" s="2241"/>
      <c r="D176" s="2224">
        <v>1</v>
      </c>
      <c r="E176" s="2228" t="s">
        <v>1789</v>
      </c>
      <c r="F176" s="2219"/>
      <c r="I176"/>
    </row>
    <row r="177" spans="1:9" ht="330" x14ac:dyDescent="0.25">
      <c r="A177" s="2233" t="s">
        <v>1683</v>
      </c>
      <c r="B177" s="2235" t="s">
        <v>12873</v>
      </c>
      <c r="C177" s="2236"/>
      <c r="D177" s="2223">
        <v>0</v>
      </c>
      <c r="E177" s="2230" t="s">
        <v>12874</v>
      </c>
      <c r="F177" s="2231"/>
      <c r="I177"/>
    </row>
    <row r="178" spans="1:9" x14ac:dyDescent="0.25">
      <c r="A178" s="2234"/>
      <c r="B178" s="2237"/>
      <c r="C178" s="2226"/>
      <c r="D178" s="2223"/>
      <c r="E178" s="2015"/>
      <c r="F178" s="2222"/>
      <c r="I178"/>
    </row>
    <row r="179" spans="1:9" ht="409.5" x14ac:dyDescent="0.25">
      <c r="A179" s="2234"/>
      <c r="B179" s="2237"/>
      <c r="C179" s="2226"/>
      <c r="D179" s="2223"/>
      <c r="E179" s="2015" t="s">
        <v>12875</v>
      </c>
      <c r="F179" s="2222"/>
      <c r="I179"/>
    </row>
    <row r="180" spans="1:9" ht="15.75" thickBot="1" x14ac:dyDescent="0.3">
      <c r="A180" s="2225"/>
      <c r="B180" s="2240"/>
      <c r="C180" s="2241"/>
      <c r="D180" s="2224">
        <v>1</v>
      </c>
      <c r="E180" s="2242"/>
      <c r="F180" s="2243"/>
      <c r="I180"/>
    </row>
    <row r="181" spans="1:9" ht="15.75" thickBot="1" x14ac:dyDescent="0.3">
      <c r="A181" s="2225" t="s">
        <v>1691</v>
      </c>
      <c r="B181" s="2244" t="s">
        <v>1694</v>
      </c>
      <c r="C181" s="2245"/>
      <c r="D181" s="2224"/>
      <c r="E181" s="2228"/>
      <c r="F181" s="2219"/>
      <c r="I181"/>
    </row>
    <row r="182" spans="1:9" ht="15.75" thickBot="1" x14ac:dyDescent="0.3">
      <c r="A182" s="2233" t="s">
        <v>1693</v>
      </c>
      <c r="B182" s="2226" t="s">
        <v>12876</v>
      </c>
      <c r="C182" s="2246">
        <v>0</v>
      </c>
      <c r="D182" s="2247"/>
      <c r="E182" s="2248"/>
      <c r="F182" s="2221" t="s">
        <v>1646</v>
      </c>
      <c r="I182"/>
    </row>
    <row r="183" spans="1:9" ht="15.75" thickBot="1" x14ac:dyDescent="0.3">
      <c r="A183" s="2234"/>
      <c r="B183" s="2227" t="s">
        <v>12891</v>
      </c>
      <c r="C183" s="2246">
        <v>1</v>
      </c>
      <c r="D183" s="2247"/>
      <c r="E183" s="2248"/>
      <c r="F183" s="2221" t="s">
        <v>12877</v>
      </c>
      <c r="I183"/>
    </row>
    <row r="184" spans="1:9" ht="15.75" thickBot="1" x14ac:dyDescent="0.3">
      <c r="A184" s="2234"/>
      <c r="B184" s="2227" t="s">
        <v>12892</v>
      </c>
      <c r="C184" s="2246">
        <v>2</v>
      </c>
      <c r="D184" s="2247"/>
      <c r="E184" s="2248"/>
      <c r="F184" s="2221" t="s">
        <v>12878</v>
      </c>
      <c r="I184"/>
    </row>
    <row r="185" spans="1:9" ht="15.75" thickBot="1" x14ac:dyDescent="0.3">
      <c r="A185" s="2234"/>
      <c r="B185" s="2227" t="s">
        <v>12893</v>
      </c>
      <c r="C185" s="2246" t="s">
        <v>12879</v>
      </c>
      <c r="D185" s="2247"/>
      <c r="E185" s="2248"/>
      <c r="F185" s="2221" t="s">
        <v>12880</v>
      </c>
      <c r="I185"/>
    </row>
    <row r="186" spans="1:9" ht="15.75" thickBot="1" x14ac:dyDescent="0.3">
      <c r="A186" s="2234"/>
      <c r="B186" s="2222"/>
      <c r="C186" s="2246">
        <v>4</v>
      </c>
      <c r="D186" s="2247"/>
      <c r="E186" s="2248"/>
      <c r="F186" s="2221" t="s">
        <v>12881</v>
      </c>
      <c r="I186"/>
    </row>
    <row r="187" spans="1:9" ht="15.75" thickBot="1" x14ac:dyDescent="0.3">
      <c r="A187" s="2234"/>
      <c r="B187" s="2222"/>
      <c r="C187" s="2246" t="s">
        <v>12882</v>
      </c>
      <c r="D187" s="2247"/>
      <c r="E187" s="2248"/>
      <c r="F187" s="2221" t="s">
        <v>12883</v>
      </c>
      <c r="I187"/>
    </row>
    <row r="188" spans="1:9" ht="15.75" thickBot="1" x14ac:dyDescent="0.3">
      <c r="A188" s="2234"/>
      <c r="B188" s="2222"/>
      <c r="C188" s="2246" t="s">
        <v>12884</v>
      </c>
      <c r="D188" s="2247"/>
      <c r="E188" s="2248"/>
      <c r="F188" s="2221" t="s">
        <v>12885</v>
      </c>
      <c r="I188"/>
    </row>
    <row r="189" spans="1:9" ht="45.75" thickBot="1" x14ac:dyDescent="0.3">
      <c r="A189" s="2234"/>
      <c r="B189" s="2222"/>
      <c r="C189" s="2246" t="s">
        <v>12886</v>
      </c>
      <c r="D189" s="2247"/>
      <c r="E189" s="2248"/>
      <c r="F189" s="2221" t="s">
        <v>12887</v>
      </c>
      <c r="I189"/>
    </row>
    <row r="190" spans="1:9" ht="15.75" thickBot="1" x14ac:dyDescent="0.3">
      <c r="A190" s="2225"/>
      <c r="B190" s="2221"/>
      <c r="C190" s="2246" t="s">
        <v>1778</v>
      </c>
      <c r="D190" s="2247"/>
      <c r="E190" s="2248"/>
      <c r="F190" s="2221" t="s">
        <v>2283</v>
      </c>
      <c r="I190"/>
    </row>
  </sheetData>
  <mergeCells count="74">
    <mergeCell ref="A3:A9"/>
    <mergeCell ref="B3:B9"/>
    <mergeCell ref="A10:A12"/>
    <mergeCell ref="B10:B12"/>
    <mergeCell ref="B121:C121"/>
    <mergeCell ref="A69:A72"/>
    <mergeCell ref="A73:A75"/>
    <mergeCell ref="A76:A77"/>
    <mergeCell ref="A65:A68"/>
    <mergeCell ref="A29:A30"/>
    <mergeCell ref="A26:A27"/>
    <mergeCell ref="A33:A34"/>
    <mergeCell ref="A31:A32"/>
    <mergeCell ref="E121:F121"/>
    <mergeCell ref="E118:E119"/>
    <mergeCell ref="E111:E112"/>
    <mergeCell ref="E93:E106"/>
    <mergeCell ref="A93:A106"/>
    <mergeCell ref="E113:E117"/>
    <mergeCell ref="A113:A117"/>
    <mergeCell ref="A118:A119"/>
    <mergeCell ref="B118:B119"/>
    <mergeCell ref="A107:A108"/>
    <mergeCell ref="B107:B108"/>
    <mergeCell ref="A109:A110"/>
    <mergeCell ref="A111:A112"/>
    <mergeCell ref="E109:E110"/>
    <mergeCell ref="E107:E108"/>
    <mergeCell ref="E78:E81"/>
    <mergeCell ref="A89:A92"/>
    <mergeCell ref="A86:A88"/>
    <mergeCell ref="A82:A85"/>
    <mergeCell ref="A78:A81"/>
    <mergeCell ref="E89:E92"/>
    <mergeCell ref="E86:E88"/>
    <mergeCell ref="E82:E85"/>
    <mergeCell ref="F26:F27"/>
    <mergeCell ref="E39:E40"/>
    <mergeCell ref="E37:E38"/>
    <mergeCell ref="E35:E36"/>
    <mergeCell ref="E33:E34"/>
    <mergeCell ref="E31:E32"/>
    <mergeCell ref="F61:F62"/>
    <mergeCell ref="E63:E64"/>
    <mergeCell ref="B61:B62"/>
    <mergeCell ref="A61:A62"/>
    <mergeCell ref="E61:E62"/>
    <mergeCell ref="A63:A64"/>
    <mergeCell ref="F76:F77"/>
    <mergeCell ref="E76:E77"/>
    <mergeCell ref="E73:E75"/>
    <mergeCell ref="E69:E72"/>
    <mergeCell ref="E65:E68"/>
    <mergeCell ref="I35:I36"/>
    <mergeCell ref="I52:I53"/>
    <mergeCell ref="I54:I55"/>
    <mergeCell ref="A43:A51"/>
    <mergeCell ref="I37:I38"/>
    <mergeCell ref="I39:I40"/>
    <mergeCell ref="I41:I42"/>
    <mergeCell ref="I43:I51"/>
    <mergeCell ref="A54:A55"/>
    <mergeCell ref="A52:A53"/>
    <mergeCell ref="A37:A38"/>
    <mergeCell ref="A39:A40"/>
    <mergeCell ref="B39:B40"/>
    <mergeCell ref="F43:F51"/>
    <mergeCell ref="B52:B53"/>
    <mergeCell ref="A35:A36"/>
    <mergeCell ref="F41:F42"/>
    <mergeCell ref="B29:B30"/>
    <mergeCell ref="B35:B36"/>
    <mergeCell ref="B37:B38"/>
    <mergeCell ref="B33:B34"/>
  </mergeCell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16"/>
  <dimension ref="A1:B62"/>
  <sheetViews>
    <sheetView zoomScale="75" zoomScaleNormal="75" workbookViewId="0">
      <selection activeCell="A49" sqref="A49"/>
    </sheetView>
  </sheetViews>
  <sheetFormatPr baseColWidth="10" defaultColWidth="11.42578125" defaultRowHeight="15" x14ac:dyDescent="0.25"/>
  <cols>
    <col min="1" max="1" width="255.7109375" bestFit="1" customWidth="1"/>
  </cols>
  <sheetData>
    <row r="1" spans="1:1" ht="26.25" x14ac:dyDescent="0.25">
      <c r="A1" s="1789" t="s">
        <v>12310</v>
      </c>
    </row>
    <row r="2" spans="1:1" ht="45" x14ac:dyDescent="0.25">
      <c r="A2" s="1782" t="s">
        <v>12311</v>
      </c>
    </row>
    <row r="3" spans="1:1" ht="75" x14ac:dyDescent="0.25">
      <c r="A3" s="1782" t="s">
        <v>11992</v>
      </c>
    </row>
    <row r="4" spans="1:1" x14ac:dyDescent="0.25">
      <c r="A4" s="1786" t="s">
        <v>11993</v>
      </c>
    </row>
    <row r="5" spans="1:1" ht="45" x14ac:dyDescent="0.25">
      <c r="A5" s="1782" t="s">
        <v>11994</v>
      </c>
    </row>
    <row r="6" spans="1:1" x14ac:dyDescent="0.25">
      <c r="A6" s="1782"/>
    </row>
    <row r="7" spans="1:1" x14ac:dyDescent="0.25">
      <c r="A7" s="367"/>
    </row>
    <row r="8" spans="1:1" x14ac:dyDescent="0.25">
      <c r="A8" s="367"/>
    </row>
    <row r="9" spans="1:1" x14ac:dyDescent="0.25">
      <c r="A9" s="367"/>
    </row>
    <row r="10" spans="1:1" x14ac:dyDescent="0.25">
      <c r="A10" s="367"/>
    </row>
    <row r="11" spans="1:1" x14ac:dyDescent="0.25">
      <c r="A11" s="367"/>
    </row>
    <row r="12" spans="1:1" x14ac:dyDescent="0.25">
      <c r="A12" s="367"/>
    </row>
    <row r="13" spans="1:1" x14ac:dyDescent="0.25">
      <c r="A13" s="367"/>
    </row>
    <row r="14" spans="1:1" x14ac:dyDescent="0.25">
      <c r="A14" s="367"/>
    </row>
    <row r="15" spans="1:1" x14ac:dyDescent="0.25">
      <c r="A15" s="367"/>
    </row>
    <row r="16" spans="1:1" x14ac:dyDescent="0.25">
      <c r="A16" s="367"/>
    </row>
    <row r="17" spans="1:1" x14ac:dyDescent="0.25">
      <c r="A17" s="367"/>
    </row>
    <row r="18" spans="1:1" x14ac:dyDescent="0.25">
      <c r="A18" s="367"/>
    </row>
    <row r="19" spans="1:1" x14ac:dyDescent="0.25">
      <c r="A19" s="367"/>
    </row>
    <row r="20" spans="1:1" x14ac:dyDescent="0.25">
      <c r="A20" s="367"/>
    </row>
    <row r="21" spans="1:1" x14ac:dyDescent="0.25">
      <c r="A21" s="367"/>
    </row>
    <row r="22" spans="1:1" x14ac:dyDescent="0.25">
      <c r="A22" s="367"/>
    </row>
    <row r="23" spans="1:1" x14ac:dyDescent="0.25">
      <c r="A23" s="367"/>
    </row>
    <row r="24" spans="1:1" x14ac:dyDescent="0.25">
      <c r="A24" s="367"/>
    </row>
    <row r="25" spans="1:1" x14ac:dyDescent="0.25">
      <c r="A25" s="367"/>
    </row>
    <row r="26" spans="1:1" x14ac:dyDescent="0.25">
      <c r="A26" s="367"/>
    </row>
    <row r="27" spans="1:1" x14ac:dyDescent="0.25">
      <c r="A27" s="367"/>
    </row>
    <row r="28" spans="1:1" x14ac:dyDescent="0.25">
      <c r="A28" s="367"/>
    </row>
    <row r="29" spans="1:1" x14ac:dyDescent="0.25">
      <c r="A29" s="1782" t="s">
        <v>11995</v>
      </c>
    </row>
    <row r="30" spans="1:1" x14ac:dyDescent="0.25">
      <c r="A30" s="413"/>
    </row>
    <row r="31" spans="1:1" x14ac:dyDescent="0.25">
      <c r="A31" s="413"/>
    </row>
    <row r="32" spans="1:1" x14ac:dyDescent="0.25">
      <c r="A32" s="413"/>
    </row>
    <row r="33" spans="1:1" x14ac:dyDescent="0.25">
      <c r="A33" s="413"/>
    </row>
    <row r="34" spans="1:1" x14ac:dyDescent="0.25">
      <c r="A34" s="413"/>
    </row>
    <row r="35" spans="1:1" x14ac:dyDescent="0.25">
      <c r="A35" s="413"/>
    </row>
    <row r="36" spans="1:1" x14ac:dyDescent="0.25">
      <c r="A36" s="413"/>
    </row>
    <row r="37" spans="1:1" x14ac:dyDescent="0.25">
      <c r="A37" s="413"/>
    </row>
    <row r="38" spans="1:1" x14ac:dyDescent="0.25">
      <c r="A38" s="413"/>
    </row>
    <row r="39" spans="1:1" x14ac:dyDescent="0.25">
      <c r="A39" s="413"/>
    </row>
    <row r="40" spans="1:1" x14ac:dyDescent="0.25">
      <c r="A40" s="413"/>
    </row>
    <row r="41" spans="1:1" x14ac:dyDescent="0.25">
      <c r="A41" s="413"/>
    </row>
    <row r="42" spans="1:1" x14ac:dyDescent="0.25">
      <c r="A42" s="413"/>
    </row>
    <row r="43" spans="1:1" x14ac:dyDescent="0.25">
      <c r="A43" s="413"/>
    </row>
    <row r="44" spans="1:1" x14ac:dyDescent="0.25">
      <c r="A44" s="413"/>
    </row>
    <row r="45" spans="1:1" x14ac:dyDescent="0.25">
      <c r="A45" s="413"/>
    </row>
    <row r="46" spans="1:1" x14ac:dyDescent="0.25">
      <c r="A46" s="413"/>
    </row>
    <row r="47" spans="1:1" x14ac:dyDescent="0.25">
      <c r="A47" s="413"/>
    </row>
    <row r="48" spans="1:1" x14ac:dyDescent="0.25">
      <c r="A48" s="413" t="s">
        <v>11996</v>
      </c>
    </row>
    <row r="49" spans="1:2" x14ac:dyDescent="0.25">
      <c r="A49" s="413" t="s">
        <v>12312</v>
      </c>
    </row>
    <row r="50" spans="1:2" x14ac:dyDescent="0.25">
      <c r="A50" s="413" t="s">
        <v>11997</v>
      </c>
    </row>
    <row r="51" spans="1:2" x14ac:dyDescent="0.25">
      <c r="A51" s="413" t="s">
        <v>12313</v>
      </c>
    </row>
    <row r="52" spans="1:2" x14ac:dyDescent="0.25">
      <c r="A52" s="413" t="s">
        <v>11998</v>
      </c>
    </row>
    <row r="53" spans="1:2" x14ac:dyDescent="0.25">
      <c r="A53" s="413" t="s">
        <v>11999</v>
      </c>
    </row>
    <row r="54" spans="1:2" x14ac:dyDescent="0.25">
      <c r="A54" s="413" t="s">
        <v>12000</v>
      </c>
    </row>
    <row r="55" spans="1:2" x14ac:dyDescent="0.25">
      <c r="A55" s="413" t="s">
        <v>12001</v>
      </c>
    </row>
    <row r="56" spans="1:2" x14ac:dyDescent="0.25">
      <c r="A56" s="413" t="s">
        <v>12002</v>
      </c>
    </row>
    <row r="57" spans="1:2" x14ac:dyDescent="0.25">
      <c r="A57" s="413" t="s">
        <v>12314</v>
      </c>
    </row>
    <row r="58" spans="1:2" x14ac:dyDescent="0.25">
      <c r="A58" s="413" t="s">
        <v>12003</v>
      </c>
    </row>
    <row r="59" spans="1:2" x14ac:dyDescent="0.25">
      <c r="A59" s="413" t="s">
        <v>12315</v>
      </c>
    </row>
    <row r="60" spans="1:2" x14ac:dyDescent="0.25">
      <c r="A60" s="413" t="s">
        <v>12004</v>
      </c>
    </row>
    <row r="62" spans="1:2" ht="15.75" thickBot="1" x14ac:dyDescent="0.3">
      <c r="A62" s="1770"/>
      <c r="B62" s="1788"/>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24"/>
  <dimension ref="A1:B95"/>
  <sheetViews>
    <sheetView topLeftCell="A67" zoomScale="75" zoomScaleNormal="75" workbookViewId="0">
      <selection activeCell="A68" sqref="A68"/>
    </sheetView>
  </sheetViews>
  <sheetFormatPr baseColWidth="10" defaultColWidth="11.42578125" defaultRowHeight="15" x14ac:dyDescent="0.25"/>
  <cols>
    <col min="1" max="1" width="252.85546875" customWidth="1"/>
    <col min="2" max="2" width="189.85546875" customWidth="1"/>
  </cols>
  <sheetData>
    <row r="1" spans="1:1" ht="26.25" x14ac:dyDescent="0.25">
      <c r="A1" s="1779" t="s">
        <v>11957</v>
      </c>
    </row>
    <row r="2" spans="1:1" x14ac:dyDescent="0.25">
      <c r="A2" s="1782" t="s">
        <v>12247</v>
      </c>
    </row>
    <row r="3" spans="1:1" x14ac:dyDescent="0.25">
      <c r="A3" s="1780"/>
    </row>
    <row r="4" spans="1:1" x14ac:dyDescent="0.25">
      <c r="A4" s="367"/>
    </row>
    <row r="5" spans="1:1" x14ac:dyDescent="0.25">
      <c r="A5" s="367"/>
    </row>
    <row r="6" spans="1:1" x14ac:dyDescent="0.25">
      <c r="A6" s="367"/>
    </row>
    <row r="7" spans="1:1" x14ac:dyDescent="0.25">
      <c r="A7" s="367"/>
    </row>
    <row r="8" spans="1:1" x14ac:dyDescent="0.25">
      <c r="A8" s="367"/>
    </row>
    <row r="9" spans="1:1" x14ac:dyDescent="0.25">
      <c r="A9" s="367"/>
    </row>
    <row r="10" spans="1:1" x14ac:dyDescent="0.25">
      <c r="A10" s="367"/>
    </row>
    <row r="11" spans="1:1" x14ac:dyDescent="0.25">
      <c r="A11" s="367"/>
    </row>
    <row r="12" spans="1:1" x14ac:dyDescent="0.25">
      <c r="A12" s="367"/>
    </row>
    <row r="13" spans="1:1" x14ac:dyDescent="0.25">
      <c r="A13" s="367"/>
    </row>
    <row r="14" spans="1:1" x14ac:dyDescent="0.25">
      <c r="A14" s="367"/>
    </row>
    <row r="15" spans="1:1" x14ac:dyDescent="0.25">
      <c r="A15" s="367"/>
    </row>
    <row r="16" spans="1:1" x14ac:dyDescent="0.25">
      <c r="A16" s="367"/>
    </row>
    <row r="17" spans="1:1" x14ac:dyDescent="0.25">
      <c r="A17" s="367"/>
    </row>
    <row r="39" spans="1:1" x14ac:dyDescent="0.25">
      <c r="A39" s="1780" t="s">
        <v>11958</v>
      </c>
    </row>
    <row r="40" spans="1:1" ht="22.5" x14ac:dyDescent="0.25">
      <c r="A40" s="1781" t="s">
        <v>11959</v>
      </c>
    </row>
    <row r="41" spans="1:1" x14ac:dyDescent="0.25">
      <c r="A41" s="1782" t="s">
        <v>12248</v>
      </c>
    </row>
    <row r="42" spans="1:1" x14ac:dyDescent="0.25">
      <c r="A42" s="1782" t="s">
        <v>12249</v>
      </c>
    </row>
    <row r="43" spans="1:1" x14ac:dyDescent="0.25">
      <c r="A43" s="1782" t="s">
        <v>11960</v>
      </c>
    </row>
    <row r="44" spans="1:1" x14ac:dyDescent="0.25">
      <c r="A44" s="1782" t="s">
        <v>11961</v>
      </c>
    </row>
    <row r="45" spans="1:1" x14ac:dyDescent="0.25">
      <c r="A45" s="1782" t="s">
        <v>11962</v>
      </c>
    </row>
    <row r="46" spans="1:1" x14ac:dyDescent="0.25">
      <c r="A46" s="1782" t="s">
        <v>11963</v>
      </c>
    </row>
    <row r="47" spans="1:1" ht="15.75" thickBot="1" x14ac:dyDescent="0.3">
      <c r="A47" s="1782" t="s">
        <v>11964</v>
      </c>
    </row>
    <row r="48" spans="1:1" ht="15.75" thickBot="1" x14ac:dyDescent="0.3">
      <c r="A48" s="1783"/>
    </row>
    <row r="49" spans="1:2" ht="30" x14ac:dyDescent="0.25">
      <c r="A49" s="1782" t="s">
        <v>12250</v>
      </c>
    </row>
    <row r="50" spans="1:2" x14ac:dyDescent="0.25">
      <c r="A50" s="1782" t="s">
        <v>11965</v>
      </c>
    </row>
    <row r="51" spans="1:2" x14ac:dyDescent="0.25">
      <c r="A51" s="1782" t="s">
        <v>11966</v>
      </c>
    </row>
    <row r="52" spans="1:2" x14ac:dyDescent="0.25">
      <c r="A52" s="1782" t="s">
        <v>11967</v>
      </c>
    </row>
    <row r="53" spans="1:2" x14ac:dyDescent="0.25">
      <c r="A53" s="1782" t="s">
        <v>11968</v>
      </c>
    </row>
    <row r="54" spans="1:2" ht="15.75" thickBot="1" x14ac:dyDescent="0.3">
      <c r="A54" s="1782" t="s">
        <v>11969</v>
      </c>
    </row>
    <row r="55" spans="1:2" ht="15.75" thickBot="1" x14ac:dyDescent="0.3">
      <c r="A55" s="1783"/>
    </row>
    <row r="56" spans="1:2" x14ac:dyDescent="0.25">
      <c r="A56" s="1782" t="s">
        <v>11970</v>
      </c>
    </row>
    <row r="57" spans="1:2" ht="22.5" x14ac:dyDescent="0.25">
      <c r="A57" s="1781" t="s">
        <v>11971</v>
      </c>
    </row>
    <row r="58" spans="1:2" x14ac:dyDescent="0.25">
      <c r="A58" s="1782" t="s">
        <v>12251</v>
      </c>
    </row>
    <row r="59" spans="1:2" x14ac:dyDescent="0.25">
      <c r="A59" s="4601" t="s">
        <v>12246</v>
      </c>
      <c r="B59" s="3903"/>
    </row>
    <row r="60" spans="1:2" ht="15.75" thickBot="1" x14ac:dyDescent="0.3">
      <c r="A60" s="1769" t="s">
        <v>8745</v>
      </c>
      <c r="B60" s="1769" t="s">
        <v>8746</v>
      </c>
    </row>
    <row r="61" spans="1:2" ht="15.75" thickBot="1" x14ac:dyDescent="0.3">
      <c r="A61" s="1770" t="s">
        <v>8747</v>
      </c>
      <c r="B61" s="1771" t="s">
        <v>12252</v>
      </c>
    </row>
    <row r="62" spans="1:2" ht="15.75" thickBot="1" x14ac:dyDescent="0.3">
      <c r="A62" s="1770" t="s">
        <v>7073</v>
      </c>
      <c r="B62" s="1771" t="s">
        <v>8668</v>
      </c>
    </row>
    <row r="63" spans="1:2" ht="15.75" thickBot="1" x14ac:dyDescent="0.3">
      <c r="A63" s="1770" t="s">
        <v>7074</v>
      </c>
      <c r="B63" s="1771" t="s">
        <v>12253</v>
      </c>
    </row>
    <row r="64" spans="1:2" ht="15.75" thickBot="1" x14ac:dyDescent="0.3">
      <c r="A64" s="1770" t="s">
        <v>7075</v>
      </c>
      <c r="B64" s="1771" t="s">
        <v>12253</v>
      </c>
    </row>
    <row r="65" spans="1:2" ht="15.75" thickBot="1" x14ac:dyDescent="0.3">
      <c r="A65" s="1770" t="s">
        <v>8748</v>
      </c>
      <c r="B65" s="1771" t="s">
        <v>12254</v>
      </c>
    </row>
    <row r="66" spans="1:2" ht="15.75" thickBot="1" x14ac:dyDescent="0.3">
      <c r="A66" s="1770" t="s">
        <v>8750</v>
      </c>
      <c r="B66" s="1771" t="s">
        <v>12255</v>
      </c>
    </row>
    <row r="67" spans="1:2" ht="15.75" thickBot="1" x14ac:dyDescent="0.3">
      <c r="A67" s="1770" t="s">
        <v>8751</v>
      </c>
      <c r="B67" s="1771">
        <v>0</v>
      </c>
    </row>
    <row r="68" spans="1:2" ht="30" x14ac:dyDescent="0.25">
      <c r="A68" s="1782" t="s">
        <v>12256</v>
      </c>
    </row>
    <row r="69" spans="1:2" ht="30" x14ac:dyDescent="0.25">
      <c r="A69" s="1782" t="s">
        <v>12257</v>
      </c>
    </row>
    <row r="70" spans="1:2" ht="45.75" thickBot="1" x14ac:dyDescent="0.3">
      <c r="A70" s="1782" t="s">
        <v>12258</v>
      </c>
    </row>
    <row r="71" spans="1:2" ht="15.75" thickBot="1" x14ac:dyDescent="0.3">
      <c r="A71" s="1783"/>
    </row>
    <row r="72" spans="1:2" x14ac:dyDescent="0.25">
      <c r="A72" s="1782" t="s">
        <v>11972</v>
      </c>
    </row>
    <row r="73" spans="1:2" ht="22.5" x14ac:dyDescent="0.25">
      <c r="A73" s="1781" t="s">
        <v>11973</v>
      </c>
    </row>
    <row r="74" spans="1:2" ht="30" x14ac:dyDescent="0.25">
      <c r="A74" s="1782" t="s">
        <v>12259</v>
      </c>
    </row>
    <row r="75" spans="1:2" x14ac:dyDescent="0.25">
      <c r="A75" s="1782" t="s">
        <v>12260</v>
      </c>
    </row>
    <row r="76" spans="1:2" ht="30" x14ac:dyDescent="0.25">
      <c r="A76" s="1782" t="s">
        <v>12261</v>
      </c>
    </row>
    <row r="77" spans="1:2" x14ac:dyDescent="0.25">
      <c r="A77" s="1768" t="s">
        <v>11974</v>
      </c>
    </row>
    <row r="78" spans="1:2" ht="15.75" thickBot="1" x14ac:dyDescent="0.3">
      <c r="A78" s="1769" t="s">
        <v>11975</v>
      </c>
      <c r="B78" s="1769" t="s">
        <v>1103</v>
      </c>
    </row>
    <row r="79" spans="1:2" ht="15.75" thickBot="1" x14ac:dyDescent="0.3">
      <c r="A79" s="1770" t="s">
        <v>11976</v>
      </c>
      <c r="B79" s="1770" t="s">
        <v>11977</v>
      </c>
    </row>
    <row r="80" spans="1:2" ht="15.75" thickBot="1" x14ac:dyDescent="0.3">
      <c r="A80" s="1770" t="s">
        <v>11978</v>
      </c>
      <c r="B80" s="1770" t="s">
        <v>11979</v>
      </c>
    </row>
    <row r="81" spans="1:2" ht="15.75" thickBot="1" x14ac:dyDescent="0.3">
      <c r="A81" s="1770" t="s">
        <v>11980</v>
      </c>
      <c r="B81" s="1770" t="s">
        <v>11981</v>
      </c>
    </row>
    <row r="82" spans="1:2" ht="15.75" thickBot="1" x14ac:dyDescent="0.3">
      <c r="A82" s="1770" t="s">
        <v>11982</v>
      </c>
      <c r="B82" s="1770" t="s">
        <v>11983</v>
      </c>
    </row>
    <row r="83" spans="1:2" ht="15.75" thickBot="1" x14ac:dyDescent="0.3">
      <c r="A83" s="1770" t="s">
        <v>11984</v>
      </c>
      <c r="B83" s="1770" t="s">
        <v>12262</v>
      </c>
    </row>
    <row r="84" spans="1:2" ht="15.75" thickBot="1" x14ac:dyDescent="0.3">
      <c r="A84" s="1770" t="s">
        <v>11985</v>
      </c>
      <c r="B84" s="1770" t="s">
        <v>12263</v>
      </c>
    </row>
    <row r="85" spans="1:2" ht="15.75" thickBot="1" x14ac:dyDescent="0.3">
      <c r="A85" s="1770" t="s">
        <v>11986</v>
      </c>
      <c r="B85" s="1770" t="s">
        <v>1103</v>
      </c>
    </row>
    <row r="86" spans="1:2" ht="30" x14ac:dyDescent="0.25">
      <c r="A86" s="1782" t="s">
        <v>12264</v>
      </c>
    </row>
    <row r="87" spans="1:2" x14ac:dyDescent="0.25">
      <c r="A87" s="1782" t="s">
        <v>11987</v>
      </c>
    </row>
    <row r="88" spans="1:2" x14ac:dyDescent="0.25">
      <c r="A88" s="1782" t="s">
        <v>11988</v>
      </c>
    </row>
    <row r="89" spans="1:2" x14ac:dyDescent="0.25">
      <c r="A89" s="1782" t="s">
        <v>11989</v>
      </c>
    </row>
    <row r="90" spans="1:2" x14ac:dyDescent="0.25">
      <c r="A90" s="1782" t="s">
        <v>11990</v>
      </c>
    </row>
    <row r="91" spans="1:2" ht="15.75" thickBot="1" x14ac:dyDescent="0.3">
      <c r="A91" s="1782" t="s">
        <v>11991</v>
      </c>
    </row>
    <row r="92" spans="1:2" ht="15.75" thickBot="1" x14ac:dyDescent="0.3">
      <c r="A92" s="1783"/>
    </row>
    <row r="93" spans="1:2" ht="30.75" thickBot="1" x14ac:dyDescent="0.3">
      <c r="A93" s="1782" t="s">
        <v>12265</v>
      </c>
    </row>
    <row r="94" spans="1:2" ht="15.75" thickBot="1" x14ac:dyDescent="0.3">
      <c r="A94" s="1784"/>
    </row>
    <row r="95" spans="1:2" ht="15.75" thickBot="1" x14ac:dyDescent="0.3">
      <c r="A95" s="1773"/>
      <c r="B95" s="1774"/>
    </row>
  </sheetData>
  <mergeCells count="1">
    <mergeCell ref="A59:B59"/>
  </mergeCell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25"/>
  <dimension ref="A1:B59"/>
  <sheetViews>
    <sheetView topLeftCell="A7" zoomScale="75" zoomScaleNormal="75" workbookViewId="0">
      <selection activeCell="A32" sqref="A32"/>
    </sheetView>
  </sheetViews>
  <sheetFormatPr baseColWidth="10" defaultColWidth="11.42578125" defaultRowHeight="15" x14ac:dyDescent="0.25"/>
  <cols>
    <col min="1" max="1" width="248.85546875" customWidth="1"/>
  </cols>
  <sheetData>
    <row r="1" spans="1:1" ht="26.25" x14ac:dyDescent="0.25">
      <c r="A1" s="1779" t="s">
        <v>11936</v>
      </c>
    </row>
    <row r="2" spans="1:1" ht="30" x14ac:dyDescent="0.25">
      <c r="A2" s="1782" t="s">
        <v>11937</v>
      </c>
    </row>
    <row r="3" spans="1:1" x14ac:dyDescent="0.25">
      <c r="A3" s="1780"/>
    </row>
    <row r="4" spans="1:1" x14ac:dyDescent="0.25">
      <c r="A4" s="367"/>
    </row>
    <row r="5" spans="1:1" x14ac:dyDescent="0.25">
      <c r="A5" s="367"/>
    </row>
    <row r="6" spans="1:1" x14ac:dyDescent="0.25">
      <c r="A6" s="367"/>
    </row>
    <row r="7" spans="1:1" x14ac:dyDescent="0.25">
      <c r="A7" s="367"/>
    </row>
    <row r="8" spans="1:1" x14ac:dyDescent="0.25">
      <c r="A8" s="367"/>
    </row>
    <row r="9" spans="1:1" x14ac:dyDescent="0.25">
      <c r="A9" s="367"/>
    </row>
    <row r="10" spans="1:1" x14ac:dyDescent="0.25">
      <c r="A10" s="367"/>
    </row>
    <row r="11" spans="1:1" x14ac:dyDescent="0.25">
      <c r="A11" s="367"/>
    </row>
    <row r="12" spans="1:1" x14ac:dyDescent="0.25">
      <c r="A12" s="367"/>
    </row>
    <row r="13" spans="1:1" x14ac:dyDescent="0.25">
      <c r="A13" s="367"/>
    </row>
    <row r="14" spans="1:1" x14ac:dyDescent="0.25">
      <c r="A14" s="367"/>
    </row>
    <row r="15" spans="1:1" x14ac:dyDescent="0.25">
      <c r="A15" s="367"/>
    </row>
    <row r="16" spans="1:1" x14ac:dyDescent="0.25">
      <c r="A16" s="367"/>
    </row>
    <row r="17" spans="1:1" x14ac:dyDescent="0.25">
      <c r="A17" s="367"/>
    </row>
    <row r="18" spans="1:1" x14ac:dyDescent="0.25">
      <c r="A18" s="367"/>
    </row>
    <row r="19" spans="1:1" x14ac:dyDescent="0.25">
      <c r="A19" s="367"/>
    </row>
    <row r="20" spans="1:1" x14ac:dyDescent="0.25">
      <c r="A20" s="367"/>
    </row>
    <row r="21" spans="1:1" x14ac:dyDescent="0.25">
      <c r="A21" s="367"/>
    </row>
    <row r="22" spans="1:1" x14ac:dyDescent="0.25">
      <c r="A22" s="1780" t="s">
        <v>11938</v>
      </c>
    </row>
    <row r="23" spans="1:1" ht="22.5" x14ac:dyDescent="0.25">
      <c r="A23" s="1781" t="s">
        <v>11939</v>
      </c>
    </row>
    <row r="24" spans="1:1" x14ac:dyDescent="0.25">
      <c r="A24" s="1782" t="s">
        <v>12234</v>
      </c>
    </row>
    <row r="25" spans="1:1" x14ac:dyDescent="0.25">
      <c r="A25" s="1782" t="s">
        <v>12235</v>
      </c>
    </row>
    <row r="26" spans="1:1" x14ac:dyDescent="0.25">
      <c r="A26" s="1782" t="s">
        <v>12236</v>
      </c>
    </row>
    <row r="27" spans="1:1" x14ac:dyDescent="0.25">
      <c r="A27" s="1782" t="s">
        <v>12237</v>
      </c>
    </row>
    <row r="28" spans="1:1" x14ac:dyDescent="0.25">
      <c r="A28" s="1782" t="s">
        <v>12238</v>
      </c>
    </row>
    <row r="29" spans="1:1" x14ac:dyDescent="0.25">
      <c r="A29" s="1782" t="s">
        <v>12239</v>
      </c>
    </row>
    <row r="30" spans="1:1" x14ac:dyDescent="0.25">
      <c r="A30" s="1782" t="s">
        <v>11940</v>
      </c>
    </row>
    <row r="31" spans="1:1" x14ac:dyDescent="0.25">
      <c r="A31" s="1782" t="s">
        <v>11941</v>
      </c>
    </row>
    <row r="32" spans="1:1" x14ac:dyDescent="0.25">
      <c r="A32" s="1782" t="s">
        <v>11942</v>
      </c>
    </row>
    <row r="33" spans="1:1" ht="15.75" thickBot="1" x14ac:dyDescent="0.3">
      <c r="A33" s="1782" t="s">
        <v>12240</v>
      </c>
    </row>
    <row r="34" spans="1:1" ht="15.75" thickBot="1" x14ac:dyDescent="0.3">
      <c r="A34" s="1783"/>
    </row>
    <row r="35" spans="1:1" ht="22.5" x14ac:dyDescent="0.25">
      <c r="A35" s="1781" t="s">
        <v>11943</v>
      </c>
    </row>
    <row r="36" spans="1:1" x14ac:dyDescent="0.25">
      <c r="A36" s="1782" t="s">
        <v>12241</v>
      </c>
    </row>
    <row r="37" spans="1:1" x14ac:dyDescent="0.25">
      <c r="A37" s="1782" t="s">
        <v>12242</v>
      </c>
    </row>
    <row r="38" spans="1:1" x14ac:dyDescent="0.25">
      <c r="A38" s="1782" t="s">
        <v>11944</v>
      </c>
    </row>
    <row r="39" spans="1:1" x14ac:dyDescent="0.25">
      <c r="A39" s="1782" t="s">
        <v>11945</v>
      </c>
    </row>
    <row r="40" spans="1:1" ht="15.75" thickBot="1" x14ac:dyDescent="0.3">
      <c r="A40" s="1782" t="s">
        <v>11946</v>
      </c>
    </row>
    <row r="41" spans="1:1" ht="15.75" thickBot="1" x14ac:dyDescent="0.3">
      <c r="A41" s="1783"/>
    </row>
    <row r="42" spans="1:1" x14ac:dyDescent="0.25">
      <c r="A42" s="1782" t="s">
        <v>12243</v>
      </c>
    </row>
    <row r="43" spans="1:1" x14ac:dyDescent="0.25">
      <c r="A43" s="1782" t="s">
        <v>11947</v>
      </c>
    </row>
    <row r="44" spans="1:1" x14ac:dyDescent="0.25">
      <c r="A44" s="1782" t="s">
        <v>11948</v>
      </c>
    </row>
    <row r="45" spans="1:1" x14ac:dyDescent="0.25">
      <c r="A45" s="1782" t="s">
        <v>11949</v>
      </c>
    </row>
    <row r="46" spans="1:1" ht="15.75" thickBot="1" x14ac:dyDescent="0.3">
      <c r="A46" s="1782" t="s">
        <v>11950</v>
      </c>
    </row>
    <row r="47" spans="1:1" ht="15.75" thickBot="1" x14ac:dyDescent="0.3">
      <c r="A47" s="1783"/>
    </row>
    <row r="48" spans="1:1" x14ac:dyDescent="0.25">
      <c r="A48" s="1782" t="s">
        <v>11951</v>
      </c>
    </row>
    <row r="49" spans="1:2" x14ac:dyDescent="0.25">
      <c r="A49" s="1782" t="s">
        <v>11952</v>
      </c>
    </row>
    <row r="50" spans="1:2" ht="30" x14ac:dyDescent="0.25">
      <c r="A50" s="1782" t="s">
        <v>11953</v>
      </c>
    </row>
    <row r="51" spans="1:2" ht="30.75" thickBot="1" x14ac:dyDescent="0.3">
      <c r="A51" s="1782" t="s">
        <v>11954</v>
      </c>
    </row>
    <row r="52" spans="1:2" ht="15.75" thickBot="1" x14ac:dyDescent="0.3">
      <c r="A52" s="1783"/>
    </row>
    <row r="53" spans="1:2" ht="45" x14ac:dyDescent="0.25">
      <c r="A53" s="1782" t="s">
        <v>12244</v>
      </c>
    </row>
    <row r="54" spans="1:2" x14ac:dyDescent="0.25">
      <c r="A54" s="1782" t="s">
        <v>11955</v>
      </c>
    </row>
    <row r="55" spans="1:2" ht="15.75" thickBot="1" x14ac:dyDescent="0.3">
      <c r="A55" s="1782" t="s">
        <v>11956</v>
      </c>
    </row>
    <row r="56" spans="1:2" ht="15.75" thickBot="1" x14ac:dyDescent="0.3">
      <c r="A56" s="1783"/>
    </row>
    <row r="57" spans="1:2" ht="30.75" thickBot="1" x14ac:dyDescent="0.3">
      <c r="A57" s="1782" t="s">
        <v>12245</v>
      </c>
    </row>
    <row r="58" spans="1:2" ht="15.75" thickBot="1" x14ac:dyDescent="0.3">
      <c r="A58" s="1784"/>
    </row>
    <row r="59" spans="1:2" ht="15.75" thickBot="1" x14ac:dyDescent="0.3">
      <c r="A59" s="1773"/>
      <c r="B59" s="1774"/>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26"/>
  <dimension ref="A1:B195"/>
  <sheetViews>
    <sheetView view="pageLayout" topLeftCell="A3" zoomScaleNormal="75" workbookViewId="0">
      <selection activeCell="A220" sqref="A220"/>
    </sheetView>
  </sheetViews>
  <sheetFormatPr baseColWidth="10" defaultColWidth="11.42578125" defaultRowHeight="15" x14ac:dyDescent="0.25"/>
  <cols>
    <col min="1" max="1" width="255.7109375" bestFit="1" customWidth="1"/>
    <col min="2" max="2" width="132.5703125" customWidth="1"/>
  </cols>
  <sheetData>
    <row r="1" spans="1:1" ht="26.25" x14ac:dyDescent="0.25">
      <c r="A1" s="1814" t="s">
        <v>11880</v>
      </c>
    </row>
    <row r="2" spans="1:1" ht="30" x14ac:dyDescent="0.25">
      <c r="A2" s="1782" t="s">
        <v>11881</v>
      </c>
    </row>
    <row r="3" spans="1:1" x14ac:dyDescent="0.25">
      <c r="A3" s="1782" t="s">
        <v>11882</v>
      </c>
    </row>
    <row r="4" spans="1:1" x14ac:dyDescent="0.25">
      <c r="A4" s="1782" t="s">
        <v>11883</v>
      </c>
    </row>
    <row r="5" spans="1:1" ht="30.75" thickBot="1" x14ac:dyDescent="0.3">
      <c r="A5" s="1782" t="s">
        <v>11884</v>
      </c>
    </row>
    <row r="6" spans="1:1" x14ac:dyDescent="0.25">
      <c r="A6" s="1809"/>
    </row>
    <row r="7" spans="1:1" ht="21" x14ac:dyDescent="0.25">
      <c r="A7" s="1812" t="s">
        <v>11885</v>
      </c>
    </row>
    <row r="8" spans="1:1" ht="30" x14ac:dyDescent="0.25">
      <c r="A8" s="1782" t="s">
        <v>12224</v>
      </c>
    </row>
    <row r="9" spans="1:1" ht="45" x14ac:dyDescent="0.25">
      <c r="A9" s="1782" t="s">
        <v>12225</v>
      </c>
    </row>
    <row r="10" spans="1:1" x14ac:dyDescent="0.25">
      <c r="A10" s="1782" t="s">
        <v>12226</v>
      </c>
    </row>
    <row r="11" spans="1:1" ht="30" x14ac:dyDescent="0.25">
      <c r="A11" s="1793" t="s">
        <v>12227</v>
      </c>
    </row>
    <row r="12" spans="1:1" x14ac:dyDescent="0.25">
      <c r="A12" s="1796" t="s">
        <v>12228</v>
      </c>
    </row>
    <row r="13" spans="1:1" x14ac:dyDescent="0.25">
      <c r="A13" s="1797" t="s">
        <v>11886</v>
      </c>
    </row>
    <row r="14" spans="1:1" x14ac:dyDescent="0.25">
      <c r="A14" s="1797" t="s">
        <v>11887</v>
      </c>
    </row>
    <row r="15" spans="1:1" ht="30" x14ac:dyDescent="0.25">
      <c r="A15" s="1797" t="s">
        <v>12229</v>
      </c>
    </row>
    <row r="16" spans="1:1" x14ac:dyDescent="0.25">
      <c r="A16" s="1799" t="s">
        <v>12230</v>
      </c>
    </row>
    <row r="17" spans="1:1" x14ac:dyDescent="0.25">
      <c r="A17" s="1800" t="s">
        <v>11888</v>
      </c>
    </row>
    <row r="18" spans="1:1" x14ac:dyDescent="0.25">
      <c r="A18" s="1800" t="s">
        <v>11889</v>
      </c>
    </row>
    <row r="19" spans="1:1" x14ac:dyDescent="0.25">
      <c r="A19" s="1800" t="s">
        <v>11890</v>
      </c>
    </row>
    <row r="20" spans="1:1" x14ac:dyDescent="0.25">
      <c r="A20" s="1800" t="s">
        <v>11891</v>
      </c>
    </row>
    <row r="21" spans="1:1" x14ac:dyDescent="0.25">
      <c r="A21" s="1801" t="s">
        <v>12231</v>
      </c>
    </row>
    <row r="22" spans="1:1" x14ac:dyDescent="0.25">
      <c r="A22" s="1802" t="s">
        <v>11892</v>
      </c>
    </row>
    <row r="23" spans="1:1" x14ac:dyDescent="0.25">
      <c r="A23" s="1802" t="s">
        <v>11893</v>
      </c>
    </row>
    <row r="24" spans="1:1" x14ac:dyDescent="0.25">
      <c r="A24" s="1802" t="s">
        <v>11894</v>
      </c>
    </row>
    <row r="25" spans="1:1" x14ac:dyDescent="0.25">
      <c r="A25" s="1802" t="s">
        <v>11895</v>
      </c>
    </row>
    <row r="26" spans="1:1" x14ac:dyDescent="0.25">
      <c r="A26" s="1802" t="s">
        <v>11896</v>
      </c>
    </row>
    <row r="27" spans="1:1" ht="21" x14ac:dyDescent="0.25">
      <c r="A27" s="1812" t="s">
        <v>11897</v>
      </c>
    </row>
    <row r="28" spans="1:1" x14ac:dyDescent="0.25">
      <c r="A28" s="1782" t="s">
        <v>11898</v>
      </c>
    </row>
    <row r="29" spans="1:1" ht="60" x14ac:dyDescent="0.25">
      <c r="A29" s="1782" t="s">
        <v>12404</v>
      </c>
    </row>
    <row r="30" spans="1:1" ht="30" x14ac:dyDescent="0.25">
      <c r="A30" s="1782" t="s">
        <v>12232</v>
      </c>
    </row>
    <row r="31" spans="1:1" x14ac:dyDescent="0.25">
      <c r="A31" s="1780"/>
    </row>
    <row r="32" spans="1:1" x14ac:dyDescent="0.25">
      <c r="A32" s="1780"/>
    </row>
    <row r="33" spans="1:1" x14ac:dyDescent="0.25">
      <c r="A33" s="367"/>
    </row>
    <row r="34" spans="1:1" x14ac:dyDescent="0.25">
      <c r="A34" s="367"/>
    </row>
    <row r="35" spans="1:1" x14ac:dyDescent="0.25">
      <c r="A35" s="367"/>
    </row>
    <row r="36" spans="1:1" x14ac:dyDescent="0.25">
      <c r="A36" s="367"/>
    </row>
    <row r="37" spans="1:1" x14ac:dyDescent="0.25">
      <c r="A37" s="367"/>
    </row>
    <row r="38" spans="1:1" x14ac:dyDescent="0.25">
      <c r="A38" s="367"/>
    </row>
    <row r="39" spans="1:1" x14ac:dyDescent="0.25">
      <c r="A39" s="367"/>
    </row>
    <row r="40" spans="1:1" x14ac:dyDescent="0.25">
      <c r="A40" s="367"/>
    </row>
    <row r="41" spans="1:1" x14ac:dyDescent="0.25">
      <c r="A41" s="367"/>
    </row>
    <row r="42" spans="1:1" x14ac:dyDescent="0.25">
      <c r="A42" s="367"/>
    </row>
    <row r="43" spans="1:1" x14ac:dyDescent="0.25">
      <c r="A43" s="367"/>
    </row>
    <row r="44" spans="1:1" x14ac:dyDescent="0.25">
      <c r="A44" s="367"/>
    </row>
    <row r="45" spans="1:1" x14ac:dyDescent="0.25">
      <c r="A45" s="367"/>
    </row>
    <row r="46" spans="1:1" x14ac:dyDescent="0.25">
      <c r="A46" s="367"/>
    </row>
    <row r="47" spans="1:1" x14ac:dyDescent="0.25">
      <c r="A47" s="367"/>
    </row>
    <row r="48" spans="1:1" x14ac:dyDescent="0.25">
      <c r="A48" s="367"/>
    </row>
    <row r="69" spans="1:1" x14ac:dyDescent="0.25">
      <c r="A69" s="1815" t="s">
        <v>11899</v>
      </c>
    </row>
    <row r="71" spans="1:1" x14ac:dyDescent="0.25">
      <c r="A71" s="1782" t="s">
        <v>11900</v>
      </c>
    </row>
    <row r="72" spans="1:1" x14ac:dyDescent="0.25">
      <c r="A72" s="1804" t="s">
        <v>12376</v>
      </c>
    </row>
    <row r="73" spans="1:1" x14ac:dyDescent="0.25">
      <c r="A73" s="1794" t="s">
        <v>11901</v>
      </c>
    </row>
    <row r="74" spans="1:1" x14ac:dyDescent="0.25">
      <c r="A74" s="1803" t="s">
        <v>11902</v>
      </c>
    </row>
    <row r="75" spans="1:1" x14ac:dyDescent="0.25">
      <c r="A75" s="1803" t="s">
        <v>11903</v>
      </c>
    </row>
    <row r="76" spans="1:1" x14ac:dyDescent="0.25">
      <c r="A76" s="1803" t="s">
        <v>11904</v>
      </c>
    </row>
    <row r="77" spans="1:1" x14ac:dyDescent="0.25">
      <c r="A77" s="1803" t="s">
        <v>11905</v>
      </c>
    </row>
    <row r="78" spans="1:1" x14ac:dyDescent="0.25">
      <c r="A78" s="1794" t="s">
        <v>11906</v>
      </c>
    </row>
    <row r="79" spans="1:1" ht="45" x14ac:dyDescent="0.25">
      <c r="A79" s="1805" t="s">
        <v>12407</v>
      </c>
    </row>
    <row r="80" spans="1:1" x14ac:dyDescent="0.25">
      <c r="A80" s="1797" t="s">
        <v>11907</v>
      </c>
    </row>
    <row r="81" spans="1:1" x14ac:dyDescent="0.25">
      <c r="A81" s="1806" t="s">
        <v>12408</v>
      </c>
    </row>
    <row r="82" spans="1:1" ht="30" x14ac:dyDescent="0.25">
      <c r="A82" s="1800" t="s">
        <v>12409</v>
      </c>
    </row>
    <row r="83" spans="1:1" x14ac:dyDescent="0.25">
      <c r="A83" s="1800" t="s">
        <v>11908</v>
      </c>
    </row>
    <row r="84" spans="1:1" ht="30" x14ac:dyDescent="0.25">
      <c r="A84" s="1800" t="s">
        <v>11909</v>
      </c>
    </row>
    <row r="85" spans="1:1" ht="30" x14ac:dyDescent="0.25">
      <c r="A85" s="1807" t="s">
        <v>12410</v>
      </c>
    </row>
    <row r="86" spans="1:1" x14ac:dyDescent="0.25">
      <c r="A86" s="1802" t="s">
        <v>11910</v>
      </c>
    </row>
    <row r="87" spans="1:1" ht="30" x14ac:dyDescent="0.25">
      <c r="A87" s="1802" t="s">
        <v>12411</v>
      </c>
    </row>
    <row r="88" spans="1:1" x14ac:dyDescent="0.25">
      <c r="A88" s="1802" t="s">
        <v>11911</v>
      </c>
    </row>
    <row r="89" spans="1:1" x14ac:dyDescent="0.25">
      <c r="A89" s="1802" t="s">
        <v>11912</v>
      </c>
    </row>
    <row r="90" spans="1:1" ht="15.75" thickBot="1" x14ac:dyDescent="0.3">
      <c r="A90" s="1802" t="s">
        <v>11913</v>
      </c>
    </row>
    <row r="91" spans="1:1" x14ac:dyDescent="0.25">
      <c r="A91" s="1809"/>
    </row>
    <row r="92" spans="1:1" ht="23.25" x14ac:dyDescent="0.25">
      <c r="A92" s="1811" t="s">
        <v>11914</v>
      </c>
    </row>
    <row r="93" spans="1:1" ht="135" x14ac:dyDescent="0.25">
      <c r="A93" s="1782" t="s">
        <v>12405</v>
      </c>
    </row>
    <row r="94" spans="1:1" ht="45" x14ac:dyDescent="0.25">
      <c r="A94" s="1782" t="s">
        <v>12406</v>
      </c>
    </row>
    <row r="95" spans="1:1" ht="21" x14ac:dyDescent="0.25">
      <c r="A95" s="1810" t="s">
        <v>11915</v>
      </c>
    </row>
    <row r="96" spans="1:1" ht="30" x14ac:dyDescent="0.25">
      <c r="A96" s="1782" t="s">
        <v>11916</v>
      </c>
    </row>
    <row r="97" spans="1:1" ht="30" x14ac:dyDescent="0.25">
      <c r="A97" s="1782" t="s">
        <v>12366</v>
      </c>
    </row>
    <row r="98" spans="1:1" ht="90" x14ac:dyDescent="0.25">
      <c r="A98" s="1782" t="s">
        <v>12367</v>
      </c>
    </row>
    <row r="99" spans="1:1" x14ac:dyDescent="0.25">
      <c r="A99" s="1782"/>
    </row>
    <row r="100" spans="1:1" x14ac:dyDescent="0.25">
      <c r="A100" s="1782"/>
    </row>
    <row r="101" spans="1:1" x14ac:dyDescent="0.25">
      <c r="A101" s="367"/>
    </row>
    <row r="102" spans="1:1" x14ac:dyDescent="0.25">
      <c r="A102" s="367"/>
    </row>
    <row r="103" spans="1:1" x14ac:dyDescent="0.25">
      <c r="A103" s="367"/>
    </row>
    <row r="104" spans="1:1" x14ac:dyDescent="0.25">
      <c r="A104" s="367"/>
    </row>
    <row r="105" spans="1:1" x14ac:dyDescent="0.25">
      <c r="A105" s="367"/>
    </row>
    <row r="106" spans="1:1" x14ac:dyDescent="0.25">
      <c r="A106" s="367"/>
    </row>
    <row r="107" spans="1:1" x14ac:dyDescent="0.25">
      <c r="A107" s="367"/>
    </row>
    <row r="108" spans="1:1" x14ac:dyDescent="0.25">
      <c r="A108" s="367"/>
    </row>
    <row r="109" spans="1:1" x14ac:dyDescent="0.25">
      <c r="A109" s="367"/>
    </row>
    <row r="110" spans="1:1" x14ac:dyDescent="0.25">
      <c r="A110" s="367"/>
    </row>
    <row r="111" spans="1:1" x14ac:dyDescent="0.25">
      <c r="A111" s="367"/>
    </row>
    <row r="112" spans="1:1" x14ac:dyDescent="0.25">
      <c r="A112" s="367"/>
    </row>
    <row r="113" spans="1:1" x14ac:dyDescent="0.25">
      <c r="A113" s="367"/>
    </row>
    <row r="114" spans="1:1" x14ac:dyDescent="0.25">
      <c r="A114" s="367"/>
    </row>
    <row r="115" spans="1:1" x14ac:dyDescent="0.25">
      <c r="A115" s="367"/>
    </row>
    <row r="116" spans="1:1" x14ac:dyDescent="0.25">
      <c r="A116" s="367"/>
    </row>
    <row r="117" spans="1:1" x14ac:dyDescent="0.25">
      <c r="A117" s="367"/>
    </row>
    <row r="118" spans="1:1" x14ac:dyDescent="0.25">
      <c r="A118" s="367"/>
    </row>
    <row r="119" spans="1:1" x14ac:dyDescent="0.25">
      <c r="A119" s="367"/>
    </row>
    <row r="120" spans="1:1" x14ac:dyDescent="0.25">
      <c r="A120" s="367"/>
    </row>
    <row r="121" spans="1:1" x14ac:dyDescent="0.25">
      <c r="A121" s="367"/>
    </row>
    <row r="122" spans="1:1" x14ac:dyDescent="0.25">
      <c r="A122" s="367"/>
    </row>
    <row r="123" spans="1:1" x14ac:dyDescent="0.25">
      <c r="A123" s="367"/>
    </row>
    <row r="124" spans="1:1" x14ac:dyDescent="0.25">
      <c r="A124" s="1782" t="s">
        <v>11917</v>
      </c>
    </row>
    <row r="125" spans="1:1" ht="21" x14ac:dyDescent="0.25">
      <c r="A125" s="1810" t="s">
        <v>11918</v>
      </c>
    </row>
    <row r="126" spans="1:1" ht="30" x14ac:dyDescent="0.25">
      <c r="A126" s="1782" t="s">
        <v>12368</v>
      </c>
    </row>
    <row r="127" spans="1:1" x14ac:dyDescent="0.25">
      <c r="A127" s="1804" t="s">
        <v>12376</v>
      </c>
    </row>
    <row r="128" spans="1:1" x14ac:dyDescent="0.25">
      <c r="A128" s="1794" t="s">
        <v>11919</v>
      </c>
    </row>
    <row r="129" spans="1:1" x14ac:dyDescent="0.25">
      <c r="A129" s="1794" t="s">
        <v>11810</v>
      </c>
    </row>
    <row r="130" spans="1:1" x14ac:dyDescent="0.25">
      <c r="A130" s="1794" t="s">
        <v>11920</v>
      </c>
    </row>
    <row r="131" spans="1:1" ht="15.75" thickBot="1" x14ac:dyDescent="0.3">
      <c r="A131" s="1794" t="s">
        <v>11811</v>
      </c>
    </row>
    <row r="132" spans="1:1" ht="15.75" thickBot="1" x14ac:dyDescent="0.3">
      <c r="A132" s="1795"/>
    </row>
    <row r="133" spans="1:1" x14ac:dyDescent="0.25">
      <c r="A133" s="1794" t="s">
        <v>11921</v>
      </c>
    </row>
    <row r="134" spans="1:1" x14ac:dyDescent="0.25">
      <c r="A134" s="1794" t="s">
        <v>12369</v>
      </c>
    </row>
    <row r="135" spans="1:1" ht="30" x14ac:dyDescent="0.25">
      <c r="A135" s="1805" t="s">
        <v>12377</v>
      </c>
    </row>
    <row r="136" spans="1:1" x14ac:dyDescent="0.25">
      <c r="A136" s="1806" t="s">
        <v>12378</v>
      </c>
    </row>
    <row r="137" spans="1:1" x14ac:dyDescent="0.25">
      <c r="A137" s="1807" t="s">
        <v>12379</v>
      </c>
    </row>
    <row r="138" spans="1:1" x14ac:dyDescent="0.25">
      <c r="A138" s="1802" t="s">
        <v>12380</v>
      </c>
    </row>
    <row r="139" spans="1:1" x14ac:dyDescent="0.25">
      <c r="A139" s="1808" t="s">
        <v>12381</v>
      </c>
    </row>
    <row r="140" spans="1:1" x14ac:dyDescent="0.25">
      <c r="A140" s="1782" t="s">
        <v>11922</v>
      </c>
    </row>
    <row r="141" spans="1:1" ht="30" x14ac:dyDescent="0.25">
      <c r="A141" s="1782" t="s">
        <v>11923</v>
      </c>
    </row>
    <row r="142" spans="1:1" x14ac:dyDescent="0.25">
      <c r="A142" s="1787"/>
    </row>
    <row r="143" spans="1:1" x14ac:dyDescent="0.25">
      <c r="A143" s="1782" t="s">
        <v>11924</v>
      </c>
    </row>
    <row r="144" spans="1:1" x14ac:dyDescent="0.25">
      <c r="A144" s="1782" t="s">
        <v>11925</v>
      </c>
    </row>
    <row r="145" spans="1:2" ht="15.75" thickBot="1" x14ac:dyDescent="0.3">
      <c r="A145" s="1782" t="s">
        <v>12370</v>
      </c>
    </row>
    <row r="146" spans="1:2" ht="15.75" thickBot="1" x14ac:dyDescent="0.3">
      <c r="A146" s="1783"/>
    </row>
    <row r="147" spans="1:2" x14ac:dyDescent="0.25">
      <c r="A147" s="1191" t="s">
        <v>12223</v>
      </c>
    </row>
    <row r="148" spans="1:2" ht="15.75" thickBot="1" x14ac:dyDescent="0.3">
      <c r="A148" s="1769" t="s">
        <v>8745</v>
      </c>
      <c r="B148" s="1769" t="s">
        <v>8746</v>
      </c>
    </row>
    <row r="149" spans="1:2" ht="15.75" thickBot="1" x14ac:dyDescent="0.3">
      <c r="A149" s="1788" t="s">
        <v>8747</v>
      </c>
      <c r="B149" s="1790" t="s">
        <v>11787</v>
      </c>
    </row>
    <row r="150" spans="1:2" ht="15.75" thickBot="1" x14ac:dyDescent="0.3">
      <c r="A150" s="1788" t="s">
        <v>7073</v>
      </c>
      <c r="B150" s="1790">
        <v>88</v>
      </c>
    </row>
    <row r="151" spans="1:2" ht="15.75" thickBot="1" x14ac:dyDescent="0.3">
      <c r="A151" s="1788" t="s">
        <v>7074</v>
      </c>
      <c r="B151" s="1770">
        <v>0</v>
      </c>
    </row>
    <row r="152" spans="1:2" ht="15.75" thickBot="1" x14ac:dyDescent="0.3">
      <c r="A152" s="1788" t="s">
        <v>7075</v>
      </c>
      <c r="B152" s="1790">
        <v>0</v>
      </c>
    </row>
    <row r="153" spans="1:2" ht="15.75" thickBot="1" x14ac:dyDescent="0.3">
      <c r="A153" s="1788" t="s">
        <v>8748</v>
      </c>
      <c r="B153" s="1790" t="s">
        <v>12233</v>
      </c>
    </row>
    <row r="154" spans="1:2" ht="30.75" thickBot="1" x14ac:dyDescent="0.3">
      <c r="A154" s="1788" t="s">
        <v>8750</v>
      </c>
      <c r="B154" s="1770" t="s">
        <v>11926</v>
      </c>
    </row>
    <row r="155" spans="1:2" ht="15.75" thickBot="1" x14ac:dyDescent="0.3">
      <c r="A155" s="1788" t="s">
        <v>8751</v>
      </c>
      <c r="B155" s="1790">
        <v>0</v>
      </c>
    </row>
    <row r="156" spans="1:2" ht="30" x14ac:dyDescent="0.25">
      <c r="A156" s="1782" t="s">
        <v>12371</v>
      </c>
    </row>
    <row r="157" spans="1:2" ht="30" x14ac:dyDescent="0.25">
      <c r="A157" s="1782" t="s">
        <v>12372</v>
      </c>
    </row>
    <row r="158" spans="1:2" ht="21" x14ac:dyDescent="0.25">
      <c r="A158" s="1810" t="s">
        <v>11927</v>
      </c>
    </row>
    <row r="159" spans="1:2" ht="45" x14ac:dyDescent="0.25">
      <c r="A159" s="1782" t="s">
        <v>12373</v>
      </c>
    </row>
    <row r="160" spans="1:2" ht="60" x14ac:dyDescent="0.25">
      <c r="A160" s="1782" t="s">
        <v>12374</v>
      </c>
    </row>
    <row r="161" spans="1:1" ht="30" x14ac:dyDescent="0.25">
      <c r="A161" s="1782" t="s">
        <v>12382</v>
      </c>
    </row>
    <row r="162" spans="1:1" ht="30" x14ac:dyDescent="0.25">
      <c r="A162" s="1782" t="s">
        <v>12383</v>
      </c>
    </row>
    <row r="163" spans="1:1" x14ac:dyDescent="0.25">
      <c r="A163" s="1782" t="s">
        <v>12384</v>
      </c>
    </row>
    <row r="164" spans="1:1" x14ac:dyDescent="0.25">
      <c r="A164" s="1782" t="s">
        <v>12385</v>
      </c>
    </row>
    <row r="165" spans="1:1" x14ac:dyDescent="0.25">
      <c r="A165" s="1782" t="s">
        <v>12386</v>
      </c>
    </row>
    <row r="166" spans="1:1" x14ac:dyDescent="0.25">
      <c r="A166" s="1787"/>
    </row>
    <row r="167" spans="1:1" x14ac:dyDescent="0.25">
      <c r="A167" s="1782" t="s">
        <v>11928</v>
      </c>
    </row>
    <row r="168" spans="1:1" ht="30" x14ac:dyDescent="0.25">
      <c r="A168" s="1782" t="s">
        <v>12387</v>
      </c>
    </row>
    <row r="169" spans="1:1" x14ac:dyDescent="0.25">
      <c r="A169" s="1782" t="s">
        <v>12388</v>
      </c>
    </row>
    <row r="170" spans="1:1" ht="30" x14ac:dyDescent="0.25">
      <c r="A170" s="1782" t="s">
        <v>12389</v>
      </c>
    </row>
    <row r="171" spans="1:1" ht="15.75" thickBot="1" x14ac:dyDescent="0.3">
      <c r="A171" s="1782" t="s">
        <v>12390</v>
      </c>
    </row>
    <row r="172" spans="1:1" ht="15.75" thickBot="1" x14ac:dyDescent="0.3">
      <c r="A172" s="1783"/>
    </row>
    <row r="173" spans="1:1" x14ac:dyDescent="0.25">
      <c r="A173" s="1782" t="s">
        <v>11929</v>
      </c>
    </row>
    <row r="174" spans="1:1" x14ac:dyDescent="0.25">
      <c r="A174" s="1782" t="s">
        <v>12391</v>
      </c>
    </row>
    <row r="175" spans="1:1" ht="30.75" thickBot="1" x14ac:dyDescent="0.3">
      <c r="A175" s="1782" t="s">
        <v>11930</v>
      </c>
    </row>
    <row r="176" spans="1:1" ht="15.75" thickBot="1" x14ac:dyDescent="0.3">
      <c r="A176" s="1783"/>
    </row>
    <row r="177" spans="1:1" x14ac:dyDescent="0.25">
      <c r="A177" s="1782" t="s">
        <v>11931</v>
      </c>
    </row>
    <row r="178" spans="1:1" ht="21" x14ac:dyDescent="0.25">
      <c r="A178" s="1810" t="s">
        <v>11932</v>
      </c>
    </row>
    <row r="179" spans="1:1" x14ac:dyDescent="0.25">
      <c r="A179" s="1782" t="s">
        <v>12375</v>
      </c>
    </row>
    <row r="180" spans="1:1" x14ac:dyDescent="0.25">
      <c r="A180" s="1782" t="s">
        <v>12392</v>
      </c>
    </row>
    <row r="181" spans="1:1" x14ac:dyDescent="0.25">
      <c r="A181" s="1782" t="s">
        <v>12393</v>
      </c>
    </row>
    <row r="182" spans="1:1" x14ac:dyDescent="0.25">
      <c r="A182" s="1782" t="s">
        <v>12394</v>
      </c>
    </row>
    <row r="183" spans="1:1" x14ac:dyDescent="0.25">
      <c r="A183" s="1787"/>
    </row>
    <row r="184" spans="1:1" x14ac:dyDescent="0.25">
      <c r="A184" s="1816" t="s">
        <v>12395</v>
      </c>
    </row>
    <row r="185" spans="1:1" x14ac:dyDescent="0.25">
      <c r="A185" s="1816" t="s">
        <v>12396</v>
      </c>
    </row>
    <row r="186" spans="1:1" x14ac:dyDescent="0.25">
      <c r="A186" s="1816" t="s">
        <v>12397</v>
      </c>
    </row>
    <row r="187" spans="1:1" x14ac:dyDescent="0.25">
      <c r="A187" s="1816" t="s">
        <v>12398</v>
      </c>
    </row>
    <row r="188" spans="1:1" ht="30" x14ac:dyDescent="0.25">
      <c r="A188" s="1816" t="s">
        <v>12399</v>
      </c>
    </row>
    <row r="189" spans="1:1" x14ac:dyDescent="0.25">
      <c r="A189" s="1816" t="s">
        <v>12400</v>
      </c>
    </row>
    <row r="190" spans="1:1" x14ac:dyDescent="0.25">
      <c r="A190" s="1816" t="s">
        <v>12401</v>
      </c>
    </row>
    <row r="191" spans="1:1" x14ac:dyDescent="0.25">
      <c r="A191" s="1816" t="s">
        <v>12402</v>
      </c>
    </row>
    <row r="192" spans="1:1" x14ac:dyDescent="0.25">
      <c r="A192" s="1816" t="s">
        <v>12403</v>
      </c>
    </row>
    <row r="193" spans="1:1" x14ac:dyDescent="0.25">
      <c r="A193" s="1782" t="s">
        <v>11933</v>
      </c>
    </row>
    <row r="194" spans="1:1" ht="30" x14ac:dyDescent="0.25">
      <c r="A194" s="1782" t="s">
        <v>11934</v>
      </c>
    </row>
    <row r="195" spans="1:1" ht="30" x14ac:dyDescent="0.25">
      <c r="A195" s="1782" t="s">
        <v>11935</v>
      </c>
    </row>
  </sheetData>
  <pageMargins left="0.7" right="0.7" top="0.75" bottom="0.75" header="0.3" footer="0.3"/>
  <pageSetup paperSize="9" orientation="portrait" horizontalDpi="300" verticalDpi="300"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27"/>
  <dimension ref="A2:A87"/>
  <sheetViews>
    <sheetView topLeftCell="A31" zoomScale="75" zoomScaleNormal="75" workbookViewId="0">
      <selection activeCell="A43" sqref="A43"/>
    </sheetView>
  </sheetViews>
  <sheetFormatPr baseColWidth="10" defaultColWidth="11.42578125" defaultRowHeight="15" x14ac:dyDescent="0.25"/>
  <cols>
    <col min="1" max="1" width="255.7109375" bestFit="1" customWidth="1"/>
  </cols>
  <sheetData>
    <row r="2" spans="1:1" ht="26.25" x14ac:dyDescent="0.25">
      <c r="A2" s="1813" t="s">
        <v>11826</v>
      </c>
    </row>
    <row r="3" spans="1:1" ht="30" x14ac:dyDescent="0.25">
      <c r="A3" s="1782" t="s">
        <v>11827</v>
      </c>
    </row>
    <row r="4" spans="1:1" x14ac:dyDescent="0.25">
      <c r="A4" s="1782" t="s">
        <v>11828</v>
      </c>
    </row>
    <row r="5" spans="1:1" x14ac:dyDescent="0.25">
      <c r="A5" s="1782" t="s">
        <v>11829</v>
      </c>
    </row>
    <row r="6" spans="1:1" x14ac:dyDescent="0.25">
      <c r="A6" s="1782" t="s">
        <v>11830</v>
      </c>
    </row>
    <row r="7" spans="1:1" x14ac:dyDescent="0.25">
      <c r="A7" s="1782" t="s">
        <v>11831</v>
      </c>
    </row>
    <row r="9" spans="1:1" ht="22.5" x14ac:dyDescent="0.25">
      <c r="A9" s="1818" t="s">
        <v>11832</v>
      </c>
    </row>
    <row r="10" spans="1:1" ht="30" x14ac:dyDescent="0.25">
      <c r="A10" s="1782" t="s">
        <v>11833</v>
      </c>
    </row>
    <row r="11" spans="1:1" x14ac:dyDescent="0.25">
      <c r="A11" s="1782" t="s">
        <v>11834</v>
      </c>
    </row>
    <row r="12" spans="1:1" x14ac:dyDescent="0.25">
      <c r="A12" s="1782" t="s">
        <v>12415</v>
      </c>
    </row>
    <row r="13" spans="1:1" x14ac:dyDescent="0.25">
      <c r="A13" s="1798" t="s">
        <v>11835</v>
      </c>
    </row>
    <row r="14" spans="1:1" x14ac:dyDescent="0.25">
      <c r="A14" s="1782" t="s">
        <v>11836</v>
      </c>
    </row>
    <row r="15" spans="1:1" x14ac:dyDescent="0.25">
      <c r="A15" s="1782" t="s">
        <v>11837</v>
      </c>
    </row>
    <row r="16" spans="1:1" x14ac:dyDescent="0.25">
      <c r="A16" s="1782" t="s">
        <v>11838</v>
      </c>
    </row>
    <row r="18" spans="1:1" ht="22.5" x14ac:dyDescent="0.25">
      <c r="A18" s="1818" t="s">
        <v>11839</v>
      </c>
    </row>
    <row r="19" spans="1:1" x14ac:dyDescent="0.25">
      <c r="A19" s="413" t="s">
        <v>12412</v>
      </c>
    </row>
    <row r="20" spans="1:1" x14ac:dyDescent="0.25">
      <c r="A20" s="1777" t="s">
        <v>11840</v>
      </c>
    </row>
    <row r="21" spans="1:1" x14ac:dyDescent="0.25">
      <c r="A21" s="1777" t="s">
        <v>11841</v>
      </c>
    </row>
    <row r="22" spans="1:1" x14ac:dyDescent="0.25">
      <c r="A22" s="1777" t="s">
        <v>11842</v>
      </c>
    </row>
    <row r="23" spans="1:1" x14ac:dyDescent="0.25">
      <c r="A23" s="1777" t="s">
        <v>11843</v>
      </c>
    </row>
    <row r="24" spans="1:1" x14ac:dyDescent="0.25">
      <c r="A24" s="1777" t="s">
        <v>11844</v>
      </c>
    </row>
    <row r="25" spans="1:1" x14ac:dyDescent="0.25">
      <c r="A25" s="1777" t="s">
        <v>11845</v>
      </c>
    </row>
    <row r="26" spans="1:1" x14ac:dyDescent="0.25">
      <c r="A26" s="1777" t="s">
        <v>11846</v>
      </c>
    </row>
    <row r="27" spans="1:1" x14ac:dyDescent="0.25">
      <c r="A27" s="1777" t="s">
        <v>11847</v>
      </c>
    </row>
    <row r="28" spans="1:1" x14ac:dyDescent="0.25">
      <c r="A28" s="1777" t="s">
        <v>11848</v>
      </c>
    </row>
    <row r="29" spans="1:1" x14ac:dyDescent="0.25">
      <c r="A29" s="1777" t="s">
        <v>11849</v>
      </c>
    </row>
    <row r="30" spans="1:1" x14ac:dyDescent="0.25">
      <c r="A30" s="1777" t="s">
        <v>11850</v>
      </c>
    </row>
    <row r="32" spans="1:1" x14ac:dyDescent="0.25">
      <c r="A32" s="413" t="s">
        <v>11851</v>
      </c>
    </row>
    <row r="33" spans="1:1" x14ac:dyDescent="0.25">
      <c r="A33" s="413" t="s">
        <v>11852</v>
      </c>
    </row>
    <row r="34" spans="1:1" x14ac:dyDescent="0.25">
      <c r="A34" s="898" t="s">
        <v>11853</v>
      </c>
    </row>
    <row r="35" spans="1:1" x14ac:dyDescent="0.25">
      <c r="A35" s="1767"/>
    </row>
    <row r="36" spans="1:1" x14ac:dyDescent="0.25">
      <c r="A36" s="1680" t="s">
        <v>11854</v>
      </c>
    </row>
    <row r="37" spans="1:1" x14ac:dyDescent="0.25">
      <c r="A37" s="1680" t="s">
        <v>11855</v>
      </c>
    </row>
    <row r="38" spans="1:1" x14ac:dyDescent="0.25">
      <c r="A38" s="1680" t="s">
        <v>11856</v>
      </c>
    </row>
    <row r="39" spans="1:1" x14ac:dyDescent="0.25">
      <c r="A39" s="898" t="s">
        <v>11857</v>
      </c>
    </row>
    <row r="40" spans="1:1" x14ac:dyDescent="0.25">
      <c r="A40" s="898" t="s">
        <v>11858</v>
      </c>
    </row>
    <row r="41" spans="1:1" x14ac:dyDescent="0.25">
      <c r="A41" s="898" t="s">
        <v>11859</v>
      </c>
    </row>
    <row r="42" spans="1:1" x14ac:dyDescent="0.25">
      <c r="A42" s="1767"/>
    </row>
    <row r="43" spans="1:1" x14ac:dyDescent="0.25">
      <c r="A43" s="1680" t="s">
        <v>11860</v>
      </c>
    </row>
    <row r="44" spans="1:1" x14ac:dyDescent="0.25">
      <c r="A44" s="1680" t="s">
        <v>11861</v>
      </c>
    </row>
    <row r="45" spans="1:1" x14ac:dyDescent="0.25">
      <c r="A45" s="898" t="s">
        <v>11862</v>
      </c>
    </row>
    <row r="46" spans="1:1" x14ac:dyDescent="0.25">
      <c r="A46" s="898" t="s">
        <v>11863</v>
      </c>
    </row>
    <row r="47" spans="1:1" x14ac:dyDescent="0.25">
      <c r="A47" s="898" t="s">
        <v>11864</v>
      </c>
    </row>
    <row r="48" spans="1:1" x14ac:dyDescent="0.25">
      <c r="A48" s="898" t="s">
        <v>11865</v>
      </c>
    </row>
    <row r="50" spans="1:1" x14ac:dyDescent="0.25">
      <c r="A50" s="413" t="s">
        <v>11866</v>
      </c>
    </row>
    <row r="51" spans="1:1" x14ac:dyDescent="0.25">
      <c r="A51" s="413" t="s">
        <v>11867</v>
      </c>
    </row>
    <row r="52" spans="1:1" x14ac:dyDescent="0.25">
      <c r="A52" s="413" t="s">
        <v>11868</v>
      </c>
    </row>
    <row r="53" spans="1:1" x14ac:dyDescent="0.25">
      <c r="A53" s="413" t="s">
        <v>12416</v>
      </c>
    </row>
    <row r="54" spans="1:1" x14ac:dyDescent="0.25">
      <c r="A54" s="413"/>
    </row>
    <row r="55" spans="1:1" x14ac:dyDescent="0.25">
      <c r="A55" s="413" t="s">
        <v>11869</v>
      </c>
    </row>
    <row r="56" spans="1:1" x14ac:dyDescent="0.25">
      <c r="A56" s="413" t="s">
        <v>12417</v>
      </c>
    </row>
    <row r="57" spans="1:1" x14ac:dyDescent="0.25">
      <c r="A57" s="413"/>
    </row>
    <row r="58" spans="1:1" x14ac:dyDescent="0.25">
      <c r="A58" s="413" t="s">
        <v>11870</v>
      </c>
    </row>
    <row r="59" spans="1:1" x14ac:dyDescent="0.25">
      <c r="A59" s="413" t="s">
        <v>12418</v>
      </c>
    </row>
    <row r="60" spans="1:1" x14ac:dyDescent="0.25">
      <c r="A60" s="413"/>
    </row>
    <row r="61" spans="1:1" x14ac:dyDescent="0.25">
      <c r="A61" s="413" t="s">
        <v>12419</v>
      </c>
    </row>
    <row r="62" spans="1:1" x14ac:dyDescent="0.25">
      <c r="A62" s="413"/>
    </row>
    <row r="63" spans="1:1" x14ac:dyDescent="0.25">
      <c r="A63" s="413" t="s">
        <v>12329</v>
      </c>
    </row>
    <row r="64" spans="1:1" x14ac:dyDescent="0.25">
      <c r="A64" s="413" t="s">
        <v>11871</v>
      </c>
    </row>
    <row r="65" spans="1:1" x14ac:dyDescent="0.25">
      <c r="A65" s="413" t="s">
        <v>12330</v>
      </c>
    </row>
    <row r="66" spans="1:1" x14ac:dyDescent="0.25">
      <c r="A66" s="1791" t="s">
        <v>12331</v>
      </c>
    </row>
    <row r="67" spans="1:1" x14ac:dyDescent="0.25">
      <c r="A67" s="413" t="s">
        <v>12332</v>
      </c>
    </row>
    <row r="68" spans="1:1" x14ac:dyDescent="0.25">
      <c r="A68" s="413" t="s">
        <v>11872</v>
      </c>
    </row>
    <row r="69" spans="1:1" x14ac:dyDescent="0.25">
      <c r="A69" s="413" t="s">
        <v>12333</v>
      </c>
    </row>
    <row r="70" spans="1:1" x14ac:dyDescent="0.25">
      <c r="A70" s="413" t="s">
        <v>11873</v>
      </c>
    </row>
    <row r="71" spans="1:1" x14ac:dyDescent="0.25">
      <c r="A71" s="413" t="s">
        <v>12334</v>
      </c>
    </row>
    <row r="72" spans="1:1" x14ac:dyDescent="0.25">
      <c r="A72" s="1791" t="s">
        <v>12331</v>
      </c>
    </row>
    <row r="73" spans="1:1" x14ac:dyDescent="0.25">
      <c r="A73" s="413" t="s">
        <v>12335</v>
      </c>
    </row>
    <row r="74" spans="1:1" x14ac:dyDescent="0.25">
      <c r="A74" s="413" t="s">
        <v>11874</v>
      </c>
    </row>
    <row r="75" spans="1:1" x14ac:dyDescent="0.25">
      <c r="A75" s="413" t="s">
        <v>12336</v>
      </c>
    </row>
    <row r="76" spans="1:1" x14ac:dyDescent="0.25">
      <c r="A76" s="413" t="s">
        <v>11874</v>
      </c>
    </row>
    <row r="77" spans="1:1" x14ac:dyDescent="0.25">
      <c r="A77" s="413" t="s">
        <v>12337</v>
      </c>
    </row>
    <row r="78" spans="1:1" x14ac:dyDescent="0.25">
      <c r="A78" s="1791" t="s">
        <v>12338</v>
      </c>
    </row>
    <row r="79" spans="1:1" x14ac:dyDescent="0.25">
      <c r="A79" s="413" t="s">
        <v>11875</v>
      </c>
    </row>
    <row r="80" spans="1:1" x14ac:dyDescent="0.25">
      <c r="A80" s="413" t="s">
        <v>12339</v>
      </c>
    </row>
    <row r="81" spans="1:1" x14ac:dyDescent="0.25">
      <c r="A81" s="413" t="s">
        <v>11876</v>
      </c>
    </row>
    <row r="82" spans="1:1" x14ac:dyDescent="0.25">
      <c r="A82" s="413" t="s">
        <v>12340</v>
      </c>
    </row>
    <row r="83" spans="1:1" x14ac:dyDescent="0.25">
      <c r="A83" s="413" t="s">
        <v>11877</v>
      </c>
    </row>
    <row r="84" spans="1:1" x14ac:dyDescent="0.25">
      <c r="A84" s="413" t="s">
        <v>11878</v>
      </c>
    </row>
    <row r="85" spans="1:1" ht="22.5" x14ac:dyDescent="0.25">
      <c r="A85" s="1818" t="s">
        <v>11879</v>
      </c>
    </row>
    <row r="86" spans="1:1" x14ac:dyDescent="0.25">
      <c r="A86" s="413" t="s">
        <v>12413</v>
      </c>
    </row>
    <row r="87" spans="1:1" x14ac:dyDescent="0.25">
      <c r="A87" s="413" t="s">
        <v>12414</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28"/>
  <dimension ref="A1:B272"/>
  <sheetViews>
    <sheetView topLeftCell="A58" zoomScale="75" zoomScaleNormal="75" workbookViewId="0">
      <selection activeCell="A105" sqref="A105"/>
    </sheetView>
  </sheetViews>
  <sheetFormatPr baseColWidth="10" defaultColWidth="11.42578125" defaultRowHeight="15" x14ac:dyDescent="0.25"/>
  <cols>
    <col min="1" max="1" width="255.5703125" customWidth="1"/>
    <col min="2" max="2" width="95" customWidth="1"/>
  </cols>
  <sheetData>
    <row r="1" spans="1:1" ht="26.25" x14ac:dyDescent="0.25">
      <c r="A1" s="1814" t="s">
        <v>11691</v>
      </c>
    </row>
    <row r="2" spans="1:1" ht="30" x14ac:dyDescent="0.25">
      <c r="A2" s="1782" t="s">
        <v>11692</v>
      </c>
    </row>
    <row r="3" spans="1:1" ht="22.5" x14ac:dyDescent="0.25">
      <c r="A3" s="1818" t="s">
        <v>11693</v>
      </c>
    </row>
    <row r="4" spans="1:1" x14ac:dyDescent="0.25">
      <c r="A4" s="1782" t="s">
        <v>11694</v>
      </c>
    </row>
    <row r="5" spans="1:1" ht="30" x14ac:dyDescent="0.25">
      <c r="A5" s="1965" t="s">
        <v>12432</v>
      </c>
    </row>
    <row r="6" spans="1:1" x14ac:dyDescent="0.25">
      <c r="A6" s="1797" t="s">
        <v>12433</v>
      </c>
    </row>
    <row r="7" spans="1:1" ht="30" x14ac:dyDescent="0.25">
      <c r="A7" s="1800" t="s">
        <v>12434</v>
      </c>
    </row>
    <row r="8" spans="1:1" ht="75" x14ac:dyDescent="0.25">
      <c r="A8" s="1802" t="s">
        <v>12435</v>
      </c>
    </row>
    <row r="9" spans="1:1" ht="60" x14ac:dyDescent="0.25">
      <c r="A9" s="1782" t="s">
        <v>12436</v>
      </c>
    </row>
    <row r="10" spans="1:1" x14ac:dyDescent="0.25">
      <c r="A10" s="1782" t="s">
        <v>12437</v>
      </c>
    </row>
    <row r="11" spans="1:1" ht="45" x14ac:dyDescent="0.25">
      <c r="A11" s="1782" t="s">
        <v>12438</v>
      </c>
    </row>
    <row r="12" spans="1:1" x14ac:dyDescent="0.25">
      <c r="A12" s="1782" t="s">
        <v>12439</v>
      </c>
    </row>
    <row r="13" spans="1:1" x14ac:dyDescent="0.25">
      <c r="A13" s="1782" t="s">
        <v>11695</v>
      </c>
    </row>
    <row r="14" spans="1:1" x14ac:dyDescent="0.25">
      <c r="A14" s="1787"/>
    </row>
    <row r="15" spans="1:1" x14ac:dyDescent="0.25">
      <c r="A15" s="1782" t="s">
        <v>12420</v>
      </c>
    </row>
    <row r="16" spans="1:1" x14ac:dyDescent="0.25">
      <c r="A16" s="1782" t="s">
        <v>11696</v>
      </c>
    </row>
    <row r="17" spans="1:1" x14ac:dyDescent="0.25">
      <c r="A17" s="1782" t="s">
        <v>11697</v>
      </c>
    </row>
    <row r="19" spans="1:1" ht="22.5" x14ac:dyDescent="0.25">
      <c r="A19" s="1818" t="s">
        <v>11698</v>
      </c>
    </row>
    <row r="20" spans="1:1" x14ac:dyDescent="0.25">
      <c r="A20" s="413" t="s">
        <v>12440</v>
      </c>
    </row>
    <row r="21" spans="1:1" x14ac:dyDescent="0.25">
      <c r="A21" s="413" t="s">
        <v>12441</v>
      </c>
    </row>
    <row r="22" spans="1:1" x14ac:dyDescent="0.25">
      <c r="A22" s="413" t="s">
        <v>11699</v>
      </c>
    </row>
    <row r="23" spans="1:1" x14ac:dyDescent="0.25">
      <c r="A23" s="860" t="s">
        <v>11700</v>
      </c>
    </row>
    <row r="24" spans="1:1" x14ac:dyDescent="0.25">
      <c r="A24" s="1966" t="s">
        <v>11701</v>
      </c>
    </row>
    <row r="25" spans="1:1" x14ac:dyDescent="0.25">
      <c r="A25" s="1966" t="s">
        <v>11702</v>
      </c>
    </row>
    <row r="26" spans="1:1" x14ac:dyDescent="0.25">
      <c r="A26" s="1967" t="s">
        <v>11703</v>
      </c>
    </row>
    <row r="27" spans="1:1" x14ac:dyDescent="0.25">
      <c r="A27" s="1967" t="s">
        <v>11704</v>
      </c>
    </row>
    <row r="28" spans="1:1" x14ac:dyDescent="0.25">
      <c r="A28" s="1966" t="s">
        <v>11705</v>
      </c>
    </row>
    <row r="29" spans="1:1" s="49" customFormat="1" x14ac:dyDescent="0.25">
      <c r="A29" s="860" t="s">
        <v>11706</v>
      </c>
    </row>
    <row r="30" spans="1:1" x14ac:dyDescent="0.25">
      <c r="A30" s="898" t="s">
        <v>11707</v>
      </c>
    </row>
    <row r="31" spans="1:1" x14ac:dyDescent="0.25">
      <c r="A31" s="898" t="s">
        <v>11708</v>
      </c>
    </row>
    <row r="32" spans="1:1" x14ac:dyDescent="0.25">
      <c r="A32" s="898" t="s">
        <v>11709</v>
      </c>
    </row>
    <row r="33" spans="1:1" x14ac:dyDescent="0.25">
      <c r="A33" s="898" t="s">
        <v>11710</v>
      </c>
    </row>
    <row r="34" spans="1:1" x14ac:dyDescent="0.25">
      <c r="A34" s="898" t="s">
        <v>11711</v>
      </c>
    </row>
    <row r="35" spans="1:1" x14ac:dyDescent="0.25">
      <c r="A35" s="898" t="s">
        <v>11712</v>
      </c>
    </row>
    <row r="36" spans="1:1" x14ac:dyDescent="0.25">
      <c r="A36" s="1680" t="s">
        <v>12442</v>
      </c>
    </row>
    <row r="37" spans="1:1" x14ac:dyDescent="0.25">
      <c r="A37" s="1680" t="s">
        <v>12443</v>
      </c>
    </row>
    <row r="38" spans="1:1" x14ac:dyDescent="0.25">
      <c r="A38" s="1680" t="s">
        <v>12444</v>
      </c>
    </row>
    <row r="39" spans="1:1" x14ac:dyDescent="0.25">
      <c r="A39" s="1680" t="s">
        <v>12445</v>
      </c>
    </row>
    <row r="40" spans="1:1" x14ac:dyDescent="0.25">
      <c r="A40" s="413" t="s">
        <v>12446</v>
      </c>
    </row>
    <row r="41" spans="1:1" x14ac:dyDescent="0.25">
      <c r="A41" s="898" t="s">
        <v>11713</v>
      </c>
    </row>
    <row r="42" spans="1:1" x14ac:dyDescent="0.25">
      <c r="A42" s="898" t="s">
        <v>11714</v>
      </c>
    </row>
    <row r="44" spans="1:1" x14ac:dyDescent="0.25">
      <c r="A44" s="413" t="s">
        <v>11715</v>
      </c>
    </row>
    <row r="45" spans="1:1" x14ac:dyDescent="0.25">
      <c r="A45" s="413" t="s">
        <v>11716</v>
      </c>
    </row>
    <row r="46" spans="1:1" x14ac:dyDescent="0.25">
      <c r="A46" s="898" t="s">
        <v>12447</v>
      </c>
    </row>
    <row r="47" spans="1:1" x14ac:dyDescent="0.25">
      <c r="A47" s="898" t="s">
        <v>12448</v>
      </c>
    </row>
    <row r="48" spans="1:1" x14ac:dyDescent="0.25">
      <c r="A48" s="898" t="s">
        <v>12449</v>
      </c>
    </row>
    <row r="49" spans="1:1" x14ac:dyDescent="0.25">
      <c r="A49" s="898" t="s">
        <v>12450</v>
      </c>
    </row>
    <row r="50" spans="1:1" x14ac:dyDescent="0.25">
      <c r="A50" s="898" t="s">
        <v>12421</v>
      </c>
    </row>
    <row r="52" spans="1:1" x14ac:dyDescent="0.25">
      <c r="A52" s="413" t="s">
        <v>11717</v>
      </c>
    </row>
    <row r="53" spans="1:1" x14ac:dyDescent="0.25">
      <c r="A53" s="413" t="s">
        <v>11718</v>
      </c>
    </row>
    <row r="54" spans="1:1" x14ac:dyDescent="0.25">
      <c r="A54" s="898" t="s">
        <v>11719</v>
      </c>
    </row>
    <row r="55" spans="1:1" x14ac:dyDescent="0.25">
      <c r="A55" s="898" t="s">
        <v>11720</v>
      </c>
    </row>
    <row r="56" spans="1:1" x14ac:dyDescent="0.25">
      <c r="A56" s="898"/>
    </row>
    <row r="57" spans="1:1" x14ac:dyDescent="0.25">
      <c r="A57" s="1680" t="s">
        <v>11721</v>
      </c>
    </row>
    <row r="58" spans="1:1" x14ac:dyDescent="0.25">
      <c r="A58" s="1680" t="s">
        <v>11722</v>
      </c>
    </row>
    <row r="59" spans="1:1" x14ac:dyDescent="0.25">
      <c r="A59" s="1680" t="s">
        <v>11723</v>
      </c>
    </row>
    <row r="61" spans="1:1" ht="22.5" x14ac:dyDescent="0.25">
      <c r="A61" s="1818" t="s">
        <v>11724</v>
      </c>
    </row>
    <row r="62" spans="1:1" x14ac:dyDescent="0.25">
      <c r="A62" s="1968" t="s">
        <v>11725</v>
      </c>
    </row>
    <row r="63" spans="1:1" x14ac:dyDescent="0.25">
      <c r="A63" s="1968" t="s">
        <v>12422</v>
      </c>
    </row>
    <row r="64" spans="1:1" x14ac:dyDescent="0.25">
      <c r="A64" s="1982" t="s">
        <v>11726</v>
      </c>
    </row>
    <row r="65" spans="1:1" x14ac:dyDescent="0.25">
      <c r="A65" s="1982" t="s">
        <v>11727</v>
      </c>
    </row>
    <row r="66" spans="1:1" x14ac:dyDescent="0.25">
      <c r="A66" s="413" t="s">
        <v>11728</v>
      </c>
    </row>
    <row r="67" spans="1:1" x14ac:dyDescent="0.25">
      <c r="A67" s="1973" t="s">
        <v>11729</v>
      </c>
    </row>
    <row r="68" spans="1:1" x14ac:dyDescent="0.25">
      <c r="A68" s="898" t="s">
        <v>12623</v>
      </c>
    </row>
    <row r="69" spans="1:1" x14ac:dyDescent="0.25">
      <c r="A69" s="1680" t="s">
        <v>12622</v>
      </c>
    </row>
    <row r="70" spans="1:1" x14ac:dyDescent="0.25">
      <c r="A70" s="898" t="s">
        <v>12451</v>
      </c>
    </row>
    <row r="71" spans="1:1" x14ac:dyDescent="0.25">
      <c r="A71" s="898" t="s">
        <v>11730</v>
      </c>
    </row>
    <row r="72" spans="1:1" x14ac:dyDescent="0.25">
      <c r="A72" s="1970" t="s">
        <v>11731</v>
      </c>
    </row>
    <row r="73" spans="1:1" x14ac:dyDescent="0.25">
      <c r="A73" s="1969" t="s">
        <v>11732</v>
      </c>
    </row>
    <row r="74" spans="1:1" x14ac:dyDescent="0.25">
      <c r="A74" s="1971" t="s">
        <v>11733</v>
      </c>
    </row>
    <row r="75" spans="1:1" x14ac:dyDescent="0.25">
      <c r="A75" s="1971" t="s">
        <v>11734</v>
      </c>
    </row>
    <row r="76" spans="1:1" x14ac:dyDescent="0.25">
      <c r="A76" s="1971" t="s">
        <v>11735</v>
      </c>
    </row>
    <row r="77" spans="1:1" x14ac:dyDescent="0.25">
      <c r="A77" s="1969" t="s">
        <v>11736</v>
      </c>
    </row>
    <row r="78" spans="1:1" x14ac:dyDescent="0.25">
      <c r="A78" s="1970" t="s">
        <v>11737</v>
      </c>
    </row>
    <row r="79" spans="1:1" x14ac:dyDescent="0.25">
      <c r="A79" s="1973" t="s">
        <v>12423</v>
      </c>
    </row>
    <row r="80" spans="1:1" x14ac:dyDescent="0.25">
      <c r="A80" s="898" t="s">
        <v>11738</v>
      </c>
    </row>
    <row r="81" spans="1:1" x14ac:dyDescent="0.25">
      <c r="A81" s="1970" t="s">
        <v>11739</v>
      </c>
    </row>
    <row r="82" spans="1:1" x14ac:dyDescent="0.25">
      <c r="A82" s="1970" t="s">
        <v>11740</v>
      </c>
    </row>
    <row r="83" spans="1:1" x14ac:dyDescent="0.25">
      <c r="A83" s="1970" t="s">
        <v>11741</v>
      </c>
    </row>
    <row r="84" spans="1:1" x14ac:dyDescent="0.25">
      <c r="A84" s="898" t="s">
        <v>11742</v>
      </c>
    </row>
    <row r="85" spans="1:1" x14ac:dyDescent="0.25">
      <c r="A85" s="1972" t="s">
        <v>11743</v>
      </c>
    </row>
    <row r="86" spans="1:1" x14ac:dyDescent="0.25">
      <c r="A86" s="898"/>
    </row>
    <row r="87" spans="1:1" x14ac:dyDescent="0.25">
      <c r="A87" s="1680" t="s">
        <v>11744</v>
      </c>
    </row>
    <row r="88" spans="1:1" x14ac:dyDescent="0.25">
      <c r="A88" s="1680" t="s">
        <v>11732</v>
      </c>
    </row>
    <row r="89" spans="1:1" x14ac:dyDescent="0.25">
      <c r="A89" s="1680"/>
    </row>
    <row r="90" spans="1:1" x14ac:dyDescent="0.25">
      <c r="A90" s="1776" t="s">
        <v>11733</v>
      </c>
    </row>
    <row r="91" spans="1:1" x14ac:dyDescent="0.25">
      <c r="A91" s="1776" t="s">
        <v>11735</v>
      </c>
    </row>
    <row r="92" spans="1:1" x14ac:dyDescent="0.25">
      <c r="A92" s="1776" t="s">
        <v>11736</v>
      </c>
    </row>
    <row r="93" spans="1:1" x14ac:dyDescent="0.25">
      <c r="A93" s="1680" t="s">
        <v>11745</v>
      </c>
    </row>
    <row r="94" spans="1:1" x14ac:dyDescent="0.25">
      <c r="A94" s="1680" t="s">
        <v>11746</v>
      </c>
    </row>
    <row r="95" spans="1:1" x14ac:dyDescent="0.25">
      <c r="A95" s="1680"/>
    </row>
    <row r="96" spans="1:1" x14ac:dyDescent="0.25">
      <c r="A96" s="1776" t="s">
        <v>11747</v>
      </c>
    </row>
    <row r="97" spans="1:1" x14ac:dyDescent="0.25">
      <c r="A97" s="1776" t="s">
        <v>11735</v>
      </c>
    </row>
    <row r="98" spans="1:1" x14ac:dyDescent="0.25">
      <c r="A98" s="1776" t="s">
        <v>11748</v>
      </c>
    </row>
    <row r="99" spans="1:1" x14ac:dyDescent="0.25">
      <c r="A99" s="1776" t="s">
        <v>11749</v>
      </c>
    </row>
    <row r="100" spans="1:1" x14ac:dyDescent="0.25">
      <c r="A100" s="1776"/>
    </row>
    <row r="101" spans="1:1" x14ac:dyDescent="0.25">
      <c r="A101" s="1777" t="s">
        <v>11733</v>
      </c>
    </row>
    <row r="102" spans="1:1" x14ac:dyDescent="0.25">
      <c r="A102" s="1777" t="s">
        <v>11735</v>
      </c>
    </row>
    <row r="103" spans="1:1" x14ac:dyDescent="0.25">
      <c r="A103" s="1777" t="s">
        <v>11750</v>
      </c>
    </row>
    <row r="104" spans="1:1" x14ac:dyDescent="0.25">
      <c r="A104" s="1777"/>
    </row>
    <row r="105" spans="1:1" x14ac:dyDescent="0.25">
      <c r="A105" s="1778" t="s">
        <v>11751</v>
      </c>
    </row>
    <row r="106" spans="1:1" x14ac:dyDescent="0.25">
      <c r="A106" s="1778" t="s">
        <v>11733</v>
      </c>
    </row>
    <row r="107" spans="1:1" x14ac:dyDescent="0.25">
      <c r="A107" s="1778" t="s">
        <v>11735</v>
      </c>
    </row>
    <row r="108" spans="1:1" x14ac:dyDescent="0.25">
      <c r="A108" s="1777" t="s">
        <v>11752</v>
      </c>
    </row>
    <row r="110" spans="1:1" ht="22.5" x14ac:dyDescent="0.25">
      <c r="A110" s="1818" t="s">
        <v>11753</v>
      </c>
    </row>
    <row r="111" spans="1:1" x14ac:dyDescent="0.25">
      <c r="A111" s="413" t="s">
        <v>11754</v>
      </c>
    </row>
    <row r="112" spans="1:1" x14ac:dyDescent="0.25">
      <c r="A112" s="898" t="s">
        <v>11755</v>
      </c>
    </row>
    <row r="113" spans="1:1" x14ac:dyDescent="0.25">
      <c r="A113" s="898" t="s">
        <v>11756</v>
      </c>
    </row>
    <row r="115" spans="1:1" x14ac:dyDescent="0.25">
      <c r="A115" s="413" t="s">
        <v>11757</v>
      </c>
    </row>
    <row r="116" spans="1:1" x14ac:dyDescent="0.25">
      <c r="A116" s="898" t="s">
        <v>12620</v>
      </c>
    </row>
    <row r="117" spans="1:1" x14ac:dyDescent="0.25">
      <c r="A117" s="898" t="s">
        <v>12621</v>
      </c>
    </row>
    <row r="118" spans="1:1" x14ac:dyDescent="0.25">
      <c r="A118" s="898" t="s">
        <v>12452</v>
      </c>
    </row>
    <row r="119" spans="1:1" x14ac:dyDescent="0.25">
      <c r="A119" s="1680" t="s">
        <v>11758</v>
      </c>
    </row>
    <row r="120" spans="1:1" x14ac:dyDescent="0.25">
      <c r="A120" s="1680" t="s">
        <v>11759</v>
      </c>
    </row>
    <row r="121" spans="1:1" x14ac:dyDescent="0.25">
      <c r="A121" s="1680" t="s">
        <v>12624</v>
      </c>
    </row>
    <row r="122" spans="1:1" x14ac:dyDescent="0.25">
      <c r="A122" s="1680" t="s">
        <v>12625</v>
      </c>
    </row>
    <row r="123" spans="1:1" x14ac:dyDescent="0.25">
      <c r="A123" s="413" t="s">
        <v>11760</v>
      </c>
    </row>
    <row r="124" spans="1:1" x14ac:dyDescent="0.25">
      <c r="A124" s="413" t="s">
        <v>11761</v>
      </c>
    </row>
    <row r="125" spans="1:1" x14ac:dyDescent="0.25">
      <c r="A125" s="898" t="s">
        <v>11762</v>
      </c>
    </row>
    <row r="126" spans="1:1" x14ac:dyDescent="0.25">
      <c r="A126" s="413" t="s">
        <v>11763</v>
      </c>
    </row>
    <row r="127" spans="1:1" x14ac:dyDescent="0.25">
      <c r="A127" s="898" t="s">
        <v>11764</v>
      </c>
    </row>
    <row r="128" spans="1:1" x14ac:dyDescent="0.25">
      <c r="A128" s="898" t="s">
        <v>11762</v>
      </c>
    </row>
    <row r="129" spans="1:2" x14ac:dyDescent="0.25">
      <c r="A129" s="413" t="s">
        <v>11763</v>
      </c>
    </row>
    <row r="130" spans="1:2" x14ac:dyDescent="0.25">
      <c r="A130" s="898" t="s">
        <v>11765</v>
      </c>
    </row>
    <row r="131" spans="1:2" x14ac:dyDescent="0.25">
      <c r="A131" s="1680" t="s">
        <v>11766</v>
      </c>
    </row>
    <row r="132" spans="1:2" x14ac:dyDescent="0.25">
      <c r="A132" s="1680" t="s">
        <v>11767</v>
      </c>
    </row>
    <row r="133" spans="1:2" x14ac:dyDescent="0.25">
      <c r="A133" t="s">
        <v>12627</v>
      </c>
    </row>
    <row r="134" spans="1:2" x14ac:dyDescent="0.25">
      <c r="A134" s="413" t="s">
        <v>12626</v>
      </c>
    </row>
    <row r="135" spans="1:2" x14ac:dyDescent="0.25">
      <c r="A135" s="3793" t="s">
        <v>12220</v>
      </c>
      <c r="B135" s="3796"/>
    </row>
    <row r="136" spans="1:2" ht="15.75" thickBot="1" x14ac:dyDescent="0.3">
      <c r="A136" s="1769" t="s">
        <v>8745</v>
      </c>
      <c r="B136" s="1769" t="s">
        <v>8746</v>
      </c>
    </row>
    <row r="137" spans="1:2" ht="15.75" thickBot="1" x14ac:dyDescent="0.3">
      <c r="A137" s="1770" t="s">
        <v>8747</v>
      </c>
      <c r="B137" s="1770" t="s">
        <v>12453</v>
      </c>
    </row>
    <row r="138" spans="1:2" ht="15.75" thickBot="1" x14ac:dyDescent="0.3">
      <c r="A138" s="1770" t="s">
        <v>7073</v>
      </c>
      <c r="B138" s="1770" t="s">
        <v>8368</v>
      </c>
    </row>
    <row r="139" spans="1:2" ht="15.75" thickBot="1" x14ac:dyDescent="0.3">
      <c r="A139" s="1770" t="s">
        <v>11769</v>
      </c>
      <c r="B139" s="1770" t="s">
        <v>11770</v>
      </c>
    </row>
    <row r="140" spans="1:2" ht="15.75" thickBot="1" x14ac:dyDescent="0.3">
      <c r="A140" s="1770" t="s">
        <v>8748</v>
      </c>
      <c r="B140" s="1770" t="s">
        <v>8752</v>
      </c>
    </row>
    <row r="141" spans="1:2" ht="15.75" thickBot="1" x14ac:dyDescent="0.3">
      <c r="A141" s="1770" t="s">
        <v>8750</v>
      </c>
      <c r="B141" s="1770" t="s">
        <v>8752</v>
      </c>
    </row>
    <row r="142" spans="1:2" ht="15.75" thickBot="1" x14ac:dyDescent="0.3">
      <c r="A142" s="1770" t="s">
        <v>8751</v>
      </c>
      <c r="B142" s="1770">
        <v>0</v>
      </c>
    </row>
    <row r="143" spans="1:2" x14ac:dyDescent="0.25">
      <c r="A143" s="413" t="s">
        <v>11771</v>
      </c>
    </row>
    <row r="144" spans="1:2" x14ac:dyDescent="0.25">
      <c r="A144" s="413" t="s">
        <v>11772</v>
      </c>
    </row>
    <row r="145" spans="1:1" x14ac:dyDescent="0.25">
      <c r="A145" s="898" t="s">
        <v>11773</v>
      </c>
    </row>
    <row r="146" spans="1:1" x14ac:dyDescent="0.25">
      <c r="A146" s="898" t="s">
        <v>11774</v>
      </c>
    </row>
    <row r="147" spans="1:1" x14ac:dyDescent="0.25">
      <c r="A147" s="898" t="s">
        <v>11775</v>
      </c>
    </row>
    <row r="148" spans="1:1" x14ac:dyDescent="0.25">
      <c r="A148" s="898" t="s">
        <v>11776</v>
      </c>
    </row>
    <row r="149" spans="1:1" x14ac:dyDescent="0.25">
      <c r="A149" s="898" t="s">
        <v>11777</v>
      </c>
    </row>
    <row r="151" spans="1:1" x14ac:dyDescent="0.25">
      <c r="A151" s="413" t="s">
        <v>12424</v>
      </c>
    </row>
    <row r="152" spans="1:1" x14ac:dyDescent="0.25">
      <c r="A152" s="898" t="s">
        <v>11778</v>
      </c>
    </row>
    <row r="153" spans="1:1" x14ac:dyDescent="0.25">
      <c r="A153" s="898" t="s">
        <v>11779</v>
      </c>
    </row>
    <row r="154" spans="1:1" x14ac:dyDescent="0.25">
      <c r="A154" s="898" t="s">
        <v>11780</v>
      </c>
    </row>
    <row r="155" spans="1:1" x14ac:dyDescent="0.25">
      <c r="A155" s="898" t="s">
        <v>11781</v>
      </c>
    </row>
    <row r="156" spans="1:1" x14ac:dyDescent="0.25">
      <c r="A156" s="898"/>
    </row>
    <row r="157" spans="1:1" x14ac:dyDescent="0.25">
      <c r="A157" s="1680" t="s">
        <v>11782</v>
      </c>
    </row>
    <row r="158" spans="1:1" x14ac:dyDescent="0.25">
      <c r="A158" s="1680" t="s">
        <v>11783</v>
      </c>
    </row>
    <row r="159" spans="1:1" x14ac:dyDescent="0.25">
      <c r="A159" s="1680" t="s">
        <v>11784</v>
      </c>
    </row>
    <row r="160" spans="1:1" x14ac:dyDescent="0.25">
      <c r="A160" s="1680" t="s">
        <v>11785</v>
      </c>
    </row>
    <row r="161" spans="1:2" x14ac:dyDescent="0.25">
      <c r="A161" s="1680" t="s">
        <v>11786</v>
      </c>
    </row>
    <row r="162" spans="1:2" x14ac:dyDescent="0.25">
      <c r="A162" s="898" t="s">
        <v>12425</v>
      </c>
    </row>
    <row r="164" spans="1:2" x14ac:dyDescent="0.25">
      <c r="A164" s="3793" t="s">
        <v>12221</v>
      </c>
      <c r="B164" s="3796"/>
    </row>
    <row r="165" spans="1:2" ht="15.75" thickBot="1" x14ac:dyDescent="0.3">
      <c r="A165" s="1769" t="s">
        <v>8745</v>
      </c>
      <c r="B165" s="1769" t="s">
        <v>8746</v>
      </c>
    </row>
    <row r="166" spans="1:2" ht="15.75" thickBot="1" x14ac:dyDescent="0.3">
      <c r="A166" s="1770" t="s">
        <v>8747</v>
      </c>
      <c r="B166" s="1770" t="s">
        <v>12454</v>
      </c>
    </row>
    <row r="167" spans="1:2" ht="15.75" thickBot="1" x14ac:dyDescent="0.3">
      <c r="A167" s="1770" t="s">
        <v>7073</v>
      </c>
      <c r="B167" s="1770">
        <v>84</v>
      </c>
    </row>
    <row r="168" spans="1:2" ht="15.75" thickBot="1" x14ac:dyDescent="0.3">
      <c r="A168" s="1770" t="s">
        <v>11769</v>
      </c>
      <c r="B168" s="1770" t="s">
        <v>11788</v>
      </c>
    </row>
    <row r="169" spans="1:2" ht="15.75" thickBot="1" x14ac:dyDescent="0.3">
      <c r="A169" s="1770" t="s">
        <v>8748</v>
      </c>
      <c r="B169" s="1770" t="s">
        <v>8752</v>
      </c>
    </row>
    <row r="170" spans="1:2" ht="15.75" thickBot="1" x14ac:dyDescent="0.3">
      <c r="A170" s="1770" t="s">
        <v>8750</v>
      </c>
      <c r="B170" s="1770" t="s">
        <v>8752</v>
      </c>
    </row>
    <row r="171" spans="1:2" ht="15.75" thickBot="1" x14ac:dyDescent="0.3">
      <c r="A171" s="1770" t="s">
        <v>8751</v>
      </c>
      <c r="B171" s="1770">
        <v>0</v>
      </c>
    </row>
    <row r="172" spans="1:2" x14ac:dyDescent="0.25">
      <c r="A172" s="413" t="s">
        <v>11789</v>
      </c>
    </row>
    <row r="173" spans="1:2" x14ac:dyDescent="0.25">
      <c r="A173" s="898" t="s">
        <v>12426</v>
      </c>
    </row>
    <row r="174" spans="1:2" x14ac:dyDescent="0.25">
      <c r="A174" s="3834" t="s">
        <v>12222</v>
      </c>
      <c r="B174" s="3903"/>
    </row>
    <row r="175" spans="1:2" ht="15.75" thickBot="1" x14ac:dyDescent="0.3">
      <c r="A175" s="1769" t="s">
        <v>8745</v>
      </c>
      <c r="B175" s="1769" t="s">
        <v>8746</v>
      </c>
    </row>
    <row r="176" spans="1:2" ht="15.75" thickBot="1" x14ac:dyDescent="0.3">
      <c r="A176" s="1770" t="s">
        <v>8747</v>
      </c>
      <c r="B176" s="1770" t="s">
        <v>12454</v>
      </c>
    </row>
    <row r="177" spans="1:2" ht="15.75" thickBot="1" x14ac:dyDescent="0.3">
      <c r="A177" s="1770" t="s">
        <v>7073</v>
      </c>
      <c r="B177" s="1770">
        <v>20</v>
      </c>
    </row>
    <row r="178" spans="1:2" ht="15.75" thickBot="1" x14ac:dyDescent="0.3">
      <c r="A178" s="1770" t="s">
        <v>7074</v>
      </c>
      <c r="B178" s="1770">
        <v>0</v>
      </c>
    </row>
    <row r="179" spans="1:2" x14ac:dyDescent="0.25">
      <c r="A179" s="4602" t="s">
        <v>7075</v>
      </c>
      <c r="B179" s="1772" t="s">
        <v>11790</v>
      </c>
    </row>
    <row r="180" spans="1:2" x14ac:dyDescent="0.25">
      <c r="A180" s="4603"/>
      <c r="B180" s="1772" t="s">
        <v>11791</v>
      </c>
    </row>
    <row r="181" spans="1:2" x14ac:dyDescent="0.25">
      <c r="A181" s="4603"/>
      <c r="B181" s="1772" t="s">
        <v>11792</v>
      </c>
    </row>
    <row r="182" spans="1:2" x14ac:dyDescent="0.25">
      <c r="A182" s="4603"/>
      <c r="B182" s="1772" t="s">
        <v>11793</v>
      </c>
    </row>
    <row r="183" spans="1:2" x14ac:dyDescent="0.25">
      <c r="A183" s="4603"/>
      <c r="B183" s="1772" t="s">
        <v>12427</v>
      </c>
    </row>
    <row r="184" spans="1:2" x14ac:dyDescent="0.25">
      <c r="A184" s="4603"/>
      <c r="B184" s="1772" t="s">
        <v>11794</v>
      </c>
    </row>
    <row r="185" spans="1:2" ht="15.75" thickBot="1" x14ac:dyDescent="0.3">
      <c r="A185" s="4604"/>
      <c r="B185" s="1770" t="s">
        <v>11795</v>
      </c>
    </row>
    <row r="186" spans="1:2" ht="15.75" thickBot="1" x14ac:dyDescent="0.3">
      <c r="A186" s="1770" t="s">
        <v>8748</v>
      </c>
      <c r="B186" s="1770" t="s">
        <v>11796</v>
      </c>
    </row>
    <row r="187" spans="1:2" ht="15.75" thickBot="1" x14ac:dyDescent="0.3">
      <c r="A187" s="1770" t="s">
        <v>8750</v>
      </c>
      <c r="B187" s="1770" t="s">
        <v>11797</v>
      </c>
    </row>
    <row r="188" spans="1:2" ht="15.75" thickBot="1" x14ac:dyDescent="0.3">
      <c r="A188" s="1770" t="s">
        <v>8751</v>
      </c>
      <c r="B188" s="1770">
        <v>0</v>
      </c>
    </row>
    <row r="189" spans="1:2" x14ac:dyDescent="0.25">
      <c r="A189" s="898" t="s">
        <v>11798</v>
      </c>
    </row>
    <row r="190" spans="1:2" x14ac:dyDescent="0.25">
      <c r="A190" s="898" t="s">
        <v>12455</v>
      </c>
    </row>
    <row r="192" spans="1:2" x14ac:dyDescent="0.25">
      <c r="A192" s="413" t="s">
        <v>12428</v>
      </c>
    </row>
    <row r="193" spans="1:1" x14ac:dyDescent="0.25">
      <c r="A193" s="413" t="s">
        <v>12429</v>
      </c>
    </row>
    <row r="194" spans="1:1" x14ac:dyDescent="0.25">
      <c r="A194" s="898" t="s">
        <v>11799</v>
      </c>
    </row>
    <row r="195" spans="1:1" x14ac:dyDescent="0.25">
      <c r="A195" s="898" t="s">
        <v>11800</v>
      </c>
    </row>
    <row r="196" spans="1:1" x14ac:dyDescent="0.25">
      <c r="A196" s="898" t="s">
        <v>11801</v>
      </c>
    </row>
    <row r="198" spans="1:1" ht="22.5" x14ac:dyDescent="0.25">
      <c r="A198" s="1818" t="s">
        <v>11802</v>
      </c>
    </row>
    <row r="199" spans="1:1" x14ac:dyDescent="0.25">
      <c r="A199" s="413" t="s">
        <v>11803</v>
      </c>
    </row>
    <row r="200" spans="1:1" x14ac:dyDescent="0.25">
      <c r="A200" s="413"/>
    </row>
    <row r="201" spans="1:1" x14ac:dyDescent="0.25">
      <c r="A201" s="413"/>
    </row>
    <row r="202" spans="1:1" x14ac:dyDescent="0.25">
      <c r="A202" s="413"/>
    </row>
    <row r="203" spans="1:1" x14ac:dyDescent="0.25">
      <c r="A203" s="413"/>
    </row>
    <row r="204" spans="1:1" x14ac:dyDescent="0.25">
      <c r="A204" s="413"/>
    </row>
    <row r="205" spans="1:1" x14ac:dyDescent="0.25">
      <c r="A205" s="413"/>
    </row>
    <row r="206" spans="1:1" x14ac:dyDescent="0.25">
      <c r="A206" s="413"/>
    </row>
    <row r="207" spans="1:1" x14ac:dyDescent="0.25">
      <c r="A207" s="413"/>
    </row>
    <row r="208" spans="1:1" x14ac:dyDescent="0.25">
      <c r="A208" s="413"/>
    </row>
    <row r="209" spans="1:1" x14ac:dyDescent="0.25">
      <c r="A209" s="413"/>
    </row>
    <row r="210" spans="1:1" x14ac:dyDescent="0.25">
      <c r="A210" s="413"/>
    </row>
    <row r="211" spans="1:1" x14ac:dyDescent="0.25">
      <c r="A211" s="413"/>
    </row>
    <row r="212" spans="1:1" x14ac:dyDescent="0.25">
      <c r="A212" s="413"/>
    </row>
    <row r="213" spans="1:1" x14ac:dyDescent="0.25">
      <c r="A213" s="413"/>
    </row>
    <row r="214" spans="1:1" x14ac:dyDescent="0.25">
      <c r="A214" s="413"/>
    </row>
    <row r="215" spans="1:1" x14ac:dyDescent="0.25">
      <c r="A215" s="413"/>
    </row>
    <row r="216" spans="1:1" x14ac:dyDescent="0.25">
      <c r="A216" s="413"/>
    </row>
    <row r="217" spans="1:1" x14ac:dyDescent="0.25">
      <c r="A217" s="413"/>
    </row>
    <row r="218" spans="1:1" x14ac:dyDescent="0.25">
      <c r="A218" s="413"/>
    </row>
    <row r="219" spans="1:1" x14ac:dyDescent="0.25">
      <c r="A219" s="413"/>
    </row>
    <row r="220" spans="1:1" x14ac:dyDescent="0.25">
      <c r="A220" s="413"/>
    </row>
    <row r="221" spans="1:1" x14ac:dyDescent="0.25">
      <c r="A221" s="413"/>
    </row>
    <row r="222" spans="1:1" x14ac:dyDescent="0.25">
      <c r="A222" s="413"/>
    </row>
    <row r="223" spans="1:1" x14ac:dyDescent="0.25">
      <c r="A223" s="413"/>
    </row>
    <row r="224" spans="1:1" x14ac:dyDescent="0.25">
      <c r="A224" s="413"/>
    </row>
    <row r="225" spans="1:1" x14ac:dyDescent="0.25">
      <c r="A225" s="413" t="s">
        <v>11804</v>
      </c>
    </row>
    <row r="226" spans="1:1" x14ac:dyDescent="0.25">
      <c r="A226" s="413" t="s">
        <v>11805</v>
      </c>
    </row>
    <row r="227" spans="1:1" x14ac:dyDescent="0.25">
      <c r="A227" s="413" t="s">
        <v>12430</v>
      </c>
    </row>
    <row r="228" spans="1:1" x14ac:dyDescent="0.25">
      <c r="A228" s="898" t="s">
        <v>11806</v>
      </c>
    </row>
    <row r="229" spans="1:1" x14ac:dyDescent="0.25">
      <c r="A229" s="898" t="s">
        <v>11807</v>
      </c>
    </row>
    <row r="230" spans="1:1" x14ac:dyDescent="0.25">
      <c r="A230" s="898" t="s">
        <v>12456</v>
      </c>
    </row>
    <row r="231" spans="1:1" x14ac:dyDescent="0.25">
      <c r="A231" s="898" t="s">
        <v>11808</v>
      </c>
    </row>
    <row r="233" spans="1:1" x14ac:dyDescent="0.25">
      <c r="A233" s="413" t="s">
        <v>11809</v>
      </c>
    </row>
    <row r="234" spans="1:1" x14ac:dyDescent="0.25">
      <c r="A234" s="898" t="s">
        <v>11810</v>
      </c>
    </row>
    <row r="235" spans="1:1" x14ac:dyDescent="0.25">
      <c r="A235" s="898" t="s">
        <v>12457</v>
      </c>
    </row>
    <row r="236" spans="1:1" x14ac:dyDescent="0.25">
      <c r="A236" s="898" t="s">
        <v>11811</v>
      </c>
    </row>
    <row r="238" spans="1:1" x14ac:dyDescent="0.25">
      <c r="A238" s="413" t="s">
        <v>11812</v>
      </c>
    </row>
    <row r="239" spans="1:1" x14ac:dyDescent="0.25">
      <c r="A239" s="413" t="s">
        <v>12458</v>
      </c>
    </row>
    <row r="240" spans="1:1" x14ac:dyDescent="0.25">
      <c r="A240" s="413" t="s">
        <v>12459</v>
      </c>
    </row>
    <row r="241" spans="1:1" x14ac:dyDescent="0.25">
      <c r="A241" s="898" t="s">
        <v>11813</v>
      </c>
    </row>
    <row r="242" spans="1:1" x14ac:dyDescent="0.25">
      <c r="A242" s="898" t="s">
        <v>11814</v>
      </c>
    </row>
    <row r="243" spans="1:1" x14ac:dyDescent="0.25">
      <c r="A243" s="898" t="s">
        <v>12431</v>
      </c>
    </row>
    <row r="244" spans="1:1" x14ac:dyDescent="0.25">
      <c r="A244" s="898" t="s">
        <v>12460</v>
      </c>
    </row>
    <row r="246" spans="1:1" x14ac:dyDescent="0.25">
      <c r="A246" s="413" t="s">
        <v>12461</v>
      </c>
    </row>
    <row r="247" spans="1:1" x14ac:dyDescent="0.25">
      <c r="A247" s="413" t="s">
        <v>12462</v>
      </c>
    </row>
    <row r="248" spans="1:1" x14ac:dyDescent="0.25">
      <c r="A248" s="413" t="s">
        <v>11815</v>
      </c>
    </row>
    <row r="249" spans="1:1" x14ac:dyDescent="0.25">
      <c r="A249" s="898" t="s">
        <v>12463</v>
      </c>
    </row>
    <row r="250" spans="1:1" x14ac:dyDescent="0.25">
      <c r="A250" s="898" t="s">
        <v>12464</v>
      </c>
    </row>
    <row r="251" spans="1:1" x14ac:dyDescent="0.25">
      <c r="A251" s="898" t="s">
        <v>12465</v>
      </c>
    </row>
    <row r="253" spans="1:1" x14ac:dyDescent="0.25">
      <c r="A253" s="413" t="s">
        <v>11816</v>
      </c>
    </row>
    <row r="254" spans="1:1" ht="22.5" x14ac:dyDescent="0.25">
      <c r="A254" s="1818" t="s">
        <v>11817</v>
      </c>
    </row>
    <row r="255" spans="1:1" x14ac:dyDescent="0.25">
      <c r="A255" s="413" t="s">
        <v>11818</v>
      </c>
    </row>
    <row r="256" spans="1:1" x14ac:dyDescent="0.25">
      <c r="A256" s="898" t="s">
        <v>11819</v>
      </c>
    </row>
    <row r="257" spans="1:1" x14ac:dyDescent="0.25">
      <c r="A257" s="898"/>
    </row>
    <row r="258" spans="1:1" x14ac:dyDescent="0.25">
      <c r="A258" s="1680" t="s">
        <v>11762</v>
      </c>
    </row>
    <row r="259" spans="1:1" x14ac:dyDescent="0.25">
      <c r="A259" s="898" t="s">
        <v>11763</v>
      </c>
    </row>
    <row r="260" spans="1:1" x14ac:dyDescent="0.25">
      <c r="A260" s="898"/>
    </row>
    <row r="261" spans="1:1" x14ac:dyDescent="0.25">
      <c r="A261" s="1680" t="s">
        <v>11820</v>
      </c>
    </row>
    <row r="262" spans="1:1" x14ac:dyDescent="0.25">
      <c r="A262" s="1680"/>
    </row>
    <row r="263" spans="1:1" x14ac:dyDescent="0.25">
      <c r="A263" s="1776" t="s">
        <v>11762</v>
      </c>
    </row>
    <row r="264" spans="1:1" x14ac:dyDescent="0.25">
      <c r="A264" s="1680" t="s">
        <v>11763</v>
      </c>
    </row>
    <row r="265" spans="1:1" x14ac:dyDescent="0.25">
      <c r="A265" s="1680"/>
    </row>
    <row r="266" spans="1:1" x14ac:dyDescent="0.25">
      <c r="A266" s="1776" t="s">
        <v>11821</v>
      </c>
    </row>
    <row r="267" spans="1:1" x14ac:dyDescent="0.25">
      <c r="A267" s="1776"/>
    </row>
    <row r="268" spans="1:1" x14ac:dyDescent="0.25">
      <c r="A268" s="1777" t="s">
        <v>11766</v>
      </c>
    </row>
    <row r="269" spans="1:1" x14ac:dyDescent="0.25">
      <c r="A269" s="1777" t="s">
        <v>11822</v>
      </c>
    </row>
    <row r="270" spans="1:1" x14ac:dyDescent="0.25">
      <c r="A270" s="1680" t="s">
        <v>11823</v>
      </c>
    </row>
    <row r="271" spans="1:1" x14ac:dyDescent="0.25">
      <c r="A271" s="1680" t="s">
        <v>11824</v>
      </c>
    </row>
    <row r="272" spans="1:1" x14ac:dyDescent="0.25">
      <c r="A272" s="1680" t="s">
        <v>11825</v>
      </c>
    </row>
  </sheetData>
  <mergeCells count="4">
    <mergeCell ref="A135:B135"/>
    <mergeCell ref="A164:B164"/>
    <mergeCell ref="A174:B174"/>
    <mergeCell ref="A179:A185"/>
  </mergeCells>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29"/>
  <dimension ref="A1:E105"/>
  <sheetViews>
    <sheetView zoomScale="75" zoomScaleNormal="75" workbookViewId="0">
      <selection activeCell="A28" sqref="A28:A78"/>
    </sheetView>
  </sheetViews>
  <sheetFormatPr baseColWidth="10" defaultColWidth="11.42578125" defaultRowHeight="15" x14ac:dyDescent="0.25"/>
  <cols>
    <col min="1" max="1" width="255.7109375" bestFit="1" customWidth="1"/>
    <col min="2" max="2" width="18.5703125" bestFit="1" customWidth="1"/>
    <col min="3" max="3" width="13.85546875" bestFit="1" customWidth="1"/>
    <col min="4" max="4" width="20.5703125" bestFit="1" customWidth="1"/>
    <col min="5" max="5" width="14" bestFit="1" customWidth="1"/>
  </cols>
  <sheetData>
    <row r="1" spans="1:5" ht="26.25" x14ac:dyDescent="0.25">
      <c r="A1" s="1813" t="s">
        <v>12005</v>
      </c>
    </row>
    <row r="2" spans="1:5" x14ac:dyDescent="0.25">
      <c r="A2" s="1782" t="s">
        <v>12006</v>
      </c>
    </row>
    <row r="3" spans="1:5" x14ac:dyDescent="0.25">
      <c r="A3" s="1782" t="s">
        <v>12266</v>
      </c>
    </row>
    <row r="4" spans="1:5" x14ac:dyDescent="0.25">
      <c r="A4" s="1782" t="s">
        <v>12007</v>
      </c>
    </row>
    <row r="5" spans="1:5" ht="30" x14ac:dyDescent="0.25">
      <c r="A5" s="1782" t="s">
        <v>12008</v>
      </c>
    </row>
    <row r="6" spans="1:5" x14ac:dyDescent="0.25">
      <c r="A6" s="1782" t="s">
        <v>12009</v>
      </c>
    </row>
    <row r="7" spans="1:5" x14ac:dyDescent="0.25">
      <c r="A7" s="1782" t="s">
        <v>12010</v>
      </c>
    </row>
    <row r="8" spans="1:5" ht="22.5" x14ac:dyDescent="0.25">
      <c r="A8" s="1818" t="s">
        <v>12011</v>
      </c>
    </row>
    <row r="9" spans="1:5" x14ac:dyDescent="0.25">
      <c r="A9" s="1782" t="s">
        <v>12012</v>
      </c>
    </row>
    <row r="10" spans="1:5" ht="30" x14ac:dyDescent="0.25">
      <c r="A10" s="1782" t="s">
        <v>12013</v>
      </c>
    </row>
    <row r="11" spans="1:5" x14ac:dyDescent="0.25">
      <c r="A11" s="1782" t="s">
        <v>12014</v>
      </c>
    </row>
    <row r="12" spans="1:5" x14ac:dyDescent="0.25">
      <c r="A12" s="3834" t="s">
        <v>12015</v>
      </c>
      <c r="B12" s="3903"/>
      <c r="C12" s="3903"/>
      <c r="D12" s="3903"/>
      <c r="E12" s="3903"/>
    </row>
    <row r="13" spans="1:5" ht="30.75" thickBot="1" x14ac:dyDescent="0.3">
      <c r="A13" s="1769"/>
      <c r="B13" s="1769" t="s">
        <v>8788</v>
      </c>
      <c r="C13" s="1769" t="s">
        <v>12016</v>
      </c>
      <c r="D13" s="1769" t="s">
        <v>12017</v>
      </c>
      <c r="E13" s="1769" t="s">
        <v>10361</v>
      </c>
    </row>
    <row r="14" spans="1:5" ht="15.75" thickBot="1" x14ac:dyDescent="0.3">
      <c r="A14" s="1770" t="s">
        <v>12018</v>
      </c>
      <c r="B14" s="1770" t="s">
        <v>12019</v>
      </c>
      <c r="C14" s="1770" t="s">
        <v>12020</v>
      </c>
      <c r="D14" s="1770" t="s">
        <v>12021</v>
      </c>
      <c r="E14" s="1785">
        <v>37169</v>
      </c>
    </row>
    <row r="15" spans="1:5" ht="15.75" thickBot="1" x14ac:dyDescent="0.3">
      <c r="A15" s="1770" t="s">
        <v>12022</v>
      </c>
      <c r="B15" s="1770"/>
      <c r="C15" s="1770"/>
      <c r="D15" s="1770"/>
      <c r="E15" s="1770"/>
    </row>
    <row r="16" spans="1:5" ht="15.75" thickBot="1" x14ac:dyDescent="0.3">
      <c r="A16" s="1770"/>
      <c r="B16" s="1770"/>
      <c r="C16" s="1770"/>
      <c r="D16" s="1770"/>
      <c r="E16" s="1770"/>
    </row>
    <row r="17" spans="1:5" ht="15.75" thickBot="1" x14ac:dyDescent="0.3">
      <c r="A17" s="1770" t="s">
        <v>12023</v>
      </c>
      <c r="B17" s="1770" t="s">
        <v>12019</v>
      </c>
      <c r="C17" s="1770" t="s">
        <v>12024</v>
      </c>
      <c r="D17" s="1770" t="s">
        <v>12021</v>
      </c>
      <c r="E17" s="1785">
        <v>37169</v>
      </c>
    </row>
    <row r="18" spans="1:5" ht="15.75" thickBot="1" x14ac:dyDescent="0.3">
      <c r="A18" s="1770"/>
      <c r="B18" s="1770"/>
      <c r="C18" s="1770"/>
      <c r="D18" s="1770"/>
      <c r="E18" s="1770"/>
    </row>
    <row r="19" spans="1:5" x14ac:dyDescent="0.25">
      <c r="A19" s="413" t="s">
        <v>12466</v>
      </c>
    </row>
    <row r="20" spans="1:5" x14ac:dyDescent="0.25">
      <c r="A20" s="898" t="s">
        <v>12025</v>
      </c>
    </row>
    <row r="21" spans="1:5" x14ac:dyDescent="0.25">
      <c r="A21" s="898" t="s">
        <v>12474</v>
      </c>
    </row>
    <row r="22" spans="1:5" x14ac:dyDescent="0.25">
      <c r="A22" s="1819" t="s">
        <v>12475</v>
      </c>
    </row>
    <row r="23" spans="1:5" x14ac:dyDescent="0.25">
      <c r="A23" s="898" t="s">
        <v>12026</v>
      </c>
    </row>
    <row r="24" spans="1:5" x14ac:dyDescent="0.25">
      <c r="A24" s="898" t="s">
        <v>12027</v>
      </c>
    </row>
    <row r="25" spans="1:5" x14ac:dyDescent="0.25">
      <c r="A25" s="898" t="s">
        <v>12028</v>
      </c>
    </row>
    <row r="26" spans="1:5" x14ac:dyDescent="0.25">
      <c r="A26" s="898" t="s">
        <v>12029</v>
      </c>
    </row>
    <row r="27" spans="1:5" ht="22.5" x14ac:dyDescent="0.25">
      <c r="A27" s="1818" t="s">
        <v>12030</v>
      </c>
    </row>
    <row r="28" spans="1:5" x14ac:dyDescent="0.25">
      <c r="A28" s="413" t="s">
        <v>12485</v>
      </c>
    </row>
    <row r="29" spans="1:5" x14ac:dyDescent="0.25">
      <c r="A29" s="898" t="s">
        <v>12486</v>
      </c>
    </row>
    <row r="30" spans="1:5" x14ac:dyDescent="0.25">
      <c r="A30" s="898" t="s">
        <v>12484</v>
      </c>
    </row>
    <row r="31" spans="1:5" x14ac:dyDescent="0.25">
      <c r="A31" s="413" t="s">
        <v>12267</v>
      </c>
    </row>
    <row r="32" spans="1:5" x14ac:dyDescent="0.25">
      <c r="A32" s="413" t="s">
        <v>12482</v>
      </c>
    </row>
    <row r="33" spans="1:1" x14ac:dyDescent="0.25">
      <c r="A33" s="413" t="s">
        <v>12483</v>
      </c>
    </row>
    <row r="34" spans="1:1" x14ac:dyDescent="0.25">
      <c r="A34" s="898" t="s">
        <v>12031</v>
      </c>
    </row>
    <row r="35" spans="1:1" x14ac:dyDescent="0.25">
      <c r="A35" s="898" t="s">
        <v>12032</v>
      </c>
    </row>
    <row r="36" spans="1:1" x14ac:dyDescent="0.25">
      <c r="A36" s="413" t="s">
        <v>12033</v>
      </c>
    </row>
    <row r="37" spans="1:1" x14ac:dyDescent="0.25">
      <c r="A37" s="413" t="s">
        <v>12480</v>
      </c>
    </row>
    <row r="38" spans="1:1" x14ac:dyDescent="0.25">
      <c r="A38" t="s">
        <v>12481</v>
      </c>
    </row>
    <row r="39" spans="1:1" x14ac:dyDescent="0.25">
      <c r="A39" s="898" t="s">
        <v>12478</v>
      </c>
    </row>
    <row r="40" spans="1:1" x14ac:dyDescent="0.25">
      <c r="A40" t="s">
        <v>12479</v>
      </c>
    </row>
    <row r="41" spans="1:1" x14ac:dyDescent="0.25">
      <c r="A41" s="898" t="s">
        <v>12476</v>
      </c>
    </row>
    <row r="42" spans="1:1" x14ac:dyDescent="0.25">
      <c r="A42" s="413" t="s">
        <v>12477</v>
      </c>
    </row>
    <row r="43" spans="1:1" x14ac:dyDescent="0.25">
      <c r="A43" s="413"/>
    </row>
    <row r="44" spans="1:1" x14ac:dyDescent="0.25">
      <c r="A44" s="413"/>
    </row>
    <row r="45" spans="1:1" x14ac:dyDescent="0.25">
      <c r="A45" s="413"/>
    </row>
    <row r="46" spans="1:1" x14ac:dyDescent="0.25">
      <c r="A46" s="413"/>
    </row>
    <row r="47" spans="1:1" x14ac:dyDescent="0.25">
      <c r="A47" s="413"/>
    </row>
    <row r="48" spans="1:1" x14ac:dyDescent="0.25">
      <c r="A48" s="413"/>
    </row>
    <row r="67" spans="1:1" x14ac:dyDescent="0.25">
      <c r="A67" s="1191" t="s">
        <v>12034</v>
      </c>
    </row>
    <row r="68" spans="1:1" x14ac:dyDescent="0.25">
      <c r="A68" s="413" t="s">
        <v>12491</v>
      </c>
    </row>
    <row r="69" spans="1:1" x14ac:dyDescent="0.25">
      <c r="A69" t="s">
        <v>12492</v>
      </c>
    </row>
    <row r="70" spans="1:1" x14ac:dyDescent="0.25">
      <c r="A70" s="413" t="s">
        <v>12489</v>
      </c>
    </row>
    <row r="71" spans="1:1" x14ac:dyDescent="0.25">
      <c r="A71" t="s">
        <v>12490</v>
      </c>
    </row>
    <row r="72" spans="1:1" x14ac:dyDescent="0.25">
      <c r="A72" s="413" t="s">
        <v>12268</v>
      </c>
    </row>
    <row r="73" spans="1:1" x14ac:dyDescent="0.25">
      <c r="A73" s="413" t="s">
        <v>12035</v>
      </c>
    </row>
    <row r="74" spans="1:1" x14ac:dyDescent="0.25">
      <c r="A74" s="898" t="s">
        <v>12036</v>
      </c>
    </row>
    <row r="75" spans="1:1" x14ac:dyDescent="0.25">
      <c r="A75" s="898" t="s">
        <v>12487</v>
      </c>
    </row>
    <row r="76" spans="1:1" x14ac:dyDescent="0.25">
      <c r="A76" s="1680" t="s">
        <v>12488</v>
      </c>
    </row>
    <row r="77" spans="1:1" x14ac:dyDescent="0.25">
      <c r="A77" s="898" t="s">
        <v>12032</v>
      </c>
    </row>
    <row r="78" spans="1:1" x14ac:dyDescent="0.25">
      <c r="A78" s="413" t="s">
        <v>12037</v>
      </c>
    </row>
    <row r="79" spans="1:1" ht="22.5" x14ac:dyDescent="0.25">
      <c r="A79" s="1818" t="s">
        <v>12038</v>
      </c>
    </row>
    <row r="81" spans="1:1" x14ac:dyDescent="0.25">
      <c r="A81" s="413" t="s">
        <v>12470</v>
      </c>
    </row>
    <row r="82" spans="1:1" x14ac:dyDescent="0.25">
      <c r="A82" t="s">
        <v>12471</v>
      </c>
    </row>
    <row r="83" spans="1:1" x14ac:dyDescent="0.25">
      <c r="A83" s="413" t="s">
        <v>12467</v>
      </c>
    </row>
    <row r="84" spans="1:1" x14ac:dyDescent="0.25">
      <c r="A84" s="413" t="s">
        <v>12472</v>
      </c>
    </row>
    <row r="85" spans="1:1" x14ac:dyDescent="0.25">
      <c r="A85" s="413" t="s">
        <v>12473</v>
      </c>
    </row>
    <row r="86" spans="1:1" x14ac:dyDescent="0.25">
      <c r="A86" s="413" t="s">
        <v>12039</v>
      </c>
    </row>
    <row r="87" spans="1:1" x14ac:dyDescent="0.25">
      <c r="A87" s="413" t="s">
        <v>12040</v>
      </c>
    </row>
    <row r="88" spans="1:1" x14ac:dyDescent="0.25">
      <c r="A88" s="898" t="s">
        <v>12041</v>
      </c>
    </row>
    <row r="89" spans="1:1" x14ac:dyDescent="0.25">
      <c r="A89" s="898" t="s">
        <v>12042</v>
      </c>
    </row>
    <row r="91" spans="1:1" x14ac:dyDescent="0.25">
      <c r="A91" s="413" t="s">
        <v>12468</v>
      </c>
    </row>
    <row r="92" spans="1:1" x14ac:dyDescent="0.25">
      <c r="A92" t="s">
        <v>12469</v>
      </c>
    </row>
    <row r="94" spans="1:1" x14ac:dyDescent="0.25">
      <c r="A94" s="413" t="s">
        <v>12043</v>
      </c>
    </row>
    <row r="95" spans="1:1" x14ac:dyDescent="0.25">
      <c r="A95" s="898" t="s">
        <v>12044</v>
      </c>
    </row>
    <row r="96" spans="1:1" x14ac:dyDescent="0.25">
      <c r="A96" s="898" t="s">
        <v>12269</v>
      </c>
    </row>
    <row r="97" spans="1:1" x14ac:dyDescent="0.25">
      <c r="A97" s="898" t="s">
        <v>12045</v>
      </c>
    </row>
    <row r="98" spans="1:1" x14ac:dyDescent="0.25">
      <c r="A98" s="1767"/>
    </row>
    <row r="99" spans="1:1" x14ac:dyDescent="0.25">
      <c r="A99" s="1680" t="s">
        <v>12046</v>
      </c>
    </row>
    <row r="100" spans="1:1" x14ac:dyDescent="0.25">
      <c r="A100" s="1680" t="s">
        <v>12047</v>
      </c>
    </row>
    <row r="101" spans="1:1" x14ac:dyDescent="0.25">
      <c r="A101" s="1680" t="s">
        <v>12048</v>
      </c>
    </row>
    <row r="102" spans="1:1" x14ac:dyDescent="0.25">
      <c r="A102" s="898" t="s">
        <v>12049</v>
      </c>
    </row>
    <row r="103" spans="1:1" x14ac:dyDescent="0.25">
      <c r="A103" s="898" t="s">
        <v>12050</v>
      </c>
    </row>
    <row r="104" spans="1:1" x14ac:dyDescent="0.25">
      <c r="A104" s="898" t="s">
        <v>12051</v>
      </c>
    </row>
    <row r="105" spans="1:1" x14ac:dyDescent="0.25">
      <c r="A105" s="898" t="s">
        <v>12052</v>
      </c>
    </row>
  </sheetData>
  <mergeCells count="1">
    <mergeCell ref="A12:E12"/>
  </mergeCell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30"/>
  <dimension ref="A1:B197"/>
  <sheetViews>
    <sheetView topLeftCell="A46" zoomScale="75" zoomScaleNormal="75" workbookViewId="0">
      <selection activeCell="A74" sqref="A74:A89"/>
    </sheetView>
  </sheetViews>
  <sheetFormatPr baseColWidth="10" defaultColWidth="11.42578125" defaultRowHeight="15" x14ac:dyDescent="0.25"/>
  <cols>
    <col min="1" max="1" width="255.5703125" customWidth="1"/>
    <col min="2" max="2" width="95.85546875" customWidth="1"/>
  </cols>
  <sheetData>
    <row r="1" spans="1:1" ht="26.25" x14ac:dyDescent="0.25">
      <c r="A1" s="1813" t="s">
        <v>12053</v>
      </c>
    </row>
    <row r="2" spans="1:1" x14ac:dyDescent="0.25">
      <c r="A2" s="1782" t="s">
        <v>12054</v>
      </c>
    </row>
    <row r="3" spans="1:1" ht="45" x14ac:dyDescent="0.25">
      <c r="A3" s="1782" t="s">
        <v>12270</v>
      </c>
    </row>
    <row r="4" spans="1:1" ht="22.5" x14ac:dyDescent="0.25">
      <c r="A4" s="1818" t="s">
        <v>12055</v>
      </c>
    </row>
    <row r="5" spans="1:1" ht="30" x14ac:dyDescent="0.25">
      <c r="A5" s="1782" t="s">
        <v>12056</v>
      </c>
    </row>
    <row r="6" spans="1:1" x14ac:dyDescent="0.25">
      <c r="A6" s="1782" t="s">
        <v>12057</v>
      </c>
    </row>
    <row r="7" spans="1:1" x14ac:dyDescent="0.25">
      <c r="A7" s="1782" t="s">
        <v>12497</v>
      </c>
    </row>
    <row r="8" spans="1:1" x14ac:dyDescent="0.25">
      <c r="A8" s="1782" t="s">
        <v>12498</v>
      </c>
    </row>
    <row r="9" spans="1:1" ht="30" x14ac:dyDescent="0.25">
      <c r="A9" s="1782" t="s">
        <v>12499</v>
      </c>
    </row>
    <row r="11" spans="1:1" x14ac:dyDescent="0.25">
      <c r="A11" s="1782" t="s">
        <v>12058</v>
      </c>
    </row>
    <row r="12" spans="1:1" x14ac:dyDescent="0.25">
      <c r="A12" s="1782" t="s">
        <v>12059</v>
      </c>
    </row>
    <row r="13" spans="1:1" ht="15.75" thickBot="1" x14ac:dyDescent="0.3">
      <c r="A13" s="1820"/>
    </row>
    <row r="14" spans="1:1" x14ac:dyDescent="0.25">
      <c r="A14" s="413" t="s">
        <v>12500</v>
      </c>
    </row>
    <row r="15" spans="1:1" x14ac:dyDescent="0.25">
      <c r="A15" s="898" t="s">
        <v>12060</v>
      </c>
    </row>
    <row r="16" spans="1:1" ht="15.75" thickBot="1" x14ac:dyDescent="0.3">
      <c r="A16" s="1820"/>
    </row>
    <row r="19" spans="1:1" x14ac:dyDescent="0.25">
      <c r="A19" s="413" t="s">
        <v>12061</v>
      </c>
    </row>
    <row r="20" spans="1:1" x14ac:dyDescent="0.25">
      <c r="A20" s="898" t="s">
        <v>12062</v>
      </c>
    </row>
    <row r="21" spans="1:1" x14ac:dyDescent="0.25">
      <c r="A21" s="898" t="s">
        <v>12063</v>
      </c>
    </row>
    <row r="22" spans="1:1" x14ac:dyDescent="0.25">
      <c r="A22" s="898" t="s">
        <v>12064</v>
      </c>
    </row>
    <row r="24" spans="1:1" x14ac:dyDescent="0.25">
      <c r="A24" s="413" t="s">
        <v>12065</v>
      </c>
    </row>
    <row r="25" spans="1:1" ht="15.75" thickBot="1" x14ac:dyDescent="0.3">
      <c r="A25" s="1820"/>
    </row>
    <row r="26" spans="1:1" x14ac:dyDescent="0.25">
      <c r="A26" s="413" t="s">
        <v>12501</v>
      </c>
    </row>
    <row r="27" spans="1:1" ht="15.75" thickBot="1" x14ac:dyDescent="0.3">
      <c r="A27" s="1820"/>
    </row>
    <row r="30" spans="1:1" x14ac:dyDescent="0.25">
      <c r="A30" s="413" t="s">
        <v>12066</v>
      </c>
    </row>
    <row r="31" spans="1:1" x14ac:dyDescent="0.25">
      <c r="A31" s="413" t="s">
        <v>12067</v>
      </c>
    </row>
    <row r="32" spans="1:1" x14ac:dyDescent="0.25">
      <c r="A32" s="898" t="s">
        <v>12068</v>
      </c>
    </row>
    <row r="33" spans="1:1" x14ac:dyDescent="0.25">
      <c r="A33" s="898" t="s">
        <v>12069</v>
      </c>
    </row>
    <row r="34" spans="1:1" x14ac:dyDescent="0.25">
      <c r="A34" s="898" t="s">
        <v>12070</v>
      </c>
    </row>
    <row r="36" spans="1:1" x14ac:dyDescent="0.25">
      <c r="A36" s="413" t="s">
        <v>12071</v>
      </c>
    </row>
    <row r="37" spans="1:1" x14ac:dyDescent="0.25">
      <c r="A37" s="898" t="s">
        <v>12072</v>
      </c>
    </row>
    <row r="38" spans="1:1" x14ac:dyDescent="0.25">
      <c r="A38" s="898" t="s">
        <v>12073</v>
      </c>
    </row>
    <row r="39" spans="1:1" x14ac:dyDescent="0.25">
      <c r="A39" s="898" t="s">
        <v>12074</v>
      </c>
    </row>
    <row r="41" spans="1:1" ht="22.5" x14ac:dyDescent="0.25">
      <c r="A41" s="1818" t="s">
        <v>12075</v>
      </c>
    </row>
    <row r="42" spans="1:1" x14ac:dyDescent="0.25">
      <c r="A42" s="413" t="s">
        <v>12282</v>
      </c>
    </row>
    <row r="43" spans="1:1" x14ac:dyDescent="0.25">
      <c r="A43" s="1767" t="s">
        <v>12076</v>
      </c>
    </row>
    <row r="44" spans="1:1" x14ac:dyDescent="0.25">
      <c r="A44" s="1767" t="s">
        <v>12077</v>
      </c>
    </row>
    <row r="45" spans="1:1" x14ac:dyDescent="0.25">
      <c r="A45" s="1767" t="s">
        <v>12078</v>
      </c>
    </row>
    <row r="47" spans="1:1" x14ac:dyDescent="0.25">
      <c r="A47" s="413" t="s">
        <v>12283</v>
      </c>
    </row>
    <row r="48" spans="1:1" x14ac:dyDescent="0.25">
      <c r="A48" s="413" t="s">
        <v>12079</v>
      </c>
    </row>
    <row r="49" spans="1:1" x14ac:dyDescent="0.25">
      <c r="A49" s="413" t="s">
        <v>12080</v>
      </c>
    </row>
    <row r="50" spans="1:1" x14ac:dyDescent="0.25">
      <c r="A50" s="898" t="s">
        <v>12081</v>
      </c>
    </row>
    <row r="51" spans="1:1" x14ac:dyDescent="0.25">
      <c r="A51" s="898" t="s">
        <v>12082</v>
      </c>
    </row>
    <row r="52" spans="1:1" x14ac:dyDescent="0.25">
      <c r="A52" s="898" t="s">
        <v>12083</v>
      </c>
    </row>
    <row r="54" spans="1:1" x14ac:dyDescent="0.25">
      <c r="A54" s="413" t="s">
        <v>12284</v>
      </c>
    </row>
    <row r="55" spans="1:1" ht="22.5" x14ac:dyDescent="0.25">
      <c r="A55" s="1818" t="s">
        <v>12084</v>
      </c>
    </row>
    <row r="56" spans="1:1" x14ac:dyDescent="0.25">
      <c r="A56" s="413" t="s">
        <v>12085</v>
      </c>
    </row>
    <row r="57" spans="1:1" x14ac:dyDescent="0.25">
      <c r="A57" s="413" t="s">
        <v>12285</v>
      </c>
    </row>
    <row r="58" spans="1:1" x14ac:dyDescent="0.25">
      <c r="A58" s="413" t="s">
        <v>12286</v>
      </c>
    </row>
    <row r="59" spans="1:1" x14ac:dyDescent="0.25">
      <c r="A59" s="413" t="s">
        <v>12086</v>
      </c>
    </row>
    <row r="60" spans="1:1" x14ac:dyDescent="0.25">
      <c r="A60" s="898" t="s">
        <v>12087</v>
      </c>
    </row>
    <row r="61" spans="1:1" x14ac:dyDescent="0.25">
      <c r="A61" s="898" t="s">
        <v>12088</v>
      </c>
    </row>
    <row r="63" spans="1:1" x14ac:dyDescent="0.25">
      <c r="A63" s="413" t="s">
        <v>12089</v>
      </c>
    </row>
    <row r="64" spans="1:1" x14ac:dyDescent="0.25">
      <c r="A64" s="898" t="s">
        <v>12090</v>
      </c>
    </row>
    <row r="65" spans="1:1" x14ac:dyDescent="0.25">
      <c r="A65" s="898" t="s">
        <v>12091</v>
      </c>
    </row>
    <row r="66" spans="1:1" x14ac:dyDescent="0.25">
      <c r="A66" s="898" t="s">
        <v>12092</v>
      </c>
    </row>
    <row r="67" spans="1:1" x14ac:dyDescent="0.25">
      <c r="A67" s="898" t="s">
        <v>12287</v>
      </c>
    </row>
    <row r="68" spans="1:1" x14ac:dyDescent="0.25">
      <c r="A68" s="898" t="s">
        <v>12093</v>
      </c>
    </row>
    <row r="70" spans="1:1" x14ac:dyDescent="0.25">
      <c r="A70" s="413" t="s">
        <v>12094</v>
      </c>
    </row>
    <row r="71" spans="1:1" x14ac:dyDescent="0.25">
      <c r="A71" s="413" t="s">
        <v>12095</v>
      </c>
    </row>
    <row r="72" spans="1:1" x14ac:dyDescent="0.25">
      <c r="A72" s="413" t="s">
        <v>12096</v>
      </c>
    </row>
    <row r="73" spans="1:1" ht="22.5" x14ac:dyDescent="0.25">
      <c r="A73" s="1818" t="s">
        <v>12097</v>
      </c>
    </row>
    <row r="74" spans="1:1" x14ac:dyDescent="0.25">
      <c r="A74" s="413" t="s">
        <v>12098</v>
      </c>
    </row>
    <row r="75" spans="1:1" x14ac:dyDescent="0.25">
      <c r="A75" s="413" t="s">
        <v>12099</v>
      </c>
    </row>
    <row r="76" spans="1:1" x14ac:dyDescent="0.25">
      <c r="A76" s="413" t="s">
        <v>12100</v>
      </c>
    </row>
    <row r="77" spans="1:1" x14ac:dyDescent="0.25">
      <c r="A77" s="413" t="s">
        <v>12288</v>
      </c>
    </row>
    <row r="78" spans="1:1" x14ac:dyDescent="0.25">
      <c r="A78" s="413" t="s">
        <v>12101</v>
      </c>
    </row>
    <row r="79" spans="1:1" x14ac:dyDescent="0.25">
      <c r="A79" s="413" t="s">
        <v>12272</v>
      </c>
    </row>
    <row r="80" spans="1:1" x14ac:dyDescent="0.25">
      <c r="A80" s="413" t="s">
        <v>12102</v>
      </c>
    </row>
    <row r="81" spans="1:1" x14ac:dyDescent="0.25">
      <c r="A81" s="413" t="s">
        <v>12103</v>
      </c>
    </row>
    <row r="82" spans="1:1" x14ac:dyDescent="0.25">
      <c r="A82" s="413" t="s">
        <v>12104</v>
      </c>
    </row>
    <row r="83" spans="1:1" x14ac:dyDescent="0.25">
      <c r="A83" s="898" t="s">
        <v>12105</v>
      </c>
    </row>
    <row r="84" spans="1:1" x14ac:dyDescent="0.25">
      <c r="A84" s="898" t="s">
        <v>12106</v>
      </c>
    </row>
    <row r="85" spans="1:1" x14ac:dyDescent="0.25">
      <c r="A85" s="898" t="s">
        <v>12107</v>
      </c>
    </row>
    <row r="87" spans="1:1" x14ac:dyDescent="0.25">
      <c r="A87" s="413" t="s">
        <v>12289</v>
      </c>
    </row>
    <row r="88" spans="1:1" x14ac:dyDescent="0.25">
      <c r="A88" s="413" t="s">
        <v>12108</v>
      </c>
    </row>
    <row r="89" spans="1:1" x14ac:dyDescent="0.25">
      <c r="A89" s="413" t="s">
        <v>12109</v>
      </c>
    </row>
    <row r="90" spans="1:1" ht="22.5" x14ac:dyDescent="0.25">
      <c r="A90" s="1818" t="s">
        <v>12110</v>
      </c>
    </row>
    <row r="91" spans="1:1" x14ac:dyDescent="0.25">
      <c r="A91" s="413" t="s">
        <v>12273</v>
      </c>
    </row>
    <row r="92" spans="1:1" x14ac:dyDescent="0.25">
      <c r="A92" s="898" t="s">
        <v>12111</v>
      </c>
    </row>
    <row r="93" spans="1:1" x14ac:dyDescent="0.25">
      <c r="A93" s="898" t="s">
        <v>12112</v>
      </c>
    </row>
    <row r="95" spans="1:1" x14ac:dyDescent="0.25">
      <c r="A95" s="413" t="s">
        <v>12113</v>
      </c>
    </row>
    <row r="96" spans="1:1" x14ac:dyDescent="0.25">
      <c r="A96" s="898" t="s">
        <v>12290</v>
      </c>
    </row>
    <row r="97" spans="1:2" x14ac:dyDescent="0.25">
      <c r="A97" s="898" t="s">
        <v>12291</v>
      </c>
    </row>
    <row r="99" spans="1:2" x14ac:dyDescent="0.25">
      <c r="A99" s="413" t="s">
        <v>12292</v>
      </c>
    </row>
    <row r="100" spans="1:2" x14ac:dyDescent="0.25">
      <c r="A100" s="413" t="s">
        <v>12114</v>
      </c>
    </row>
    <row r="101" spans="1:2" ht="22.5" x14ac:dyDescent="0.25">
      <c r="A101" s="1818" t="s">
        <v>12115</v>
      </c>
    </row>
    <row r="102" spans="1:2" x14ac:dyDescent="0.25">
      <c r="A102" s="413" t="s">
        <v>12293</v>
      </c>
    </row>
    <row r="103" spans="1:2" x14ac:dyDescent="0.25">
      <c r="A103" s="4601" t="s">
        <v>12271</v>
      </c>
      <c r="B103" s="3903"/>
    </row>
    <row r="104" spans="1:2" ht="15.75" thickBot="1" x14ac:dyDescent="0.3">
      <c r="A104" s="1769" t="s">
        <v>8745</v>
      </c>
      <c r="B104" s="1769" t="s">
        <v>8746</v>
      </c>
    </row>
    <row r="105" spans="1:2" ht="15.75" thickBot="1" x14ac:dyDescent="0.3">
      <c r="A105" s="1770" t="s">
        <v>8747</v>
      </c>
      <c r="B105" s="1773" t="s">
        <v>11768</v>
      </c>
    </row>
    <row r="106" spans="1:2" ht="15.75" thickBot="1" x14ac:dyDescent="0.3">
      <c r="A106" s="1770" t="s">
        <v>7073</v>
      </c>
      <c r="B106" s="1773" t="s">
        <v>8361</v>
      </c>
    </row>
    <row r="107" spans="1:2" x14ac:dyDescent="0.25">
      <c r="A107" s="4602" t="s">
        <v>7074</v>
      </c>
      <c r="B107" s="1817" t="s">
        <v>12116</v>
      </c>
    </row>
    <row r="108" spans="1:2" x14ac:dyDescent="0.25">
      <c r="A108" s="4603"/>
      <c r="B108" s="1772" t="s">
        <v>12117</v>
      </c>
    </row>
    <row r="109" spans="1:2" x14ac:dyDescent="0.25">
      <c r="A109" s="4603"/>
      <c r="B109" s="1772" t="s">
        <v>12118</v>
      </c>
    </row>
    <row r="110" spans="1:2" x14ac:dyDescent="0.25">
      <c r="A110" s="4603"/>
      <c r="B110" s="1772" t="s">
        <v>12119</v>
      </c>
    </row>
    <row r="111" spans="1:2" ht="15.75" thickBot="1" x14ac:dyDescent="0.3">
      <c r="A111" s="4604"/>
      <c r="B111" s="1770" t="s">
        <v>12120</v>
      </c>
    </row>
    <row r="112" spans="1:2" ht="15.75" thickBot="1" x14ac:dyDescent="0.3">
      <c r="A112" s="1770" t="s">
        <v>7075</v>
      </c>
      <c r="B112" s="1770">
        <v>0</v>
      </c>
    </row>
    <row r="113" spans="1:2" ht="15.75" thickBot="1" x14ac:dyDescent="0.3">
      <c r="A113" s="1770" t="s">
        <v>8748</v>
      </c>
      <c r="B113" s="1773" t="s">
        <v>12121</v>
      </c>
    </row>
    <row r="114" spans="1:2" ht="30.75" thickBot="1" x14ac:dyDescent="0.3">
      <c r="A114" s="1770" t="s">
        <v>8750</v>
      </c>
      <c r="B114" s="1773" t="s">
        <v>12122</v>
      </c>
    </row>
    <row r="115" spans="1:2" ht="15.75" thickBot="1" x14ac:dyDescent="0.3">
      <c r="A115" s="1770" t="s">
        <v>8751</v>
      </c>
      <c r="B115" s="1773">
        <v>0</v>
      </c>
    </row>
    <row r="116" spans="1:2" ht="22.5" x14ac:dyDescent="0.25">
      <c r="A116" s="1818" t="s">
        <v>12123</v>
      </c>
    </row>
    <row r="117" spans="1:2" x14ac:dyDescent="0.25">
      <c r="A117" s="413" t="s">
        <v>12294</v>
      </c>
    </row>
    <row r="118" spans="1:2" x14ac:dyDescent="0.25">
      <c r="A118" s="413" t="s">
        <v>12124</v>
      </c>
    </row>
    <row r="119" spans="1:2" x14ac:dyDescent="0.25">
      <c r="A119" s="898" t="s">
        <v>12125</v>
      </c>
    </row>
    <row r="120" spans="1:2" x14ac:dyDescent="0.25">
      <c r="A120" s="898" t="s">
        <v>12126</v>
      </c>
    </row>
    <row r="121" spans="1:2" x14ac:dyDescent="0.25">
      <c r="A121" s="898" t="s">
        <v>12127</v>
      </c>
    </row>
    <row r="123" spans="1:2" x14ac:dyDescent="0.25">
      <c r="A123" s="413" t="s">
        <v>12295</v>
      </c>
    </row>
    <row r="124" spans="1:2" x14ac:dyDescent="0.25">
      <c r="A124" s="413" t="s">
        <v>12128</v>
      </c>
    </row>
    <row r="125" spans="1:2" x14ac:dyDescent="0.25">
      <c r="A125" s="413" t="s">
        <v>12129</v>
      </c>
    </row>
    <row r="126" spans="1:2" x14ac:dyDescent="0.25">
      <c r="A126" s="413" t="s">
        <v>12130</v>
      </c>
    </row>
    <row r="127" spans="1:2" x14ac:dyDescent="0.25">
      <c r="A127" s="898" t="s">
        <v>12131</v>
      </c>
    </row>
    <row r="128" spans="1:2" x14ac:dyDescent="0.25">
      <c r="A128" s="898" t="s">
        <v>12132</v>
      </c>
    </row>
    <row r="129" spans="1:1" x14ac:dyDescent="0.25">
      <c r="A129" s="898" t="s">
        <v>12133</v>
      </c>
    </row>
    <row r="130" spans="1:1" x14ac:dyDescent="0.25">
      <c r="A130" s="898" t="s">
        <v>12134</v>
      </c>
    </row>
    <row r="131" spans="1:1" x14ac:dyDescent="0.25">
      <c r="A131" s="898" t="s">
        <v>12135</v>
      </c>
    </row>
    <row r="132" spans="1:1" x14ac:dyDescent="0.25">
      <c r="A132" s="898" t="s">
        <v>12136</v>
      </c>
    </row>
    <row r="133" spans="1:1" x14ac:dyDescent="0.25">
      <c r="A133" s="898" t="s">
        <v>12137</v>
      </c>
    </row>
    <row r="135" spans="1:1" x14ac:dyDescent="0.25">
      <c r="A135" s="413" t="s">
        <v>12138</v>
      </c>
    </row>
    <row r="136" spans="1:1" x14ac:dyDescent="0.25">
      <c r="A136" s="413" t="s">
        <v>12139</v>
      </c>
    </row>
    <row r="137" spans="1:1" x14ac:dyDescent="0.25">
      <c r="A137" s="898" t="s">
        <v>12140</v>
      </c>
    </row>
    <row r="138" spans="1:1" x14ac:dyDescent="0.25">
      <c r="A138" s="898" t="s">
        <v>12141</v>
      </c>
    </row>
    <row r="139" spans="1:1" x14ac:dyDescent="0.25">
      <c r="A139" s="898" t="s">
        <v>12142</v>
      </c>
    </row>
    <row r="141" spans="1:1" x14ac:dyDescent="0.25">
      <c r="A141" s="413" t="s">
        <v>12143</v>
      </c>
    </row>
    <row r="142" spans="1:1" x14ac:dyDescent="0.25">
      <c r="A142" s="413" t="s">
        <v>12144</v>
      </c>
    </row>
    <row r="143" spans="1:1" ht="22.5" x14ac:dyDescent="0.25">
      <c r="A143" s="1818" t="s">
        <v>12145</v>
      </c>
    </row>
    <row r="144" spans="1:1" x14ac:dyDescent="0.25">
      <c r="A144" s="413" t="s">
        <v>12296</v>
      </c>
    </row>
    <row r="145" spans="1:1" x14ac:dyDescent="0.25">
      <c r="A145" s="413" t="s">
        <v>12146</v>
      </c>
    </row>
    <row r="146" spans="1:1" x14ac:dyDescent="0.25">
      <c r="A146" s="1767" t="s">
        <v>12147</v>
      </c>
    </row>
    <row r="147" spans="1:1" x14ac:dyDescent="0.25">
      <c r="A147" s="1767" t="s">
        <v>12493</v>
      </c>
    </row>
    <row r="149" spans="1:1" x14ac:dyDescent="0.25">
      <c r="A149" s="413" t="s">
        <v>12148</v>
      </c>
    </row>
    <row r="150" spans="1:1" x14ac:dyDescent="0.25">
      <c r="A150" s="1775" t="s">
        <v>12274</v>
      </c>
    </row>
    <row r="151" spans="1:1" x14ac:dyDescent="0.25">
      <c r="A151" s="413" t="s">
        <v>12297</v>
      </c>
    </row>
    <row r="152" spans="1:1" x14ac:dyDescent="0.25">
      <c r="A152" s="413" t="s">
        <v>12149</v>
      </c>
    </row>
    <row r="153" spans="1:1" x14ac:dyDescent="0.25">
      <c r="A153" s="898" t="s">
        <v>12298</v>
      </c>
    </row>
    <row r="154" spans="1:1" x14ac:dyDescent="0.25">
      <c r="A154" s="898" t="s">
        <v>12150</v>
      </c>
    </row>
    <row r="156" spans="1:1" x14ac:dyDescent="0.25">
      <c r="A156" s="413" t="s">
        <v>12275</v>
      </c>
    </row>
    <row r="157" spans="1:1" x14ac:dyDescent="0.25">
      <c r="A157" s="413" t="s">
        <v>12299</v>
      </c>
    </row>
    <row r="158" spans="1:1" x14ac:dyDescent="0.25">
      <c r="A158" s="1775" t="s">
        <v>12276</v>
      </c>
    </row>
    <row r="159" spans="1:1" x14ac:dyDescent="0.25">
      <c r="A159" s="898" t="s">
        <v>12151</v>
      </c>
    </row>
    <row r="160" spans="1:1" x14ac:dyDescent="0.25">
      <c r="A160" s="898" t="s">
        <v>12152</v>
      </c>
    </row>
    <row r="161" spans="1:1" x14ac:dyDescent="0.25">
      <c r="A161" s="898" t="s">
        <v>12153</v>
      </c>
    </row>
    <row r="162" spans="1:1" x14ac:dyDescent="0.25">
      <c r="A162" s="898" t="s">
        <v>12154</v>
      </c>
    </row>
    <row r="164" spans="1:1" x14ac:dyDescent="0.25">
      <c r="A164" s="413" t="s">
        <v>12300</v>
      </c>
    </row>
    <row r="165" spans="1:1" x14ac:dyDescent="0.25">
      <c r="A165" s="1775" t="s">
        <v>12277</v>
      </c>
    </row>
    <row r="166" spans="1:1" x14ac:dyDescent="0.25">
      <c r="A166" s="413" t="s">
        <v>12301</v>
      </c>
    </row>
    <row r="167" spans="1:1" x14ac:dyDescent="0.25">
      <c r="A167" s="1775" t="s">
        <v>12494</v>
      </c>
    </row>
    <row r="168" spans="1:1" x14ac:dyDescent="0.25">
      <c r="A168" s="898" t="s">
        <v>12495</v>
      </c>
    </row>
    <row r="169" spans="1:1" x14ac:dyDescent="0.25">
      <c r="A169" s="1767"/>
    </row>
    <row r="170" spans="1:1" x14ac:dyDescent="0.25">
      <c r="A170" s="1680" t="s">
        <v>12155</v>
      </c>
    </row>
    <row r="171" spans="1:1" x14ac:dyDescent="0.25">
      <c r="A171" s="1680" t="s">
        <v>12156</v>
      </c>
    </row>
    <row r="172" spans="1:1" x14ac:dyDescent="0.25">
      <c r="A172" s="1680" t="s">
        <v>12157</v>
      </c>
    </row>
    <row r="173" spans="1:1" x14ac:dyDescent="0.25">
      <c r="A173" s="1680" t="s">
        <v>12158</v>
      </c>
    </row>
    <row r="174" spans="1:1" x14ac:dyDescent="0.25">
      <c r="A174" s="898" t="s">
        <v>12496</v>
      </c>
    </row>
    <row r="176" spans="1:1" x14ac:dyDescent="0.25">
      <c r="A176" s="413" t="s">
        <v>12278</v>
      </c>
    </row>
    <row r="177" spans="1:1" x14ac:dyDescent="0.25">
      <c r="A177" s="413" t="s">
        <v>12302</v>
      </c>
    </row>
    <row r="178" spans="1:1" x14ac:dyDescent="0.25">
      <c r="A178" s="1775" t="s">
        <v>12279</v>
      </c>
    </row>
    <row r="179" spans="1:1" x14ac:dyDescent="0.25">
      <c r="A179" s="413" t="s">
        <v>12159</v>
      </c>
    </row>
    <row r="180" spans="1:1" ht="22.5" x14ac:dyDescent="0.25">
      <c r="A180" s="1818" t="s">
        <v>12160</v>
      </c>
    </row>
    <row r="181" spans="1:1" x14ac:dyDescent="0.25">
      <c r="A181" s="413" t="s">
        <v>12280</v>
      </c>
    </row>
    <row r="182" spans="1:1" x14ac:dyDescent="0.25">
      <c r="A182" s="898" t="s">
        <v>12303</v>
      </c>
    </row>
    <row r="183" spans="1:1" x14ac:dyDescent="0.25">
      <c r="A183" s="898" t="s">
        <v>12304</v>
      </c>
    </row>
    <row r="184" spans="1:1" x14ac:dyDescent="0.25">
      <c r="A184" s="898" t="s">
        <v>12305</v>
      </c>
    </row>
    <row r="186" spans="1:1" x14ac:dyDescent="0.25">
      <c r="A186" s="413" t="s">
        <v>12281</v>
      </c>
    </row>
    <row r="187" spans="1:1" x14ac:dyDescent="0.25">
      <c r="A187" s="413" t="s">
        <v>12161</v>
      </c>
    </row>
    <row r="188" spans="1:1" x14ac:dyDescent="0.25">
      <c r="A188" s="898" t="s">
        <v>12162</v>
      </c>
    </row>
    <row r="189" spans="1:1" x14ac:dyDescent="0.25">
      <c r="A189" s="898" t="s">
        <v>12163</v>
      </c>
    </row>
    <row r="190" spans="1:1" x14ac:dyDescent="0.25">
      <c r="A190" s="898" t="s">
        <v>12164</v>
      </c>
    </row>
    <row r="191" spans="1:1" x14ac:dyDescent="0.25">
      <c r="A191" s="898" t="s">
        <v>12165</v>
      </c>
    </row>
    <row r="193" spans="1:1" x14ac:dyDescent="0.25">
      <c r="A193" s="413" t="s">
        <v>12306</v>
      </c>
    </row>
    <row r="194" spans="1:1" x14ac:dyDescent="0.25">
      <c r="A194" s="413" t="s">
        <v>12505</v>
      </c>
    </row>
    <row r="195" spans="1:1" x14ac:dyDescent="0.25">
      <c r="A195" t="s">
        <v>12506</v>
      </c>
    </row>
    <row r="196" spans="1:1" x14ac:dyDescent="0.25">
      <c r="A196" t="s">
        <v>12507</v>
      </c>
    </row>
    <row r="197" spans="1:1" x14ac:dyDescent="0.25">
      <c r="A197" t="s">
        <v>12508</v>
      </c>
    </row>
  </sheetData>
  <mergeCells count="2">
    <mergeCell ref="A103:B103"/>
    <mergeCell ref="A107:A111"/>
  </mergeCells>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31"/>
  <dimension ref="A1:B53"/>
  <sheetViews>
    <sheetView view="pageLayout" topLeftCell="A49" zoomScaleNormal="75" workbookViewId="0">
      <selection activeCell="A2" sqref="A2:A9"/>
    </sheetView>
  </sheetViews>
  <sheetFormatPr baseColWidth="10" defaultColWidth="11.42578125" defaultRowHeight="15" x14ac:dyDescent="0.25"/>
  <cols>
    <col min="1" max="1" width="255.7109375" bestFit="1" customWidth="1"/>
    <col min="2" max="2" width="116.5703125" customWidth="1"/>
  </cols>
  <sheetData>
    <row r="1" spans="1:1" ht="26.25" x14ac:dyDescent="0.25">
      <c r="A1" s="1813" t="s">
        <v>12166</v>
      </c>
    </row>
    <row r="2" spans="1:1" x14ac:dyDescent="0.25">
      <c r="A2" s="1782" t="s">
        <v>12167</v>
      </c>
    </row>
    <row r="3" spans="1:1" x14ac:dyDescent="0.25">
      <c r="A3" s="1782" t="s">
        <v>12168</v>
      </c>
    </row>
    <row r="4" spans="1:1" x14ac:dyDescent="0.25">
      <c r="A4" s="1782" t="s">
        <v>12169</v>
      </c>
    </row>
    <row r="5" spans="1:1" x14ac:dyDescent="0.25">
      <c r="A5" s="1782" t="s">
        <v>12170</v>
      </c>
    </row>
    <row r="6" spans="1:1" ht="30" x14ac:dyDescent="0.25">
      <c r="A6" s="1782" t="s">
        <v>12316</v>
      </c>
    </row>
    <row r="7" spans="1:1" ht="30" x14ac:dyDescent="0.25">
      <c r="A7" s="1782" t="s">
        <v>12317</v>
      </c>
    </row>
    <row r="9" spans="1:1" ht="45" x14ac:dyDescent="0.25">
      <c r="A9" s="1782" t="s">
        <v>12171</v>
      </c>
    </row>
    <row r="10" spans="1:1" ht="22.5" x14ac:dyDescent="0.25">
      <c r="A10" s="1818" t="s">
        <v>12172</v>
      </c>
    </row>
    <row r="11" spans="1:1" ht="45" x14ac:dyDescent="0.25">
      <c r="A11" s="1782" t="s">
        <v>12173</v>
      </c>
    </row>
    <row r="12" spans="1:1" x14ac:dyDescent="0.25">
      <c r="A12" s="1782" t="s">
        <v>12174</v>
      </c>
    </row>
    <row r="13" spans="1:1" x14ac:dyDescent="0.25">
      <c r="A13" s="1782" t="s">
        <v>12163</v>
      </c>
    </row>
    <row r="14" spans="1:1" x14ac:dyDescent="0.25">
      <c r="A14" s="1782" t="s">
        <v>12175</v>
      </c>
    </row>
    <row r="15" spans="1:1" ht="30" x14ac:dyDescent="0.25">
      <c r="A15" s="1782" t="s">
        <v>12318</v>
      </c>
    </row>
    <row r="16" spans="1:1" x14ac:dyDescent="0.25">
      <c r="A16" s="1782" t="s">
        <v>12165</v>
      </c>
    </row>
    <row r="18" spans="1:1" x14ac:dyDescent="0.25">
      <c r="A18" s="1782" t="s">
        <v>12176</v>
      </c>
    </row>
    <row r="19" spans="1:1" x14ac:dyDescent="0.25">
      <c r="A19" s="1782" t="s">
        <v>12319</v>
      </c>
    </row>
    <row r="20" spans="1:1" x14ac:dyDescent="0.25">
      <c r="A20" s="1782" t="s">
        <v>12320</v>
      </c>
    </row>
    <row r="21" spans="1:1" x14ac:dyDescent="0.25">
      <c r="A21" s="1782" t="s">
        <v>12321</v>
      </c>
    </row>
    <row r="22" spans="1:1" x14ac:dyDescent="0.25">
      <c r="A22" s="1782" t="s">
        <v>12177</v>
      </c>
    </row>
    <row r="23" spans="1:1" x14ac:dyDescent="0.25">
      <c r="A23" s="1782" t="s">
        <v>12322</v>
      </c>
    </row>
    <row r="24" spans="1:1" x14ac:dyDescent="0.25">
      <c r="A24" s="1782" t="s">
        <v>12178</v>
      </c>
    </row>
    <row r="26" spans="1:1" ht="45" x14ac:dyDescent="0.25">
      <c r="A26" s="1782" t="s">
        <v>12179</v>
      </c>
    </row>
    <row r="27" spans="1:1" x14ac:dyDescent="0.25">
      <c r="A27" s="1782" t="s">
        <v>12180</v>
      </c>
    </row>
    <row r="28" spans="1:1" ht="45" x14ac:dyDescent="0.25">
      <c r="A28" s="1782" t="s">
        <v>12323</v>
      </c>
    </row>
    <row r="29" spans="1:1" ht="45" x14ac:dyDescent="0.25">
      <c r="A29" s="1782" t="s">
        <v>12181</v>
      </c>
    </row>
    <row r="30" spans="1:1" x14ac:dyDescent="0.25">
      <c r="A30" s="1782" t="s">
        <v>12182</v>
      </c>
    </row>
    <row r="31" spans="1:1" x14ac:dyDescent="0.25">
      <c r="A31" s="1782" t="s">
        <v>12183</v>
      </c>
    </row>
    <row r="32" spans="1:1" x14ac:dyDescent="0.25">
      <c r="A32" s="1782" t="s">
        <v>12184</v>
      </c>
    </row>
    <row r="33" spans="1:2" x14ac:dyDescent="0.25">
      <c r="A33" s="1782" t="s">
        <v>12185</v>
      </c>
    </row>
    <row r="35" spans="1:2" x14ac:dyDescent="0.25">
      <c r="A35" s="1782" t="s">
        <v>12186</v>
      </c>
    </row>
    <row r="36" spans="1:2" ht="45" x14ac:dyDescent="0.25">
      <c r="A36" s="1782" t="s">
        <v>12187</v>
      </c>
    </row>
    <row r="37" spans="1:2" x14ac:dyDescent="0.25">
      <c r="A37" s="1782" t="s">
        <v>12188</v>
      </c>
    </row>
    <row r="38" spans="1:2" ht="30" x14ac:dyDescent="0.25">
      <c r="A38" s="1782" t="s">
        <v>12307</v>
      </c>
    </row>
    <row r="39" spans="1:2" ht="22.5" x14ac:dyDescent="0.25">
      <c r="A39" s="1818" t="s">
        <v>12189</v>
      </c>
    </row>
    <row r="40" spans="1:2" x14ac:dyDescent="0.25">
      <c r="A40" s="413" t="s">
        <v>8744</v>
      </c>
    </row>
    <row r="41" spans="1:2" x14ac:dyDescent="0.25">
      <c r="A41" s="413" t="s">
        <v>12324</v>
      </c>
    </row>
    <row r="42" spans="1:2" x14ac:dyDescent="0.25">
      <c r="A42" s="3834" t="s">
        <v>12308</v>
      </c>
      <c r="B42" s="3903"/>
    </row>
    <row r="43" spans="1:2" ht="15.75" thickBot="1" x14ac:dyDescent="0.3">
      <c r="A43" s="1769" t="s">
        <v>8745</v>
      </c>
      <c r="B43" s="1769" t="s">
        <v>8746</v>
      </c>
    </row>
    <row r="44" spans="1:2" ht="15.75" thickBot="1" x14ac:dyDescent="0.3">
      <c r="A44" s="1770" t="s">
        <v>8747</v>
      </c>
      <c r="B44" s="1790" t="s">
        <v>11787</v>
      </c>
    </row>
    <row r="45" spans="1:2" ht="15.75" thickBot="1" x14ac:dyDescent="0.3">
      <c r="A45" s="1770" t="s">
        <v>7073</v>
      </c>
      <c r="B45" s="1790">
        <v>82</v>
      </c>
    </row>
    <row r="46" spans="1:2" ht="15.75" thickBot="1" x14ac:dyDescent="0.3">
      <c r="A46" s="1770" t="s">
        <v>7074</v>
      </c>
      <c r="B46" s="1770">
        <v>0</v>
      </c>
    </row>
    <row r="47" spans="1:2" ht="15.75" thickBot="1" x14ac:dyDescent="0.3">
      <c r="A47" s="1770" t="s">
        <v>7075</v>
      </c>
      <c r="B47" s="1770">
        <v>0</v>
      </c>
    </row>
    <row r="48" spans="1:2" ht="15.75" thickBot="1" x14ac:dyDescent="0.3">
      <c r="A48" s="1770" t="s">
        <v>8748</v>
      </c>
      <c r="B48" s="1770" t="s">
        <v>8749</v>
      </c>
    </row>
    <row r="49" spans="1:2" ht="30.75" thickBot="1" x14ac:dyDescent="0.3">
      <c r="A49" s="1770" t="s">
        <v>8750</v>
      </c>
      <c r="B49" s="1790" t="s">
        <v>12190</v>
      </c>
    </row>
    <row r="50" spans="1:2" ht="15.75" thickBot="1" x14ac:dyDescent="0.3">
      <c r="A50" s="1770" t="s">
        <v>8751</v>
      </c>
      <c r="B50" s="1770" t="s">
        <v>8752</v>
      </c>
    </row>
    <row r="51" spans="1:2" x14ac:dyDescent="0.25">
      <c r="A51" s="413" t="s">
        <v>12191</v>
      </c>
    </row>
    <row r="52" spans="1:2" x14ac:dyDescent="0.25">
      <c r="A52" s="413" t="s">
        <v>12325</v>
      </c>
    </row>
    <row r="53" spans="1:2" x14ac:dyDescent="0.25">
      <c r="A53" s="413" t="s">
        <v>12326</v>
      </c>
    </row>
  </sheetData>
  <mergeCells count="1">
    <mergeCell ref="A42:B42"/>
  </mergeCells>
  <pageMargins left="0.7" right="0.7" top="0.75" bottom="0.75" header="0.3" footer="0.3"/>
  <pageSetup paperSize="9" orientation="portrait" horizontalDpi="300" verticalDpi="30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32"/>
  <dimension ref="A1:G37"/>
  <sheetViews>
    <sheetView zoomScale="75" zoomScaleNormal="75" workbookViewId="0">
      <selection activeCell="C27" sqref="C27"/>
    </sheetView>
  </sheetViews>
  <sheetFormatPr baseColWidth="10" defaultColWidth="250.85546875" defaultRowHeight="15" x14ac:dyDescent="0.25"/>
  <cols>
    <col min="1" max="1" width="86.7109375" customWidth="1"/>
    <col min="2" max="2" width="43.85546875" customWidth="1"/>
    <col min="3" max="3" width="74.140625" customWidth="1"/>
    <col min="4" max="4" width="41.5703125" customWidth="1"/>
    <col min="5" max="5" width="20.7109375" customWidth="1"/>
    <col min="6" max="6" width="28.42578125" customWidth="1"/>
    <col min="7" max="7" width="16" customWidth="1"/>
  </cols>
  <sheetData>
    <row r="1" spans="1:7" ht="26.25" x14ac:dyDescent="0.25">
      <c r="A1" s="1813" t="s">
        <v>12192</v>
      </c>
    </row>
    <row r="2" spans="1:7" ht="135" x14ac:dyDescent="0.25">
      <c r="A2" s="1782" t="s">
        <v>12193</v>
      </c>
    </row>
    <row r="3" spans="1:7" ht="22.5" x14ac:dyDescent="0.25">
      <c r="A3" s="1818" t="s">
        <v>12194</v>
      </c>
    </row>
    <row r="4" spans="1:7" x14ac:dyDescent="0.25">
      <c r="A4" s="1782" t="s">
        <v>12195</v>
      </c>
    </row>
    <row r="5" spans="1:7" ht="30" x14ac:dyDescent="0.25">
      <c r="A5" s="1782" t="s">
        <v>12309</v>
      </c>
    </row>
    <row r="6" spans="1:7" ht="30" x14ac:dyDescent="0.25">
      <c r="A6" s="1782" t="s">
        <v>12215</v>
      </c>
    </row>
    <row r="8" spans="1:7" ht="30" x14ac:dyDescent="0.25">
      <c r="A8" s="1782" t="s">
        <v>12196</v>
      </c>
    </row>
    <row r="9" spans="1:7" ht="60" x14ac:dyDescent="0.25">
      <c r="A9" s="1782" t="s">
        <v>12197</v>
      </c>
    </row>
    <row r="10" spans="1:7" ht="45" x14ac:dyDescent="0.25">
      <c r="A10" s="1782" t="s">
        <v>12198</v>
      </c>
    </row>
    <row r="12" spans="1:7" ht="45" x14ac:dyDescent="0.25">
      <c r="A12" s="1782" t="s">
        <v>12199</v>
      </c>
    </row>
    <row r="13" spans="1:7" ht="45" x14ac:dyDescent="0.25">
      <c r="A13" s="1782" t="s">
        <v>12200</v>
      </c>
      <c r="B13" s="2036" t="s">
        <v>12743</v>
      </c>
      <c r="C13" s="2037" t="s">
        <v>12744</v>
      </c>
      <c r="D13" s="2036" t="s">
        <v>12745</v>
      </c>
      <c r="E13" s="2036" t="s">
        <v>8589</v>
      </c>
      <c r="F13" s="2036" t="s">
        <v>12746</v>
      </c>
      <c r="G13" s="2036" t="s">
        <v>12747</v>
      </c>
    </row>
    <row r="14" spans="1:7" ht="60" x14ac:dyDescent="0.25">
      <c r="A14" s="1782" t="s">
        <v>12201</v>
      </c>
      <c r="B14" s="2036"/>
      <c r="C14" s="2037"/>
      <c r="D14" s="2036"/>
      <c r="E14" s="2038"/>
      <c r="F14" s="2036"/>
      <c r="G14" s="2036"/>
    </row>
    <row r="15" spans="1:7" ht="30" x14ac:dyDescent="0.25">
      <c r="A15" s="1782" t="s">
        <v>12202</v>
      </c>
      <c r="B15" s="2039" t="s">
        <v>2460</v>
      </c>
      <c r="C15" s="2040" t="s">
        <v>12748</v>
      </c>
      <c r="D15" s="2039" t="s">
        <v>12749</v>
      </c>
      <c r="E15" s="2041">
        <v>15</v>
      </c>
      <c r="F15" s="2039" t="s">
        <v>12750</v>
      </c>
      <c r="G15" s="2039" t="s">
        <v>12751</v>
      </c>
    </row>
    <row r="16" spans="1:7" x14ac:dyDescent="0.25">
      <c r="A16" s="1782" t="s">
        <v>12203</v>
      </c>
      <c r="B16" s="2042" t="s">
        <v>12752</v>
      </c>
      <c r="C16" s="2043" t="s">
        <v>12753</v>
      </c>
      <c r="D16" s="2042" t="s">
        <v>12754</v>
      </c>
      <c r="E16" s="2044">
        <v>16</v>
      </c>
      <c r="F16" s="2042" t="s">
        <v>12750</v>
      </c>
      <c r="G16" s="2042" t="s">
        <v>11326</v>
      </c>
    </row>
    <row r="17" spans="1:7" x14ac:dyDescent="0.25">
      <c r="A17" s="1787"/>
      <c r="B17" s="2042" t="s">
        <v>12755</v>
      </c>
      <c r="C17" s="2043" t="s">
        <v>12756</v>
      </c>
      <c r="D17" s="2042" t="s">
        <v>12749</v>
      </c>
      <c r="E17" s="2044" t="s">
        <v>12757</v>
      </c>
      <c r="F17" s="2045" t="s">
        <v>12758</v>
      </c>
      <c r="G17" s="2042" t="s">
        <v>12759</v>
      </c>
    </row>
    <row r="18" spans="1:7" ht="60" x14ac:dyDescent="0.25">
      <c r="A18" s="1782" t="s">
        <v>12204</v>
      </c>
      <c r="B18" s="2042" t="s">
        <v>12760</v>
      </c>
      <c r="C18" s="2043" t="s">
        <v>12761</v>
      </c>
      <c r="D18" s="2042" t="s">
        <v>12749</v>
      </c>
      <c r="E18" s="2044">
        <v>14</v>
      </c>
      <c r="F18" s="2042" t="s">
        <v>12750</v>
      </c>
      <c r="G18" s="2042" t="s">
        <v>12762</v>
      </c>
    </row>
    <row r="19" spans="1:7" ht="45" x14ac:dyDescent="0.25">
      <c r="A19" s="1782" t="s">
        <v>12205</v>
      </c>
      <c r="B19" s="2042" t="s">
        <v>12763</v>
      </c>
      <c r="C19" s="2043" t="s">
        <v>12764</v>
      </c>
      <c r="D19" s="2042" t="s">
        <v>12754</v>
      </c>
      <c r="E19" s="2044">
        <v>15</v>
      </c>
      <c r="F19" s="2042" t="s">
        <v>12765</v>
      </c>
      <c r="G19" s="2042" t="s">
        <v>12766</v>
      </c>
    </row>
    <row r="20" spans="1:7" ht="60" x14ac:dyDescent="0.25">
      <c r="A20" s="1782" t="s">
        <v>12216</v>
      </c>
      <c r="B20" s="2039" t="s">
        <v>12767</v>
      </c>
      <c r="C20" s="2040">
        <v>36</v>
      </c>
      <c r="D20" s="2039" t="s">
        <v>12749</v>
      </c>
      <c r="E20" s="2041">
        <v>14</v>
      </c>
      <c r="F20" s="2039" t="s">
        <v>12750</v>
      </c>
      <c r="G20" s="2039" t="s">
        <v>12768</v>
      </c>
    </row>
    <row r="21" spans="1:7" x14ac:dyDescent="0.25">
      <c r="A21" s="1787"/>
      <c r="B21" s="2039" t="s">
        <v>12769</v>
      </c>
      <c r="C21" s="2040" t="s">
        <v>12770</v>
      </c>
      <c r="D21" s="2039" t="s">
        <v>12749</v>
      </c>
      <c r="E21" s="2041">
        <v>16</v>
      </c>
      <c r="F21" s="2039" t="s">
        <v>12750</v>
      </c>
      <c r="G21" s="2039" t="s">
        <v>12771</v>
      </c>
    </row>
    <row r="22" spans="1:7" x14ac:dyDescent="0.25">
      <c r="A22" s="1782" t="s">
        <v>12206</v>
      </c>
      <c r="B22" s="2042" t="s">
        <v>2646</v>
      </c>
      <c r="C22" s="2043" t="s">
        <v>12772</v>
      </c>
      <c r="D22" s="2042" t="s">
        <v>12749</v>
      </c>
      <c r="E22" s="2044">
        <v>16</v>
      </c>
      <c r="F22" s="2042" t="s">
        <v>12750</v>
      </c>
      <c r="G22" s="2042" t="s">
        <v>12773</v>
      </c>
    </row>
    <row r="23" spans="1:7" x14ac:dyDescent="0.25">
      <c r="A23" s="1782" t="s">
        <v>12207</v>
      </c>
      <c r="B23" s="2042" t="s">
        <v>12774</v>
      </c>
      <c r="C23" s="2043" t="s">
        <v>12775</v>
      </c>
      <c r="D23" s="2042" t="s">
        <v>12749</v>
      </c>
      <c r="E23" s="2044">
        <v>16</v>
      </c>
      <c r="F23" s="2042" t="s">
        <v>12750</v>
      </c>
      <c r="G23" s="2042" t="s">
        <v>12776</v>
      </c>
    </row>
    <row r="24" spans="1:7" x14ac:dyDescent="0.25">
      <c r="A24" s="1782" t="s">
        <v>12208</v>
      </c>
      <c r="B24" s="2042" t="s">
        <v>2508</v>
      </c>
      <c r="C24" s="2043" t="s">
        <v>12777</v>
      </c>
      <c r="D24" s="2042" t="s">
        <v>12749</v>
      </c>
      <c r="E24" s="2044">
        <v>16</v>
      </c>
      <c r="F24" s="2042" t="s">
        <v>12750</v>
      </c>
      <c r="G24" s="2042" t="s">
        <v>2508</v>
      </c>
    </row>
    <row r="25" spans="1:7" ht="60" x14ac:dyDescent="0.25">
      <c r="A25" s="1782" t="s">
        <v>12209</v>
      </c>
      <c r="B25" s="2042" t="s">
        <v>12778</v>
      </c>
      <c r="C25" s="2043" t="s">
        <v>12779</v>
      </c>
      <c r="D25" s="2042" t="s">
        <v>12749</v>
      </c>
      <c r="E25" s="2044" t="s">
        <v>12757</v>
      </c>
      <c r="F25" s="2045" t="s">
        <v>12758</v>
      </c>
      <c r="G25" s="2042" t="s">
        <v>12780</v>
      </c>
    </row>
    <row r="26" spans="1:7" ht="135" x14ac:dyDescent="0.25">
      <c r="A26" s="1782" t="s">
        <v>12217</v>
      </c>
      <c r="B26" s="2042" t="s">
        <v>2660</v>
      </c>
      <c r="C26" s="2043" t="s">
        <v>12781</v>
      </c>
      <c r="D26" s="2042" t="s">
        <v>12749</v>
      </c>
      <c r="E26" s="2044" t="s">
        <v>12782</v>
      </c>
      <c r="F26" s="2042" t="s">
        <v>12750</v>
      </c>
      <c r="G26" s="2042" t="s">
        <v>12783</v>
      </c>
    </row>
    <row r="27" spans="1:7" ht="60" x14ac:dyDescent="0.25">
      <c r="A27" s="1782" t="s">
        <v>12210</v>
      </c>
      <c r="B27" s="2042" t="s">
        <v>2658</v>
      </c>
      <c r="C27" s="2043" t="s">
        <v>12784</v>
      </c>
      <c r="D27" s="2042" t="s">
        <v>12749</v>
      </c>
      <c r="E27" s="2044">
        <v>16</v>
      </c>
      <c r="F27" s="2042" t="s">
        <v>12750</v>
      </c>
      <c r="G27" s="2042" t="s">
        <v>12785</v>
      </c>
    </row>
    <row r="28" spans="1:7" x14ac:dyDescent="0.25">
      <c r="B28" s="2042" t="s">
        <v>2435</v>
      </c>
      <c r="C28" s="2043" t="s">
        <v>12786</v>
      </c>
      <c r="D28" s="2042" t="s">
        <v>12749</v>
      </c>
      <c r="E28" s="2044" t="s">
        <v>12787</v>
      </c>
      <c r="F28" s="2042" t="s">
        <v>12750</v>
      </c>
      <c r="G28" s="2042" t="s">
        <v>2435</v>
      </c>
    </row>
    <row r="29" spans="1:7" ht="22.5" x14ac:dyDescent="0.25">
      <c r="A29" s="1818" t="s">
        <v>12211</v>
      </c>
      <c r="B29" s="2042" t="s">
        <v>12788</v>
      </c>
      <c r="C29" s="2043" t="s">
        <v>12789</v>
      </c>
      <c r="D29" s="2042" t="s">
        <v>12749</v>
      </c>
      <c r="E29" s="2044" t="s">
        <v>12787</v>
      </c>
      <c r="F29" s="2042" t="s">
        <v>12750</v>
      </c>
      <c r="G29" s="2042" t="s">
        <v>12790</v>
      </c>
    </row>
    <row r="30" spans="1:7" x14ac:dyDescent="0.25">
      <c r="A30" s="413" t="s">
        <v>12212</v>
      </c>
      <c r="B30" s="2039" t="s">
        <v>9188</v>
      </c>
      <c r="C30" s="2040">
        <v>4</v>
      </c>
      <c r="D30" s="2039" t="s">
        <v>12749</v>
      </c>
      <c r="E30" s="2041">
        <v>16</v>
      </c>
      <c r="F30" s="2039" t="s">
        <v>12750</v>
      </c>
      <c r="G30" s="2039" t="s">
        <v>9188</v>
      </c>
    </row>
    <row r="31" spans="1:7" x14ac:dyDescent="0.25">
      <c r="A31" s="898" t="s">
        <v>12218</v>
      </c>
      <c r="B31" s="2042" t="s">
        <v>12791</v>
      </c>
      <c r="C31" s="2043" t="s">
        <v>12792</v>
      </c>
      <c r="D31" s="2042" t="s">
        <v>12749</v>
      </c>
      <c r="E31" s="2044">
        <v>16</v>
      </c>
      <c r="F31" s="2042" t="s">
        <v>12750</v>
      </c>
      <c r="G31" s="2042" t="s">
        <v>9188</v>
      </c>
    </row>
    <row r="32" spans="1:7" x14ac:dyDescent="0.25">
      <c r="A32" s="898" t="s">
        <v>12503</v>
      </c>
    </row>
    <row r="33" spans="1:1" x14ac:dyDescent="0.25">
      <c r="A33" s="1821" t="s">
        <v>12504</v>
      </c>
    </row>
    <row r="34" spans="1:1" x14ac:dyDescent="0.25">
      <c r="A34" t="s">
        <v>12502</v>
      </c>
    </row>
    <row r="35" spans="1:1" x14ac:dyDescent="0.25">
      <c r="A35" s="413" t="s">
        <v>12213</v>
      </c>
    </row>
    <row r="36" spans="1:1" x14ac:dyDescent="0.25">
      <c r="A36" s="898" t="s">
        <v>12214</v>
      </c>
    </row>
    <row r="37" spans="1:1" x14ac:dyDescent="0.25">
      <c r="A37" s="898" t="s">
        <v>12219</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33"/>
  <dimension ref="A1:G915"/>
  <sheetViews>
    <sheetView topLeftCell="A29" workbookViewId="0">
      <selection activeCell="F124" sqref="F124:F136"/>
    </sheetView>
  </sheetViews>
  <sheetFormatPr baseColWidth="10" defaultRowHeight="15" x14ac:dyDescent="0.25"/>
  <cols>
    <col min="1" max="2" width="82" customWidth="1"/>
    <col min="6" max="6" width="53.140625" bestFit="1" customWidth="1"/>
    <col min="7" max="7" width="58.140625" bestFit="1" customWidth="1"/>
  </cols>
  <sheetData>
    <row r="1" spans="1:7" x14ac:dyDescent="0.25">
      <c r="C1" t="e">
        <f>SEARCH(":",A1,1)</f>
        <v>#VALUE!</v>
      </c>
      <c r="D1">
        <f t="shared" ref="D1:D21" si="0">LEN(A1)</f>
        <v>0</v>
      </c>
      <c r="E1" t="e">
        <f>D1-C1</f>
        <v>#VALUE!</v>
      </c>
      <c r="F1" t="e">
        <f>RIGHT(A1,E1)</f>
        <v>#VALUE!</v>
      </c>
    </row>
    <row r="2" spans="1:7" x14ac:dyDescent="0.25">
      <c r="A2" t="s">
        <v>16559</v>
      </c>
      <c r="B2" t="s">
        <v>16559</v>
      </c>
      <c r="C2" t="e">
        <f t="shared" ref="C2:C61" si="1">SEARCH(":",A2,1)</f>
        <v>#VALUE!</v>
      </c>
      <c r="D2">
        <f t="shared" si="0"/>
        <v>1</v>
      </c>
      <c r="E2" t="e">
        <f t="shared" ref="E2:E61" si="2">D2-C2</f>
        <v>#VALUE!</v>
      </c>
      <c r="F2" t="e">
        <f t="shared" ref="F2:F9" si="3">RIGHT(A2,E2)</f>
        <v>#VALUE!</v>
      </c>
    </row>
    <row r="3" spans="1:7" x14ac:dyDescent="0.25">
      <c r="A3" t="s">
        <v>16560</v>
      </c>
      <c r="B3" t="s">
        <v>16560</v>
      </c>
      <c r="C3" t="e">
        <f t="shared" si="1"/>
        <v>#VALUE!</v>
      </c>
      <c r="D3">
        <f t="shared" si="0"/>
        <v>39</v>
      </c>
      <c r="E3" t="e">
        <f t="shared" si="2"/>
        <v>#VALUE!</v>
      </c>
      <c r="F3" t="e">
        <f t="shared" si="3"/>
        <v>#VALUE!</v>
      </c>
    </row>
    <row r="4" spans="1:7" x14ac:dyDescent="0.25">
      <c r="A4" t="s">
        <v>16561</v>
      </c>
      <c r="B4" t="s">
        <v>16561</v>
      </c>
      <c r="C4" t="e">
        <f t="shared" si="1"/>
        <v>#VALUE!</v>
      </c>
      <c r="D4">
        <f t="shared" si="0"/>
        <v>48</v>
      </c>
      <c r="E4" t="e">
        <f t="shared" si="2"/>
        <v>#VALUE!</v>
      </c>
      <c r="F4" t="e">
        <f t="shared" si="3"/>
        <v>#VALUE!</v>
      </c>
    </row>
    <row r="5" spans="1:7" x14ac:dyDescent="0.25">
      <c r="A5" t="s">
        <v>16559</v>
      </c>
      <c r="B5" t="s">
        <v>16559</v>
      </c>
      <c r="C5" t="e">
        <f t="shared" si="1"/>
        <v>#VALUE!</v>
      </c>
      <c r="D5">
        <f t="shared" si="0"/>
        <v>1</v>
      </c>
      <c r="E5" t="e">
        <f t="shared" si="2"/>
        <v>#VALUE!</v>
      </c>
      <c r="F5" t="e">
        <f t="shared" si="3"/>
        <v>#VALUE!</v>
      </c>
    </row>
    <row r="6" spans="1:7" x14ac:dyDescent="0.25">
      <c r="A6" t="s">
        <v>16562</v>
      </c>
      <c r="B6" t="s">
        <v>16562</v>
      </c>
      <c r="C6" t="e">
        <f t="shared" si="1"/>
        <v>#VALUE!</v>
      </c>
      <c r="D6">
        <f t="shared" si="0"/>
        <v>24</v>
      </c>
      <c r="E6" t="e">
        <f t="shared" si="2"/>
        <v>#VALUE!</v>
      </c>
      <c r="F6" t="e">
        <f t="shared" si="3"/>
        <v>#VALUE!</v>
      </c>
    </row>
    <row r="7" spans="1:7" x14ac:dyDescent="0.25">
      <c r="A7" t="s">
        <v>16563</v>
      </c>
      <c r="B7" t="s">
        <v>16563</v>
      </c>
      <c r="C7" t="e">
        <f t="shared" si="1"/>
        <v>#VALUE!</v>
      </c>
      <c r="D7">
        <f t="shared" si="0"/>
        <v>24</v>
      </c>
      <c r="E7" t="e">
        <f t="shared" si="2"/>
        <v>#VALUE!</v>
      </c>
      <c r="F7" t="e">
        <f t="shared" si="3"/>
        <v>#VALUE!</v>
      </c>
    </row>
    <row r="8" spans="1:7" x14ac:dyDescent="0.25">
      <c r="A8" t="s">
        <v>16562</v>
      </c>
      <c r="B8" t="s">
        <v>16562</v>
      </c>
      <c r="C8" t="e">
        <f t="shared" si="1"/>
        <v>#VALUE!</v>
      </c>
      <c r="D8">
        <f t="shared" si="0"/>
        <v>24</v>
      </c>
      <c r="E8" t="e">
        <f t="shared" si="2"/>
        <v>#VALUE!</v>
      </c>
      <c r="F8" t="e">
        <f t="shared" si="3"/>
        <v>#VALUE!</v>
      </c>
    </row>
    <row r="9" spans="1:7" x14ac:dyDescent="0.25">
      <c r="A9" t="s">
        <v>17261</v>
      </c>
      <c r="B9" t="s">
        <v>16564</v>
      </c>
      <c r="C9">
        <f t="shared" si="1"/>
        <v>16</v>
      </c>
      <c r="D9">
        <f t="shared" si="0"/>
        <v>33</v>
      </c>
      <c r="E9">
        <f t="shared" si="2"/>
        <v>17</v>
      </c>
      <c r="F9" t="str">
        <f t="shared" si="3"/>
        <v>Fichier Parametre</v>
      </c>
      <c r="G9" t="s">
        <v>17913</v>
      </c>
    </row>
    <row r="10" spans="1:7" x14ac:dyDescent="0.25">
      <c r="A10" t="s">
        <v>16565</v>
      </c>
      <c r="B10" t="s">
        <v>16565</v>
      </c>
      <c r="C10" t="e">
        <f t="shared" si="1"/>
        <v>#VALUE!</v>
      </c>
      <c r="D10">
        <f t="shared" si="0"/>
        <v>29</v>
      </c>
      <c r="E10" t="e">
        <f t="shared" si="2"/>
        <v>#VALUE!</v>
      </c>
      <c r="F10" t="e">
        <f t="shared" ref="F10:F18" si="4">RIGHT(A10,E10)</f>
        <v>#VALUE!</v>
      </c>
    </row>
    <row r="11" spans="1:7" x14ac:dyDescent="0.25">
      <c r="A11" t="s">
        <v>17262</v>
      </c>
      <c r="B11" t="s">
        <v>16566</v>
      </c>
      <c r="C11">
        <f t="shared" si="1"/>
        <v>16</v>
      </c>
      <c r="D11">
        <f t="shared" si="0"/>
        <v>21</v>
      </c>
      <c r="E11">
        <f t="shared" si="2"/>
        <v>5</v>
      </c>
      <c r="F11" t="str">
        <f t="shared" si="4"/>
        <v>Appli</v>
      </c>
      <c r="G11" t="s">
        <v>12974</v>
      </c>
    </row>
    <row r="12" spans="1:7" x14ac:dyDescent="0.25">
      <c r="A12" t="s">
        <v>17263</v>
      </c>
      <c r="B12" t="s">
        <v>16567</v>
      </c>
      <c r="C12">
        <f t="shared" si="1"/>
        <v>12</v>
      </c>
      <c r="D12">
        <f t="shared" si="0"/>
        <v>19</v>
      </c>
      <c r="E12">
        <f t="shared" si="2"/>
        <v>7</v>
      </c>
      <c r="F12" t="str">
        <f t="shared" si="4"/>
        <v>Version</v>
      </c>
      <c r="G12" t="s">
        <v>17914</v>
      </c>
    </row>
    <row r="13" spans="1:7" x14ac:dyDescent="0.25">
      <c r="A13" t="s">
        <v>17264</v>
      </c>
      <c r="B13" t="s">
        <v>16568</v>
      </c>
      <c r="C13">
        <f t="shared" si="1"/>
        <v>10</v>
      </c>
      <c r="D13">
        <f t="shared" si="0"/>
        <v>12</v>
      </c>
      <c r="E13">
        <f t="shared" si="2"/>
        <v>2</v>
      </c>
      <c r="F13" t="str">
        <f t="shared" si="4"/>
        <v>Du</v>
      </c>
      <c r="G13" t="s">
        <v>13228</v>
      </c>
    </row>
    <row r="14" spans="1:7" x14ac:dyDescent="0.25">
      <c r="A14" t="s">
        <v>17265</v>
      </c>
      <c r="B14" t="s">
        <v>16569</v>
      </c>
      <c r="C14">
        <f t="shared" si="1"/>
        <v>15</v>
      </c>
      <c r="D14">
        <f t="shared" si="0"/>
        <v>27</v>
      </c>
      <c r="E14">
        <f t="shared" si="2"/>
        <v>12</v>
      </c>
      <c r="F14" t="str">
        <f t="shared" si="4"/>
        <v>Modification</v>
      </c>
      <c r="G14" t="s">
        <v>17915</v>
      </c>
    </row>
    <row r="15" spans="1:7" x14ac:dyDescent="0.25">
      <c r="A15" t="s">
        <v>17266</v>
      </c>
      <c r="B15" t="s">
        <v>16570</v>
      </c>
      <c r="C15">
        <f t="shared" si="1"/>
        <v>13</v>
      </c>
      <c r="D15">
        <f t="shared" si="0"/>
        <v>23</v>
      </c>
      <c r="E15">
        <f t="shared" si="2"/>
        <v>10</v>
      </c>
      <c r="F15" t="str">
        <f t="shared" si="4"/>
        <v>Complement</v>
      </c>
      <c r="G15" t="s">
        <v>17916</v>
      </c>
    </row>
    <row r="16" spans="1:7" x14ac:dyDescent="0.25">
      <c r="C16" t="e">
        <f t="shared" si="1"/>
        <v>#VALUE!</v>
      </c>
      <c r="D16">
        <f t="shared" si="0"/>
        <v>0</v>
      </c>
      <c r="E16" t="e">
        <f t="shared" si="2"/>
        <v>#VALUE!</v>
      </c>
      <c r="F16" t="e">
        <f t="shared" si="4"/>
        <v>#VALUE!</v>
      </c>
    </row>
    <row r="17" spans="1:7" x14ac:dyDescent="0.25">
      <c r="C17" t="e">
        <f t="shared" si="1"/>
        <v>#VALUE!</v>
      </c>
      <c r="D17">
        <f t="shared" si="0"/>
        <v>0</v>
      </c>
      <c r="E17" t="e">
        <f t="shared" si="2"/>
        <v>#VALUE!</v>
      </c>
      <c r="F17" t="e">
        <f t="shared" si="4"/>
        <v>#VALUE!</v>
      </c>
    </row>
    <row r="18" spans="1:7" x14ac:dyDescent="0.25">
      <c r="A18" t="s">
        <v>16562</v>
      </c>
      <c r="B18" t="s">
        <v>16562</v>
      </c>
      <c r="C18" t="e">
        <f t="shared" si="1"/>
        <v>#VALUE!</v>
      </c>
      <c r="D18">
        <f t="shared" si="0"/>
        <v>24</v>
      </c>
      <c r="E18" t="e">
        <f t="shared" si="2"/>
        <v>#VALUE!</v>
      </c>
      <c r="F18" t="e">
        <f t="shared" si="4"/>
        <v>#VALUE!</v>
      </c>
    </row>
    <row r="19" spans="1:7" s="2785" customFormat="1" x14ac:dyDescent="0.25">
      <c r="A19" s="2785" t="s">
        <v>16571</v>
      </c>
      <c r="B19" s="2785" t="s">
        <v>16571</v>
      </c>
      <c r="C19" s="2785" t="e">
        <f t="shared" si="1"/>
        <v>#VALUE!</v>
      </c>
      <c r="D19" s="2785">
        <f t="shared" si="0"/>
        <v>27</v>
      </c>
      <c r="E19" s="2785" t="e">
        <f t="shared" si="2"/>
        <v>#VALUE!</v>
      </c>
      <c r="F19" s="2785" t="s">
        <v>16571</v>
      </c>
      <c r="G19" s="2785" t="s">
        <v>16571</v>
      </c>
    </row>
    <row r="20" spans="1:7" x14ac:dyDescent="0.25">
      <c r="A20" t="s">
        <v>16562</v>
      </c>
      <c r="B20" t="s">
        <v>16562</v>
      </c>
      <c r="C20" t="e">
        <f t="shared" si="1"/>
        <v>#VALUE!</v>
      </c>
      <c r="D20">
        <f t="shared" si="0"/>
        <v>24</v>
      </c>
      <c r="E20" t="e">
        <f t="shared" si="2"/>
        <v>#VALUE!</v>
      </c>
      <c r="F20" t="e">
        <f>RIGHT(A20,E20)</f>
        <v>#VALUE!</v>
      </c>
    </row>
    <row r="21" spans="1:7" s="267" customFormat="1" x14ac:dyDescent="0.25">
      <c r="A21" s="267" t="s">
        <v>17267</v>
      </c>
      <c r="B21" s="267" t="s">
        <v>16572</v>
      </c>
      <c r="C21" s="267">
        <f t="shared" si="1"/>
        <v>17</v>
      </c>
      <c r="D21" s="267">
        <f t="shared" si="0"/>
        <v>25</v>
      </c>
      <c r="E21" s="267">
        <f t="shared" si="2"/>
        <v>8</v>
      </c>
      <c r="F21" s="267" t="str">
        <f>RIGHT(A21,E21)</f>
        <v>Ref Glob</v>
      </c>
      <c r="G21" s="267" t="s">
        <v>17917</v>
      </c>
    </row>
    <row r="22" spans="1:7" s="267" customFormat="1" x14ac:dyDescent="0.25"/>
    <row r="23" spans="1:7" x14ac:dyDescent="0.25">
      <c r="A23" t="s">
        <v>17268</v>
      </c>
      <c r="B23" t="s">
        <v>16573</v>
      </c>
      <c r="C23">
        <f t="shared" si="1"/>
        <v>15</v>
      </c>
      <c r="D23">
        <f t="shared" ref="D23:D29" si="5">LEN(A23)</f>
        <v>21</v>
      </c>
      <c r="E23">
        <f t="shared" si="2"/>
        <v>6</v>
      </c>
      <c r="F23" t="str">
        <f t="shared" ref="F23:F29" si="6">RIGHT(A23,E23)</f>
        <v>GMTInf</v>
      </c>
      <c r="G23" s="267" t="s">
        <v>17918</v>
      </c>
    </row>
    <row r="24" spans="1:7" x14ac:dyDescent="0.25">
      <c r="A24" t="s">
        <v>17269</v>
      </c>
      <c r="B24" t="s">
        <v>16574</v>
      </c>
      <c r="C24">
        <f t="shared" si="1"/>
        <v>15</v>
      </c>
      <c r="D24">
        <f t="shared" si="5"/>
        <v>21</v>
      </c>
      <c r="E24">
        <f t="shared" si="2"/>
        <v>6</v>
      </c>
      <c r="F24" t="str">
        <f t="shared" si="6"/>
        <v>GMTSup</v>
      </c>
      <c r="G24" s="267" t="s">
        <v>17919</v>
      </c>
    </row>
    <row r="25" spans="1:7" x14ac:dyDescent="0.25">
      <c r="A25" t="s">
        <v>17270</v>
      </c>
      <c r="B25" t="s">
        <v>16575</v>
      </c>
      <c r="C25">
        <f t="shared" si="1"/>
        <v>14</v>
      </c>
      <c r="D25">
        <f t="shared" si="5"/>
        <v>18</v>
      </c>
      <c r="E25">
        <f t="shared" si="2"/>
        <v>4</v>
      </c>
      <c r="F25" t="str">
        <f t="shared" si="6"/>
        <v>DCLG</v>
      </c>
      <c r="G25" s="267" t="s">
        <v>17920</v>
      </c>
    </row>
    <row r="26" spans="1:7" x14ac:dyDescent="0.25">
      <c r="A26" t="s">
        <v>17271</v>
      </c>
      <c r="B26" t="s">
        <v>16576</v>
      </c>
      <c r="C26">
        <f t="shared" si="1"/>
        <v>11</v>
      </c>
      <c r="D26">
        <f t="shared" si="5"/>
        <v>15</v>
      </c>
      <c r="E26">
        <f t="shared" si="2"/>
        <v>4</v>
      </c>
      <c r="F26" t="str">
        <f t="shared" si="6"/>
        <v>SENS</v>
      </c>
      <c r="G26" s="267" t="s">
        <v>17921</v>
      </c>
    </row>
    <row r="27" spans="1:7" x14ac:dyDescent="0.25">
      <c r="C27" t="e">
        <f t="shared" si="1"/>
        <v>#VALUE!</v>
      </c>
      <c r="D27">
        <f t="shared" si="5"/>
        <v>0</v>
      </c>
      <c r="E27" t="e">
        <f t="shared" si="2"/>
        <v>#VALUE!</v>
      </c>
      <c r="F27" t="e">
        <f t="shared" si="6"/>
        <v>#VALUE!</v>
      </c>
      <c r="G27" s="267"/>
    </row>
    <row r="28" spans="1:7" x14ac:dyDescent="0.25">
      <c r="C28" t="e">
        <f t="shared" si="1"/>
        <v>#VALUE!</v>
      </c>
      <c r="D28">
        <f t="shared" si="5"/>
        <v>0</v>
      </c>
      <c r="E28" t="e">
        <f t="shared" si="2"/>
        <v>#VALUE!</v>
      </c>
      <c r="F28" t="e">
        <f t="shared" si="6"/>
        <v>#VALUE!</v>
      </c>
      <c r="G28" s="267"/>
    </row>
    <row r="29" spans="1:7" x14ac:dyDescent="0.25">
      <c r="A29" t="s">
        <v>16562</v>
      </c>
      <c r="B29" t="s">
        <v>16562</v>
      </c>
      <c r="C29" t="e">
        <f t="shared" si="1"/>
        <v>#VALUE!</v>
      </c>
      <c r="D29">
        <f t="shared" si="5"/>
        <v>24</v>
      </c>
      <c r="E29" t="e">
        <f t="shared" si="2"/>
        <v>#VALUE!</v>
      </c>
      <c r="F29" t="e">
        <f t="shared" si="6"/>
        <v>#VALUE!</v>
      </c>
      <c r="G29" s="267"/>
    </row>
    <row r="30" spans="1:7" s="2785" customFormat="1" x14ac:dyDescent="0.25">
      <c r="A30" s="2785" t="s">
        <v>16577</v>
      </c>
      <c r="F30" s="2785" t="s">
        <v>16577</v>
      </c>
      <c r="G30" s="2785" t="s">
        <v>16577</v>
      </c>
    </row>
    <row r="31" spans="1:7" x14ac:dyDescent="0.25">
      <c r="A31" t="s">
        <v>16562</v>
      </c>
      <c r="B31" t="s">
        <v>16562</v>
      </c>
      <c r="C31" t="e">
        <f t="shared" si="1"/>
        <v>#VALUE!</v>
      </c>
      <c r="D31">
        <f t="shared" ref="D31:D56" si="7">LEN(A31)</f>
        <v>24</v>
      </c>
      <c r="E31" t="e">
        <f t="shared" si="2"/>
        <v>#VALUE!</v>
      </c>
      <c r="F31" t="e">
        <f t="shared" ref="F31:F53" si="8">RIGHT(A31,E31)</f>
        <v>#VALUE!</v>
      </c>
    </row>
    <row r="32" spans="1:7" s="267" customFormat="1" x14ac:dyDescent="0.25">
      <c r="A32" s="267" t="s">
        <v>17272</v>
      </c>
      <c r="B32" s="267" t="s">
        <v>16578</v>
      </c>
      <c r="C32" s="267">
        <f t="shared" si="1"/>
        <v>17</v>
      </c>
      <c r="D32" s="267">
        <f t="shared" si="7"/>
        <v>34</v>
      </c>
      <c r="E32" s="267">
        <f t="shared" si="2"/>
        <v>17</v>
      </c>
      <c r="F32" s="267" t="str">
        <f t="shared" si="8"/>
        <v>Historique Centre</v>
      </c>
      <c r="G32" s="267" t="s">
        <v>17922</v>
      </c>
    </row>
    <row r="33" spans="1:7" x14ac:dyDescent="0.25">
      <c r="A33" t="s">
        <v>17273</v>
      </c>
      <c r="B33" t="s">
        <v>16579</v>
      </c>
      <c r="C33">
        <f t="shared" si="1"/>
        <v>11</v>
      </c>
      <c r="D33">
        <f t="shared" si="7"/>
        <v>17</v>
      </c>
      <c r="E33">
        <f t="shared" si="2"/>
        <v>6</v>
      </c>
      <c r="F33" t="str">
        <f t="shared" si="8"/>
        <v>NAudit</v>
      </c>
      <c r="G33" s="267" t="s">
        <v>17923</v>
      </c>
    </row>
    <row r="34" spans="1:7" x14ac:dyDescent="0.25">
      <c r="A34" t="s">
        <v>17274</v>
      </c>
      <c r="B34" t="s">
        <v>16580</v>
      </c>
      <c r="C34">
        <f t="shared" si="1"/>
        <v>10</v>
      </c>
      <c r="D34">
        <f t="shared" si="7"/>
        <v>18</v>
      </c>
      <c r="E34">
        <f t="shared" si="2"/>
        <v>8</v>
      </c>
      <c r="F34" t="str">
        <f t="shared" si="8"/>
        <v>IdSysAcc</v>
      </c>
      <c r="G34" s="267" t="s">
        <v>17924</v>
      </c>
    </row>
    <row r="35" spans="1:7" x14ac:dyDescent="0.25">
      <c r="A35" t="s">
        <v>17275</v>
      </c>
      <c r="B35" t="s">
        <v>16581</v>
      </c>
      <c r="C35">
        <f t="shared" si="1"/>
        <v>14</v>
      </c>
      <c r="D35">
        <f t="shared" si="7"/>
        <v>17</v>
      </c>
      <c r="E35">
        <f t="shared" si="2"/>
        <v>3</v>
      </c>
      <c r="F35" t="str">
        <f t="shared" si="8"/>
        <v>TID</v>
      </c>
      <c r="G35" s="267" t="s">
        <v>17925</v>
      </c>
    </row>
    <row r="36" spans="1:7" x14ac:dyDescent="0.25">
      <c r="A36" t="s">
        <v>17276</v>
      </c>
      <c r="B36" t="s">
        <v>16582</v>
      </c>
      <c r="C36">
        <f t="shared" si="1"/>
        <v>16</v>
      </c>
      <c r="D36">
        <f t="shared" si="7"/>
        <v>20</v>
      </c>
      <c r="E36">
        <f t="shared" si="2"/>
        <v>4</v>
      </c>
      <c r="F36" t="str">
        <f t="shared" si="8"/>
        <v>Sess</v>
      </c>
      <c r="G36" s="267" t="s">
        <v>17926</v>
      </c>
    </row>
    <row r="37" spans="1:7" x14ac:dyDescent="0.25">
      <c r="A37" t="s">
        <v>17277</v>
      </c>
      <c r="B37" t="s">
        <v>16583</v>
      </c>
      <c r="C37">
        <f t="shared" si="1"/>
        <v>17</v>
      </c>
      <c r="D37">
        <f t="shared" si="7"/>
        <v>23</v>
      </c>
      <c r="E37">
        <f t="shared" si="2"/>
        <v>6</v>
      </c>
      <c r="F37" t="str">
        <f t="shared" si="8"/>
        <v>Remise</v>
      </c>
      <c r="G37" s="267" t="s">
        <v>17927</v>
      </c>
    </row>
    <row r="38" spans="1:7" x14ac:dyDescent="0.25">
      <c r="A38" t="s">
        <v>17278</v>
      </c>
      <c r="B38" t="s">
        <v>16584</v>
      </c>
      <c r="C38">
        <f t="shared" si="1"/>
        <v>15</v>
      </c>
      <c r="D38">
        <f t="shared" si="7"/>
        <v>19</v>
      </c>
      <c r="E38">
        <f t="shared" si="2"/>
        <v>4</v>
      </c>
      <c r="F38" t="str">
        <f t="shared" si="8"/>
        <v>STAT</v>
      </c>
      <c r="G38" s="267" t="s">
        <v>17928</v>
      </c>
    </row>
    <row r="39" spans="1:7" x14ac:dyDescent="0.25">
      <c r="A39" t="s">
        <v>17279</v>
      </c>
      <c r="B39" t="s">
        <v>16585</v>
      </c>
      <c r="C39">
        <f t="shared" si="1"/>
        <v>17</v>
      </c>
      <c r="D39">
        <f t="shared" si="7"/>
        <v>23</v>
      </c>
      <c r="E39">
        <f t="shared" si="2"/>
        <v>6</v>
      </c>
      <c r="F39" t="str">
        <f t="shared" si="8"/>
        <v>Centre</v>
      </c>
      <c r="G39" s="267" t="s">
        <v>17929</v>
      </c>
    </row>
    <row r="40" spans="1:7" x14ac:dyDescent="0.25">
      <c r="A40" t="s">
        <v>17280</v>
      </c>
      <c r="B40" t="s">
        <v>16586</v>
      </c>
      <c r="C40">
        <f t="shared" si="1"/>
        <v>11</v>
      </c>
      <c r="D40">
        <f t="shared" si="7"/>
        <v>17</v>
      </c>
      <c r="E40">
        <f t="shared" si="2"/>
        <v>6</v>
      </c>
      <c r="F40" t="str">
        <f t="shared" si="8"/>
        <v>DateLD</v>
      </c>
      <c r="G40" s="267" t="s">
        <v>17930</v>
      </c>
    </row>
    <row r="41" spans="1:7" x14ac:dyDescent="0.25">
      <c r="A41" t="s">
        <v>17281</v>
      </c>
      <c r="B41" t="s">
        <v>16587</v>
      </c>
      <c r="C41">
        <f t="shared" si="1"/>
        <v>11</v>
      </c>
      <c r="D41">
        <f t="shared" si="7"/>
        <v>17</v>
      </c>
      <c r="E41">
        <f t="shared" si="2"/>
        <v>6</v>
      </c>
      <c r="F41" t="str">
        <f t="shared" si="8"/>
        <v>DateLT</v>
      </c>
      <c r="G41" s="267" t="s">
        <v>17931</v>
      </c>
    </row>
    <row r="42" spans="1:7" x14ac:dyDescent="0.25">
      <c r="A42" t="s">
        <v>17282</v>
      </c>
      <c r="B42" t="s">
        <v>16588</v>
      </c>
      <c r="C42">
        <f t="shared" si="1"/>
        <v>13</v>
      </c>
      <c r="D42">
        <f t="shared" si="7"/>
        <v>17</v>
      </c>
      <c r="E42">
        <f t="shared" si="2"/>
        <v>4</v>
      </c>
      <c r="F42" t="str">
        <f t="shared" si="8"/>
        <v>NbAp</v>
      </c>
      <c r="G42" s="267" t="s">
        <v>17932</v>
      </c>
    </row>
    <row r="43" spans="1:7" x14ac:dyDescent="0.25">
      <c r="A43" t="s">
        <v>17283</v>
      </c>
      <c r="B43" t="s">
        <v>16589</v>
      </c>
      <c r="C43">
        <f t="shared" si="1"/>
        <v>17</v>
      </c>
      <c r="D43">
        <f t="shared" si="7"/>
        <v>21</v>
      </c>
      <c r="E43">
        <f t="shared" si="2"/>
        <v>4</v>
      </c>
      <c r="F43" t="str">
        <f t="shared" si="8"/>
        <v>NbA1</v>
      </c>
      <c r="G43" s="267" t="s">
        <v>17933</v>
      </c>
    </row>
    <row r="44" spans="1:7" x14ac:dyDescent="0.25">
      <c r="A44" t="s">
        <v>17284</v>
      </c>
      <c r="B44" t="s">
        <v>16590</v>
      </c>
      <c r="C44">
        <f t="shared" si="1"/>
        <v>16</v>
      </c>
      <c r="D44">
        <f t="shared" si="7"/>
        <v>20</v>
      </c>
      <c r="E44">
        <f t="shared" si="2"/>
        <v>4</v>
      </c>
      <c r="F44" t="str">
        <f t="shared" si="8"/>
        <v>NbA2</v>
      </c>
      <c r="G44" s="267" t="s">
        <v>17934</v>
      </c>
    </row>
    <row r="45" spans="1:7" x14ac:dyDescent="0.25">
      <c r="A45" t="s">
        <v>17285</v>
      </c>
      <c r="B45" t="s">
        <v>16591</v>
      </c>
      <c r="C45">
        <f t="shared" si="1"/>
        <v>16</v>
      </c>
      <c r="D45">
        <f t="shared" si="7"/>
        <v>20</v>
      </c>
      <c r="E45">
        <f t="shared" si="2"/>
        <v>4</v>
      </c>
      <c r="F45" t="str">
        <f t="shared" si="8"/>
        <v>NbEC</v>
      </c>
      <c r="G45" s="267" t="s">
        <v>17935</v>
      </c>
    </row>
    <row r="46" spans="1:7" x14ac:dyDescent="0.25">
      <c r="A46" t="s">
        <v>17286</v>
      </c>
      <c r="B46" t="s">
        <v>16592</v>
      </c>
      <c r="C46">
        <f t="shared" si="1"/>
        <v>20</v>
      </c>
      <c r="D46">
        <f t="shared" si="7"/>
        <v>24</v>
      </c>
      <c r="E46">
        <f t="shared" si="2"/>
        <v>4</v>
      </c>
      <c r="F46" t="str">
        <f t="shared" si="8"/>
        <v>NbC1</v>
      </c>
      <c r="G46" s="267" t="s">
        <v>17936</v>
      </c>
    </row>
    <row r="47" spans="1:7" x14ac:dyDescent="0.25">
      <c r="A47" t="s">
        <v>17287</v>
      </c>
      <c r="B47" t="s">
        <v>16593</v>
      </c>
      <c r="C47">
        <f t="shared" si="1"/>
        <v>19</v>
      </c>
      <c r="D47">
        <f t="shared" si="7"/>
        <v>23</v>
      </c>
      <c r="E47">
        <f t="shared" si="2"/>
        <v>4</v>
      </c>
      <c r="F47" t="str">
        <f t="shared" si="8"/>
        <v>NbC2</v>
      </c>
      <c r="G47" s="267" t="s">
        <v>17937</v>
      </c>
    </row>
    <row r="48" spans="1:7" x14ac:dyDescent="0.25">
      <c r="A48" t="s">
        <v>17288</v>
      </c>
      <c r="B48" t="s">
        <v>16594</v>
      </c>
      <c r="C48">
        <f t="shared" si="1"/>
        <v>16</v>
      </c>
      <c r="D48">
        <f t="shared" si="7"/>
        <v>20</v>
      </c>
      <c r="E48">
        <f t="shared" si="2"/>
        <v>4</v>
      </c>
      <c r="F48" t="str">
        <f t="shared" si="8"/>
        <v>NbEP</v>
      </c>
      <c r="G48" s="267" t="s">
        <v>17938</v>
      </c>
    </row>
    <row r="49" spans="1:7" x14ac:dyDescent="0.25">
      <c r="A49" t="s">
        <v>17289</v>
      </c>
      <c r="B49" t="s">
        <v>16595</v>
      </c>
      <c r="C49">
        <f t="shared" si="1"/>
        <v>20</v>
      </c>
      <c r="D49">
        <f t="shared" si="7"/>
        <v>24</v>
      </c>
      <c r="E49">
        <f t="shared" si="2"/>
        <v>4</v>
      </c>
      <c r="F49" t="str">
        <f t="shared" si="8"/>
        <v>NbP1</v>
      </c>
      <c r="G49" s="267" t="s">
        <v>17939</v>
      </c>
    </row>
    <row r="50" spans="1:7" x14ac:dyDescent="0.25">
      <c r="A50" t="s">
        <v>17290</v>
      </c>
      <c r="B50" t="s">
        <v>16596</v>
      </c>
      <c r="C50">
        <f t="shared" si="1"/>
        <v>19</v>
      </c>
      <c r="D50">
        <f t="shared" si="7"/>
        <v>23</v>
      </c>
      <c r="E50">
        <f t="shared" si="2"/>
        <v>4</v>
      </c>
      <c r="F50" t="str">
        <f t="shared" si="8"/>
        <v>NbP2</v>
      </c>
      <c r="G50" s="267" t="s">
        <v>17940</v>
      </c>
    </row>
    <row r="51" spans="1:7" x14ac:dyDescent="0.25">
      <c r="A51" t="s">
        <v>17291</v>
      </c>
      <c r="B51" t="s">
        <v>16597</v>
      </c>
      <c r="C51">
        <f t="shared" si="1"/>
        <v>15</v>
      </c>
      <c r="D51">
        <f t="shared" si="7"/>
        <v>19</v>
      </c>
      <c r="E51">
        <f t="shared" si="2"/>
        <v>4</v>
      </c>
      <c r="F51" t="str">
        <f t="shared" si="8"/>
        <v>FRQA</v>
      </c>
      <c r="G51" s="267" t="s">
        <v>17941</v>
      </c>
    </row>
    <row r="52" spans="1:7" x14ac:dyDescent="0.25">
      <c r="A52" t="s">
        <v>17292</v>
      </c>
      <c r="B52" t="s">
        <v>16598</v>
      </c>
      <c r="C52">
        <f t="shared" si="1"/>
        <v>18</v>
      </c>
      <c r="D52">
        <f t="shared" si="7"/>
        <v>22</v>
      </c>
      <c r="E52">
        <f t="shared" si="2"/>
        <v>4</v>
      </c>
      <c r="F52" t="str">
        <f t="shared" si="8"/>
        <v>CPTA</v>
      </c>
      <c r="G52" s="267" t="s">
        <v>17942</v>
      </c>
    </row>
    <row r="53" spans="1:7" x14ac:dyDescent="0.25">
      <c r="A53" t="s">
        <v>16562</v>
      </c>
      <c r="B53" t="s">
        <v>16562</v>
      </c>
      <c r="C53" t="e">
        <f t="shared" si="1"/>
        <v>#VALUE!</v>
      </c>
      <c r="D53">
        <f t="shared" si="7"/>
        <v>24</v>
      </c>
      <c r="E53" t="e">
        <f t="shared" si="2"/>
        <v>#VALUE!</v>
      </c>
      <c r="F53" t="e">
        <f t="shared" si="8"/>
        <v>#VALUE!</v>
      </c>
    </row>
    <row r="54" spans="1:7" s="2785" customFormat="1" x14ac:dyDescent="0.25">
      <c r="A54" s="2785" t="s">
        <v>16599</v>
      </c>
      <c r="B54" s="2785" t="s">
        <v>16599</v>
      </c>
      <c r="C54" s="2785" t="e">
        <f t="shared" si="1"/>
        <v>#VALUE!</v>
      </c>
      <c r="D54" s="2785">
        <f t="shared" si="7"/>
        <v>32</v>
      </c>
      <c r="E54" s="2785" t="e">
        <f t="shared" si="2"/>
        <v>#VALUE!</v>
      </c>
      <c r="F54" s="2785" t="s">
        <v>16599</v>
      </c>
      <c r="G54" s="2785" t="s">
        <v>16599</v>
      </c>
    </row>
    <row r="55" spans="1:7" x14ac:dyDescent="0.25">
      <c r="A55" t="s">
        <v>16562</v>
      </c>
      <c r="B55" t="s">
        <v>16562</v>
      </c>
      <c r="C55" t="e">
        <f t="shared" si="1"/>
        <v>#VALUE!</v>
      </c>
      <c r="D55">
        <f t="shared" si="7"/>
        <v>24</v>
      </c>
      <c r="E55" t="e">
        <f t="shared" si="2"/>
        <v>#VALUE!</v>
      </c>
      <c r="F55" t="e">
        <f>RIGHT(A55,E55)</f>
        <v>#VALUE!</v>
      </c>
    </row>
    <row r="56" spans="1:7" s="267" customFormat="1" x14ac:dyDescent="0.25">
      <c r="A56" s="267" t="s">
        <v>17293</v>
      </c>
      <c r="B56" s="267" t="s">
        <v>16600</v>
      </c>
      <c r="C56" s="267">
        <f t="shared" si="1"/>
        <v>17</v>
      </c>
      <c r="D56" s="267">
        <f t="shared" si="7"/>
        <v>46</v>
      </c>
      <c r="E56" s="267">
        <f t="shared" si="2"/>
        <v>29</v>
      </c>
      <c r="F56" s="267" t="str">
        <f>RIGHT(A56,E56)</f>
        <v>Identification Site Accepteur</v>
      </c>
      <c r="G56" s="267" t="s">
        <v>17943</v>
      </c>
    </row>
    <row r="57" spans="1:7" s="267" customFormat="1" x14ac:dyDescent="0.25"/>
    <row r="58" spans="1:7" x14ac:dyDescent="0.25">
      <c r="A58" t="s">
        <v>17294</v>
      </c>
      <c r="B58" t="s">
        <v>16601</v>
      </c>
      <c r="C58">
        <f t="shared" si="1"/>
        <v>8</v>
      </c>
      <c r="D58">
        <f t="shared" ref="D58:D121" si="9">LEN(A58)</f>
        <v>16</v>
      </c>
      <c r="E58">
        <f t="shared" si="2"/>
        <v>8</v>
      </c>
      <c r="F58" t="str">
        <f>RIGHT(A58,E58)</f>
        <v>TypeSite</v>
      </c>
      <c r="G58" s="267" t="s">
        <v>17944</v>
      </c>
    </row>
    <row r="59" spans="1:7" x14ac:dyDescent="0.25">
      <c r="A59" t="s">
        <v>17295</v>
      </c>
      <c r="B59" t="s">
        <v>16602</v>
      </c>
      <c r="C59">
        <f t="shared" si="1"/>
        <v>11</v>
      </c>
      <c r="D59">
        <f t="shared" si="9"/>
        <v>22</v>
      </c>
      <c r="E59">
        <f t="shared" si="2"/>
        <v>11</v>
      </c>
      <c r="F59" t="str">
        <f>RIGHT(A59,E59)</f>
        <v>NumeroSiret</v>
      </c>
      <c r="G59" s="267" t="s">
        <v>17945</v>
      </c>
    </row>
    <row r="60" spans="1:7" x14ac:dyDescent="0.25">
      <c r="A60" t="s">
        <v>17296</v>
      </c>
      <c r="B60" t="s">
        <v>16603</v>
      </c>
      <c r="C60">
        <f t="shared" si="1"/>
        <v>14</v>
      </c>
      <c r="D60">
        <f t="shared" si="9"/>
        <v>18</v>
      </c>
      <c r="E60">
        <f t="shared" si="2"/>
        <v>4</v>
      </c>
      <c r="F60" t="str">
        <f>RIGHT(A60,E60)</f>
        <v>Acti</v>
      </c>
      <c r="G60" s="267" t="s">
        <v>17946</v>
      </c>
    </row>
    <row r="61" spans="1:7" x14ac:dyDescent="0.25">
      <c r="A61" t="s">
        <v>17297</v>
      </c>
      <c r="B61" t="s">
        <v>16604</v>
      </c>
      <c r="C61">
        <f t="shared" si="1"/>
        <v>13</v>
      </c>
      <c r="D61">
        <f t="shared" si="9"/>
        <v>20</v>
      </c>
      <c r="E61">
        <f t="shared" si="2"/>
        <v>7</v>
      </c>
      <c r="F61" t="str">
        <f>RIGHT(A61,E61)</f>
        <v>Contrat</v>
      </c>
      <c r="G61" s="267" t="s">
        <v>17947</v>
      </c>
    </row>
    <row r="62" spans="1:7" x14ac:dyDescent="0.25">
      <c r="A62" t="s">
        <v>17298</v>
      </c>
      <c r="B62" t="s">
        <v>16605</v>
      </c>
      <c r="C62">
        <f t="shared" ref="C62:C124" si="10">SEARCH(":",A62,1)</f>
        <v>14</v>
      </c>
      <c r="D62">
        <f t="shared" si="9"/>
        <v>21</v>
      </c>
      <c r="E62">
        <f t="shared" ref="E62:E124" si="11">D62-C62</f>
        <v>7</v>
      </c>
      <c r="F62" t="str">
        <f t="shared" ref="F62:F124" si="12">RIGHT(A62,E62)</f>
        <v>Envel41</v>
      </c>
      <c r="G62" s="267" t="s">
        <v>17948</v>
      </c>
    </row>
    <row r="63" spans="1:7" x14ac:dyDescent="0.25">
      <c r="A63" t="s">
        <v>17299</v>
      </c>
      <c r="B63" t="s">
        <v>16606</v>
      </c>
      <c r="C63">
        <f t="shared" si="10"/>
        <v>14</v>
      </c>
      <c r="D63">
        <f t="shared" si="9"/>
        <v>21</v>
      </c>
      <c r="E63">
        <f t="shared" si="11"/>
        <v>7</v>
      </c>
      <c r="F63" t="str">
        <f t="shared" si="12"/>
        <v>Envel42</v>
      </c>
      <c r="G63" s="267" t="s">
        <v>17949</v>
      </c>
    </row>
    <row r="64" spans="1:7" x14ac:dyDescent="0.25">
      <c r="A64" t="s">
        <v>17300</v>
      </c>
      <c r="B64" t="s">
        <v>16607</v>
      </c>
      <c r="C64">
        <f t="shared" si="10"/>
        <v>14</v>
      </c>
      <c r="D64">
        <f t="shared" si="9"/>
        <v>22</v>
      </c>
      <c r="E64">
        <f t="shared" si="11"/>
        <v>8</v>
      </c>
      <c r="F64" t="str">
        <f t="shared" si="12"/>
        <v>Enseigne</v>
      </c>
      <c r="G64" s="267" t="s">
        <v>17950</v>
      </c>
    </row>
    <row r="65" spans="1:7" x14ac:dyDescent="0.25">
      <c r="A65" t="s">
        <v>17301</v>
      </c>
      <c r="B65" t="s">
        <v>16608</v>
      </c>
      <c r="C65">
        <f t="shared" si="10"/>
        <v>19</v>
      </c>
      <c r="D65">
        <f t="shared" si="9"/>
        <v>26</v>
      </c>
      <c r="E65">
        <f t="shared" si="11"/>
        <v>7</v>
      </c>
      <c r="F65" t="str">
        <f t="shared" si="12"/>
        <v>Domicil</v>
      </c>
      <c r="G65" s="267" t="s">
        <v>17951</v>
      </c>
    </row>
    <row r="66" spans="1:7" x14ac:dyDescent="0.25">
      <c r="A66" t="s">
        <v>17302</v>
      </c>
      <c r="B66" t="s">
        <v>16609</v>
      </c>
      <c r="C66">
        <f t="shared" si="10"/>
        <v>13</v>
      </c>
      <c r="D66">
        <f t="shared" si="9"/>
        <v>14</v>
      </c>
      <c r="E66">
        <f t="shared" si="11"/>
        <v>1</v>
      </c>
      <c r="F66" t="str">
        <f t="shared" si="12"/>
        <v>F</v>
      </c>
      <c r="G66" s="267" t="s">
        <v>24</v>
      </c>
    </row>
    <row r="67" spans="1:7" x14ac:dyDescent="0.25">
      <c r="A67" t="s">
        <v>17303</v>
      </c>
      <c r="B67" t="s">
        <v>16610</v>
      </c>
      <c r="C67">
        <f t="shared" si="10"/>
        <v>11</v>
      </c>
      <c r="D67">
        <f t="shared" si="9"/>
        <v>12</v>
      </c>
      <c r="E67">
        <f t="shared" si="11"/>
        <v>1</v>
      </c>
      <c r="F67" t="str">
        <f t="shared" si="12"/>
        <v>A</v>
      </c>
      <c r="G67" s="267" t="s">
        <v>2</v>
      </c>
    </row>
    <row r="68" spans="1:7" x14ac:dyDescent="0.25">
      <c r="C68" t="e">
        <f t="shared" si="10"/>
        <v>#VALUE!</v>
      </c>
      <c r="D68">
        <f t="shared" si="9"/>
        <v>0</v>
      </c>
      <c r="E68" t="e">
        <f t="shared" si="11"/>
        <v>#VALUE!</v>
      </c>
      <c r="F68" t="e">
        <f t="shared" si="12"/>
        <v>#VALUE!</v>
      </c>
    </row>
    <row r="69" spans="1:7" x14ac:dyDescent="0.25">
      <c r="A69" t="s">
        <v>16562</v>
      </c>
      <c r="B69" t="s">
        <v>16562</v>
      </c>
      <c r="C69" t="e">
        <f t="shared" si="10"/>
        <v>#VALUE!</v>
      </c>
      <c r="D69">
        <f t="shared" si="9"/>
        <v>24</v>
      </c>
      <c r="E69" t="e">
        <f t="shared" si="11"/>
        <v>#VALUE!</v>
      </c>
      <c r="F69" t="e">
        <f t="shared" si="12"/>
        <v>#VALUE!</v>
      </c>
    </row>
    <row r="70" spans="1:7" s="2785" customFormat="1" x14ac:dyDescent="0.25">
      <c r="A70" s="2785" t="s">
        <v>16611</v>
      </c>
      <c r="B70" s="2785" t="s">
        <v>16611</v>
      </c>
      <c r="C70" s="2785" t="e">
        <f t="shared" si="10"/>
        <v>#VALUE!</v>
      </c>
      <c r="D70" s="2785">
        <f t="shared" si="9"/>
        <v>32</v>
      </c>
      <c r="E70" s="2785" t="e">
        <f t="shared" si="11"/>
        <v>#VALUE!</v>
      </c>
      <c r="F70" s="2785" t="s">
        <v>16611</v>
      </c>
      <c r="G70" s="2785" t="s">
        <v>16611</v>
      </c>
    </row>
    <row r="71" spans="1:7" x14ac:dyDescent="0.25">
      <c r="A71" t="s">
        <v>16562</v>
      </c>
      <c r="B71" t="s">
        <v>16562</v>
      </c>
      <c r="C71" t="e">
        <f t="shared" si="10"/>
        <v>#VALUE!</v>
      </c>
      <c r="D71">
        <f t="shared" si="9"/>
        <v>24</v>
      </c>
      <c r="E71" t="e">
        <f t="shared" si="11"/>
        <v>#VALUE!</v>
      </c>
      <c r="F71" t="e">
        <f t="shared" si="12"/>
        <v>#VALUE!</v>
      </c>
    </row>
    <row r="72" spans="1:7" s="267" customFormat="1" x14ac:dyDescent="0.25">
      <c r="A72" s="267" t="s">
        <v>17304</v>
      </c>
      <c r="B72" s="267" t="s">
        <v>16612</v>
      </c>
      <c r="C72" s="267">
        <f t="shared" si="10"/>
        <v>17</v>
      </c>
      <c r="D72" s="267">
        <f t="shared" si="9"/>
        <v>47</v>
      </c>
      <c r="E72" s="267">
        <f t="shared" si="11"/>
        <v>30</v>
      </c>
      <c r="F72" s="267" t="str">
        <f t="shared" si="12"/>
        <v>Descriptif centre autorisation</v>
      </c>
      <c r="G72" s="267" t="s">
        <v>17952</v>
      </c>
    </row>
    <row r="73" spans="1:7" x14ac:dyDescent="0.25">
      <c r="A73" t="s">
        <v>16565</v>
      </c>
      <c r="B73" t="s">
        <v>16565</v>
      </c>
      <c r="C73" t="e">
        <f t="shared" si="10"/>
        <v>#VALUE!</v>
      </c>
      <c r="D73">
        <f t="shared" si="9"/>
        <v>29</v>
      </c>
      <c r="E73" t="e">
        <f t="shared" si="11"/>
        <v>#VALUE!</v>
      </c>
      <c r="F73" t="e">
        <f t="shared" si="12"/>
        <v>#VALUE!</v>
      </c>
    </row>
    <row r="74" spans="1:7" x14ac:dyDescent="0.25">
      <c r="A74" t="s">
        <v>17305</v>
      </c>
      <c r="B74" t="s">
        <v>16613</v>
      </c>
      <c r="C74">
        <f t="shared" si="10"/>
        <v>13</v>
      </c>
      <c r="D74">
        <f t="shared" si="9"/>
        <v>17</v>
      </c>
      <c r="E74">
        <f t="shared" si="11"/>
        <v>4</v>
      </c>
      <c r="F74" t="str">
        <f t="shared" si="12"/>
        <v>TYPE</v>
      </c>
      <c r="G74" s="267" t="s">
        <v>17953</v>
      </c>
    </row>
    <row r="75" spans="1:7" x14ac:dyDescent="0.25">
      <c r="A75" t="s">
        <v>17306</v>
      </c>
      <c r="B75" t="s">
        <v>16614</v>
      </c>
      <c r="C75">
        <f t="shared" si="10"/>
        <v>19</v>
      </c>
      <c r="D75">
        <f t="shared" si="9"/>
        <v>29</v>
      </c>
      <c r="E75">
        <f t="shared" si="11"/>
        <v>10</v>
      </c>
      <c r="F75" t="str">
        <f t="shared" si="12"/>
        <v>Addr_Racc1</v>
      </c>
      <c r="G75" s="267" t="s">
        <v>17954</v>
      </c>
    </row>
    <row r="76" spans="1:7" x14ac:dyDescent="0.25">
      <c r="A76" t="s">
        <v>17307</v>
      </c>
      <c r="B76" t="s">
        <v>16615</v>
      </c>
      <c r="C76">
        <f t="shared" si="10"/>
        <v>14</v>
      </c>
      <c r="D76">
        <f t="shared" si="9"/>
        <v>25</v>
      </c>
      <c r="E76">
        <f t="shared" si="11"/>
        <v>11</v>
      </c>
      <c r="F76" t="str">
        <f t="shared" si="12"/>
        <v>Addr_Appel1</v>
      </c>
      <c r="G76" s="267" t="s">
        <v>17955</v>
      </c>
    </row>
    <row r="77" spans="1:7" x14ac:dyDescent="0.25">
      <c r="A77" t="s">
        <v>17308</v>
      </c>
      <c r="B77" t="s">
        <v>16616</v>
      </c>
      <c r="C77">
        <f t="shared" si="10"/>
        <v>13</v>
      </c>
      <c r="D77">
        <f t="shared" si="9"/>
        <v>17</v>
      </c>
      <c r="E77">
        <f t="shared" si="11"/>
        <v>4</v>
      </c>
      <c r="F77" t="str">
        <f t="shared" si="12"/>
        <v>TYPS</v>
      </c>
      <c r="G77" s="267" t="s">
        <v>17956</v>
      </c>
    </row>
    <row r="78" spans="1:7" x14ac:dyDescent="0.25">
      <c r="A78" t="s">
        <v>17309</v>
      </c>
      <c r="B78" t="s">
        <v>16617</v>
      </c>
      <c r="C78">
        <f t="shared" si="10"/>
        <v>19</v>
      </c>
      <c r="D78">
        <f t="shared" si="9"/>
        <v>29</v>
      </c>
      <c r="E78">
        <f t="shared" si="11"/>
        <v>10</v>
      </c>
      <c r="F78" t="str">
        <f t="shared" si="12"/>
        <v>Addr_Racc2</v>
      </c>
      <c r="G78" s="267" t="s">
        <v>17957</v>
      </c>
    </row>
    <row r="79" spans="1:7" x14ac:dyDescent="0.25">
      <c r="A79" t="s">
        <v>17310</v>
      </c>
      <c r="B79" t="s">
        <v>16618</v>
      </c>
      <c r="C79">
        <f t="shared" si="10"/>
        <v>14</v>
      </c>
      <c r="D79">
        <f t="shared" si="9"/>
        <v>25</v>
      </c>
      <c r="E79">
        <f t="shared" si="11"/>
        <v>11</v>
      </c>
      <c r="F79" t="str">
        <f t="shared" si="12"/>
        <v>Addr_Appel2</v>
      </c>
      <c r="G79" s="267" t="s">
        <v>17958</v>
      </c>
    </row>
    <row r="80" spans="1:7" x14ac:dyDescent="0.25">
      <c r="A80" t="s">
        <v>17311</v>
      </c>
      <c r="B80" t="s">
        <v>16619</v>
      </c>
      <c r="C80">
        <f t="shared" si="10"/>
        <v>12</v>
      </c>
      <c r="D80">
        <f t="shared" si="9"/>
        <v>20</v>
      </c>
      <c r="E80">
        <f t="shared" si="11"/>
        <v>8</v>
      </c>
      <c r="F80" t="str">
        <f t="shared" si="12"/>
        <v>Not used</v>
      </c>
      <c r="G80" s="267" t="s">
        <v>17959</v>
      </c>
    </row>
    <row r="81" spans="1:7" x14ac:dyDescent="0.25">
      <c r="C81" t="e">
        <f t="shared" si="10"/>
        <v>#VALUE!</v>
      </c>
      <c r="D81">
        <f t="shared" si="9"/>
        <v>0</v>
      </c>
      <c r="E81" t="e">
        <f t="shared" si="11"/>
        <v>#VALUE!</v>
      </c>
      <c r="F81" t="e">
        <f t="shared" si="12"/>
        <v>#VALUE!</v>
      </c>
    </row>
    <row r="82" spans="1:7" x14ac:dyDescent="0.25">
      <c r="A82" t="s">
        <v>16562</v>
      </c>
      <c r="B82" t="s">
        <v>16562</v>
      </c>
      <c r="C82" t="e">
        <f t="shared" si="10"/>
        <v>#VALUE!</v>
      </c>
      <c r="D82">
        <f t="shared" si="9"/>
        <v>24</v>
      </c>
      <c r="E82" t="e">
        <f t="shared" si="11"/>
        <v>#VALUE!</v>
      </c>
      <c r="F82" t="e">
        <f t="shared" si="12"/>
        <v>#VALUE!</v>
      </c>
    </row>
    <row r="83" spans="1:7" s="2785" customFormat="1" x14ac:dyDescent="0.25">
      <c r="A83" s="2785" t="s">
        <v>16620</v>
      </c>
      <c r="B83" s="2785" t="s">
        <v>16620</v>
      </c>
      <c r="C83" s="2785" t="e">
        <f t="shared" si="10"/>
        <v>#VALUE!</v>
      </c>
      <c r="D83" s="2785">
        <f t="shared" si="9"/>
        <v>32</v>
      </c>
      <c r="E83" s="2785" t="e">
        <f t="shared" si="11"/>
        <v>#VALUE!</v>
      </c>
      <c r="F83" s="2785" t="e">
        <f t="shared" si="12"/>
        <v>#VALUE!</v>
      </c>
    </row>
    <row r="84" spans="1:7" x14ac:dyDescent="0.25">
      <c r="A84" t="s">
        <v>16562</v>
      </c>
      <c r="B84" t="s">
        <v>16562</v>
      </c>
      <c r="C84" t="e">
        <f t="shared" si="10"/>
        <v>#VALUE!</v>
      </c>
      <c r="D84">
        <f t="shared" si="9"/>
        <v>24</v>
      </c>
      <c r="E84" t="e">
        <f t="shared" si="11"/>
        <v>#VALUE!</v>
      </c>
      <c r="F84" t="e">
        <f t="shared" si="12"/>
        <v>#VALUE!</v>
      </c>
    </row>
    <row r="85" spans="1:7" s="267" customFormat="1" x14ac:dyDescent="0.25">
      <c r="A85" s="267" t="s">
        <v>17312</v>
      </c>
      <c r="B85" s="267" t="s">
        <v>16621</v>
      </c>
      <c r="C85" s="267">
        <f t="shared" si="10"/>
        <v>17</v>
      </c>
      <c r="D85" s="267">
        <f t="shared" si="9"/>
        <v>47</v>
      </c>
      <c r="E85" s="267">
        <f t="shared" si="11"/>
        <v>30</v>
      </c>
      <c r="F85" s="267" t="str">
        <f t="shared" si="12"/>
        <v>Descriptif centre telecollecte</v>
      </c>
      <c r="G85" s="267" t="s">
        <v>17960</v>
      </c>
    </row>
    <row r="86" spans="1:7" x14ac:dyDescent="0.25">
      <c r="C86" t="e">
        <f t="shared" si="10"/>
        <v>#VALUE!</v>
      </c>
      <c r="D86">
        <f t="shared" si="9"/>
        <v>0</v>
      </c>
      <c r="E86" t="e">
        <f t="shared" si="11"/>
        <v>#VALUE!</v>
      </c>
      <c r="F86" t="e">
        <f t="shared" si="12"/>
        <v>#VALUE!</v>
      </c>
    </row>
    <row r="87" spans="1:7" x14ac:dyDescent="0.25">
      <c r="A87" t="s">
        <v>16565</v>
      </c>
      <c r="B87" t="s">
        <v>16565</v>
      </c>
      <c r="C87" t="e">
        <f t="shared" si="10"/>
        <v>#VALUE!</v>
      </c>
      <c r="D87">
        <f t="shared" si="9"/>
        <v>29</v>
      </c>
      <c r="E87" t="e">
        <f t="shared" si="11"/>
        <v>#VALUE!</v>
      </c>
      <c r="F87" t="e">
        <f t="shared" si="12"/>
        <v>#VALUE!</v>
      </c>
    </row>
    <row r="88" spans="1:7" x14ac:dyDescent="0.25">
      <c r="A88" t="s">
        <v>17313</v>
      </c>
      <c r="B88" t="s">
        <v>16622</v>
      </c>
      <c r="C88">
        <f t="shared" si="10"/>
        <v>13</v>
      </c>
      <c r="D88">
        <f t="shared" si="9"/>
        <v>17</v>
      </c>
      <c r="E88">
        <f t="shared" si="11"/>
        <v>4</v>
      </c>
      <c r="F88" t="str">
        <f t="shared" si="12"/>
        <v>TYPE</v>
      </c>
      <c r="G88" t="s">
        <v>17953</v>
      </c>
    </row>
    <row r="89" spans="1:7" x14ac:dyDescent="0.25">
      <c r="A89" t="s">
        <v>17314</v>
      </c>
      <c r="B89" t="s">
        <v>16623</v>
      </c>
      <c r="C89">
        <f t="shared" si="10"/>
        <v>19</v>
      </c>
      <c r="D89">
        <f t="shared" si="9"/>
        <v>29</v>
      </c>
      <c r="E89">
        <f t="shared" si="11"/>
        <v>10</v>
      </c>
      <c r="F89" t="str">
        <f t="shared" si="12"/>
        <v>Addr_Racc1</v>
      </c>
      <c r="G89" t="s">
        <v>17954</v>
      </c>
    </row>
    <row r="90" spans="1:7" x14ac:dyDescent="0.25">
      <c r="A90" t="s">
        <v>17315</v>
      </c>
      <c r="B90" t="s">
        <v>16624</v>
      </c>
      <c r="C90">
        <f t="shared" si="10"/>
        <v>14</v>
      </c>
      <c r="D90">
        <f t="shared" si="9"/>
        <v>25</v>
      </c>
      <c r="E90">
        <f t="shared" si="11"/>
        <v>11</v>
      </c>
      <c r="F90" t="str">
        <f t="shared" si="12"/>
        <v>Addr_Appel1</v>
      </c>
      <c r="G90" t="s">
        <v>17955</v>
      </c>
    </row>
    <row r="91" spans="1:7" x14ac:dyDescent="0.25">
      <c r="A91" t="s">
        <v>17316</v>
      </c>
      <c r="B91" t="s">
        <v>16625</v>
      </c>
      <c r="C91">
        <f t="shared" si="10"/>
        <v>13</v>
      </c>
      <c r="D91">
        <f t="shared" si="9"/>
        <v>17</v>
      </c>
      <c r="E91">
        <f t="shared" si="11"/>
        <v>4</v>
      </c>
      <c r="F91" t="str">
        <f t="shared" si="12"/>
        <v>TYPS</v>
      </c>
      <c r="G91" t="s">
        <v>17956</v>
      </c>
    </row>
    <row r="92" spans="1:7" x14ac:dyDescent="0.25">
      <c r="A92" t="s">
        <v>17317</v>
      </c>
      <c r="B92" t="s">
        <v>16626</v>
      </c>
      <c r="C92">
        <f t="shared" si="10"/>
        <v>19</v>
      </c>
      <c r="D92">
        <f t="shared" si="9"/>
        <v>29</v>
      </c>
      <c r="E92">
        <f t="shared" si="11"/>
        <v>10</v>
      </c>
      <c r="F92" t="str">
        <f t="shared" si="12"/>
        <v>Addr_Racc2</v>
      </c>
      <c r="G92" t="s">
        <v>17957</v>
      </c>
    </row>
    <row r="93" spans="1:7" x14ac:dyDescent="0.25">
      <c r="A93" t="s">
        <v>17318</v>
      </c>
      <c r="B93" t="s">
        <v>16627</v>
      </c>
      <c r="C93">
        <f t="shared" si="10"/>
        <v>14</v>
      </c>
      <c r="D93">
        <f t="shared" si="9"/>
        <v>25</v>
      </c>
      <c r="E93">
        <f t="shared" si="11"/>
        <v>11</v>
      </c>
      <c r="F93" t="str">
        <f t="shared" si="12"/>
        <v>Addr_Appel2</v>
      </c>
      <c r="G93" t="s">
        <v>17958</v>
      </c>
    </row>
    <row r="94" spans="1:7" x14ac:dyDescent="0.25">
      <c r="A94" t="s">
        <v>17319</v>
      </c>
      <c r="B94" t="s">
        <v>16628</v>
      </c>
      <c r="C94">
        <f t="shared" si="10"/>
        <v>9</v>
      </c>
      <c r="D94">
        <f t="shared" si="9"/>
        <v>12</v>
      </c>
      <c r="E94">
        <f t="shared" si="11"/>
        <v>3</v>
      </c>
      <c r="F94" t="str">
        <f t="shared" si="12"/>
        <v>MAX</v>
      </c>
      <c r="G94" t="s">
        <v>17961</v>
      </c>
    </row>
    <row r="95" spans="1:7" x14ac:dyDescent="0.25">
      <c r="A95" t="s">
        <v>17320</v>
      </c>
      <c r="B95" t="s">
        <v>16629</v>
      </c>
      <c r="C95">
        <f t="shared" si="10"/>
        <v>11</v>
      </c>
      <c r="D95">
        <f t="shared" si="9"/>
        <v>16</v>
      </c>
      <c r="E95">
        <f t="shared" si="11"/>
        <v>5</v>
      </c>
      <c r="F95" t="str">
        <f t="shared" si="12"/>
        <v>Delai</v>
      </c>
      <c r="G95" t="s">
        <v>17962</v>
      </c>
    </row>
    <row r="96" spans="1:7" x14ac:dyDescent="0.25">
      <c r="A96" t="s">
        <v>17321</v>
      </c>
      <c r="B96" t="s">
        <v>16630</v>
      </c>
      <c r="C96">
        <f t="shared" si="10"/>
        <v>15</v>
      </c>
      <c r="D96">
        <f t="shared" si="9"/>
        <v>19</v>
      </c>
      <c r="E96">
        <f t="shared" si="11"/>
        <v>4</v>
      </c>
      <c r="F96" t="str">
        <f t="shared" si="12"/>
        <v>FREQ</v>
      </c>
      <c r="G96" t="s">
        <v>17963</v>
      </c>
    </row>
    <row r="97" spans="1:7" x14ac:dyDescent="0.25">
      <c r="A97" t="s">
        <v>17322</v>
      </c>
      <c r="B97" t="s">
        <v>16631</v>
      </c>
      <c r="C97">
        <f t="shared" si="10"/>
        <v>10</v>
      </c>
      <c r="D97">
        <f t="shared" si="9"/>
        <v>14</v>
      </c>
      <c r="E97">
        <f t="shared" si="11"/>
        <v>4</v>
      </c>
      <c r="F97" t="str">
        <f t="shared" si="12"/>
        <v>Date</v>
      </c>
      <c r="G97" t="s">
        <v>17964</v>
      </c>
    </row>
    <row r="98" spans="1:7" x14ac:dyDescent="0.25">
      <c r="A98" t="s">
        <v>17323</v>
      </c>
      <c r="B98" t="s">
        <v>16632</v>
      </c>
      <c r="C98">
        <f t="shared" si="10"/>
        <v>11</v>
      </c>
      <c r="D98">
        <f t="shared" si="9"/>
        <v>16</v>
      </c>
      <c r="E98">
        <f t="shared" si="11"/>
        <v>5</v>
      </c>
      <c r="F98" t="str">
        <f t="shared" si="12"/>
        <v>Heure</v>
      </c>
      <c r="G98" t="s">
        <v>17965</v>
      </c>
    </row>
    <row r="99" spans="1:7" x14ac:dyDescent="0.25">
      <c r="C99" t="e">
        <f t="shared" si="10"/>
        <v>#VALUE!</v>
      </c>
      <c r="D99">
        <f t="shared" si="9"/>
        <v>0</v>
      </c>
      <c r="E99" t="e">
        <f t="shared" si="11"/>
        <v>#VALUE!</v>
      </c>
      <c r="F99" t="e">
        <f t="shared" si="12"/>
        <v>#VALUE!</v>
      </c>
    </row>
    <row r="100" spans="1:7" x14ac:dyDescent="0.25">
      <c r="A100" t="s">
        <v>16562</v>
      </c>
      <c r="B100" t="s">
        <v>16562</v>
      </c>
      <c r="C100" t="e">
        <f t="shared" si="10"/>
        <v>#VALUE!</v>
      </c>
      <c r="D100">
        <f t="shared" si="9"/>
        <v>24</v>
      </c>
      <c r="E100" t="e">
        <f t="shared" si="11"/>
        <v>#VALUE!</v>
      </c>
      <c r="F100" t="e">
        <f t="shared" si="12"/>
        <v>#VALUE!</v>
      </c>
    </row>
    <row r="101" spans="1:7" s="2785" customFormat="1" x14ac:dyDescent="0.25">
      <c r="A101" s="2785" t="s">
        <v>16633</v>
      </c>
      <c r="B101" s="2785" t="s">
        <v>16633</v>
      </c>
      <c r="C101" s="2785" t="e">
        <f t="shared" si="10"/>
        <v>#VALUE!</v>
      </c>
      <c r="D101" s="2785">
        <f t="shared" si="9"/>
        <v>32</v>
      </c>
      <c r="E101" s="2785" t="e">
        <f t="shared" si="11"/>
        <v>#VALUE!</v>
      </c>
      <c r="F101" s="2785" t="e">
        <f t="shared" si="12"/>
        <v>#VALUE!</v>
      </c>
    </row>
    <row r="102" spans="1:7" x14ac:dyDescent="0.25">
      <c r="A102" t="s">
        <v>16562</v>
      </c>
      <c r="B102" t="s">
        <v>16562</v>
      </c>
      <c r="C102" t="e">
        <f t="shared" si="10"/>
        <v>#VALUE!</v>
      </c>
      <c r="D102">
        <f t="shared" si="9"/>
        <v>24</v>
      </c>
      <c r="E102" t="e">
        <f t="shared" si="11"/>
        <v>#VALUE!</v>
      </c>
      <c r="F102" t="e">
        <f t="shared" si="12"/>
        <v>#VALUE!</v>
      </c>
    </row>
    <row r="103" spans="1:7" s="267" customFormat="1" x14ac:dyDescent="0.25">
      <c r="A103" s="267" t="s">
        <v>17324</v>
      </c>
      <c r="B103" s="267" t="s">
        <v>16634</v>
      </c>
      <c r="C103" s="267">
        <f t="shared" si="10"/>
        <v>17</v>
      </c>
      <c r="D103" s="267">
        <f t="shared" si="9"/>
        <v>50</v>
      </c>
      <c r="E103" s="267">
        <f t="shared" si="11"/>
        <v>33</v>
      </c>
      <c r="F103" s="267" t="str">
        <f t="shared" si="12"/>
        <v>Descriptif centre teleparametrage</v>
      </c>
      <c r="G103" s="267" t="s">
        <v>17966</v>
      </c>
    </row>
    <row r="104" spans="1:7" x14ac:dyDescent="0.25">
      <c r="C104" t="e">
        <f t="shared" si="10"/>
        <v>#VALUE!</v>
      </c>
      <c r="D104">
        <f t="shared" si="9"/>
        <v>0</v>
      </c>
      <c r="E104" t="e">
        <f t="shared" si="11"/>
        <v>#VALUE!</v>
      </c>
      <c r="F104" t="e">
        <f t="shared" si="12"/>
        <v>#VALUE!</v>
      </c>
    </row>
    <row r="105" spans="1:7" x14ac:dyDescent="0.25">
      <c r="A105" t="s">
        <v>16565</v>
      </c>
      <c r="B105" t="s">
        <v>16565</v>
      </c>
      <c r="C105" t="e">
        <f t="shared" si="10"/>
        <v>#VALUE!</v>
      </c>
      <c r="D105">
        <f t="shared" si="9"/>
        <v>29</v>
      </c>
      <c r="E105" t="e">
        <f t="shared" si="11"/>
        <v>#VALUE!</v>
      </c>
      <c r="F105" t="e">
        <f t="shared" si="12"/>
        <v>#VALUE!</v>
      </c>
    </row>
    <row r="106" spans="1:7" x14ac:dyDescent="0.25">
      <c r="A106" t="s">
        <v>17325</v>
      </c>
      <c r="B106" t="s">
        <v>16635</v>
      </c>
      <c r="C106">
        <f t="shared" si="10"/>
        <v>13</v>
      </c>
      <c r="D106">
        <f t="shared" si="9"/>
        <v>17</v>
      </c>
      <c r="E106">
        <f t="shared" si="11"/>
        <v>4</v>
      </c>
      <c r="F106" t="str">
        <f t="shared" si="12"/>
        <v>TYPE</v>
      </c>
      <c r="G106" t="s">
        <v>17953</v>
      </c>
    </row>
    <row r="107" spans="1:7" x14ac:dyDescent="0.25">
      <c r="A107" t="s">
        <v>17326</v>
      </c>
      <c r="B107" t="s">
        <v>16636</v>
      </c>
      <c r="C107">
        <f t="shared" si="10"/>
        <v>23</v>
      </c>
      <c r="D107">
        <f t="shared" si="9"/>
        <v>33</v>
      </c>
      <c r="E107">
        <f t="shared" si="11"/>
        <v>10</v>
      </c>
      <c r="F107" t="str">
        <f t="shared" si="12"/>
        <v>Addr_Racc1</v>
      </c>
      <c r="G107" t="s">
        <v>17954</v>
      </c>
    </row>
    <row r="108" spans="1:7" x14ac:dyDescent="0.25">
      <c r="A108" t="s">
        <v>17327</v>
      </c>
      <c r="B108" t="s">
        <v>16637</v>
      </c>
      <c r="C108">
        <f t="shared" si="10"/>
        <v>18</v>
      </c>
      <c r="D108">
        <f t="shared" si="9"/>
        <v>29</v>
      </c>
      <c r="E108">
        <f t="shared" si="11"/>
        <v>11</v>
      </c>
      <c r="F108" t="str">
        <f t="shared" si="12"/>
        <v>Addr_Appel1</v>
      </c>
      <c r="G108" t="s">
        <v>17955</v>
      </c>
    </row>
    <row r="109" spans="1:7" x14ac:dyDescent="0.25">
      <c r="A109" t="s">
        <v>17328</v>
      </c>
      <c r="B109" t="s">
        <v>16638</v>
      </c>
      <c r="C109">
        <f t="shared" si="10"/>
        <v>13</v>
      </c>
      <c r="D109">
        <f t="shared" si="9"/>
        <v>17</v>
      </c>
      <c r="E109">
        <f t="shared" si="11"/>
        <v>4</v>
      </c>
      <c r="F109" t="str">
        <f t="shared" si="12"/>
        <v>TYPS</v>
      </c>
      <c r="G109" t="s">
        <v>17956</v>
      </c>
    </row>
    <row r="110" spans="1:7" x14ac:dyDescent="0.25">
      <c r="A110" t="s">
        <v>17329</v>
      </c>
      <c r="B110" t="s">
        <v>16639</v>
      </c>
      <c r="C110">
        <f t="shared" si="10"/>
        <v>23</v>
      </c>
      <c r="D110">
        <f t="shared" si="9"/>
        <v>33</v>
      </c>
      <c r="E110">
        <f t="shared" si="11"/>
        <v>10</v>
      </c>
      <c r="F110" t="str">
        <f t="shared" si="12"/>
        <v>Addr_Racc2</v>
      </c>
      <c r="G110" t="s">
        <v>17957</v>
      </c>
    </row>
    <row r="111" spans="1:7" x14ac:dyDescent="0.25">
      <c r="A111" t="s">
        <v>17330</v>
      </c>
      <c r="B111" t="s">
        <v>16640</v>
      </c>
      <c r="C111">
        <f t="shared" si="10"/>
        <v>18</v>
      </c>
      <c r="D111">
        <f t="shared" si="9"/>
        <v>29</v>
      </c>
      <c r="E111">
        <f t="shared" si="11"/>
        <v>11</v>
      </c>
      <c r="F111" t="str">
        <f t="shared" si="12"/>
        <v>Addr_Appel2</v>
      </c>
      <c r="G111" t="s">
        <v>17958</v>
      </c>
    </row>
    <row r="112" spans="1:7" x14ac:dyDescent="0.25">
      <c r="A112" t="s">
        <v>17331</v>
      </c>
      <c r="B112" t="s">
        <v>16641</v>
      </c>
      <c r="C112">
        <f t="shared" si="10"/>
        <v>9</v>
      </c>
      <c r="D112">
        <f t="shared" si="9"/>
        <v>12</v>
      </c>
      <c r="E112">
        <f t="shared" si="11"/>
        <v>3</v>
      </c>
      <c r="F112" t="str">
        <f t="shared" si="12"/>
        <v>MAX</v>
      </c>
      <c r="G112" t="s">
        <v>17961</v>
      </c>
    </row>
    <row r="113" spans="1:7" x14ac:dyDescent="0.25">
      <c r="A113" t="s">
        <v>17332</v>
      </c>
      <c r="B113" t="s">
        <v>16642</v>
      </c>
      <c r="C113">
        <f t="shared" si="10"/>
        <v>11</v>
      </c>
      <c r="D113">
        <f t="shared" si="9"/>
        <v>16</v>
      </c>
      <c r="E113">
        <f t="shared" si="11"/>
        <v>5</v>
      </c>
      <c r="F113" t="str">
        <f t="shared" si="12"/>
        <v>Delai</v>
      </c>
      <c r="G113" t="s">
        <v>17962</v>
      </c>
    </row>
    <row r="114" spans="1:7" x14ac:dyDescent="0.25">
      <c r="A114" t="s">
        <v>17333</v>
      </c>
      <c r="B114" t="s">
        <v>16643</v>
      </c>
      <c r="C114">
        <f t="shared" si="10"/>
        <v>15</v>
      </c>
      <c r="D114">
        <f t="shared" si="9"/>
        <v>19</v>
      </c>
      <c r="E114">
        <f t="shared" si="11"/>
        <v>4</v>
      </c>
      <c r="F114" t="str">
        <f t="shared" si="12"/>
        <v>FREQ</v>
      </c>
      <c r="G114" t="s">
        <v>17963</v>
      </c>
    </row>
    <row r="115" spans="1:7" x14ac:dyDescent="0.25">
      <c r="A115" t="s">
        <v>17334</v>
      </c>
      <c r="B115" t="s">
        <v>16644</v>
      </c>
      <c r="C115">
        <f t="shared" si="10"/>
        <v>14</v>
      </c>
      <c r="D115">
        <f t="shared" si="9"/>
        <v>18</v>
      </c>
      <c r="E115">
        <f t="shared" si="11"/>
        <v>4</v>
      </c>
      <c r="F115" t="str">
        <f t="shared" si="12"/>
        <v>Date</v>
      </c>
      <c r="G115" t="s">
        <v>17964</v>
      </c>
    </row>
    <row r="116" spans="1:7" x14ac:dyDescent="0.25">
      <c r="A116" t="s">
        <v>17335</v>
      </c>
      <c r="B116" t="s">
        <v>16645</v>
      </c>
      <c r="C116">
        <f t="shared" si="10"/>
        <v>15</v>
      </c>
      <c r="D116">
        <f t="shared" si="9"/>
        <v>20</v>
      </c>
      <c r="E116">
        <f t="shared" si="11"/>
        <v>5</v>
      </c>
      <c r="F116" t="str">
        <f t="shared" si="12"/>
        <v>Heure</v>
      </c>
      <c r="G116" t="s">
        <v>17965</v>
      </c>
    </row>
    <row r="117" spans="1:7" x14ac:dyDescent="0.25">
      <c r="C117" t="e">
        <f t="shared" si="10"/>
        <v>#VALUE!</v>
      </c>
      <c r="D117">
        <f t="shared" si="9"/>
        <v>0</v>
      </c>
      <c r="E117" t="e">
        <f t="shared" si="11"/>
        <v>#VALUE!</v>
      </c>
      <c r="F117" t="e">
        <f t="shared" si="12"/>
        <v>#VALUE!</v>
      </c>
    </row>
    <row r="118" spans="1:7" x14ac:dyDescent="0.25">
      <c r="A118" t="s">
        <v>16562</v>
      </c>
      <c r="B118" t="s">
        <v>16562</v>
      </c>
      <c r="C118" t="e">
        <f t="shared" si="10"/>
        <v>#VALUE!</v>
      </c>
      <c r="D118">
        <f t="shared" si="9"/>
        <v>24</v>
      </c>
      <c r="E118" t="e">
        <f t="shared" si="11"/>
        <v>#VALUE!</v>
      </c>
      <c r="F118" t="e">
        <f t="shared" si="12"/>
        <v>#VALUE!</v>
      </c>
    </row>
    <row r="119" spans="1:7" s="2785" customFormat="1" x14ac:dyDescent="0.25">
      <c r="A119" s="2785" t="s">
        <v>16646</v>
      </c>
      <c r="B119" s="2785" t="s">
        <v>16646</v>
      </c>
      <c r="C119" s="2785" t="e">
        <f t="shared" si="10"/>
        <v>#VALUE!</v>
      </c>
      <c r="D119" s="2785">
        <f t="shared" si="9"/>
        <v>32</v>
      </c>
      <c r="E119" s="2785" t="e">
        <f t="shared" si="11"/>
        <v>#VALUE!</v>
      </c>
      <c r="F119" s="2785" t="e">
        <f t="shared" si="12"/>
        <v>#VALUE!</v>
      </c>
    </row>
    <row r="120" spans="1:7" x14ac:dyDescent="0.25">
      <c r="A120" t="s">
        <v>16562</v>
      </c>
      <c r="B120" t="s">
        <v>16562</v>
      </c>
      <c r="C120" t="e">
        <f t="shared" si="10"/>
        <v>#VALUE!</v>
      </c>
      <c r="D120">
        <f t="shared" si="9"/>
        <v>24</v>
      </c>
      <c r="E120" t="e">
        <f t="shared" si="11"/>
        <v>#VALUE!</v>
      </c>
      <c r="F120" t="e">
        <f t="shared" si="12"/>
        <v>#VALUE!</v>
      </c>
    </row>
    <row r="121" spans="1:7" s="267" customFormat="1" x14ac:dyDescent="0.25">
      <c r="A121" s="267" t="s">
        <v>17336</v>
      </c>
      <c r="B121" s="267" t="s">
        <v>16647</v>
      </c>
      <c r="C121" s="267">
        <f t="shared" si="10"/>
        <v>17</v>
      </c>
      <c r="D121" s="267">
        <f t="shared" si="9"/>
        <v>51</v>
      </c>
      <c r="E121" s="267">
        <f t="shared" si="11"/>
        <v>34</v>
      </c>
      <c r="F121" s="267" t="str">
        <f t="shared" si="12"/>
        <v>Descriptif centre telechargement 1</v>
      </c>
      <c r="G121" s="267" t="s">
        <v>17967</v>
      </c>
    </row>
    <row r="122" spans="1:7" x14ac:dyDescent="0.25">
      <c r="C122" t="e">
        <f t="shared" si="10"/>
        <v>#VALUE!</v>
      </c>
      <c r="D122">
        <f t="shared" ref="D122:D185" si="13">LEN(A122)</f>
        <v>0</v>
      </c>
      <c r="E122" t="e">
        <f t="shared" si="11"/>
        <v>#VALUE!</v>
      </c>
      <c r="F122" t="e">
        <f t="shared" si="12"/>
        <v>#VALUE!</v>
      </c>
    </row>
    <row r="123" spans="1:7" x14ac:dyDescent="0.25">
      <c r="A123" t="s">
        <v>16565</v>
      </c>
      <c r="B123" t="s">
        <v>16565</v>
      </c>
      <c r="C123" t="e">
        <f t="shared" si="10"/>
        <v>#VALUE!</v>
      </c>
      <c r="D123">
        <f t="shared" si="13"/>
        <v>29</v>
      </c>
      <c r="E123" t="e">
        <f t="shared" si="11"/>
        <v>#VALUE!</v>
      </c>
      <c r="F123" t="e">
        <f t="shared" si="12"/>
        <v>#VALUE!</v>
      </c>
    </row>
    <row r="124" spans="1:7" x14ac:dyDescent="0.25">
      <c r="A124" t="s">
        <v>17337</v>
      </c>
      <c r="B124" t="s">
        <v>16648</v>
      </c>
      <c r="C124">
        <f t="shared" si="10"/>
        <v>13</v>
      </c>
      <c r="D124">
        <f t="shared" si="13"/>
        <v>17</v>
      </c>
      <c r="E124">
        <f t="shared" si="11"/>
        <v>4</v>
      </c>
      <c r="F124" t="str">
        <f t="shared" si="12"/>
        <v>TYPE</v>
      </c>
      <c r="G124" t="s">
        <v>17953</v>
      </c>
    </row>
    <row r="125" spans="1:7" x14ac:dyDescent="0.25">
      <c r="A125" t="s">
        <v>17338</v>
      </c>
      <c r="B125" t="s">
        <v>16649</v>
      </c>
      <c r="C125">
        <f t="shared" ref="C125:C188" si="14">SEARCH(":",A125,1)</f>
        <v>19</v>
      </c>
      <c r="D125">
        <f t="shared" si="13"/>
        <v>29</v>
      </c>
      <c r="E125">
        <f t="shared" ref="E125:E188" si="15">D125-C125</f>
        <v>10</v>
      </c>
      <c r="F125" t="str">
        <f t="shared" ref="F125:F188" si="16">RIGHT(A125,E125)</f>
        <v>Addr_Racc1</v>
      </c>
      <c r="G125" t="s">
        <v>17954</v>
      </c>
    </row>
    <row r="126" spans="1:7" x14ac:dyDescent="0.25">
      <c r="A126" t="s">
        <v>17339</v>
      </c>
      <c r="B126" t="s">
        <v>16650</v>
      </c>
      <c r="C126">
        <f t="shared" si="14"/>
        <v>14</v>
      </c>
      <c r="D126">
        <f t="shared" si="13"/>
        <v>25</v>
      </c>
      <c r="E126">
        <f t="shared" si="15"/>
        <v>11</v>
      </c>
      <c r="F126" t="str">
        <f t="shared" si="16"/>
        <v>Addr_Appel1</v>
      </c>
      <c r="G126" t="s">
        <v>17955</v>
      </c>
    </row>
    <row r="127" spans="1:7" x14ac:dyDescent="0.25">
      <c r="A127" t="s">
        <v>17340</v>
      </c>
      <c r="B127" t="s">
        <v>16651</v>
      </c>
      <c r="C127">
        <f t="shared" si="14"/>
        <v>13</v>
      </c>
      <c r="D127">
        <f t="shared" si="13"/>
        <v>17</v>
      </c>
      <c r="E127">
        <f t="shared" si="15"/>
        <v>4</v>
      </c>
      <c r="F127" t="str">
        <f t="shared" si="16"/>
        <v>TYPS</v>
      </c>
      <c r="G127" t="s">
        <v>17956</v>
      </c>
    </row>
    <row r="128" spans="1:7" x14ac:dyDescent="0.25">
      <c r="A128" t="s">
        <v>17341</v>
      </c>
      <c r="B128" t="s">
        <v>16652</v>
      </c>
      <c r="C128">
        <f t="shared" si="14"/>
        <v>19</v>
      </c>
      <c r="D128">
        <f t="shared" si="13"/>
        <v>29</v>
      </c>
      <c r="E128">
        <f t="shared" si="15"/>
        <v>10</v>
      </c>
      <c r="F128" t="str">
        <f t="shared" si="16"/>
        <v>Addr_Racc2</v>
      </c>
      <c r="G128" t="s">
        <v>17957</v>
      </c>
    </row>
    <row r="129" spans="1:7" x14ac:dyDescent="0.25">
      <c r="A129" t="s">
        <v>17342</v>
      </c>
      <c r="B129" t="s">
        <v>16653</v>
      </c>
      <c r="C129">
        <f t="shared" si="14"/>
        <v>14</v>
      </c>
      <c r="D129">
        <f t="shared" si="13"/>
        <v>25</v>
      </c>
      <c r="E129">
        <f t="shared" si="15"/>
        <v>11</v>
      </c>
      <c r="F129" t="str">
        <f t="shared" si="16"/>
        <v>Addr_Appel2</v>
      </c>
      <c r="G129" t="s">
        <v>17958</v>
      </c>
    </row>
    <row r="130" spans="1:7" x14ac:dyDescent="0.25">
      <c r="A130" t="s">
        <v>17343</v>
      </c>
      <c r="B130" t="s">
        <v>16654</v>
      </c>
      <c r="C130">
        <f t="shared" si="14"/>
        <v>9</v>
      </c>
      <c r="D130">
        <f t="shared" si="13"/>
        <v>12</v>
      </c>
      <c r="E130">
        <f t="shared" si="15"/>
        <v>3</v>
      </c>
      <c r="F130" t="str">
        <f t="shared" si="16"/>
        <v>MAX</v>
      </c>
      <c r="G130" t="s">
        <v>17961</v>
      </c>
    </row>
    <row r="131" spans="1:7" x14ac:dyDescent="0.25">
      <c r="A131" t="s">
        <v>17344</v>
      </c>
      <c r="B131" t="s">
        <v>16655</v>
      </c>
      <c r="C131">
        <f t="shared" si="14"/>
        <v>11</v>
      </c>
      <c r="D131">
        <f t="shared" si="13"/>
        <v>16</v>
      </c>
      <c r="E131">
        <f t="shared" si="15"/>
        <v>5</v>
      </c>
      <c r="F131" t="str">
        <f t="shared" si="16"/>
        <v>Delai</v>
      </c>
      <c r="G131" t="s">
        <v>17962</v>
      </c>
    </row>
    <row r="132" spans="1:7" x14ac:dyDescent="0.25">
      <c r="A132" t="s">
        <v>17345</v>
      </c>
      <c r="B132" t="s">
        <v>16656</v>
      </c>
      <c r="C132">
        <f t="shared" si="14"/>
        <v>19</v>
      </c>
      <c r="D132">
        <f t="shared" si="13"/>
        <v>23</v>
      </c>
      <c r="E132">
        <f t="shared" si="15"/>
        <v>4</v>
      </c>
      <c r="F132" t="str">
        <f t="shared" si="16"/>
        <v>FREQ</v>
      </c>
      <c r="G132" t="s">
        <v>17963</v>
      </c>
    </row>
    <row r="133" spans="1:7" x14ac:dyDescent="0.25">
      <c r="A133" t="s">
        <v>17346</v>
      </c>
      <c r="B133" t="s">
        <v>16657</v>
      </c>
      <c r="C133">
        <f t="shared" si="14"/>
        <v>10</v>
      </c>
      <c r="D133">
        <f t="shared" si="13"/>
        <v>14</v>
      </c>
      <c r="E133">
        <f t="shared" si="15"/>
        <v>4</v>
      </c>
      <c r="F133" t="str">
        <f t="shared" si="16"/>
        <v>Date</v>
      </c>
      <c r="G133" t="s">
        <v>17964</v>
      </c>
    </row>
    <row r="134" spans="1:7" x14ac:dyDescent="0.25">
      <c r="A134" t="s">
        <v>17347</v>
      </c>
      <c r="B134" t="s">
        <v>16658</v>
      </c>
      <c r="C134">
        <f t="shared" si="14"/>
        <v>11</v>
      </c>
      <c r="D134">
        <f t="shared" si="13"/>
        <v>16</v>
      </c>
      <c r="E134">
        <f t="shared" si="15"/>
        <v>5</v>
      </c>
      <c r="F134" t="str">
        <f t="shared" si="16"/>
        <v>Heure</v>
      </c>
      <c r="G134" t="s">
        <v>17965</v>
      </c>
    </row>
    <row r="135" spans="1:7" x14ac:dyDescent="0.25">
      <c r="A135" t="s">
        <v>17348</v>
      </c>
      <c r="B135" t="s">
        <v>16659</v>
      </c>
      <c r="C135">
        <f t="shared" si="14"/>
        <v>11</v>
      </c>
      <c r="D135">
        <f t="shared" si="13"/>
        <v>20</v>
      </c>
      <c r="E135">
        <f t="shared" si="15"/>
        <v>9</v>
      </c>
      <c r="F135" t="str">
        <f t="shared" si="16"/>
        <v>ContAcces</v>
      </c>
      <c r="G135" t="s">
        <v>17968</v>
      </c>
    </row>
    <row r="136" spans="1:7" x14ac:dyDescent="0.25">
      <c r="A136" t="s">
        <v>17349</v>
      </c>
      <c r="B136" t="s">
        <v>16660</v>
      </c>
      <c r="C136">
        <f t="shared" si="14"/>
        <v>11</v>
      </c>
      <c r="D136">
        <f t="shared" si="13"/>
        <v>20</v>
      </c>
      <c r="E136">
        <f t="shared" si="15"/>
        <v>9</v>
      </c>
      <c r="F136" t="str">
        <f t="shared" si="16"/>
        <v>Reference</v>
      </c>
      <c r="G136" t="s">
        <v>17969</v>
      </c>
    </row>
    <row r="137" spans="1:7" x14ac:dyDescent="0.25">
      <c r="C137" t="e">
        <f t="shared" si="14"/>
        <v>#VALUE!</v>
      </c>
      <c r="D137">
        <f t="shared" si="13"/>
        <v>0</v>
      </c>
      <c r="E137" t="e">
        <f t="shared" si="15"/>
        <v>#VALUE!</v>
      </c>
      <c r="F137" t="e">
        <f t="shared" si="16"/>
        <v>#VALUE!</v>
      </c>
    </row>
    <row r="138" spans="1:7" x14ac:dyDescent="0.25">
      <c r="A138" t="s">
        <v>16562</v>
      </c>
      <c r="B138" t="s">
        <v>16562</v>
      </c>
      <c r="C138" t="e">
        <f t="shared" si="14"/>
        <v>#VALUE!</v>
      </c>
      <c r="D138">
        <f t="shared" si="13"/>
        <v>24</v>
      </c>
      <c r="E138" t="e">
        <f t="shared" si="15"/>
        <v>#VALUE!</v>
      </c>
      <c r="F138" t="e">
        <f t="shared" si="16"/>
        <v>#VALUE!</v>
      </c>
    </row>
    <row r="139" spans="1:7" s="2785" customFormat="1" x14ac:dyDescent="0.25">
      <c r="A139" s="2785" t="s">
        <v>16661</v>
      </c>
      <c r="B139" s="2785" t="s">
        <v>16661</v>
      </c>
      <c r="C139" s="2785" t="e">
        <f t="shared" si="14"/>
        <v>#VALUE!</v>
      </c>
      <c r="D139" s="2785">
        <f t="shared" si="13"/>
        <v>32</v>
      </c>
      <c r="E139" s="2785" t="e">
        <f t="shared" si="15"/>
        <v>#VALUE!</v>
      </c>
      <c r="F139" s="2785" t="s">
        <v>16661</v>
      </c>
      <c r="G139" s="2785" t="s">
        <v>16661</v>
      </c>
    </row>
    <row r="140" spans="1:7" x14ac:dyDescent="0.25">
      <c r="A140" t="s">
        <v>16562</v>
      </c>
      <c r="B140" t="s">
        <v>16562</v>
      </c>
      <c r="C140" t="e">
        <f t="shared" si="14"/>
        <v>#VALUE!</v>
      </c>
      <c r="D140">
        <f t="shared" si="13"/>
        <v>24</v>
      </c>
      <c r="E140" t="e">
        <f t="shared" si="15"/>
        <v>#VALUE!</v>
      </c>
      <c r="F140" t="e">
        <f t="shared" si="16"/>
        <v>#VALUE!</v>
      </c>
    </row>
    <row r="141" spans="1:7" s="267" customFormat="1" x14ac:dyDescent="0.25">
      <c r="A141" s="267" t="s">
        <v>17350</v>
      </c>
      <c r="B141" s="267" t="s">
        <v>16662</v>
      </c>
      <c r="C141" s="267">
        <f t="shared" si="14"/>
        <v>17</v>
      </c>
      <c r="D141" s="267">
        <f t="shared" si="13"/>
        <v>51</v>
      </c>
      <c r="E141" s="267">
        <f t="shared" si="15"/>
        <v>34</v>
      </c>
      <c r="F141" s="267" t="str">
        <f t="shared" si="16"/>
        <v>Descriptif centre telechargement 2</v>
      </c>
      <c r="G141" s="267" t="s">
        <v>17970</v>
      </c>
    </row>
    <row r="142" spans="1:7" x14ac:dyDescent="0.25">
      <c r="C142" t="e">
        <f t="shared" si="14"/>
        <v>#VALUE!</v>
      </c>
      <c r="D142">
        <f t="shared" si="13"/>
        <v>0</v>
      </c>
      <c r="E142" t="e">
        <f t="shared" si="15"/>
        <v>#VALUE!</v>
      </c>
      <c r="F142" t="e">
        <f t="shared" si="16"/>
        <v>#VALUE!</v>
      </c>
    </row>
    <row r="143" spans="1:7" x14ac:dyDescent="0.25">
      <c r="A143" t="s">
        <v>16565</v>
      </c>
      <c r="B143" t="s">
        <v>16565</v>
      </c>
      <c r="C143" t="e">
        <f t="shared" si="14"/>
        <v>#VALUE!</v>
      </c>
      <c r="D143">
        <f t="shared" si="13"/>
        <v>29</v>
      </c>
      <c r="E143" t="e">
        <f t="shared" si="15"/>
        <v>#VALUE!</v>
      </c>
      <c r="F143" t="e">
        <f t="shared" si="16"/>
        <v>#VALUE!</v>
      </c>
    </row>
    <row r="144" spans="1:7" x14ac:dyDescent="0.25">
      <c r="A144" t="s">
        <v>17351</v>
      </c>
      <c r="B144" t="s">
        <v>16663</v>
      </c>
      <c r="C144">
        <f t="shared" si="14"/>
        <v>13</v>
      </c>
      <c r="D144">
        <f t="shared" si="13"/>
        <v>17</v>
      </c>
      <c r="E144">
        <f t="shared" si="15"/>
        <v>4</v>
      </c>
      <c r="F144" t="str">
        <f t="shared" si="16"/>
        <v>TYPE</v>
      </c>
      <c r="G144" t="s">
        <v>17953</v>
      </c>
    </row>
    <row r="145" spans="1:7" x14ac:dyDescent="0.25">
      <c r="A145" t="s">
        <v>17352</v>
      </c>
      <c r="B145" t="s">
        <v>16664</v>
      </c>
      <c r="C145">
        <f t="shared" si="14"/>
        <v>23</v>
      </c>
      <c r="D145">
        <f t="shared" si="13"/>
        <v>33</v>
      </c>
      <c r="E145">
        <f t="shared" si="15"/>
        <v>10</v>
      </c>
      <c r="F145" t="str">
        <f t="shared" si="16"/>
        <v>Addr_Racc1</v>
      </c>
      <c r="G145" t="s">
        <v>17954</v>
      </c>
    </row>
    <row r="146" spans="1:7" x14ac:dyDescent="0.25">
      <c r="A146" t="s">
        <v>17353</v>
      </c>
      <c r="B146" t="s">
        <v>16665</v>
      </c>
      <c r="C146">
        <f t="shared" si="14"/>
        <v>18</v>
      </c>
      <c r="D146">
        <f t="shared" si="13"/>
        <v>29</v>
      </c>
      <c r="E146">
        <f t="shared" si="15"/>
        <v>11</v>
      </c>
      <c r="F146" t="str">
        <f t="shared" si="16"/>
        <v>Addr_Appel1</v>
      </c>
      <c r="G146" t="s">
        <v>17955</v>
      </c>
    </row>
    <row r="147" spans="1:7" x14ac:dyDescent="0.25">
      <c r="A147" t="s">
        <v>17354</v>
      </c>
      <c r="B147" t="s">
        <v>16666</v>
      </c>
      <c r="C147">
        <f t="shared" si="14"/>
        <v>13</v>
      </c>
      <c r="D147">
        <f t="shared" si="13"/>
        <v>17</v>
      </c>
      <c r="E147">
        <f t="shared" si="15"/>
        <v>4</v>
      </c>
      <c r="F147" t="str">
        <f t="shared" si="16"/>
        <v>TYPS</v>
      </c>
      <c r="G147" t="s">
        <v>17956</v>
      </c>
    </row>
    <row r="148" spans="1:7" x14ac:dyDescent="0.25">
      <c r="A148" t="s">
        <v>17355</v>
      </c>
      <c r="B148" t="s">
        <v>16667</v>
      </c>
      <c r="C148">
        <f t="shared" si="14"/>
        <v>23</v>
      </c>
      <c r="D148">
        <f t="shared" si="13"/>
        <v>33</v>
      </c>
      <c r="E148">
        <f t="shared" si="15"/>
        <v>10</v>
      </c>
      <c r="F148" t="str">
        <f t="shared" si="16"/>
        <v>Addr_Racc2</v>
      </c>
      <c r="G148" t="s">
        <v>17957</v>
      </c>
    </row>
    <row r="149" spans="1:7" x14ac:dyDescent="0.25">
      <c r="A149" t="s">
        <v>17356</v>
      </c>
      <c r="B149" t="s">
        <v>16668</v>
      </c>
      <c r="C149">
        <f t="shared" si="14"/>
        <v>18</v>
      </c>
      <c r="D149">
        <f t="shared" si="13"/>
        <v>29</v>
      </c>
      <c r="E149">
        <f t="shared" si="15"/>
        <v>11</v>
      </c>
      <c r="F149" t="str">
        <f t="shared" si="16"/>
        <v>Addr_Appel2</v>
      </c>
      <c r="G149" t="s">
        <v>17958</v>
      </c>
    </row>
    <row r="150" spans="1:7" x14ac:dyDescent="0.25">
      <c r="A150" t="s">
        <v>17297</v>
      </c>
      <c r="B150" t="s">
        <v>16604</v>
      </c>
      <c r="C150">
        <f t="shared" si="14"/>
        <v>13</v>
      </c>
      <c r="D150">
        <f t="shared" si="13"/>
        <v>20</v>
      </c>
      <c r="E150">
        <f t="shared" si="15"/>
        <v>7</v>
      </c>
      <c r="F150" t="str">
        <f t="shared" si="16"/>
        <v>Contrat</v>
      </c>
      <c r="G150" t="s">
        <v>17947</v>
      </c>
    </row>
    <row r="151" spans="1:7" x14ac:dyDescent="0.25">
      <c r="A151" t="s">
        <v>17275</v>
      </c>
      <c r="B151" t="s">
        <v>16581</v>
      </c>
      <c r="C151">
        <f t="shared" si="14"/>
        <v>14</v>
      </c>
      <c r="D151">
        <f t="shared" si="13"/>
        <v>17</v>
      </c>
      <c r="E151">
        <f t="shared" si="15"/>
        <v>3</v>
      </c>
      <c r="F151" t="str">
        <f t="shared" si="16"/>
        <v>TID</v>
      </c>
      <c r="G151" t="s">
        <v>17925</v>
      </c>
    </row>
    <row r="152" spans="1:7" x14ac:dyDescent="0.25">
      <c r="A152" t="s">
        <v>17301</v>
      </c>
      <c r="B152" t="s">
        <v>16608</v>
      </c>
      <c r="C152">
        <f t="shared" si="14"/>
        <v>19</v>
      </c>
      <c r="D152">
        <f t="shared" si="13"/>
        <v>26</v>
      </c>
      <c r="E152">
        <f t="shared" si="15"/>
        <v>7</v>
      </c>
      <c r="F152" t="str">
        <f t="shared" si="16"/>
        <v>Domicil</v>
      </c>
      <c r="G152" t="s">
        <v>17951</v>
      </c>
    </row>
    <row r="153" spans="1:7" x14ac:dyDescent="0.25">
      <c r="C153" t="e">
        <f t="shared" si="14"/>
        <v>#VALUE!</v>
      </c>
      <c r="D153">
        <f t="shared" si="13"/>
        <v>0</v>
      </c>
      <c r="E153" t="e">
        <f t="shared" si="15"/>
        <v>#VALUE!</v>
      </c>
      <c r="F153" t="e">
        <f t="shared" si="16"/>
        <v>#VALUE!</v>
      </c>
    </row>
    <row r="154" spans="1:7" x14ac:dyDescent="0.25">
      <c r="A154" t="s">
        <v>16562</v>
      </c>
      <c r="B154" t="s">
        <v>16562</v>
      </c>
      <c r="C154" t="e">
        <f t="shared" si="14"/>
        <v>#VALUE!</v>
      </c>
      <c r="D154">
        <f t="shared" si="13"/>
        <v>24</v>
      </c>
      <c r="E154" t="e">
        <f t="shared" si="15"/>
        <v>#VALUE!</v>
      </c>
      <c r="F154" t="e">
        <f t="shared" si="16"/>
        <v>#VALUE!</v>
      </c>
    </row>
    <row r="155" spans="1:7" s="2785" customFormat="1" x14ac:dyDescent="0.25">
      <c r="A155" s="2785" t="s">
        <v>16669</v>
      </c>
      <c r="B155" s="2785" t="s">
        <v>16669</v>
      </c>
      <c r="C155" s="2785" t="e">
        <f t="shared" si="14"/>
        <v>#VALUE!</v>
      </c>
      <c r="D155" s="2785">
        <f t="shared" si="13"/>
        <v>32</v>
      </c>
      <c r="E155" s="2785" t="e">
        <f t="shared" si="15"/>
        <v>#VALUE!</v>
      </c>
      <c r="F155" s="2785" t="s">
        <v>16669</v>
      </c>
      <c r="G155" s="2785" t="s">
        <v>16669</v>
      </c>
    </row>
    <row r="156" spans="1:7" x14ac:dyDescent="0.25">
      <c r="A156" t="s">
        <v>16562</v>
      </c>
      <c r="B156" t="s">
        <v>16562</v>
      </c>
      <c r="C156" t="e">
        <f t="shared" si="14"/>
        <v>#VALUE!</v>
      </c>
      <c r="D156">
        <f t="shared" si="13"/>
        <v>24</v>
      </c>
      <c r="E156" t="e">
        <f t="shared" si="15"/>
        <v>#VALUE!</v>
      </c>
      <c r="F156" t="e">
        <f t="shared" si="16"/>
        <v>#VALUE!</v>
      </c>
      <c r="G156" s="267"/>
    </row>
    <row r="157" spans="1:7" s="267" customFormat="1" x14ac:dyDescent="0.25">
      <c r="A157" s="267" t="s">
        <v>17357</v>
      </c>
      <c r="B157" s="267" t="s">
        <v>16670</v>
      </c>
      <c r="C157" s="267">
        <f t="shared" si="14"/>
        <v>17</v>
      </c>
      <c r="D157" s="267">
        <f t="shared" si="13"/>
        <v>43</v>
      </c>
      <c r="E157" s="267">
        <f t="shared" si="15"/>
        <v>26</v>
      </c>
      <c r="F157" s="267" t="str">
        <f t="shared" si="16"/>
        <v>Identifiant pseudo-session</v>
      </c>
      <c r="G157" s="267" t="s">
        <v>17971</v>
      </c>
    </row>
    <row r="158" spans="1:7" x14ac:dyDescent="0.25">
      <c r="C158" t="e">
        <f t="shared" si="14"/>
        <v>#VALUE!</v>
      </c>
      <c r="D158">
        <f t="shared" si="13"/>
        <v>0</v>
      </c>
      <c r="E158" t="e">
        <f t="shared" si="15"/>
        <v>#VALUE!</v>
      </c>
      <c r="F158" t="e">
        <f t="shared" si="16"/>
        <v>#VALUE!</v>
      </c>
      <c r="G158" s="267"/>
    </row>
    <row r="159" spans="1:7" x14ac:dyDescent="0.25">
      <c r="A159" t="s">
        <v>16565</v>
      </c>
      <c r="B159" t="s">
        <v>16565</v>
      </c>
      <c r="C159" t="e">
        <f t="shared" si="14"/>
        <v>#VALUE!</v>
      </c>
      <c r="D159">
        <f t="shared" si="13"/>
        <v>29</v>
      </c>
      <c r="E159" t="e">
        <f t="shared" si="15"/>
        <v>#VALUE!</v>
      </c>
      <c r="F159" t="e">
        <f t="shared" si="16"/>
        <v>#VALUE!</v>
      </c>
      <c r="G159" s="267"/>
    </row>
    <row r="160" spans="1:7" x14ac:dyDescent="0.25">
      <c r="A160" t="s">
        <v>17358</v>
      </c>
      <c r="B160" t="s">
        <v>16671</v>
      </c>
      <c r="C160">
        <f t="shared" si="14"/>
        <v>11</v>
      </c>
      <c r="D160">
        <f t="shared" si="13"/>
        <v>26</v>
      </c>
      <c r="E160">
        <f t="shared" si="15"/>
        <v>15</v>
      </c>
      <c r="F160" t="str">
        <f t="shared" si="16"/>
        <v>IDPseudoSession</v>
      </c>
      <c r="G160" s="267" t="s">
        <v>17972</v>
      </c>
    </row>
    <row r="161" spans="1:7" x14ac:dyDescent="0.25">
      <c r="C161" t="e">
        <f t="shared" si="14"/>
        <v>#VALUE!</v>
      </c>
      <c r="D161">
        <f t="shared" si="13"/>
        <v>0</v>
      </c>
      <c r="E161" t="e">
        <f t="shared" si="15"/>
        <v>#VALUE!</v>
      </c>
      <c r="F161" t="e">
        <f t="shared" si="16"/>
        <v>#VALUE!</v>
      </c>
      <c r="G161" s="267"/>
    </row>
    <row r="162" spans="1:7" x14ac:dyDescent="0.25">
      <c r="A162" t="s">
        <v>16562</v>
      </c>
      <c r="B162" t="s">
        <v>16562</v>
      </c>
      <c r="C162" t="e">
        <f t="shared" si="14"/>
        <v>#VALUE!</v>
      </c>
      <c r="D162">
        <f t="shared" si="13"/>
        <v>24</v>
      </c>
      <c r="E162" t="e">
        <f t="shared" si="15"/>
        <v>#VALUE!</v>
      </c>
      <c r="F162" t="e">
        <f t="shared" si="16"/>
        <v>#VALUE!</v>
      </c>
      <c r="G162" s="267"/>
    </row>
    <row r="163" spans="1:7" s="2785" customFormat="1" x14ac:dyDescent="0.25">
      <c r="A163" s="2785" t="s">
        <v>16672</v>
      </c>
      <c r="B163" s="2785" t="s">
        <v>16672</v>
      </c>
      <c r="C163" s="2785" t="e">
        <f t="shared" si="14"/>
        <v>#VALUE!</v>
      </c>
      <c r="D163" s="2785">
        <f t="shared" si="13"/>
        <v>47</v>
      </c>
      <c r="E163" s="2785" t="e">
        <f t="shared" si="15"/>
        <v>#VALUE!</v>
      </c>
      <c r="F163" s="2785" t="e">
        <f t="shared" si="16"/>
        <v>#VALUE!</v>
      </c>
      <c r="G163" s="2785" t="s">
        <v>16672</v>
      </c>
    </row>
    <row r="164" spans="1:7" x14ac:dyDescent="0.25">
      <c r="A164" t="s">
        <v>16562</v>
      </c>
      <c r="B164" t="s">
        <v>16562</v>
      </c>
      <c r="C164" t="e">
        <f t="shared" si="14"/>
        <v>#VALUE!</v>
      </c>
      <c r="D164">
        <f t="shared" si="13"/>
        <v>24</v>
      </c>
      <c r="E164" t="e">
        <f t="shared" si="15"/>
        <v>#VALUE!</v>
      </c>
      <c r="F164" t="e">
        <f t="shared" si="16"/>
        <v>#VALUE!</v>
      </c>
      <c r="G164" s="267"/>
    </row>
    <row r="165" spans="1:7" s="267" customFormat="1" x14ac:dyDescent="0.25">
      <c r="A165" s="267" t="s">
        <v>17359</v>
      </c>
      <c r="B165" s="267" t="s">
        <v>16673</v>
      </c>
      <c r="C165" s="267">
        <f t="shared" si="14"/>
        <v>21</v>
      </c>
      <c r="D165" s="267">
        <f t="shared" si="13"/>
        <v>40</v>
      </c>
      <c r="E165" s="267">
        <f t="shared" si="15"/>
        <v>19</v>
      </c>
      <c r="F165" s="267" t="str">
        <f t="shared" si="16"/>
        <v>Monnaies et Devises</v>
      </c>
      <c r="G165" s="267" t="s">
        <v>17973</v>
      </c>
    </row>
    <row r="166" spans="1:7" x14ac:dyDescent="0.25">
      <c r="C166" t="e">
        <f t="shared" si="14"/>
        <v>#VALUE!</v>
      </c>
      <c r="D166">
        <f t="shared" si="13"/>
        <v>0</v>
      </c>
      <c r="E166" t="e">
        <f t="shared" si="15"/>
        <v>#VALUE!</v>
      </c>
      <c r="F166" t="e">
        <f t="shared" si="16"/>
        <v>#VALUE!</v>
      </c>
      <c r="G166" s="267"/>
    </row>
    <row r="167" spans="1:7" x14ac:dyDescent="0.25">
      <c r="A167" t="s">
        <v>16565</v>
      </c>
      <c r="B167" t="s">
        <v>16565</v>
      </c>
      <c r="C167" t="e">
        <f t="shared" si="14"/>
        <v>#VALUE!</v>
      </c>
      <c r="D167">
        <f t="shared" si="13"/>
        <v>29</v>
      </c>
      <c r="E167" t="e">
        <f t="shared" si="15"/>
        <v>#VALUE!</v>
      </c>
      <c r="F167" t="e">
        <f t="shared" si="16"/>
        <v>#VALUE!</v>
      </c>
      <c r="G167" s="267"/>
    </row>
    <row r="168" spans="1:7" x14ac:dyDescent="0.25">
      <c r="A168" t="s">
        <v>17360</v>
      </c>
      <c r="B168" t="s">
        <v>16674</v>
      </c>
      <c r="C168">
        <f t="shared" si="14"/>
        <v>10</v>
      </c>
      <c r="D168">
        <f t="shared" si="13"/>
        <v>15</v>
      </c>
      <c r="E168">
        <f t="shared" si="15"/>
        <v>5</v>
      </c>
      <c r="F168" t="str">
        <f t="shared" si="16"/>
        <v>C.MON</v>
      </c>
      <c r="G168" s="267" t="s">
        <v>17974</v>
      </c>
    </row>
    <row r="169" spans="1:7" x14ac:dyDescent="0.25">
      <c r="A169" t="s">
        <v>17361</v>
      </c>
      <c r="B169" t="s">
        <v>16675</v>
      </c>
      <c r="C169">
        <f t="shared" si="14"/>
        <v>11</v>
      </c>
      <c r="D169">
        <f t="shared" si="13"/>
        <v>17</v>
      </c>
      <c r="E169">
        <f t="shared" si="15"/>
        <v>6</v>
      </c>
      <c r="F169" t="str">
        <f t="shared" si="16"/>
        <v>C.ALPH</v>
      </c>
      <c r="G169" s="267" t="s">
        <v>17975</v>
      </c>
    </row>
    <row r="170" spans="1:7" x14ac:dyDescent="0.25">
      <c r="A170" t="s">
        <v>17362</v>
      </c>
      <c r="B170" t="s">
        <v>16676</v>
      </c>
      <c r="C170">
        <f t="shared" si="14"/>
        <v>15</v>
      </c>
      <c r="D170">
        <f t="shared" si="13"/>
        <v>19</v>
      </c>
      <c r="E170">
        <f t="shared" si="15"/>
        <v>4</v>
      </c>
      <c r="F170" t="str">
        <f t="shared" si="16"/>
        <v>FRAC</v>
      </c>
      <c r="G170" s="267" t="s">
        <v>17976</v>
      </c>
    </row>
    <row r="171" spans="1:7" x14ac:dyDescent="0.25">
      <c r="A171" t="s">
        <v>17363</v>
      </c>
      <c r="B171" t="s">
        <v>16677</v>
      </c>
      <c r="C171">
        <f t="shared" si="14"/>
        <v>10</v>
      </c>
      <c r="D171">
        <f t="shared" si="13"/>
        <v>15</v>
      </c>
      <c r="E171">
        <f t="shared" si="15"/>
        <v>5</v>
      </c>
      <c r="F171" t="str">
        <f t="shared" si="16"/>
        <v>TConv</v>
      </c>
      <c r="G171" s="267" t="s">
        <v>17977</v>
      </c>
    </row>
    <row r="172" spans="1:7" x14ac:dyDescent="0.25">
      <c r="A172" t="s">
        <v>17364</v>
      </c>
      <c r="B172" t="s">
        <v>16678</v>
      </c>
      <c r="C172">
        <f t="shared" si="14"/>
        <v>15</v>
      </c>
      <c r="D172">
        <f t="shared" si="13"/>
        <v>19</v>
      </c>
      <c r="E172">
        <f t="shared" si="15"/>
        <v>4</v>
      </c>
      <c r="F172" t="str">
        <f t="shared" si="16"/>
        <v>FRA2</v>
      </c>
      <c r="G172" s="267" t="s">
        <v>17978</v>
      </c>
    </row>
    <row r="173" spans="1:7" x14ac:dyDescent="0.25">
      <c r="A173" t="s">
        <v>17365</v>
      </c>
      <c r="B173" t="s">
        <v>16679</v>
      </c>
      <c r="C173">
        <f t="shared" si="14"/>
        <v>12</v>
      </c>
      <c r="D173">
        <f t="shared" si="13"/>
        <v>15</v>
      </c>
      <c r="E173">
        <f t="shared" si="15"/>
        <v>3</v>
      </c>
      <c r="F173" t="str">
        <f t="shared" si="16"/>
        <v>ACT</v>
      </c>
      <c r="G173" s="267" t="s">
        <v>17979</v>
      </c>
    </row>
    <row r="174" spans="1:7" x14ac:dyDescent="0.25">
      <c r="A174" t="s">
        <v>17366</v>
      </c>
      <c r="B174" t="s">
        <v>16680</v>
      </c>
      <c r="C174">
        <f t="shared" si="14"/>
        <v>9</v>
      </c>
      <c r="D174">
        <f t="shared" si="13"/>
        <v>13</v>
      </c>
      <c r="E174">
        <f t="shared" si="15"/>
        <v>4</v>
      </c>
      <c r="F174" t="str">
        <f t="shared" si="16"/>
        <v>I.CV</v>
      </c>
      <c r="G174" s="267" t="s">
        <v>17980</v>
      </c>
    </row>
    <row r="175" spans="1:7" x14ac:dyDescent="0.25">
      <c r="A175" t="s">
        <v>17367</v>
      </c>
      <c r="B175" t="s">
        <v>16681</v>
      </c>
      <c r="C175">
        <f t="shared" si="14"/>
        <v>9</v>
      </c>
      <c r="D175">
        <f t="shared" si="13"/>
        <v>13</v>
      </c>
      <c r="E175">
        <f t="shared" si="15"/>
        <v>4</v>
      </c>
      <c r="F175" t="str">
        <f t="shared" si="16"/>
        <v>I.CO</v>
      </c>
      <c r="G175" s="267" t="s">
        <v>17981</v>
      </c>
    </row>
    <row r="176" spans="1:7" x14ac:dyDescent="0.25">
      <c r="C176" t="e">
        <f t="shared" si="14"/>
        <v>#VALUE!</v>
      </c>
      <c r="D176">
        <f t="shared" si="13"/>
        <v>0</v>
      </c>
      <c r="E176" t="e">
        <f t="shared" si="15"/>
        <v>#VALUE!</v>
      </c>
      <c r="F176" t="e">
        <f t="shared" si="16"/>
        <v>#VALUE!</v>
      </c>
      <c r="G176" s="267"/>
    </row>
    <row r="177" spans="1:7" x14ac:dyDescent="0.25">
      <c r="A177" t="s">
        <v>16562</v>
      </c>
      <c r="B177" t="s">
        <v>16562</v>
      </c>
      <c r="C177" t="e">
        <f t="shared" si="14"/>
        <v>#VALUE!</v>
      </c>
      <c r="D177">
        <f t="shared" si="13"/>
        <v>24</v>
      </c>
      <c r="E177" t="e">
        <f t="shared" si="15"/>
        <v>#VALUE!</v>
      </c>
      <c r="F177" t="e">
        <f t="shared" si="16"/>
        <v>#VALUE!</v>
      </c>
      <c r="G177" s="267"/>
    </row>
    <row r="178" spans="1:7" s="2785" customFormat="1" x14ac:dyDescent="0.25">
      <c r="A178" s="2785" t="s">
        <v>16682</v>
      </c>
      <c r="B178" s="2785" t="s">
        <v>16682</v>
      </c>
      <c r="C178" s="2785" t="e">
        <f t="shared" si="14"/>
        <v>#VALUE!</v>
      </c>
      <c r="D178" s="2785">
        <f t="shared" si="13"/>
        <v>32</v>
      </c>
      <c r="E178" s="2785" t="e">
        <f t="shared" si="15"/>
        <v>#VALUE!</v>
      </c>
      <c r="F178" s="2785" t="str">
        <f>A178</f>
        <v>#Enregistrement APP_D757.WP file</v>
      </c>
      <c r="G178" s="2785" t="s">
        <v>16682</v>
      </c>
    </row>
    <row r="179" spans="1:7" x14ac:dyDescent="0.25">
      <c r="A179" t="s">
        <v>16562</v>
      </c>
      <c r="B179" t="s">
        <v>16562</v>
      </c>
      <c r="C179" t="e">
        <f t="shared" si="14"/>
        <v>#VALUE!</v>
      </c>
      <c r="D179">
        <f t="shared" si="13"/>
        <v>24</v>
      </c>
      <c r="E179" t="e">
        <f t="shared" si="15"/>
        <v>#VALUE!</v>
      </c>
      <c r="F179" t="e">
        <f t="shared" si="16"/>
        <v>#VALUE!</v>
      </c>
      <c r="G179" s="267"/>
    </row>
    <row r="180" spans="1:7" s="267" customFormat="1" x14ac:dyDescent="0.25">
      <c r="A180" s="267" t="s">
        <v>17368</v>
      </c>
      <c r="B180" s="267" t="s">
        <v>16683</v>
      </c>
      <c r="C180" s="267">
        <f t="shared" si="14"/>
        <v>17</v>
      </c>
      <c r="D180" s="267">
        <f t="shared" si="13"/>
        <v>53</v>
      </c>
      <c r="E180" s="267">
        <f t="shared" si="15"/>
        <v>36</v>
      </c>
      <c r="F180" s="267" t="str">
        <f t="shared" si="16"/>
        <v>Param. Applicatifs d'une application</v>
      </c>
      <c r="G180" s="267" t="s">
        <v>17982</v>
      </c>
    </row>
    <row r="181" spans="1:7" x14ac:dyDescent="0.25">
      <c r="C181" t="e">
        <f t="shared" si="14"/>
        <v>#VALUE!</v>
      </c>
      <c r="D181">
        <f t="shared" si="13"/>
        <v>0</v>
      </c>
      <c r="E181" t="e">
        <f t="shared" si="15"/>
        <v>#VALUE!</v>
      </c>
      <c r="F181" t="e">
        <f t="shared" si="16"/>
        <v>#VALUE!</v>
      </c>
      <c r="G181" s="267"/>
    </row>
    <row r="182" spans="1:7" x14ac:dyDescent="0.25">
      <c r="A182" t="s">
        <v>16565</v>
      </c>
      <c r="B182" t="s">
        <v>16565</v>
      </c>
      <c r="C182" t="e">
        <f t="shared" si="14"/>
        <v>#VALUE!</v>
      </c>
      <c r="D182">
        <f t="shared" si="13"/>
        <v>29</v>
      </c>
      <c r="E182" t="e">
        <f t="shared" si="15"/>
        <v>#VALUE!</v>
      </c>
      <c r="F182" t="e">
        <f t="shared" si="16"/>
        <v>#VALUE!</v>
      </c>
      <c r="G182" s="267"/>
    </row>
    <row r="183" spans="1:7" x14ac:dyDescent="0.25">
      <c r="A183" t="s">
        <v>17369</v>
      </c>
      <c r="B183" t="s">
        <v>16684</v>
      </c>
      <c r="C183">
        <f t="shared" si="14"/>
        <v>17</v>
      </c>
      <c r="D183">
        <f t="shared" si="13"/>
        <v>20</v>
      </c>
      <c r="E183">
        <f t="shared" si="15"/>
        <v>3</v>
      </c>
      <c r="F183" t="str">
        <f t="shared" si="16"/>
        <v>TYP</v>
      </c>
      <c r="G183" s="267" t="s">
        <v>17983</v>
      </c>
    </row>
    <row r="184" spans="1:7" x14ac:dyDescent="0.25">
      <c r="A184" t="s">
        <v>17370</v>
      </c>
      <c r="B184" t="s">
        <v>16685</v>
      </c>
      <c r="C184">
        <f t="shared" si="14"/>
        <v>10</v>
      </c>
      <c r="D184">
        <f t="shared" si="13"/>
        <v>14</v>
      </c>
      <c r="E184">
        <f t="shared" si="15"/>
        <v>4</v>
      </c>
      <c r="F184" t="str">
        <f t="shared" si="16"/>
        <v>DURE</v>
      </c>
      <c r="G184" s="267" t="s">
        <v>17984</v>
      </c>
    </row>
    <row r="185" spans="1:7" x14ac:dyDescent="0.25">
      <c r="A185" t="s">
        <v>17371</v>
      </c>
      <c r="B185" t="s">
        <v>16686</v>
      </c>
      <c r="C185">
        <f t="shared" si="14"/>
        <v>12</v>
      </c>
      <c r="D185">
        <f t="shared" si="13"/>
        <v>16</v>
      </c>
      <c r="E185">
        <f t="shared" si="15"/>
        <v>4</v>
      </c>
      <c r="F185" t="str">
        <f t="shared" si="16"/>
        <v>Lmin</v>
      </c>
      <c r="G185" s="267" t="s">
        <v>17985</v>
      </c>
    </row>
    <row r="186" spans="1:7" x14ac:dyDescent="0.25">
      <c r="A186" t="s">
        <v>17372</v>
      </c>
      <c r="B186" t="s">
        <v>16687</v>
      </c>
      <c r="C186">
        <f t="shared" si="14"/>
        <v>12</v>
      </c>
      <c r="D186">
        <f t="shared" ref="D186:D249" si="17">LEN(A186)</f>
        <v>16</v>
      </c>
      <c r="E186">
        <f t="shared" si="15"/>
        <v>4</v>
      </c>
      <c r="F186" t="str">
        <f t="shared" si="16"/>
        <v>LMAX</v>
      </c>
      <c r="G186" s="267" t="s">
        <v>17986</v>
      </c>
    </row>
    <row r="187" spans="1:7" x14ac:dyDescent="0.25">
      <c r="A187" t="s">
        <v>17373</v>
      </c>
      <c r="B187" t="s">
        <v>16688</v>
      </c>
      <c r="C187">
        <f t="shared" si="14"/>
        <v>13</v>
      </c>
      <c r="D187">
        <f t="shared" si="17"/>
        <v>17</v>
      </c>
      <c r="E187">
        <f t="shared" si="15"/>
        <v>4</v>
      </c>
      <c r="F187" t="str">
        <f t="shared" si="16"/>
        <v>T.O.</v>
      </c>
      <c r="G187" s="267" t="s">
        <v>17987</v>
      </c>
    </row>
    <row r="188" spans="1:7" x14ac:dyDescent="0.25">
      <c r="A188" t="s">
        <v>17374</v>
      </c>
      <c r="B188" t="s">
        <v>16689</v>
      </c>
      <c r="C188">
        <f t="shared" si="14"/>
        <v>14</v>
      </c>
      <c r="D188">
        <f t="shared" si="17"/>
        <v>18</v>
      </c>
      <c r="E188">
        <f t="shared" si="15"/>
        <v>4</v>
      </c>
      <c r="F188" t="str">
        <f t="shared" si="16"/>
        <v>PAYS</v>
      </c>
      <c r="G188" s="267" t="s">
        <v>17988</v>
      </c>
    </row>
    <row r="189" spans="1:7" x14ac:dyDescent="0.25">
      <c r="A189" t="s">
        <v>17375</v>
      </c>
      <c r="B189" t="s">
        <v>16690</v>
      </c>
      <c r="C189">
        <f t="shared" ref="C189:C252" si="18">SEARCH(":",A189,1)</f>
        <v>11</v>
      </c>
      <c r="D189">
        <f t="shared" si="17"/>
        <v>15</v>
      </c>
      <c r="E189">
        <f t="shared" ref="E189:E252" si="19">D189-C189</f>
        <v>4</v>
      </c>
      <c r="F189" t="str">
        <f t="shared" ref="F189:F252" si="20">RIGHT(A189,E189)</f>
        <v>DEVI</v>
      </c>
      <c r="G189" s="267" t="s">
        <v>17989</v>
      </c>
    </row>
    <row r="190" spans="1:7" x14ac:dyDescent="0.25">
      <c r="A190" t="s">
        <v>17376</v>
      </c>
      <c r="B190" t="s">
        <v>16691</v>
      </c>
      <c r="C190">
        <f t="shared" si="18"/>
        <v>11</v>
      </c>
      <c r="D190">
        <f t="shared" si="17"/>
        <v>17</v>
      </c>
      <c r="E190">
        <f t="shared" si="19"/>
        <v>6</v>
      </c>
      <c r="F190" t="str">
        <f t="shared" si="20"/>
        <v>LANGUE</v>
      </c>
      <c r="G190" s="267" t="s">
        <v>17990</v>
      </c>
    </row>
    <row r="191" spans="1:7" x14ac:dyDescent="0.25">
      <c r="A191" t="s">
        <v>17377</v>
      </c>
      <c r="B191" t="s">
        <v>16692</v>
      </c>
      <c r="C191">
        <f t="shared" si="18"/>
        <v>11</v>
      </c>
      <c r="D191">
        <f t="shared" si="17"/>
        <v>15</v>
      </c>
      <c r="E191">
        <f t="shared" si="19"/>
        <v>4</v>
      </c>
      <c r="F191" t="str">
        <f t="shared" si="20"/>
        <v>FORC</v>
      </c>
      <c r="G191" s="267" t="s">
        <v>17991</v>
      </c>
    </row>
    <row r="192" spans="1:7" x14ac:dyDescent="0.25">
      <c r="A192" t="s">
        <v>17378</v>
      </c>
      <c r="B192" t="s">
        <v>16693</v>
      </c>
      <c r="C192">
        <f t="shared" si="18"/>
        <v>10</v>
      </c>
      <c r="D192">
        <f t="shared" si="17"/>
        <v>14</v>
      </c>
      <c r="E192">
        <f t="shared" si="19"/>
        <v>4</v>
      </c>
      <c r="F192" t="str">
        <f t="shared" si="20"/>
        <v>AUTO</v>
      </c>
      <c r="G192" s="267" t="s">
        <v>17992</v>
      </c>
    </row>
    <row r="193" spans="1:7" x14ac:dyDescent="0.25">
      <c r="A193" t="s">
        <v>17379</v>
      </c>
      <c r="B193" t="s">
        <v>16694</v>
      </c>
      <c r="C193">
        <f t="shared" si="18"/>
        <v>13</v>
      </c>
      <c r="D193">
        <f t="shared" si="17"/>
        <v>16</v>
      </c>
      <c r="E193">
        <f t="shared" si="19"/>
        <v>3</v>
      </c>
      <c r="F193" t="str">
        <f t="shared" si="20"/>
        <v>PRE</v>
      </c>
      <c r="G193" s="267" t="s">
        <v>17993</v>
      </c>
    </row>
    <row r="194" spans="1:7" x14ac:dyDescent="0.25">
      <c r="A194" t="s">
        <v>17380</v>
      </c>
      <c r="B194" t="s">
        <v>16695</v>
      </c>
      <c r="C194">
        <f t="shared" si="18"/>
        <v>13</v>
      </c>
      <c r="D194">
        <f t="shared" si="17"/>
        <v>17</v>
      </c>
      <c r="E194">
        <f t="shared" si="19"/>
        <v>4</v>
      </c>
      <c r="F194" t="str">
        <f t="shared" si="20"/>
        <v>PROL</v>
      </c>
      <c r="G194" s="267" t="s">
        <v>17994</v>
      </c>
    </row>
    <row r="195" spans="1:7" x14ac:dyDescent="0.25">
      <c r="A195" t="s">
        <v>17381</v>
      </c>
      <c r="B195" t="s">
        <v>16696</v>
      </c>
      <c r="C195">
        <f t="shared" si="18"/>
        <v>13</v>
      </c>
      <c r="D195">
        <f t="shared" si="17"/>
        <v>14</v>
      </c>
      <c r="E195">
        <f t="shared" si="19"/>
        <v>1</v>
      </c>
      <c r="F195" t="str">
        <f t="shared" si="20"/>
        <v>C</v>
      </c>
      <c r="G195" s="267" t="s">
        <v>4</v>
      </c>
    </row>
    <row r="196" spans="1:7" x14ac:dyDescent="0.25">
      <c r="A196" t="s">
        <v>17382</v>
      </c>
      <c r="B196" t="s">
        <v>16697</v>
      </c>
      <c r="C196">
        <f t="shared" si="18"/>
        <v>12</v>
      </c>
      <c r="D196">
        <f t="shared" si="17"/>
        <v>13</v>
      </c>
      <c r="E196">
        <f t="shared" si="19"/>
        <v>1</v>
      </c>
      <c r="F196" t="str">
        <f t="shared" si="20"/>
        <v>N</v>
      </c>
      <c r="G196" s="267" t="s">
        <v>17995</v>
      </c>
    </row>
    <row r="197" spans="1:7" x14ac:dyDescent="0.25">
      <c r="C197" t="e">
        <f t="shared" si="18"/>
        <v>#VALUE!</v>
      </c>
      <c r="D197">
        <f t="shared" si="17"/>
        <v>0</v>
      </c>
      <c r="E197" t="e">
        <f t="shared" si="19"/>
        <v>#VALUE!</v>
      </c>
      <c r="F197" t="e">
        <f t="shared" si="20"/>
        <v>#VALUE!</v>
      </c>
      <c r="G197" s="267"/>
    </row>
    <row r="198" spans="1:7" x14ac:dyDescent="0.25">
      <c r="A198" t="s">
        <v>16562</v>
      </c>
      <c r="B198" t="s">
        <v>16562</v>
      </c>
      <c r="C198" t="e">
        <f t="shared" si="18"/>
        <v>#VALUE!</v>
      </c>
      <c r="D198">
        <f t="shared" si="17"/>
        <v>24</v>
      </c>
      <c r="E198" t="e">
        <f t="shared" si="19"/>
        <v>#VALUE!</v>
      </c>
      <c r="F198" t="e">
        <f t="shared" si="20"/>
        <v>#VALUE!</v>
      </c>
      <c r="G198" s="267"/>
    </row>
    <row r="199" spans="1:7" s="2785" customFormat="1" x14ac:dyDescent="0.25">
      <c r="A199" s="2785" t="s">
        <v>16698</v>
      </c>
      <c r="B199" s="2785" t="s">
        <v>16698</v>
      </c>
      <c r="C199" s="2785" t="e">
        <f t="shared" si="18"/>
        <v>#VALUE!</v>
      </c>
      <c r="D199" s="2785">
        <f t="shared" si="17"/>
        <v>32</v>
      </c>
      <c r="E199" s="2785" t="e">
        <f t="shared" si="19"/>
        <v>#VALUE!</v>
      </c>
      <c r="F199" s="2785" t="str">
        <f>A199</f>
        <v>#Enregistrement APR_D767.WP file</v>
      </c>
      <c r="G199" s="2785" t="s">
        <v>16698</v>
      </c>
    </row>
    <row r="200" spans="1:7" x14ac:dyDescent="0.25">
      <c r="A200" t="s">
        <v>16562</v>
      </c>
      <c r="B200" t="s">
        <v>16562</v>
      </c>
      <c r="C200" t="e">
        <f t="shared" si="18"/>
        <v>#VALUE!</v>
      </c>
      <c r="D200">
        <f t="shared" si="17"/>
        <v>24</v>
      </c>
      <c r="E200" t="e">
        <f t="shared" si="19"/>
        <v>#VALUE!</v>
      </c>
      <c r="F200" t="e">
        <f t="shared" si="20"/>
        <v>#VALUE!</v>
      </c>
      <c r="G200" s="267"/>
    </row>
    <row r="201" spans="1:7" s="267" customFormat="1" x14ac:dyDescent="0.25">
      <c r="A201" s="267" t="s">
        <v>17383</v>
      </c>
      <c r="B201" s="267" t="s">
        <v>16699</v>
      </c>
      <c r="C201" s="267">
        <f t="shared" si="18"/>
        <v>17</v>
      </c>
      <c r="D201" s="267">
        <f t="shared" si="17"/>
        <v>43</v>
      </c>
      <c r="E201" s="267">
        <f t="shared" si="19"/>
        <v>26</v>
      </c>
      <c r="F201" s="267" t="str">
        <f t="shared" si="20"/>
        <v>Param. gestion des risques</v>
      </c>
      <c r="G201" s="267" t="s">
        <v>17996</v>
      </c>
    </row>
    <row r="202" spans="1:7" x14ac:dyDescent="0.25">
      <c r="C202" t="e">
        <f t="shared" si="18"/>
        <v>#VALUE!</v>
      </c>
      <c r="D202">
        <f t="shared" si="17"/>
        <v>0</v>
      </c>
      <c r="E202" t="e">
        <f t="shared" si="19"/>
        <v>#VALUE!</v>
      </c>
      <c r="F202" t="e">
        <f t="shared" si="20"/>
        <v>#VALUE!</v>
      </c>
      <c r="G202" s="267"/>
    </row>
    <row r="203" spans="1:7" x14ac:dyDescent="0.25">
      <c r="A203" t="s">
        <v>16565</v>
      </c>
      <c r="B203" t="s">
        <v>16565</v>
      </c>
      <c r="C203" t="e">
        <f t="shared" si="18"/>
        <v>#VALUE!</v>
      </c>
      <c r="D203">
        <f t="shared" si="17"/>
        <v>29</v>
      </c>
      <c r="E203" t="e">
        <f t="shared" si="19"/>
        <v>#VALUE!</v>
      </c>
      <c r="F203" t="e">
        <f t="shared" si="20"/>
        <v>#VALUE!</v>
      </c>
      <c r="G203" s="267"/>
    </row>
    <row r="204" spans="1:7" x14ac:dyDescent="0.25">
      <c r="A204" t="s">
        <v>17384</v>
      </c>
      <c r="B204" t="s">
        <v>16700</v>
      </c>
      <c r="C204">
        <f t="shared" si="18"/>
        <v>13</v>
      </c>
      <c r="D204">
        <f t="shared" si="17"/>
        <v>18</v>
      </c>
      <c r="E204">
        <f t="shared" si="19"/>
        <v>5</v>
      </c>
      <c r="F204" t="str">
        <f t="shared" si="20"/>
        <v>C.MON</v>
      </c>
      <c r="G204" s="267" t="s">
        <v>17974</v>
      </c>
    </row>
    <row r="205" spans="1:7" x14ac:dyDescent="0.25">
      <c r="A205" t="s">
        <v>17385</v>
      </c>
      <c r="B205" t="s">
        <v>16701</v>
      </c>
      <c r="C205">
        <f t="shared" si="18"/>
        <v>14</v>
      </c>
      <c r="D205">
        <f t="shared" si="17"/>
        <v>25</v>
      </c>
      <c r="E205">
        <f t="shared" si="19"/>
        <v>11</v>
      </c>
      <c r="F205" t="str">
        <f t="shared" si="20"/>
        <v>ValServComm</v>
      </c>
      <c r="G205" s="267" t="s">
        <v>17997</v>
      </c>
    </row>
    <row r="206" spans="1:7" x14ac:dyDescent="0.25">
      <c r="A206" t="s">
        <v>17386</v>
      </c>
      <c r="B206" t="s">
        <v>16702</v>
      </c>
      <c r="C206">
        <f t="shared" si="18"/>
        <v>13</v>
      </c>
      <c r="D206">
        <f t="shared" si="17"/>
        <v>23</v>
      </c>
      <c r="E206">
        <f t="shared" si="19"/>
        <v>10</v>
      </c>
      <c r="F206" t="str">
        <f t="shared" si="20"/>
        <v>DoubleAuth</v>
      </c>
      <c r="G206" s="267" t="s">
        <v>17998</v>
      </c>
    </row>
    <row r="207" spans="1:7" x14ac:dyDescent="0.25">
      <c r="A207" t="s">
        <v>17387</v>
      </c>
      <c r="B207" t="s">
        <v>16703</v>
      </c>
      <c r="C207">
        <f t="shared" si="18"/>
        <v>13</v>
      </c>
      <c r="D207">
        <f t="shared" si="17"/>
        <v>23</v>
      </c>
      <c r="E207">
        <f t="shared" si="19"/>
        <v>10</v>
      </c>
      <c r="F207" t="str">
        <f t="shared" si="20"/>
        <v>MontPreDef</v>
      </c>
      <c r="G207" s="267" t="s">
        <v>17999</v>
      </c>
    </row>
    <row r="208" spans="1:7" x14ac:dyDescent="0.25">
      <c r="A208" t="s">
        <v>17388</v>
      </c>
      <c r="B208" t="s">
        <v>16704</v>
      </c>
      <c r="C208">
        <f t="shared" si="18"/>
        <v>10</v>
      </c>
      <c r="D208">
        <f t="shared" si="17"/>
        <v>17</v>
      </c>
      <c r="E208">
        <f t="shared" si="19"/>
        <v>7</v>
      </c>
      <c r="F208" t="str">
        <f t="shared" si="20"/>
        <v>MontMax</v>
      </c>
      <c r="G208" s="267" t="s">
        <v>18000</v>
      </c>
    </row>
    <row r="209" spans="1:7" x14ac:dyDescent="0.25">
      <c r="A209" t="s">
        <v>17389</v>
      </c>
      <c r="B209" t="s">
        <v>16705</v>
      </c>
      <c r="C209">
        <f t="shared" si="18"/>
        <v>10</v>
      </c>
      <c r="D209">
        <f t="shared" si="17"/>
        <v>17</v>
      </c>
      <c r="E209">
        <f t="shared" si="19"/>
        <v>7</v>
      </c>
      <c r="F209" t="str">
        <f t="shared" si="20"/>
        <v>MontMin</v>
      </c>
      <c r="G209" s="267" t="s">
        <v>18001</v>
      </c>
    </row>
    <row r="210" spans="1:7" x14ac:dyDescent="0.25">
      <c r="A210" t="s">
        <v>17390</v>
      </c>
      <c r="B210" t="s">
        <v>16706</v>
      </c>
      <c r="C210">
        <f t="shared" si="18"/>
        <v>11</v>
      </c>
      <c r="D210">
        <f t="shared" si="17"/>
        <v>19</v>
      </c>
      <c r="E210">
        <f t="shared" si="19"/>
        <v>8</v>
      </c>
      <c r="F210" t="str">
        <f t="shared" si="20"/>
        <v>MontAuto</v>
      </c>
      <c r="G210" s="267" t="s">
        <v>18002</v>
      </c>
    </row>
    <row r="211" spans="1:7" x14ac:dyDescent="0.25">
      <c r="A211" t="s">
        <v>17391</v>
      </c>
      <c r="B211" t="s">
        <v>16707</v>
      </c>
      <c r="C211">
        <f t="shared" si="18"/>
        <v>14</v>
      </c>
      <c r="D211">
        <f t="shared" si="17"/>
        <v>24</v>
      </c>
      <c r="E211">
        <f t="shared" si="19"/>
        <v>10</v>
      </c>
      <c r="F211" t="str">
        <f t="shared" si="20"/>
        <v>MontMaxEtr</v>
      </c>
      <c r="G211" s="267" t="s">
        <v>18003</v>
      </c>
    </row>
    <row r="212" spans="1:7" x14ac:dyDescent="0.25">
      <c r="C212" t="e">
        <f t="shared" si="18"/>
        <v>#VALUE!</v>
      </c>
      <c r="D212">
        <f t="shared" si="17"/>
        <v>0</v>
      </c>
      <c r="E212" t="e">
        <f t="shared" si="19"/>
        <v>#VALUE!</v>
      </c>
      <c r="F212" t="e">
        <f t="shared" si="20"/>
        <v>#VALUE!</v>
      </c>
      <c r="G212" s="267"/>
    </row>
    <row r="213" spans="1:7" x14ac:dyDescent="0.25">
      <c r="A213" t="s">
        <v>16562</v>
      </c>
      <c r="B213" t="s">
        <v>16562</v>
      </c>
      <c r="C213" t="e">
        <f t="shared" si="18"/>
        <v>#VALUE!</v>
      </c>
      <c r="D213">
        <f t="shared" si="17"/>
        <v>24</v>
      </c>
      <c r="E213" t="e">
        <f t="shared" si="19"/>
        <v>#VALUE!</v>
      </c>
      <c r="F213" t="e">
        <f t="shared" si="20"/>
        <v>#VALUE!</v>
      </c>
      <c r="G213" s="267"/>
    </row>
    <row r="214" spans="1:7" s="2785" customFormat="1" x14ac:dyDescent="0.25">
      <c r="A214" s="2785" t="s">
        <v>16708</v>
      </c>
      <c r="B214" s="2785" t="s">
        <v>16708</v>
      </c>
      <c r="C214" s="2785" t="e">
        <f t="shared" si="18"/>
        <v>#VALUE!</v>
      </c>
      <c r="D214" s="2785">
        <f t="shared" si="17"/>
        <v>32</v>
      </c>
      <c r="E214" s="2785" t="e">
        <f t="shared" si="19"/>
        <v>#VALUE!</v>
      </c>
      <c r="F214" s="2785" t="str">
        <f>A214</f>
        <v>#Enregistrement APS_D769.WP file</v>
      </c>
      <c r="G214" s="2785" t="s">
        <v>16708</v>
      </c>
    </row>
    <row r="215" spans="1:7" x14ac:dyDescent="0.25">
      <c r="A215" t="s">
        <v>16562</v>
      </c>
      <c r="B215" t="s">
        <v>16562</v>
      </c>
      <c r="C215" t="e">
        <f t="shared" si="18"/>
        <v>#VALUE!</v>
      </c>
      <c r="D215">
        <f t="shared" si="17"/>
        <v>24</v>
      </c>
      <c r="E215" t="e">
        <f t="shared" si="19"/>
        <v>#VALUE!</v>
      </c>
      <c r="F215" t="e">
        <f t="shared" si="20"/>
        <v>#VALUE!</v>
      </c>
      <c r="G215" s="267"/>
    </row>
    <row r="216" spans="1:7" x14ac:dyDescent="0.25">
      <c r="A216" t="s">
        <v>17392</v>
      </c>
      <c r="B216" t="s">
        <v>16709</v>
      </c>
      <c r="C216">
        <f t="shared" si="18"/>
        <v>17</v>
      </c>
      <c r="D216">
        <f t="shared" si="17"/>
        <v>44</v>
      </c>
      <c r="E216">
        <f t="shared" si="19"/>
        <v>27</v>
      </c>
      <c r="F216" t="str">
        <f t="shared" si="20"/>
        <v>Param. gestion des plafonds</v>
      </c>
      <c r="G216" s="267" t="s">
        <v>18004</v>
      </c>
    </row>
    <row r="217" spans="1:7" x14ac:dyDescent="0.25">
      <c r="C217" t="e">
        <f t="shared" si="18"/>
        <v>#VALUE!</v>
      </c>
      <c r="D217">
        <f t="shared" si="17"/>
        <v>0</v>
      </c>
      <c r="E217" t="e">
        <f t="shared" si="19"/>
        <v>#VALUE!</v>
      </c>
      <c r="F217" t="e">
        <f t="shared" si="20"/>
        <v>#VALUE!</v>
      </c>
      <c r="G217" s="267"/>
    </row>
    <row r="218" spans="1:7" x14ac:dyDescent="0.25">
      <c r="A218" t="s">
        <v>16565</v>
      </c>
      <c r="B218" t="s">
        <v>16565</v>
      </c>
      <c r="C218" t="e">
        <f t="shared" si="18"/>
        <v>#VALUE!</v>
      </c>
      <c r="D218">
        <f t="shared" si="17"/>
        <v>29</v>
      </c>
      <c r="E218" t="e">
        <f t="shared" si="19"/>
        <v>#VALUE!</v>
      </c>
      <c r="F218" t="e">
        <f t="shared" si="20"/>
        <v>#VALUE!</v>
      </c>
      <c r="G218" s="267"/>
    </row>
    <row r="219" spans="1:7" x14ac:dyDescent="0.25">
      <c r="A219" t="s">
        <v>17393</v>
      </c>
      <c r="B219" t="s">
        <v>16710</v>
      </c>
      <c r="C219">
        <f t="shared" si="18"/>
        <v>17</v>
      </c>
      <c r="D219">
        <f t="shared" si="17"/>
        <v>22</v>
      </c>
      <c r="E219">
        <f t="shared" si="19"/>
        <v>5</v>
      </c>
      <c r="F219" t="str">
        <f t="shared" si="20"/>
        <v>C.MON</v>
      </c>
      <c r="G219" s="267" t="s">
        <v>17974</v>
      </c>
    </row>
    <row r="220" spans="1:7" x14ac:dyDescent="0.25">
      <c r="A220" t="s">
        <v>17394</v>
      </c>
      <c r="B220" t="s">
        <v>16711</v>
      </c>
      <c r="C220">
        <f t="shared" si="18"/>
        <v>11</v>
      </c>
      <c r="D220">
        <f t="shared" si="17"/>
        <v>22</v>
      </c>
      <c r="E220">
        <f t="shared" si="19"/>
        <v>11</v>
      </c>
      <c r="F220" t="str">
        <f t="shared" si="20"/>
        <v>Seuil-Appel</v>
      </c>
      <c r="G220" s="267" t="s">
        <v>18005</v>
      </c>
    </row>
    <row r="221" spans="1:7" x14ac:dyDescent="0.25">
      <c r="A221" t="s">
        <v>17395</v>
      </c>
      <c r="B221" t="s">
        <v>16712</v>
      </c>
      <c r="C221">
        <f t="shared" si="18"/>
        <v>10</v>
      </c>
      <c r="D221">
        <f t="shared" si="17"/>
        <v>14</v>
      </c>
      <c r="E221">
        <f t="shared" si="19"/>
        <v>4</v>
      </c>
      <c r="F221" t="str">
        <f t="shared" si="20"/>
        <v>COEF</v>
      </c>
      <c r="G221" s="267" t="s">
        <v>18006</v>
      </c>
    </row>
    <row r="222" spans="1:7" x14ac:dyDescent="0.25">
      <c r="A222" t="s">
        <v>17396</v>
      </c>
      <c r="B222" t="s">
        <v>16713</v>
      </c>
      <c r="C222">
        <f t="shared" si="18"/>
        <v>12</v>
      </c>
      <c r="D222">
        <f t="shared" si="17"/>
        <v>18</v>
      </c>
      <c r="E222">
        <f t="shared" si="19"/>
        <v>6</v>
      </c>
      <c r="F222" t="str">
        <f t="shared" si="20"/>
        <v>HeureD</v>
      </c>
      <c r="G222" s="267" t="s">
        <v>18007</v>
      </c>
    </row>
    <row r="223" spans="1:7" x14ac:dyDescent="0.25">
      <c r="A223" t="s">
        <v>17397</v>
      </c>
      <c r="B223" t="s">
        <v>16714</v>
      </c>
      <c r="C223">
        <f t="shared" si="18"/>
        <v>12</v>
      </c>
      <c r="D223">
        <f t="shared" si="17"/>
        <v>18</v>
      </c>
      <c r="E223">
        <f t="shared" si="19"/>
        <v>6</v>
      </c>
      <c r="F223" t="str">
        <f t="shared" si="20"/>
        <v>HeureF</v>
      </c>
      <c r="G223" s="267" t="s">
        <v>18008</v>
      </c>
    </row>
    <row r="224" spans="1:7" x14ac:dyDescent="0.25">
      <c r="A224" t="s">
        <v>17398</v>
      </c>
      <c r="B224" t="s">
        <v>16715</v>
      </c>
      <c r="C224">
        <f t="shared" si="18"/>
        <v>10</v>
      </c>
      <c r="D224">
        <f t="shared" si="17"/>
        <v>14</v>
      </c>
      <c r="E224">
        <f t="shared" si="19"/>
        <v>4</v>
      </c>
      <c r="F224" t="str">
        <f t="shared" si="20"/>
        <v>AUTH</v>
      </c>
      <c r="G224" s="267" t="s">
        <v>18009</v>
      </c>
    </row>
    <row r="225" spans="1:7" x14ac:dyDescent="0.25">
      <c r="C225" t="e">
        <f t="shared" si="18"/>
        <v>#VALUE!</v>
      </c>
      <c r="D225">
        <f t="shared" si="17"/>
        <v>0</v>
      </c>
      <c r="E225" t="e">
        <f t="shared" si="19"/>
        <v>#VALUE!</v>
      </c>
      <c r="F225" t="e">
        <f t="shared" si="20"/>
        <v>#VALUE!</v>
      </c>
      <c r="G225" s="267"/>
    </row>
    <row r="226" spans="1:7" x14ac:dyDescent="0.25">
      <c r="A226" t="s">
        <v>16562</v>
      </c>
      <c r="B226" t="s">
        <v>16562</v>
      </c>
      <c r="C226" t="e">
        <f t="shared" si="18"/>
        <v>#VALUE!</v>
      </c>
      <c r="D226">
        <f t="shared" si="17"/>
        <v>24</v>
      </c>
      <c r="E226" t="e">
        <f t="shared" si="19"/>
        <v>#VALUE!</v>
      </c>
      <c r="F226" t="e">
        <f t="shared" si="20"/>
        <v>#VALUE!</v>
      </c>
      <c r="G226" s="267"/>
    </row>
    <row r="227" spans="1:7" s="2785" customFormat="1" x14ac:dyDescent="0.25">
      <c r="A227" s="2785" t="s">
        <v>16716</v>
      </c>
      <c r="B227" s="2785" t="s">
        <v>16716</v>
      </c>
      <c r="C227" s="2785" t="e">
        <f t="shared" si="18"/>
        <v>#VALUE!</v>
      </c>
      <c r="D227" s="2785">
        <f t="shared" si="17"/>
        <v>32</v>
      </c>
      <c r="E227" s="2785" t="e">
        <f t="shared" si="19"/>
        <v>#VALUE!</v>
      </c>
      <c r="F227" s="2785" t="str">
        <f>A227</f>
        <v>#Enregistrement APB_D236.WP file</v>
      </c>
      <c r="G227" s="2785" t="s">
        <v>16716</v>
      </c>
    </row>
    <row r="228" spans="1:7" x14ac:dyDescent="0.25">
      <c r="A228" t="s">
        <v>16562</v>
      </c>
      <c r="B228" t="s">
        <v>16562</v>
      </c>
      <c r="C228" t="e">
        <f t="shared" si="18"/>
        <v>#VALUE!</v>
      </c>
      <c r="D228">
        <f t="shared" si="17"/>
        <v>24</v>
      </c>
      <c r="E228" t="e">
        <f t="shared" si="19"/>
        <v>#VALUE!</v>
      </c>
      <c r="F228" t="e">
        <f t="shared" si="20"/>
        <v>#VALUE!</v>
      </c>
      <c r="G228" s="267"/>
    </row>
    <row r="229" spans="1:7" x14ac:dyDescent="0.25">
      <c r="A229" t="s">
        <v>17399</v>
      </c>
      <c r="B229" t="s">
        <v>16717</v>
      </c>
      <c r="C229">
        <f t="shared" si="18"/>
        <v>17</v>
      </c>
      <c r="D229">
        <f t="shared" si="17"/>
        <v>40</v>
      </c>
      <c r="E229">
        <f t="shared" si="19"/>
        <v>23</v>
      </c>
      <c r="F229" t="str">
        <f t="shared" si="20"/>
        <v>Param. gestion des bins</v>
      </c>
      <c r="G229" s="267" t="s">
        <v>18010</v>
      </c>
    </row>
    <row r="230" spans="1:7" x14ac:dyDescent="0.25">
      <c r="C230" t="e">
        <f t="shared" si="18"/>
        <v>#VALUE!</v>
      </c>
      <c r="D230">
        <f t="shared" si="17"/>
        <v>0</v>
      </c>
      <c r="E230" t="e">
        <f t="shared" si="19"/>
        <v>#VALUE!</v>
      </c>
      <c r="F230" t="e">
        <f t="shared" si="20"/>
        <v>#VALUE!</v>
      </c>
      <c r="G230" s="267"/>
    </row>
    <row r="231" spans="1:7" x14ac:dyDescent="0.25">
      <c r="A231" t="s">
        <v>16565</v>
      </c>
      <c r="B231" t="s">
        <v>16565</v>
      </c>
      <c r="C231" t="e">
        <f t="shared" si="18"/>
        <v>#VALUE!</v>
      </c>
      <c r="D231">
        <f t="shared" si="17"/>
        <v>29</v>
      </c>
      <c r="E231" t="e">
        <f t="shared" si="19"/>
        <v>#VALUE!</v>
      </c>
      <c r="F231" t="e">
        <f t="shared" si="20"/>
        <v>#VALUE!</v>
      </c>
      <c r="G231" s="267"/>
    </row>
    <row r="232" spans="1:7" x14ac:dyDescent="0.25">
      <c r="A232" t="s">
        <v>17400</v>
      </c>
      <c r="B232" t="s">
        <v>16718</v>
      </c>
      <c r="C232">
        <f t="shared" si="18"/>
        <v>11</v>
      </c>
      <c r="D232">
        <f t="shared" si="17"/>
        <v>20</v>
      </c>
      <c r="E232">
        <f t="shared" si="19"/>
        <v>9</v>
      </c>
      <c r="F232" t="str">
        <f t="shared" si="20"/>
        <v>Debut_BIN</v>
      </c>
      <c r="G232" s="267" t="s">
        <v>18011</v>
      </c>
    </row>
    <row r="233" spans="1:7" x14ac:dyDescent="0.25">
      <c r="A233" t="s">
        <v>17401</v>
      </c>
      <c r="B233" t="s">
        <v>16719</v>
      </c>
      <c r="C233">
        <f t="shared" si="18"/>
        <v>9</v>
      </c>
      <c r="D233">
        <f t="shared" si="17"/>
        <v>16</v>
      </c>
      <c r="E233">
        <f t="shared" si="19"/>
        <v>7</v>
      </c>
      <c r="F233" t="str">
        <f t="shared" si="20"/>
        <v>Fin_BIN</v>
      </c>
      <c r="G233" s="267" t="s">
        <v>18012</v>
      </c>
    </row>
    <row r="234" spans="1:7" x14ac:dyDescent="0.25">
      <c r="A234" t="s">
        <v>17402</v>
      </c>
      <c r="B234" t="s">
        <v>16720</v>
      </c>
      <c r="C234">
        <f t="shared" si="18"/>
        <v>12</v>
      </c>
      <c r="D234">
        <f t="shared" si="17"/>
        <v>18</v>
      </c>
      <c r="E234">
        <f t="shared" si="19"/>
        <v>6</v>
      </c>
      <c r="F234" t="str">
        <f t="shared" si="20"/>
        <v>NIVEAU</v>
      </c>
      <c r="G234" s="267" t="s">
        <v>18013</v>
      </c>
    </row>
    <row r="235" spans="1:7" x14ac:dyDescent="0.25">
      <c r="A235" t="s">
        <v>17403</v>
      </c>
      <c r="B235" t="s">
        <v>16721</v>
      </c>
      <c r="C235">
        <f t="shared" si="18"/>
        <v>16</v>
      </c>
      <c r="D235">
        <f t="shared" si="17"/>
        <v>21</v>
      </c>
      <c r="E235">
        <f t="shared" si="19"/>
        <v>5</v>
      </c>
      <c r="F235" t="str">
        <f t="shared" si="20"/>
        <v>TRAIT</v>
      </c>
      <c r="G235" s="267" t="s">
        <v>18014</v>
      </c>
    </row>
    <row r="236" spans="1:7" x14ac:dyDescent="0.25">
      <c r="A236" t="s">
        <v>17404</v>
      </c>
      <c r="B236" t="s">
        <v>16722</v>
      </c>
      <c r="C236">
        <f t="shared" si="18"/>
        <v>19</v>
      </c>
      <c r="D236">
        <f t="shared" si="17"/>
        <v>28</v>
      </c>
      <c r="E236">
        <f t="shared" si="19"/>
        <v>9</v>
      </c>
      <c r="F236" t="str">
        <f t="shared" si="20"/>
        <v>SousAppli</v>
      </c>
      <c r="G236" s="267" t="s">
        <v>367</v>
      </c>
    </row>
    <row r="237" spans="1:7" x14ac:dyDescent="0.25">
      <c r="A237" t="s">
        <v>17405</v>
      </c>
      <c r="B237" t="s">
        <v>16723</v>
      </c>
      <c r="C237">
        <f t="shared" si="18"/>
        <v>16</v>
      </c>
      <c r="D237">
        <f t="shared" si="17"/>
        <v>23</v>
      </c>
      <c r="E237">
        <f t="shared" si="19"/>
        <v>7</v>
      </c>
      <c r="F237" t="str">
        <f t="shared" si="20"/>
        <v>Test_Lg</v>
      </c>
      <c r="G237" s="267" t="s">
        <v>18015</v>
      </c>
    </row>
    <row r="238" spans="1:7" x14ac:dyDescent="0.25">
      <c r="A238" t="s">
        <v>17406</v>
      </c>
      <c r="B238" t="s">
        <v>16724</v>
      </c>
      <c r="C238">
        <f t="shared" si="18"/>
        <v>15</v>
      </c>
      <c r="D238">
        <f t="shared" si="17"/>
        <v>21</v>
      </c>
      <c r="E238">
        <f t="shared" si="19"/>
        <v>6</v>
      </c>
      <c r="F238" t="str">
        <f t="shared" si="20"/>
        <v>Lg_Min</v>
      </c>
      <c r="G238" s="267" t="s">
        <v>18016</v>
      </c>
    </row>
    <row r="239" spans="1:7" x14ac:dyDescent="0.25">
      <c r="A239" t="s">
        <v>17407</v>
      </c>
      <c r="B239" t="s">
        <v>16725</v>
      </c>
      <c r="C239">
        <f t="shared" si="18"/>
        <v>15</v>
      </c>
      <c r="D239">
        <f t="shared" si="17"/>
        <v>21</v>
      </c>
      <c r="E239">
        <f t="shared" si="19"/>
        <v>6</v>
      </c>
      <c r="F239" t="str">
        <f t="shared" si="20"/>
        <v>Lg_Max</v>
      </c>
      <c r="G239" s="267" t="s">
        <v>18017</v>
      </c>
    </row>
    <row r="240" spans="1:7" x14ac:dyDescent="0.25">
      <c r="A240" t="s">
        <v>17408</v>
      </c>
      <c r="B240" t="s">
        <v>16726</v>
      </c>
      <c r="C240">
        <f t="shared" si="18"/>
        <v>16</v>
      </c>
      <c r="D240">
        <f t="shared" si="17"/>
        <v>23</v>
      </c>
      <c r="E240">
        <f t="shared" si="19"/>
        <v>7</v>
      </c>
      <c r="F240" t="str">
        <f t="shared" si="20"/>
        <v>Test_CS</v>
      </c>
      <c r="G240" s="267" t="s">
        <v>18018</v>
      </c>
    </row>
    <row r="241" spans="1:7" x14ac:dyDescent="0.25">
      <c r="A241" t="s">
        <v>17409</v>
      </c>
      <c r="B241" t="s">
        <v>16727</v>
      </c>
      <c r="C241">
        <f t="shared" si="18"/>
        <v>11</v>
      </c>
      <c r="D241">
        <f t="shared" si="17"/>
        <v>23</v>
      </c>
      <c r="E241">
        <f t="shared" si="19"/>
        <v>12</v>
      </c>
      <c r="F241" t="str">
        <f t="shared" si="20"/>
        <v>Code_Service</v>
      </c>
      <c r="G241" s="267" t="s">
        <v>18019</v>
      </c>
    </row>
    <row r="242" spans="1:7" x14ac:dyDescent="0.25">
      <c r="A242" t="s">
        <v>17410</v>
      </c>
      <c r="B242" t="s">
        <v>16728</v>
      </c>
      <c r="C242">
        <f t="shared" si="18"/>
        <v>15</v>
      </c>
      <c r="D242">
        <f t="shared" si="17"/>
        <v>21</v>
      </c>
      <c r="E242">
        <f t="shared" si="19"/>
        <v>6</v>
      </c>
      <c r="F242" t="str">
        <f t="shared" si="20"/>
        <v>Filler</v>
      </c>
      <c r="G242" s="267" t="s">
        <v>18020</v>
      </c>
    </row>
    <row r="243" spans="1:7" x14ac:dyDescent="0.25">
      <c r="C243" t="e">
        <f t="shared" si="18"/>
        <v>#VALUE!</v>
      </c>
      <c r="D243">
        <f t="shared" si="17"/>
        <v>0</v>
      </c>
      <c r="E243" t="e">
        <f t="shared" si="19"/>
        <v>#VALUE!</v>
      </c>
      <c r="F243" t="e">
        <f t="shared" si="20"/>
        <v>#VALUE!</v>
      </c>
      <c r="G243" s="267"/>
    </row>
    <row r="244" spans="1:7" x14ac:dyDescent="0.25">
      <c r="A244" t="s">
        <v>16562</v>
      </c>
      <c r="B244" t="s">
        <v>16562</v>
      </c>
      <c r="C244" t="e">
        <f t="shared" si="18"/>
        <v>#VALUE!</v>
      </c>
      <c r="D244">
        <f t="shared" si="17"/>
        <v>24</v>
      </c>
      <c r="E244" t="e">
        <f t="shared" si="19"/>
        <v>#VALUE!</v>
      </c>
      <c r="F244" t="e">
        <f t="shared" si="20"/>
        <v>#VALUE!</v>
      </c>
      <c r="G244" s="267"/>
    </row>
    <row r="245" spans="1:7" s="2785" customFormat="1" x14ac:dyDescent="0.25">
      <c r="A245" s="2785" t="s">
        <v>16729</v>
      </c>
      <c r="B245" s="2785" t="s">
        <v>16729</v>
      </c>
      <c r="C245" s="2785" t="e">
        <f t="shared" si="18"/>
        <v>#VALUE!</v>
      </c>
      <c r="D245" s="2785">
        <f t="shared" si="17"/>
        <v>32</v>
      </c>
      <c r="E245" s="2785" t="e">
        <f t="shared" si="19"/>
        <v>#VALUE!</v>
      </c>
      <c r="F245" s="2785" t="str">
        <f>A245</f>
        <v>#Enregistrement APL_D253.WP file</v>
      </c>
      <c r="G245" s="2785" t="s">
        <v>16729</v>
      </c>
    </row>
    <row r="246" spans="1:7" x14ac:dyDescent="0.25">
      <c r="A246" t="s">
        <v>16562</v>
      </c>
      <c r="B246" t="s">
        <v>16562</v>
      </c>
      <c r="C246" t="e">
        <f t="shared" si="18"/>
        <v>#VALUE!</v>
      </c>
      <c r="D246">
        <f t="shared" si="17"/>
        <v>24</v>
      </c>
      <c r="E246" t="e">
        <f t="shared" si="19"/>
        <v>#VALUE!</v>
      </c>
      <c r="F246" t="e">
        <f t="shared" si="20"/>
        <v>#VALUE!</v>
      </c>
      <c r="G246" s="267"/>
    </row>
    <row r="247" spans="1:7" x14ac:dyDescent="0.25">
      <c r="A247" t="s">
        <v>17411</v>
      </c>
      <c r="B247" t="s">
        <v>16730</v>
      </c>
      <c r="C247">
        <f t="shared" si="18"/>
        <v>17</v>
      </c>
      <c r="D247">
        <f t="shared" si="17"/>
        <v>44</v>
      </c>
      <c r="E247">
        <f t="shared" si="19"/>
        <v>27</v>
      </c>
      <c r="F247" t="str">
        <f t="shared" si="20"/>
        <v>Param. gestion surveillance</v>
      </c>
      <c r="G247" s="267" t="s">
        <v>18021</v>
      </c>
    </row>
    <row r="248" spans="1:7" x14ac:dyDescent="0.25">
      <c r="C248" t="e">
        <f t="shared" si="18"/>
        <v>#VALUE!</v>
      </c>
      <c r="D248">
        <f t="shared" si="17"/>
        <v>0</v>
      </c>
      <c r="E248" t="e">
        <f t="shared" si="19"/>
        <v>#VALUE!</v>
      </c>
      <c r="F248" t="e">
        <f t="shared" si="20"/>
        <v>#VALUE!</v>
      </c>
      <c r="G248" s="267"/>
    </row>
    <row r="249" spans="1:7" x14ac:dyDescent="0.25">
      <c r="A249" t="s">
        <v>16565</v>
      </c>
      <c r="B249" t="s">
        <v>16565</v>
      </c>
      <c r="C249" t="e">
        <f t="shared" si="18"/>
        <v>#VALUE!</v>
      </c>
      <c r="D249">
        <f t="shared" si="17"/>
        <v>29</v>
      </c>
      <c r="E249" t="e">
        <f t="shared" si="19"/>
        <v>#VALUE!</v>
      </c>
      <c r="F249" t="e">
        <f t="shared" si="20"/>
        <v>#VALUE!</v>
      </c>
      <c r="G249" s="267"/>
    </row>
    <row r="250" spans="1:7" x14ac:dyDescent="0.25">
      <c r="A250" t="s">
        <v>17412</v>
      </c>
      <c r="B250" t="s">
        <v>16731</v>
      </c>
      <c r="C250">
        <f t="shared" si="18"/>
        <v>11</v>
      </c>
      <c r="D250">
        <f t="shared" ref="D250:D313" si="21">LEN(A250)</f>
        <v>20</v>
      </c>
      <c r="E250">
        <f t="shared" si="19"/>
        <v>9</v>
      </c>
      <c r="F250" t="str">
        <f t="shared" si="20"/>
        <v>Num_Carte</v>
      </c>
      <c r="G250" s="267" t="s">
        <v>18022</v>
      </c>
    </row>
    <row r="251" spans="1:7" x14ac:dyDescent="0.25">
      <c r="A251" t="s">
        <v>17413</v>
      </c>
      <c r="B251" t="s">
        <v>16732</v>
      </c>
      <c r="C251">
        <f t="shared" si="18"/>
        <v>12</v>
      </c>
      <c r="D251">
        <f t="shared" si="21"/>
        <v>16</v>
      </c>
      <c r="E251">
        <f t="shared" si="19"/>
        <v>4</v>
      </c>
      <c r="F251" t="str">
        <f t="shared" si="20"/>
        <v>NIV.</v>
      </c>
      <c r="G251" s="267" t="s">
        <v>18023</v>
      </c>
    </row>
    <row r="252" spans="1:7" x14ac:dyDescent="0.25">
      <c r="C252" t="e">
        <f t="shared" si="18"/>
        <v>#VALUE!</v>
      </c>
      <c r="D252">
        <f t="shared" si="21"/>
        <v>0</v>
      </c>
      <c r="E252" t="e">
        <f t="shared" si="19"/>
        <v>#VALUE!</v>
      </c>
      <c r="F252" t="e">
        <f t="shared" si="20"/>
        <v>#VALUE!</v>
      </c>
      <c r="G252" s="267"/>
    </row>
    <row r="253" spans="1:7" x14ac:dyDescent="0.25">
      <c r="A253" t="s">
        <v>16562</v>
      </c>
      <c r="B253" t="s">
        <v>16562</v>
      </c>
      <c r="C253" t="e">
        <f t="shared" ref="C253:C316" si="22">SEARCH(":",A253,1)</f>
        <v>#VALUE!</v>
      </c>
      <c r="D253">
        <f t="shared" si="21"/>
        <v>24</v>
      </c>
      <c r="E253" t="e">
        <f t="shared" ref="E253:E316" si="23">D253-C253</f>
        <v>#VALUE!</v>
      </c>
      <c r="F253" t="e">
        <f t="shared" ref="F253:F316" si="24">RIGHT(A253,E253)</f>
        <v>#VALUE!</v>
      </c>
      <c r="G253" s="267"/>
    </row>
    <row r="254" spans="1:7" s="2785" customFormat="1" x14ac:dyDescent="0.25">
      <c r="A254" s="2785" t="s">
        <v>16733</v>
      </c>
      <c r="B254" s="2785" t="s">
        <v>16733</v>
      </c>
      <c r="C254" s="2785" t="e">
        <f t="shared" si="22"/>
        <v>#VALUE!</v>
      </c>
      <c r="D254" s="2785">
        <f t="shared" si="21"/>
        <v>47</v>
      </c>
      <c r="E254" s="2785" t="e">
        <f t="shared" si="23"/>
        <v>#VALUE!</v>
      </c>
      <c r="F254" s="2785" t="str">
        <f>A254</f>
        <v>#Enregistrement APK_D761.WP et EPK_D782.WP file</v>
      </c>
      <c r="G254" s="2785" t="s">
        <v>16733</v>
      </c>
    </row>
    <row r="255" spans="1:7" x14ac:dyDescent="0.25">
      <c r="A255" t="s">
        <v>16562</v>
      </c>
      <c r="B255" t="s">
        <v>16562</v>
      </c>
      <c r="C255" t="e">
        <f t="shared" si="22"/>
        <v>#VALUE!</v>
      </c>
      <c r="D255">
        <f t="shared" si="21"/>
        <v>24</v>
      </c>
      <c r="E255" t="e">
        <f t="shared" si="23"/>
        <v>#VALUE!</v>
      </c>
      <c r="F255" t="e">
        <f t="shared" si="24"/>
        <v>#VALUE!</v>
      </c>
      <c r="G255" s="267"/>
    </row>
    <row r="256" spans="1:7" x14ac:dyDescent="0.25">
      <c r="A256" t="s">
        <v>17414</v>
      </c>
      <c r="B256" t="s">
        <v>16734</v>
      </c>
      <c r="C256">
        <f t="shared" si="22"/>
        <v>21</v>
      </c>
      <c r="D256">
        <f t="shared" si="21"/>
        <v>45</v>
      </c>
      <c r="E256">
        <f t="shared" si="23"/>
        <v>24</v>
      </c>
      <c r="F256" t="str">
        <f t="shared" si="24"/>
        <v>Param. gestion des clefs</v>
      </c>
      <c r="G256" s="267" t="s">
        <v>18024</v>
      </c>
    </row>
    <row r="257" spans="1:7" x14ac:dyDescent="0.25">
      <c r="C257" t="e">
        <f t="shared" si="22"/>
        <v>#VALUE!</v>
      </c>
      <c r="D257">
        <f t="shared" si="21"/>
        <v>0</v>
      </c>
      <c r="E257" t="e">
        <f t="shared" si="23"/>
        <v>#VALUE!</v>
      </c>
      <c r="F257" t="e">
        <f t="shared" si="24"/>
        <v>#VALUE!</v>
      </c>
      <c r="G257" s="267"/>
    </row>
    <row r="258" spans="1:7" x14ac:dyDescent="0.25">
      <c r="A258" t="s">
        <v>16565</v>
      </c>
      <c r="B258" t="s">
        <v>16565</v>
      </c>
      <c r="C258" t="e">
        <f t="shared" si="22"/>
        <v>#VALUE!</v>
      </c>
      <c r="D258">
        <f t="shared" si="21"/>
        <v>29</v>
      </c>
      <c r="E258" t="e">
        <f t="shared" si="23"/>
        <v>#VALUE!</v>
      </c>
      <c r="F258" t="e">
        <f t="shared" si="24"/>
        <v>#VALUE!</v>
      </c>
      <c r="G258" s="267"/>
    </row>
    <row r="259" spans="1:7" x14ac:dyDescent="0.25">
      <c r="A259" t="s">
        <v>17415</v>
      </c>
      <c r="B259" t="s">
        <v>16735</v>
      </c>
      <c r="C259">
        <f t="shared" si="22"/>
        <v>13</v>
      </c>
      <c r="D259">
        <f t="shared" si="21"/>
        <v>16</v>
      </c>
      <c r="E259">
        <f t="shared" si="23"/>
        <v>3</v>
      </c>
      <c r="F259" t="str">
        <f t="shared" si="24"/>
        <v>RID</v>
      </c>
      <c r="G259" s="267" t="s">
        <v>1566</v>
      </c>
    </row>
    <row r="260" spans="1:7" x14ac:dyDescent="0.25">
      <c r="A260" t="s">
        <v>17416</v>
      </c>
      <c r="B260" t="s">
        <v>16736</v>
      </c>
      <c r="C260">
        <f t="shared" si="22"/>
        <v>12</v>
      </c>
      <c r="D260">
        <f t="shared" si="21"/>
        <v>21</v>
      </c>
      <c r="E260">
        <f t="shared" si="23"/>
        <v>9</v>
      </c>
      <c r="F260" t="str">
        <f t="shared" si="24"/>
        <v>Presta-B0</v>
      </c>
      <c r="G260" s="267" t="s">
        <v>18025</v>
      </c>
    </row>
    <row r="261" spans="1:7" x14ac:dyDescent="0.25">
      <c r="A261" t="s">
        <v>17417</v>
      </c>
      <c r="B261" t="s">
        <v>16737</v>
      </c>
      <c r="C261">
        <f t="shared" si="22"/>
        <v>12</v>
      </c>
      <c r="D261">
        <f t="shared" si="21"/>
        <v>16</v>
      </c>
      <c r="E261">
        <f t="shared" si="23"/>
        <v>4</v>
      </c>
      <c r="F261" t="str">
        <f t="shared" si="24"/>
        <v>FVAL</v>
      </c>
      <c r="G261" s="267" t="s">
        <v>18026</v>
      </c>
    </row>
    <row r="262" spans="1:7" x14ac:dyDescent="0.25">
      <c r="A262" t="s">
        <v>17418</v>
      </c>
      <c r="B262" t="s">
        <v>16738</v>
      </c>
      <c r="C262">
        <f t="shared" si="22"/>
        <v>11</v>
      </c>
      <c r="D262">
        <f t="shared" si="21"/>
        <v>16</v>
      </c>
      <c r="E262">
        <f t="shared" si="23"/>
        <v>5</v>
      </c>
      <c r="F262" t="str">
        <f t="shared" si="24"/>
        <v>INDEX</v>
      </c>
      <c r="G262" s="267" t="s">
        <v>18027</v>
      </c>
    </row>
    <row r="263" spans="1:7" x14ac:dyDescent="0.25">
      <c r="A263" t="s">
        <v>17419</v>
      </c>
      <c r="B263" t="s">
        <v>16739</v>
      </c>
      <c r="C263">
        <f t="shared" si="22"/>
        <v>10</v>
      </c>
      <c r="D263">
        <f t="shared" si="21"/>
        <v>14</v>
      </c>
      <c r="E263">
        <f t="shared" si="23"/>
        <v>4</v>
      </c>
      <c r="F263" t="str">
        <f t="shared" si="24"/>
        <v>EXPO</v>
      </c>
      <c r="G263" s="267" t="s">
        <v>18028</v>
      </c>
    </row>
    <row r="264" spans="1:7" x14ac:dyDescent="0.25">
      <c r="A264" t="s">
        <v>17420</v>
      </c>
      <c r="B264" t="s">
        <v>16740</v>
      </c>
      <c r="C264">
        <f t="shared" si="22"/>
        <v>15</v>
      </c>
      <c r="D264">
        <f t="shared" si="21"/>
        <v>17</v>
      </c>
      <c r="E264">
        <f t="shared" si="23"/>
        <v>2</v>
      </c>
      <c r="F264" t="str">
        <f t="shared" si="24"/>
        <v>LM</v>
      </c>
      <c r="G264" s="267" t="s">
        <v>13508</v>
      </c>
    </row>
    <row r="265" spans="1:7" x14ac:dyDescent="0.25">
      <c r="A265" t="s">
        <v>17421</v>
      </c>
      <c r="B265" t="s">
        <v>16741</v>
      </c>
      <c r="C265">
        <f t="shared" si="22"/>
        <v>12</v>
      </c>
      <c r="D265">
        <f t="shared" si="21"/>
        <v>18</v>
      </c>
      <c r="E265">
        <f t="shared" si="23"/>
        <v>6</v>
      </c>
      <c r="F265" t="str">
        <f t="shared" si="24"/>
        <v>MODULO</v>
      </c>
      <c r="G265" s="267" t="s">
        <v>18029</v>
      </c>
    </row>
    <row r="266" spans="1:7" x14ac:dyDescent="0.25">
      <c r="A266" t="s">
        <v>17422</v>
      </c>
      <c r="B266" t="s">
        <v>16742</v>
      </c>
      <c r="C266">
        <f t="shared" si="22"/>
        <v>16</v>
      </c>
      <c r="D266">
        <f t="shared" si="21"/>
        <v>31</v>
      </c>
      <c r="E266">
        <f t="shared" si="23"/>
        <v>15</v>
      </c>
      <c r="F266" t="str">
        <f t="shared" si="24"/>
        <v>CMPL_MODULO-EMV</v>
      </c>
      <c r="G266" s="267" t="s">
        <v>18030</v>
      </c>
    </row>
    <row r="267" spans="1:7" x14ac:dyDescent="0.25">
      <c r="C267" t="e">
        <f t="shared" si="22"/>
        <v>#VALUE!</v>
      </c>
      <c r="D267">
        <f t="shared" si="21"/>
        <v>0</v>
      </c>
      <c r="E267" t="e">
        <f t="shared" si="23"/>
        <v>#VALUE!</v>
      </c>
      <c r="F267" t="e">
        <f t="shared" si="24"/>
        <v>#VALUE!</v>
      </c>
      <c r="G267" s="267"/>
    </row>
    <row r="268" spans="1:7" x14ac:dyDescent="0.25">
      <c r="A268" t="s">
        <v>16562</v>
      </c>
      <c r="B268" t="s">
        <v>16562</v>
      </c>
      <c r="C268" t="e">
        <f t="shared" si="22"/>
        <v>#VALUE!</v>
      </c>
      <c r="D268">
        <f t="shared" si="21"/>
        <v>24</v>
      </c>
      <c r="E268" t="e">
        <f t="shared" si="23"/>
        <v>#VALUE!</v>
      </c>
      <c r="F268" t="e">
        <f t="shared" si="24"/>
        <v>#VALUE!</v>
      </c>
      <c r="G268" s="267"/>
    </row>
    <row r="269" spans="1:7" s="2785" customFormat="1" x14ac:dyDescent="0.25">
      <c r="A269" s="2785" t="s">
        <v>16743</v>
      </c>
      <c r="B269" s="2785" t="s">
        <v>16743</v>
      </c>
      <c r="C269" s="2785" t="e">
        <f t="shared" si="22"/>
        <v>#VALUE!</v>
      </c>
      <c r="D269" s="2785">
        <f t="shared" si="21"/>
        <v>47</v>
      </c>
      <c r="E269" s="2785" t="e">
        <f t="shared" si="23"/>
        <v>#VALUE!</v>
      </c>
      <c r="F269" s="2785" t="str">
        <f>A269</f>
        <v>#Enregistrement TIC_D755.WP et COR_D756.WP file</v>
      </c>
      <c r="G269" s="2785" t="s">
        <v>16743</v>
      </c>
    </row>
    <row r="270" spans="1:7" x14ac:dyDescent="0.25">
      <c r="A270" t="s">
        <v>16562</v>
      </c>
      <c r="B270" t="s">
        <v>16562</v>
      </c>
      <c r="C270" t="e">
        <f t="shared" si="22"/>
        <v>#VALUE!</v>
      </c>
      <c r="D270">
        <f t="shared" si="21"/>
        <v>24</v>
      </c>
      <c r="E270" t="e">
        <f t="shared" si="23"/>
        <v>#VALUE!</v>
      </c>
      <c r="F270" t="e">
        <f t="shared" si="24"/>
        <v>#VALUE!</v>
      </c>
      <c r="G270" s="267"/>
    </row>
    <row r="271" spans="1:7" x14ac:dyDescent="0.25">
      <c r="A271" t="s">
        <v>17423</v>
      </c>
      <c r="B271" t="s">
        <v>16744</v>
      </c>
      <c r="C271">
        <f t="shared" si="22"/>
        <v>21</v>
      </c>
      <c r="D271">
        <f t="shared" si="21"/>
        <v>50</v>
      </c>
      <c r="E271">
        <f t="shared" si="23"/>
        <v>29</v>
      </c>
      <c r="F271" t="str">
        <f t="shared" si="24"/>
        <v>Format ticket et compte rendu</v>
      </c>
      <c r="G271" s="267" t="s">
        <v>18031</v>
      </c>
    </row>
    <row r="272" spans="1:7" x14ac:dyDescent="0.25">
      <c r="C272" t="e">
        <f t="shared" si="22"/>
        <v>#VALUE!</v>
      </c>
      <c r="D272">
        <f t="shared" si="21"/>
        <v>0</v>
      </c>
      <c r="E272" t="e">
        <f t="shared" si="23"/>
        <v>#VALUE!</v>
      </c>
      <c r="F272" t="e">
        <f t="shared" si="24"/>
        <v>#VALUE!</v>
      </c>
      <c r="G272" s="267"/>
    </row>
    <row r="273" spans="1:7" x14ac:dyDescent="0.25">
      <c r="A273" t="s">
        <v>16565</v>
      </c>
      <c r="B273" t="s">
        <v>16565</v>
      </c>
      <c r="C273" t="e">
        <f t="shared" si="22"/>
        <v>#VALUE!</v>
      </c>
      <c r="D273">
        <f t="shared" si="21"/>
        <v>29</v>
      </c>
      <c r="E273" t="e">
        <f t="shared" si="23"/>
        <v>#VALUE!</v>
      </c>
      <c r="F273" t="e">
        <f t="shared" si="24"/>
        <v>#VALUE!</v>
      </c>
      <c r="G273" s="267"/>
    </row>
    <row r="274" spans="1:7" x14ac:dyDescent="0.25">
      <c r="A274" t="s">
        <v>17424</v>
      </c>
      <c r="B274" t="s">
        <v>16745</v>
      </c>
      <c r="C274">
        <f t="shared" si="22"/>
        <v>12</v>
      </c>
      <c r="D274">
        <f t="shared" si="21"/>
        <v>25</v>
      </c>
      <c r="E274">
        <f t="shared" si="23"/>
        <v>13</v>
      </c>
      <c r="F274" t="str">
        <f t="shared" si="24"/>
        <v>Format-entete</v>
      </c>
      <c r="G274" s="267" t="s">
        <v>18032</v>
      </c>
    </row>
    <row r="275" spans="1:7" x14ac:dyDescent="0.25">
      <c r="A275" t="s">
        <v>17425</v>
      </c>
      <c r="B275" t="s">
        <v>16746</v>
      </c>
      <c r="C275">
        <f t="shared" si="22"/>
        <v>10</v>
      </c>
      <c r="D275">
        <f t="shared" si="21"/>
        <v>21</v>
      </c>
      <c r="E275">
        <f t="shared" si="23"/>
        <v>11</v>
      </c>
      <c r="F275" t="str">
        <f t="shared" si="24"/>
        <v>Format-pied</v>
      </c>
      <c r="G275" s="267" t="s">
        <v>18033</v>
      </c>
    </row>
    <row r="276" spans="1:7" x14ac:dyDescent="0.25">
      <c r="C276" t="e">
        <f t="shared" si="22"/>
        <v>#VALUE!</v>
      </c>
      <c r="D276">
        <f t="shared" si="21"/>
        <v>0</v>
      </c>
      <c r="E276" t="e">
        <f t="shared" si="23"/>
        <v>#VALUE!</v>
      </c>
      <c r="F276" t="e">
        <f t="shared" si="24"/>
        <v>#VALUE!</v>
      </c>
      <c r="G276" s="267"/>
    </row>
    <row r="277" spans="1:7" x14ac:dyDescent="0.25">
      <c r="A277" t="s">
        <v>16562</v>
      </c>
      <c r="B277" t="s">
        <v>16562</v>
      </c>
      <c r="C277" t="e">
        <f t="shared" si="22"/>
        <v>#VALUE!</v>
      </c>
      <c r="D277">
        <f t="shared" si="21"/>
        <v>24</v>
      </c>
      <c r="E277" t="e">
        <f t="shared" si="23"/>
        <v>#VALUE!</v>
      </c>
      <c r="F277" t="e">
        <f t="shared" si="24"/>
        <v>#VALUE!</v>
      </c>
      <c r="G277" s="267"/>
    </row>
    <row r="278" spans="1:7" s="2785" customFormat="1" x14ac:dyDescent="0.25">
      <c r="A278" s="2785" t="s">
        <v>16747</v>
      </c>
      <c r="B278" s="2785" t="s">
        <v>16747</v>
      </c>
      <c r="C278" s="2785" t="e">
        <f t="shared" si="22"/>
        <v>#VALUE!</v>
      </c>
      <c r="D278" s="2785">
        <f t="shared" si="21"/>
        <v>47</v>
      </c>
      <c r="E278" s="2785" t="e">
        <f t="shared" si="23"/>
        <v>#VALUE!</v>
      </c>
      <c r="F278" s="2785" t="str">
        <f>A278</f>
        <v>#Enregistrement AMP_D771.WP et AML_D773.WP file</v>
      </c>
      <c r="G278" s="2785" t="s">
        <v>16747</v>
      </c>
    </row>
    <row r="279" spans="1:7" x14ac:dyDescent="0.25">
      <c r="A279" t="s">
        <v>16562</v>
      </c>
      <c r="B279" t="s">
        <v>16562</v>
      </c>
      <c r="C279" t="e">
        <f t="shared" si="22"/>
        <v>#VALUE!</v>
      </c>
      <c r="D279">
        <f t="shared" si="21"/>
        <v>24</v>
      </c>
      <c r="E279" t="e">
        <f t="shared" si="23"/>
        <v>#VALUE!</v>
      </c>
      <c r="F279" t="e">
        <f t="shared" si="24"/>
        <v>#VALUE!</v>
      </c>
      <c r="G279" s="267"/>
    </row>
    <row r="280" spans="1:7" x14ac:dyDescent="0.25">
      <c r="A280" t="s">
        <v>17426</v>
      </c>
      <c r="B280" t="s">
        <v>16748</v>
      </c>
      <c r="C280">
        <f t="shared" si="22"/>
        <v>21</v>
      </c>
      <c r="D280">
        <f t="shared" si="21"/>
        <v>49</v>
      </c>
      <c r="E280">
        <f t="shared" si="23"/>
        <v>28</v>
      </c>
      <c r="F280" t="str">
        <f t="shared" si="24"/>
        <v>Gestion mes. port. et s.acc.</v>
      </c>
      <c r="G280" s="267" t="s">
        <v>18034</v>
      </c>
    </row>
    <row r="281" spans="1:7" x14ac:dyDescent="0.25">
      <c r="C281" t="e">
        <f t="shared" si="22"/>
        <v>#VALUE!</v>
      </c>
      <c r="D281">
        <f t="shared" si="21"/>
        <v>0</v>
      </c>
      <c r="E281" t="e">
        <f t="shared" si="23"/>
        <v>#VALUE!</v>
      </c>
      <c r="F281" t="e">
        <f t="shared" si="24"/>
        <v>#VALUE!</v>
      </c>
      <c r="G281" s="267"/>
    </row>
    <row r="282" spans="1:7" x14ac:dyDescent="0.25">
      <c r="A282" t="s">
        <v>16565</v>
      </c>
      <c r="B282" t="s">
        <v>16565</v>
      </c>
      <c r="C282" t="e">
        <f t="shared" si="22"/>
        <v>#VALUE!</v>
      </c>
      <c r="D282">
        <f t="shared" si="21"/>
        <v>29</v>
      </c>
      <c r="E282" t="e">
        <f t="shared" si="23"/>
        <v>#VALUE!</v>
      </c>
      <c r="F282" t="e">
        <f t="shared" si="24"/>
        <v>#VALUE!</v>
      </c>
      <c r="G282" s="267"/>
    </row>
    <row r="283" spans="1:7" x14ac:dyDescent="0.25">
      <c r="A283" t="s">
        <v>17427</v>
      </c>
      <c r="B283" t="s">
        <v>16749</v>
      </c>
      <c r="C283">
        <f t="shared" si="22"/>
        <v>9</v>
      </c>
      <c r="D283">
        <f t="shared" si="21"/>
        <v>12</v>
      </c>
      <c r="E283">
        <f t="shared" si="23"/>
        <v>3</v>
      </c>
      <c r="F283" t="str">
        <f t="shared" si="24"/>
        <v>CLA</v>
      </c>
      <c r="G283" s="267" t="s">
        <v>8747</v>
      </c>
    </row>
    <row r="284" spans="1:7" x14ac:dyDescent="0.25">
      <c r="A284" t="s">
        <v>17428</v>
      </c>
      <c r="B284" t="s">
        <v>16750</v>
      </c>
      <c r="C284">
        <f t="shared" si="22"/>
        <v>11</v>
      </c>
      <c r="D284">
        <f t="shared" si="21"/>
        <v>14</v>
      </c>
      <c r="E284">
        <f t="shared" si="23"/>
        <v>3</v>
      </c>
      <c r="F284" t="str">
        <f t="shared" si="24"/>
        <v>ABR</v>
      </c>
      <c r="G284" s="267" t="s">
        <v>18035</v>
      </c>
    </row>
    <row r="285" spans="1:7" x14ac:dyDescent="0.25">
      <c r="C285" t="e">
        <f t="shared" si="22"/>
        <v>#VALUE!</v>
      </c>
      <c r="D285">
        <f t="shared" si="21"/>
        <v>0</v>
      </c>
      <c r="E285" t="e">
        <f t="shared" si="23"/>
        <v>#VALUE!</v>
      </c>
      <c r="F285" t="e">
        <f t="shared" si="24"/>
        <v>#VALUE!</v>
      </c>
      <c r="G285" s="267"/>
    </row>
    <row r="286" spans="1:7" x14ac:dyDescent="0.25">
      <c r="A286" t="s">
        <v>16562</v>
      </c>
      <c r="B286" t="s">
        <v>16562</v>
      </c>
      <c r="C286" t="e">
        <f t="shared" si="22"/>
        <v>#VALUE!</v>
      </c>
      <c r="D286">
        <f t="shared" si="21"/>
        <v>24</v>
      </c>
      <c r="E286" t="e">
        <f t="shared" si="23"/>
        <v>#VALUE!</v>
      </c>
      <c r="F286" t="e">
        <f t="shared" si="24"/>
        <v>#VALUE!</v>
      </c>
      <c r="G286" s="267"/>
    </row>
    <row r="287" spans="1:7" s="2785" customFormat="1" x14ac:dyDescent="0.25">
      <c r="A287" s="2785" t="s">
        <v>16751</v>
      </c>
      <c r="B287" s="2785" t="s">
        <v>16751</v>
      </c>
      <c r="C287" s="2785" t="e">
        <f t="shared" si="22"/>
        <v>#VALUE!</v>
      </c>
      <c r="D287" s="2785">
        <f t="shared" si="21"/>
        <v>32</v>
      </c>
      <c r="E287" s="2785" t="e">
        <f t="shared" si="23"/>
        <v>#VALUE!</v>
      </c>
      <c r="F287" s="2785" t="str">
        <f>A287</f>
        <v>#Enregistrement EPV_D787.WP file</v>
      </c>
      <c r="G287" s="2785" t="s">
        <v>16751</v>
      </c>
    </row>
    <row r="288" spans="1:7" x14ac:dyDescent="0.25">
      <c r="A288" t="s">
        <v>16562</v>
      </c>
      <c r="B288" t="s">
        <v>16562</v>
      </c>
      <c r="C288" t="e">
        <f t="shared" si="22"/>
        <v>#VALUE!</v>
      </c>
      <c r="D288">
        <f t="shared" si="21"/>
        <v>24</v>
      </c>
      <c r="E288" t="e">
        <f t="shared" si="23"/>
        <v>#VALUE!</v>
      </c>
      <c r="F288" t="e">
        <f t="shared" si="24"/>
        <v>#VALUE!</v>
      </c>
      <c r="G288" s="267"/>
    </row>
    <row r="289" spans="1:7" x14ac:dyDescent="0.25">
      <c r="A289" t="s">
        <v>17429</v>
      </c>
      <c r="B289" t="s">
        <v>16752</v>
      </c>
      <c r="C289">
        <f t="shared" si="22"/>
        <v>17</v>
      </c>
      <c r="D289">
        <f t="shared" si="21"/>
        <v>30</v>
      </c>
      <c r="E289">
        <f t="shared" si="23"/>
        <v>13</v>
      </c>
      <c r="F289" t="str">
        <f t="shared" si="24"/>
        <v>Liste app EMV</v>
      </c>
      <c r="G289" s="267" t="s">
        <v>18036</v>
      </c>
    </row>
    <row r="290" spans="1:7" x14ac:dyDescent="0.25">
      <c r="C290" t="e">
        <f t="shared" si="22"/>
        <v>#VALUE!</v>
      </c>
      <c r="D290">
        <f t="shared" si="21"/>
        <v>0</v>
      </c>
      <c r="E290" t="e">
        <f t="shared" si="23"/>
        <v>#VALUE!</v>
      </c>
      <c r="F290" t="e">
        <f t="shared" si="24"/>
        <v>#VALUE!</v>
      </c>
      <c r="G290" s="267"/>
    </row>
    <row r="291" spans="1:7" x14ac:dyDescent="0.25">
      <c r="A291" t="s">
        <v>16565</v>
      </c>
      <c r="B291" t="s">
        <v>16565</v>
      </c>
      <c r="C291" t="e">
        <f t="shared" si="22"/>
        <v>#VALUE!</v>
      </c>
      <c r="D291">
        <f t="shared" si="21"/>
        <v>29</v>
      </c>
      <c r="E291" t="e">
        <f t="shared" si="23"/>
        <v>#VALUE!</v>
      </c>
      <c r="F291" t="e">
        <f t="shared" si="24"/>
        <v>#VALUE!</v>
      </c>
      <c r="G291" s="267"/>
    </row>
    <row r="292" spans="1:7" x14ac:dyDescent="0.25">
      <c r="A292" t="s">
        <v>17430</v>
      </c>
      <c r="B292" t="s">
        <v>16753</v>
      </c>
      <c r="C292">
        <f t="shared" si="22"/>
        <v>13</v>
      </c>
      <c r="D292">
        <f t="shared" si="21"/>
        <v>16</v>
      </c>
      <c r="E292">
        <f t="shared" si="23"/>
        <v>3</v>
      </c>
      <c r="F292" t="str">
        <f t="shared" si="24"/>
        <v>RID</v>
      </c>
      <c r="G292" s="267" t="s">
        <v>1566</v>
      </c>
    </row>
    <row r="293" spans="1:7" x14ac:dyDescent="0.25">
      <c r="A293" t="s">
        <v>17431</v>
      </c>
      <c r="B293" t="s">
        <v>16754</v>
      </c>
      <c r="C293">
        <f t="shared" si="22"/>
        <v>13</v>
      </c>
      <c r="D293">
        <f t="shared" si="21"/>
        <v>16</v>
      </c>
      <c r="E293">
        <f t="shared" si="23"/>
        <v>3</v>
      </c>
      <c r="F293" t="str">
        <f t="shared" si="24"/>
        <v>PIX</v>
      </c>
      <c r="G293" s="267" t="s">
        <v>1554</v>
      </c>
    </row>
    <row r="294" spans="1:7" x14ac:dyDescent="0.25">
      <c r="A294" t="s">
        <v>17432</v>
      </c>
      <c r="B294" t="s">
        <v>16755</v>
      </c>
      <c r="C294">
        <f t="shared" si="22"/>
        <v>13</v>
      </c>
      <c r="D294">
        <f t="shared" si="21"/>
        <v>17</v>
      </c>
      <c r="E294">
        <f t="shared" si="23"/>
        <v>4</v>
      </c>
      <c r="F294" t="str">
        <f t="shared" si="24"/>
        <v>VERS</v>
      </c>
      <c r="G294" s="267" t="s">
        <v>18037</v>
      </c>
    </row>
    <row r="295" spans="1:7" x14ac:dyDescent="0.25">
      <c r="A295" t="s">
        <v>17433</v>
      </c>
      <c r="B295" t="s">
        <v>16756</v>
      </c>
      <c r="C295">
        <f t="shared" si="22"/>
        <v>14</v>
      </c>
      <c r="D295">
        <f t="shared" si="21"/>
        <v>15</v>
      </c>
      <c r="E295">
        <f t="shared" si="23"/>
        <v>1</v>
      </c>
      <c r="F295" t="str">
        <f t="shared" si="24"/>
        <v>P</v>
      </c>
      <c r="G295" s="267" t="s">
        <v>18038</v>
      </c>
    </row>
    <row r="296" spans="1:7" x14ac:dyDescent="0.25">
      <c r="A296" t="s">
        <v>17434</v>
      </c>
      <c r="B296" t="s">
        <v>16757</v>
      </c>
      <c r="C296">
        <f t="shared" si="22"/>
        <v>13</v>
      </c>
      <c r="D296">
        <f t="shared" si="21"/>
        <v>14</v>
      </c>
      <c r="E296">
        <f t="shared" si="23"/>
        <v>1</v>
      </c>
      <c r="F296" t="str">
        <f t="shared" si="24"/>
        <v>F</v>
      </c>
      <c r="G296" s="267" t="s">
        <v>24</v>
      </c>
    </row>
    <row r="297" spans="1:7" x14ac:dyDescent="0.25">
      <c r="C297" t="e">
        <f t="shared" si="22"/>
        <v>#VALUE!</v>
      </c>
      <c r="D297">
        <f t="shared" si="21"/>
        <v>0</v>
      </c>
      <c r="E297" t="e">
        <f t="shared" si="23"/>
        <v>#VALUE!</v>
      </c>
      <c r="F297" t="e">
        <f t="shared" si="24"/>
        <v>#VALUE!</v>
      </c>
      <c r="G297" s="267"/>
    </row>
    <row r="298" spans="1:7" x14ac:dyDescent="0.25">
      <c r="A298" t="s">
        <v>16562</v>
      </c>
      <c r="B298" t="s">
        <v>16562</v>
      </c>
      <c r="C298" t="e">
        <f t="shared" si="22"/>
        <v>#VALUE!</v>
      </c>
      <c r="D298">
        <f t="shared" si="21"/>
        <v>24</v>
      </c>
      <c r="E298" t="e">
        <f t="shared" si="23"/>
        <v>#VALUE!</v>
      </c>
      <c r="F298" t="e">
        <f t="shared" si="24"/>
        <v>#VALUE!</v>
      </c>
      <c r="G298" s="267"/>
    </row>
    <row r="299" spans="1:7" s="2785" customFormat="1" x14ac:dyDescent="0.25">
      <c r="A299" s="2785" t="s">
        <v>16758</v>
      </c>
      <c r="B299" s="2785" t="s">
        <v>16758</v>
      </c>
      <c r="C299" s="2785" t="e">
        <f t="shared" si="22"/>
        <v>#VALUE!</v>
      </c>
      <c r="D299" s="2785">
        <f t="shared" si="21"/>
        <v>32</v>
      </c>
      <c r="E299" s="2785" t="e">
        <f t="shared" si="23"/>
        <v>#VALUE!</v>
      </c>
      <c r="F299" s="2785" t="str">
        <f>A299</f>
        <v>#Enregistrement EPT_D778.WP file</v>
      </c>
      <c r="G299" s="2785" t="s">
        <v>16758</v>
      </c>
    </row>
    <row r="300" spans="1:7" x14ac:dyDescent="0.25">
      <c r="A300" t="s">
        <v>16562</v>
      </c>
      <c r="B300" t="s">
        <v>16562</v>
      </c>
      <c r="C300" t="e">
        <f t="shared" si="22"/>
        <v>#VALUE!</v>
      </c>
      <c r="D300">
        <f t="shared" si="21"/>
        <v>24</v>
      </c>
      <c r="E300" t="e">
        <f t="shared" si="23"/>
        <v>#VALUE!</v>
      </c>
      <c r="F300" t="e">
        <f t="shared" si="24"/>
        <v>#VALUE!</v>
      </c>
      <c r="G300" s="267"/>
    </row>
    <row r="301" spans="1:7" x14ac:dyDescent="0.25">
      <c r="A301" t="s">
        <v>17435</v>
      </c>
      <c r="B301" t="s">
        <v>16759</v>
      </c>
      <c r="C301">
        <f t="shared" si="22"/>
        <v>17</v>
      </c>
      <c r="D301">
        <f t="shared" si="21"/>
        <v>27</v>
      </c>
      <c r="E301">
        <f t="shared" si="23"/>
        <v>10</v>
      </c>
      <c r="F301" t="str">
        <f t="shared" si="24"/>
        <v>Liste TACs</v>
      </c>
      <c r="G301" s="267" t="s">
        <v>18039</v>
      </c>
    </row>
    <row r="302" spans="1:7" x14ac:dyDescent="0.25">
      <c r="C302" t="e">
        <f t="shared" si="22"/>
        <v>#VALUE!</v>
      </c>
      <c r="D302">
        <f t="shared" si="21"/>
        <v>0</v>
      </c>
      <c r="E302" t="e">
        <f t="shared" si="23"/>
        <v>#VALUE!</v>
      </c>
      <c r="F302" t="e">
        <f t="shared" si="24"/>
        <v>#VALUE!</v>
      </c>
      <c r="G302" s="267"/>
    </row>
    <row r="303" spans="1:7" x14ac:dyDescent="0.25">
      <c r="A303" t="s">
        <v>16565</v>
      </c>
      <c r="B303" t="s">
        <v>16565</v>
      </c>
      <c r="C303" t="e">
        <f t="shared" si="22"/>
        <v>#VALUE!</v>
      </c>
      <c r="D303">
        <f t="shared" si="21"/>
        <v>29</v>
      </c>
      <c r="E303" t="e">
        <f t="shared" si="23"/>
        <v>#VALUE!</v>
      </c>
      <c r="F303" t="e">
        <f t="shared" si="24"/>
        <v>#VALUE!</v>
      </c>
      <c r="G303" s="267"/>
    </row>
    <row r="304" spans="1:7" x14ac:dyDescent="0.25">
      <c r="A304" t="s">
        <v>17436</v>
      </c>
      <c r="B304" t="s">
        <v>16760</v>
      </c>
      <c r="C304">
        <f t="shared" si="22"/>
        <v>13</v>
      </c>
      <c r="D304">
        <f t="shared" si="21"/>
        <v>16</v>
      </c>
      <c r="E304">
        <f t="shared" si="23"/>
        <v>3</v>
      </c>
      <c r="F304" t="str">
        <f t="shared" si="24"/>
        <v>RID</v>
      </c>
      <c r="G304" s="267" t="s">
        <v>1566</v>
      </c>
    </row>
    <row r="305" spans="1:7" x14ac:dyDescent="0.25">
      <c r="A305" t="s">
        <v>17437</v>
      </c>
      <c r="B305" t="s">
        <v>16761</v>
      </c>
      <c r="C305">
        <f t="shared" si="22"/>
        <v>13</v>
      </c>
      <c r="D305">
        <f t="shared" si="21"/>
        <v>16</v>
      </c>
      <c r="E305">
        <f t="shared" si="23"/>
        <v>3</v>
      </c>
      <c r="F305" t="str">
        <f t="shared" si="24"/>
        <v>PIX</v>
      </c>
      <c r="G305" s="267" t="s">
        <v>1554</v>
      </c>
    </row>
    <row r="306" spans="1:7" x14ac:dyDescent="0.25">
      <c r="A306" t="s">
        <v>17438</v>
      </c>
      <c r="B306" t="s">
        <v>16762</v>
      </c>
      <c r="C306">
        <f t="shared" si="22"/>
        <v>12</v>
      </c>
      <c r="D306">
        <f t="shared" si="21"/>
        <v>16</v>
      </c>
      <c r="E306">
        <f t="shared" si="23"/>
        <v>4</v>
      </c>
      <c r="F306" t="str">
        <f t="shared" si="24"/>
        <v>Deny</v>
      </c>
      <c r="G306" s="267" t="s">
        <v>18040</v>
      </c>
    </row>
    <row r="307" spans="1:7" x14ac:dyDescent="0.25">
      <c r="A307" t="s">
        <v>17439</v>
      </c>
      <c r="B307" t="s">
        <v>16763</v>
      </c>
      <c r="C307">
        <f t="shared" si="22"/>
        <v>12</v>
      </c>
      <c r="D307">
        <f t="shared" si="21"/>
        <v>17</v>
      </c>
      <c r="E307">
        <f t="shared" si="23"/>
        <v>5</v>
      </c>
      <c r="F307" t="str">
        <f t="shared" si="24"/>
        <v>Onlin</v>
      </c>
      <c r="G307" s="267" t="s">
        <v>18041</v>
      </c>
    </row>
    <row r="308" spans="1:7" x14ac:dyDescent="0.25">
      <c r="A308" t="s">
        <v>17440</v>
      </c>
      <c r="B308" t="s">
        <v>16764</v>
      </c>
      <c r="C308">
        <f t="shared" si="22"/>
        <v>13</v>
      </c>
      <c r="D308">
        <f t="shared" si="21"/>
        <v>18</v>
      </c>
      <c r="E308">
        <f t="shared" si="23"/>
        <v>5</v>
      </c>
      <c r="F308" t="str">
        <f t="shared" si="24"/>
        <v>Defau</v>
      </c>
      <c r="G308" s="267" t="s">
        <v>18042</v>
      </c>
    </row>
    <row r="309" spans="1:7" x14ac:dyDescent="0.25">
      <c r="C309" t="e">
        <f t="shared" si="22"/>
        <v>#VALUE!</v>
      </c>
      <c r="D309">
        <f t="shared" si="21"/>
        <v>0</v>
      </c>
      <c r="E309" t="e">
        <f t="shared" si="23"/>
        <v>#VALUE!</v>
      </c>
      <c r="F309" t="e">
        <f t="shared" si="24"/>
        <v>#VALUE!</v>
      </c>
      <c r="G309" s="267"/>
    </row>
    <row r="310" spans="1:7" x14ac:dyDescent="0.25">
      <c r="A310" t="s">
        <v>16562</v>
      </c>
      <c r="B310" t="s">
        <v>16562</v>
      </c>
      <c r="C310" t="e">
        <f t="shared" si="22"/>
        <v>#VALUE!</v>
      </c>
      <c r="D310">
        <f t="shared" si="21"/>
        <v>24</v>
      </c>
      <c r="E310" t="e">
        <f t="shared" si="23"/>
        <v>#VALUE!</v>
      </c>
      <c r="F310" t="e">
        <f t="shared" si="24"/>
        <v>#VALUE!</v>
      </c>
      <c r="G310" s="267"/>
    </row>
    <row r="311" spans="1:7" s="2785" customFormat="1" x14ac:dyDescent="0.25">
      <c r="A311" s="2785" t="s">
        <v>16765</v>
      </c>
      <c r="B311" s="2785" t="s">
        <v>16765</v>
      </c>
      <c r="C311" s="2785" t="e">
        <f t="shared" si="22"/>
        <v>#VALUE!</v>
      </c>
      <c r="D311" s="2785">
        <f t="shared" si="21"/>
        <v>32</v>
      </c>
      <c r="E311" s="2785" t="e">
        <f t="shared" si="23"/>
        <v>#VALUE!</v>
      </c>
      <c r="F311" s="2785" t="str">
        <f>A311</f>
        <v>#Enregistrement EPD_D600.WP file</v>
      </c>
      <c r="G311" s="2785" t="s">
        <v>16765</v>
      </c>
    </row>
    <row r="312" spans="1:7" x14ac:dyDescent="0.25">
      <c r="A312" t="s">
        <v>16562</v>
      </c>
      <c r="B312" t="s">
        <v>16562</v>
      </c>
      <c r="C312" t="e">
        <f t="shared" si="22"/>
        <v>#VALUE!</v>
      </c>
      <c r="D312">
        <f t="shared" si="21"/>
        <v>24</v>
      </c>
      <c r="E312" t="e">
        <f t="shared" si="23"/>
        <v>#VALUE!</v>
      </c>
      <c r="F312" t="e">
        <f t="shared" si="24"/>
        <v>#VALUE!</v>
      </c>
      <c r="G312" s="267"/>
    </row>
    <row r="313" spans="1:7" x14ac:dyDescent="0.25">
      <c r="A313" t="s">
        <v>17441</v>
      </c>
      <c r="B313" t="s">
        <v>16766</v>
      </c>
      <c r="C313">
        <f t="shared" si="22"/>
        <v>17</v>
      </c>
      <c r="D313">
        <f t="shared" si="21"/>
        <v>27</v>
      </c>
      <c r="E313">
        <f t="shared" si="23"/>
        <v>10</v>
      </c>
      <c r="F313" t="str">
        <f t="shared" si="24"/>
        <v>Liste DOLs</v>
      </c>
      <c r="G313" s="267" t="s">
        <v>18043</v>
      </c>
    </row>
    <row r="314" spans="1:7" x14ac:dyDescent="0.25">
      <c r="C314" t="e">
        <f t="shared" si="22"/>
        <v>#VALUE!</v>
      </c>
      <c r="D314">
        <f t="shared" ref="D314:D377" si="25">LEN(A314)</f>
        <v>0</v>
      </c>
      <c r="E314" t="e">
        <f t="shared" si="23"/>
        <v>#VALUE!</v>
      </c>
      <c r="F314" t="e">
        <f t="shared" si="24"/>
        <v>#VALUE!</v>
      </c>
      <c r="G314" s="267"/>
    </row>
    <row r="315" spans="1:7" x14ac:dyDescent="0.25">
      <c r="A315" t="s">
        <v>16565</v>
      </c>
      <c r="B315" t="s">
        <v>16565</v>
      </c>
      <c r="C315" t="e">
        <f t="shared" si="22"/>
        <v>#VALUE!</v>
      </c>
      <c r="D315">
        <f t="shared" si="25"/>
        <v>29</v>
      </c>
      <c r="E315" t="e">
        <f t="shared" si="23"/>
        <v>#VALUE!</v>
      </c>
      <c r="F315" t="e">
        <f t="shared" si="24"/>
        <v>#VALUE!</v>
      </c>
      <c r="G315" s="267"/>
    </row>
    <row r="316" spans="1:7" x14ac:dyDescent="0.25">
      <c r="A316" t="s">
        <v>17442</v>
      </c>
      <c r="B316" t="s">
        <v>16767</v>
      </c>
      <c r="C316">
        <f t="shared" si="22"/>
        <v>13</v>
      </c>
      <c r="D316">
        <f t="shared" si="25"/>
        <v>16</v>
      </c>
      <c r="E316">
        <f t="shared" si="23"/>
        <v>3</v>
      </c>
      <c r="F316" t="str">
        <f t="shared" si="24"/>
        <v>RID</v>
      </c>
      <c r="G316" s="267" t="s">
        <v>1566</v>
      </c>
    </row>
    <row r="317" spans="1:7" x14ac:dyDescent="0.25">
      <c r="A317" t="s">
        <v>17443</v>
      </c>
      <c r="B317" t="s">
        <v>16768</v>
      </c>
      <c r="C317">
        <f t="shared" ref="C317:C380" si="26">SEARCH(":",A317,1)</f>
        <v>13</v>
      </c>
      <c r="D317">
        <f t="shared" si="25"/>
        <v>16</v>
      </c>
      <c r="E317">
        <f t="shared" ref="E317:E380" si="27">D317-C317</f>
        <v>3</v>
      </c>
      <c r="F317" t="str">
        <f t="shared" ref="F317:F380" si="28">RIGHT(A317,E317)</f>
        <v>PIX</v>
      </c>
      <c r="G317" s="267" t="s">
        <v>1554</v>
      </c>
    </row>
    <row r="318" spans="1:7" x14ac:dyDescent="0.25">
      <c r="A318" t="s">
        <v>17444</v>
      </c>
      <c r="B318" t="s">
        <v>16769</v>
      </c>
      <c r="C318">
        <f t="shared" si="26"/>
        <v>13</v>
      </c>
      <c r="D318">
        <f t="shared" si="25"/>
        <v>14</v>
      </c>
      <c r="E318">
        <f t="shared" si="27"/>
        <v>1</v>
      </c>
      <c r="F318" t="str">
        <f t="shared" si="28"/>
        <v>T</v>
      </c>
      <c r="G318" s="267" t="s">
        <v>8673</v>
      </c>
    </row>
    <row r="319" spans="1:7" x14ac:dyDescent="0.25">
      <c r="A319" t="s">
        <v>17445</v>
      </c>
      <c r="B319" t="s">
        <v>16770</v>
      </c>
      <c r="C319">
        <f t="shared" si="26"/>
        <v>9</v>
      </c>
      <c r="D319">
        <f t="shared" si="25"/>
        <v>23</v>
      </c>
      <c r="E319">
        <f t="shared" si="27"/>
        <v>14</v>
      </c>
      <c r="F319" t="str">
        <f t="shared" si="28"/>
        <v>DOL_Par_Defaut</v>
      </c>
      <c r="G319" s="267" t="s">
        <v>18044</v>
      </c>
    </row>
    <row r="320" spans="1:7" x14ac:dyDescent="0.25">
      <c r="C320" t="e">
        <f t="shared" si="26"/>
        <v>#VALUE!</v>
      </c>
      <c r="D320">
        <f t="shared" si="25"/>
        <v>0</v>
      </c>
      <c r="E320" t="e">
        <f t="shared" si="27"/>
        <v>#VALUE!</v>
      </c>
      <c r="F320" t="e">
        <f t="shared" si="28"/>
        <v>#VALUE!</v>
      </c>
      <c r="G320" s="267"/>
    </row>
    <row r="321" spans="1:7" x14ac:dyDescent="0.25">
      <c r="A321" t="s">
        <v>16562</v>
      </c>
      <c r="B321" t="s">
        <v>16562</v>
      </c>
      <c r="C321" t="e">
        <f t="shared" si="26"/>
        <v>#VALUE!</v>
      </c>
      <c r="D321">
        <f t="shared" si="25"/>
        <v>24</v>
      </c>
      <c r="E321" t="e">
        <f t="shared" si="27"/>
        <v>#VALUE!</v>
      </c>
      <c r="F321" t="e">
        <f t="shared" si="28"/>
        <v>#VALUE!</v>
      </c>
      <c r="G321" s="267"/>
    </row>
    <row r="322" spans="1:7" s="2785" customFormat="1" x14ac:dyDescent="0.25">
      <c r="A322" s="2785" t="s">
        <v>16771</v>
      </c>
      <c r="B322" s="2785" t="s">
        <v>16771</v>
      </c>
      <c r="C322" s="2785" t="e">
        <f t="shared" si="26"/>
        <v>#VALUE!</v>
      </c>
      <c r="D322" s="2785">
        <f t="shared" si="25"/>
        <v>32</v>
      </c>
      <c r="E322" s="2785" t="e">
        <f t="shared" si="27"/>
        <v>#VALUE!</v>
      </c>
      <c r="F322" s="2785" t="e">
        <f t="shared" si="28"/>
        <v>#VALUE!</v>
      </c>
    </row>
    <row r="323" spans="1:7" x14ac:dyDescent="0.25">
      <c r="A323" t="s">
        <v>16562</v>
      </c>
      <c r="B323" t="s">
        <v>16562</v>
      </c>
      <c r="C323" t="e">
        <f t="shared" si="26"/>
        <v>#VALUE!</v>
      </c>
      <c r="D323">
        <f t="shared" si="25"/>
        <v>24</v>
      </c>
      <c r="E323" t="e">
        <f t="shared" si="27"/>
        <v>#VALUE!</v>
      </c>
      <c r="F323" t="e">
        <f t="shared" si="28"/>
        <v>#VALUE!</v>
      </c>
      <c r="G323" s="267"/>
    </row>
    <row r="324" spans="1:7" x14ac:dyDescent="0.25">
      <c r="A324" t="s">
        <v>17446</v>
      </c>
      <c r="B324" t="s">
        <v>16772</v>
      </c>
      <c r="C324">
        <f t="shared" si="26"/>
        <v>17</v>
      </c>
      <c r="D324">
        <f t="shared" si="25"/>
        <v>28</v>
      </c>
      <c r="E324">
        <f t="shared" si="27"/>
        <v>11</v>
      </c>
      <c r="F324" t="str">
        <f t="shared" si="28"/>
        <v>Categ. Code</v>
      </c>
      <c r="G324" s="267" t="s">
        <v>18045</v>
      </c>
    </row>
    <row r="325" spans="1:7" x14ac:dyDescent="0.25">
      <c r="C325" t="e">
        <f t="shared" si="26"/>
        <v>#VALUE!</v>
      </c>
      <c r="D325">
        <f t="shared" si="25"/>
        <v>0</v>
      </c>
      <c r="E325" t="e">
        <f t="shared" si="27"/>
        <v>#VALUE!</v>
      </c>
      <c r="F325" t="e">
        <f t="shared" si="28"/>
        <v>#VALUE!</v>
      </c>
      <c r="G325" s="267"/>
    </row>
    <row r="326" spans="1:7" x14ac:dyDescent="0.25">
      <c r="A326" t="s">
        <v>16565</v>
      </c>
      <c r="B326" t="s">
        <v>16565</v>
      </c>
      <c r="C326" t="e">
        <f t="shared" si="26"/>
        <v>#VALUE!</v>
      </c>
      <c r="D326">
        <f t="shared" si="25"/>
        <v>29</v>
      </c>
      <c r="E326" t="e">
        <f t="shared" si="27"/>
        <v>#VALUE!</v>
      </c>
      <c r="F326" t="e">
        <f t="shared" si="28"/>
        <v>#VALUE!</v>
      </c>
      <c r="G326" s="267"/>
    </row>
    <row r="327" spans="1:7" x14ac:dyDescent="0.25">
      <c r="A327" t="s">
        <v>17447</v>
      </c>
      <c r="B327" t="s">
        <v>16773</v>
      </c>
      <c r="C327">
        <f t="shared" si="26"/>
        <v>13</v>
      </c>
      <c r="D327">
        <f t="shared" si="25"/>
        <v>16</v>
      </c>
      <c r="E327">
        <f t="shared" si="27"/>
        <v>3</v>
      </c>
      <c r="F327" t="str">
        <f t="shared" si="28"/>
        <v>RID</v>
      </c>
      <c r="G327" s="267" t="s">
        <v>1566</v>
      </c>
    </row>
    <row r="328" spans="1:7" x14ac:dyDescent="0.25">
      <c r="A328" t="s">
        <v>17448</v>
      </c>
      <c r="B328" t="s">
        <v>16774</v>
      </c>
      <c r="C328">
        <f t="shared" si="26"/>
        <v>13</v>
      </c>
      <c r="D328">
        <f t="shared" si="25"/>
        <v>16</v>
      </c>
      <c r="E328">
        <f t="shared" si="27"/>
        <v>3</v>
      </c>
      <c r="F328" t="str">
        <f t="shared" si="28"/>
        <v>PIX</v>
      </c>
      <c r="G328" s="267" t="s">
        <v>1554</v>
      </c>
    </row>
    <row r="329" spans="1:7" x14ac:dyDescent="0.25">
      <c r="A329" t="s">
        <v>17449</v>
      </c>
      <c r="B329" t="s">
        <v>16775</v>
      </c>
      <c r="C329">
        <f t="shared" si="26"/>
        <v>11</v>
      </c>
      <c r="D329">
        <f t="shared" si="25"/>
        <v>12</v>
      </c>
      <c r="E329">
        <f t="shared" si="27"/>
        <v>1</v>
      </c>
      <c r="F329" t="str">
        <f t="shared" si="28"/>
        <v>C</v>
      </c>
      <c r="G329" s="267" t="s">
        <v>4</v>
      </c>
    </row>
    <row r="330" spans="1:7" x14ac:dyDescent="0.25">
      <c r="A330" t="s">
        <v>17450</v>
      </c>
      <c r="B330" t="s">
        <v>16776</v>
      </c>
      <c r="C330">
        <f t="shared" si="26"/>
        <v>10</v>
      </c>
      <c r="D330">
        <f t="shared" si="25"/>
        <v>26</v>
      </c>
      <c r="E330">
        <f t="shared" si="27"/>
        <v>16</v>
      </c>
      <c r="F330" t="str">
        <f t="shared" si="28"/>
        <v>EnveloppeDonnees</v>
      </c>
      <c r="G330" s="267" t="s">
        <v>18046</v>
      </c>
    </row>
    <row r="331" spans="1:7" x14ac:dyDescent="0.25">
      <c r="C331" t="e">
        <f t="shared" si="26"/>
        <v>#VALUE!</v>
      </c>
      <c r="D331">
        <f t="shared" si="25"/>
        <v>0</v>
      </c>
      <c r="E331" t="e">
        <f t="shared" si="27"/>
        <v>#VALUE!</v>
      </c>
      <c r="F331" t="e">
        <f t="shared" si="28"/>
        <v>#VALUE!</v>
      </c>
      <c r="G331" s="267"/>
    </row>
    <row r="332" spans="1:7" x14ac:dyDescent="0.25">
      <c r="A332" t="s">
        <v>16562</v>
      </c>
      <c r="B332" t="s">
        <v>16562</v>
      </c>
      <c r="C332" t="e">
        <f t="shared" si="26"/>
        <v>#VALUE!</v>
      </c>
      <c r="D332">
        <f t="shared" si="25"/>
        <v>24</v>
      </c>
      <c r="E332" t="e">
        <f t="shared" si="27"/>
        <v>#VALUE!</v>
      </c>
      <c r="F332" t="e">
        <f t="shared" si="28"/>
        <v>#VALUE!</v>
      </c>
      <c r="G332" s="267"/>
    </row>
    <row r="333" spans="1:7" s="2785" customFormat="1" x14ac:dyDescent="0.25">
      <c r="A333" s="2785" t="s">
        <v>16777</v>
      </c>
      <c r="B333" s="2785" t="s">
        <v>16777</v>
      </c>
      <c r="C333" s="2785" t="e">
        <f t="shared" si="26"/>
        <v>#VALUE!</v>
      </c>
      <c r="D333" s="2785">
        <f t="shared" si="25"/>
        <v>31</v>
      </c>
      <c r="E333" s="2785" t="e">
        <f t="shared" si="27"/>
        <v>#VALUE!</v>
      </c>
      <c r="F333" s="2785" t="str">
        <f>A333</f>
        <v>#Enregistrement EPA_D73.WP file</v>
      </c>
      <c r="G333" s="2785" t="s">
        <v>16777</v>
      </c>
    </row>
    <row r="334" spans="1:7" x14ac:dyDescent="0.25">
      <c r="A334" t="s">
        <v>16562</v>
      </c>
      <c r="B334" t="s">
        <v>16562</v>
      </c>
      <c r="C334" t="e">
        <f t="shared" si="26"/>
        <v>#VALUE!</v>
      </c>
      <c r="D334">
        <f t="shared" si="25"/>
        <v>24</v>
      </c>
      <c r="E334" t="e">
        <f t="shared" si="27"/>
        <v>#VALUE!</v>
      </c>
      <c r="F334" t="e">
        <f t="shared" si="28"/>
        <v>#VALUE!</v>
      </c>
      <c r="G334" s="267"/>
    </row>
    <row r="335" spans="1:7" x14ac:dyDescent="0.25">
      <c r="A335" t="s">
        <v>17451</v>
      </c>
      <c r="B335" t="s">
        <v>16778</v>
      </c>
      <c r="C335">
        <f t="shared" si="26"/>
        <v>17</v>
      </c>
      <c r="D335">
        <f t="shared" si="25"/>
        <v>30</v>
      </c>
      <c r="E335">
        <f t="shared" si="27"/>
        <v>13</v>
      </c>
      <c r="F335" t="str">
        <f t="shared" si="28"/>
        <v>Appels Aleat.</v>
      </c>
      <c r="G335" s="267" t="s">
        <v>18047</v>
      </c>
    </row>
    <row r="336" spans="1:7" x14ac:dyDescent="0.25">
      <c r="C336" t="e">
        <f t="shared" si="26"/>
        <v>#VALUE!</v>
      </c>
      <c r="D336">
        <f t="shared" si="25"/>
        <v>0</v>
      </c>
      <c r="E336" t="e">
        <f t="shared" si="27"/>
        <v>#VALUE!</v>
      </c>
      <c r="F336" t="e">
        <f t="shared" si="28"/>
        <v>#VALUE!</v>
      </c>
      <c r="G336" s="267"/>
    </row>
    <row r="337" spans="1:7" x14ac:dyDescent="0.25">
      <c r="A337" t="s">
        <v>16565</v>
      </c>
      <c r="B337" t="s">
        <v>16565</v>
      </c>
      <c r="C337" t="e">
        <f t="shared" si="26"/>
        <v>#VALUE!</v>
      </c>
      <c r="D337">
        <f t="shared" si="25"/>
        <v>29</v>
      </c>
      <c r="E337" t="e">
        <f t="shared" si="27"/>
        <v>#VALUE!</v>
      </c>
      <c r="F337" t="e">
        <f t="shared" si="28"/>
        <v>#VALUE!</v>
      </c>
      <c r="G337" s="267"/>
    </row>
    <row r="338" spans="1:7" x14ac:dyDescent="0.25">
      <c r="A338" t="s">
        <v>17452</v>
      </c>
      <c r="B338" t="s">
        <v>16779</v>
      </c>
      <c r="C338">
        <f t="shared" si="26"/>
        <v>13</v>
      </c>
      <c r="D338">
        <f t="shared" si="25"/>
        <v>16</v>
      </c>
      <c r="E338">
        <f t="shared" si="27"/>
        <v>3</v>
      </c>
      <c r="F338" t="str">
        <f t="shared" si="28"/>
        <v>RID</v>
      </c>
      <c r="G338" s="267" t="s">
        <v>1566</v>
      </c>
    </row>
    <row r="339" spans="1:7" x14ac:dyDescent="0.25">
      <c r="A339" t="s">
        <v>17453</v>
      </c>
      <c r="B339" t="s">
        <v>16780</v>
      </c>
      <c r="C339">
        <f t="shared" si="26"/>
        <v>13</v>
      </c>
      <c r="D339">
        <f t="shared" si="25"/>
        <v>16</v>
      </c>
      <c r="E339">
        <f t="shared" si="27"/>
        <v>3</v>
      </c>
      <c r="F339" t="str">
        <f t="shared" si="28"/>
        <v>PIX</v>
      </c>
      <c r="G339" s="267" t="s">
        <v>1554</v>
      </c>
    </row>
    <row r="340" spans="1:7" x14ac:dyDescent="0.25">
      <c r="A340" t="s">
        <v>17454</v>
      </c>
      <c r="B340" t="s">
        <v>16781</v>
      </c>
      <c r="C340">
        <f t="shared" si="26"/>
        <v>13</v>
      </c>
      <c r="D340">
        <f t="shared" si="25"/>
        <v>16</v>
      </c>
      <c r="E340">
        <f t="shared" si="27"/>
        <v>3</v>
      </c>
      <c r="F340" t="str">
        <f t="shared" si="28"/>
        <v>CMO</v>
      </c>
      <c r="G340" s="267" t="s">
        <v>18048</v>
      </c>
    </row>
    <row r="341" spans="1:7" x14ac:dyDescent="0.25">
      <c r="A341" t="s">
        <v>17455</v>
      </c>
      <c r="B341" t="s">
        <v>16782</v>
      </c>
      <c r="C341">
        <f t="shared" si="26"/>
        <v>10</v>
      </c>
      <c r="D341">
        <f t="shared" si="25"/>
        <v>15</v>
      </c>
      <c r="E341">
        <f t="shared" si="27"/>
        <v>5</v>
      </c>
      <c r="F341" t="str">
        <f t="shared" si="28"/>
        <v>Seuil</v>
      </c>
      <c r="G341" s="267" t="s">
        <v>18049</v>
      </c>
    </row>
    <row r="342" spans="1:7" x14ac:dyDescent="0.25">
      <c r="A342" t="s">
        <v>17456</v>
      </c>
      <c r="B342" t="s">
        <v>16783</v>
      </c>
      <c r="C342">
        <f t="shared" si="26"/>
        <v>9</v>
      </c>
      <c r="D342">
        <f t="shared" si="25"/>
        <v>20</v>
      </c>
      <c r="E342">
        <f t="shared" si="27"/>
        <v>11</v>
      </c>
      <c r="F342" t="str">
        <f t="shared" si="28"/>
        <v>Coefficient</v>
      </c>
      <c r="G342" s="267" t="s">
        <v>18050</v>
      </c>
    </row>
    <row r="343" spans="1:7" x14ac:dyDescent="0.25">
      <c r="A343" t="s">
        <v>17457</v>
      </c>
      <c r="B343" t="s">
        <v>16784</v>
      </c>
      <c r="C343">
        <f t="shared" si="26"/>
        <v>12</v>
      </c>
      <c r="D343">
        <f t="shared" si="25"/>
        <v>20</v>
      </c>
      <c r="E343">
        <f t="shared" si="27"/>
        <v>8</v>
      </c>
      <c r="F343" t="str">
        <f t="shared" si="28"/>
        <v>Coef_Max</v>
      </c>
      <c r="G343" s="267" t="s">
        <v>18051</v>
      </c>
    </row>
    <row r="344" spans="1:7" x14ac:dyDescent="0.25">
      <c r="C344" t="e">
        <f t="shared" si="26"/>
        <v>#VALUE!</v>
      </c>
      <c r="D344">
        <f t="shared" si="25"/>
        <v>0</v>
      </c>
      <c r="E344" t="e">
        <f t="shared" si="27"/>
        <v>#VALUE!</v>
      </c>
      <c r="F344" t="e">
        <f t="shared" si="28"/>
        <v>#VALUE!</v>
      </c>
      <c r="G344" s="267"/>
    </row>
    <row r="345" spans="1:7" x14ac:dyDescent="0.25">
      <c r="A345" t="s">
        <v>16562</v>
      </c>
      <c r="B345" t="s">
        <v>16562</v>
      </c>
      <c r="C345" t="e">
        <f t="shared" si="26"/>
        <v>#VALUE!</v>
      </c>
      <c r="D345">
        <f t="shared" si="25"/>
        <v>24</v>
      </c>
      <c r="E345" t="e">
        <f t="shared" si="27"/>
        <v>#VALUE!</v>
      </c>
      <c r="F345" t="e">
        <f t="shared" si="28"/>
        <v>#VALUE!</v>
      </c>
      <c r="G345" s="267"/>
    </row>
    <row r="346" spans="1:7" s="2785" customFormat="1" x14ac:dyDescent="0.25">
      <c r="A346" s="2785" t="s">
        <v>16785</v>
      </c>
      <c r="B346" s="2785" t="s">
        <v>16785</v>
      </c>
      <c r="C346" s="2785" t="e">
        <f t="shared" si="26"/>
        <v>#VALUE!</v>
      </c>
      <c r="D346" s="2785">
        <f t="shared" si="25"/>
        <v>46</v>
      </c>
      <c r="E346" s="2785" t="e">
        <f t="shared" si="27"/>
        <v>#VALUE!</v>
      </c>
      <c r="F346" s="2785" t="str">
        <f>A346</f>
        <v>#Enregistrement MOP_LLL.WP et MOS_LLL.WP files</v>
      </c>
      <c r="G346" s="2785" t="s">
        <v>16785</v>
      </c>
    </row>
    <row r="347" spans="1:7" x14ac:dyDescent="0.25">
      <c r="A347" t="s">
        <v>16562</v>
      </c>
      <c r="B347" t="s">
        <v>16562</v>
      </c>
      <c r="C347" t="e">
        <f t="shared" si="26"/>
        <v>#VALUE!</v>
      </c>
      <c r="D347">
        <f t="shared" si="25"/>
        <v>24</v>
      </c>
      <c r="E347" t="e">
        <f t="shared" si="27"/>
        <v>#VALUE!</v>
      </c>
      <c r="F347" t="e">
        <f t="shared" si="28"/>
        <v>#VALUE!</v>
      </c>
      <c r="G347" s="267"/>
    </row>
    <row r="348" spans="1:7" x14ac:dyDescent="0.25">
      <c r="A348" t="s">
        <v>17458</v>
      </c>
      <c r="B348" t="s">
        <v>16786</v>
      </c>
      <c r="C348">
        <f t="shared" si="26"/>
        <v>16</v>
      </c>
      <c r="D348">
        <f t="shared" si="25"/>
        <v>33</v>
      </c>
      <c r="E348">
        <f t="shared" si="27"/>
        <v>17</v>
      </c>
      <c r="F348" t="str">
        <f t="shared" si="28"/>
        <v>Message officiels</v>
      </c>
      <c r="G348" s="267" t="s">
        <v>18052</v>
      </c>
    </row>
    <row r="349" spans="1:7" x14ac:dyDescent="0.25">
      <c r="C349" t="e">
        <f t="shared" si="26"/>
        <v>#VALUE!</v>
      </c>
      <c r="D349">
        <f t="shared" si="25"/>
        <v>0</v>
      </c>
      <c r="E349" t="e">
        <f t="shared" si="27"/>
        <v>#VALUE!</v>
      </c>
      <c r="F349" t="e">
        <f t="shared" si="28"/>
        <v>#VALUE!</v>
      </c>
      <c r="G349" s="267"/>
    </row>
    <row r="350" spans="1:7" x14ac:dyDescent="0.25">
      <c r="A350" t="s">
        <v>16565</v>
      </c>
      <c r="B350" t="s">
        <v>16565</v>
      </c>
      <c r="C350" t="e">
        <f t="shared" si="26"/>
        <v>#VALUE!</v>
      </c>
      <c r="D350">
        <f t="shared" si="25"/>
        <v>29</v>
      </c>
      <c r="E350" t="e">
        <f t="shared" si="27"/>
        <v>#VALUE!</v>
      </c>
      <c r="F350" t="e">
        <f t="shared" si="28"/>
        <v>#VALUE!</v>
      </c>
      <c r="G350" s="267"/>
    </row>
    <row r="351" spans="1:7" x14ac:dyDescent="0.25">
      <c r="A351" t="s">
        <v>17459</v>
      </c>
      <c r="B351" t="s">
        <v>16787</v>
      </c>
      <c r="C351">
        <f t="shared" si="26"/>
        <v>10</v>
      </c>
      <c r="D351">
        <f t="shared" si="25"/>
        <v>13</v>
      </c>
      <c r="E351">
        <f t="shared" si="27"/>
        <v>3</v>
      </c>
      <c r="F351" t="str">
        <f t="shared" si="28"/>
        <v>IND</v>
      </c>
      <c r="G351" s="267" t="s">
        <v>18053</v>
      </c>
    </row>
    <row r="352" spans="1:7" x14ac:dyDescent="0.25">
      <c r="A352" t="s">
        <v>17460</v>
      </c>
      <c r="B352" t="s">
        <v>16788</v>
      </c>
      <c r="C352">
        <f t="shared" si="26"/>
        <v>11</v>
      </c>
      <c r="D352">
        <f t="shared" si="25"/>
        <v>16</v>
      </c>
      <c r="E352">
        <f t="shared" si="27"/>
        <v>5</v>
      </c>
      <c r="F352" t="str">
        <f t="shared" si="28"/>
        <v>Texte</v>
      </c>
      <c r="G352" s="267" t="s">
        <v>18054</v>
      </c>
    </row>
    <row r="353" spans="1:7" x14ac:dyDescent="0.25">
      <c r="C353" t="e">
        <f t="shared" si="26"/>
        <v>#VALUE!</v>
      </c>
      <c r="D353">
        <f t="shared" si="25"/>
        <v>0</v>
      </c>
      <c r="E353" t="e">
        <f t="shared" si="27"/>
        <v>#VALUE!</v>
      </c>
      <c r="F353" t="e">
        <f t="shared" si="28"/>
        <v>#VALUE!</v>
      </c>
      <c r="G353" s="267"/>
    </row>
    <row r="354" spans="1:7" s="2785" customFormat="1" x14ac:dyDescent="0.25">
      <c r="A354" s="2785" t="s">
        <v>16789</v>
      </c>
      <c r="B354" s="2785" t="s">
        <v>16789</v>
      </c>
      <c r="C354" s="2785" t="e">
        <f t="shared" si="26"/>
        <v>#VALUE!</v>
      </c>
      <c r="D354" s="2785">
        <f t="shared" si="25"/>
        <v>33</v>
      </c>
      <c r="E354" s="2785" t="e">
        <f t="shared" si="27"/>
        <v>#VALUE!</v>
      </c>
      <c r="F354" s="2785" t="e">
        <f t="shared" si="28"/>
        <v>#VALUE!</v>
      </c>
    </row>
    <row r="355" spans="1:7" x14ac:dyDescent="0.25">
      <c r="A355" t="s">
        <v>17461</v>
      </c>
      <c r="B355" t="s">
        <v>16790</v>
      </c>
      <c r="C355">
        <f t="shared" si="26"/>
        <v>17</v>
      </c>
      <c r="D355">
        <f t="shared" si="25"/>
        <v>38</v>
      </c>
      <c r="E355">
        <f t="shared" si="27"/>
        <v>21</v>
      </c>
      <c r="F355" t="str">
        <f t="shared" si="28"/>
        <v>Donnees compl. TC EMV</v>
      </c>
      <c r="G355" t="s">
        <v>18055</v>
      </c>
    </row>
    <row r="356" spans="1:7" x14ac:dyDescent="0.25">
      <c r="C356" t="e">
        <f t="shared" si="26"/>
        <v>#VALUE!</v>
      </c>
      <c r="D356">
        <f t="shared" si="25"/>
        <v>0</v>
      </c>
      <c r="E356" t="e">
        <f t="shared" si="27"/>
        <v>#VALUE!</v>
      </c>
      <c r="F356" t="e">
        <f t="shared" si="28"/>
        <v>#VALUE!</v>
      </c>
    </row>
    <row r="357" spans="1:7" x14ac:dyDescent="0.25">
      <c r="A357" t="s">
        <v>16565</v>
      </c>
      <c r="B357" t="s">
        <v>16565</v>
      </c>
      <c r="C357" t="e">
        <f t="shared" si="26"/>
        <v>#VALUE!</v>
      </c>
      <c r="D357">
        <f t="shared" si="25"/>
        <v>29</v>
      </c>
      <c r="E357" t="e">
        <f t="shared" si="27"/>
        <v>#VALUE!</v>
      </c>
      <c r="F357" t="e">
        <f t="shared" si="28"/>
        <v>#VALUE!</v>
      </c>
    </row>
    <row r="358" spans="1:7" x14ac:dyDescent="0.25">
      <c r="A358" t="s">
        <v>17462</v>
      </c>
      <c r="B358" t="s">
        <v>16791</v>
      </c>
      <c r="C358">
        <f t="shared" si="26"/>
        <v>12</v>
      </c>
      <c r="D358">
        <f t="shared" si="25"/>
        <v>52</v>
      </c>
      <c r="E358">
        <f t="shared" si="27"/>
        <v>40</v>
      </c>
      <c r="F358" t="str">
        <f t="shared" si="28"/>
        <v>Donnees complementaires telecollecte EMV</v>
      </c>
      <c r="G358" t="s">
        <v>18056</v>
      </c>
    </row>
    <row r="359" spans="1:7" x14ac:dyDescent="0.25">
      <c r="C359" t="e">
        <f t="shared" si="26"/>
        <v>#VALUE!</v>
      </c>
      <c r="D359">
        <f t="shared" si="25"/>
        <v>0</v>
      </c>
      <c r="E359" t="e">
        <f t="shared" si="27"/>
        <v>#VALUE!</v>
      </c>
      <c r="F359" t="e">
        <f t="shared" si="28"/>
        <v>#VALUE!</v>
      </c>
    </row>
    <row r="360" spans="1:7" x14ac:dyDescent="0.25">
      <c r="A360" t="s">
        <v>16562</v>
      </c>
      <c r="B360" t="s">
        <v>16562</v>
      </c>
      <c r="C360" t="e">
        <f t="shared" si="26"/>
        <v>#VALUE!</v>
      </c>
      <c r="D360">
        <f t="shared" si="25"/>
        <v>24</v>
      </c>
      <c r="E360" t="e">
        <f t="shared" si="27"/>
        <v>#VALUE!</v>
      </c>
      <c r="F360" t="e">
        <f t="shared" si="28"/>
        <v>#VALUE!</v>
      </c>
    </row>
    <row r="361" spans="1:7" s="2785" customFormat="1" x14ac:dyDescent="0.25">
      <c r="A361" s="2785" t="s">
        <v>16792</v>
      </c>
      <c r="B361" s="2785" t="s">
        <v>16792</v>
      </c>
      <c r="C361" s="2785" t="e">
        <f t="shared" si="26"/>
        <v>#VALUE!</v>
      </c>
      <c r="D361" s="2785">
        <f t="shared" si="25"/>
        <v>32</v>
      </c>
      <c r="E361" s="2785" t="e">
        <f t="shared" si="27"/>
        <v>#VALUE!</v>
      </c>
      <c r="F361" s="2785" t="str">
        <f>A361</f>
        <v>#Enregistrement PRF_FCT.WP files</v>
      </c>
      <c r="G361" s="2785" t="s">
        <v>16792</v>
      </c>
    </row>
    <row r="362" spans="1:7" x14ac:dyDescent="0.25">
      <c r="A362" t="s">
        <v>16562</v>
      </c>
      <c r="B362" t="s">
        <v>16562</v>
      </c>
      <c r="C362" t="e">
        <f t="shared" si="26"/>
        <v>#VALUE!</v>
      </c>
      <c r="D362">
        <f t="shared" si="25"/>
        <v>24</v>
      </c>
      <c r="E362" t="e">
        <f t="shared" si="27"/>
        <v>#VALUE!</v>
      </c>
      <c r="F362" t="e">
        <f t="shared" si="28"/>
        <v>#VALUE!</v>
      </c>
    </row>
    <row r="363" spans="1:7" x14ac:dyDescent="0.25">
      <c r="A363" t="s">
        <v>17463</v>
      </c>
      <c r="B363" t="s">
        <v>16793</v>
      </c>
      <c r="C363">
        <f t="shared" si="26"/>
        <v>17</v>
      </c>
      <c r="D363">
        <f t="shared" si="25"/>
        <v>38</v>
      </c>
      <c r="E363">
        <f t="shared" si="27"/>
        <v>21</v>
      </c>
      <c r="F363" t="str">
        <f t="shared" si="28"/>
        <v>Selection application</v>
      </c>
      <c r="G363" t="s">
        <v>18057</v>
      </c>
    </row>
    <row r="364" spans="1:7" x14ac:dyDescent="0.25">
      <c r="C364" t="e">
        <f t="shared" si="26"/>
        <v>#VALUE!</v>
      </c>
      <c r="D364">
        <f t="shared" si="25"/>
        <v>0</v>
      </c>
      <c r="E364" t="e">
        <f t="shared" si="27"/>
        <v>#VALUE!</v>
      </c>
      <c r="F364" t="e">
        <f t="shared" si="28"/>
        <v>#VALUE!</v>
      </c>
    </row>
    <row r="365" spans="1:7" x14ac:dyDescent="0.25">
      <c r="A365" t="s">
        <v>17464</v>
      </c>
      <c r="B365" t="s">
        <v>16794</v>
      </c>
      <c r="C365">
        <f t="shared" si="26"/>
        <v>10</v>
      </c>
      <c r="D365">
        <f t="shared" si="25"/>
        <v>14</v>
      </c>
      <c r="E365">
        <f t="shared" si="27"/>
        <v>4</v>
      </c>
      <c r="F365" t="str">
        <f t="shared" si="28"/>
        <v>TYPE</v>
      </c>
      <c r="G365" t="s">
        <v>17953</v>
      </c>
    </row>
    <row r="366" spans="1:7" x14ac:dyDescent="0.25">
      <c r="A366" t="s">
        <v>17465</v>
      </c>
      <c r="B366" t="s">
        <v>16795</v>
      </c>
      <c r="C366">
        <f t="shared" si="26"/>
        <v>9</v>
      </c>
      <c r="D366">
        <f t="shared" si="25"/>
        <v>13</v>
      </c>
      <c r="E366">
        <f t="shared" si="27"/>
        <v>4</v>
      </c>
      <c r="F366" t="str">
        <f t="shared" si="28"/>
        <v>PROF</v>
      </c>
      <c r="G366" t="s">
        <v>18058</v>
      </c>
    </row>
    <row r="367" spans="1:7" x14ac:dyDescent="0.25">
      <c r="A367" t="s">
        <v>17466</v>
      </c>
      <c r="B367" t="s">
        <v>16796</v>
      </c>
      <c r="C367">
        <f t="shared" si="26"/>
        <v>8</v>
      </c>
      <c r="D367">
        <f t="shared" si="25"/>
        <v>12</v>
      </c>
      <c r="E367">
        <f t="shared" si="27"/>
        <v>4</v>
      </c>
      <c r="F367" t="str">
        <f t="shared" si="28"/>
        <v>TECH</v>
      </c>
      <c r="G367" t="s">
        <v>18059</v>
      </c>
    </row>
    <row r="368" spans="1:7" x14ac:dyDescent="0.25">
      <c r="A368" t="s">
        <v>17467</v>
      </c>
      <c r="B368" t="s">
        <v>16797</v>
      </c>
      <c r="C368">
        <f t="shared" si="26"/>
        <v>11</v>
      </c>
      <c r="D368">
        <f t="shared" si="25"/>
        <v>15</v>
      </c>
      <c r="E368">
        <f t="shared" si="27"/>
        <v>4</v>
      </c>
      <c r="F368" t="str">
        <f t="shared" si="28"/>
        <v>SATI</v>
      </c>
      <c r="G368" t="s">
        <v>18060</v>
      </c>
    </row>
    <row r="369" spans="1:7" x14ac:dyDescent="0.25">
      <c r="A369" t="s">
        <v>17468</v>
      </c>
      <c r="B369" t="s">
        <v>16798</v>
      </c>
      <c r="C369">
        <f t="shared" si="26"/>
        <v>10</v>
      </c>
      <c r="D369">
        <f t="shared" si="25"/>
        <v>42</v>
      </c>
      <c r="E369">
        <f t="shared" si="27"/>
        <v>32</v>
      </c>
      <c r="F369" t="str">
        <f t="shared" si="28"/>
        <v>SELECTION_APPLICATION 1 = Active</v>
      </c>
      <c r="G369" t="s">
        <v>18061</v>
      </c>
    </row>
    <row r="370" spans="1:7" x14ac:dyDescent="0.25">
      <c r="C370" t="e">
        <f t="shared" si="26"/>
        <v>#VALUE!</v>
      </c>
      <c r="D370">
        <f t="shared" si="25"/>
        <v>0</v>
      </c>
      <c r="E370" t="e">
        <f t="shared" si="27"/>
        <v>#VALUE!</v>
      </c>
      <c r="F370" t="e">
        <f t="shared" si="28"/>
        <v>#VALUE!</v>
      </c>
    </row>
    <row r="371" spans="1:7" x14ac:dyDescent="0.25">
      <c r="A371" t="s">
        <v>17469</v>
      </c>
      <c r="B371" t="s">
        <v>16799</v>
      </c>
      <c r="C371">
        <f t="shared" si="26"/>
        <v>16</v>
      </c>
      <c r="D371">
        <f t="shared" si="25"/>
        <v>18</v>
      </c>
      <c r="E371">
        <f t="shared" si="27"/>
        <v>2</v>
      </c>
      <c r="F371" t="str">
        <f t="shared" si="28"/>
        <v>17</v>
      </c>
      <c r="G371" t="s">
        <v>9209</v>
      </c>
    </row>
    <row r="372" spans="1:7" x14ac:dyDescent="0.25">
      <c r="C372" t="e">
        <f t="shared" si="26"/>
        <v>#VALUE!</v>
      </c>
      <c r="D372">
        <f t="shared" si="25"/>
        <v>0</v>
      </c>
      <c r="E372" t="e">
        <f t="shared" si="27"/>
        <v>#VALUE!</v>
      </c>
      <c r="F372" t="e">
        <f t="shared" si="28"/>
        <v>#VALUE!</v>
      </c>
    </row>
    <row r="373" spans="1:7" x14ac:dyDescent="0.25">
      <c r="A373" t="s">
        <v>17470</v>
      </c>
      <c r="B373" t="s">
        <v>16800</v>
      </c>
      <c r="C373">
        <f t="shared" si="26"/>
        <v>15</v>
      </c>
      <c r="D373">
        <f t="shared" si="25"/>
        <v>20</v>
      </c>
      <c r="E373">
        <f t="shared" si="27"/>
        <v>5</v>
      </c>
      <c r="F373" t="str">
        <f t="shared" si="28"/>
        <v>ALPHA</v>
      </c>
      <c r="G373" t="s">
        <v>18062</v>
      </c>
    </row>
    <row r="374" spans="1:7" x14ac:dyDescent="0.25">
      <c r="A374" t="s">
        <v>17471</v>
      </c>
      <c r="B374" t="s">
        <v>16801</v>
      </c>
      <c r="C374">
        <f t="shared" si="26"/>
        <v>15</v>
      </c>
      <c r="D374">
        <f t="shared" si="25"/>
        <v>20</v>
      </c>
      <c r="E374">
        <f t="shared" si="27"/>
        <v>5</v>
      </c>
      <c r="F374" t="str">
        <f t="shared" si="28"/>
        <v>ALPHA</v>
      </c>
      <c r="G374" t="s">
        <v>18062</v>
      </c>
    </row>
    <row r="375" spans="1:7" x14ac:dyDescent="0.25">
      <c r="A375" t="s">
        <v>17472</v>
      </c>
      <c r="B375" t="s">
        <v>16802</v>
      </c>
      <c r="C375">
        <f t="shared" si="26"/>
        <v>15</v>
      </c>
      <c r="D375">
        <f t="shared" si="25"/>
        <v>20</v>
      </c>
      <c r="E375">
        <f t="shared" si="27"/>
        <v>5</v>
      </c>
      <c r="F375" t="str">
        <f t="shared" si="28"/>
        <v>ALPHA</v>
      </c>
      <c r="G375" t="s">
        <v>18062</v>
      </c>
    </row>
    <row r="376" spans="1:7" x14ac:dyDescent="0.25">
      <c r="A376" t="s">
        <v>17473</v>
      </c>
      <c r="B376" t="s">
        <v>16803</v>
      </c>
      <c r="C376">
        <f t="shared" si="26"/>
        <v>15</v>
      </c>
      <c r="D376">
        <f t="shared" si="25"/>
        <v>20</v>
      </c>
      <c r="E376">
        <f t="shared" si="27"/>
        <v>5</v>
      </c>
      <c r="F376" t="str">
        <f t="shared" si="28"/>
        <v>ALPHA</v>
      </c>
      <c r="G376" t="s">
        <v>18062</v>
      </c>
    </row>
    <row r="377" spans="1:7" x14ac:dyDescent="0.25">
      <c r="A377" t="s">
        <v>17474</v>
      </c>
      <c r="B377" t="s">
        <v>16804</v>
      </c>
      <c r="C377">
        <f t="shared" si="26"/>
        <v>15</v>
      </c>
      <c r="D377">
        <f t="shared" si="25"/>
        <v>20</v>
      </c>
      <c r="E377">
        <f t="shared" si="27"/>
        <v>5</v>
      </c>
      <c r="F377" t="str">
        <f t="shared" si="28"/>
        <v>ALPHA</v>
      </c>
      <c r="G377" t="s">
        <v>18062</v>
      </c>
    </row>
    <row r="378" spans="1:7" x14ac:dyDescent="0.25">
      <c r="A378" t="s">
        <v>17475</v>
      </c>
      <c r="B378" t="s">
        <v>16805</v>
      </c>
      <c r="C378">
        <f t="shared" si="26"/>
        <v>15</v>
      </c>
      <c r="D378">
        <f t="shared" ref="D378:D441" si="29">LEN(A378)</f>
        <v>20</v>
      </c>
      <c r="E378">
        <f t="shared" si="27"/>
        <v>5</v>
      </c>
      <c r="F378" t="str">
        <f t="shared" si="28"/>
        <v>ALPHA</v>
      </c>
      <c r="G378" t="s">
        <v>18062</v>
      </c>
    </row>
    <row r="379" spans="1:7" x14ac:dyDescent="0.25">
      <c r="A379" t="s">
        <v>17476</v>
      </c>
      <c r="B379" t="s">
        <v>16806</v>
      </c>
      <c r="C379">
        <f t="shared" si="26"/>
        <v>15</v>
      </c>
      <c r="D379">
        <f t="shared" si="29"/>
        <v>20</v>
      </c>
      <c r="E379">
        <f t="shared" si="27"/>
        <v>5</v>
      </c>
      <c r="F379" t="str">
        <f t="shared" si="28"/>
        <v>ALPHA</v>
      </c>
      <c r="G379" t="s">
        <v>18062</v>
      </c>
    </row>
    <row r="380" spans="1:7" x14ac:dyDescent="0.25">
      <c r="A380" t="s">
        <v>17477</v>
      </c>
      <c r="B380" t="s">
        <v>16807</v>
      </c>
      <c r="C380">
        <f t="shared" si="26"/>
        <v>15</v>
      </c>
      <c r="D380">
        <f t="shared" si="29"/>
        <v>20</v>
      </c>
      <c r="E380">
        <f t="shared" si="27"/>
        <v>5</v>
      </c>
      <c r="F380" t="str">
        <f t="shared" si="28"/>
        <v>ALPHA</v>
      </c>
      <c r="G380" t="s">
        <v>18062</v>
      </c>
    </row>
    <row r="381" spans="1:7" x14ac:dyDescent="0.25">
      <c r="A381" t="s">
        <v>17478</v>
      </c>
      <c r="B381" t="s">
        <v>16808</v>
      </c>
      <c r="C381">
        <f t="shared" ref="C381:C444" si="30">SEARCH(":",A381,1)</f>
        <v>15</v>
      </c>
      <c r="D381">
        <f t="shared" si="29"/>
        <v>20</v>
      </c>
      <c r="E381">
        <f t="shared" ref="E381:E444" si="31">D381-C381</f>
        <v>5</v>
      </c>
      <c r="F381" t="str">
        <f t="shared" ref="F381:F444" si="32">RIGHT(A381,E381)</f>
        <v>ALPHA</v>
      </c>
      <c r="G381" t="s">
        <v>18062</v>
      </c>
    </row>
    <row r="382" spans="1:7" x14ac:dyDescent="0.25">
      <c r="A382" t="s">
        <v>17479</v>
      </c>
      <c r="B382" t="s">
        <v>16809</v>
      </c>
      <c r="C382">
        <f t="shared" si="30"/>
        <v>15</v>
      </c>
      <c r="D382">
        <f t="shared" si="29"/>
        <v>20</v>
      </c>
      <c r="E382">
        <f t="shared" si="31"/>
        <v>5</v>
      </c>
      <c r="F382" t="str">
        <f t="shared" si="32"/>
        <v>ALPHA</v>
      </c>
      <c r="G382" t="s">
        <v>18062</v>
      </c>
    </row>
    <row r="383" spans="1:7" x14ac:dyDescent="0.25">
      <c r="A383" t="s">
        <v>17480</v>
      </c>
      <c r="B383" t="s">
        <v>16810</v>
      </c>
      <c r="C383">
        <f t="shared" si="30"/>
        <v>16</v>
      </c>
      <c r="D383">
        <f t="shared" si="29"/>
        <v>21</v>
      </c>
      <c r="E383">
        <f t="shared" si="31"/>
        <v>5</v>
      </c>
      <c r="F383" t="str">
        <f t="shared" si="32"/>
        <v>ALPHA</v>
      </c>
      <c r="G383" t="s">
        <v>18062</v>
      </c>
    </row>
    <row r="384" spans="1:7" x14ac:dyDescent="0.25">
      <c r="A384" t="s">
        <v>17481</v>
      </c>
      <c r="B384" t="s">
        <v>16811</v>
      </c>
      <c r="C384">
        <f t="shared" si="30"/>
        <v>16</v>
      </c>
      <c r="D384">
        <f t="shared" si="29"/>
        <v>21</v>
      </c>
      <c r="E384">
        <f t="shared" si="31"/>
        <v>5</v>
      </c>
      <c r="F384" t="str">
        <f t="shared" si="32"/>
        <v>ALPHA</v>
      </c>
      <c r="G384" t="s">
        <v>18062</v>
      </c>
    </row>
    <row r="385" spans="1:7" x14ac:dyDescent="0.25">
      <c r="A385" t="s">
        <v>17482</v>
      </c>
      <c r="B385" t="s">
        <v>16812</v>
      </c>
      <c r="C385">
        <f t="shared" si="30"/>
        <v>16</v>
      </c>
      <c r="D385">
        <f t="shared" si="29"/>
        <v>21</v>
      </c>
      <c r="E385">
        <f t="shared" si="31"/>
        <v>5</v>
      </c>
      <c r="F385" t="str">
        <f t="shared" si="32"/>
        <v>ALPHA</v>
      </c>
      <c r="G385" t="s">
        <v>18062</v>
      </c>
    </row>
    <row r="386" spans="1:7" x14ac:dyDescent="0.25">
      <c r="A386" t="s">
        <v>17483</v>
      </c>
      <c r="B386" t="s">
        <v>16813</v>
      </c>
      <c r="C386">
        <f t="shared" si="30"/>
        <v>16</v>
      </c>
      <c r="D386">
        <f t="shared" si="29"/>
        <v>21</v>
      </c>
      <c r="E386">
        <f t="shared" si="31"/>
        <v>5</v>
      </c>
      <c r="F386" t="str">
        <f t="shared" si="32"/>
        <v>ALPHA</v>
      </c>
      <c r="G386" t="s">
        <v>18062</v>
      </c>
    </row>
    <row r="387" spans="1:7" x14ac:dyDescent="0.25">
      <c r="A387" t="s">
        <v>17484</v>
      </c>
      <c r="B387" t="s">
        <v>16814</v>
      </c>
      <c r="C387">
        <f t="shared" si="30"/>
        <v>16</v>
      </c>
      <c r="D387">
        <f t="shared" si="29"/>
        <v>21</v>
      </c>
      <c r="E387">
        <f t="shared" si="31"/>
        <v>5</v>
      </c>
      <c r="F387" t="str">
        <f t="shared" si="32"/>
        <v>ALPHA</v>
      </c>
      <c r="G387" t="s">
        <v>18062</v>
      </c>
    </row>
    <row r="388" spans="1:7" x14ac:dyDescent="0.25">
      <c r="A388" t="s">
        <v>17485</v>
      </c>
      <c r="B388" t="s">
        <v>16815</v>
      </c>
      <c r="C388">
        <f t="shared" si="30"/>
        <v>16</v>
      </c>
      <c r="D388">
        <f t="shared" si="29"/>
        <v>21</v>
      </c>
      <c r="E388">
        <f t="shared" si="31"/>
        <v>5</v>
      </c>
      <c r="F388" t="str">
        <f t="shared" si="32"/>
        <v>ALPHA</v>
      </c>
      <c r="G388" t="s">
        <v>18062</v>
      </c>
    </row>
    <row r="389" spans="1:7" x14ac:dyDescent="0.25">
      <c r="A389" t="s">
        <v>17486</v>
      </c>
      <c r="B389" t="s">
        <v>16816</v>
      </c>
      <c r="C389">
        <f t="shared" si="30"/>
        <v>16</v>
      </c>
      <c r="D389">
        <f t="shared" si="29"/>
        <v>21</v>
      </c>
      <c r="E389">
        <f t="shared" si="31"/>
        <v>5</v>
      </c>
      <c r="F389" t="str">
        <f t="shared" si="32"/>
        <v>ALPHA</v>
      </c>
      <c r="G389" t="s">
        <v>18062</v>
      </c>
    </row>
    <row r="390" spans="1:7" x14ac:dyDescent="0.25">
      <c r="C390" t="e">
        <f t="shared" si="30"/>
        <v>#VALUE!</v>
      </c>
      <c r="D390">
        <f t="shared" si="29"/>
        <v>0</v>
      </c>
      <c r="E390" t="e">
        <f t="shared" si="31"/>
        <v>#VALUE!</v>
      </c>
      <c r="F390" t="e">
        <f t="shared" si="32"/>
        <v>#VALUE!</v>
      </c>
    </row>
    <row r="391" spans="1:7" x14ac:dyDescent="0.25">
      <c r="A391" t="s">
        <v>17487</v>
      </c>
      <c r="B391" t="s">
        <v>16817</v>
      </c>
      <c r="C391">
        <f t="shared" si="30"/>
        <v>15</v>
      </c>
      <c r="D391">
        <f t="shared" si="29"/>
        <v>16</v>
      </c>
      <c r="E391">
        <f t="shared" si="31"/>
        <v>1</v>
      </c>
      <c r="F391" t="str">
        <f t="shared" si="32"/>
        <v>4</v>
      </c>
      <c r="G391" t="s">
        <v>1159</v>
      </c>
    </row>
    <row r="392" spans="1:7" x14ac:dyDescent="0.25">
      <c r="A392" t="s">
        <v>17488</v>
      </c>
      <c r="B392" t="s">
        <v>16818</v>
      </c>
      <c r="C392">
        <f t="shared" si="30"/>
        <v>15</v>
      </c>
      <c r="D392">
        <f t="shared" si="29"/>
        <v>16</v>
      </c>
      <c r="E392">
        <f t="shared" si="31"/>
        <v>1</v>
      </c>
      <c r="F392" t="str">
        <f t="shared" si="32"/>
        <v>1</v>
      </c>
      <c r="G392" t="s">
        <v>819</v>
      </c>
    </row>
    <row r="393" spans="1:7" x14ac:dyDescent="0.25">
      <c r="A393" t="s">
        <v>17489</v>
      </c>
      <c r="B393" t="s">
        <v>16819</v>
      </c>
      <c r="C393">
        <f t="shared" si="30"/>
        <v>15</v>
      </c>
      <c r="D393">
        <f t="shared" si="29"/>
        <v>16</v>
      </c>
      <c r="E393">
        <f t="shared" si="31"/>
        <v>1</v>
      </c>
      <c r="F393" t="str">
        <f t="shared" si="32"/>
        <v>1</v>
      </c>
      <c r="G393" t="s">
        <v>819</v>
      </c>
    </row>
    <row r="394" spans="1:7" x14ac:dyDescent="0.25">
      <c r="A394" t="s">
        <v>17490</v>
      </c>
      <c r="B394" t="s">
        <v>16820</v>
      </c>
      <c r="C394">
        <f t="shared" si="30"/>
        <v>15</v>
      </c>
      <c r="D394">
        <f t="shared" si="29"/>
        <v>16</v>
      </c>
      <c r="E394">
        <f t="shared" si="31"/>
        <v>1</v>
      </c>
      <c r="F394" t="str">
        <f t="shared" si="32"/>
        <v>1</v>
      </c>
      <c r="G394" t="s">
        <v>819</v>
      </c>
    </row>
    <row r="395" spans="1:7" x14ac:dyDescent="0.25">
      <c r="A395" t="s">
        <v>17491</v>
      </c>
      <c r="B395" t="s">
        <v>16821</v>
      </c>
      <c r="C395">
        <f t="shared" si="30"/>
        <v>15</v>
      </c>
      <c r="D395">
        <f t="shared" si="29"/>
        <v>16</v>
      </c>
      <c r="E395">
        <f t="shared" si="31"/>
        <v>1</v>
      </c>
      <c r="F395" t="str">
        <f t="shared" si="32"/>
        <v>1</v>
      </c>
      <c r="G395" t="s">
        <v>819</v>
      </c>
    </row>
    <row r="396" spans="1:7" x14ac:dyDescent="0.25">
      <c r="A396" t="s">
        <v>17492</v>
      </c>
      <c r="B396" t="s">
        <v>16822</v>
      </c>
      <c r="C396">
        <f t="shared" si="30"/>
        <v>15</v>
      </c>
      <c r="D396">
        <f t="shared" si="29"/>
        <v>16</v>
      </c>
      <c r="E396">
        <f t="shared" si="31"/>
        <v>1</v>
      </c>
      <c r="F396" t="str">
        <f t="shared" si="32"/>
        <v>1</v>
      </c>
      <c r="G396" t="s">
        <v>819</v>
      </c>
    </row>
    <row r="397" spans="1:7" x14ac:dyDescent="0.25">
      <c r="A397" t="s">
        <v>17493</v>
      </c>
      <c r="B397" t="s">
        <v>16823</v>
      </c>
      <c r="C397">
        <f t="shared" si="30"/>
        <v>15</v>
      </c>
      <c r="D397">
        <f t="shared" si="29"/>
        <v>16</v>
      </c>
      <c r="E397">
        <f t="shared" si="31"/>
        <v>1</v>
      </c>
      <c r="F397" t="str">
        <f t="shared" si="32"/>
        <v>1</v>
      </c>
      <c r="G397" t="s">
        <v>819</v>
      </c>
    </row>
    <row r="398" spans="1:7" x14ac:dyDescent="0.25">
      <c r="A398" t="s">
        <v>17494</v>
      </c>
      <c r="B398" t="s">
        <v>16824</v>
      </c>
      <c r="C398">
        <f t="shared" si="30"/>
        <v>15</v>
      </c>
      <c r="D398">
        <f t="shared" si="29"/>
        <v>16</v>
      </c>
      <c r="E398">
        <f t="shared" si="31"/>
        <v>1</v>
      </c>
      <c r="F398" t="str">
        <f t="shared" si="32"/>
        <v>1</v>
      </c>
      <c r="G398" t="s">
        <v>819</v>
      </c>
    </row>
    <row r="399" spans="1:7" x14ac:dyDescent="0.25">
      <c r="A399" t="s">
        <v>17495</v>
      </c>
      <c r="B399" t="s">
        <v>16825</v>
      </c>
      <c r="C399">
        <f t="shared" si="30"/>
        <v>15</v>
      </c>
      <c r="D399">
        <f t="shared" si="29"/>
        <v>16</v>
      </c>
      <c r="E399">
        <f t="shared" si="31"/>
        <v>1</v>
      </c>
      <c r="F399" t="str">
        <f t="shared" si="32"/>
        <v>1</v>
      </c>
      <c r="G399" t="s">
        <v>819</v>
      </c>
    </row>
    <row r="400" spans="1:7" x14ac:dyDescent="0.25">
      <c r="A400" t="s">
        <v>17496</v>
      </c>
      <c r="B400" t="s">
        <v>16826</v>
      </c>
      <c r="C400">
        <f t="shared" si="30"/>
        <v>15</v>
      </c>
      <c r="D400">
        <f t="shared" si="29"/>
        <v>16</v>
      </c>
      <c r="E400">
        <f t="shared" si="31"/>
        <v>1</v>
      </c>
      <c r="F400" t="str">
        <f t="shared" si="32"/>
        <v>1</v>
      </c>
      <c r="G400" t="s">
        <v>819</v>
      </c>
    </row>
    <row r="401" spans="1:7" x14ac:dyDescent="0.25">
      <c r="A401" t="s">
        <v>17497</v>
      </c>
      <c r="B401" t="s">
        <v>16827</v>
      </c>
      <c r="C401">
        <f t="shared" si="30"/>
        <v>16</v>
      </c>
      <c r="D401">
        <f t="shared" si="29"/>
        <v>17</v>
      </c>
      <c r="E401">
        <f t="shared" si="31"/>
        <v>1</v>
      </c>
      <c r="F401" t="str">
        <f t="shared" si="32"/>
        <v>1</v>
      </c>
      <c r="G401" t="s">
        <v>819</v>
      </c>
    </row>
    <row r="402" spans="1:7" x14ac:dyDescent="0.25">
      <c r="A402" t="s">
        <v>17498</v>
      </c>
      <c r="B402" t="s">
        <v>16828</v>
      </c>
      <c r="C402">
        <f t="shared" si="30"/>
        <v>16</v>
      </c>
      <c r="D402">
        <f t="shared" si="29"/>
        <v>17</v>
      </c>
      <c r="E402">
        <f t="shared" si="31"/>
        <v>1</v>
      </c>
      <c r="F402" t="str">
        <f t="shared" si="32"/>
        <v>1</v>
      </c>
      <c r="G402" t="s">
        <v>819</v>
      </c>
    </row>
    <row r="403" spans="1:7" x14ac:dyDescent="0.25">
      <c r="A403" t="s">
        <v>17499</v>
      </c>
      <c r="B403" t="s">
        <v>16829</v>
      </c>
      <c r="C403">
        <f t="shared" si="30"/>
        <v>16</v>
      </c>
      <c r="D403">
        <f t="shared" si="29"/>
        <v>17</v>
      </c>
      <c r="E403">
        <f t="shared" si="31"/>
        <v>1</v>
      </c>
      <c r="F403" t="str">
        <f t="shared" si="32"/>
        <v>1</v>
      </c>
      <c r="G403" t="s">
        <v>819</v>
      </c>
    </row>
    <row r="404" spans="1:7" x14ac:dyDescent="0.25">
      <c r="A404" t="s">
        <v>17500</v>
      </c>
      <c r="B404" t="s">
        <v>16830</v>
      </c>
      <c r="C404">
        <f t="shared" si="30"/>
        <v>16</v>
      </c>
      <c r="D404">
        <f t="shared" si="29"/>
        <v>17</v>
      </c>
      <c r="E404">
        <f t="shared" si="31"/>
        <v>1</v>
      </c>
      <c r="F404" t="str">
        <f t="shared" si="32"/>
        <v>1</v>
      </c>
      <c r="G404" t="s">
        <v>819</v>
      </c>
    </row>
    <row r="405" spans="1:7" x14ac:dyDescent="0.25">
      <c r="A405" t="s">
        <v>17501</v>
      </c>
      <c r="B405" t="s">
        <v>16831</v>
      </c>
      <c r="C405">
        <f t="shared" si="30"/>
        <v>16</v>
      </c>
      <c r="D405">
        <f t="shared" si="29"/>
        <v>17</v>
      </c>
      <c r="E405">
        <f t="shared" si="31"/>
        <v>1</v>
      </c>
      <c r="F405" t="str">
        <f t="shared" si="32"/>
        <v>1</v>
      </c>
      <c r="G405" t="s">
        <v>819</v>
      </c>
    </row>
    <row r="406" spans="1:7" x14ac:dyDescent="0.25">
      <c r="A406" t="s">
        <v>17502</v>
      </c>
      <c r="B406" t="s">
        <v>16832</v>
      </c>
      <c r="C406">
        <f t="shared" si="30"/>
        <v>16</v>
      </c>
      <c r="D406">
        <f t="shared" si="29"/>
        <v>17</v>
      </c>
      <c r="E406">
        <f t="shared" si="31"/>
        <v>1</v>
      </c>
      <c r="F406" t="str">
        <f t="shared" si="32"/>
        <v>1</v>
      </c>
      <c r="G406" t="s">
        <v>819</v>
      </c>
    </row>
    <row r="407" spans="1:7" x14ac:dyDescent="0.25">
      <c r="A407" t="s">
        <v>17503</v>
      </c>
      <c r="B407" t="s">
        <v>16833</v>
      </c>
      <c r="C407">
        <f t="shared" si="30"/>
        <v>16</v>
      </c>
      <c r="D407">
        <f t="shared" si="29"/>
        <v>17</v>
      </c>
      <c r="E407">
        <f t="shared" si="31"/>
        <v>1</v>
      </c>
      <c r="F407" t="str">
        <f t="shared" si="32"/>
        <v>1</v>
      </c>
      <c r="G407" t="s">
        <v>819</v>
      </c>
    </row>
    <row r="408" spans="1:7" x14ac:dyDescent="0.25">
      <c r="C408" t="e">
        <f t="shared" si="30"/>
        <v>#VALUE!</v>
      </c>
      <c r="D408">
        <f t="shared" si="29"/>
        <v>0</v>
      </c>
      <c r="E408" t="e">
        <f t="shared" si="31"/>
        <v>#VALUE!</v>
      </c>
      <c r="F408" t="e">
        <f t="shared" si="32"/>
        <v>#VALUE!</v>
      </c>
    </row>
    <row r="409" spans="1:7" x14ac:dyDescent="0.25">
      <c r="A409" t="s">
        <v>17504</v>
      </c>
      <c r="B409" t="s">
        <v>16834</v>
      </c>
      <c r="C409">
        <f t="shared" si="30"/>
        <v>17</v>
      </c>
      <c r="D409">
        <f t="shared" si="29"/>
        <v>23</v>
      </c>
      <c r="E409">
        <f t="shared" si="31"/>
        <v>6</v>
      </c>
      <c r="F409" t="str">
        <f t="shared" si="32"/>
        <v>NIVEAU</v>
      </c>
      <c r="G409" t="s">
        <v>18013</v>
      </c>
    </row>
    <row r="410" spans="1:7" x14ac:dyDescent="0.25">
      <c r="A410" t="s">
        <v>17505</v>
      </c>
      <c r="B410" t="s">
        <v>16835</v>
      </c>
      <c r="C410">
        <f t="shared" si="30"/>
        <v>17</v>
      </c>
      <c r="D410">
        <f t="shared" si="29"/>
        <v>18</v>
      </c>
      <c r="E410">
        <f t="shared" si="31"/>
        <v>1</v>
      </c>
      <c r="F410" t="str">
        <f t="shared" si="32"/>
        <v>1</v>
      </c>
      <c r="G410" t="s">
        <v>819</v>
      </c>
    </row>
    <row r="411" spans="1:7" x14ac:dyDescent="0.25">
      <c r="A411" t="s">
        <v>17506</v>
      </c>
      <c r="B411" t="s">
        <v>16836</v>
      </c>
      <c r="C411">
        <f t="shared" si="30"/>
        <v>17</v>
      </c>
      <c r="D411">
        <f t="shared" si="29"/>
        <v>18</v>
      </c>
      <c r="E411">
        <f t="shared" si="31"/>
        <v>1</v>
      </c>
      <c r="F411" t="str">
        <f t="shared" si="32"/>
        <v>2</v>
      </c>
      <c r="G411" t="s">
        <v>1152</v>
      </c>
    </row>
    <row r="412" spans="1:7" x14ac:dyDescent="0.25">
      <c r="A412" t="s">
        <v>17507</v>
      </c>
      <c r="B412" t="s">
        <v>16837</v>
      </c>
      <c r="C412">
        <f t="shared" si="30"/>
        <v>17</v>
      </c>
      <c r="D412">
        <f t="shared" si="29"/>
        <v>18</v>
      </c>
      <c r="E412">
        <f t="shared" si="31"/>
        <v>1</v>
      </c>
      <c r="F412" t="str">
        <f t="shared" si="32"/>
        <v>3</v>
      </c>
      <c r="G412" t="s">
        <v>1207</v>
      </c>
    </row>
    <row r="413" spans="1:7" x14ac:dyDescent="0.25">
      <c r="A413" t="s">
        <v>17508</v>
      </c>
      <c r="B413" t="s">
        <v>16838</v>
      </c>
      <c r="C413">
        <f t="shared" si="30"/>
        <v>17</v>
      </c>
      <c r="D413">
        <f t="shared" si="29"/>
        <v>18</v>
      </c>
      <c r="E413">
        <f t="shared" si="31"/>
        <v>1</v>
      </c>
      <c r="F413" t="str">
        <f t="shared" si="32"/>
        <v>4</v>
      </c>
      <c r="G413" t="s">
        <v>1159</v>
      </c>
    </row>
    <row r="414" spans="1:7" x14ac:dyDescent="0.25">
      <c r="A414" t="s">
        <v>17509</v>
      </c>
      <c r="B414" t="s">
        <v>16839</v>
      </c>
      <c r="C414">
        <f t="shared" si="30"/>
        <v>17</v>
      </c>
      <c r="D414">
        <f t="shared" si="29"/>
        <v>18</v>
      </c>
      <c r="E414">
        <f t="shared" si="31"/>
        <v>1</v>
      </c>
      <c r="F414" t="str">
        <f t="shared" si="32"/>
        <v>5</v>
      </c>
      <c r="G414" t="s">
        <v>1208</v>
      </c>
    </row>
    <row r="415" spans="1:7" x14ac:dyDescent="0.25">
      <c r="A415" t="s">
        <v>17510</v>
      </c>
      <c r="B415" t="s">
        <v>16840</v>
      </c>
      <c r="C415">
        <f t="shared" si="30"/>
        <v>17</v>
      </c>
      <c r="D415">
        <f t="shared" si="29"/>
        <v>18</v>
      </c>
      <c r="E415">
        <f t="shared" si="31"/>
        <v>1</v>
      </c>
      <c r="F415" t="str">
        <f t="shared" si="32"/>
        <v>6</v>
      </c>
      <c r="G415" t="s">
        <v>1209</v>
      </c>
    </row>
    <row r="416" spans="1:7" x14ac:dyDescent="0.25">
      <c r="A416" t="s">
        <v>17511</v>
      </c>
      <c r="B416" t="s">
        <v>16841</v>
      </c>
      <c r="C416">
        <f t="shared" si="30"/>
        <v>17</v>
      </c>
      <c r="D416">
        <f t="shared" si="29"/>
        <v>18</v>
      </c>
      <c r="E416">
        <f t="shared" si="31"/>
        <v>1</v>
      </c>
      <c r="F416" t="str">
        <f t="shared" si="32"/>
        <v>7</v>
      </c>
      <c r="G416" t="s">
        <v>1210</v>
      </c>
    </row>
    <row r="417" spans="1:7" x14ac:dyDescent="0.25">
      <c r="A417" t="s">
        <v>17512</v>
      </c>
      <c r="B417" t="s">
        <v>16842</v>
      </c>
      <c r="C417">
        <f t="shared" si="30"/>
        <v>17</v>
      </c>
      <c r="D417">
        <f t="shared" si="29"/>
        <v>18</v>
      </c>
      <c r="E417">
        <f t="shared" si="31"/>
        <v>1</v>
      </c>
      <c r="F417" t="str">
        <f t="shared" si="32"/>
        <v>8</v>
      </c>
      <c r="G417" t="s">
        <v>1211</v>
      </c>
    </row>
    <row r="418" spans="1:7" x14ac:dyDescent="0.25">
      <c r="A418" t="s">
        <v>17513</v>
      </c>
      <c r="B418" t="s">
        <v>16843</v>
      </c>
      <c r="C418">
        <f t="shared" si="30"/>
        <v>17</v>
      </c>
      <c r="D418">
        <f t="shared" si="29"/>
        <v>18</v>
      </c>
      <c r="E418">
        <f t="shared" si="31"/>
        <v>1</v>
      </c>
      <c r="F418" t="str">
        <f t="shared" si="32"/>
        <v>9</v>
      </c>
      <c r="G418" t="s">
        <v>1212</v>
      </c>
    </row>
    <row r="419" spans="1:7" x14ac:dyDescent="0.25">
      <c r="A419" t="s">
        <v>17514</v>
      </c>
      <c r="B419" t="s">
        <v>16844</v>
      </c>
      <c r="C419">
        <f t="shared" si="30"/>
        <v>18</v>
      </c>
      <c r="D419">
        <f t="shared" si="29"/>
        <v>20</v>
      </c>
      <c r="E419">
        <f t="shared" si="31"/>
        <v>2</v>
      </c>
      <c r="F419" t="str">
        <f t="shared" si="32"/>
        <v>10</v>
      </c>
      <c r="G419" t="s">
        <v>115</v>
      </c>
    </row>
    <row r="420" spans="1:7" x14ac:dyDescent="0.25">
      <c r="A420" t="s">
        <v>17515</v>
      </c>
      <c r="B420" t="s">
        <v>16845</v>
      </c>
      <c r="C420">
        <f t="shared" si="30"/>
        <v>18</v>
      </c>
      <c r="D420">
        <f t="shared" si="29"/>
        <v>20</v>
      </c>
      <c r="E420">
        <f t="shared" si="31"/>
        <v>2</v>
      </c>
      <c r="F420" t="str">
        <f t="shared" si="32"/>
        <v>11</v>
      </c>
      <c r="G420" t="s">
        <v>575</v>
      </c>
    </row>
    <row r="421" spans="1:7" x14ac:dyDescent="0.25">
      <c r="A421" t="s">
        <v>17516</v>
      </c>
      <c r="B421" t="s">
        <v>16846</v>
      </c>
      <c r="C421">
        <f t="shared" si="30"/>
        <v>18</v>
      </c>
      <c r="D421">
        <f t="shared" si="29"/>
        <v>20</v>
      </c>
      <c r="E421">
        <f t="shared" si="31"/>
        <v>2</v>
      </c>
      <c r="F421" t="str">
        <f t="shared" si="32"/>
        <v>12</v>
      </c>
      <c r="G421" t="s">
        <v>579</v>
      </c>
    </row>
    <row r="422" spans="1:7" x14ac:dyDescent="0.25">
      <c r="A422" t="s">
        <v>17517</v>
      </c>
      <c r="B422" t="s">
        <v>16847</v>
      </c>
      <c r="C422">
        <f t="shared" si="30"/>
        <v>18</v>
      </c>
      <c r="D422">
        <f t="shared" si="29"/>
        <v>20</v>
      </c>
      <c r="E422">
        <f t="shared" si="31"/>
        <v>2</v>
      </c>
      <c r="F422" t="str">
        <f t="shared" si="32"/>
        <v>13</v>
      </c>
      <c r="G422" t="s">
        <v>576</v>
      </c>
    </row>
    <row r="423" spans="1:7" x14ac:dyDescent="0.25">
      <c r="A423" t="s">
        <v>17518</v>
      </c>
      <c r="B423" t="s">
        <v>16848</v>
      </c>
      <c r="C423">
        <f t="shared" si="30"/>
        <v>18</v>
      </c>
      <c r="D423">
        <f t="shared" si="29"/>
        <v>20</v>
      </c>
      <c r="E423">
        <f t="shared" si="31"/>
        <v>2</v>
      </c>
      <c r="F423" t="str">
        <f t="shared" si="32"/>
        <v>14</v>
      </c>
      <c r="G423" t="s">
        <v>577</v>
      </c>
    </row>
    <row r="424" spans="1:7" x14ac:dyDescent="0.25">
      <c r="A424" t="s">
        <v>17519</v>
      </c>
      <c r="B424" t="s">
        <v>16849</v>
      </c>
      <c r="C424">
        <f t="shared" si="30"/>
        <v>18</v>
      </c>
      <c r="D424">
        <f t="shared" si="29"/>
        <v>20</v>
      </c>
      <c r="E424">
        <f t="shared" si="31"/>
        <v>2</v>
      </c>
      <c r="F424" t="str">
        <f t="shared" si="32"/>
        <v>15</v>
      </c>
      <c r="G424" t="s">
        <v>580</v>
      </c>
    </row>
    <row r="425" spans="1:7" x14ac:dyDescent="0.25">
      <c r="A425" t="s">
        <v>17520</v>
      </c>
      <c r="B425" t="s">
        <v>16850</v>
      </c>
      <c r="C425">
        <f t="shared" si="30"/>
        <v>18</v>
      </c>
      <c r="D425">
        <f t="shared" si="29"/>
        <v>20</v>
      </c>
      <c r="E425">
        <f t="shared" si="31"/>
        <v>2</v>
      </c>
      <c r="F425" t="str">
        <f t="shared" si="32"/>
        <v>16</v>
      </c>
      <c r="G425" t="s">
        <v>578</v>
      </c>
    </row>
    <row r="426" spans="1:7" x14ac:dyDescent="0.25">
      <c r="C426" t="e">
        <f t="shared" si="30"/>
        <v>#VALUE!</v>
      </c>
      <c r="D426">
        <f t="shared" si="29"/>
        <v>0</v>
      </c>
      <c r="E426" t="e">
        <f t="shared" si="31"/>
        <v>#VALUE!</v>
      </c>
      <c r="F426" t="e">
        <f t="shared" si="32"/>
        <v>#VALUE!</v>
      </c>
    </row>
    <row r="427" spans="1:7" x14ac:dyDescent="0.25">
      <c r="C427" t="e">
        <f t="shared" si="30"/>
        <v>#VALUE!</v>
      </c>
      <c r="D427">
        <f t="shared" si="29"/>
        <v>0</v>
      </c>
      <c r="E427" t="e">
        <f t="shared" si="31"/>
        <v>#VALUE!</v>
      </c>
      <c r="F427" t="e">
        <f t="shared" si="32"/>
        <v>#VALUE!</v>
      </c>
    </row>
    <row r="428" spans="1:7" x14ac:dyDescent="0.25">
      <c r="A428" t="s">
        <v>16562</v>
      </c>
      <c r="B428" t="s">
        <v>16562</v>
      </c>
      <c r="C428" t="e">
        <f t="shared" si="30"/>
        <v>#VALUE!</v>
      </c>
      <c r="D428">
        <f t="shared" si="29"/>
        <v>24</v>
      </c>
      <c r="E428" t="e">
        <f t="shared" si="31"/>
        <v>#VALUE!</v>
      </c>
      <c r="F428" t="e">
        <f t="shared" si="32"/>
        <v>#VALUE!</v>
      </c>
    </row>
    <row r="429" spans="1:7" s="2785" customFormat="1" x14ac:dyDescent="0.25">
      <c r="A429" s="2785" t="s">
        <v>16851</v>
      </c>
      <c r="B429" s="2785" t="s">
        <v>16851</v>
      </c>
      <c r="C429" s="2785" t="e">
        <f t="shared" si="30"/>
        <v>#VALUE!</v>
      </c>
      <c r="D429" s="2785">
        <f t="shared" si="29"/>
        <v>32</v>
      </c>
      <c r="E429" s="2785" t="e">
        <f t="shared" si="31"/>
        <v>#VALUE!</v>
      </c>
      <c r="F429" s="2785" t="str">
        <f>A429</f>
        <v>#Enregistrement GES_APP.WP files</v>
      </c>
      <c r="G429" s="2785" t="s">
        <v>16851</v>
      </c>
    </row>
    <row r="430" spans="1:7" x14ac:dyDescent="0.25">
      <c r="A430" t="s">
        <v>16562</v>
      </c>
      <c r="B430" t="s">
        <v>16562</v>
      </c>
      <c r="C430" t="e">
        <f t="shared" si="30"/>
        <v>#VALUE!</v>
      </c>
      <c r="D430">
        <f t="shared" si="29"/>
        <v>24</v>
      </c>
      <c r="E430" t="e">
        <f t="shared" si="31"/>
        <v>#VALUE!</v>
      </c>
      <c r="F430" t="e">
        <f t="shared" si="32"/>
        <v>#VALUE!</v>
      </c>
    </row>
    <row r="431" spans="1:7" x14ac:dyDescent="0.25">
      <c r="A431" t="s">
        <v>17521</v>
      </c>
      <c r="B431" t="s">
        <v>16852</v>
      </c>
      <c r="C431">
        <f t="shared" si="30"/>
        <v>21</v>
      </c>
      <c r="D431">
        <f t="shared" si="29"/>
        <v>50</v>
      </c>
      <c r="E431">
        <f t="shared" si="31"/>
        <v>29</v>
      </c>
      <c r="F431" t="str">
        <f t="shared" si="32"/>
        <v>Gestion des sous applications</v>
      </c>
      <c r="G431" t="s">
        <v>18063</v>
      </c>
    </row>
    <row r="432" spans="1:7" x14ac:dyDescent="0.25">
      <c r="C432" t="e">
        <f t="shared" si="30"/>
        <v>#VALUE!</v>
      </c>
      <c r="D432">
        <f t="shared" si="29"/>
        <v>0</v>
      </c>
      <c r="E432" t="e">
        <f t="shared" si="31"/>
        <v>#VALUE!</v>
      </c>
      <c r="F432" t="e">
        <f t="shared" si="32"/>
        <v>#VALUE!</v>
      </c>
    </row>
    <row r="433" spans="1:7" x14ac:dyDescent="0.25">
      <c r="A433" t="s">
        <v>16565</v>
      </c>
      <c r="B433" t="s">
        <v>16565</v>
      </c>
      <c r="C433" t="e">
        <f t="shared" si="30"/>
        <v>#VALUE!</v>
      </c>
      <c r="D433">
        <f t="shared" si="29"/>
        <v>29</v>
      </c>
      <c r="E433" t="e">
        <f t="shared" si="31"/>
        <v>#VALUE!</v>
      </c>
      <c r="F433" t="e">
        <f t="shared" si="32"/>
        <v>#VALUE!</v>
      </c>
    </row>
    <row r="434" spans="1:7" x14ac:dyDescent="0.25">
      <c r="A434" t="s">
        <v>17522</v>
      </c>
      <c r="B434" t="s">
        <v>16853</v>
      </c>
      <c r="C434">
        <f t="shared" si="30"/>
        <v>19</v>
      </c>
      <c r="D434">
        <f t="shared" si="29"/>
        <v>25</v>
      </c>
      <c r="E434">
        <f t="shared" si="31"/>
        <v>6</v>
      </c>
      <c r="F434" t="str">
        <f t="shared" si="32"/>
        <v>Ss-app</v>
      </c>
      <c r="G434" t="s">
        <v>18064</v>
      </c>
    </row>
    <row r="435" spans="1:7" x14ac:dyDescent="0.25">
      <c r="A435" t="s">
        <v>17523</v>
      </c>
      <c r="B435" t="s">
        <v>16854</v>
      </c>
      <c r="C435">
        <f t="shared" si="30"/>
        <v>16</v>
      </c>
      <c r="D435">
        <f t="shared" si="29"/>
        <v>30</v>
      </c>
      <c r="E435">
        <f t="shared" si="31"/>
        <v>14</v>
      </c>
      <c r="F435" t="str">
        <f t="shared" si="32"/>
        <v>Nom sous appli</v>
      </c>
      <c r="G435" t="s">
        <v>18065</v>
      </c>
    </row>
    <row r="436" spans="1:7" x14ac:dyDescent="0.25">
      <c r="A436" t="s">
        <v>17524</v>
      </c>
      <c r="B436" t="s">
        <v>16855</v>
      </c>
      <c r="C436">
        <f t="shared" si="30"/>
        <v>12</v>
      </c>
      <c r="D436">
        <f t="shared" si="29"/>
        <v>16</v>
      </c>
      <c r="E436">
        <f t="shared" si="31"/>
        <v>4</v>
      </c>
      <c r="F436" t="str">
        <f t="shared" si="32"/>
        <v>RUF1</v>
      </c>
      <c r="G436" t="s">
        <v>18066</v>
      </c>
    </row>
    <row r="437" spans="1:7" x14ac:dyDescent="0.25">
      <c r="C437" t="e">
        <f t="shared" si="30"/>
        <v>#VALUE!</v>
      </c>
      <c r="D437">
        <f t="shared" si="29"/>
        <v>0</v>
      </c>
      <c r="E437" t="e">
        <f t="shared" si="31"/>
        <v>#VALUE!</v>
      </c>
      <c r="F437" t="e">
        <f t="shared" si="32"/>
        <v>#VALUE!</v>
      </c>
    </row>
    <row r="438" spans="1:7" x14ac:dyDescent="0.25">
      <c r="A438" t="s">
        <v>16562</v>
      </c>
      <c r="B438" t="s">
        <v>16562</v>
      </c>
      <c r="C438" t="e">
        <f t="shared" si="30"/>
        <v>#VALUE!</v>
      </c>
      <c r="D438">
        <f t="shared" si="29"/>
        <v>24</v>
      </c>
      <c r="E438" t="e">
        <f t="shared" si="31"/>
        <v>#VALUE!</v>
      </c>
      <c r="F438" t="e">
        <f t="shared" si="32"/>
        <v>#VALUE!</v>
      </c>
    </row>
    <row r="439" spans="1:7" s="2785" customFormat="1" x14ac:dyDescent="0.25">
      <c r="A439" s="2785" t="s">
        <v>16856</v>
      </c>
      <c r="B439" s="2785" t="s">
        <v>16856</v>
      </c>
      <c r="C439" s="2785" t="e">
        <f t="shared" si="30"/>
        <v>#VALUE!</v>
      </c>
      <c r="D439" s="2785">
        <f t="shared" si="29"/>
        <v>32</v>
      </c>
      <c r="E439" s="2785" t="e">
        <f t="shared" si="31"/>
        <v>#VALUE!</v>
      </c>
      <c r="F439" s="2785" t="str">
        <f>A439</f>
        <v>#Enregistrement COD_OPT.WP files</v>
      </c>
      <c r="G439" s="2785" t="s">
        <v>16856</v>
      </c>
    </row>
    <row r="440" spans="1:7" x14ac:dyDescent="0.25">
      <c r="A440" t="s">
        <v>16562</v>
      </c>
      <c r="B440" t="s">
        <v>16562</v>
      </c>
      <c r="C440" t="e">
        <f t="shared" si="30"/>
        <v>#VALUE!</v>
      </c>
      <c r="D440">
        <f t="shared" si="29"/>
        <v>24</v>
      </c>
      <c r="E440" t="e">
        <f t="shared" si="31"/>
        <v>#VALUE!</v>
      </c>
      <c r="F440" t="e">
        <f t="shared" si="32"/>
        <v>#VALUE!</v>
      </c>
    </row>
    <row r="441" spans="1:7" x14ac:dyDescent="0.25">
      <c r="A441" t="s">
        <v>17525</v>
      </c>
      <c r="B441" t="s">
        <v>16857</v>
      </c>
      <c r="C441">
        <f t="shared" si="30"/>
        <v>21</v>
      </c>
      <c r="D441">
        <f t="shared" si="29"/>
        <v>51</v>
      </c>
      <c r="E441">
        <f t="shared" si="31"/>
        <v>30</v>
      </c>
      <c r="F441" t="str">
        <f t="shared" si="32"/>
        <v>Gestion des codes applications</v>
      </c>
      <c r="G441" t="s">
        <v>18067</v>
      </c>
    </row>
    <row r="442" spans="1:7" x14ac:dyDescent="0.25">
      <c r="C442" t="e">
        <f t="shared" si="30"/>
        <v>#VALUE!</v>
      </c>
      <c r="D442">
        <f t="shared" ref="D442:D505" si="33">LEN(A442)</f>
        <v>0</v>
      </c>
      <c r="E442" t="e">
        <f t="shared" si="31"/>
        <v>#VALUE!</v>
      </c>
      <c r="F442" t="e">
        <f t="shared" si="32"/>
        <v>#VALUE!</v>
      </c>
    </row>
    <row r="443" spans="1:7" x14ac:dyDescent="0.25">
      <c r="A443" t="s">
        <v>16565</v>
      </c>
      <c r="B443" t="s">
        <v>16565</v>
      </c>
      <c r="C443" t="e">
        <f t="shared" si="30"/>
        <v>#VALUE!</v>
      </c>
      <c r="D443">
        <f t="shared" si="33"/>
        <v>29</v>
      </c>
      <c r="E443" t="e">
        <f t="shared" si="31"/>
        <v>#VALUE!</v>
      </c>
      <c r="F443" t="e">
        <f t="shared" si="32"/>
        <v>#VALUE!</v>
      </c>
    </row>
    <row r="444" spans="1:7" x14ac:dyDescent="0.25">
      <c r="A444" t="s">
        <v>17526</v>
      </c>
      <c r="B444" t="s">
        <v>16858</v>
      </c>
      <c r="C444">
        <f t="shared" si="30"/>
        <v>16</v>
      </c>
      <c r="D444">
        <f t="shared" si="33"/>
        <v>23</v>
      </c>
      <c r="E444">
        <f t="shared" si="31"/>
        <v>7</v>
      </c>
      <c r="F444" t="str">
        <f t="shared" si="32"/>
        <v>Cod ges</v>
      </c>
      <c r="G444" t="s">
        <v>18068</v>
      </c>
    </row>
    <row r="445" spans="1:7" x14ac:dyDescent="0.25">
      <c r="A445" t="s">
        <v>17527</v>
      </c>
      <c r="B445" t="s">
        <v>16859</v>
      </c>
      <c r="C445">
        <f t="shared" ref="C445:C508" si="34">SEARCH(":",A445,1)</f>
        <v>12</v>
      </c>
      <c r="D445">
        <f t="shared" si="33"/>
        <v>16</v>
      </c>
      <c r="E445">
        <f t="shared" ref="E445:E508" si="35">D445-C445</f>
        <v>4</v>
      </c>
      <c r="F445" t="str">
        <f t="shared" ref="F445:F508" si="36">RIGHT(A445,E445)</f>
        <v>RUF2</v>
      </c>
      <c r="G445" t="s">
        <v>18069</v>
      </c>
    </row>
    <row r="446" spans="1:7" x14ac:dyDescent="0.25">
      <c r="C446" t="e">
        <f t="shared" si="34"/>
        <v>#VALUE!</v>
      </c>
      <c r="D446">
        <f t="shared" si="33"/>
        <v>0</v>
      </c>
      <c r="E446" t="e">
        <f t="shared" si="35"/>
        <v>#VALUE!</v>
      </c>
      <c r="F446" t="e">
        <f t="shared" si="36"/>
        <v>#VALUE!</v>
      </c>
    </row>
    <row r="447" spans="1:7" x14ac:dyDescent="0.25">
      <c r="A447" t="s">
        <v>16562</v>
      </c>
      <c r="B447" t="s">
        <v>16562</v>
      </c>
      <c r="C447" t="e">
        <f t="shared" si="34"/>
        <v>#VALUE!</v>
      </c>
      <c r="D447">
        <f t="shared" si="33"/>
        <v>24</v>
      </c>
      <c r="E447" t="e">
        <f t="shared" si="35"/>
        <v>#VALUE!</v>
      </c>
      <c r="F447" t="e">
        <f t="shared" si="36"/>
        <v>#VALUE!</v>
      </c>
    </row>
    <row r="448" spans="1:7" s="2785" customFormat="1" x14ac:dyDescent="0.25">
      <c r="A448" s="2785" t="s">
        <v>16860</v>
      </c>
      <c r="B448" s="2785" t="s">
        <v>16860</v>
      </c>
      <c r="C448" s="2785" t="e">
        <f t="shared" si="34"/>
        <v>#VALUE!</v>
      </c>
      <c r="D448" s="2785">
        <f t="shared" si="33"/>
        <v>33</v>
      </c>
      <c r="E448" s="2785" t="e">
        <f t="shared" si="35"/>
        <v>#VALUE!</v>
      </c>
      <c r="F448" s="2785" t="str">
        <f>A448</f>
        <v>#Enregistrement SPECIF_1.WP files</v>
      </c>
      <c r="G448" s="2785" t="s">
        <v>16860</v>
      </c>
    </row>
    <row r="449" spans="1:7" x14ac:dyDescent="0.25">
      <c r="A449" t="s">
        <v>16562</v>
      </c>
      <c r="B449" t="s">
        <v>16562</v>
      </c>
      <c r="C449" t="e">
        <f t="shared" si="34"/>
        <v>#VALUE!</v>
      </c>
      <c r="D449">
        <f t="shared" si="33"/>
        <v>24</v>
      </c>
      <c r="E449" t="e">
        <f t="shared" si="35"/>
        <v>#VALUE!</v>
      </c>
      <c r="F449" t="e">
        <f t="shared" si="36"/>
        <v>#VALUE!</v>
      </c>
    </row>
    <row r="450" spans="1:7" x14ac:dyDescent="0.25">
      <c r="A450" t="s">
        <v>17528</v>
      </c>
      <c r="B450" t="s">
        <v>16861</v>
      </c>
      <c r="C450">
        <f t="shared" si="34"/>
        <v>22</v>
      </c>
      <c r="D450">
        <f t="shared" si="33"/>
        <v>44</v>
      </c>
      <c r="E450">
        <f t="shared" si="35"/>
        <v>22</v>
      </c>
      <c r="F450" t="str">
        <f t="shared" si="36"/>
        <v>Parametres specifiques</v>
      </c>
      <c r="G450" t="s">
        <v>18070</v>
      </c>
    </row>
    <row r="451" spans="1:7" x14ac:dyDescent="0.25">
      <c r="A451" t="s">
        <v>17529</v>
      </c>
      <c r="B451" t="s">
        <v>16862</v>
      </c>
      <c r="C451">
        <f t="shared" si="34"/>
        <v>16</v>
      </c>
      <c r="D451">
        <f t="shared" si="33"/>
        <v>21</v>
      </c>
      <c r="E451">
        <f t="shared" si="35"/>
        <v>5</v>
      </c>
      <c r="F451" t="str">
        <f t="shared" si="36"/>
        <v>C.MON</v>
      </c>
      <c r="G451" t="s">
        <v>17974</v>
      </c>
    </row>
    <row r="452" spans="1:7" x14ac:dyDescent="0.25">
      <c r="C452" t="e">
        <f t="shared" si="34"/>
        <v>#VALUE!</v>
      </c>
      <c r="D452">
        <f t="shared" si="33"/>
        <v>0</v>
      </c>
      <c r="E452" t="e">
        <f t="shared" si="35"/>
        <v>#VALUE!</v>
      </c>
      <c r="F452" t="e">
        <f t="shared" si="36"/>
        <v>#VALUE!</v>
      </c>
    </row>
    <row r="453" spans="1:7" x14ac:dyDescent="0.25">
      <c r="A453" t="s">
        <v>17530</v>
      </c>
      <c r="B453" t="s">
        <v>16863</v>
      </c>
      <c r="C453">
        <f t="shared" si="34"/>
        <v>17</v>
      </c>
      <c r="D453">
        <f t="shared" si="33"/>
        <v>19</v>
      </c>
      <c r="E453">
        <f t="shared" si="35"/>
        <v>2</v>
      </c>
      <c r="F453" t="str">
        <f t="shared" si="36"/>
        <v>17</v>
      </c>
      <c r="G453" t="s">
        <v>9209</v>
      </c>
    </row>
    <row r="454" spans="1:7" x14ac:dyDescent="0.25">
      <c r="C454" t="e">
        <f t="shared" si="34"/>
        <v>#VALUE!</v>
      </c>
      <c r="D454">
        <f t="shared" si="33"/>
        <v>0</v>
      </c>
      <c r="E454" t="e">
        <f t="shared" si="35"/>
        <v>#VALUE!</v>
      </c>
      <c r="F454" t="e">
        <f t="shared" si="36"/>
        <v>#VALUE!</v>
      </c>
    </row>
    <row r="455" spans="1:7" x14ac:dyDescent="0.25">
      <c r="A455" t="s">
        <v>17531</v>
      </c>
      <c r="B455" t="s">
        <v>16864</v>
      </c>
      <c r="C455">
        <f t="shared" si="34"/>
        <v>16</v>
      </c>
      <c r="D455">
        <f t="shared" si="33"/>
        <v>21</v>
      </c>
      <c r="E455">
        <f t="shared" si="35"/>
        <v>5</v>
      </c>
      <c r="F455" t="str">
        <f t="shared" si="36"/>
        <v>ALPHA</v>
      </c>
      <c r="G455" t="s">
        <v>18062</v>
      </c>
    </row>
    <row r="456" spans="1:7" x14ac:dyDescent="0.25">
      <c r="A456" t="s">
        <v>17532</v>
      </c>
      <c r="B456" t="s">
        <v>16865</v>
      </c>
      <c r="C456">
        <f t="shared" si="34"/>
        <v>16</v>
      </c>
      <c r="D456">
        <f t="shared" si="33"/>
        <v>19</v>
      </c>
      <c r="E456">
        <f t="shared" si="35"/>
        <v>3</v>
      </c>
      <c r="F456" t="str">
        <f t="shared" si="36"/>
        <v>NUM</v>
      </c>
      <c r="G456" t="s">
        <v>18071</v>
      </c>
    </row>
    <row r="457" spans="1:7" x14ac:dyDescent="0.25">
      <c r="A457" t="s">
        <v>17533</v>
      </c>
      <c r="B457" t="s">
        <v>16866</v>
      </c>
      <c r="C457">
        <f t="shared" si="34"/>
        <v>16</v>
      </c>
      <c r="D457">
        <f t="shared" si="33"/>
        <v>19</v>
      </c>
      <c r="E457">
        <f t="shared" si="35"/>
        <v>3</v>
      </c>
      <c r="F457" t="str">
        <f t="shared" si="36"/>
        <v>NUM</v>
      </c>
      <c r="G457" t="s">
        <v>18071</v>
      </c>
    </row>
    <row r="458" spans="1:7" x14ac:dyDescent="0.25">
      <c r="A458" t="s">
        <v>17534</v>
      </c>
      <c r="B458" t="s">
        <v>16867</v>
      </c>
      <c r="C458">
        <f t="shared" si="34"/>
        <v>16</v>
      </c>
      <c r="D458">
        <f t="shared" si="33"/>
        <v>19</v>
      </c>
      <c r="E458">
        <f t="shared" si="35"/>
        <v>3</v>
      </c>
      <c r="F458" t="str">
        <f t="shared" si="36"/>
        <v>NUM</v>
      </c>
      <c r="G458" t="s">
        <v>18071</v>
      </c>
    </row>
    <row r="459" spans="1:7" x14ac:dyDescent="0.25">
      <c r="A459" t="s">
        <v>17535</v>
      </c>
      <c r="B459" t="s">
        <v>16868</v>
      </c>
      <c r="C459">
        <f t="shared" si="34"/>
        <v>16</v>
      </c>
      <c r="D459">
        <f t="shared" si="33"/>
        <v>19</v>
      </c>
      <c r="E459">
        <f t="shared" si="35"/>
        <v>3</v>
      </c>
      <c r="F459" t="str">
        <f t="shared" si="36"/>
        <v>NUM</v>
      </c>
      <c r="G459" t="s">
        <v>18071</v>
      </c>
    </row>
    <row r="460" spans="1:7" x14ac:dyDescent="0.25">
      <c r="A460" t="s">
        <v>17536</v>
      </c>
      <c r="B460" t="s">
        <v>16869</v>
      </c>
      <c r="C460">
        <f t="shared" si="34"/>
        <v>16</v>
      </c>
      <c r="D460">
        <f t="shared" si="33"/>
        <v>19</v>
      </c>
      <c r="E460">
        <f t="shared" si="35"/>
        <v>3</v>
      </c>
      <c r="F460" t="str">
        <f t="shared" si="36"/>
        <v>NUM</v>
      </c>
      <c r="G460" t="s">
        <v>18071</v>
      </c>
    </row>
    <row r="461" spans="1:7" x14ac:dyDescent="0.25">
      <c r="A461" t="s">
        <v>17537</v>
      </c>
      <c r="B461" t="s">
        <v>16870</v>
      </c>
      <c r="C461">
        <f t="shared" si="34"/>
        <v>16</v>
      </c>
      <c r="D461">
        <f t="shared" si="33"/>
        <v>19</v>
      </c>
      <c r="E461">
        <f t="shared" si="35"/>
        <v>3</v>
      </c>
      <c r="F461" t="str">
        <f t="shared" si="36"/>
        <v>NUM</v>
      </c>
      <c r="G461" t="s">
        <v>18071</v>
      </c>
    </row>
    <row r="462" spans="1:7" x14ac:dyDescent="0.25">
      <c r="A462" t="s">
        <v>17538</v>
      </c>
      <c r="B462" t="s">
        <v>16871</v>
      </c>
      <c r="C462">
        <f t="shared" si="34"/>
        <v>16</v>
      </c>
      <c r="D462">
        <f t="shared" si="33"/>
        <v>19</v>
      </c>
      <c r="E462">
        <f t="shared" si="35"/>
        <v>3</v>
      </c>
      <c r="F462" t="str">
        <f t="shared" si="36"/>
        <v>NUM</v>
      </c>
      <c r="G462" t="s">
        <v>18071</v>
      </c>
    </row>
    <row r="463" spans="1:7" x14ac:dyDescent="0.25">
      <c r="A463" t="s">
        <v>17539</v>
      </c>
      <c r="B463" t="s">
        <v>16872</v>
      </c>
      <c r="C463">
        <f t="shared" si="34"/>
        <v>16</v>
      </c>
      <c r="D463">
        <f t="shared" si="33"/>
        <v>19</v>
      </c>
      <c r="E463">
        <f t="shared" si="35"/>
        <v>3</v>
      </c>
      <c r="F463" t="str">
        <f t="shared" si="36"/>
        <v>NUM</v>
      </c>
      <c r="G463" t="s">
        <v>18071</v>
      </c>
    </row>
    <row r="464" spans="1:7" x14ac:dyDescent="0.25">
      <c r="A464" t="s">
        <v>17540</v>
      </c>
      <c r="B464" t="s">
        <v>16873</v>
      </c>
      <c r="C464">
        <f t="shared" si="34"/>
        <v>16</v>
      </c>
      <c r="D464">
        <f t="shared" si="33"/>
        <v>19</v>
      </c>
      <c r="E464">
        <f t="shared" si="35"/>
        <v>3</v>
      </c>
      <c r="F464" t="str">
        <f t="shared" si="36"/>
        <v>NUM</v>
      </c>
      <c r="G464" t="s">
        <v>18071</v>
      </c>
    </row>
    <row r="465" spans="1:7" x14ac:dyDescent="0.25">
      <c r="A465" t="s">
        <v>17541</v>
      </c>
      <c r="B465" t="s">
        <v>16874</v>
      </c>
      <c r="C465">
        <f t="shared" si="34"/>
        <v>17</v>
      </c>
      <c r="D465">
        <f t="shared" si="33"/>
        <v>20</v>
      </c>
      <c r="E465">
        <f t="shared" si="35"/>
        <v>3</v>
      </c>
      <c r="F465" t="str">
        <f t="shared" si="36"/>
        <v>NUM</v>
      </c>
      <c r="G465" t="s">
        <v>18071</v>
      </c>
    </row>
    <row r="466" spans="1:7" x14ac:dyDescent="0.25">
      <c r="A466" t="s">
        <v>17542</v>
      </c>
      <c r="B466" t="s">
        <v>16875</v>
      </c>
      <c r="C466">
        <f t="shared" si="34"/>
        <v>17</v>
      </c>
      <c r="D466">
        <f t="shared" si="33"/>
        <v>20</v>
      </c>
      <c r="E466">
        <f t="shared" si="35"/>
        <v>3</v>
      </c>
      <c r="F466" t="str">
        <f t="shared" si="36"/>
        <v>NUM</v>
      </c>
      <c r="G466" t="s">
        <v>18071</v>
      </c>
    </row>
    <row r="467" spans="1:7" x14ac:dyDescent="0.25">
      <c r="A467" t="s">
        <v>17543</v>
      </c>
      <c r="B467" t="s">
        <v>16876</v>
      </c>
      <c r="C467">
        <f t="shared" si="34"/>
        <v>17</v>
      </c>
      <c r="D467">
        <f t="shared" si="33"/>
        <v>20</v>
      </c>
      <c r="E467">
        <f t="shared" si="35"/>
        <v>3</v>
      </c>
      <c r="F467" t="str">
        <f t="shared" si="36"/>
        <v>NUM</v>
      </c>
      <c r="G467" t="s">
        <v>18071</v>
      </c>
    </row>
    <row r="468" spans="1:7" x14ac:dyDescent="0.25">
      <c r="A468" t="s">
        <v>17544</v>
      </c>
      <c r="B468" t="s">
        <v>16877</v>
      </c>
      <c r="C468">
        <f t="shared" si="34"/>
        <v>17</v>
      </c>
      <c r="D468">
        <f t="shared" si="33"/>
        <v>20</v>
      </c>
      <c r="E468">
        <f t="shared" si="35"/>
        <v>3</v>
      </c>
      <c r="F468" t="str">
        <f t="shared" si="36"/>
        <v>NUM</v>
      </c>
      <c r="G468" t="s">
        <v>18071</v>
      </c>
    </row>
    <row r="469" spans="1:7" x14ac:dyDescent="0.25">
      <c r="A469" t="s">
        <v>17545</v>
      </c>
      <c r="B469" t="s">
        <v>16878</v>
      </c>
      <c r="C469">
        <f t="shared" si="34"/>
        <v>17</v>
      </c>
      <c r="D469">
        <f t="shared" si="33"/>
        <v>20</v>
      </c>
      <c r="E469">
        <f t="shared" si="35"/>
        <v>3</v>
      </c>
      <c r="F469" t="str">
        <f t="shared" si="36"/>
        <v>NUM</v>
      </c>
      <c r="G469" t="s">
        <v>18071</v>
      </c>
    </row>
    <row r="470" spans="1:7" x14ac:dyDescent="0.25">
      <c r="A470" t="s">
        <v>17546</v>
      </c>
      <c r="B470" t="s">
        <v>16879</v>
      </c>
      <c r="C470">
        <f t="shared" si="34"/>
        <v>17</v>
      </c>
      <c r="D470">
        <f t="shared" si="33"/>
        <v>20</v>
      </c>
      <c r="E470">
        <f t="shared" si="35"/>
        <v>3</v>
      </c>
      <c r="F470" t="str">
        <f t="shared" si="36"/>
        <v>NUM</v>
      </c>
      <c r="G470" t="s">
        <v>18071</v>
      </c>
    </row>
    <row r="471" spans="1:7" x14ac:dyDescent="0.25">
      <c r="A471" t="s">
        <v>17547</v>
      </c>
      <c r="B471" t="s">
        <v>16880</v>
      </c>
      <c r="C471">
        <f t="shared" si="34"/>
        <v>17</v>
      </c>
      <c r="D471">
        <f t="shared" si="33"/>
        <v>20</v>
      </c>
      <c r="E471">
        <f t="shared" si="35"/>
        <v>3</v>
      </c>
      <c r="F471" t="str">
        <f t="shared" si="36"/>
        <v>NUM</v>
      </c>
      <c r="G471" t="s">
        <v>18071</v>
      </c>
    </row>
    <row r="472" spans="1:7" x14ac:dyDescent="0.25">
      <c r="C472" t="e">
        <f t="shared" si="34"/>
        <v>#VALUE!</v>
      </c>
      <c r="D472">
        <f t="shared" si="33"/>
        <v>0</v>
      </c>
      <c r="E472" t="e">
        <f t="shared" si="35"/>
        <v>#VALUE!</v>
      </c>
      <c r="F472" t="e">
        <f t="shared" si="36"/>
        <v>#VALUE!</v>
      </c>
    </row>
    <row r="473" spans="1:7" x14ac:dyDescent="0.25">
      <c r="A473" t="s">
        <v>17548</v>
      </c>
      <c r="B473" t="s">
        <v>16881</v>
      </c>
      <c r="C473">
        <f t="shared" si="34"/>
        <v>16</v>
      </c>
      <c r="D473">
        <f t="shared" si="33"/>
        <v>17</v>
      </c>
      <c r="E473">
        <f t="shared" si="35"/>
        <v>1</v>
      </c>
      <c r="F473" t="str">
        <f t="shared" si="36"/>
        <v>3</v>
      </c>
      <c r="G473" t="s">
        <v>1207</v>
      </c>
    </row>
    <row r="474" spans="1:7" x14ac:dyDescent="0.25">
      <c r="A474" t="s">
        <v>17549</v>
      </c>
      <c r="B474" t="s">
        <v>16882</v>
      </c>
      <c r="C474">
        <f t="shared" si="34"/>
        <v>16</v>
      </c>
      <c r="D474">
        <f t="shared" si="33"/>
        <v>17</v>
      </c>
      <c r="E474">
        <f t="shared" si="35"/>
        <v>1</v>
      </c>
      <c r="F474" t="str">
        <f t="shared" si="36"/>
        <v>1</v>
      </c>
      <c r="G474" t="s">
        <v>819</v>
      </c>
    </row>
    <row r="475" spans="1:7" x14ac:dyDescent="0.25">
      <c r="A475" t="s">
        <v>17550</v>
      </c>
      <c r="B475" t="s">
        <v>16883</v>
      </c>
      <c r="C475">
        <f t="shared" si="34"/>
        <v>16</v>
      </c>
      <c r="D475">
        <f t="shared" si="33"/>
        <v>17</v>
      </c>
      <c r="E475">
        <f t="shared" si="35"/>
        <v>1</v>
      </c>
      <c r="F475" t="str">
        <f t="shared" si="36"/>
        <v>2</v>
      </c>
      <c r="G475" t="s">
        <v>1152</v>
      </c>
    </row>
    <row r="476" spans="1:7" x14ac:dyDescent="0.25">
      <c r="A476" t="s">
        <v>17551</v>
      </c>
      <c r="B476" t="s">
        <v>16884</v>
      </c>
      <c r="C476">
        <f t="shared" si="34"/>
        <v>16</v>
      </c>
      <c r="D476">
        <f t="shared" si="33"/>
        <v>17</v>
      </c>
      <c r="E476">
        <f t="shared" si="35"/>
        <v>1</v>
      </c>
      <c r="F476" t="str">
        <f t="shared" si="36"/>
        <v>4</v>
      </c>
      <c r="G476" t="s">
        <v>1159</v>
      </c>
    </row>
    <row r="477" spans="1:7" x14ac:dyDescent="0.25">
      <c r="A477" t="s">
        <v>17552</v>
      </c>
      <c r="B477" t="s">
        <v>16885</v>
      </c>
      <c r="C477">
        <f t="shared" si="34"/>
        <v>16</v>
      </c>
      <c r="D477">
        <f t="shared" si="33"/>
        <v>17</v>
      </c>
      <c r="E477">
        <f t="shared" si="35"/>
        <v>1</v>
      </c>
      <c r="F477" t="str">
        <f t="shared" si="36"/>
        <v>4</v>
      </c>
      <c r="G477" t="s">
        <v>1159</v>
      </c>
    </row>
    <row r="478" spans="1:7" x14ac:dyDescent="0.25">
      <c r="A478" t="s">
        <v>17553</v>
      </c>
      <c r="B478" t="s">
        <v>16886</v>
      </c>
      <c r="C478">
        <f t="shared" si="34"/>
        <v>16</v>
      </c>
      <c r="D478">
        <f t="shared" si="33"/>
        <v>17</v>
      </c>
      <c r="E478">
        <f t="shared" si="35"/>
        <v>1</v>
      </c>
      <c r="F478" t="str">
        <f t="shared" si="36"/>
        <v>4</v>
      </c>
      <c r="G478" t="s">
        <v>1159</v>
      </c>
    </row>
    <row r="479" spans="1:7" x14ac:dyDescent="0.25">
      <c r="A479" t="s">
        <v>17554</v>
      </c>
      <c r="B479" t="s">
        <v>16887</v>
      </c>
      <c r="C479">
        <f t="shared" si="34"/>
        <v>16</v>
      </c>
      <c r="D479">
        <f t="shared" si="33"/>
        <v>17</v>
      </c>
      <c r="E479">
        <f t="shared" si="35"/>
        <v>1</v>
      </c>
      <c r="F479" t="str">
        <f t="shared" si="36"/>
        <v>4</v>
      </c>
      <c r="G479" t="s">
        <v>1159</v>
      </c>
    </row>
    <row r="480" spans="1:7" x14ac:dyDescent="0.25">
      <c r="A480" t="s">
        <v>17555</v>
      </c>
      <c r="B480" t="s">
        <v>16888</v>
      </c>
      <c r="C480">
        <f t="shared" si="34"/>
        <v>16</v>
      </c>
      <c r="D480">
        <f t="shared" si="33"/>
        <v>17</v>
      </c>
      <c r="E480">
        <f t="shared" si="35"/>
        <v>1</v>
      </c>
      <c r="F480" t="str">
        <f t="shared" si="36"/>
        <v>4</v>
      </c>
      <c r="G480" t="s">
        <v>1159</v>
      </c>
    </row>
    <row r="481" spans="1:7" x14ac:dyDescent="0.25">
      <c r="A481" t="s">
        <v>17556</v>
      </c>
      <c r="B481" t="s">
        <v>16889</v>
      </c>
      <c r="C481">
        <f t="shared" si="34"/>
        <v>16</v>
      </c>
      <c r="D481">
        <f t="shared" si="33"/>
        <v>17</v>
      </c>
      <c r="E481">
        <f t="shared" si="35"/>
        <v>1</v>
      </c>
      <c r="F481" t="str">
        <f t="shared" si="36"/>
        <v>4</v>
      </c>
      <c r="G481" t="s">
        <v>1159</v>
      </c>
    </row>
    <row r="482" spans="1:7" x14ac:dyDescent="0.25">
      <c r="A482" t="s">
        <v>17557</v>
      </c>
      <c r="B482" t="s">
        <v>16890</v>
      </c>
      <c r="C482">
        <f t="shared" si="34"/>
        <v>16</v>
      </c>
      <c r="D482">
        <f t="shared" si="33"/>
        <v>17</v>
      </c>
      <c r="E482">
        <f t="shared" si="35"/>
        <v>1</v>
      </c>
      <c r="F482" t="str">
        <f t="shared" si="36"/>
        <v>1</v>
      </c>
      <c r="G482" t="s">
        <v>819</v>
      </c>
    </row>
    <row r="483" spans="1:7" x14ac:dyDescent="0.25">
      <c r="A483" t="s">
        <v>17558</v>
      </c>
      <c r="B483" t="s">
        <v>16891</v>
      </c>
      <c r="C483">
        <f t="shared" si="34"/>
        <v>17</v>
      </c>
      <c r="D483">
        <f t="shared" si="33"/>
        <v>18</v>
      </c>
      <c r="E483">
        <f t="shared" si="35"/>
        <v>1</v>
      </c>
      <c r="F483" t="str">
        <f t="shared" si="36"/>
        <v>2</v>
      </c>
      <c r="G483" t="s">
        <v>1152</v>
      </c>
    </row>
    <row r="484" spans="1:7" x14ac:dyDescent="0.25">
      <c r="A484" t="s">
        <v>17559</v>
      </c>
      <c r="B484" t="s">
        <v>16892</v>
      </c>
      <c r="C484">
        <f t="shared" si="34"/>
        <v>17</v>
      </c>
      <c r="D484">
        <f t="shared" si="33"/>
        <v>18</v>
      </c>
      <c r="E484">
        <f t="shared" si="35"/>
        <v>1</v>
      </c>
      <c r="F484" t="str">
        <f t="shared" si="36"/>
        <v>6</v>
      </c>
      <c r="G484" t="s">
        <v>1209</v>
      </c>
    </row>
    <row r="485" spans="1:7" x14ac:dyDescent="0.25">
      <c r="A485" t="s">
        <v>17560</v>
      </c>
      <c r="B485" t="s">
        <v>16893</v>
      </c>
      <c r="C485">
        <f t="shared" si="34"/>
        <v>17</v>
      </c>
      <c r="D485">
        <f t="shared" si="33"/>
        <v>18</v>
      </c>
      <c r="E485">
        <f t="shared" si="35"/>
        <v>1</v>
      </c>
      <c r="F485" t="str">
        <f t="shared" si="36"/>
        <v>1</v>
      </c>
      <c r="G485" t="s">
        <v>819</v>
      </c>
    </row>
    <row r="486" spans="1:7" x14ac:dyDescent="0.25">
      <c r="A486" t="s">
        <v>17561</v>
      </c>
      <c r="B486" t="s">
        <v>16894</v>
      </c>
      <c r="C486">
        <f t="shared" si="34"/>
        <v>17</v>
      </c>
      <c r="D486">
        <f t="shared" si="33"/>
        <v>18</v>
      </c>
      <c r="E486">
        <f t="shared" si="35"/>
        <v>1</v>
      </c>
      <c r="F486" t="str">
        <f t="shared" si="36"/>
        <v>1</v>
      </c>
      <c r="G486" t="s">
        <v>819</v>
      </c>
    </row>
    <row r="487" spans="1:7" x14ac:dyDescent="0.25">
      <c r="A487" t="s">
        <v>17562</v>
      </c>
      <c r="B487" t="s">
        <v>16895</v>
      </c>
      <c r="C487">
        <f t="shared" si="34"/>
        <v>17</v>
      </c>
      <c r="D487">
        <f t="shared" si="33"/>
        <v>18</v>
      </c>
      <c r="E487">
        <f t="shared" si="35"/>
        <v>1</v>
      </c>
      <c r="F487" t="str">
        <f t="shared" si="36"/>
        <v>1</v>
      </c>
      <c r="G487" t="s">
        <v>819</v>
      </c>
    </row>
    <row r="488" spans="1:7" x14ac:dyDescent="0.25">
      <c r="A488" t="s">
        <v>17563</v>
      </c>
      <c r="B488" t="s">
        <v>16896</v>
      </c>
      <c r="C488">
        <f t="shared" si="34"/>
        <v>17</v>
      </c>
      <c r="D488">
        <f t="shared" si="33"/>
        <v>18</v>
      </c>
      <c r="E488">
        <f t="shared" si="35"/>
        <v>1</v>
      </c>
      <c r="F488" t="str">
        <f t="shared" si="36"/>
        <v>1</v>
      </c>
      <c r="G488" t="s">
        <v>819</v>
      </c>
    </row>
    <row r="489" spans="1:7" x14ac:dyDescent="0.25">
      <c r="A489" t="s">
        <v>17564</v>
      </c>
      <c r="B489" t="s">
        <v>16897</v>
      </c>
      <c r="C489">
        <f t="shared" si="34"/>
        <v>17</v>
      </c>
      <c r="D489">
        <f t="shared" si="33"/>
        <v>20</v>
      </c>
      <c r="E489">
        <f t="shared" si="35"/>
        <v>3</v>
      </c>
      <c r="F489" t="str">
        <f t="shared" si="36"/>
        <v>157</v>
      </c>
      <c r="G489" t="s">
        <v>18072</v>
      </c>
    </row>
    <row r="490" spans="1:7" x14ac:dyDescent="0.25">
      <c r="C490" t="e">
        <f t="shared" si="34"/>
        <v>#VALUE!</v>
      </c>
      <c r="D490">
        <f t="shared" si="33"/>
        <v>0</v>
      </c>
      <c r="E490" t="e">
        <f t="shared" si="35"/>
        <v>#VALUE!</v>
      </c>
      <c r="F490" t="e">
        <f t="shared" si="36"/>
        <v>#VALUE!</v>
      </c>
    </row>
    <row r="491" spans="1:7" x14ac:dyDescent="0.25">
      <c r="A491" t="s">
        <v>17565</v>
      </c>
      <c r="B491" t="s">
        <v>16898</v>
      </c>
      <c r="C491">
        <f t="shared" si="34"/>
        <v>18</v>
      </c>
      <c r="D491">
        <f t="shared" si="33"/>
        <v>20</v>
      </c>
      <c r="E491">
        <f t="shared" si="35"/>
        <v>2</v>
      </c>
      <c r="F491" t="str">
        <f t="shared" si="36"/>
        <v>ID</v>
      </c>
      <c r="G491" t="s">
        <v>18073</v>
      </c>
    </row>
    <row r="492" spans="1:7" x14ac:dyDescent="0.25">
      <c r="A492" t="s">
        <v>17566</v>
      </c>
      <c r="B492" t="s">
        <v>16899</v>
      </c>
      <c r="C492">
        <f t="shared" si="34"/>
        <v>18</v>
      </c>
      <c r="D492">
        <f t="shared" si="33"/>
        <v>24</v>
      </c>
      <c r="E492">
        <f t="shared" si="35"/>
        <v>6</v>
      </c>
      <c r="F492" t="str">
        <f t="shared" si="36"/>
        <v>IPDU_L</v>
      </c>
      <c r="G492" t="s">
        <v>18074</v>
      </c>
    </row>
    <row r="493" spans="1:7" x14ac:dyDescent="0.25">
      <c r="A493" t="s">
        <v>17567</v>
      </c>
      <c r="B493" t="s">
        <v>16900</v>
      </c>
      <c r="C493">
        <f t="shared" si="34"/>
        <v>18</v>
      </c>
      <c r="D493">
        <f t="shared" si="33"/>
        <v>25</v>
      </c>
      <c r="E493">
        <f t="shared" si="35"/>
        <v>7</v>
      </c>
      <c r="F493" t="str">
        <f t="shared" si="36"/>
        <v>ACK_TLC</v>
      </c>
      <c r="G493" t="s">
        <v>18075</v>
      </c>
    </row>
    <row r="494" spans="1:7" x14ac:dyDescent="0.25">
      <c r="A494" t="s">
        <v>17568</v>
      </c>
      <c r="B494" t="s">
        <v>16901</v>
      </c>
      <c r="C494">
        <f t="shared" si="34"/>
        <v>18</v>
      </c>
      <c r="D494">
        <f t="shared" si="33"/>
        <v>23</v>
      </c>
      <c r="E494">
        <f t="shared" si="35"/>
        <v>5</v>
      </c>
      <c r="F494" t="str">
        <f t="shared" si="36"/>
        <v>TNR_T</v>
      </c>
      <c r="G494" t="s">
        <v>18076</v>
      </c>
    </row>
    <row r="495" spans="1:7" x14ac:dyDescent="0.25">
      <c r="A495" t="s">
        <v>17569</v>
      </c>
      <c r="B495" t="s">
        <v>16902</v>
      </c>
      <c r="C495">
        <f t="shared" si="34"/>
        <v>18</v>
      </c>
      <c r="D495">
        <f t="shared" si="33"/>
        <v>23</v>
      </c>
      <c r="E495">
        <f t="shared" si="35"/>
        <v>5</v>
      </c>
      <c r="F495" t="str">
        <f t="shared" si="36"/>
        <v>TSI_T</v>
      </c>
      <c r="G495" t="s">
        <v>18077</v>
      </c>
    </row>
    <row r="496" spans="1:7" x14ac:dyDescent="0.25">
      <c r="A496" t="s">
        <v>17570</v>
      </c>
      <c r="B496" t="s">
        <v>16903</v>
      </c>
      <c r="C496">
        <f t="shared" si="34"/>
        <v>18</v>
      </c>
      <c r="D496">
        <f t="shared" si="33"/>
        <v>23</v>
      </c>
      <c r="E496">
        <f t="shared" si="35"/>
        <v>5</v>
      </c>
      <c r="F496" t="str">
        <f t="shared" si="36"/>
        <v>TMA_T</v>
      </c>
      <c r="G496" t="s">
        <v>18078</v>
      </c>
    </row>
    <row r="497" spans="1:7" x14ac:dyDescent="0.25">
      <c r="A497" t="s">
        <v>17571</v>
      </c>
      <c r="B497" t="s">
        <v>16904</v>
      </c>
      <c r="C497">
        <f t="shared" si="34"/>
        <v>18</v>
      </c>
      <c r="D497">
        <f t="shared" si="33"/>
        <v>23</v>
      </c>
      <c r="E497">
        <f t="shared" si="35"/>
        <v>5</v>
      </c>
      <c r="F497" t="str">
        <f t="shared" si="36"/>
        <v>TNR_A</v>
      </c>
      <c r="G497" t="s">
        <v>18079</v>
      </c>
    </row>
    <row r="498" spans="1:7" x14ac:dyDescent="0.25">
      <c r="A498" t="s">
        <v>17572</v>
      </c>
      <c r="B498" t="s">
        <v>16905</v>
      </c>
      <c r="C498">
        <f t="shared" si="34"/>
        <v>18</v>
      </c>
      <c r="D498">
        <f t="shared" si="33"/>
        <v>23</v>
      </c>
      <c r="E498">
        <f t="shared" si="35"/>
        <v>5</v>
      </c>
      <c r="F498" t="str">
        <f t="shared" si="36"/>
        <v>TSI_A</v>
      </c>
      <c r="G498" t="s">
        <v>18080</v>
      </c>
    </row>
    <row r="499" spans="1:7" x14ac:dyDescent="0.25">
      <c r="A499" t="s">
        <v>17573</v>
      </c>
      <c r="B499" t="s">
        <v>16906</v>
      </c>
      <c r="C499">
        <f t="shared" si="34"/>
        <v>18</v>
      </c>
      <c r="D499">
        <f t="shared" si="33"/>
        <v>23</v>
      </c>
      <c r="E499">
        <f t="shared" si="35"/>
        <v>5</v>
      </c>
      <c r="F499" t="str">
        <f t="shared" si="36"/>
        <v>TMA_A</v>
      </c>
      <c r="G499" t="s">
        <v>18081</v>
      </c>
    </row>
    <row r="500" spans="1:7" x14ac:dyDescent="0.25">
      <c r="A500" t="s">
        <v>17574</v>
      </c>
      <c r="B500" t="s">
        <v>16907</v>
      </c>
      <c r="C500">
        <f t="shared" si="34"/>
        <v>18</v>
      </c>
      <c r="D500">
        <f t="shared" si="33"/>
        <v>22</v>
      </c>
      <c r="E500">
        <f t="shared" si="35"/>
        <v>4</v>
      </c>
      <c r="F500" t="str">
        <f t="shared" si="36"/>
        <v>IP_T</v>
      </c>
      <c r="G500" t="s">
        <v>18082</v>
      </c>
    </row>
    <row r="501" spans="1:7" x14ac:dyDescent="0.25">
      <c r="A501" t="s">
        <v>17575</v>
      </c>
      <c r="B501" t="s">
        <v>16908</v>
      </c>
      <c r="C501">
        <f t="shared" si="34"/>
        <v>19</v>
      </c>
      <c r="D501">
        <f t="shared" si="33"/>
        <v>26</v>
      </c>
      <c r="E501">
        <f t="shared" si="35"/>
        <v>7</v>
      </c>
      <c r="F501" t="str">
        <f t="shared" si="36"/>
        <v>ACK_TLP</v>
      </c>
      <c r="G501" t="s">
        <v>18083</v>
      </c>
    </row>
    <row r="502" spans="1:7" x14ac:dyDescent="0.25">
      <c r="A502" t="s">
        <v>17576</v>
      </c>
      <c r="B502" t="s">
        <v>16909</v>
      </c>
      <c r="C502">
        <f t="shared" si="34"/>
        <v>19</v>
      </c>
      <c r="D502">
        <f t="shared" si="33"/>
        <v>26</v>
      </c>
      <c r="E502">
        <f t="shared" si="35"/>
        <v>7</v>
      </c>
      <c r="F502" t="str">
        <f t="shared" si="36"/>
        <v>RACCORD</v>
      </c>
      <c r="G502" t="s">
        <v>18084</v>
      </c>
    </row>
    <row r="503" spans="1:7" x14ac:dyDescent="0.25">
      <c r="A503" t="s">
        <v>17577</v>
      </c>
      <c r="B503" t="s">
        <v>16910</v>
      </c>
      <c r="C503">
        <f t="shared" si="34"/>
        <v>19</v>
      </c>
      <c r="D503">
        <f t="shared" si="33"/>
        <v>23</v>
      </c>
      <c r="E503">
        <f t="shared" si="35"/>
        <v>4</v>
      </c>
      <c r="F503" t="str">
        <f t="shared" si="36"/>
        <v>IP_A</v>
      </c>
      <c r="G503" t="s">
        <v>18085</v>
      </c>
    </row>
    <row r="504" spans="1:7" x14ac:dyDescent="0.25">
      <c r="A504" t="s">
        <v>17578</v>
      </c>
      <c r="B504" t="s">
        <v>16911</v>
      </c>
      <c r="C504">
        <f t="shared" si="34"/>
        <v>19</v>
      </c>
      <c r="D504">
        <f t="shared" si="33"/>
        <v>26</v>
      </c>
      <c r="E504">
        <f t="shared" si="35"/>
        <v>7</v>
      </c>
      <c r="F504" t="str">
        <f t="shared" si="36"/>
        <v>VER_TLC</v>
      </c>
      <c r="G504" t="s">
        <v>18086</v>
      </c>
    </row>
    <row r="505" spans="1:7" x14ac:dyDescent="0.25">
      <c r="A505" t="s">
        <v>17579</v>
      </c>
      <c r="B505" t="s">
        <v>16912</v>
      </c>
      <c r="C505">
        <f t="shared" si="34"/>
        <v>19</v>
      </c>
      <c r="D505">
        <f t="shared" si="33"/>
        <v>26</v>
      </c>
      <c r="E505">
        <f t="shared" si="35"/>
        <v>7</v>
      </c>
      <c r="F505" t="str">
        <f t="shared" si="36"/>
        <v>VER_ACA</v>
      </c>
      <c r="G505" t="s">
        <v>18087</v>
      </c>
    </row>
    <row r="506" spans="1:7" x14ac:dyDescent="0.25">
      <c r="A506" t="s">
        <v>17580</v>
      </c>
      <c r="B506" t="s">
        <v>16913</v>
      </c>
      <c r="C506">
        <f t="shared" si="34"/>
        <v>19</v>
      </c>
      <c r="D506">
        <f t="shared" ref="D506:D569" si="37">LEN(A506)</f>
        <v>23</v>
      </c>
      <c r="E506">
        <f t="shared" si="35"/>
        <v>4</v>
      </c>
      <c r="F506" t="str">
        <f t="shared" si="36"/>
        <v>CH37</v>
      </c>
      <c r="G506" t="s">
        <v>18088</v>
      </c>
    </row>
    <row r="507" spans="1:7" x14ac:dyDescent="0.25">
      <c r="A507" t="s">
        <v>17581</v>
      </c>
      <c r="B507" t="s">
        <v>16914</v>
      </c>
      <c r="C507">
        <f t="shared" si="34"/>
        <v>19</v>
      </c>
      <c r="D507">
        <f t="shared" si="37"/>
        <v>23</v>
      </c>
      <c r="E507">
        <f t="shared" si="35"/>
        <v>4</v>
      </c>
      <c r="F507" t="str">
        <f t="shared" si="36"/>
        <v>CMPL</v>
      </c>
      <c r="G507" t="s">
        <v>18089</v>
      </c>
    </row>
    <row r="508" spans="1:7" x14ac:dyDescent="0.25">
      <c r="C508" t="e">
        <f t="shared" si="34"/>
        <v>#VALUE!</v>
      </c>
      <c r="D508">
        <f t="shared" si="37"/>
        <v>0</v>
      </c>
      <c r="E508" t="e">
        <f t="shared" si="35"/>
        <v>#VALUE!</v>
      </c>
      <c r="F508" t="e">
        <f t="shared" si="36"/>
        <v>#VALUE!</v>
      </c>
    </row>
    <row r="509" spans="1:7" x14ac:dyDescent="0.25">
      <c r="A509" t="s">
        <v>16562</v>
      </c>
      <c r="B509" t="s">
        <v>16562</v>
      </c>
      <c r="C509" t="e">
        <f t="shared" ref="C509:C572" si="38">SEARCH(":",A509,1)</f>
        <v>#VALUE!</v>
      </c>
      <c r="D509">
        <f t="shared" si="37"/>
        <v>24</v>
      </c>
      <c r="E509" t="e">
        <f t="shared" ref="E509:E572" si="39">D509-C509</f>
        <v>#VALUE!</v>
      </c>
      <c r="F509" t="e">
        <f t="shared" ref="F509:F572" si="40">RIGHT(A509,E509)</f>
        <v>#VALUE!</v>
      </c>
    </row>
    <row r="510" spans="1:7" s="2785" customFormat="1" x14ac:dyDescent="0.25">
      <c r="A510" s="2785" t="s">
        <v>16915</v>
      </c>
      <c r="B510" s="2785" t="s">
        <v>16915</v>
      </c>
      <c r="C510" s="2785" t="e">
        <f t="shared" si="38"/>
        <v>#VALUE!</v>
      </c>
      <c r="D510" s="2785">
        <f t="shared" si="37"/>
        <v>28</v>
      </c>
      <c r="E510" s="2785" t="e">
        <f t="shared" si="39"/>
        <v>#VALUE!</v>
      </c>
      <c r="F510" s="2785" t="str">
        <f>A510</f>
        <v>#Enregistrement TRS_.WP file</v>
      </c>
      <c r="G510" s="2785" t="s">
        <v>16915</v>
      </c>
    </row>
    <row r="511" spans="1:7" x14ac:dyDescent="0.25">
      <c r="A511" t="s">
        <v>16562</v>
      </c>
      <c r="B511" t="s">
        <v>16562</v>
      </c>
      <c r="C511" t="e">
        <f t="shared" si="38"/>
        <v>#VALUE!</v>
      </c>
      <c r="D511">
        <f t="shared" si="37"/>
        <v>24</v>
      </c>
      <c r="E511" t="e">
        <f t="shared" si="39"/>
        <v>#VALUE!</v>
      </c>
      <c r="F511" t="e">
        <f t="shared" si="40"/>
        <v>#VALUE!</v>
      </c>
    </row>
    <row r="512" spans="1:7" x14ac:dyDescent="0.25">
      <c r="A512" t="s">
        <v>17582</v>
      </c>
      <c r="B512" t="s">
        <v>16916</v>
      </c>
      <c r="C512">
        <f t="shared" si="38"/>
        <v>17</v>
      </c>
      <c r="D512">
        <f t="shared" si="37"/>
        <v>30</v>
      </c>
      <c r="E512">
        <f t="shared" si="39"/>
        <v>13</v>
      </c>
      <c r="F512" t="str">
        <f t="shared" si="40"/>
        <v xml:space="preserve">Transactions </v>
      </c>
      <c r="G512" t="s">
        <v>18090</v>
      </c>
    </row>
    <row r="513" spans="1:7" x14ac:dyDescent="0.25">
      <c r="C513" t="e">
        <f t="shared" si="38"/>
        <v>#VALUE!</v>
      </c>
      <c r="D513">
        <f t="shared" si="37"/>
        <v>0</v>
      </c>
      <c r="E513" t="e">
        <f t="shared" si="39"/>
        <v>#VALUE!</v>
      </c>
      <c r="F513" t="e">
        <f t="shared" si="40"/>
        <v>#VALUE!</v>
      </c>
    </row>
    <row r="514" spans="1:7" x14ac:dyDescent="0.25">
      <c r="A514" t="s">
        <v>16565</v>
      </c>
      <c r="B514" t="s">
        <v>16565</v>
      </c>
      <c r="C514" t="e">
        <f t="shared" si="38"/>
        <v>#VALUE!</v>
      </c>
      <c r="D514">
        <f t="shared" si="37"/>
        <v>29</v>
      </c>
      <c r="E514" t="e">
        <f t="shared" si="39"/>
        <v>#VALUE!</v>
      </c>
      <c r="F514" t="e">
        <f t="shared" si="40"/>
        <v>#VALUE!</v>
      </c>
    </row>
    <row r="515" spans="1:7" x14ac:dyDescent="0.25">
      <c r="A515" t="s">
        <v>17583</v>
      </c>
      <c r="B515" t="s">
        <v>16917</v>
      </c>
      <c r="C515">
        <f t="shared" si="38"/>
        <v>11</v>
      </c>
      <c r="D515">
        <f t="shared" si="37"/>
        <v>15</v>
      </c>
      <c r="E515">
        <f t="shared" si="39"/>
        <v>4</v>
      </c>
      <c r="F515" t="str">
        <f t="shared" si="40"/>
        <v>Code</v>
      </c>
      <c r="G515" t="s">
        <v>8745</v>
      </c>
    </row>
    <row r="516" spans="1:7" x14ac:dyDescent="0.25">
      <c r="A516" t="s">
        <v>17584</v>
      </c>
      <c r="B516" t="s">
        <v>16918</v>
      </c>
      <c r="C516">
        <f t="shared" si="38"/>
        <v>13</v>
      </c>
      <c r="D516">
        <f t="shared" si="37"/>
        <v>17</v>
      </c>
      <c r="E516">
        <f t="shared" si="39"/>
        <v>4</v>
      </c>
      <c r="F516" t="str">
        <f t="shared" si="40"/>
        <v>Ilot</v>
      </c>
      <c r="G516" t="s">
        <v>365</v>
      </c>
    </row>
    <row r="517" spans="1:7" x14ac:dyDescent="0.25">
      <c r="A517" t="s">
        <v>17585</v>
      </c>
      <c r="B517" t="s">
        <v>16919</v>
      </c>
      <c r="C517">
        <f t="shared" si="38"/>
        <v>13</v>
      </c>
      <c r="D517">
        <f t="shared" si="37"/>
        <v>16</v>
      </c>
      <c r="E517">
        <f t="shared" si="39"/>
        <v>3</v>
      </c>
      <c r="F517" t="str">
        <f t="shared" si="40"/>
        <v>Pos</v>
      </c>
      <c r="G517" t="s">
        <v>11154</v>
      </c>
    </row>
    <row r="518" spans="1:7" x14ac:dyDescent="0.25">
      <c r="A518" t="s">
        <v>17586</v>
      </c>
      <c r="B518" t="s">
        <v>16920</v>
      </c>
      <c r="C518">
        <f t="shared" si="38"/>
        <v>15</v>
      </c>
      <c r="D518">
        <f t="shared" si="37"/>
        <v>17</v>
      </c>
      <c r="E518">
        <f t="shared" si="39"/>
        <v>2</v>
      </c>
      <c r="F518" t="str">
        <f t="shared" si="40"/>
        <v>Sa</v>
      </c>
      <c r="G518" t="s">
        <v>18091</v>
      </c>
    </row>
    <row r="519" spans="1:7" x14ac:dyDescent="0.25">
      <c r="A519" t="s">
        <v>17587</v>
      </c>
      <c r="B519" t="s">
        <v>16921</v>
      </c>
      <c r="C519">
        <f t="shared" si="38"/>
        <v>18</v>
      </c>
      <c r="D519">
        <f t="shared" si="37"/>
        <v>21</v>
      </c>
      <c r="E519">
        <f t="shared" si="39"/>
        <v>3</v>
      </c>
      <c r="F519" t="str">
        <f t="shared" si="40"/>
        <v>Seq</v>
      </c>
      <c r="G519" t="s">
        <v>18092</v>
      </c>
    </row>
    <row r="520" spans="1:7" x14ac:dyDescent="0.25">
      <c r="A520" t="s">
        <v>17588</v>
      </c>
      <c r="B520" t="s">
        <v>16922</v>
      </c>
      <c r="C520">
        <f t="shared" si="38"/>
        <v>10</v>
      </c>
      <c r="D520">
        <f t="shared" si="37"/>
        <v>14</v>
      </c>
      <c r="E520">
        <f t="shared" si="39"/>
        <v>4</v>
      </c>
      <c r="F520" t="str">
        <f t="shared" si="40"/>
        <v>Idpa</v>
      </c>
      <c r="G520" t="s">
        <v>18093</v>
      </c>
    </row>
    <row r="521" spans="1:7" x14ac:dyDescent="0.25">
      <c r="A521" t="s">
        <v>17589</v>
      </c>
      <c r="B521" t="s">
        <v>16923</v>
      </c>
      <c r="C521">
        <f t="shared" si="38"/>
        <v>14</v>
      </c>
      <c r="D521">
        <f t="shared" si="37"/>
        <v>17</v>
      </c>
      <c r="E521">
        <f t="shared" si="39"/>
        <v>3</v>
      </c>
      <c r="F521" t="str">
        <f t="shared" si="40"/>
        <v>Top</v>
      </c>
      <c r="G521" t="s">
        <v>18094</v>
      </c>
    </row>
    <row r="522" spans="1:7" x14ac:dyDescent="0.25">
      <c r="A522" t="s">
        <v>17590</v>
      </c>
      <c r="B522" t="s">
        <v>16924</v>
      </c>
      <c r="C522">
        <f t="shared" si="38"/>
        <v>13</v>
      </c>
      <c r="D522">
        <f t="shared" si="37"/>
        <v>18</v>
      </c>
      <c r="E522">
        <f t="shared" si="39"/>
        <v>5</v>
      </c>
      <c r="F522" t="str">
        <f t="shared" si="40"/>
        <v>DateL</v>
      </c>
      <c r="G522" t="s">
        <v>18095</v>
      </c>
    </row>
    <row r="523" spans="1:7" x14ac:dyDescent="0.25">
      <c r="A523" t="s">
        <v>17591</v>
      </c>
      <c r="B523" t="s">
        <v>16925</v>
      </c>
      <c r="C523">
        <f t="shared" si="38"/>
        <v>14</v>
      </c>
      <c r="D523">
        <f t="shared" si="37"/>
        <v>20</v>
      </c>
      <c r="E523">
        <f t="shared" si="39"/>
        <v>6</v>
      </c>
      <c r="F523" t="str">
        <f t="shared" si="40"/>
        <v>HeureL</v>
      </c>
      <c r="G523" t="s">
        <v>18096</v>
      </c>
    </row>
    <row r="524" spans="1:7" x14ac:dyDescent="0.25">
      <c r="A524" t="s">
        <v>17592</v>
      </c>
      <c r="B524" t="s">
        <v>16926</v>
      </c>
      <c r="C524">
        <f t="shared" si="38"/>
        <v>8</v>
      </c>
      <c r="D524">
        <f t="shared" si="37"/>
        <v>15</v>
      </c>
      <c r="E524">
        <f t="shared" si="39"/>
        <v>7</v>
      </c>
      <c r="F524" t="str">
        <f t="shared" si="40"/>
        <v>Porteur</v>
      </c>
      <c r="G524" t="s">
        <v>18097</v>
      </c>
    </row>
    <row r="525" spans="1:7" x14ac:dyDescent="0.25">
      <c r="A525" t="s">
        <v>17593</v>
      </c>
      <c r="B525" t="s">
        <v>16927</v>
      </c>
      <c r="C525">
        <f t="shared" si="38"/>
        <v>12</v>
      </c>
      <c r="D525">
        <f t="shared" si="37"/>
        <v>16</v>
      </c>
      <c r="E525">
        <f t="shared" si="39"/>
        <v>4</v>
      </c>
      <c r="F525" t="str">
        <f t="shared" si="40"/>
        <v>Iso2</v>
      </c>
      <c r="G525" t="s">
        <v>18098</v>
      </c>
    </row>
    <row r="526" spans="1:7" x14ac:dyDescent="0.25">
      <c r="A526" t="s">
        <v>17594</v>
      </c>
      <c r="B526" t="s">
        <v>16928</v>
      </c>
      <c r="C526">
        <f t="shared" si="38"/>
        <v>13</v>
      </c>
      <c r="D526">
        <f t="shared" si="37"/>
        <v>14</v>
      </c>
      <c r="E526">
        <f t="shared" si="39"/>
        <v>1</v>
      </c>
      <c r="F526" t="str">
        <f t="shared" si="40"/>
        <v>S</v>
      </c>
      <c r="G526" t="s">
        <v>8274</v>
      </c>
    </row>
    <row r="527" spans="1:7" x14ac:dyDescent="0.25">
      <c r="A527" t="s">
        <v>17595</v>
      </c>
      <c r="B527" t="s">
        <v>16929</v>
      </c>
      <c r="C527">
        <f t="shared" si="38"/>
        <v>14</v>
      </c>
      <c r="D527">
        <f t="shared" si="37"/>
        <v>16</v>
      </c>
      <c r="E527">
        <f t="shared" si="39"/>
        <v>2</v>
      </c>
      <c r="F527" t="str">
        <f t="shared" si="40"/>
        <v>TT</v>
      </c>
      <c r="G527" t="s">
        <v>18099</v>
      </c>
    </row>
    <row r="528" spans="1:7" x14ac:dyDescent="0.25">
      <c r="A528" t="s">
        <v>17596</v>
      </c>
      <c r="B528" t="s">
        <v>16930</v>
      </c>
      <c r="C528">
        <f t="shared" si="38"/>
        <v>14</v>
      </c>
      <c r="D528">
        <f t="shared" si="37"/>
        <v>16</v>
      </c>
      <c r="E528">
        <f t="shared" si="39"/>
        <v>2</v>
      </c>
      <c r="F528" t="str">
        <f t="shared" si="40"/>
        <v>MV</v>
      </c>
      <c r="G528" t="s">
        <v>18100</v>
      </c>
    </row>
    <row r="529" spans="1:7" x14ac:dyDescent="0.25">
      <c r="A529" t="s">
        <v>17597</v>
      </c>
      <c r="B529" t="s">
        <v>16931</v>
      </c>
      <c r="C529">
        <f t="shared" si="38"/>
        <v>17</v>
      </c>
      <c r="D529">
        <f t="shared" si="37"/>
        <v>24</v>
      </c>
      <c r="E529">
        <f t="shared" si="39"/>
        <v>7</v>
      </c>
      <c r="F529" t="str">
        <f t="shared" si="40"/>
        <v>Montant</v>
      </c>
      <c r="G529" t="s">
        <v>18101</v>
      </c>
    </row>
    <row r="530" spans="1:7" x14ac:dyDescent="0.25">
      <c r="A530" t="s">
        <v>17598</v>
      </c>
      <c r="B530" t="s">
        <v>16932</v>
      </c>
      <c r="C530">
        <f t="shared" si="38"/>
        <v>18</v>
      </c>
      <c r="D530">
        <f t="shared" si="37"/>
        <v>23</v>
      </c>
      <c r="E530">
        <f t="shared" si="39"/>
        <v>5</v>
      </c>
      <c r="F530" t="str">
        <f t="shared" si="40"/>
        <v>MAuto</v>
      </c>
      <c r="G530" t="s">
        <v>18102</v>
      </c>
    </row>
    <row r="531" spans="1:7" x14ac:dyDescent="0.25">
      <c r="A531" t="s">
        <v>17599</v>
      </c>
      <c r="B531" t="s">
        <v>16933</v>
      </c>
      <c r="C531">
        <f t="shared" si="38"/>
        <v>11</v>
      </c>
      <c r="D531">
        <f t="shared" si="37"/>
        <v>16</v>
      </c>
      <c r="E531">
        <f t="shared" si="39"/>
        <v>5</v>
      </c>
      <c r="F531" t="str">
        <f t="shared" si="40"/>
        <v>MCV_1</v>
      </c>
      <c r="G531" t="s">
        <v>18103</v>
      </c>
    </row>
    <row r="532" spans="1:7" x14ac:dyDescent="0.25">
      <c r="A532" t="s">
        <v>17600</v>
      </c>
      <c r="B532" t="s">
        <v>16934</v>
      </c>
      <c r="C532">
        <f t="shared" si="38"/>
        <v>11</v>
      </c>
      <c r="D532">
        <f t="shared" si="37"/>
        <v>16</v>
      </c>
      <c r="E532">
        <f t="shared" si="39"/>
        <v>5</v>
      </c>
      <c r="F532" t="str">
        <f t="shared" si="40"/>
        <v>DCV_1</v>
      </c>
      <c r="G532" t="s">
        <v>18104</v>
      </c>
    </row>
    <row r="533" spans="1:7" x14ac:dyDescent="0.25">
      <c r="A533" t="s">
        <v>17601</v>
      </c>
      <c r="B533" t="s">
        <v>16935</v>
      </c>
      <c r="C533">
        <f t="shared" si="38"/>
        <v>11</v>
      </c>
      <c r="D533">
        <f t="shared" si="37"/>
        <v>16</v>
      </c>
      <c r="E533">
        <f t="shared" si="39"/>
        <v>5</v>
      </c>
      <c r="F533" t="str">
        <f t="shared" si="40"/>
        <v>MCV_2</v>
      </c>
      <c r="G533" t="s">
        <v>18105</v>
      </c>
    </row>
    <row r="534" spans="1:7" x14ac:dyDescent="0.25">
      <c r="A534" t="s">
        <v>17602</v>
      </c>
      <c r="B534" t="s">
        <v>16936</v>
      </c>
      <c r="C534">
        <f t="shared" si="38"/>
        <v>11</v>
      </c>
      <c r="D534">
        <f t="shared" si="37"/>
        <v>16</v>
      </c>
      <c r="E534">
        <f t="shared" si="39"/>
        <v>5</v>
      </c>
      <c r="F534" t="str">
        <f t="shared" si="40"/>
        <v>DCV_2</v>
      </c>
      <c r="G534" t="s">
        <v>18106</v>
      </c>
    </row>
    <row r="535" spans="1:7" x14ac:dyDescent="0.25">
      <c r="A535" t="s">
        <v>17603</v>
      </c>
      <c r="B535" t="s">
        <v>16937</v>
      </c>
      <c r="C535">
        <f t="shared" si="38"/>
        <v>13</v>
      </c>
      <c r="D535">
        <f t="shared" si="37"/>
        <v>14</v>
      </c>
      <c r="E535">
        <f t="shared" si="39"/>
        <v>1</v>
      </c>
      <c r="F535" t="str">
        <f t="shared" si="40"/>
        <v>F</v>
      </c>
      <c r="G535" t="s">
        <v>24</v>
      </c>
    </row>
    <row r="536" spans="1:7" x14ac:dyDescent="0.25">
      <c r="A536" t="s">
        <v>17604</v>
      </c>
      <c r="B536" t="s">
        <v>16938</v>
      </c>
      <c r="C536">
        <f t="shared" si="38"/>
        <v>11</v>
      </c>
      <c r="D536">
        <f t="shared" si="37"/>
        <v>13</v>
      </c>
      <c r="E536">
        <f t="shared" si="39"/>
        <v>2</v>
      </c>
      <c r="F536" t="str">
        <f t="shared" si="40"/>
        <v>MA</v>
      </c>
      <c r="G536" t="s">
        <v>18107</v>
      </c>
    </row>
    <row r="537" spans="1:7" x14ac:dyDescent="0.25">
      <c r="A537" t="s">
        <v>17605</v>
      </c>
      <c r="B537" t="s">
        <v>16939</v>
      </c>
      <c r="C537">
        <f t="shared" si="38"/>
        <v>9</v>
      </c>
      <c r="D537">
        <f t="shared" si="37"/>
        <v>16</v>
      </c>
      <c r="E537">
        <f t="shared" si="39"/>
        <v>7</v>
      </c>
      <c r="F537" t="str">
        <f t="shared" si="40"/>
        <v>Autoris</v>
      </c>
      <c r="G537" t="s">
        <v>18108</v>
      </c>
    </row>
    <row r="538" spans="1:7" x14ac:dyDescent="0.25">
      <c r="A538" t="s">
        <v>17606</v>
      </c>
      <c r="B538" t="s">
        <v>16940</v>
      </c>
      <c r="C538">
        <f t="shared" si="38"/>
        <v>13</v>
      </c>
      <c r="D538">
        <f t="shared" si="37"/>
        <v>20</v>
      </c>
      <c r="E538">
        <f t="shared" si="39"/>
        <v>7</v>
      </c>
      <c r="F538" t="str">
        <f t="shared" si="40"/>
        <v>Reponse</v>
      </c>
      <c r="G538" t="s">
        <v>18109</v>
      </c>
    </row>
    <row r="539" spans="1:7" x14ac:dyDescent="0.25">
      <c r="A539" t="s">
        <v>17607</v>
      </c>
      <c r="B539" t="s">
        <v>16941</v>
      </c>
      <c r="C539">
        <f t="shared" si="38"/>
        <v>11</v>
      </c>
      <c r="D539">
        <f t="shared" si="37"/>
        <v>20</v>
      </c>
      <c r="E539">
        <f t="shared" si="39"/>
        <v>9</v>
      </c>
      <c r="F539" t="str">
        <f t="shared" si="40"/>
        <v>Cmplement</v>
      </c>
      <c r="G539" t="s">
        <v>18110</v>
      </c>
    </row>
    <row r="540" spans="1:7" x14ac:dyDescent="0.25">
      <c r="A540" t="s">
        <v>17608</v>
      </c>
      <c r="B540" t="s">
        <v>16942</v>
      </c>
      <c r="C540">
        <f t="shared" si="38"/>
        <v>16</v>
      </c>
      <c r="D540">
        <f t="shared" si="37"/>
        <v>23</v>
      </c>
      <c r="E540">
        <f t="shared" si="39"/>
        <v>7</v>
      </c>
      <c r="F540" t="str">
        <f t="shared" si="40"/>
        <v>Facture</v>
      </c>
      <c r="G540" t="s">
        <v>18111</v>
      </c>
    </row>
    <row r="541" spans="1:7" x14ac:dyDescent="0.25">
      <c r="A541" t="s">
        <v>17609</v>
      </c>
      <c r="B541" t="s">
        <v>16943</v>
      </c>
      <c r="C541">
        <f t="shared" si="38"/>
        <v>16</v>
      </c>
      <c r="D541">
        <f t="shared" si="37"/>
        <v>23</v>
      </c>
      <c r="E541">
        <f t="shared" si="39"/>
        <v>7</v>
      </c>
      <c r="F541" t="str">
        <f t="shared" si="40"/>
        <v>Utilis.</v>
      </c>
      <c r="G541" t="s">
        <v>18112</v>
      </c>
    </row>
    <row r="542" spans="1:7" x14ac:dyDescent="0.25">
      <c r="A542" t="s">
        <v>17610</v>
      </c>
      <c r="B542" t="s">
        <v>16944</v>
      </c>
      <c r="C542">
        <f t="shared" si="38"/>
        <v>18</v>
      </c>
      <c r="D542">
        <f t="shared" si="37"/>
        <v>30</v>
      </c>
      <c r="E542">
        <f t="shared" si="39"/>
        <v>12</v>
      </c>
      <c r="F542" t="str">
        <f t="shared" si="40"/>
        <v>Certificat_1</v>
      </c>
      <c r="G542" t="s">
        <v>18113</v>
      </c>
    </row>
    <row r="543" spans="1:7" x14ac:dyDescent="0.25">
      <c r="A543" t="s">
        <v>17611</v>
      </c>
      <c r="B543" t="s">
        <v>16945</v>
      </c>
      <c r="C543">
        <f t="shared" si="38"/>
        <v>17</v>
      </c>
      <c r="D543">
        <f t="shared" si="37"/>
        <v>29</v>
      </c>
      <c r="E543">
        <f t="shared" si="39"/>
        <v>12</v>
      </c>
      <c r="F543" t="str">
        <f t="shared" si="40"/>
        <v>Certificat_2</v>
      </c>
      <c r="G543" t="s">
        <v>18114</v>
      </c>
    </row>
    <row r="544" spans="1:7" x14ac:dyDescent="0.25">
      <c r="A544" t="s">
        <v>17612</v>
      </c>
      <c r="B544" t="s">
        <v>16946</v>
      </c>
      <c r="C544">
        <f t="shared" si="38"/>
        <v>17</v>
      </c>
      <c r="D544">
        <f t="shared" si="37"/>
        <v>22</v>
      </c>
      <c r="E544">
        <f t="shared" si="39"/>
        <v>5</v>
      </c>
      <c r="F544" t="str">
        <f t="shared" si="40"/>
        <v>DateU</v>
      </c>
      <c r="G544" t="s">
        <v>18115</v>
      </c>
    </row>
    <row r="545" spans="1:7" x14ac:dyDescent="0.25">
      <c r="A545" t="s">
        <v>17613</v>
      </c>
      <c r="B545" t="s">
        <v>16947</v>
      </c>
      <c r="C545">
        <f t="shared" si="38"/>
        <v>18</v>
      </c>
      <c r="D545">
        <f t="shared" si="37"/>
        <v>24</v>
      </c>
      <c r="E545">
        <f t="shared" si="39"/>
        <v>6</v>
      </c>
      <c r="F545" t="str">
        <f t="shared" si="40"/>
        <v>HeureU</v>
      </c>
      <c r="G545" t="s">
        <v>18116</v>
      </c>
    </row>
    <row r="546" spans="1:7" x14ac:dyDescent="0.25">
      <c r="A546" t="s">
        <v>17614</v>
      </c>
      <c r="B546" t="s">
        <v>16948</v>
      </c>
      <c r="C546">
        <f t="shared" si="38"/>
        <v>18</v>
      </c>
      <c r="D546">
        <f t="shared" si="37"/>
        <v>22</v>
      </c>
      <c r="E546">
        <f t="shared" si="39"/>
        <v>4</v>
      </c>
      <c r="F546" t="str">
        <f t="shared" si="40"/>
        <v>SeqA</v>
      </c>
      <c r="G546" t="s">
        <v>18117</v>
      </c>
    </row>
    <row r="547" spans="1:7" x14ac:dyDescent="0.25">
      <c r="A547" t="s">
        <v>17615</v>
      </c>
      <c r="B547" t="s">
        <v>16949</v>
      </c>
      <c r="C547">
        <f t="shared" si="38"/>
        <v>18</v>
      </c>
      <c r="D547">
        <f t="shared" si="37"/>
        <v>24</v>
      </c>
      <c r="E547">
        <f t="shared" si="39"/>
        <v>6</v>
      </c>
      <c r="F547" t="str">
        <f t="shared" si="40"/>
        <v>HeureA</v>
      </c>
      <c r="G547" t="s">
        <v>18118</v>
      </c>
    </row>
    <row r="548" spans="1:7" x14ac:dyDescent="0.25">
      <c r="A548" t="s">
        <v>17616</v>
      </c>
      <c r="B548" t="s">
        <v>16950</v>
      </c>
      <c r="C548">
        <f t="shared" si="38"/>
        <v>17</v>
      </c>
      <c r="D548">
        <f t="shared" si="37"/>
        <v>22</v>
      </c>
      <c r="E548">
        <f t="shared" si="39"/>
        <v>5</v>
      </c>
      <c r="F548" t="str">
        <f t="shared" si="40"/>
        <v>DateA</v>
      </c>
      <c r="G548" t="s">
        <v>18119</v>
      </c>
    </row>
    <row r="549" spans="1:7" x14ac:dyDescent="0.25">
      <c r="A549" t="s">
        <v>17617</v>
      </c>
      <c r="B549" t="s">
        <v>16951</v>
      </c>
      <c r="C549">
        <f t="shared" si="38"/>
        <v>11</v>
      </c>
      <c r="D549">
        <f t="shared" si="37"/>
        <v>16</v>
      </c>
      <c r="E549">
        <f t="shared" si="39"/>
        <v>5</v>
      </c>
      <c r="F549" t="str">
        <f t="shared" si="40"/>
        <v>Autre</v>
      </c>
      <c r="G549" t="s">
        <v>1778</v>
      </c>
    </row>
    <row r="550" spans="1:7" x14ac:dyDescent="0.25">
      <c r="C550" t="e">
        <f t="shared" si="38"/>
        <v>#VALUE!</v>
      </c>
      <c r="D550">
        <f t="shared" si="37"/>
        <v>0</v>
      </c>
      <c r="E550" t="e">
        <f t="shared" si="39"/>
        <v>#VALUE!</v>
      </c>
      <c r="F550" t="e">
        <f t="shared" si="40"/>
        <v>#VALUE!</v>
      </c>
    </row>
    <row r="551" spans="1:7" x14ac:dyDescent="0.25">
      <c r="C551" t="e">
        <f t="shared" si="38"/>
        <v>#VALUE!</v>
      </c>
      <c r="D551">
        <f t="shared" si="37"/>
        <v>0</v>
      </c>
      <c r="E551" t="e">
        <f t="shared" si="39"/>
        <v>#VALUE!</v>
      </c>
      <c r="F551" t="e">
        <f t="shared" si="40"/>
        <v>#VALUE!</v>
      </c>
    </row>
    <row r="552" spans="1:7" x14ac:dyDescent="0.25">
      <c r="A552" t="s">
        <v>16562</v>
      </c>
      <c r="B552" t="s">
        <v>16562</v>
      </c>
      <c r="C552" t="e">
        <f t="shared" si="38"/>
        <v>#VALUE!</v>
      </c>
      <c r="D552">
        <f t="shared" si="37"/>
        <v>24</v>
      </c>
      <c r="E552" t="e">
        <f t="shared" si="39"/>
        <v>#VALUE!</v>
      </c>
      <c r="F552" t="e">
        <f t="shared" si="40"/>
        <v>#VALUE!</v>
      </c>
    </row>
    <row r="553" spans="1:7" s="2785" customFormat="1" x14ac:dyDescent="0.25">
      <c r="A553" s="2785" t="s">
        <v>16952</v>
      </c>
      <c r="B553" s="2785" t="s">
        <v>16952</v>
      </c>
      <c r="C553" s="2785" t="e">
        <f t="shared" si="38"/>
        <v>#VALUE!</v>
      </c>
      <c r="D553" s="2785">
        <f t="shared" si="37"/>
        <v>41</v>
      </c>
      <c r="E553" s="2785" t="e">
        <f t="shared" si="39"/>
        <v>#VALUE!</v>
      </c>
      <c r="F553" s="2785" t="str">
        <f>A553</f>
        <v>#Titres des Cellules Journal Transactions</v>
      </c>
      <c r="G553" s="2785" t="s">
        <v>16952</v>
      </c>
    </row>
    <row r="554" spans="1:7" x14ac:dyDescent="0.25">
      <c r="A554" t="s">
        <v>16562</v>
      </c>
      <c r="B554" t="s">
        <v>16562</v>
      </c>
      <c r="C554" t="e">
        <f t="shared" si="38"/>
        <v>#VALUE!</v>
      </c>
      <c r="D554">
        <f t="shared" si="37"/>
        <v>24</v>
      </c>
      <c r="E554" t="e">
        <f t="shared" si="39"/>
        <v>#VALUE!</v>
      </c>
      <c r="F554" t="e">
        <f t="shared" si="40"/>
        <v>#VALUE!</v>
      </c>
    </row>
    <row r="555" spans="1:7" x14ac:dyDescent="0.25">
      <c r="A555" t="s">
        <v>17618</v>
      </c>
      <c r="B555" t="s">
        <v>16953</v>
      </c>
      <c r="C555">
        <f t="shared" si="38"/>
        <v>8</v>
      </c>
      <c r="D555">
        <f t="shared" si="37"/>
        <v>16</v>
      </c>
      <c r="E555">
        <f t="shared" si="39"/>
        <v>8</v>
      </c>
      <c r="F555" t="str">
        <f t="shared" si="40"/>
        <v xml:space="preserve">Journal </v>
      </c>
      <c r="G555" t="s">
        <v>18120</v>
      </c>
    </row>
    <row r="556" spans="1:7" x14ac:dyDescent="0.25">
      <c r="C556" t="e">
        <f t="shared" si="38"/>
        <v>#VALUE!</v>
      </c>
      <c r="D556">
        <f t="shared" si="37"/>
        <v>0</v>
      </c>
      <c r="E556" t="e">
        <f t="shared" si="39"/>
        <v>#VALUE!</v>
      </c>
      <c r="F556" t="e">
        <f t="shared" si="40"/>
        <v>#VALUE!</v>
      </c>
    </row>
    <row r="557" spans="1:7" x14ac:dyDescent="0.25">
      <c r="A557" t="s">
        <v>16562</v>
      </c>
      <c r="B557" t="s">
        <v>16562</v>
      </c>
      <c r="C557" t="e">
        <f t="shared" si="38"/>
        <v>#VALUE!</v>
      </c>
      <c r="D557">
        <f t="shared" si="37"/>
        <v>24</v>
      </c>
      <c r="E557" t="e">
        <f t="shared" si="39"/>
        <v>#VALUE!</v>
      </c>
      <c r="F557" t="e">
        <f t="shared" si="40"/>
        <v>#VALUE!</v>
      </c>
    </row>
    <row r="558" spans="1:7" s="2785" customFormat="1" x14ac:dyDescent="0.25">
      <c r="A558" s="2785" t="s">
        <v>16954</v>
      </c>
      <c r="B558" s="2785" t="s">
        <v>16954</v>
      </c>
      <c r="C558" s="2785" t="e">
        <f t="shared" si="38"/>
        <v>#VALUE!</v>
      </c>
      <c r="D558" s="2785">
        <f t="shared" si="37"/>
        <v>62</v>
      </c>
      <c r="E558" s="2785" t="e">
        <f t="shared" si="39"/>
        <v>#VALUE!</v>
      </c>
      <c r="F558" s="2785" t="str">
        <f>A558</f>
        <v>#Enregistrement RECAP_FILE.WP file  Recapitulatif Transactions</v>
      </c>
      <c r="G558" s="2785" t="s">
        <v>16954</v>
      </c>
    </row>
    <row r="559" spans="1:7" x14ac:dyDescent="0.25">
      <c r="A559" t="s">
        <v>16562</v>
      </c>
      <c r="B559" t="s">
        <v>16562</v>
      </c>
      <c r="C559" t="e">
        <f t="shared" si="38"/>
        <v>#VALUE!</v>
      </c>
      <c r="D559">
        <f t="shared" si="37"/>
        <v>24</v>
      </c>
      <c r="E559" t="e">
        <f t="shared" si="39"/>
        <v>#VALUE!</v>
      </c>
      <c r="F559" t="e">
        <f t="shared" si="40"/>
        <v>#VALUE!</v>
      </c>
    </row>
    <row r="560" spans="1:7" x14ac:dyDescent="0.25">
      <c r="A560" t="s">
        <v>16955</v>
      </c>
      <c r="B560" t="s">
        <v>16955</v>
      </c>
      <c r="C560" t="e">
        <f t="shared" si="38"/>
        <v>#VALUE!</v>
      </c>
      <c r="D560">
        <f t="shared" si="37"/>
        <v>20</v>
      </c>
      <c r="E560" t="e">
        <f t="shared" si="39"/>
        <v>#VALUE!</v>
      </c>
      <c r="F560" t="e">
        <f t="shared" si="40"/>
        <v>#VALUE!</v>
      </c>
    </row>
    <row r="561" spans="1:7" x14ac:dyDescent="0.25">
      <c r="A561" t="s">
        <v>17619</v>
      </c>
      <c r="B561" t="s">
        <v>16956</v>
      </c>
      <c r="C561">
        <f t="shared" si="38"/>
        <v>7</v>
      </c>
      <c r="D561">
        <f t="shared" si="37"/>
        <v>12</v>
      </c>
      <c r="E561">
        <f t="shared" si="39"/>
        <v>5</v>
      </c>
      <c r="F561" t="str">
        <f t="shared" si="40"/>
        <v>Recap</v>
      </c>
      <c r="G561" t="s">
        <v>18121</v>
      </c>
    </row>
    <row r="562" spans="1:7" x14ac:dyDescent="0.25">
      <c r="C562" t="e">
        <f t="shared" si="38"/>
        <v>#VALUE!</v>
      </c>
      <c r="D562">
        <f t="shared" si="37"/>
        <v>0</v>
      </c>
      <c r="E562" t="e">
        <f t="shared" si="39"/>
        <v>#VALUE!</v>
      </c>
      <c r="F562" t="e">
        <f t="shared" si="40"/>
        <v>#VALUE!</v>
      </c>
    </row>
    <row r="563" spans="1:7" x14ac:dyDescent="0.25">
      <c r="A563" t="s">
        <v>16957</v>
      </c>
      <c r="B563" t="s">
        <v>16957</v>
      </c>
      <c r="C563" t="e">
        <f t="shared" si="38"/>
        <v>#VALUE!</v>
      </c>
      <c r="D563">
        <f t="shared" si="37"/>
        <v>16</v>
      </c>
      <c r="E563" t="e">
        <f t="shared" si="39"/>
        <v>#VALUE!</v>
      </c>
      <c r="F563" t="e">
        <f t="shared" si="40"/>
        <v>#VALUE!</v>
      </c>
    </row>
    <row r="564" spans="1:7" x14ac:dyDescent="0.25">
      <c r="A564" t="s">
        <v>17620</v>
      </c>
      <c r="B564" t="s">
        <v>16958</v>
      </c>
      <c r="C564">
        <f t="shared" si="38"/>
        <v>8</v>
      </c>
      <c r="D564">
        <f t="shared" si="37"/>
        <v>19</v>
      </c>
      <c r="E564">
        <f t="shared" si="39"/>
        <v>11</v>
      </c>
      <c r="F564" t="str">
        <f t="shared" si="40"/>
        <v>par Station</v>
      </c>
      <c r="G564" t="s">
        <v>18122</v>
      </c>
    </row>
    <row r="565" spans="1:7" x14ac:dyDescent="0.25">
      <c r="A565" t="s">
        <v>17621</v>
      </c>
      <c r="B565" t="s">
        <v>16959</v>
      </c>
      <c r="C565">
        <f t="shared" si="38"/>
        <v>8</v>
      </c>
      <c r="D565">
        <f t="shared" si="37"/>
        <v>23</v>
      </c>
      <c r="E565">
        <f t="shared" si="39"/>
        <v>15</v>
      </c>
      <c r="F565" t="str">
        <f t="shared" si="40"/>
        <v>par Utilisateur</v>
      </c>
      <c r="G565" t="s">
        <v>18123</v>
      </c>
    </row>
    <row r="566" spans="1:7" x14ac:dyDescent="0.25">
      <c r="A566" t="s">
        <v>17622</v>
      </c>
      <c r="B566" t="s">
        <v>16960</v>
      </c>
      <c r="C566">
        <f t="shared" si="38"/>
        <v>8</v>
      </c>
      <c r="D566">
        <f t="shared" si="37"/>
        <v>16</v>
      </c>
      <c r="E566">
        <f t="shared" si="39"/>
        <v>8</v>
      </c>
      <c r="F566" t="str">
        <f t="shared" si="40"/>
        <v>par Ilot</v>
      </c>
      <c r="G566" t="s">
        <v>18124</v>
      </c>
    </row>
    <row r="567" spans="1:7" x14ac:dyDescent="0.25">
      <c r="C567" t="e">
        <f t="shared" si="38"/>
        <v>#VALUE!</v>
      </c>
      <c r="D567">
        <f t="shared" si="37"/>
        <v>0</v>
      </c>
      <c r="E567" t="e">
        <f t="shared" si="39"/>
        <v>#VALUE!</v>
      </c>
      <c r="F567" t="e">
        <f t="shared" si="40"/>
        <v>#VALUE!</v>
      </c>
    </row>
    <row r="568" spans="1:7" x14ac:dyDescent="0.25">
      <c r="A568" t="s">
        <v>16955</v>
      </c>
      <c r="B568" t="s">
        <v>16955</v>
      </c>
      <c r="C568" t="e">
        <f t="shared" si="38"/>
        <v>#VALUE!</v>
      </c>
      <c r="D568">
        <f t="shared" si="37"/>
        <v>20</v>
      </c>
      <c r="E568" t="e">
        <f t="shared" si="39"/>
        <v>#VALUE!</v>
      </c>
      <c r="F568" t="e">
        <f t="shared" si="40"/>
        <v>#VALUE!</v>
      </c>
    </row>
    <row r="569" spans="1:7" x14ac:dyDescent="0.25">
      <c r="A569" t="s">
        <v>17623</v>
      </c>
      <c r="B569" t="s">
        <v>16961</v>
      </c>
      <c r="C569">
        <f t="shared" si="38"/>
        <v>6</v>
      </c>
      <c r="D569">
        <f t="shared" si="37"/>
        <v>9</v>
      </c>
      <c r="E569">
        <f t="shared" si="39"/>
        <v>3</v>
      </c>
      <c r="F569" t="str">
        <f t="shared" si="40"/>
        <v>Pos</v>
      </c>
      <c r="G569" t="s">
        <v>11154</v>
      </c>
    </row>
    <row r="570" spans="1:7" x14ac:dyDescent="0.25">
      <c r="A570" t="s">
        <v>17624</v>
      </c>
      <c r="B570" t="s">
        <v>16962</v>
      </c>
      <c r="C570">
        <f t="shared" si="38"/>
        <v>6</v>
      </c>
      <c r="D570">
        <f t="shared" ref="D570:D633" si="41">LEN(A570)</f>
        <v>14</v>
      </c>
      <c r="E570">
        <f t="shared" si="39"/>
        <v>8</v>
      </c>
      <c r="F570" t="str">
        <f t="shared" si="40"/>
        <v>Utilisat</v>
      </c>
      <c r="G570" t="s">
        <v>18125</v>
      </c>
    </row>
    <row r="571" spans="1:7" x14ac:dyDescent="0.25">
      <c r="A571" t="s">
        <v>17625</v>
      </c>
      <c r="B571" t="s">
        <v>16963</v>
      </c>
      <c r="C571">
        <f t="shared" si="38"/>
        <v>6</v>
      </c>
      <c r="D571">
        <f t="shared" si="41"/>
        <v>14</v>
      </c>
      <c r="E571">
        <f t="shared" si="39"/>
        <v>8</v>
      </c>
      <c r="F571" t="str">
        <f t="shared" si="40"/>
        <v>Activite</v>
      </c>
      <c r="G571" t="s">
        <v>18126</v>
      </c>
    </row>
    <row r="572" spans="1:7" x14ac:dyDescent="0.25">
      <c r="C572" t="e">
        <f t="shared" si="38"/>
        <v>#VALUE!</v>
      </c>
      <c r="D572">
        <f t="shared" si="41"/>
        <v>0</v>
      </c>
      <c r="E572" t="e">
        <f t="shared" si="39"/>
        <v>#VALUE!</v>
      </c>
      <c r="F572" t="e">
        <f t="shared" si="40"/>
        <v>#VALUE!</v>
      </c>
    </row>
    <row r="573" spans="1:7" x14ac:dyDescent="0.25">
      <c r="A573" t="s">
        <v>17626</v>
      </c>
      <c r="B573" t="s">
        <v>16964</v>
      </c>
      <c r="C573">
        <f t="shared" ref="C573:C636" si="42">SEARCH(":",A573,1)</f>
        <v>6</v>
      </c>
      <c r="D573">
        <f t="shared" si="41"/>
        <v>8</v>
      </c>
      <c r="E573">
        <f t="shared" ref="E573:E636" si="43">D573-C573</f>
        <v>2</v>
      </c>
      <c r="F573" t="str">
        <f t="shared" ref="F573:F636" si="44">RIGHT(A573,E573)</f>
        <v>ND</v>
      </c>
      <c r="G573" t="s">
        <v>18127</v>
      </c>
    </row>
    <row r="574" spans="1:7" x14ac:dyDescent="0.25">
      <c r="A574" t="s">
        <v>17627</v>
      </c>
      <c r="B574" t="s">
        <v>16965</v>
      </c>
      <c r="C574">
        <f t="shared" si="42"/>
        <v>7</v>
      </c>
      <c r="D574">
        <f t="shared" si="41"/>
        <v>12</v>
      </c>
      <c r="E574">
        <f t="shared" si="43"/>
        <v>5</v>
      </c>
      <c r="F574" t="str">
        <f t="shared" si="44"/>
        <v>Debit</v>
      </c>
      <c r="G574" t="s">
        <v>18128</v>
      </c>
    </row>
    <row r="575" spans="1:7" x14ac:dyDescent="0.25">
      <c r="A575" t="s">
        <v>17628</v>
      </c>
      <c r="B575" t="s">
        <v>16966</v>
      </c>
      <c r="C575">
        <f t="shared" si="42"/>
        <v>6</v>
      </c>
      <c r="D575">
        <f t="shared" si="41"/>
        <v>8</v>
      </c>
      <c r="E575">
        <f t="shared" si="43"/>
        <v>2</v>
      </c>
      <c r="F575" t="str">
        <f t="shared" si="44"/>
        <v>NF</v>
      </c>
      <c r="G575" t="s">
        <v>18129</v>
      </c>
    </row>
    <row r="576" spans="1:7" x14ac:dyDescent="0.25">
      <c r="A576" t="s">
        <v>17629</v>
      </c>
      <c r="B576" t="s">
        <v>16967</v>
      </c>
      <c r="C576">
        <f t="shared" si="42"/>
        <v>8</v>
      </c>
      <c r="D576">
        <f t="shared" si="41"/>
        <v>15</v>
      </c>
      <c r="E576">
        <f t="shared" si="43"/>
        <v>7</v>
      </c>
      <c r="F576" t="str">
        <f t="shared" si="44"/>
        <v>Differe</v>
      </c>
      <c r="G576" t="s">
        <v>18130</v>
      </c>
    </row>
    <row r="577" spans="1:7" x14ac:dyDescent="0.25">
      <c r="A577" t="s">
        <v>17630</v>
      </c>
      <c r="B577" t="s">
        <v>16968</v>
      </c>
      <c r="C577">
        <f t="shared" si="42"/>
        <v>7</v>
      </c>
      <c r="D577">
        <f t="shared" si="41"/>
        <v>9</v>
      </c>
      <c r="E577">
        <f t="shared" si="43"/>
        <v>2</v>
      </c>
      <c r="F577" t="str">
        <f t="shared" si="44"/>
        <v>NC</v>
      </c>
      <c r="G577" t="s">
        <v>18131</v>
      </c>
    </row>
    <row r="578" spans="1:7" x14ac:dyDescent="0.25">
      <c r="A578" t="s">
        <v>17631</v>
      </c>
      <c r="B578" t="s">
        <v>16969</v>
      </c>
      <c r="C578">
        <f t="shared" si="42"/>
        <v>8</v>
      </c>
      <c r="D578">
        <f t="shared" si="41"/>
        <v>14</v>
      </c>
      <c r="E578">
        <f t="shared" si="43"/>
        <v>6</v>
      </c>
      <c r="F578" t="str">
        <f t="shared" si="44"/>
        <v>Credit</v>
      </c>
      <c r="G578" t="s">
        <v>18132</v>
      </c>
    </row>
    <row r="579" spans="1:7" x14ac:dyDescent="0.25">
      <c r="A579" t="s">
        <v>17632</v>
      </c>
      <c r="B579" t="s">
        <v>16970</v>
      </c>
      <c r="C579">
        <f t="shared" si="42"/>
        <v>6</v>
      </c>
      <c r="D579">
        <f t="shared" si="41"/>
        <v>8</v>
      </c>
      <c r="E579">
        <f t="shared" si="43"/>
        <v>2</v>
      </c>
      <c r="F579" t="str">
        <f t="shared" si="44"/>
        <v>NA</v>
      </c>
      <c r="G579" t="s">
        <v>18133</v>
      </c>
    </row>
    <row r="580" spans="1:7" x14ac:dyDescent="0.25">
      <c r="A580" t="s">
        <v>17633</v>
      </c>
      <c r="B580" t="s">
        <v>16971</v>
      </c>
      <c r="C580">
        <f t="shared" si="42"/>
        <v>7</v>
      </c>
      <c r="D580">
        <f t="shared" si="41"/>
        <v>12</v>
      </c>
      <c r="E580">
        <f t="shared" si="43"/>
        <v>5</v>
      </c>
      <c r="F580" t="str">
        <f t="shared" si="44"/>
        <v>Annul</v>
      </c>
      <c r="G580" t="s">
        <v>18134</v>
      </c>
    </row>
    <row r="581" spans="1:7" x14ac:dyDescent="0.25">
      <c r="C581" t="e">
        <f t="shared" si="42"/>
        <v>#VALUE!</v>
      </c>
      <c r="D581">
        <f t="shared" si="41"/>
        <v>0</v>
      </c>
      <c r="E581" t="e">
        <f t="shared" si="43"/>
        <v>#VALUE!</v>
      </c>
      <c r="F581" t="e">
        <f t="shared" si="44"/>
        <v>#VALUE!</v>
      </c>
    </row>
    <row r="582" spans="1:7" x14ac:dyDescent="0.25">
      <c r="C582" t="e">
        <f t="shared" si="42"/>
        <v>#VALUE!</v>
      </c>
      <c r="D582">
        <f t="shared" si="41"/>
        <v>0</v>
      </c>
      <c r="E582" t="e">
        <f t="shared" si="43"/>
        <v>#VALUE!</v>
      </c>
      <c r="F582" t="e">
        <f t="shared" si="44"/>
        <v>#VALUE!</v>
      </c>
    </row>
    <row r="583" spans="1:7" x14ac:dyDescent="0.25">
      <c r="A583" t="s">
        <v>16562</v>
      </c>
      <c r="B583" t="s">
        <v>16562</v>
      </c>
      <c r="C583" t="e">
        <f t="shared" si="42"/>
        <v>#VALUE!</v>
      </c>
      <c r="D583">
        <f t="shared" si="41"/>
        <v>24</v>
      </c>
      <c r="E583" t="e">
        <f t="shared" si="43"/>
        <v>#VALUE!</v>
      </c>
      <c r="F583" t="e">
        <f t="shared" si="44"/>
        <v>#VALUE!</v>
      </c>
    </row>
    <row r="584" spans="1:7" s="2785" customFormat="1" x14ac:dyDescent="0.25">
      <c r="A584" s="2785" t="s">
        <v>16972</v>
      </c>
      <c r="B584" s="2785" t="s">
        <v>16972</v>
      </c>
      <c r="C584" s="2785" t="e">
        <f t="shared" si="42"/>
        <v>#VALUE!</v>
      </c>
      <c r="D584" s="2785">
        <f t="shared" si="41"/>
        <v>38</v>
      </c>
      <c r="E584" s="2785" t="e">
        <f t="shared" si="43"/>
        <v>#VALUE!</v>
      </c>
      <c r="F584" s="2785" t="str">
        <f>A584</f>
        <v>#Enregistrement TICKET JOURNAL.WP file</v>
      </c>
      <c r="G584" s="2785" t="s">
        <v>16972</v>
      </c>
    </row>
    <row r="585" spans="1:7" x14ac:dyDescent="0.25">
      <c r="A585" t="s">
        <v>16562</v>
      </c>
      <c r="B585" t="s">
        <v>16562</v>
      </c>
      <c r="C585" t="e">
        <f t="shared" si="42"/>
        <v>#VALUE!</v>
      </c>
      <c r="D585">
        <f t="shared" si="41"/>
        <v>24</v>
      </c>
      <c r="E585" t="e">
        <f t="shared" si="43"/>
        <v>#VALUE!</v>
      </c>
      <c r="F585" t="e">
        <f t="shared" si="44"/>
        <v>#VALUE!</v>
      </c>
    </row>
    <row r="586" spans="1:7" x14ac:dyDescent="0.25">
      <c r="A586" t="s">
        <v>17634</v>
      </c>
      <c r="B586" t="s">
        <v>16973</v>
      </c>
      <c r="C586">
        <f t="shared" si="42"/>
        <v>8</v>
      </c>
      <c r="D586">
        <f t="shared" si="41"/>
        <v>15</v>
      </c>
      <c r="E586">
        <f t="shared" si="43"/>
        <v>7</v>
      </c>
      <c r="F586" t="str">
        <f t="shared" si="44"/>
        <v>JOURNAL</v>
      </c>
      <c r="G586" t="s">
        <v>18135</v>
      </c>
    </row>
    <row r="587" spans="1:7" x14ac:dyDescent="0.25">
      <c r="A587" t="s">
        <v>17635</v>
      </c>
      <c r="B587" t="s">
        <v>16974</v>
      </c>
      <c r="C587">
        <f t="shared" si="42"/>
        <v>8</v>
      </c>
      <c r="D587">
        <f t="shared" si="41"/>
        <v>19</v>
      </c>
      <c r="E587">
        <f t="shared" si="43"/>
        <v>11</v>
      </c>
      <c r="F587" t="str">
        <f t="shared" si="44"/>
        <v>Application</v>
      </c>
      <c r="G587" t="s">
        <v>11674</v>
      </c>
    </row>
    <row r="588" spans="1:7" x14ac:dyDescent="0.25">
      <c r="A588" t="s">
        <v>17636</v>
      </c>
      <c r="B588" t="s">
        <v>16975</v>
      </c>
      <c r="C588">
        <f t="shared" si="42"/>
        <v>8</v>
      </c>
      <c r="D588">
        <f t="shared" si="41"/>
        <v>10</v>
      </c>
      <c r="E588">
        <f t="shared" si="43"/>
        <v>2</v>
      </c>
      <c r="F588" t="str">
        <f t="shared" si="44"/>
        <v>Le</v>
      </c>
      <c r="G588" t="s">
        <v>8751</v>
      </c>
    </row>
    <row r="589" spans="1:7" x14ac:dyDescent="0.25">
      <c r="A589" t="s">
        <v>17637</v>
      </c>
      <c r="B589" t="s">
        <v>16976</v>
      </c>
      <c r="C589">
        <f t="shared" si="42"/>
        <v>8</v>
      </c>
      <c r="D589">
        <f t="shared" si="41"/>
        <v>15</v>
      </c>
      <c r="E589">
        <f t="shared" si="43"/>
        <v>7</v>
      </c>
      <c r="F589" t="str">
        <f t="shared" si="44"/>
        <v>Contrat</v>
      </c>
      <c r="G589" t="s">
        <v>17947</v>
      </c>
    </row>
    <row r="590" spans="1:7" x14ac:dyDescent="0.25">
      <c r="A590" t="s">
        <v>17638</v>
      </c>
      <c r="B590" t="s">
        <v>16977</v>
      </c>
      <c r="C590">
        <f t="shared" si="42"/>
        <v>8</v>
      </c>
      <c r="D590">
        <f t="shared" si="41"/>
        <v>13</v>
      </c>
      <c r="E590">
        <f t="shared" si="43"/>
        <v>5</v>
      </c>
      <c r="F590" t="str">
        <f t="shared" si="44"/>
        <v>Siret</v>
      </c>
      <c r="G590" t="s">
        <v>18136</v>
      </c>
    </row>
    <row r="591" spans="1:7" x14ac:dyDescent="0.25">
      <c r="A591" t="s">
        <v>17639</v>
      </c>
      <c r="B591" t="s">
        <v>16978</v>
      </c>
      <c r="C591">
        <f t="shared" si="42"/>
        <v>8</v>
      </c>
      <c r="D591">
        <f t="shared" si="41"/>
        <v>21</v>
      </c>
      <c r="E591">
        <f t="shared" si="43"/>
        <v>13</v>
      </c>
      <c r="F591" t="str">
        <f t="shared" si="44"/>
        <v>Type Activite</v>
      </c>
      <c r="G591" t="s">
        <v>18137</v>
      </c>
    </row>
    <row r="592" spans="1:7" x14ac:dyDescent="0.25">
      <c r="A592" t="s">
        <v>17640</v>
      </c>
      <c r="B592" t="s">
        <v>16979</v>
      </c>
      <c r="C592">
        <f t="shared" si="42"/>
        <v>8</v>
      </c>
      <c r="D592">
        <f t="shared" si="41"/>
        <v>18</v>
      </c>
      <c r="E592">
        <f t="shared" si="43"/>
        <v>10</v>
      </c>
      <c r="F592" t="str">
        <f t="shared" si="44"/>
        <v>No Logique</v>
      </c>
      <c r="G592" t="s">
        <v>18138</v>
      </c>
    </row>
    <row r="593" spans="1:7" x14ac:dyDescent="0.25">
      <c r="A593" t="s">
        <v>17641</v>
      </c>
      <c r="B593" t="s">
        <v>16980</v>
      </c>
      <c r="C593">
        <f t="shared" si="42"/>
        <v>8</v>
      </c>
      <c r="D593">
        <f t="shared" si="41"/>
        <v>21</v>
      </c>
      <c r="E593">
        <f t="shared" si="43"/>
        <v>13</v>
      </c>
      <c r="F593" t="str">
        <f t="shared" si="44"/>
        <v>Operations Du</v>
      </c>
      <c r="G593" t="s">
        <v>18139</v>
      </c>
    </row>
    <row r="594" spans="1:7" x14ac:dyDescent="0.25">
      <c r="A594" t="s">
        <v>17642</v>
      </c>
      <c r="B594" t="s">
        <v>16981</v>
      </c>
      <c r="C594">
        <f t="shared" si="42"/>
        <v>8</v>
      </c>
      <c r="D594">
        <f t="shared" si="41"/>
        <v>10</v>
      </c>
      <c r="E594">
        <f t="shared" si="43"/>
        <v>2</v>
      </c>
      <c r="F594" t="str">
        <f t="shared" si="44"/>
        <v>Au</v>
      </c>
      <c r="G594" t="s">
        <v>18140</v>
      </c>
    </row>
    <row r="595" spans="1:7" x14ac:dyDescent="0.25">
      <c r="A595" t="s">
        <v>17643</v>
      </c>
      <c r="B595" t="s">
        <v>16982</v>
      </c>
      <c r="C595">
        <f t="shared" si="42"/>
        <v>8</v>
      </c>
      <c r="D595">
        <f t="shared" si="41"/>
        <v>15</v>
      </c>
      <c r="E595">
        <f t="shared" si="43"/>
        <v>7</v>
      </c>
      <c r="F595" t="str">
        <f t="shared" si="44"/>
        <v>Monnaie</v>
      </c>
      <c r="G595" t="s">
        <v>378</v>
      </c>
    </row>
    <row r="596" spans="1:7" x14ac:dyDescent="0.25">
      <c r="A596" t="s">
        <v>17644</v>
      </c>
      <c r="B596" t="s">
        <v>16983</v>
      </c>
      <c r="C596">
        <f t="shared" si="42"/>
        <v>9</v>
      </c>
      <c r="D596">
        <f t="shared" si="41"/>
        <v>21</v>
      </c>
      <c r="E596">
        <f t="shared" si="43"/>
        <v>12</v>
      </c>
      <c r="F596" t="str">
        <f t="shared" si="44"/>
        <v>Type de site</v>
      </c>
      <c r="G596" t="s">
        <v>925</v>
      </c>
    </row>
    <row r="597" spans="1:7" x14ac:dyDescent="0.25">
      <c r="A597" t="s">
        <v>17645</v>
      </c>
      <c r="B597" t="s">
        <v>16984</v>
      </c>
      <c r="C597">
        <f t="shared" si="42"/>
        <v>9</v>
      </c>
      <c r="D597">
        <f t="shared" si="41"/>
        <v>10</v>
      </c>
      <c r="E597">
        <f t="shared" si="43"/>
        <v>1</v>
      </c>
      <c r="F597" t="str">
        <f t="shared" si="44"/>
        <v>A</v>
      </c>
      <c r="G597" t="s">
        <v>2</v>
      </c>
    </row>
    <row r="598" spans="1:7" x14ac:dyDescent="0.25">
      <c r="C598" t="e">
        <f t="shared" si="42"/>
        <v>#VALUE!</v>
      </c>
      <c r="D598">
        <f t="shared" si="41"/>
        <v>0</v>
      </c>
      <c r="E598" t="e">
        <f t="shared" si="43"/>
        <v>#VALUE!</v>
      </c>
      <c r="F598" t="e">
        <f t="shared" si="44"/>
        <v>#VALUE!</v>
      </c>
    </row>
    <row r="599" spans="1:7" x14ac:dyDescent="0.25">
      <c r="A599" t="s">
        <v>16562</v>
      </c>
      <c r="B599" t="s">
        <v>16562</v>
      </c>
      <c r="C599" t="e">
        <f t="shared" si="42"/>
        <v>#VALUE!</v>
      </c>
      <c r="D599">
        <f t="shared" si="41"/>
        <v>24</v>
      </c>
      <c r="E599" t="e">
        <f t="shared" si="43"/>
        <v>#VALUE!</v>
      </c>
      <c r="F599" t="e">
        <f t="shared" si="44"/>
        <v>#VALUE!</v>
      </c>
    </row>
    <row r="600" spans="1:7" s="2785" customFormat="1" x14ac:dyDescent="0.25">
      <c r="A600" s="2785" t="s">
        <v>16985</v>
      </c>
      <c r="B600" s="2785" t="s">
        <v>16985</v>
      </c>
      <c r="C600" s="2785">
        <f t="shared" si="42"/>
        <v>40</v>
      </c>
      <c r="D600" s="2785">
        <f t="shared" si="41"/>
        <v>61</v>
      </c>
      <c r="E600" s="2785">
        <f t="shared" si="43"/>
        <v>21</v>
      </c>
      <c r="F600" s="2785" t="str">
        <f>A600</f>
        <v>#Enregistrement TICKET REC_TLC.WP file : Rapport Telecollecte</v>
      </c>
      <c r="G600" s="2785" t="s">
        <v>16985</v>
      </c>
    </row>
    <row r="601" spans="1:7" x14ac:dyDescent="0.25">
      <c r="A601" t="s">
        <v>16562</v>
      </c>
      <c r="B601" t="s">
        <v>16562</v>
      </c>
      <c r="C601" t="e">
        <f t="shared" si="42"/>
        <v>#VALUE!</v>
      </c>
      <c r="D601">
        <f t="shared" si="41"/>
        <v>24</v>
      </c>
      <c r="E601" t="e">
        <f t="shared" si="43"/>
        <v>#VALUE!</v>
      </c>
      <c r="F601" t="e">
        <f t="shared" si="44"/>
        <v>#VALUE!</v>
      </c>
    </row>
    <row r="602" spans="1:7" x14ac:dyDescent="0.25">
      <c r="A602" t="s">
        <v>17646</v>
      </c>
      <c r="B602" t="s">
        <v>16986</v>
      </c>
      <c r="C602">
        <f t="shared" si="42"/>
        <v>8</v>
      </c>
      <c r="D602">
        <f t="shared" si="41"/>
        <v>20</v>
      </c>
      <c r="E602">
        <f t="shared" si="43"/>
        <v>12</v>
      </c>
      <c r="F602" t="str">
        <f t="shared" si="44"/>
        <v>TELECOLLECTE</v>
      </c>
      <c r="G602" t="s">
        <v>106</v>
      </c>
    </row>
    <row r="603" spans="1:7" x14ac:dyDescent="0.25">
      <c r="A603" t="s">
        <v>17647</v>
      </c>
      <c r="B603" t="s">
        <v>16987</v>
      </c>
      <c r="C603">
        <f t="shared" si="42"/>
        <v>8</v>
      </c>
      <c r="D603">
        <f t="shared" si="41"/>
        <v>19</v>
      </c>
      <c r="E603">
        <f t="shared" si="43"/>
        <v>11</v>
      </c>
      <c r="F603" t="str">
        <f t="shared" si="44"/>
        <v>Application</v>
      </c>
      <c r="G603" t="s">
        <v>11674</v>
      </c>
    </row>
    <row r="604" spans="1:7" x14ac:dyDescent="0.25">
      <c r="A604" t="s">
        <v>17648</v>
      </c>
      <c r="B604" t="s">
        <v>16988</v>
      </c>
      <c r="C604">
        <f t="shared" si="42"/>
        <v>8</v>
      </c>
      <c r="D604">
        <f t="shared" si="41"/>
        <v>10</v>
      </c>
      <c r="E604">
        <f t="shared" si="43"/>
        <v>2</v>
      </c>
      <c r="F604" t="str">
        <f t="shared" si="44"/>
        <v>Le</v>
      </c>
      <c r="G604" t="s">
        <v>8751</v>
      </c>
    </row>
    <row r="605" spans="1:7" x14ac:dyDescent="0.25">
      <c r="A605" t="s">
        <v>17649</v>
      </c>
      <c r="B605" t="s">
        <v>16989</v>
      </c>
      <c r="C605">
        <f t="shared" si="42"/>
        <v>8</v>
      </c>
      <c r="D605">
        <f t="shared" si="41"/>
        <v>15</v>
      </c>
      <c r="E605">
        <f t="shared" si="43"/>
        <v>7</v>
      </c>
      <c r="F605" t="str">
        <f t="shared" si="44"/>
        <v>Contrat</v>
      </c>
      <c r="G605" t="s">
        <v>17947</v>
      </c>
    </row>
    <row r="606" spans="1:7" x14ac:dyDescent="0.25">
      <c r="A606" t="s">
        <v>17650</v>
      </c>
      <c r="B606" t="s">
        <v>16990</v>
      </c>
      <c r="C606">
        <f t="shared" si="42"/>
        <v>8</v>
      </c>
      <c r="D606">
        <f t="shared" si="41"/>
        <v>13</v>
      </c>
      <c r="E606">
        <f t="shared" si="43"/>
        <v>5</v>
      </c>
      <c r="F606" t="str">
        <f t="shared" si="44"/>
        <v>Siret</v>
      </c>
      <c r="G606" t="s">
        <v>18136</v>
      </c>
    </row>
    <row r="607" spans="1:7" x14ac:dyDescent="0.25">
      <c r="A607" t="s">
        <v>17651</v>
      </c>
      <c r="B607" t="s">
        <v>16991</v>
      </c>
      <c r="C607">
        <f t="shared" si="42"/>
        <v>8</v>
      </c>
      <c r="D607">
        <f t="shared" si="41"/>
        <v>21</v>
      </c>
      <c r="E607">
        <f t="shared" si="43"/>
        <v>13</v>
      </c>
      <c r="F607" t="str">
        <f t="shared" si="44"/>
        <v>Type Activite</v>
      </c>
      <c r="G607" t="s">
        <v>18137</v>
      </c>
    </row>
    <row r="608" spans="1:7" x14ac:dyDescent="0.25">
      <c r="A608" t="s">
        <v>17652</v>
      </c>
      <c r="B608" t="s">
        <v>16992</v>
      </c>
      <c r="C608">
        <f t="shared" si="42"/>
        <v>8</v>
      </c>
      <c r="D608">
        <f t="shared" si="41"/>
        <v>18</v>
      </c>
      <c r="E608">
        <f t="shared" si="43"/>
        <v>10</v>
      </c>
      <c r="F608" t="str">
        <f t="shared" si="44"/>
        <v>No Logique</v>
      </c>
      <c r="G608" t="s">
        <v>18138</v>
      </c>
    </row>
    <row r="609" spans="1:7" x14ac:dyDescent="0.25">
      <c r="A609" t="s">
        <v>17653</v>
      </c>
      <c r="B609" t="s">
        <v>16993</v>
      </c>
      <c r="C609">
        <f t="shared" si="42"/>
        <v>8</v>
      </c>
      <c r="D609">
        <f t="shared" si="41"/>
        <v>21</v>
      </c>
      <c r="E609">
        <f t="shared" si="43"/>
        <v>13</v>
      </c>
      <c r="F609" t="str">
        <f t="shared" si="44"/>
        <v>Type paiement</v>
      </c>
      <c r="G609" t="s">
        <v>18141</v>
      </c>
    </row>
    <row r="610" spans="1:7" x14ac:dyDescent="0.25">
      <c r="A610" t="s">
        <v>17654</v>
      </c>
      <c r="B610" t="s">
        <v>16994</v>
      </c>
      <c r="C610">
        <f t="shared" si="42"/>
        <v>8</v>
      </c>
      <c r="D610">
        <f t="shared" si="41"/>
        <v>21</v>
      </c>
      <c r="E610">
        <f t="shared" si="43"/>
        <v>13</v>
      </c>
      <c r="F610" t="str">
        <f t="shared" si="44"/>
        <v>Operations Du</v>
      </c>
      <c r="G610" t="s">
        <v>18139</v>
      </c>
    </row>
    <row r="611" spans="1:7" x14ac:dyDescent="0.25">
      <c r="A611" t="s">
        <v>17655</v>
      </c>
      <c r="B611" t="s">
        <v>16995</v>
      </c>
      <c r="C611">
        <f t="shared" si="42"/>
        <v>8</v>
      </c>
      <c r="D611">
        <f t="shared" si="41"/>
        <v>18</v>
      </c>
      <c r="E611">
        <f t="shared" si="43"/>
        <v>10</v>
      </c>
      <c r="F611" t="str">
        <f t="shared" si="44"/>
        <v>Fichier No</v>
      </c>
      <c r="G611" t="s">
        <v>18142</v>
      </c>
    </row>
    <row r="612" spans="1:7" x14ac:dyDescent="0.25">
      <c r="A612" t="s">
        <v>17656</v>
      </c>
      <c r="B612" t="s">
        <v>16996</v>
      </c>
      <c r="C612">
        <f t="shared" si="42"/>
        <v>9</v>
      </c>
      <c r="D612">
        <f t="shared" si="41"/>
        <v>18</v>
      </c>
      <c r="E612">
        <f t="shared" si="43"/>
        <v>9</v>
      </c>
      <c r="F612" t="str">
        <f t="shared" si="44"/>
        <v>Remise No</v>
      </c>
      <c r="G612" t="s">
        <v>18143</v>
      </c>
    </row>
    <row r="613" spans="1:7" x14ac:dyDescent="0.25">
      <c r="A613" t="s">
        <v>17657</v>
      </c>
      <c r="B613" t="s">
        <v>16997</v>
      </c>
      <c r="C613">
        <f t="shared" si="42"/>
        <v>9</v>
      </c>
      <c r="D613">
        <f t="shared" si="41"/>
        <v>25</v>
      </c>
      <c r="E613">
        <f t="shared" si="43"/>
        <v>16</v>
      </c>
      <c r="F613" t="str">
        <f t="shared" si="44"/>
        <v>NBR TRANSACTIONS</v>
      </c>
      <c r="G613" t="s">
        <v>18144</v>
      </c>
    </row>
    <row r="614" spans="1:7" x14ac:dyDescent="0.25">
      <c r="A614" t="s">
        <v>17658</v>
      </c>
      <c r="B614" t="s">
        <v>16998</v>
      </c>
      <c r="C614">
        <f t="shared" si="42"/>
        <v>9</v>
      </c>
      <c r="D614">
        <f t="shared" si="41"/>
        <v>15</v>
      </c>
      <c r="E614">
        <f t="shared" si="43"/>
        <v>6</v>
      </c>
      <c r="F614" t="str">
        <f t="shared" si="44"/>
        <v>Achats</v>
      </c>
      <c r="G614" t="s">
        <v>18145</v>
      </c>
    </row>
    <row r="615" spans="1:7" x14ac:dyDescent="0.25">
      <c r="A615" t="s">
        <v>17659</v>
      </c>
      <c r="B615" t="s">
        <v>16999</v>
      </c>
      <c r="C615">
        <f t="shared" si="42"/>
        <v>9</v>
      </c>
      <c r="D615">
        <f t="shared" si="41"/>
        <v>22</v>
      </c>
      <c r="E615">
        <f t="shared" si="43"/>
        <v>13</v>
      </c>
      <c r="F615" t="str">
        <f t="shared" si="44"/>
        <v>Dont Differes</v>
      </c>
      <c r="G615" t="s">
        <v>18146</v>
      </c>
    </row>
    <row r="616" spans="1:7" x14ac:dyDescent="0.25">
      <c r="A616" t="s">
        <v>17660</v>
      </c>
      <c r="B616" t="s">
        <v>17000</v>
      </c>
      <c r="C616">
        <f t="shared" si="42"/>
        <v>9</v>
      </c>
      <c r="D616">
        <f t="shared" si="41"/>
        <v>17</v>
      </c>
      <c r="E616">
        <f t="shared" si="43"/>
        <v>8</v>
      </c>
      <c r="F616" t="str">
        <f t="shared" si="44"/>
        <v>Annulees</v>
      </c>
      <c r="G616" t="s">
        <v>18147</v>
      </c>
    </row>
    <row r="617" spans="1:7" x14ac:dyDescent="0.25">
      <c r="A617" t="s">
        <v>17661</v>
      </c>
      <c r="B617" t="s">
        <v>17001</v>
      </c>
      <c r="C617">
        <f t="shared" si="42"/>
        <v>9</v>
      </c>
      <c r="D617">
        <f t="shared" si="41"/>
        <v>14</v>
      </c>
      <c r="E617">
        <f t="shared" si="43"/>
        <v>5</v>
      </c>
      <c r="F617" t="str">
        <f t="shared" si="44"/>
        <v>Rembt</v>
      </c>
      <c r="G617" t="s">
        <v>18148</v>
      </c>
    </row>
    <row r="618" spans="1:7" x14ac:dyDescent="0.25">
      <c r="A618" t="s">
        <v>17662</v>
      </c>
      <c r="B618" t="s">
        <v>17002</v>
      </c>
      <c r="C618">
        <f t="shared" si="42"/>
        <v>9</v>
      </c>
      <c r="D618">
        <f t="shared" si="41"/>
        <v>20</v>
      </c>
      <c r="E618">
        <f t="shared" si="43"/>
        <v>11</v>
      </c>
      <c r="F618" t="str">
        <f t="shared" si="44"/>
        <v>MONTANTS EN</v>
      </c>
      <c r="G618" t="s">
        <v>18149</v>
      </c>
    </row>
    <row r="619" spans="1:7" x14ac:dyDescent="0.25">
      <c r="A619" t="s">
        <v>17663</v>
      </c>
      <c r="B619" t="s">
        <v>17003</v>
      </c>
      <c r="C619">
        <f t="shared" si="42"/>
        <v>9</v>
      </c>
      <c r="D619">
        <f t="shared" si="41"/>
        <v>15</v>
      </c>
      <c r="E619">
        <f t="shared" si="43"/>
        <v>6</v>
      </c>
      <c r="F619" t="str">
        <f t="shared" si="44"/>
        <v>Achats</v>
      </c>
      <c r="G619" t="s">
        <v>18145</v>
      </c>
    </row>
    <row r="620" spans="1:7" x14ac:dyDescent="0.25">
      <c r="A620" t="s">
        <v>17664</v>
      </c>
      <c r="B620" t="s">
        <v>17004</v>
      </c>
      <c r="C620">
        <f t="shared" si="42"/>
        <v>9</v>
      </c>
      <c r="D620">
        <f t="shared" si="41"/>
        <v>22</v>
      </c>
      <c r="E620">
        <f t="shared" si="43"/>
        <v>13</v>
      </c>
      <c r="F620" t="str">
        <f t="shared" si="44"/>
        <v>Dont Differes</v>
      </c>
      <c r="G620" t="s">
        <v>18146</v>
      </c>
    </row>
    <row r="621" spans="1:7" x14ac:dyDescent="0.25">
      <c r="A621" t="s">
        <v>17665</v>
      </c>
      <c r="B621" t="s">
        <v>17005</v>
      </c>
      <c r="C621">
        <f t="shared" si="42"/>
        <v>9</v>
      </c>
      <c r="D621">
        <f t="shared" si="41"/>
        <v>17</v>
      </c>
      <c r="E621">
        <f t="shared" si="43"/>
        <v>8</v>
      </c>
      <c r="F621" t="str">
        <f t="shared" si="44"/>
        <v>Annulees</v>
      </c>
      <c r="G621" t="s">
        <v>18147</v>
      </c>
    </row>
    <row r="622" spans="1:7" x14ac:dyDescent="0.25">
      <c r="A622" t="s">
        <v>17666</v>
      </c>
      <c r="B622" t="s">
        <v>17006</v>
      </c>
      <c r="C622">
        <f t="shared" si="42"/>
        <v>9</v>
      </c>
      <c r="D622">
        <f t="shared" si="41"/>
        <v>14</v>
      </c>
      <c r="E622">
        <f t="shared" si="43"/>
        <v>5</v>
      </c>
      <c r="F622" t="str">
        <f t="shared" si="44"/>
        <v>Rembt</v>
      </c>
      <c r="G622" t="s">
        <v>18148</v>
      </c>
    </row>
    <row r="623" spans="1:7" x14ac:dyDescent="0.25">
      <c r="A623" t="s">
        <v>17667</v>
      </c>
      <c r="B623" t="s">
        <v>17007</v>
      </c>
      <c r="C623">
        <f t="shared" si="42"/>
        <v>9</v>
      </c>
      <c r="D623">
        <f t="shared" si="41"/>
        <v>21</v>
      </c>
      <c r="E623">
        <f t="shared" si="43"/>
        <v>12</v>
      </c>
      <c r="F623" t="str">
        <f t="shared" si="44"/>
        <v>Transmission</v>
      </c>
      <c r="G623" t="s">
        <v>18150</v>
      </c>
    </row>
    <row r="624" spans="1:7" x14ac:dyDescent="0.25">
      <c r="C624" t="e">
        <f t="shared" si="42"/>
        <v>#VALUE!</v>
      </c>
      <c r="D624">
        <f t="shared" si="41"/>
        <v>0</v>
      </c>
      <c r="E624" t="e">
        <f t="shared" si="43"/>
        <v>#VALUE!</v>
      </c>
      <c r="F624" t="e">
        <f t="shared" si="44"/>
        <v>#VALUE!</v>
      </c>
    </row>
    <row r="625" spans="1:7" x14ac:dyDescent="0.25">
      <c r="A625" t="s">
        <v>17008</v>
      </c>
      <c r="B625" t="s">
        <v>17008</v>
      </c>
      <c r="C625" t="e">
        <f t="shared" si="42"/>
        <v>#VALUE!</v>
      </c>
      <c r="D625">
        <f t="shared" si="41"/>
        <v>11</v>
      </c>
      <c r="E625" t="e">
        <f t="shared" si="43"/>
        <v>#VALUE!</v>
      </c>
      <c r="F625" t="e">
        <f t="shared" si="44"/>
        <v>#VALUE!</v>
      </c>
    </row>
    <row r="626" spans="1:7" x14ac:dyDescent="0.25">
      <c r="C626" t="e">
        <f t="shared" si="42"/>
        <v>#VALUE!</v>
      </c>
      <c r="D626">
        <f t="shared" si="41"/>
        <v>0</v>
      </c>
      <c r="E626" t="e">
        <f t="shared" si="43"/>
        <v>#VALUE!</v>
      </c>
      <c r="F626" t="e">
        <f t="shared" si="44"/>
        <v>#VALUE!</v>
      </c>
    </row>
    <row r="627" spans="1:7" x14ac:dyDescent="0.25">
      <c r="A627" t="s">
        <v>17668</v>
      </c>
      <c r="B627" t="s">
        <v>17009</v>
      </c>
      <c r="C627">
        <f t="shared" si="42"/>
        <v>9</v>
      </c>
      <c r="D627">
        <f t="shared" si="41"/>
        <v>37</v>
      </c>
      <c r="E627">
        <f t="shared" si="43"/>
        <v>28</v>
      </c>
      <c r="F627" t="str">
        <f t="shared" si="44"/>
        <v>**  Fichier NON TRANSMIS  **</v>
      </c>
      <c r="G627" t="s">
        <v>18151</v>
      </c>
    </row>
    <row r="628" spans="1:7" x14ac:dyDescent="0.25">
      <c r="A628" t="s">
        <v>17669</v>
      </c>
      <c r="B628" t="s">
        <v>17010</v>
      </c>
      <c r="C628">
        <f t="shared" si="42"/>
        <v>9</v>
      </c>
      <c r="D628">
        <f t="shared" si="41"/>
        <v>37</v>
      </c>
      <c r="E628">
        <f t="shared" si="43"/>
        <v>28</v>
      </c>
      <c r="F628" t="str">
        <f t="shared" si="44"/>
        <v>-- Transmission Effectuee --</v>
      </c>
      <c r="G628" t="s">
        <v>18152</v>
      </c>
    </row>
    <row r="629" spans="1:7" x14ac:dyDescent="0.25">
      <c r="A629" t="s">
        <v>17670</v>
      </c>
      <c r="B629" t="s">
        <v>17011</v>
      </c>
      <c r="C629">
        <f t="shared" si="42"/>
        <v>9</v>
      </c>
      <c r="D629">
        <f t="shared" si="41"/>
        <v>10</v>
      </c>
      <c r="E629">
        <f t="shared" si="43"/>
        <v>1</v>
      </c>
      <c r="F629" t="str">
        <f t="shared" si="44"/>
        <v>A</v>
      </c>
      <c r="G629" t="s">
        <v>2</v>
      </c>
    </row>
    <row r="630" spans="1:7" x14ac:dyDescent="0.25">
      <c r="A630" t="s">
        <v>17671</v>
      </c>
      <c r="B630" t="s">
        <v>17012</v>
      </c>
      <c r="C630">
        <f t="shared" si="42"/>
        <v>9</v>
      </c>
      <c r="D630">
        <f t="shared" si="41"/>
        <v>21</v>
      </c>
      <c r="E630">
        <f t="shared" si="43"/>
        <v>12</v>
      </c>
      <c r="F630" t="str">
        <f t="shared" si="44"/>
        <v>Type de site</v>
      </c>
      <c r="G630" t="s">
        <v>925</v>
      </c>
    </row>
    <row r="631" spans="1:7" x14ac:dyDescent="0.25">
      <c r="A631" t="s">
        <v>17672</v>
      </c>
      <c r="B631" t="s">
        <v>17013</v>
      </c>
      <c r="C631">
        <f t="shared" si="42"/>
        <v>9</v>
      </c>
      <c r="D631">
        <f t="shared" si="41"/>
        <v>27</v>
      </c>
      <c r="E631">
        <f t="shared" si="43"/>
        <v>18</v>
      </c>
      <c r="F631" t="str">
        <f t="shared" si="44"/>
        <v>TICKET A CONSERVER</v>
      </c>
      <c r="G631" t="s">
        <v>18153</v>
      </c>
    </row>
    <row r="632" spans="1:7" x14ac:dyDescent="0.25">
      <c r="A632" t="s">
        <v>17673</v>
      </c>
      <c r="B632" t="s">
        <v>17014</v>
      </c>
      <c r="C632">
        <f t="shared" si="42"/>
        <v>9</v>
      </c>
      <c r="D632">
        <f t="shared" si="41"/>
        <v>24</v>
      </c>
      <c r="E632">
        <f t="shared" si="43"/>
        <v>15</v>
      </c>
      <c r="F632" t="str">
        <f t="shared" si="44"/>
        <v>Type Applicatif</v>
      </c>
      <c r="G632" t="s">
        <v>18154</v>
      </c>
    </row>
    <row r="633" spans="1:7" x14ac:dyDescent="0.25">
      <c r="C633" t="e">
        <f t="shared" si="42"/>
        <v>#VALUE!</v>
      </c>
      <c r="D633">
        <f t="shared" si="41"/>
        <v>0</v>
      </c>
      <c r="E633" t="e">
        <f t="shared" si="43"/>
        <v>#VALUE!</v>
      </c>
      <c r="F633" t="e">
        <f t="shared" si="44"/>
        <v>#VALUE!</v>
      </c>
    </row>
    <row r="634" spans="1:7" x14ac:dyDescent="0.25">
      <c r="A634" t="s">
        <v>16562</v>
      </c>
      <c r="B634" t="s">
        <v>16562</v>
      </c>
      <c r="C634" t="e">
        <f t="shared" si="42"/>
        <v>#VALUE!</v>
      </c>
      <c r="D634">
        <f t="shared" ref="D634:D697" si="45">LEN(A634)</f>
        <v>24</v>
      </c>
      <c r="E634" t="e">
        <f t="shared" si="43"/>
        <v>#VALUE!</v>
      </c>
      <c r="F634" t="e">
        <f t="shared" si="44"/>
        <v>#VALUE!</v>
      </c>
    </row>
    <row r="635" spans="1:7" s="2785" customFormat="1" x14ac:dyDescent="0.25">
      <c r="A635" s="2785" t="s">
        <v>17015</v>
      </c>
      <c r="B635" s="2785" t="s">
        <v>17015</v>
      </c>
      <c r="C635" s="2785">
        <f t="shared" si="42"/>
        <v>33</v>
      </c>
      <c r="D635" s="2785">
        <f t="shared" si="45"/>
        <v>57</v>
      </c>
      <c r="E635" s="2785">
        <f t="shared" si="43"/>
        <v>24</v>
      </c>
      <c r="F635" s="2785" t="str">
        <f>A635</f>
        <v>#Enregistrement REC_TLP.WP file : Rapport Teleparametrage</v>
      </c>
      <c r="G635" s="2785" t="s">
        <v>17015</v>
      </c>
    </row>
    <row r="636" spans="1:7" x14ac:dyDescent="0.25">
      <c r="A636" t="s">
        <v>16562</v>
      </c>
      <c r="B636" t="s">
        <v>16562</v>
      </c>
      <c r="C636" t="e">
        <f t="shared" si="42"/>
        <v>#VALUE!</v>
      </c>
      <c r="D636">
        <f t="shared" si="45"/>
        <v>24</v>
      </c>
      <c r="E636" t="e">
        <f t="shared" si="43"/>
        <v>#VALUE!</v>
      </c>
      <c r="F636" t="e">
        <f t="shared" si="44"/>
        <v>#VALUE!</v>
      </c>
    </row>
    <row r="637" spans="1:7" x14ac:dyDescent="0.25">
      <c r="A637" t="s">
        <v>17674</v>
      </c>
      <c r="B637" t="s">
        <v>17016</v>
      </c>
      <c r="C637">
        <f t="shared" ref="C637:C700" si="46">SEARCH(":",A637,1)</f>
        <v>9</v>
      </c>
      <c r="D637">
        <f t="shared" si="45"/>
        <v>21</v>
      </c>
      <c r="E637">
        <f t="shared" ref="E637:E700" si="47">D637-C637</f>
        <v>12</v>
      </c>
      <c r="F637" t="str">
        <f t="shared" ref="F637:F700" si="48">RIGHT(A637,E637)</f>
        <v>Compte Rendu</v>
      </c>
      <c r="G637" t="s">
        <v>18155</v>
      </c>
    </row>
    <row r="638" spans="1:7" x14ac:dyDescent="0.25">
      <c r="A638" t="s">
        <v>17017</v>
      </c>
      <c r="B638" t="s">
        <v>17017</v>
      </c>
      <c r="C638" t="e">
        <f t="shared" si="46"/>
        <v>#VALUE!</v>
      </c>
      <c r="D638">
        <f t="shared" si="45"/>
        <v>62</v>
      </c>
      <c r="E638" t="e">
        <f t="shared" si="47"/>
        <v>#VALUE!</v>
      </c>
      <c r="F638" t="e">
        <f t="shared" si="48"/>
        <v>#VALUE!</v>
      </c>
    </row>
    <row r="639" spans="1:7" x14ac:dyDescent="0.25">
      <c r="C639" t="e">
        <f t="shared" si="46"/>
        <v>#VALUE!</v>
      </c>
      <c r="D639">
        <f t="shared" si="45"/>
        <v>0</v>
      </c>
      <c r="E639" t="e">
        <f t="shared" si="47"/>
        <v>#VALUE!</v>
      </c>
      <c r="F639" t="e">
        <f t="shared" si="48"/>
        <v>#VALUE!</v>
      </c>
    </row>
    <row r="640" spans="1:7" x14ac:dyDescent="0.25">
      <c r="A640" t="s">
        <v>17018</v>
      </c>
      <c r="B640" t="s">
        <v>17018</v>
      </c>
      <c r="C640" t="e">
        <f t="shared" si="46"/>
        <v>#VALUE!</v>
      </c>
      <c r="D640">
        <f t="shared" si="45"/>
        <v>70</v>
      </c>
      <c r="E640" t="e">
        <f t="shared" si="47"/>
        <v>#VALUE!</v>
      </c>
      <c r="F640" t="e">
        <f t="shared" si="48"/>
        <v>#VALUE!</v>
      </c>
    </row>
    <row r="641" spans="1:7" x14ac:dyDescent="0.25">
      <c r="A641" t="s">
        <v>17675</v>
      </c>
      <c r="B641" t="s">
        <v>17019</v>
      </c>
      <c r="C641">
        <f t="shared" si="46"/>
        <v>5</v>
      </c>
      <c r="D641">
        <f t="shared" si="45"/>
        <v>21</v>
      </c>
      <c r="E641">
        <f t="shared" si="47"/>
        <v>16</v>
      </c>
      <c r="F641" t="str">
        <f t="shared" si="48"/>
        <v xml:space="preserve">TELEPARAMETRAGE </v>
      </c>
      <c r="G641" t="s">
        <v>18156</v>
      </c>
    </row>
    <row r="642" spans="1:7" x14ac:dyDescent="0.25">
      <c r="A642" t="s">
        <v>17676</v>
      </c>
      <c r="B642" t="s">
        <v>17020</v>
      </c>
      <c r="C642">
        <f t="shared" si="46"/>
        <v>5</v>
      </c>
      <c r="D642">
        <f t="shared" si="45"/>
        <v>12</v>
      </c>
      <c r="E642">
        <f t="shared" si="47"/>
        <v>7</v>
      </c>
      <c r="F642" t="str">
        <f t="shared" si="48"/>
        <v>Contrat</v>
      </c>
      <c r="G642" t="s">
        <v>17947</v>
      </c>
    </row>
    <row r="643" spans="1:7" x14ac:dyDescent="0.25">
      <c r="A643" t="s">
        <v>17677</v>
      </c>
      <c r="B643" t="s">
        <v>17021</v>
      </c>
      <c r="C643">
        <f t="shared" si="46"/>
        <v>5</v>
      </c>
      <c r="D643">
        <f t="shared" si="45"/>
        <v>10</v>
      </c>
      <c r="E643">
        <f t="shared" si="47"/>
        <v>5</v>
      </c>
      <c r="F643" t="str">
        <f t="shared" si="48"/>
        <v>Siret</v>
      </c>
      <c r="G643" t="s">
        <v>18136</v>
      </c>
    </row>
    <row r="644" spans="1:7" x14ac:dyDescent="0.25">
      <c r="A644" t="s">
        <v>17678</v>
      </c>
      <c r="B644" t="s">
        <v>17022</v>
      </c>
      <c r="C644">
        <f t="shared" si="46"/>
        <v>5</v>
      </c>
      <c r="D644">
        <f t="shared" si="45"/>
        <v>8</v>
      </c>
      <c r="E644">
        <f t="shared" si="47"/>
        <v>3</v>
      </c>
      <c r="F644" t="str">
        <f t="shared" si="48"/>
        <v>Mcc</v>
      </c>
      <c r="G644" t="s">
        <v>18157</v>
      </c>
    </row>
    <row r="645" spans="1:7" x14ac:dyDescent="0.25">
      <c r="A645" t="s">
        <v>17679</v>
      </c>
      <c r="B645" t="s">
        <v>17023</v>
      </c>
      <c r="C645">
        <f t="shared" si="46"/>
        <v>5</v>
      </c>
      <c r="D645">
        <f t="shared" si="45"/>
        <v>13</v>
      </c>
      <c r="E645">
        <f t="shared" si="47"/>
        <v>8</v>
      </c>
      <c r="F645" t="str">
        <f t="shared" si="48"/>
        <v>Paiement</v>
      </c>
      <c r="G645" t="s">
        <v>9388</v>
      </c>
    </row>
    <row r="646" spans="1:7" x14ac:dyDescent="0.25">
      <c r="A646" t="s">
        <v>17680</v>
      </c>
      <c r="B646" t="s">
        <v>17024</v>
      </c>
      <c r="C646">
        <f t="shared" si="46"/>
        <v>5</v>
      </c>
      <c r="D646">
        <f t="shared" si="45"/>
        <v>9</v>
      </c>
      <c r="E646">
        <f t="shared" si="47"/>
        <v>4</v>
      </c>
      <c r="F646" t="str">
        <f t="shared" si="48"/>
        <v>Site</v>
      </c>
      <c r="G646" t="s">
        <v>18158</v>
      </c>
    </row>
    <row r="647" spans="1:7" x14ac:dyDescent="0.25">
      <c r="A647" t="s">
        <v>17681</v>
      </c>
      <c r="B647" t="s">
        <v>17025</v>
      </c>
      <c r="C647">
        <f t="shared" si="46"/>
        <v>5</v>
      </c>
      <c r="D647">
        <f t="shared" si="45"/>
        <v>7</v>
      </c>
      <c r="E647">
        <f t="shared" si="47"/>
        <v>2</v>
      </c>
      <c r="F647" t="str">
        <f t="shared" si="48"/>
        <v>SA</v>
      </c>
      <c r="G647" t="s">
        <v>18159</v>
      </c>
    </row>
    <row r="648" spans="1:7" x14ac:dyDescent="0.25">
      <c r="A648" t="s">
        <v>17682</v>
      </c>
      <c r="B648" t="s">
        <v>17026</v>
      </c>
      <c r="C648">
        <f t="shared" si="46"/>
        <v>5</v>
      </c>
      <c r="D648">
        <f t="shared" si="45"/>
        <v>7</v>
      </c>
      <c r="E648">
        <f t="shared" si="47"/>
        <v>2</v>
      </c>
      <c r="F648" t="str">
        <f t="shared" si="48"/>
        <v>PA</v>
      </c>
      <c r="G648" t="s">
        <v>18160</v>
      </c>
    </row>
    <row r="649" spans="1:7" x14ac:dyDescent="0.25">
      <c r="A649" t="s">
        <v>17683</v>
      </c>
      <c r="B649" t="s">
        <v>17027</v>
      </c>
      <c r="C649">
        <f t="shared" si="46"/>
        <v>5</v>
      </c>
      <c r="D649">
        <f t="shared" si="45"/>
        <v>10</v>
      </c>
      <c r="E649">
        <f t="shared" si="47"/>
        <v>5</v>
      </c>
      <c r="F649" t="str">
        <f t="shared" si="48"/>
        <v>Actif</v>
      </c>
      <c r="G649" t="s">
        <v>13223</v>
      </c>
    </row>
    <row r="650" spans="1:7" x14ac:dyDescent="0.25">
      <c r="A650" t="s">
        <v>17684</v>
      </c>
      <c r="B650" t="s">
        <v>17028</v>
      </c>
      <c r="C650">
        <f t="shared" si="46"/>
        <v>5</v>
      </c>
      <c r="D650">
        <f t="shared" si="45"/>
        <v>6</v>
      </c>
      <c r="E650">
        <f t="shared" si="47"/>
        <v>1</v>
      </c>
      <c r="F650" t="str">
        <f t="shared" si="48"/>
        <v xml:space="preserve"> </v>
      </c>
      <c r="G650" t="s">
        <v>1199</v>
      </c>
    </row>
    <row r="651" spans="1:7" x14ac:dyDescent="0.25">
      <c r="C651" t="e">
        <f t="shared" si="46"/>
        <v>#VALUE!</v>
      </c>
      <c r="D651">
        <f t="shared" si="45"/>
        <v>0</v>
      </c>
      <c r="E651" t="e">
        <f t="shared" si="47"/>
        <v>#VALUE!</v>
      </c>
      <c r="F651" t="e">
        <f t="shared" si="48"/>
        <v>#VALUE!</v>
      </c>
    </row>
    <row r="652" spans="1:7" x14ac:dyDescent="0.25">
      <c r="C652" t="e">
        <f t="shared" si="46"/>
        <v>#VALUE!</v>
      </c>
      <c r="D652">
        <f t="shared" si="45"/>
        <v>0</v>
      </c>
      <c r="E652" t="e">
        <f t="shared" si="47"/>
        <v>#VALUE!</v>
      </c>
      <c r="F652" t="e">
        <f t="shared" si="48"/>
        <v>#VALUE!</v>
      </c>
    </row>
    <row r="653" spans="1:7" x14ac:dyDescent="0.25">
      <c r="A653" t="s">
        <v>17029</v>
      </c>
      <c r="B653" t="s">
        <v>17029</v>
      </c>
      <c r="C653" t="e">
        <f t="shared" si="46"/>
        <v>#VALUE!</v>
      </c>
      <c r="D653">
        <f t="shared" si="45"/>
        <v>70</v>
      </c>
      <c r="E653" t="e">
        <f t="shared" si="47"/>
        <v>#VALUE!</v>
      </c>
      <c r="F653" t="e">
        <f t="shared" si="48"/>
        <v>#VALUE!</v>
      </c>
    </row>
    <row r="654" spans="1:7" x14ac:dyDescent="0.25">
      <c r="A654" t="s">
        <v>17685</v>
      </c>
      <c r="B654" t="s">
        <v>17030</v>
      </c>
      <c r="C654">
        <f t="shared" si="46"/>
        <v>5</v>
      </c>
      <c r="D654">
        <f t="shared" si="45"/>
        <v>10</v>
      </c>
      <c r="E654">
        <f t="shared" si="47"/>
        <v>5</v>
      </c>
      <c r="F654" t="str">
        <f t="shared" si="48"/>
        <v>Table</v>
      </c>
      <c r="G654" t="s">
        <v>18161</v>
      </c>
    </row>
    <row r="655" spans="1:7" x14ac:dyDescent="0.25">
      <c r="A655" t="s">
        <v>17686</v>
      </c>
      <c r="B655" t="s">
        <v>17031</v>
      </c>
      <c r="C655">
        <f t="shared" si="46"/>
        <v>5</v>
      </c>
      <c r="D655">
        <f t="shared" si="45"/>
        <v>12</v>
      </c>
      <c r="E655">
        <f t="shared" si="47"/>
        <v>7</v>
      </c>
      <c r="F655" t="str">
        <f t="shared" si="48"/>
        <v>Fichier</v>
      </c>
      <c r="G655" t="s">
        <v>18162</v>
      </c>
    </row>
    <row r="656" spans="1:7" x14ac:dyDescent="0.25">
      <c r="A656" t="s">
        <v>17687</v>
      </c>
      <c r="B656" t="s">
        <v>17032</v>
      </c>
      <c r="C656">
        <f t="shared" si="46"/>
        <v>5</v>
      </c>
      <c r="D656">
        <f t="shared" si="45"/>
        <v>12</v>
      </c>
      <c r="E656">
        <f t="shared" si="47"/>
        <v>7</v>
      </c>
      <c r="F656" t="str">
        <f t="shared" si="48"/>
        <v>Version</v>
      </c>
      <c r="G656" t="s">
        <v>17914</v>
      </c>
    </row>
    <row r="657" spans="1:7" x14ac:dyDescent="0.25">
      <c r="A657" t="s">
        <v>17688</v>
      </c>
      <c r="B657" t="s">
        <v>17033</v>
      </c>
      <c r="C657">
        <f t="shared" si="46"/>
        <v>5</v>
      </c>
      <c r="D657">
        <f t="shared" si="45"/>
        <v>7</v>
      </c>
      <c r="E657">
        <f t="shared" si="47"/>
        <v>2</v>
      </c>
      <c r="F657" t="str">
        <f t="shared" si="48"/>
        <v>Du</v>
      </c>
      <c r="G657" t="s">
        <v>13228</v>
      </c>
    </row>
    <row r="658" spans="1:7" x14ac:dyDescent="0.25">
      <c r="A658" t="s">
        <v>17689</v>
      </c>
      <c r="B658" t="s">
        <v>17034</v>
      </c>
      <c r="C658">
        <f t="shared" si="46"/>
        <v>5</v>
      </c>
      <c r="D658">
        <f t="shared" si="45"/>
        <v>9</v>
      </c>
      <c r="E658">
        <f t="shared" si="47"/>
        <v>4</v>
      </c>
      <c r="F658" t="str">
        <f t="shared" si="48"/>
        <v>Etat</v>
      </c>
      <c r="G658" t="s">
        <v>18163</v>
      </c>
    </row>
    <row r="659" spans="1:7" x14ac:dyDescent="0.25">
      <c r="C659" t="e">
        <f t="shared" si="46"/>
        <v>#VALUE!</v>
      </c>
      <c r="D659">
        <f t="shared" si="45"/>
        <v>0</v>
      </c>
      <c r="E659" t="e">
        <f t="shared" si="47"/>
        <v>#VALUE!</v>
      </c>
      <c r="F659" t="e">
        <f t="shared" si="48"/>
        <v>#VALUE!</v>
      </c>
    </row>
    <row r="660" spans="1:7" x14ac:dyDescent="0.25">
      <c r="A660" t="s">
        <v>17035</v>
      </c>
      <c r="B660" t="s">
        <v>17035</v>
      </c>
      <c r="C660" t="e">
        <f t="shared" si="46"/>
        <v>#VALUE!</v>
      </c>
      <c r="D660">
        <f t="shared" si="45"/>
        <v>69</v>
      </c>
      <c r="E660" t="e">
        <f t="shared" si="47"/>
        <v>#VALUE!</v>
      </c>
      <c r="F660" t="e">
        <f t="shared" si="48"/>
        <v>#VALUE!</v>
      </c>
    </row>
    <row r="661" spans="1:7" x14ac:dyDescent="0.25">
      <c r="A661" t="s">
        <v>17690</v>
      </c>
      <c r="B661" t="s">
        <v>17036</v>
      </c>
      <c r="C661">
        <f t="shared" si="46"/>
        <v>6</v>
      </c>
      <c r="D661">
        <f t="shared" si="45"/>
        <v>27</v>
      </c>
      <c r="E661">
        <f t="shared" si="47"/>
        <v>21</v>
      </c>
      <c r="F661" t="str">
        <f t="shared" si="48"/>
        <v>TELEMAINTENANCE APPLI</v>
      </c>
      <c r="G661" t="s">
        <v>18164</v>
      </c>
    </row>
    <row r="662" spans="1:7" x14ac:dyDescent="0.25">
      <c r="C662" t="e">
        <f t="shared" si="46"/>
        <v>#VALUE!</v>
      </c>
      <c r="D662">
        <f t="shared" si="45"/>
        <v>0</v>
      </c>
      <c r="E662" t="e">
        <f t="shared" si="47"/>
        <v>#VALUE!</v>
      </c>
      <c r="F662" t="e">
        <f t="shared" si="48"/>
        <v>#VALUE!</v>
      </c>
    </row>
    <row r="663" spans="1:7" x14ac:dyDescent="0.25">
      <c r="C663" t="e">
        <f t="shared" si="46"/>
        <v>#VALUE!</v>
      </c>
      <c r="D663">
        <f t="shared" si="45"/>
        <v>0</v>
      </c>
      <c r="E663" t="e">
        <f t="shared" si="47"/>
        <v>#VALUE!</v>
      </c>
      <c r="F663" t="e">
        <f t="shared" si="48"/>
        <v>#VALUE!</v>
      </c>
    </row>
    <row r="664" spans="1:7" x14ac:dyDescent="0.25">
      <c r="A664" t="s">
        <v>17691</v>
      </c>
      <c r="B664" t="s">
        <v>17037</v>
      </c>
      <c r="C664">
        <f t="shared" si="46"/>
        <v>8</v>
      </c>
      <c r="D664">
        <f t="shared" si="45"/>
        <v>23</v>
      </c>
      <c r="E664">
        <f t="shared" si="47"/>
        <v>15</v>
      </c>
      <c r="F664" t="str">
        <f t="shared" si="48"/>
        <v>TELEPARAMETRAGE</v>
      </c>
      <c r="G664" t="s">
        <v>839</v>
      </c>
    </row>
    <row r="665" spans="1:7" x14ac:dyDescent="0.25">
      <c r="A665" t="s">
        <v>17692</v>
      </c>
      <c r="B665" t="s">
        <v>17038</v>
      </c>
      <c r="C665">
        <f t="shared" si="46"/>
        <v>8</v>
      </c>
      <c r="D665">
        <f t="shared" si="45"/>
        <v>19</v>
      </c>
      <c r="E665">
        <f t="shared" si="47"/>
        <v>11</v>
      </c>
      <c r="F665" t="str">
        <f t="shared" si="48"/>
        <v>Application</v>
      </c>
      <c r="G665" t="s">
        <v>11674</v>
      </c>
    </row>
    <row r="666" spans="1:7" x14ac:dyDescent="0.25">
      <c r="A666" t="s">
        <v>17693</v>
      </c>
      <c r="B666" t="s">
        <v>17039</v>
      </c>
      <c r="C666">
        <f t="shared" si="46"/>
        <v>8</v>
      </c>
      <c r="D666">
        <f t="shared" si="45"/>
        <v>10</v>
      </c>
      <c r="E666">
        <f t="shared" si="47"/>
        <v>2</v>
      </c>
      <c r="F666" t="str">
        <f t="shared" si="48"/>
        <v>Le</v>
      </c>
      <c r="G666" t="s">
        <v>8751</v>
      </c>
    </row>
    <row r="667" spans="1:7" x14ac:dyDescent="0.25">
      <c r="A667" t="s">
        <v>17694</v>
      </c>
      <c r="B667" t="s">
        <v>17040</v>
      </c>
      <c r="C667">
        <f t="shared" si="46"/>
        <v>8</v>
      </c>
      <c r="D667">
        <f t="shared" si="45"/>
        <v>15</v>
      </c>
      <c r="E667">
        <f t="shared" si="47"/>
        <v>7</v>
      </c>
      <c r="F667" t="str">
        <f t="shared" si="48"/>
        <v>Contrat</v>
      </c>
      <c r="G667" t="s">
        <v>17947</v>
      </c>
    </row>
    <row r="668" spans="1:7" x14ac:dyDescent="0.25">
      <c r="A668" t="s">
        <v>17695</v>
      </c>
      <c r="B668" t="s">
        <v>17041</v>
      </c>
      <c r="C668">
        <f t="shared" si="46"/>
        <v>8</v>
      </c>
      <c r="D668">
        <f t="shared" si="45"/>
        <v>13</v>
      </c>
      <c r="E668">
        <f t="shared" si="47"/>
        <v>5</v>
      </c>
      <c r="F668" t="str">
        <f t="shared" si="48"/>
        <v>Siret</v>
      </c>
      <c r="G668" t="s">
        <v>18136</v>
      </c>
    </row>
    <row r="669" spans="1:7" x14ac:dyDescent="0.25">
      <c r="A669" t="s">
        <v>17696</v>
      </c>
      <c r="B669" t="s">
        <v>17042</v>
      </c>
      <c r="C669">
        <f t="shared" si="46"/>
        <v>8</v>
      </c>
      <c r="D669">
        <f t="shared" si="45"/>
        <v>21</v>
      </c>
      <c r="E669">
        <f t="shared" si="47"/>
        <v>13</v>
      </c>
      <c r="F669" t="str">
        <f t="shared" si="48"/>
        <v>Type Activite</v>
      </c>
      <c r="G669" t="s">
        <v>18137</v>
      </c>
    </row>
    <row r="670" spans="1:7" x14ac:dyDescent="0.25">
      <c r="A670" t="s">
        <v>17697</v>
      </c>
      <c r="B670" t="s">
        <v>17043</v>
      </c>
      <c r="C670">
        <f t="shared" si="46"/>
        <v>8</v>
      </c>
      <c r="D670">
        <f t="shared" si="45"/>
        <v>18</v>
      </c>
      <c r="E670">
        <f t="shared" si="47"/>
        <v>10</v>
      </c>
      <c r="F670" t="str">
        <f t="shared" si="48"/>
        <v>No Logique</v>
      </c>
      <c r="G670" t="s">
        <v>18138</v>
      </c>
    </row>
    <row r="671" spans="1:7" x14ac:dyDescent="0.25">
      <c r="A671" t="s">
        <v>17698</v>
      </c>
      <c r="B671" t="s">
        <v>17044</v>
      </c>
      <c r="C671">
        <f t="shared" si="46"/>
        <v>8</v>
      </c>
      <c r="D671">
        <f t="shared" si="45"/>
        <v>23</v>
      </c>
      <c r="E671">
        <f t="shared" si="47"/>
        <v>15</v>
      </c>
      <c r="F671" t="str">
        <f t="shared" si="48"/>
        <v>Teleparametrage</v>
      </c>
      <c r="G671" t="s">
        <v>18165</v>
      </c>
    </row>
    <row r="672" spans="1:7" x14ac:dyDescent="0.25">
      <c r="A672" t="s">
        <v>17699</v>
      </c>
      <c r="B672" t="s">
        <v>17045</v>
      </c>
      <c r="C672">
        <f t="shared" si="46"/>
        <v>9</v>
      </c>
      <c r="D672">
        <f t="shared" si="45"/>
        <v>10</v>
      </c>
      <c r="E672">
        <f t="shared" si="47"/>
        <v>1</v>
      </c>
      <c r="F672" t="str">
        <f t="shared" si="48"/>
        <v>A</v>
      </c>
      <c r="G672" t="s">
        <v>2</v>
      </c>
    </row>
    <row r="673" spans="1:7" x14ac:dyDescent="0.25">
      <c r="A673" t="s">
        <v>17700</v>
      </c>
      <c r="B673" t="s">
        <v>17046</v>
      </c>
      <c r="C673">
        <f t="shared" si="46"/>
        <v>9</v>
      </c>
      <c r="D673">
        <f t="shared" si="45"/>
        <v>25</v>
      </c>
      <c r="E673">
        <f t="shared" si="47"/>
        <v>16</v>
      </c>
      <c r="F673" t="str">
        <f t="shared" si="48"/>
        <v>Type de paiement</v>
      </c>
      <c r="G673" t="s">
        <v>1639</v>
      </c>
    </row>
    <row r="674" spans="1:7" x14ac:dyDescent="0.25">
      <c r="A674" t="s">
        <v>17701</v>
      </c>
      <c r="B674" t="s">
        <v>17047</v>
      </c>
      <c r="C674">
        <f t="shared" si="46"/>
        <v>9</v>
      </c>
      <c r="D674">
        <f t="shared" si="45"/>
        <v>21</v>
      </c>
      <c r="E674">
        <f t="shared" si="47"/>
        <v>12</v>
      </c>
      <c r="F674" t="str">
        <f t="shared" si="48"/>
        <v>Type de site</v>
      </c>
      <c r="G674" t="s">
        <v>925</v>
      </c>
    </row>
    <row r="675" spans="1:7" x14ac:dyDescent="0.25">
      <c r="A675" t="s">
        <v>17702</v>
      </c>
      <c r="B675" t="s">
        <v>17048</v>
      </c>
      <c r="C675">
        <f t="shared" si="46"/>
        <v>9</v>
      </c>
      <c r="D675">
        <f t="shared" si="45"/>
        <v>27</v>
      </c>
      <c r="E675">
        <f t="shared" si="47"/>
        <v>18</v>
      </c>
      <c r="F675" t="str">
        <f t="shared" si="48"/>
        <v>TICKET A CONSERVER</v>
      </c>
      <c r="G675" t="s">
        <v>18153</v>
      </c>
    </row>
    <row r="676" spans="1:7" x14ac:dyDescent="0.25">
      <c r="A676" t="s">
        <v>17703</v>
      </c>
      <c r="B676" t="s">
        <v>17049</v>
      </c>
      <c r="C676">
        <f t="shared" si="46"/>
        <v>9</v>
      </c>
      <c r="D676">
        <f t="shared" si="45"/>
        <v>17</v>
      </c>
      <c r="E676">
        <f t="shared" si="47"/>
        <v>8</v>
      </c>
      <c r="F676" t="str">
        <f t="shared" si="48"/>
        <v>Commerce</v>
      </c>
      <c r="G676" t="s">
        <v>18166</v>
      </c>
    </row>
    <row r="677" spans="1:7" x14ac:dyDescent="0.25">
      <c r="C677" t="e">
        <f t="shared" si="46"/>
        <v>#VALUE!</v>
      </c>
      <c r="D677">
        <f t="shared" si="45"/>
        <v>0</v>
      </c>
      <c r="E677" t="e">
        <f t="shared" si="47"/>
        <v>#VALUE!</v>
      </c>
      <c r="F677" t="e">
        <f t="shared" si="48"/>
        <v>#VALUE!</v>
      </c>
    </row>
    <row r="678" spans="1:7" x14ac:dyDescent="0.25">
      <c r="A678" t="s">
        <v>17704</v>
      </c>
      <c r="B678" t="s">
        <v>17050</v>
      </c>
      <c r="C678">
        <f t="shared" si="46"/>
        <v>9</v>
      </c>
      <c r="D678">
        <f t="shared" si="45"/>
        <v>19</v>
      </c>
      <c r="E678">
        <f t="shared" si="47"/>
        <v>10</v>
      </c>
      <c r="F678" t="str">
        <f t="shared" si="48"/>
        <v>No Monnaie</v>
      </c>
      <c r="G678" t="s">
        <v>18167</v>
      </c>
    </row>
    <row r="679" spans="1:7" x14ac:dyDescent="0.25">
      <c r="A679" t="s">
        <v>17705</v>
      </c>
      <c r="B679" t="s">
        <v>17051</v>
      </c>
      <c r="C679">
        <f t="shared" si="46"/>
        <v>9</v>
      </c>
      <c r="D679">
        <f t="shared" si="45"/>
        <v>25</v>
      </c>
      <c r="E679">
        <f t="shared" si="47"/>
        <v>16</v>
      </c>
      <c r="F679" t="str">
        <f t="shared" si="48"/>
        <v>No Autre Monnaie</v>
      </c>
      <c r="G679" t="s">
        <v>18168</v>
      </c>
    </row>
    <row r="680" spans="1:7" x14ac:dyDescent="0.25">
      <c r="A680" t="s">
        <v>17706</v>
      </c>
      <c r="B680" t="s">
        <v>17052</v>
      </c>
      <c r="C680">
        <f t="shared" si="46"/>
        <v>9</v>
      </c>
      <c r="D680">
        <f t="shared" si="45"/>
        <v>23</v>
      </c>
      <c r="E680">
        <f t="shared" si="47"/>
        <v>14</v>
      </c>
      <c r="F680" t="str">
        <f t="shared" si="48"/>
        <v>No Msg Porteur</v>
      </c>
      <c r="G680" t="s">
        <v>18169</v>
      </c>
    </row>
    <row r="681" spans="1:7" x14ac:dyDescent="0.25">
      <c r="A681" t="s">
        <v>17707</v>
      </c>
      <c r="B681" t="s">
        <v>17053</v>
      </c>
      <c r="C681">
        <f t="shared" si="46"/>
        <v>9</v>
      </c>
      <c r="D681">
        <f t="shared" si="45"/>
        <v>22</v>
      </c>
      <c r="E681">
        <f t="shared" si="47"/>
        <v>13</v>
      </c>
      <c r="F681" t="str">
        <f t="shared" si="48"/>
        <v>No Msg Accept</v>
      </c>
      <c r="G681" t="s">
        <v>18170</v>
      </c>
    </row>
    <row r="682" spans="1:7" x14ac:dyDescent="0.25">
      <c r="A682" t="s">
        <v>17708</v>
      </c>
      <c r="B682" t="s">
        <v>17054</v>
      </c>
      <c r="C682">
        <f t="shared" si="46"/>
        <v>9</v>
      </c>
      <c r="D682">
        <f t="shared" si="45"/>
        <v>26</v>
      </c>
      <c r="E682">
        <f t="shared" si="47"/>
        <v>17</v>
      </c>
      <c r="F682" t="str">
        <f t="shared" si="48"/>
        <v>No Ticket Porteur</v>
      </c>
      <c r="G682" t="s">
        <v>18171</v>
      </c>
    </row>
    <row r="683" spans="1:7" x14ac:dyDescent="0.25">
      <c r="A683" t="s">
        <v>17709</v>
      </c>
      <c r="B683" t="s">
        <v>17055</v>
      </c>
      <c r="C683">
        <f t="shared" si="46"/>
        <v>9</v>
      </c>
      <c r="D683">
        <f t="shared" si="45"/>
        <v>28</v>
      </c>
      <c r="E683">
        <f t="shared" si="47"/>
        <v>19</v>
      </c>
      <c r="F683" t="str">
        <f t="shared" si="48"/>
        <v>No Ticket Cpt Rendu</v>
      </c>
      <c r="G683" t="s">
        <v>18172</v>
      </c>
    </row>
    <row r="684" spans="1:7" x14ac:dyDescent="0.25">
      <c r="A684" t="s">
        <v>17710</v>
      </c>
      <c r="B684" t="s">
        <v>17056</v>
      </c>
      <c r="C684">
        <f t="shared" si="46"/>
        <v>9</v>
      </c>
      <c r="D684">
        <f t="shared" si="45"/>
        <v>23</v>
      </c>
      <c r="E684">
        <f t="shared" si="47"/>
        <v>14</v>
      </c>
      <c r="F684" t="str">
        <f t="shared" si="48"/>
        <v>No Parm Accept</v>
      </c>
      <c r="G684" t="s">
        <v>18173</v>
      </c>
    </row>
    <row r="685" spans="1:7" x14ac:dyDescent="0.25">
      <c r="A685" t="s">
        <v>17711</v>
      </c>
      <c r="B685" t="s">
        <v>17057</v>
      </c>
      <c r="C685">
        <f t="shared" si="46"/>
        <v>9</v>
      </c>
      <c r="D685">
        <f t="shared" si="45"/>
        <v>27</v>
      </c>
      <c r="E685">
        <f t="shared" si="47"/>
        <v>18</v>
      </c>
      <c r="F685" t="str">
        <f t="shared" si="48"/>
        <v>No Parm Applicatif</v>
      </c>
      <c r="G685" t="s">
        <v>18174</v>
      </c>
    </row>
    <row r="686" spans="1:7" x14ac:dyDescent="0.25">
      <c r="A686" t="s">
        <v>17712</v>
      </c>
      <c r="B686" t="s">
        <v>17058</v>
      </c>
      <c r="C686">
        <f t="shared" si="46"/>
        <v>9</v>
      </c>
      <c r="D686">
        <f t="shared" si="45"/>
        <v>17</v>
      </c>
      <c r="E686">
        <f t="shared" si="47"/>
        <v>8</v>
      </c>
      <c r="F686" t="str">
        <f t="shared" si="48"/>
        <v>No Appel</v>
      </c>
      <c r="G686" t="s">
        <v>18175</v>
      </c>
    </row>
    <row r="687" spans="1:7" x14ac:dyDescent="0.25">
      <c r="A687" t="s">
        <v>17713</v>
      </c>
      <c r="B687" t="s">
        <v>17059</v>
      </c>
      <c r="C687">
        <f t="shared" si="46"/>
        <v>10</v>
      </c>
      <c r="D687">
        <f t="shared" si="45"/>
        <v>23</v>
      </c>
      <c r="E687">
        <f t="shared" si="47"/>
        <v>13</v>
      </c>
      <c r="F687" t="str">
        <f t="shared" si="48"/>
        <v>No Risque Acq</v>
      </c>
      <c r="G687" t="s">
        <v>18176</v>
      </c>
    </row>
    <row r="688" spans="1:7" x14ac:dyDescent="0.25">
      <c r="A688" t="s">
        <v>17714</v>
      </c>
      <c r="B688" t="s">
        <v>17060</v>
      </c>
      <c r="C688">
        <f t="shared" si="46"/>
        <v>10</v>
      </c>
      <c r="D688">
        <f t="shared" si="45"/>
        <v>29</v>
      </c>
      <c r="E688">
        <f t="shared" si="47"/>
        <v>19</v>
      </c>
      <c r="F688" t="str">
        <f t="shared" si="48"/>
        <v>No Liste Opposition</v>
      </c>
      <c r="G688" t="s">
        <v>18177</v>
      </c>
    </row>
    <row r="689" spans="1:7" x14ac:dyDescent="0.25">
      <c r="A689" t="s">
        <v>17715</v>
      </c>
      <c r="B689" t="s">
        <v>17061</v>
      </c>
      <c r="C689">
        <f t="shared" si="46"/>
        <v>10</v>
      </c>
      <c r="D689">
        <f t="shared" si="45"/>
        <v>21</v>
      </c>
      <c r="E689">
        <f t="shared" si="47"/>
        <v>11</v>
      </c>
      <c r="F689" t="str">
        <f t="shared" si="48"/>
        <v>No K Pub CB</v>
      </c>
      <c r="G689" t="s">
        <v>18178</v>
      </c>
    </row>
    <row r="690" spans="1:7" x14ac:dyDescent="0.25">
      <c r="A690" t="s">
        <v>17716</v>
      </c>
      <c r="B690" t="s">
        <v>17062</v>
      </c>
      <c r="C690">
        <f t="shared" si="46"/>
        <v>10</v>
      </c>
      <c r="D690">
        <f t="shared" si="45"/>
        <v>30</v>
      </c>
      <c r="E690">
        <f t="shared" si="47"/>
        <v>20</v>
      </c>
      <c r="F690" t="str">
        <f t="shared" si="48"/>
        <v>No ID Pseudo Session</v>
      </c>
      <c r="G690" t="s">
        <v>18179</v>
      </c>
    </row>
    <row r="691" spans="1:7" x14ac:dyDescent="0.25">
      <c r="A691" t="s">
        <v>17717</v>
      </c>
      <c r="B691" t="s">
        <v>17063</v>
      </c>
      <c r="C691">
        <f t="shared" si="46"/>
        <v>10</v>
      </c>
      <c r="D691">
        <f t="shared" si="45"/>
        <v>26</v>
      </c>
      <c r="E691">
        <f t="shared" si="47"/>
        <v>16</v>
      </c>
      <c r="F691" t="str">
        <f t="shared" si="48"/>
        <v>No Liste De Bins</v>
      </c>
      <c r="G691" t="s">
        <v>18180</v>
      </c>
    </row>
    <row r="692" spans="1:7" x14ac:dyDescent="0.25">
      <c r="A692" t="s">
        <v>17718</v>
      </c>
      <c r="B692" t="s">
        <v>17064</v>
      </c>
      <c r="C692">
        <f t="shared" si="46"/>
        <v>10</v>
      </c>
      <c r="D692">
        <f t="shared" si="45"/>
        <v>28</v>
      </c>
      <c r="E692">
        <f t="shared" si="47"/>
        <v>18</v>
      </c>
      <c r="F692" t="str">
        <f t="shared" si="48"/>
        <v>No Telechargement1</v>
      </c>
      <c r="G692" t="s">
        <v>18181</v>
      </c>
    </row>
    <row r="693" spans="1:7" x14ac:dyDescent="0.25">
      <c r="A693" t="s">
        <v>17719</v>
      </c>
      <c r="B693" t="s">
        <v>17065</v>
      </c>
      <c r="C693">
        <f t="shared" si="46"/>
        <v>10</v>
      </c>
      <c r="D693">
        <f t="shared" si="45"/>
        <v>28</v>
      </c>
      <c r="E693">
        <f t="shared" si="47"/>
        <v>18</v>
      </c>
      <c r="F693" t="str">
        <f t="shared" si="48"/>
        <v>No Telechargement2</v>
      </c>
      <c r="G693" t="s">
        <v>18182</v>
      </c>
    </row>
    <row r="694" spans="1:7" x14ac:dyDescent="0.25">
      <c r="A694" t="s">
        <v>17720</v>
      </c>
      <c r="B694" t="s">
        <v>17066</v>
      </c>
      <c r="C694">
        <f t="shared" si="46"/>
        <v>10</v>
      </c>
      <c r="D694">
        <f t="shared" si="45"/>
        <v>25</v>
      </c>
      <c r="E694">
        <f t="shared" si="47"/>
        <v>15</v>
      </c>
      <c r="F694" t="str">
        <f t="shared" si="48"/>
        <v>No Telecollecte</v>
      </c>
      <c r="G694" t="s">
        <v>18183</v>
      </c>
    </row>
    <row r="695" spans="1:7" x14ac:dyDescent="0.25">
      <c r="A695" t="s">
        <v>17721</v>
      </c>
      <c r="B695" t="s">
        <v>17067</v>
      </c>
      <c r="C695">
        <f t="shared" si="46"/>
        <v>10</v>
      </c>
      <c r="D695">
        <f t="shared" si="45"/>
        <v>28</v>
      </c>
      <c r="E695">
        <f t="shared" si="47"/>
        <v>18</v>
      </c>
      <c r="F695" t="str">
        <f t="shared" si="48"/>
        <v>No Teleparametrage</v>
      </c>
      <c r="G695" t="s">
        <v>18184</v>
      </c>
    </row>
    <row r="696" spans="1:7" x14ac:dyDescent="0.25">
      <c r="A696" t="s">
        <v>17722</v>
      </c>
      <c r="B696" t="s">
        <v>17068</v>
      </c>
      <c r="C696">
        <f t="shared" si="46"/>
        <v>10</v>
      </c>
      <c r="D696">
        <f t="shared" si="45"/>
        <v>29</v>
      </c>
      <c r="E696">
        <f t="shared" si="47"/>
        <v>19</v>
      </c>
      <c r="F696" t="str">
        <f t="shared" si="48"/>
        <v>No Ver Autorisation</v>
      </c>
      <c r="G696" t="s">
        <v>18185</v>
      </c>
    </row>
    <row r="697" spans="1:7" x14ac:dyDescent="0.25">
      <c r="A697" t="s">
        <v>17723</v>
      </c>
      <c r="B697" t="s">
        <v>17069</v>
      </c>
      <c r="C697">
        <f t="shared" si="46"/>
        <v>10</v>
      </c>
      <c r="D697">
        <f t="shared" si="45"/>
        <v>27</v>
      </c>
      <c r="E697">
        <f t="shared" si="47"/>
        <v>17</v>
      </c>
      <c r="F697" t="str">
        <f t="shared" si="48"/>
        <v>No Horodatage GMT</v>
      </c>
      <c r="G697" t="s">
        <v>18186</v>
      </c>
    </row>
    <row r="698" spans="1:7" x14ac:dyDescent="0.25">
      <c r="A698" t="s">
        <v>17724</v>
      </c>
      <c r="B698" t="s">
        <v>17070</v>
      </c>
      <c r="C698">
        <f t="shared" si="46"/>
        <v>10</v>
      </c>
      <c r="D698">
        <f t="shared" ref="D698:D761" si="49">LEN(A698)</f>
        <v>22</v>
      </c>
      <c r="E698">
        <f t="shared" si="47"/>
        <v>12</v>
      </c>
      <c r="F698" t="str">
        <f t="shared" si="48"/>
        <v>Appli Active</v>
      </c>
      <c r="G698" t="s">
        <v>18187</v>
      </c>
    </row>
    <row r="699" spans="1:7" x14ac:dyDescent="0.25">
      <c r="A699" t="s">
        <v>17725</v>
      </c>
      <c r="B699" t="s">
        <v>17071</v>
      </c>
      <c r="C699">
        <f t="shared" si="46"/>
        <v>10</v>
      </c>
      <c r="D699">
        <f t="shared" si="49"/>
        <v>22</v>
      </c>
      <c r="E699">
        <f t="shared" si="47"/>
        <v>12</v>
      </c>
      <c r="F699" t="str">
        <f t="shared" si="48"/>
        <v>No K Pub EMV</v>
      </c>
      <c r="G699" t="s">
        <v>18188</v>
      </c>
    </row>
    <row r="700" spans="1:7" x14ac:dyDescent="0.25">
      <c r="A700" t="s">
        <v>17726</v>
      </c>
      <c r="B700" t="s">
        <v>17072</v>
      </c>
      <c r="C700">
        <f t="shared" si="46"/>
        <v>10</v>
      </c>
      <c r="D700">
        <f t="shared" si="49"/>
        <v>36</v>
      </c>
      <c r="E700">
        <f t="shared" si="47"/>
        <v>26</v>
      </c>
      <c r="F700" t="str">
        <f t="shared" si="48"/>
        <v>No Ver appel aleatoire EMV</v>
      </c>
      <c r="G700" t="s">
        <v>18189</v>
      </c>
    </row>
    <row r="701" spans="1:7" x14ac:dyDescent="0.25">
      <c r="A701" t="s">
        <v>17727</v>
      </c>
      <c r="B701" t="s">
        <v>17073</v>
      </c>
      <c r="C701">
        <f t="shared" ref="C701:C764" si="50">SEARCH(":",A701,1)</f>
        <v>10</v>
      </c>
      <c r="D701">
        <f t="shared" si="49"/>
        <v>24</v>
      </c>
      <c r="E701">
        <f t="shared" ref="E701:E764" si="51">D701-C701</f>
        <v>14</v>
      </c>
      <c r="F701" t="str">
        <f t="shared" ref="F701:F764" si="52">RIGHT(A701,E701)</f>
        <v>No Ver TAC EMV</v>
      </c>
      <c r="G701" t="s">
        <v>18190</v>
      </c>
    </row>
    <row r="702" spans="1:7" x14ac:dyDescent="0.25">
      <c r="A702" t="s">
        <v>17728</v>
      </c>
      <c r="B702" t="s">
        <v>17074</v>
      </c>
      <c r="C702">
        <f t="shared" si="50"/>
        <v>10</v>
      </c>
      <c r="D702">
        <f t="shared" si="49"/>
        <v>24</v>
      </c>
      <c r="E702">
        <f t="shared" si="51"/>
        <v>14</v>
      </c>
      <c r="F702" t="str">
        <f t="shared" si="52"/>
        <v>No Ver AID EMV</v>
      </c>
      <c r="G702" t="s">
        <v>18191</v>
      </c>
    </row>
    <row r="703" spans="1:7" x14ac:dyDescent="0.25">
      <c r="A703" t="s">
        <v>17729</v>
      </c>
      <c r="B703" t="s">
        <v>17075</v>
      </c>
      <c r="C703">
        <f t="shared" si="50"/>
        <v>10</v>
      </c>
      <c r="D703">
        <f t="shared" si="49"/>
        <v>25</v>
      </c>
      <c r="E703">
        <f t="shared" si="51"/>
        <v>15</v>
      </c>
      <c r="F703" t="str">
        <f t="shared" si="52"/>
        <v>No Ver DOLs EMV</v>
      </c>
      <c r="G703" t="s">
        <v>18192</v>
      </c>
    </row>
    <row r="704" spans="1:7" x14ac:dyDescent="0.25">
      <c r="A704" t="s">
        <v>17730</v>
      </c>
      <c r="B704" t="s">
        <v>17076</v>
      </c>
      <c r="C704">
        <f t="shared" si="50"/>
        <v>10</v>
      </c>
      <c r="D704">
        <f t="shared" si="49"/>
        <v>20</v>
      </c>
      <c r="E704">
        <f t="shared" si="51"/>
        <v>10</v>
      </c>
      <c r="F704" t="str">
        <f t="shared" si="52"/>
        <v>No Ver TCC</v>
      </c>
      <c r="G704" t="s">
        <v>18193</v>
      </c>
    </row>
    <row r="705" spans="1:7" x14ac:dyDescent="0.25">
      <c r="A705" t="s">
        <v>17731</v>
      </c>
      <c r="B705" t="s">
        <v>17077</v>
      </c>
      <c r="C705">
        <f t="shared" si="50"/>
        <v>10</v>
      </c>
      <c r="D705">
        <f t="shared" si="49"/>
        <v>24</v>
      </c>
      <c r="E705">
        <f t="shared" si="51"/>
        <v>14</v>
      </c>
      <c r="F705" t="str">
        <f t="shared" si="52"/>
        <v>No Ver OPT TLC</v>
      </c>
      <c r="G705" t="s">
        <v>18194</v>
      </c>
    </row>
    <row r="706" spans="1:7" x14ac:dyDescent="0.25">
      <c r="C706" t="e">
        <f t="shared" si="50"/>
        <v>#VALUE!</v>
      </c>
      <c r="D706">
        <f t="shared" si="49"/>
        <v>0</v>
      </c>
      <c r="E706" t="e">
        <f t="shared" si="51"/>
        <v>#VALUE!</v>
      </c>
      <c r="F706" t="e">
        <f t="shared" si="52"/>
        <v>#VALUE!</v>
      </c>
    </row>
    <row r="707" spans="1:7" x14ac:dyDescent="0.25">
      <c r="C707" t="e">
        <f t="shared" si="50"/>
        <v>#VALUE!</v>
      </c>
      <c r="D707">
        <f t="shared" si="49"/>
        <v>0</v>
      </c>
      <c r="E707" t="e">
        <f t="shared" si="51"/>
        <v>#VALUE!</v>
      </c>
      <c r="F707" t="e">
        <f t="shared" si="52"/>
        <v>#VALUE!</v>
      </c>
    </row>
    <row r="708" spans="1:7" x14ac:dyDescent="0.25">
      <c r="A708" t="s">
        <v>17732</v>
      </c>
      <c r="B708" t="s">
        <v>17078</v>
      </c>
      <c r="C708">
        <f t="shared" si="50"/>
        <v>8</v>
      </c>
      <c r="D708">
        <f t="shared" si="49"/>
        <v>21</v>
      </c>
      <c r="E708">
        <f t="shared" si="51"/>
        <v>13</v>
      </c>
      <c r="F708" t="str">
        <f t="shared" si="52"/>
        <v>Operations Du</v>
      </c>
      <c r="G708" t="s">
        <v>18139</v>
      </c>
    </row>
    <row r="709" spans="1:7" x14ac:dyDescent="0.25">
      <c r="A709" t="s">
        <v>17733</v>
      </c>
      <c r="B709" t="s">
        <v>17079</v>
      </c>
      <c r="C709">
        <f t="shared" si="50"/>
        <v>8</v>
      </c>
      <c r="D709">
        <f t="shared" si="49"/>
        <v>17</v>
      </c>
      <c r="E709">
        <f t="shared" si="51"/>
        <v>9</v>
      </c>
      <c r="F709" t="str">
        <f t="shared" si="52"/>
        <v>Remise No</v>
      </c>
      <c r="G709" t="s">
        <v>18143</v>
      </c>
    </row>
    <row r="710" spans="1:7" x14ac:dyDescent="0.25">
      <c r="A710" t="s">
        <v>17734</v>
      </c>
      <c r="B710" t="s">
        <v>17080</v>
      </c>
      <c r="C710">
        <f t="shared" si="50"/>
        <v>9</v>
      </c>
      <c r="D710">
        <f t="shared" si="49"/>
        <v>19</v>
      </c>
      <c r="E710">
        <f t="shared" si="51"/>
        <v>10</v>
      </c>
      <c r="F710" t="str">
        <f t="shared" si="52"/>
        <v>Fichier No</v>
      </c>
      <c r="G710" t="s">
        <v>18142</v>
      </c>
    </row>
    <row r="711" spans="1:7" x14ac:dyDescent="0.25">
      <c r="A711" t="s">
        <v>17735</v>
      </c>
      <c r="B711" t="s">
        <v>17081</v>
      </c>
      <c r="C711">
        <f t="shared" si="50"/>
        <v>9</v>
      </c>
      <c r="D711">
        <f t="shared" si="49"/>
        <v>25</v>
      </c>
      <c r="E711">
        <f t="shared" si="51"/>
        <v>16</v>
      </c>
      <c r="F711" t="str">
        <f t="shared" si="52"/>
        <v>NBR TRANSACTIONS</v>
      </c>
      <c r="G711" t="s">
        <v>18144</v>
      </c>
    </row>
    <row r="712" spans="1:7" x14ac:dyDescent="0.25">
      <c r="A712" t="s">
        <v>17736</v>
      </c>
      <c r="B712" t="s">
        <v>17082</v>
      </c>
      <c r="C712">
        <f t="shared" si="50"/>
        <v>9</v>
      </c>
      <c r="D712">
        <f t="shared" si="49"/>
        <v>15</v>
      </c>
      <c r="E712">
        <f t="shared" si="51"/>
        <v>6</v>
      </c>
      <c r="F712" t="str">
        <f t="shared" si="52"/>
        <v>Achats</v>
      </c>
      <c r="G712" t="s">
        <v>18145</v>
      </c>
    </row>
    <row r="713" spans="1:7" x14ac:dyDescent="0.25">
      <c r="A713" t="s">
        <v>17737</v>
      </c>
      <c r="B713" t="s">
        <v>17083</v>
      </c>
      <c r="C713">
        <f t="shared" si="50"/>
        <v>9</v>
      </c>
      <c r="D713">
        <f t="shared" si="49"/>
        <v>22</v>
      </c>
      <c r="E713">
        <f t="shared" si="51"/>
        <v>13</v>
      </c>
      <c r="F713" t="str">
        <f t="shared" si="52"/>
        <v>Dont Differes</v>
      </c>
      <c r="G713" t="s">
        <v>18146</v>
      </c>
    </row>
    <row r="714" spans="1:7" x14ac:dyDescent="0.25">
      <c r="A714" t="s">
        <v>17738</v>
      </c>
      <c r="B714" t="s">
        <v>17084</v>
      </c>
      <c r="C714">
        <f t="shared" si="50"/>
        <v>9</v>
      </c>
      <c r="D714">
        <f t="shared" si="49"/>
        <v>17</v>
      </c>
      <c r="E714">
        <f t="shared" si="51"/>
        <v>8</v>
      </c>
      <c r="F714" t="str">
        <f t="shared" si="52"/>
        <v>Annulees</v>
      </c>
      <c r="G714" t="s">
        <v>18147</v>
      </c>
    </row>
    <row r="715" spans="1:7" x14ac:dyDescent="0.25">
      <c r="A715" t="s">
        <v>17739</v>
      </c>
      <c r="B715" t="s">
        <v>17085</v>
      </c>
      <c r="C715">
        <f t="shared" si="50"/>
        <v>9</v>
      </c>
      <c r="D715">
        <f t="shared" si="49"/>
        <v>14</v>
      </c>
      <c r="E715">
        <f t="shared" si="51"/>
        <v>5</v>
      </c>
      <c r="F715" t="str">
        <f t="shared" si="52"/>
        <v>Rembt</v>
      </c>
      <c r="G715" t="s">
        <v>18148</v>
      </c>
    </row>
    <row r="716" spans="1:7" x14ac:dyDescent="0.25">
      <c r="A716" t="s">
        <v>17740</v>
      </c>
      <c r="B716" t="s">
        <v>17086</v>
      </c>
      <c r="C716">
        <f t="shared" si="50"/>
        <v>9</v>
      </c>
      <c r="D716">
        <f t="shared" si="49"/>
        <v>20</v>
      </c>
      <c r="E716">
        <f t="shared" si="51"/>
        <v>11</v>
      </c>
      <c r="F716" t="str">
        <f t="shared" si="52"/>
        <v>MONTANTS EN</v>
      </c>
      <c r="G716" t="s">
        <v>18149</v>
      </c>
    </row>
    <row r="717" spans="1:7" x14ac:dyDescent="0.25">
      <c r="A717" t="s">
        <v>17741</v>
      </c>
      <c r="B717" t="s">
        <v>17087</v>
      </c>
      <c r="C717">
        <f t="shared" si="50"/>
        <v>9</v>
      </c>
      <c r="D717">
        <f t="shared" si="49"/>
        <v>15</v>
      </c>
      <c r="E717">
        <f t="shared" si="51"/>
        <v>6</v>
      </c>
      <c r="F717" t="str">
        <f t="shared" si="52"/>
        <v>Achats</v>
      </c>
      <c r="G717" t="s">
        <v>18145</v>
      </c>
    </row>
    <row r="718" spans="1:7" x14ac:dyDescent="0.25">
      <c r="A718" t="s">
        <v>17742</v>
      </c>
      <c r="B718" t="s">
        <v>17088</v>
      </c>
      <c r="C718">
        <f t="shared" si="50"/>
        <v>9</v>
      </c>
      <c r="D718">
        <f t="shared" si="49"/>
        <v>22</v>
      </c>
      <c r="E718">
        <f t="shared" si="51"/>
        <v>13</v>
      </c>
      <c r="F718" t="str">
        <f t="shared" si="52"/>
        <v>Dont Differes</v>
      </c>
      <c r="G718" t="s">
        <v>18146</v>
      </c>
    </row>
    <row r="719" spans="1:7" x14ac:dyDescent="0.25">
      <c r="A719" t="s">
        <v>17743</v>
      </c>
      <c r="B719" t="s">
        <v>17089</v>
      </c>
      <c r="C719">
        <f t="shared" si="50"/>
        <v>9</v>
      </c>
      <c r="D719">
        <f t="shared" si="49"/>
        <v>17</v>
      </c>
      <c r="E719">
        <f t="shared" si="51"/>
        <v>8</v>
      </c>
      <c r="F719" t="str">
        <f t="shared" si="52"/>
        <v>Annulees</v>
      </c>
      <c r="G719" t="s">
        <v>18147</v>
      </c>
    </row>
    <row r="720" spans="1:7" x14ac:dyDescent="0.25">
      <c r="A720" t="s">
        <v>17744</v>
      </c>
      <c r="B720" t="s">
        <v>17090</v>
      </c>
      <c r="C720">
        <f t="shared" si="50"/>
        <v>9</v>
      </c>
      <c r="D720">
        <f t="shared" si="49"/>
        <v>14</v>
      </c>
      <c r="E720">
        <f t="shared" si="51"/>
        <v>5</v>
      </c>
      <c r="F720" t="str">
        <f t="shared" si="52"/>
        <v>Rembt</v>
      </c>
      <c r="G720" t="s">
        <v>18148</v>
      </c>
    </row>
    <row r="721" spans="1:7" x14ac:dyDescent="0.25">
      <c r="A721" t="s">
        <v>17745</v>
      </c>
      <c r="B721" t="s">
        <v>17091</v>
      </c>
      <c r="C721">
        <f t="shared" si="50"/>
        <v>9</v>
      </c>
      <c r="D721">
        <f t="shared" si="49"/>
        <v>21</v>
      </c>
      <c r="E721">
        <f t="shared" si="51"/>
        <v>12</v>
      </c>
      <c r="F721" t="str">
        <f t="shared" si="52"/>
        <v>Transmission</v>
      </c>
      <c r="G721" t="s">
        <v>18150</v>
      </c>
    </row>
    <row r="722" spans="1:7" x14ac:dyDescent="0.25">
      <c r="C722" t="e">
        <f t="shared" si="50"/>
        <v>#VALUE!</v>
      </c>
      <c r="D722">
        <f t="shared" si="49"/>
        <v>0</v>
      </c>
      <c r="E722" t="e">
        <f t="shared" si="51"/>
        <v>#VALUE!</v>
      </c>
      <c r="F722" t="e">
        <f t="shared" si="52"/>
        <v>#VALUE!</v>
      </c>
    </row>
    <row r="723" spans="1:7" x14ac:dyDescent="0.25">
      <c r="A723" t="s">
        <v>17746</v>
      </c>
      <c r="B723" t="s">
        <v>17092</v>
      </c>
      <c r="C723">
        <f t="shared" si="50"/>
        <v>8</v>
      </c>
      <c r="D723">
        <f t="shared" si="49"/>
        <v>27</v>
      </c>
      <c r="E723">
        <f t="shared" si="51"/>
        <v>19</v>
      </c>
      <c r="F723" t="str">
        <f t="shared" si="52"/>
        <v xml:space="preserve">    COMPTE RENDU DE</v>
      </c>
      <c r="G723" t="s">
        <v>18195</v>
      </c>
    </row>
    <row r="724" spans="1:7" x14ac:dyDescent="0.25">
      <c r="A724" t="s">
        <v>17747</v>
      </c>
      <c r="B724" t="s">
        <v>17093</v>
      </c>
      <c r="C724">
        <f t="shared" si="50"/>
        <v>8</v>
      </c>
      <c r="D724">
        <f t="shared" si="49"/>
        <v>34</v>
      </c>
      <c r="E724">
        <f t="shared" si="51"/>
        <v>26</v>
      </c>
      <c r="F724" t="str">
        <f t="shared" si="52"/>
        <v>TYPE DE RACCORDEMENT PRINC</v>
      </c>
      <c r="G724" t="s">
        <v>18196</v>
      </c>
    </row>
    <row r="725" spans="1:7" x14ac:dyDescent="0.25">
      <c r="A725" t="s">
        <v>17748</v>
      </c>
      <c r="B725" t="s">
        <v>17094</v>
      </c>
      <c r="C725">
        <f t="shared" si="50"/>
        <v>8</v>
      </c>
      <c r="D725">
        <f t="shared" si="49"/>
        <v>34</v>
      </c>
      <c r="E725">
        <f t="shared" si="51"/>
        <v>26</v>
      </c>
      <c r="F725" t="str">
        <f t="shared" si="52"/>
        <v>ADRESSE RACCORDEMENT PRINC</v>
      </c>
      <c r="G725" t="s">
        <v>18197</v>
      </c>
    </row>
    <row r="726" spans="1:7" x14ac:dyDescent="0.25">
      <c r="A726" t="s">
        <v>17749</v>
      </c>
      <c r="B726" t="s">
        <v>17095</v>
      </c>
      <c r="C726">
        <f t="shared" si="50"/>
        <v>8</v>
      </c>
      <c r="D726">
        <f t="shared" si="49"/>
        <v>29</v>
      </c>
      <c r="E726">
        <f t="shared" si="51"/>
        <v>21</v>
      </c>
      <c r="F726" t="str">
        <f t="shared" si="52"/>
        <v>ADRESSE D'APPEL PRINC</v>
      </c>
      <c r="G726" t="s">
        <v>18198</v>
      </c>
    </row>
    <row r="727" spans="1:7" x14ac:dyDescent="0.25">
      <c r="A727" t="s">
        <v>17750</v>
      </c>
      <c r="B727" t="s">
        <v>17096</v>
      </c>
      <c r="C727">
        <f t="shared" si="50"/>
        <v>8</v>
      </c>
      <c r="D727">
        <f t="shared" si="49"/>
        <v>32</v>
      </c>
      <c r="E727">
        <f t="shared" si="51"/>
        <v>24</v>
      </c>
      <c r="F727" t="str">
        <f t="shared" si="52"/>
        <v>TYPE DE RACCORDEMENT SEC</v>
      </c>
      <c r="G727" t="s">
        <v>18199</v>
      </c>
    </row>
    <row r="728" spans="1:7" x14ac:dyDescent="0.25">
      <c r="A728" t="s">
        <v>17751</v>
      </c>
      <c r="B728" t="s">
        <v>17097</v>
      </c>
      <c r="C728">
        <f t="shared" si="50"/>
        <v>8</v>
      </c>
      <c r="D728">
        <f t="shared" si="49"/>
        <v>32</v>
      </c>
      <c r="E728">
        <f t="shared" si="51"/>
        <v>24</v>
      </c>
      <c r="F728" t="str">
        <f t="shared" si="52"/>
        <v>ADRESSE RACCORDEMENT SEC</v>
      </c>
      <c r="G728" t="s">
        <v>18200</v>
      </c>
    </row>
    <row r="729" spans="1:7" x14ac:dyDescent="0.25">
      <c r="A729" t="s">
        <v>17752</v>
      </c>
      <c r="B729" t="s">
        <v>17098</v>
      </c>
      <c r="C729">
        <f t="shared" si="50"/>
        <v>8</v>
      </c>
      <c r="D729">
        <f t="shared" si="49"/>
        <v>27</v>
      </c>
      <c r="E729">
        <f t="shared" si="51"/>
        <v>19</v>
      </c>
      <c r="F729" t="str">
        <f t="shared" si="52"/>
        <v>ADRESSE D'APPEL SEC</v>
      </c>
      <c r="G729" t="s">
        <v>18201</v>
      </c>
    </row>
    <row r="730" spans="1:7" x14ac:dyDescent="0.25">
      <c r="C730" t="e">
        <f t="shared" si="50"/>
        <v>#VALUE!</v>
      </c>
      <c r="D730">
        <f t="shared" si="49"/>
        <v>0</v>
      </c>
      <c r="E730" t="e">
        <f t="shared" si="51"/>
        <v>#VALUE!</v>
      </c>
      <c r="F730" t="e">
        <f t="shared" si="52"/>
        <v>#VALUE!</v>
      </c>
    </row>
    <row r="731" spans="1:7" x14ac:dyDescent="0.25">
      <c r="A731" t="s">
        <v>17753</v>
      </c>
      <c r="B731" t="s">
        <v>17099</v>
      </c>
      <c r="C731">
        <f t="shared" si="50"/>
        <v>8</v>
      </c>
      <c r="D731">
        <f t="shared" si="49"/>
        <v>28</v>
      </c>
      <c r="E731">
        <f t="shared" si="51"/>
        <v>20</v>
      </c>
      <c r="F731" t="str">
        <f t="shared" si="52"/>
        <v>Date  Prochain Appel</v>
      </c>
      <c r="G731" t="s">
        <v>18202</v>
      </c>
    </row>
    <row r="732" spans="1:7" x14ac:dyDescent="0.25">
      <c r="A732" t="s">
        <v>17754</v>
      </c>
      <c r="B732" t="s">
        <v>17100</v>
      </c>
      <c r="C732">
        <f t="shared" si="50"/>
        <v>8</v>
      </c>
      <c r="D732">
        <f t="shared" si="49"/>
        <v>28</v>
      </c>
      <c r="E732">
        <f t="shared" si="51"/>
        <v>20</v>
      </c>
      <c r="F732" t="str">
        <f t="shared" si="52"/>
        <v>Heure Prochain Appel</v>
      </c>
      <c r="G732" t="s">
        <v>18203</v>
      </c>
    </row>
    <row r="733" spans="1:7" x14ac:dyDescent="0.25">
      <c r="A733" t="s">
        <v>17755</v>
      </c>
      <c r="B733" t="s">
        <v>17101</v>
      </c>
      <c r="C733">
        <f t="shared" si="50"/>
        <v>8</v>
      </c>
      <c r="D733">
        <f t="shared" si="49"/>
        <v>26</v>
      </c>
      <c r="E733">
        <f t="shared" si="51"/>
        <v>18</v>
      </c>
      <c r="F733" t="str">
        <f t="shared" si="52"/>
        <v>Delai Entre Essais</v>
      </c>
      <c r="G733" t="s">
        <v>18204</v>
      </c>
    </row>
    <row r="734" spans="1:7" x14ac:dyDescent="0.25">
      <c r="A734" t="s">
        <v>17756</v>
      </c>
      <c r="B734" t="s">
        <v>17102</v>
      </c>
      <c r="C734">
        <f t="shared" si="50"/>
        <v>9</v>
      </c>
      <c r="D734">
        <f t="shared" si="49"/>
        <v>27</v>
      </c>
      <c r="E734">
        <f t="shared" si="51"/>
        <v>18</v>
      </c>
      <c r="F734" t="str">
        <f t="shared" si="52"/>
        <v>Nbre  Max   Essais</v>
      </c>
      <c r="G734" t="s">
        <v>18205</v>
      </c>
    </row>
    <row r="735" spans="1:7" x14ac:dyDescent="0.25">
      <c r="A735" t="s">
        <v>17757</v>
      </c>
      <c r="B735" t="s">
        <v>17103</v>
      </c>
      <c r="C735">
        <f t="shared" si="50"/>
        <v>9</v>
      </c>
      <c r="D735">
        <f t="shared" si="49"/>
        <v>26</v>
      </c>
      <c r="E735">
        <f t="shared" si="51"/>
        <v>17</v>
      </c>
      <c r="F735" t="str">
        <f t="shared" si="52"/>
        <v>Frequence   Appel</v>
      </c>
      <c r="G735" t="s">
        <v>18206</v>
      </c>
    </row>
    <row r="736" spans="1:7" x14ac:dyDescent="0.25">
      <c r="C736" t="e">
        <f t="shared" si="50"/>
        <v>#VALUE!</v>
      </c>
      <c r="D736">
        <f t="shared" si="49"/>
        <v>0</v>
      </c>
      <c r="E736" t="e">
        <f t="shared" si="51"/>
        <v>#VALUE!</v>
      </c>
      <c r="F736" t="e">
        <f t="shared" si="52"/>
        <v>#VALUE!</v>
      </c>
    </row>
    <row r="737" spans="1:7" x14ac:dyDescent="0.25">
      <c r="A737" t="s">
        <v>17758</v>
      </c>
      <c r="B737" t="s">
        <v>17104</v>
      </c>
      <c r="C737">
        <f t="shared" si="50"/>
        <v>9</v>
      </c>
      <c r="D737">
        <f t="shared" si="49"/>
        <v>27</v>
      </c>
      <c r="E737">
        <f t="shared" si="51"/>
        <v>18</v>
      </c>
      <c r="F737" t="str">
        <f t="shared" si="52"/>
        <v>No       Reference</v>
      </c>
      <c r="G737" t="s">
        <v>18207</v>
      </c>
    </row>
    <row r="738" spans="1:7" x14ac:dyDescent="0.25">
      <c r="A738" t="s">
        <v>17759</v>
      </c>
      <c r="B738" t="s">
        <v>17105</v>
      </c>
      <c r="C738">
        <f t="shared" si="50"/>
        <v>9</v>
      </c>
      <c r="D738">
        <f t="shared" si="49"/>
        <v>24</v>
      </c>
      <c r="E738">
        <f t="shared" si="51"/>
        <v>15</v>
      </c>
      <c r="F738" t="str">
        <f t="shared" si="52"/>
        <v>Version  Signat</v>
      </c>
      <c r="G738" t="s">
        <v>18208</v>
      </c>
    </row>
    <row r="739" spans="1:7" x14ac:dyDescent="0.25">
      <c r="A739" t="s">
        <v>17760</v>
      </c>
      <c r="B739" t="s">
        <v>17106</v>
      </c>
      <c r="C739">
        <f t="shared" si="50"/>
        <v>9</v>
      </c>
      <c r="D739">
        <f t="shared" si="49"/>
        <v>22</v>
      </c>
      <c r="E739">
        <f t="shared" si="51"/>
        <v>13</v>
      </c>
      <c r="F739" t="str">
        <f t="shared" si="52"/>
        <v>Editeur  Date</v>
      </c>
      <c r="G739" t="s">
        <v>18209</v>
      </c>
    </row>
    <row r="740" spans="1:7" x14ac:dyDescent="0.25">
      <c r="A740" t="s">
        <v>17761</v>
      </c>
      <c r="B740" t="s">
        <v>17107</v>
      </c>
      <c r="C740">
        <f t="shared" si="50"/>
        <v>9</v>
      </c>
      <c r="D740">
        <f t="shared" si="49"/>
        <v>26</v>
      </c>
      <c r="E740">
        <f t="shared" si="51"/>
        <v>17</v>
      </c>
      <c r="F740" t="str">
        <f t="shared" si="52"/>
        <v>Editeur Integrite</v>
      </c>
      <c r="G740" t="s">
        <v>18210</v>
      </c>
    </row>
    <row r="741" spans="1:7" x14ac:dyDescent="0.25">
      <c r="C741" t="e">
        <f t="shared" si="50"/>
        <v>#VALUE!</v>
      </c>
      <c r="D741">
        <f t="shared" si="49"/>
        <v>0</v>
      </c>
      <c r="E741" t="e">
        <f t="shared" si="51"/>
        <v>#VALUE!</v>
      </c>
      <c r="F741" t="e">
        <f t="shared" si="52"/>
        <v>#VALUE!</v>
      </c>
    </row>
    <row r="742" spans="1:7" x14ac:dyDescent="0.25">
      <c r="A742" t="s">
        <v>17762</v>
      </c>
      <c r="B742" t="s">
        <v>17108</v>
      </c>
      <c r="C742">
        <f t="shared" si="50"/>
        <v>9</v>
      </c>
      <c r="D742">
        <f t="shared" si="49"/>
        <v>36</v>
      </c>
      <c r="E742">
        <f t="shared" si="51"/>
        <v>27</v>
      </c>
      <c r="F742" t="str">
        <f t="shared" si="52"/>
        <v>** CHARGEMENT APPLICATIF **</v>
      </c>
      <c r="G742" t="s">
        <v>18211</v>
      </c>
    </row>
    <row r="743" spans="1:7" x14ac:dyDescent="0.25">
      <c r="A743" t="s">
        <v>17763</v>
      </c>
      <c r="B743" t="s">
        <v>17109</v>
      </c>
      <c r="C743">
        <f t="shared" si="50"/>
        <v>9</v>
      </c>
      <c r="D743">
        <f t="shared" si="49"/>
        <v>11</v>
      </c>
      <c r="E743">
        <f t="shared" si="51"/>
        <v>2</v>
      </c>
      <c r="F743" t="str">
        <f t="shared" si="52"/>
        <v>Le</v>
      </c>
      <c r="G743" t="s">
        <v>8751</v>
      </c>
    </row>
    <row r="744" spans="1:7" x14ac:dyDescent="0.25">
      <c r="A744" t="s">
        <v>17764</v>
      </c>
      <c r="B744" t="s">
        <v>17110</v>
      </c>
      <c r="C744">
        <f t="shared" si="50"/>
        <v>9</v>
      </c>
      <c r="D744">
        <f t="shared" si="49"/>
        <v>25</v>
      </c>
      <c r="E744">
        <f t="shared" si="51"/>
        <v>16</v>
      </c>
      <c r="F744" t="str">
        <f t="shared" si="52"/>
        <v>ID. Installation</v>
      </c>
      <c r="G744" t="s">
        <v>18212</v>
      </c>
    </row>
    <row r="745" spans="1:7" x14ac:dyDescent="0.25">
      <c r="A745" t="s">
        <v>17765</v>
      </c>
      <c r="B745" t="s">
        <v>17111</v>
      </c>
      <c r="C745">
        <f t="shared" si="50"/>
        <v>9</v>
      </c>
      <c r="D745">
        <f t="shared" si="49"/>
        <v>19</v>
      </c>
      <c r="E745">
        <f t="shared" si="51"/>
        <v>10</v>
      </c>
      <c r="F745" t="str">
        <f t="shared" si="52"/>
        <v>AD. Centre</v>
      </c>
      <c r="G745" t="s">
        <v>18213</v>
      </c>
    </row>
    <row r="746" spans="1:7" x14ac:dyDescent="0.25">
      <c r="A746" t="s">
        <v>17766</v>
      </c>
      <c r="B746" t="s">
        <v>17112</v>
      </c>
      <c r="C746">
        <f t="shared" si="50"/>
        <v>9</v>
      </c>
      <c r="D746">
        <f t="shared" si="49"/>
        <v>28</v>
      </c>
      <c r="E746">
        <f t="shared" si="51"/>
        <v>19</v>
      </c>
      <c r="F746" t="str">
        <f t="shared" si="52"/>
        <v>MODULES APPLICATIFS</v>
      </c>
      <c r="G746" t="s">
        <v>18214</v>
      </c>
    </row>
    <row r="747" spans="1:7" x14ac:dyDescent="0.25">
      <c r="A747" t="s">
        <v>17767</v>
      </c>
      <c r="B747" t="s">
        <v>17113</v>
      </c>
      <c r="C747">
        <f t="shared" si="50"/>
        <v>9</v>
      </c>
      <c r="D747">
        <f t="shared" si="49"/>
        <v>26</v>
      </c>
      <c r="E747">
        <f t="shared" si="51"/>
        <v>17</v>
      </c>
      <c r="F747" t="str">
        <f t="shared" si="52"/>
        <v>Applicatif  &lt;TMP&gt;</v>
      </c>
      <c r="G747" t="s">
        <v>18215</v>
      </c>
    </row>
    <row r="748" spans="1:7" x14ac:dyDescent="0.25">
      <c r="A748" t="s">
        <v>17768</v>
      </c>
      <c r="B748" t="s">
        <v>17114</v>
      </c>
      <c r="C748">
        <f t="shared" si="50"/>
        <v>9</v>
      </c>
      <c r="D748">
        <f t="shared" si="49"/>
        <v>28</v>
      </c>
      <c r="E748">
        <f t="shared" si="51"/>
        <v>19</v>
      </c>
      <c r="F748" t="str">
        <f t="shared" si="52"/>
        <v>Applicatif  &lt;TLC-P&gt;</v>
      </c>
      <c r="G748" t="s">
        <v>18216</v>
      </c>
    </row>
    <row r="749" spans="1:7" x14ac:dyDescent="0.25">
      <c r="A749" t="s">
        <v>17769</v>
      </c>
      <c r="B749" t="s">
        <v>17115</v>
      </c>
      <c r="C749">
        <f t="shared" si="50"/>
        <v>9</v>
      </c>
      <c r="D749">
        <f t="shared" si="49"/>
        <v>26</v>
      </c>
      <c r="E749">
        <f t="shared" si="51"/>
        <v>17</v>
      </c>
      <c r="F749" t="str">
        <f t="shared" si="52"/>
        <v>Applicatif  &lt;TPA&gt;</v>
      </c>
      <c r="G749" t="s">
        <v>18217</v>
      </c>
    </row>
    <row r="750" spans="1:7" x14ac:dyDescent="0.25">
      <c r="A750" t="s">
        <v>17770</v>
      </c>
      <c r="B750" t="s">
        <v>17116</v>
      </c>
      <c r="C750">
        <f t="shared" si="50"/>
        <v>9</v>
      </c>
      <c r="D750">
        <f t="shared" si="49"/>
        <v>10</v>
      </c>
      <c r="E750">
        <f t="shared" si="51"/>
        <v>1</v>
      </c>
      <c r="F750" t="str">
        <f t="shared" si="52"/>
        <v>A</v>
      </c>
      <c r="G750" t="s">
        <v>2</v>
      </c>
    </row>
    <row r="751" spans="1:7" x14ac:dyDescent="0.25">
      <c r="A751" t="s">
        <v>17771</v>
      </c>
      <c r="B751" t="s">
        <v>17117</v>
      </c>
      <c r="C751">
        <f t="shared" si="50"/>
        <v>9</v>
      </c>
      <c r="D751">
        <f t="shared" si="49"/>
        <v>25</v>
      </c>
      <c r="E751">
        <f t="shared" si="51"/>
        <v>16</v>
      </c>
      <c r="F751" t="str">
        <f t="shared" si="52"/>
        <v>Type de paiement</v>
      </c>
      <c r="G751" t="s">
        <v>1639</v>
      </c>
    </row>
    <row r="752" spans="1:7" x14ac:dyDescent="0.25">
      <c r="C752" t="e">
        <f t="shared" si="50"/>
        <v>#VALUE!</v>
      </c>
      <c r="D752">
        <f t="shared" si="49"/>
        <v>0</v>
      </c>
      <c r="E752" t="e">
        <f t="shared" si="51"/>
        <v>#VALUE!</v>
      </c>
      <c r="F752" t="e">
        <f t="shared" si="52"/>
        <v>#VALUE!</v>
      </c>
    </row>
    <row r="753" spans="1:7" x14ac:dyDescent="0.25">
      <c r="A753" t="s">
        <v>17772</v>
      </c>
      <c r="B753" t="s">
        <v>17118</v>
      </c>
      <c r="C753">
        <f t="shared" si="50"/>
        <v>9</v>
      </c>
      <c r="D753">
        <f t="shared" si="49"/>
        <v>43</v>
      </c>
      <c r="E753">
        <f t="shared" si="51"/>
        <v>34</v>
      </c>
      <c r="F753" t="str">
        <f t="shared" si="52"/>
        <v>** PARAMETRES DE FONCTIONNEMENT **</v>
      </c>
      <c r="G753" t="s">
        <v>18218</v>
      </c>
    </row>
    <row r="754" spans="1:7" x14ac:dyDescent="0.25">
      <c r="A754" t="s">
        <v>17773</v>
      </c>
      <c r="B754" t="s">
        <v>17119</v>
      </c>
      <c r="C754">
        <f t="shared" si="50"/>
        <v>9</v>
      </c>
      <c r="D754">
        <f t="shared" si="49"/>
        <v>26</v>
      </c>
      <c r="E754">
        <f t="shared" si="51"/>
        <v>17</v>
      </c>
      <c r="F754" t="str">
        <f t="shared" si="52"/>
        <v>Code  Application</v>
      </c>
      <c r="G754" t="s">
        <v>18219</v>
      </c>
    </row>
    <row r="755" spans="1:7" x14ac:dyDescent="0.25">
      <c r="A755" t="s">
        <v>17774</v>
      </c>
      <c r="B755" t="s">
        <v>17120</v>
      </c>
      <c r="C755">
        <f t="shared" si="50"/>
        <v>9</v>
      </c>
      <c r="D755">
        <f t="shared" si="49"/>
        <v>26</v>
      </c>
      <c r="E755">
        <f t="shared" si="51"/>
        <v>17</v>
      </c>
      <c r="F755" t="str">
        <f t="shared" si="52"/>
        <v>Libel Application</v>
      </c>
      <c r="G755" t="s">
        <v>18220</v>
      </c>
    </row>
    <row r="756" spans="1:7" x14ac:dyDescent="0.25">
      <c r="A756" t="s">
        <v>17775</v>
      </c>
      <c r="B756" t="s">
        <v>17121</v>
      </c>
      <c r="C756">
        <f t="shared" si="50"/>
        <v>9</v>
      </c>
      <c r="D756">
        <f t="shared" si="49"/>
        <v>19</v>
      </c>
      <c r="E756">
        <f t="shared" si="51"/>
        <v>10</v>
      </c>
      <c r="F756" t="str">
        <f t="shared" si="52"/>
        <v>No Contrat</v>
      </c>
      <c r="G756" t="s">
        <v>18221</v>
      </c>
    </row>
    <row r="757" spans="1:7" x14ac:dyDescent="0.25">
      <c r="A757" t="s">
        <v>17776</v>
      </c>
      <c r="B757" t="s">
        <v>17122</v>
      </c>
      <c r="C757">
        <f t="shared" si="50"/>
        <v>9</v>
      </c>
      <c r="D757">
        <f t="shared" si="49"/>
        <v>17</v>
      </c>
      <c r="E757">
        <f t="shared" si="51"/>
        <v>8</v>
      </c>
      <c r="F757" t="str">
        <f t="shared" si="52"/>
        <v>No Siret</v>
      </c>
      <c r="G757" t="s">
        <v>18222</v>
      </c>
    </row>
    <row r="758" spans="1:7" x14ac:dyDescent="0.25">
      <c r="A758" t="s">
        <v>17777</v>
      </c>
      <c r="B758" t="s">
        <v>17123</v>
      </c>
      <c r="C758">
        <f t="shared" si="50"/>
        <v>9</v>
      </c>
      <c r="D758">
        <f t="shared" si="49"/>
        <v>22</v>
      </c>
      <c r="E758">
        <f t="shared" si="51"/>
        <v>13</v>
      </c>
      <c r="F758" t="str">
        <f t="shared" si="52"/>
        <v>Type Activite</v>
      </c>
      <c r="G758" t="s">
        <v>18137</v>
      </c>
    </row>
    <row r="759" spans="1:7" x14ac:dyDescent="0.25">
      <c r="A759" t="s">
        <v>17778</v>
      </c>
      <c r="B759" t="s">
        <v>17124</v>
      </c>
      <c r="C759">
        <f t="shared" si="50"/>
        <v>9</v>
      </c>
      <c r="D759">
        <f t="shared" si="49"/>
        <v>19</v>
      </c>
      <c r="E759">
        <f t="shared" si="51"/>
        <v>10</v>
      </c>
      <c r="F759" t="str">
        <f t="shared" si="52"/>
        <v>No Logique</v>
      </c>
      <c r="G759" t="s">
        <v>18138</v>
      </c>
    </row>
    <row r="760" spans="1:7" x14ac:dyDescent="0.25">
      <c r="A760" t="s">
        <v>17779</v>
      </c>
      <c r="B760" t="s">
        <v>17125</v>
      </c>
      <c r="C760">
        <f t="shared" si="50"/>
        <v>9</v>
      </c>
      <c r="D760">
        <f t="shared" si="49"/>
        <v>21</v>
      </c>
      <c r="E760">
        <f t="shared" si="51"/>
        <v>12</v>
      </c>
      <c r="F760" t="str">
        <f t="shared" si="52"/>
        <v>TELECOLLECTE</v>
      </c>
      <c r="G760" t="s">
        <v>106</v>
      </c>
    </row>
    <row r="761" spans="1:7" x14ac:dyDescent="0.25">
      <c r="A761" t="s">
        <v>17780</v>
      </c>
      <c r="B761" t="s">
        <v>17126</v>
      </c>
      <c r="C761">
        <f t="shared" si="50"/>
        <v>9</v>
      </c>
      <c r="D761">
        <f t="shared" si="49"/>
        <v>24</v>
      </c>
      <c r="E761">
        <f t="shared" si="51"/>
        <v>15</v>
      </c>
      <c r="F761" t="str">
        <f t="shared" si="52"/>
        <v>TELEPARAMETRAGE</v>
      </c>
      <c r="G761" t="s">
        <v>839</v>
      </c>
    </row>
    <row r="762" spans="1:7" x14ac:dyDescent="0.25">
      <c r="A762" t="s">
        <v>17781</v>
      </c>
      <c r="B762" t="s">
        <v>17127</v>
      </c>
      <c r="C762">
        <f t="shared" si="50"/>
        <v>9</v>
      </c>
      <c r="D762">
        <f t="shared" ref="D762:D825" si="53">LEN(A762)</f>
        <v>21</v>
      </c>
      <c r="E762">
        <f t="shared" si="51"/>
        <v>12</v>
      </c>
      <c r="F762" t="str">
        <f t="shared" si="52"/>
        <v>AUTORISATION</v>
      </c>
      <c r="G762" t="s">
        <v>0</v>
      </c>
    </row>
    <row r="763" spans="1:7" x14ac:dyDescent="0.25">
      <c r="A763" t="s">
        <v>17782</v>
      </c>
      <c r="B763" t="s">
        <v>17128</v>
      </c>
      <c r="C763">
        <f t="shared" si="50"/>
        <v>9</v>
      </c>
      <c r="D763">
        <f t="shared" si="53"/>
        <v>23</v>
      </c>
      <c r="E763">
        <f t="shared" si="51"/>
        <v>14</v>
      </c>
      <c r="F763" t="str">
        <f t="shared" si="52"/>
        <v>TELECHARGEMENT</v>
      </c>
      <c r="G763" t="s">
        <v>18223</v>
      </c>
    </row>
    <row r="764" spans="1:7" x14ac:dyDescent="0.25">
      <c r="A764" t="s">
        <v>17783</v>
      </c>
      <c r="B764" t="s">
        <v>17129</v>
      </c>
      <c r="C764">
        <f t="shared" si="50"/>
        <v>9</v>
      </c>
      <c r="D764">
        <f t="shared" si="53"/>
        <v>21</v>
      </c>
      <c r="E764">
        <f t="shared" si="51"/>
        <v>12</v>
      </c>
      <c r="F764" t="str">
        <f t="shared" si="52"/>
        <v>Type de site</v>
      </c>
      <c r="G764" t="s">
        <v>925</v>
      </c>
    </row>
    <row r="765" spans="1:7" x14ac:dyDescent="0.25">
      <c r="A765" t="s">
        <v>17784</v>
      </c>
      <c r="B765" t="s">
        <v>17130</v>
      </c>
      <c r="C765">
        <f t="shared" ref="C765:C828" si="54">SEARCH(":",A765,1)</f>
        <v>9</v>
      </c>
      <c r="D765">
        <f t="shared" si="53"/>
        <v>26</v>
      </c>
      <c r="E765">
        <f t="shared" ref="E765:E828" si="55">D765-C765</f>
        <v>17</v>
      </c>
      <c r="F765" t="str">
        <f t="shared" ref="F765:F828" si="56">RIGHT(A765,E765)</f>
        <v>Type d'applicatif</v>
      </c>
      <c r="G765" t="s">
        <v>18224</v>
      </c>
    </row>
    <row r="766" spans="1:7" x14ac:dyDescent="0.25">
      <c r="A766" t="s">
        <v>17785</v>
      </c>
      <c r="B766" t="s">
        <v>17131</v>
      </c>
      <c r="C766">
        <f t="shared" si="54"/>
        <v>9</v>
      </c>
      <c r="D766">
        <f t="shared" si="53"/>
        <v>17</v>
      </c>
      <c r="E766">
        <f t="shared" si="55"/>
        <v>8</v>
      </c>
      <c r="F766" t="str">
        <f t="shared" si="56"/>
        <v>Commerce</v>
      </c>
      <c r="G766" t="s">
        <v>18166</v>
      </c>
    </row>
    <row r="767" spans="1:7" x14ac:dyDescent="0.25">
      <c r="C767" t="e">
        <f t="shared" si="54"/>
        <v>#VALUE!</v>
      </c>
      <c r="D767">
        <f t="shared" si="53"/>
        <v>0</v>
      </c>
      <c r="E767" t="e">
        <f t="shared" si="55"/>
        <v>#VALUE!</v>
      </c>
      <c r="F767" t="e">
        <f t="shared" si="56"/>
        <v>#VALUE!</v>
      </c>
    </row>
    <row r="768" spans="1:7" x14ac:dyDescent="0.25">
      <c r="A768" t="s">
        <v>17786</v>
      </c>
      <c r="B768" t="s">
        <v>17132</v>
      </c>
      <c r="C768">
        <f t="shared" si="54"/>
        <v>9</v>
      </c>
      <c r="D768">
        <f t="shared" si="53"/>
        <v>38</v>
      </c>
      <c r="E768">
        <f t="shared" si="55"/>
        <v>29</v>
      </c>
      <c r="F768" t="str">
        <f t="shared" si="56"/>
        <v>** PARAMETRES DE REFERENCE **</v>
      </c>
      <c r="G768" t="s">
        <v>18225</v>
      </c>
    </row>
    <row r="769" spans="1:7" x14ac:dyDescent="0.25">
      <c r="A769" t="s">
        <v>17787</v>
      </c>
      <c r="B769" t="s">
        <v>17133</v>
      </c>
      <c r="C769">
        <f t="shared" si="54"/>
        <v>9</v>
      </c>
      <c r="D769">
        <f t="shared" si="53"/>
        <v>13</v>
      </c>
      <c r="E769">
        <f t="shared" si="55"/>
        <v>4</v>
      </c>
      <c r="F769" t="str">
        <f t="shared" si="56"/>
        <v>BDOM</v>
      </c>
      <c r="G769" t="s">
        <v>18226</v>
      </c>
    </row>
    <row r="770" spans="1:7" x14ac:dyDescent="0.25">
      <c r="A770" t="s">
        <v>17788</v>
      </c>
      <c r="B770" t="s">
        <v>17134</v>
      </c>
      <c r="C770">
        <f t="shared" si="54"/>
        <v>9</v>
      </c>
      <c r="D770">
        <f t="shared" si="53"/>
        <v>18</v>
      </c>
      <c r="E770">
        <f t="shared" si="55"/>
        <v>9</v>
      </c>
      <c r="F770" t="str">
        <f t="shared" si="56"/>
        <v>Acquereur</v>
      </c>
      <c r="G770" t="s">
        <v>18227</v>
      </c>
    </row>
    <row r="771" spans="1:7" x14ac:dyDescent="0.25">
      <c r="C771" t="e">
        <f t="shared" si="54"/>
        <v>#VALUE!</v>
      </c>
      <c r="D771">
        <f t="shared" si="53"/>
        <v>0</v>
      </c>
      <c r="E771" t="e">
        <f t="shared" si="55"/>
        <v>#VALUE!</v>
      </c>
      <c r="F771" t="e">
        <f t="shared" si="56"/>
        <v>#VALUE!</v>
      </c>
    </row>
    <row r="772" spans="1:7" x14ac:dyDescent="0.25">
      <c r="A772" t="s">
        <v>17789</v>
      </c>
      <c r="B772" t="s">
        <v>17135</v>
      </c>
      <c r="C772">
        <f t="shared" si="54"/>
        <v>9</v>
      </c>
      <c r="D772">
        <f t="shared" si="53"/>
        <v>38</v>
      </c>
      <c r="E772">
        <f t="shared" si="55"/>
        <v>29</v>
      </c>
      <c r="F772" t="str">
        <f t="shared" si="56"/>
        <v>MONNAIES ou DEVISES ACCEPTEES</v>
      </c>
      <c r="G772" t="s">
        <v>18228</v>
      </c>
    </row>
    <row r="773" spans="1:7" x14ac:dyDescent="0.25">
      <c r="A773" t="s">
        <v>17790</v>
      </c>
      <c r="B773" t="s">
        <v>17136</v>
      </c>
      <c r="C773">
        <f t="shared" si="54"/>
        <v>9</v>
      </c>
      <c r="D773">
        <f t="shared" si="53"/>
        <v>17</v>
      </c>
      <c r="E773">
        <f t="shared" si="55"/>
        <v>8</v>
      </c>
      <c r="F773" t="str">
        <f t="shared" si="56"/>
        <v>Monnaies</v>
      </c>
      <c r="G773" t="s">
        <v>18229</v>
      </c>
    </row>
    <row r="774" spans="1:7" x14ac:dyDescent="0.25">
      <c r="C774" t="e">
        <f t="shared" si="54"/>
        <v>#VALUE!</v>
      </c>
      <c r="D774">
        <f t="shared" si="53"/>
        <v>0</v>
      </c>
      <c r="E774" t="e">
        <f t="shared" si="55"/>
        <v>#VALUE!</v>
      </c>
      <c r="F774" t="e">
        <f t="shared" si="56"/>
        <v>#VALUE!</v>
      </c>
    </row>
    <row r="775" spans="1:7" x14ac:dyDescent="0.25">
      <c r="A775" t="s">
        <v>17791</v>
      </c>
      <c r="B775" t="s">
        <v>17137</v>
      </c>
      <c r="C775">
        <f t="shared" si="54"/>
        <v>9</v>
      </c>
      <c r="D775">
        <f t="shared" si="53"/>
        <v>21</v>
      </c>
      <c r="E775">
        <f t="shared" si="55"/>
        <v>12</v>
      </c>
      <c r="F775" t="str">
        <f t="shared" si="56"/>
        <v>SEUILS APPEL</v>
      </c>
      <c r="G775" t="s">
        <v>18230</v>
      </c>
    </row>
    <row r="776" spans="1:7" x14ac:dyDescent="0.25">
      <c r="A776" t="s">
        <v>17792</v>
      </c>
      <c r="B776" t="s">
        <v>17138</v>
      </c>
      <c r="C776">
        <f t="shared" si="54"/>
        <v>9</v>
      </c>
      <c r="D776">
        <f t="shared" si="53"/>
        <v>23</v>
      </c>
      <c r="E776">
        <f t="shared" si="55"/>
        <v>14</v>
      </c>
      <c r="F776" t="str">
        <f t="shared" si="56"/>
        <v>Valeur Monnaie</v>
      </c>
      <c r="G776" t="s">
        <v>18231</v>
      </c>
    </row>
    <row r="777" spans="1:7" x14ac:dyDescent="0.25">
      <c r="A777" t="s">
        <v>17793</v>
      </c>
      <c r="B777" t="s">
        <v>17139</v>
      </c>
      <c r="C777">
        <f t="shared" si="54"/>
        <v>9</v>
      </c>
      <c r="D777">
        <f t="shared" si="53"/>
        <v>24</v>
      </c>
      <c r="E777">
        <f t="shared" si="55"/>
        <v>15</v>
      </c>
      <c r="F777" t="str">
        <f t="shared" si="56"/>
        <v>Tranche Horaire</v>
      </c>
      <c r="G777" t="s">
        <v>18232</v>
      </c>
    </row>
    <row r="778" spans="1:7" x14ac:dyDescent="0.25">
      <c r="A778" t="s">
        <v>17794</v>
      </c>
      <c r="B778" t="s">
        <v>17140</v>
      </c>
      <c r="C778">
        <f t="shared" si="54"/>
        <v>9</v>
      </c>
      <c r="D778">
        <f t="shared" si="53"/>
        <v>20</v>
      </c>
      <c r="E778">
        <f t="shared" si="55"/>
        <v>11</v>
      </c>
      <c r="F778" t="str">
        <f t="shared" si="56"/>
        <v>MONTANT MIN</v>
      </c>
      <c r="G778" t="s">
        <v>18233</v>
      </c>
    </row>
    <row r="779" spans="1:7" x14ac:dyDescent="0.25">
      <c r="A779" t="s">
        <v>17795</v>
      </c>
      <c r="B779" t="s">
        <v>17141</v>
      </c>
      <c r="C779">
        <f t="shared" si="54"/>
        <v>9</v>
      </c>
      <c r="D779">
        <f t="shared" si="53"/>
        <v>20</v>
      </c>
      <c r="E779">
        <f t="shared" si="55"/>
        <v>11</v>
      </c>
      <c r="F779" t="str">
        <f t="shared" si="56"/>
        <v>MONTANT MAX</v>
      </c>
      <c r="G779" t="s">
        <v>18234</v>
      </c>
    </row>
    <row r="780" spans="1:7" x14ac:dyDescent="0.25">
      <c r="A780" t="s">
        <v>17796</v>
      </c>
      <c r="B780" t="s">
        <v>17142</v>
      </c>
      <c r="C780">
        <f t="shared" si="54"/>
        <v>9</v>
      </c>
      <c r="D780">
        <f t="shared" si="53"/>
        <v>31</v>
      </c>
      <c r="E780">
        <f t="shared" si="55"/>
        <v>22</v>
      </c>
      <c r="F780" t="str">
        <f t="shared" si="56"/>
        <v>MONTANT DOUBLE AUTHENT</v>
      </c>
      <c r="G780" t="s">
        <v>18235</v>
      </c>
    </row>
    <row r="781" spans="1:7" x14ac:dyDescent="0.25">
      <c r="A781" t="s">
        <v>17797</v>
      </c>
      <c r="B781" t="s">
        <v>17143</v>
      </c>
      <c r="C781">
        <f t="shared" si="54"/>
        <v>9</v>
      </c>
      <c r="D781">
        <f t="shared" si="53"/>
        <v>21</v>
      </c>
      <c r="E781">
        <f t="shared" si="55"/>
        <v>12</v>
      </c>
      <c r="F781" t="str">
        <f t="shared" si="56"/>
        <v>LONGUEUR PAN</v>
      </c>
      <c r="G781" t="s">
        <v>18236</v>
      </c>
    </row>
    <row r="782" spans="1:7" x14ac:dyDescent="0.25">
      <c r="A782" t="s">
        <v>17798</v>
      </c>
      <c r="B782" t="s">
        <v>17144</v>
      </c>
      <c r="C782">
        <f t="shared" si="54"/>
        <v>9</v>
      </c>
      <c r="D782">
        <f t="shared" si="53"/>
        <v>16</v>
      </c>
      <c r="E782">
        <f t="shared" si="55"/>
        <v>7</v>
      </c>
      <c r="F782" t="str">
        <f t="shared" si="56"/>
        <v>Min Max</v>
      </c>
      <c r="G782" t="s">
        <v>18237</v>
      </c>
    </row>
    <row r="783" spans="1:7" x14ac:dyDescent="0.25">
      <c r="C783" t="e">
        <f t="shared" si="54"/>
        <v>#VALUE!</v>
      </c>
      <c r="D783">
        <f t="shared" si="53"/>
        <v>0</v>
      </c>
      <c r="E783" t="e">
        <f t="shared" si="55"/>
        <v>#VALUE!</v>
      </c>
      <c r="F783" t="e">
        <f t="shared" si="56"/>
        <v>#VALUE!</v>
      </c>
    </row>
    <row r="784" spans="1:7" x14ac:dyDescent="0.25">
      <c r="A784" t="s">
        <v>17799</v>
      </c>
      <c r="B784" t="s">
        <v>17145</v>
      </c>
      <c r="C784">
        <f t="shared" si="54"/>
        <v>9</v>
      </c>
      <c r="D784">
        <f t="shared" si="53"/>
        <v>40</v>
      </c>
      <c r="E784">
        <f t="shared" si="55"/>
        <v>31</v>
      </c>
      <c r="F784" t="str">
        <f t="shared" si="56"/>
        <v>** DESACTIVATION APPLICATION **</v>
      </c>
      <c r="G784" t="s">
        <v>18238</v>
      </c>
    </row>
    <row r="785" spans="1:7" x14ac:dyDescent="0.25">
      <c r="A785" t="s">
        <v>17800</v>
      </c>
      <c r="B785" t="s">
        <v>17146</v>
      </c>
      <c r="C785">
        <f t="shared" si="54"/>
        <v>9</v>
      </c>
      <c r="D785">
        <f t="shared" si="53"/>
        <v>31</v>
      </c>
      <c r="E785">
        <f t="shared" si="55"/>
        <v>22</v>
      </c>
      <c r="F785" t="str">
        <f t="shared" si="56"/>
        <v xml:space="preserve">   ECHEC DESACTIVATION</v>
      </c>
      <c r="G785" t="s">
        <v>18239</v>
      </c>
    </row>
    <row r="786" spans="1:7" x14ac:dyDescent="0.25">
      <c r="A786" t="s">
        <v>17801</v>
      </c>
      <c r="B786" t="s">
        <v>17147</v>
      </c>
      <c r="C786">
        <f t="shared" si="54"/>
        <v>9</v>
      </c>
      <c r="D786">
        <f t="shared" si="53"/>
        <v>34</v>
      </c>
      <c r="E786">
        <f t="shared" si="55"/>
        <v>25</v>
      </c>
      <c r="F786" t="str">
        <f t="shared" si="56"/>
        <v xml:space="preserve">   APPLICATION DESACTIVEE</v>
      </c>
      <c r="G786" t="s">
        <v>18240</v>
      </c>
    </row>
    <row r="787" spans="1:7" x14ac:dyDescent="0.25">
      <c r="C787" t="e">
        <f t="shared" si="54"/>
        <v>#VALUE!</v>
      </c>
      <c r="D787">
        <f t="shared" si="53"/>
        <v>0</v>
      </c>
      <c r="E787" t="e">
        <f t="shared" si="55"/>
        <v>#VALUE!</v>
      </c>
      <c r="F787" t="e">
        <f t="shared" si="56"/>
        <v>#VALUE!</v>
      </c>
    </row>
    <row r="788" spans="1:7" x14ac:dyDescent="0.25">
      <c r="A788" t="s">
        <v>17802</v>
      </c>
      <c r="B788" t="s">
        <v>17148</v>
      </c>
      <c r="C788">
        <f t="shared" si="54"/>
        <v>9</v>
      </c>
      <c r="D788">
        <f t="shared" si="53"/>
        <v>38</v>
      </c>
      <c r="E788">
        <f t="shared" si="55"/>
        <v>29</v>
      </c>
      <c r="F788" t="str">
        <f t="shared" si="56"/>
        <v>** SUPPRESSION APPLICATION **</v>
      </c>
      <c r="G788" t="s">
        <v>18241</v>
      </c>
    </row>
    <row r="789" spans="1:7" x14ac:dyDescent="0.25">
      <c r="A789" t="s">
        <v>17803</v>
      </c>
      <c r="B789" t="s">
        <v>17149</v>
      </c>
      <c r="C789">
        <f t="shared" si="54"/>
        <v>9</v>
      </c>
      <c r="D789">
        <f t="shared" si="53"/>
        <v>29</v>
      </c>
      <c r="E789">
        <f t="shared" si="55"/>
        <v>20</v>
      </c>
      <c r="F789" t="str">
        <f t="shared" si="56"/>
        <v xml:space="preserve">   ECHEC SUPPRESSION</v>
      </c>
      <c r="G789" t="s">
        <v>18242</v>
      </c>
    </row>
    <row r="790" spans="1:7" x14ac:dyDescent="0.25">
      <c r="A790" t="s">
        <v>17804</v>
      </c>
      <c r="B790" t="s">
        <v>17150</v>
      </c>
      <c r="C790">
        <f t="shared" si="54"/>
        <v>9</v>
      </c>
      <c r="D790">
        <f t="shared" si="53"/>
        <v>31</v>
      </c>
      <c r="E790">
        <f t="shared" si="55"/>
        <v>22</v>
      </c>
      <c r="F790" t="str">
        <f t="shared" si="56"/>
        <v xml:space="preserve">   SUPPRESSION REUSSIE</v>
      </c>
      <c r="G790" t="s">
        <v>18243</v>
      </c>
    </row>
    <row r="791" spans="1:7" x14ac:dyDescent="0.25">
      <c r="C791" t="e">
        <f t="shared" si="54"/>
        <v>#VALUE!</v>
      </c>
      <c r="D791">
        <f t="shared" si="53"/>
        <v>0</v>
      </c>
      <c r="E791" t="e">
        <f t="shared" si="55"/>
        <v>#VALUE!</v>
      </c>
      <c r="F791" t="e">
        <f t="shared" si="56"/>
        <v>#VALUE!</v>
      </c>
    </row>
    <row r="792" spans="1:7" x14ac:dyDescent="0.25">
      <c r="A792" t="s">
        <v>16562</v>
      </c>
      <c r="B792" t="s">
        <v>16562</v>
      </c>
      <c r="C792" t="e">
        <f t="shared" si="54"/>
        <v>#VALUE!</v>
      </c>
      <c r="D792">
        <f t="shared" si="53"/>
        <v>24</v>
      </c>
      <c r="E792" t="e">
        <f t="shared" si="55"/>
        <v>#VALUE!</v>
      </c>
      <c r="F792" t="e">
        <f t="shared" si="56"/>
        <v>#VALUE!</v>
      </c>
    </row>
    <row r="793" spans="1:7" s="2785" customFormat="1" x14ac:dyDescent="0.25">
      <c r="A793" s="2785" t="s">
        <v>17151</v>
      </c>
      <c r="B793" s="2785" t="s">
        <v>17151</v>
      </c>
      <c r="C793" s="2785">
        <f t="shared" si="54"/>
        <v>38</v>
      </c>
      <c r="D793" s="2785">
        <f t="shared" si="53"/>
        <v>60</v>
      </c>
      <c r="E793" s="2785">
        <f t="shared" si="55"/>
        <v>22</v>
      </c>
      <c r="F793" s="2785" t="str">
        <f>A793</f>
        <v>#Enregistrement TICKET RECAP.WP file : Rapport recapitulatif</v>
      </c>
      <c r="G793" s="2785" t="s">
        <v>17151</v>
      </c>
    </row>
    <row r="794" spans="1:7" x14ac:dyDescent="0.25">
      <c r="A794" t="s">
        <v>16562</v>
      </c>
      <c r="B794" t="s">
        <v>16562</v>
      </c>
      <c r="C794" t="e">
        <f t="shared" si="54"/>
        <v>#VALUE!</v>
      </c>
      <c r="D794">
        <f t="shared" si="53"/>
        <v>24</v>
      </c>
      <c r="E794" t="e">
        <f t="shared" si="55"/>
        <v>#VALUE!</v>
      </c>
      <c r="F794" t="e">
        <f t="shared" si="56"/>
        <v>#VALUE!</v>
      </c>
    </row>
    <row r="795" spans="1:7" x14ac:dyDescent="0.25">
      <c r="A795" t="s">
        <v>17805</v>
      </c>
      <c r="B795" t="s">
        <v>17152</v>
      </c>
      <c r="C795">
        <f t="shared" si="54"/>
        <v>8</v>
      </c>
      <c r="D795">
        <f t="shared" si="53"/>
        <v>27</v>
      </c>
      <c r="E795">
        <f t="shared" si="55"/>
        <v>19</v>
      </c>
      <c r="F795" t="str">
        <f t="shared" si="56"/>
        <v>TOTAUX TRANSACTIONS</v>
      </c>
      <c r="G795" t="s">
        <v>18244</v>
      </c>
    </row>
    <row r="796" spans="1:7" x14ac:dyDescent="0.25">
      <c r="A796" t="s">
        <v>17806</v>
      </c>
      <c r="B796" t="s">
        <v>17153</v>
      </c>
      <c r="C796">
        <f t="shared" si="54"/>
        <v>8</v>
      </c>
      <c r="D796">
        <f t="shared" si="53"/>
        <v>13</v>
      </c>
      <c r="E796">
        <f t="shared" si="55"/>
        <v>5</v>
      </c>
      <c r="F796" t="str">
        <f t="shared" si="56"/>
        <v>Appli</v>
      </c>
      <c r="G796" t="s">
        <v>12974</v>
      </c>
    </row>
    <row r="797" spans="1:7" x14ac:dyDescent="0.25">
      <c r="A797" t="s">
        <v>17807</v>
      </c>
      <c r="B797" t="s">
        <v>17154</v>
      </c>
      <c r="C797">
        <f t="shared" si="54"/>
        <v>8</v>
      </c>
      <c r="D797">
        <f t="shared" si="53"/>
        <v>10</v>
      </c>
      <c r="E797">
        <f t="shared" si="55"/>
        <v>2</v>
      </c>
      <c r="F797" t="str">
        <f t="shared" si="56"/>
        <v>Le</v>
      </c>
      <c r="G797" t="s">
        <v>8751</v>
      </c>
    </row>
    <row r="798" spans="1:7" x14ac:dyDescent="0.25">
      <c r="A798" t="s">
        <v>17808</v>
      </c>
      <c r="B798" t="s">
        <v>17155</v>
      </c>
      <c r="C798">
        <f t="shared" si="54"/>
        <v>8</v>
      </c>
      <c r="D798">
        <f t="shared" si="53"/>
        <v>15</v>
      </c>
      <c r="E798">
        <f t="shared" si="55"/>
        <v>7</v>
      </c>
      <c r="F798" t="str">
        <f t="shared" si="56"/>
        <v>Contrat</v>
      </c>
      <c r="G798" t="s">
        <v>17947</v>
      </c>
    </row>
    <row r="799" spans="1:7" x14ac:dyDescent="0.25">
      <c r="A799" t="s">
        <v>17809</v>
      </c>
      <c r="B799" t="s">
        <v>17156</v>
      </c>
      <c r="C799">
        <f t="shared" si="54"/>
        <v>8</v>
      </c>
      <c r="D799">
        <f t="shared" si="53"/>
        <v>13</v>
      </c>
      <c r="E799">
        <f t="shared" si="55"/>
        <v>5</v>
      </c>
      <c r="F799" t="str">
        <f t="shared" si="56"/>
        <v>Siret</v>
      </c>
      <c r="G799" t="s">
        <v>18136</v>
      </c>
    </row>
    <row r="800" spans="1:7" x14ac:dyDescent="0.25">
      <c r="A800" t="s">
        <v>17810</v>
      </c>
      <c r="B800" t="s">
        <v>17157</v>
      </c>
      <c r="C800">
        <f t="shared" si="54"/>
        <v>8</v>
      </c>
      <c r="D800">
        <f t="shared" si="53"/>
        <v>21</v>
      </c>
      <c r="E800">
        <f t="shared" si="55"/>
        <v>13</v>
      </c>
      <c r="F800" t="str">
        <f t="shared" si="56"/>
        <v>Type Activite</v>
      </c>
      <c r="G800" t="s">
        <v>18137</v>
      </c>
    </row>
    <row r="801" spans="1:7" x14ac:dyDescent="0.25">
      <c r="A801" t="s">
        <v>17811</v>
      </c>
      <c r="B801" t="s">
        <v>17158</v>
      </c>
      <c r="C801">
        <f t="shared" si="54"/>
        <v>8</v>
      </c>
      <c r="D801">
        <f t="shared" si="53"/>
        <v>18</v>
      </c>
      <c r="E801">
        <f t="shared" si="55"/>
        <v>10</v>
      </c>
      <c r="F801" t="str">
        <f t="shared" si="56"/>
        <v>No Logique</v>
      </c>
      <c r="G801" t="s">
        <v>18138</v>
      </c>
    </row>
    <row r="802" spans="1:7" x14ac:dyDescent="0.25">
      <c r="A802" t="s">
        <v>17812</v>
      </c>
      <c r="B802" t="s">
        <v>17159</v>
      </c>
      <c r="C802">
        <f t="shared" si="54"/>
        <v>8</v>
      </c>
      <c r="D802">
        <f t="shared" si="53"/>
        <v>10</v>
      </c>
      <c r="E802">
        <f t="shared" si="55"/>
        <v>2</v>
      </c>
      <c r="F802" t="str">
        <f t="shared" si="56"/>
        <v>Du</v>
      </c>
      <c r="G802" t="s">
        <v>13228</v>
      </c>
    </row>
    <row r="803" spans="1:7" x14ac:dyDescent="0.25">
      <c r="A803" t="s">
        <v>17813</v>
      </c>
      <c r="B803" t="s">
        <v>17160</v>
      </c>
      <c r="C803">
        <f t="shared" si="54"/>
        <v>8</v>
      </c>
      <c r="D803">
        <f t="shared" si="53"/>
        <v>10</v>
      </c>
      <c r="E803">
        <f t="shared" si="55"/>
        <v>2</v>
      </c>
      <c r="F803" t="str">
        <f t="shared" si="56"/>
        <v>Au</v>
      </c>
      <c r="G803" t="s">
        <v>18140</v>
      </c>
    </row>
    <row r="804" spans="1:7" x14ac:dyDescent="0.25">
      <c r="A804" t="s">
        <v>17814</v>
      </c>
      <c r="B804" t="s">
        <v>17161</v>
      </c>
      <c r="C804">
        <f t="shared" si="54"/>
        <v>8</v>
      </c>
      <c r="D804">
        <f t="shared" si="53"/>
        <v>15</v>
      </c>
      <c r="E804">
        <f t="shared" si="55"/>
        <v>7</v>
      </c>
      <c r="F804" t="str">
        <f t="shared" si="56"/>
        <v>Monnaie</v>
      </c>
      <c r="G804" t="s">
        <v>378</v>
      </c>
    </row>
    <row r="805" spans="1:7" x14ac:dyDescent="0.25">
      <c r="A805" t="s">
        <v>17815</v>
      </c>
      <c r="B805" t="s">
        <v>17162</v>
      </c>
      <c r="C805">
        <f t="shared" si="54"/>
        <v>9</v>
      </c>
      <c r="D805">
        <f t="shared" si="53"/>
        <v>25</v>
      </c>
      <c r="E805">
        <f t="shared" si="55"/>
        <v>16</v>
      </c>
      <c r="F805" t="str">
        <f t="shared" si="56"/>
        <v>NBR TRANSACTIONS</v>
      </c>
      <c r="G805" t="s">
        <v>18144</v>
      </c>
    </row>
    <row r="806" spans="1:7" x14ac:dyDescent="0.25">
      <c r="A806" t="s">
        <v>17816</v>
      </c>
      <c r="B806" t="s">
        <v>17163</v>
      </c>
      <c r="C806">
        <f t="shared" si="54"/>
        <v>9</v>
      </c>
      <c r="D806">
        <f t="shared" si="53"/>
        <v>15</v>
      </c>
      <c r="E806">
        <f t="shared" si="55"/>
        <v>6</v>
      </c>
      <c r="F806" t="str">
        <f t="shared" si="56"/>
        <v>Achats</v>
      </c>
      <c r="G806" t="s">
        <v>18145</v>
      </c>
    </row>
    <row r="807" spans="1:7" x14ac:dyDescent="0.25">
      <c r="A807" t="s">
        <v>17817</v>
      </c>
      <c r="B807" t="s">
        <v>17164</v>
      </c>
      <c r="C807">
        <f t="shared" si="54"/>
        <v>9</v>
      </c>
      <c r="D807">
        <f t="shared" si="53"/>
        <v>22</v>
      </c>
      <c r="E807">
        <f t="shared" si="55"/>
        <v>13</v>
      </c>
      <c r="F807" t="str">
        <f t="shared" si="56"/>
        <v>Dont Differes</v>
      </c>
      <c r="G807" t="s">
        <v>18146</v>
      </c>
    </row>
    <row r="808" spans="1:7" x14ac:dyDescent="0.25">
      <c r="A808" t="s">
        <v>17818</v>
      </c>
      <c r="B808" t="s">
        <v>17165</v>
      </c>
      <c r="C808">
        <f t="shared" si="54"/>
        <v>9</v>
      </c>
      <c r="D808">
        <f t="shared" si="53"/>
        <v>14</v>
      </c>
      <c r="E808">
        <f t="shared" si="55"/>
        <v>5</v>
      </c>
      <c r="F808" t="str">
        <f t="shared" si="56"/>
        <v>Rembt</v>
      </c>
      <c r="G808" t="s">
        <v>18148</v>
      </c>
    </row>
    <row r="809" spans="1:7" x14ac:dyDescent="0.25">
      <c r="A809" t="s">
        <v>17819</v>
      </c>
      <c r="B809" t="s">
        <v>17166</v>
      </c>
      <c r="C809">
        <f t="shared" si="54"/>
        <v>9</v>
      </c>
      <c r="D809">
        <f t="shared" si="53"/>
        <v>17</v>
      </c>
      <c r="E809">
        <f t="shared" si="55"/>
        <v>8</v>
      </c>
      <c r="F809" t="str">
        <f t="shared" si="56"/>
        <v>Annulees</v>
      </c>
      <c r="G809" t="s">
        <v>18147</v>
      </c>
    </row>
    <row r="810" spans="1:7" x14ac:dyDescent="0.25">
      <c r="A810" t="s">
        <v>17820</v>
      </c>
      <c r="B810" t="s">
        <v>17167</v>
      </c>
      <c r="C810">
        <f t="shared" si="54"/>
        <v>9</v>
      </c>
      <c r="D810">
        <f t="shared" si="53"/>
        <v>20</v>
      </c>
      <c r="E810">
        <f t="shared" si="55"/>
        <v>11</v>
      </c>
      <c r="F810" t="str">
        <f t="shared" si="56"/>
        <v>MONTANTS EN</v>
      </c>
      <c r="G810" t="s">
        <v>18149</v>
      </c>
    </row>
    <row r="811" spans="1:7" x14ac:dyDescent="0.25">
      <c r="A811" t="s">
        <v>17821</v>
      </c>
      <c r="B811" t="s">
        <v>17168</v>
      </c>
      <c r="C811">
        <f t="shared" si="54"/>
        <v>9</v>
      </c>
      <c r="D811">
        <f t="shared" si="53"/>
        <v>15</v>
      </c>
      <c r="E811">
        <f t="shared" si="55"/>
        <v>6</v>
      </c>
      <c r="F811" t="str">
        <f t="shared" si="56"/>
        <v>Achats</v>
      </c>
      <c r="G811" t="s">
        <v>18145</v>
      </c>
    </row>
    <row r="812" spans="1:7" x14ac:dyDescent="0.25">
      <c r="A812" t="s">
        <v>17822</v>
      </c>
      <c r="B812" t="s">
        <v>17169</v>
      </c>
      <c r="C812">
        <f t="shared" si="54"/>
        <v>9</v>
      </c>
      <c r="D812">
        <f t="shared" si="53"/>
        <v>22</v>
      </c>
      <c r="E812">
        <f t="shared" si="55"/>
        <v>13</v>
      </c>
      <c r="F812" t="str">
        <f t="shared" si="56"/>
        <v>Dont Differes</v>
      </c>
      <c r="G812" t="s">
        <v>18146</v>
      </c>
    </row>
    <row r="813" spans="1:7" x14ac:dyDescent="0.25">
      <c r="A813" t="s">
        <v>17823</v>
      </c>
      <c r="B813" t="s">
        <v>17170</v>
      </c>
      <c r="C813">
        <f t="shared" si="54"/>
        <v>9</v>
      </c>
      <c r="D813">
        <f t="shared" si="53"/>
        <v>14</v>
      </c>
      <c r="E813">
        <f t="shared" si="55"/>
        <v>5</v>
      </c>
      <c r="F813" t="str">
        <f t="shared" si="56"/>
        <v>Rembt</v>
      </c>
      <c r="G813" t="s">
        <v>18148</v>
      </c>
    </row>
    <row r="814" spans="1:7" x14ac:dyDescent="0.25">
      <c r="A814" t="s">
        <v>17824</v>
      </c>
      <c r="B814" t="s">
        <v>17171</v>
      </c>
      <c r="C814">
        <f t="shared" si="54"/>
        <v>9</v>
      </c>
      <c r="D814">
        <f t="shared" si="53"/>
        <v>17</v>
      </c>
      <c r="E814">
        <f t="shared" si="55"/>
        <v>8</v>
      </c>
      <c r="F814" t="str">
        <f t="shared" si="56"/>
        <v>Annulees</v>
      </c>
      <c r="G814" t="s">
        <v>18147</v>
      </c>
    </row>
    <row r="815" spans="1:7" x14ac:dyDescent="0.25">
      <c r="A815" t="s">
        <v>17825</v>
      </c>
      <c r="B815" t="s">
        <v>17172</v>
      </c>
      <c r="C815">
        <f t="shared" si="54"/>
        <v>9</v>
      </c>
      <c r="D815">
        <f t="shared" si="53"/>
        <v>27</v>
      </c>
      <c r="E815">
        <f t="shared" si="55"/>
        <v>18</v>
      </c>
      <c r="F815" t="str">
        <f t="shared" si="56"/>
        <v>TICKET A CONSERVER</v>
      </c>
      <c r="G815" t="s">
        <v>18153</v>
      </c>
    </row>
    <row r="816" spans="1:7" x14ac:dyDescent="0.25">
      <c r="A816" t="s">
        <v>17826</v>
      </c>
      <c r="B816" t="s">
        <v>17173</v>
      </c>
      <c r="C816">
        <f t="shared" si="54"/>
        <v>9</v>
      </c>
      <c r="D816">
        <f t="shared" si="53"/>
        <v>21</v>
      </c>
      <c r="E816">
        <f t="shared" si="55"/>
        <v>12</v>
      </c>
      <c r="F816" t="str">
        <f t="shared" si="56"/>
        <v>Type de Site</v>
      </c>
      <c r="G816" t="s">
        <v>18245</v>
      </c>
    </row>
    <row r="817" spans="1:7" x14ac:dyDescent="0.25">
      <c r="A817" t="s">
        <v>17827</v>
      </c>
      <c r="B817" t="s">
        <v>17174</v>
      </c>
      <c r="C817">
        <f t="shared" si="54"/>
        <v>9</v>
      </c>
      <c r="D817">
        <f t="shared" si="53"/>
        <v>10</v>
      </c>
      <c r="E817">
        <f t="shared" si="55"/>
        <v>1</v>
      </c>
      <c r="F817" t="str">
        <f t="shared" si="56"/>
        <v>A</v>
      </c>
      <c r="G817" t="s">
        <v>2</v>
      </c>
    </row>
    <row r="818" spans="1:7" x14ac:dyDescent="0.25">
      <c r="A818" t="s">
        <v>17828</v>
      </c>
      <c r="B818" t="s">
        <v>17175</v>
      </c>
      <c r="C818">
        <f t="shared" si="54"/>
        <v>9</v>
      </c>
      <c r="D818">
        <f t="shared" si="53"/>
        <v>17</v>
      </c>
      <c r="E818">
        <f t="shared" si="55"/>
        <v>8</v>
      </c>
      <c r="F818" t="str">
        <f t="shared" si="56"/>
        <v>Commerce</v>
      </c>
      <c r="G818" t="s">
        <v>18166</v>
      </c>
    </row>
    <row r="819" spans="1:7" x14ac:dyDescent="0.25">
      <c r="A819" t="s">
        <v>17829</v>
      </c>
      <c r="B819" t="s">
        <v>17176</v>
      </c>
      <c r="C819">
        <f t="shared" si="54"/>
        <v>9</v>
      </c>
      <c r="D819">
        <f t="shared" si="53"/>
        <v>22</v>
      </c>
      <c r="E819">
        <f t="shared" si="55"/>
        <v>13</v>
      </c>
      <c r="F819" t="str">
        <f t="shared" si="56"/>
        <v>Type paiement</v>
      </c>
      <c r="G819" t="s">
        <v>18141</v>
      </c>
    </row>
    <row r="820" spans="1:7" x14ac:dyDescent="0.25">
      <c r="A820" t="s">
        <v>17830</v>
      </c>
      <c r="B820" t="s">
        <v>17177</v>
      </c>
      <c r="C820">
        <f t="shared" si="54"/>
        <v>9</v>
      </c>
      <c r="D820">
        <f t="shared" si="53"/>
        <v>36</v>
      </c>
      <c r="E820">
        <f t="shared" si="55"/>
        <v>27</v>
      </c>
      <c r="F820" t="str">
        <f t="shared" si="56"/>
        <v>PAS DE FICHIER TRANSACTIONS</v>
      </c>
      <c r="G820" t="s">
        <v>18246</v>
      </c>
    </row>
    <row r="821" spans="1:7" x14ac:dyDescent="0.25">
      <c r="A821" t="s">
        <v>17831</v>
      </c>
      <c r="B821" t="s">
        <v>17178</v>
      </c>
      <c r="C821">
        <f t="shared" si="54"/>
        <v>9</v>
      </c>
      <c r="D821">
        <f t="shared" si="53"/>
        <v>18</v>
      </c>
      <c r="E821">
        <f t="shared" si="55"/>
        <v>9</v>
      </c>
      <c r="F821" t="str">
        <f t="shared" si="56"/>
        <v>CAISSIERE</v>
      </c>
      <c r="G821" t="s">
        <v>18247</v>
      </c>
    </row>
    <row r="822" spans="1:7" x14ac:dyDescent="0.25">
      <c r="C822" t="e">
        <f t="shared" si="54"/>
        <v>#VALUE!</v>
      </c>
      <c r="D822">
        <f t="shared" si="53"/>
        <v>0</v>
      </c>
      <c r="E822" t="e">
        <f t="shared" si="55"/>
        <v>#VALUE!</v>
      </c>
      <c r="F822" t="e">
        <f t="shared" si="56"/>
        <v>#VALUE!</v>
      </c>
    </row>
    <row r="823" spans="1:7" x14ac:dyDescent="0.25">
      <c r="A823" t="s">
        <v>17832</v>
      </c>
      <c r="B823" t="s">
        <v>17179</v>
      </c>
      <c r="C823">
        <f t="shared" si="54"/>
        <v>6</v>
      </c>
      <c r="D823">
        <f t="shared" si="53"/>
        <v>12</v>
      </c>
      <c r="E823">
        <f t="shared" si="55"/>
        <v>6</v>
      </c>
      <c r="F823" t="str">
        <f t="shared" si="56"/>
        <v>TICKET</v>
      </c>
      <c r="G823" t="s">
        <v>18248</v>
      </c>
    </row>
    <row r="824" spans="1:7" x14ac:dyDescent="0.25">
      <c r="C824" t="e">
        <f t="shared" si="54"/>
        <v>#VALUE!</v>
      </c>
      <c r="D824">
        <f t="shared" si="53"/>
        <v>0</v>
      </c>
      <c r="E824" t="e">
        <f t="shared" si="55"/>
        <v>#VALUE!</v>
      </c>
      <c r="F824" t="e">
        <f t="shared" si="56"/>
        <v>#VALUE!</v>
      </c>
    </row>
    <row r="825" spans="1:7" x14ac:dyDescent="0.25">
      <c r="A825" t="s">
        <v>17833</v>
      </c>
      <c r="B825" t="s">
        <v>17180</v>
      </c>
      <c r="C825">
        <f t="shared" si="54"/>
        <v>22</v>
      </c>
      <c r="D825">
        <f t="shared" si="53"/>
        <v>34</v>
      </c>
      <c r="E825">
        <f t="shared" si="55"/>
        <v>12</v>
      </c>
      <c r="F825" t="str">
        <f t="shared" si="56"/>
        <v>Product list</v>
      </c>
      <c r="G825" t="s">
        <v>18249</v>
      </c>
    </row>
    <row r="826" spans="1:7" x14ac:dyDescent="0.25">
      <c r="A826" t="s">
        <v>17834</v>
      </c>
      <c r="B826" t="s">
        <v>17181</v>
      </c>
      <c r="C826">
        <f t="shared" si="54"/>
        <v>20</v>
      </c>
      <c r="D826">
        <f t="shared" ref="D826:D889" si="57">LEN(A826)</f>
        <v>32</v>
      </c>
      <c r="E826">
        <f t="shared" si="55"/>
        <v>12</v>
      </c>
      <c r="F826" t="str">
        <f t="shared" si="56"/>
        <v>Code produit</v>
      </c>
      <c r="G826" t="s">
        <v>18250</v>
      </c>
    </row>
    <row r="827" spans="1:7" x14ac:dyDescent="0.25">
      <c r="A827" t="s">
        <v>17835</v>
      </c>
      <c r="B827" t="s">
        <v>17182</v>
      </c>
      <c r="C827">
        <f t="shared" si="54"/>
        <v>17</v>
      </c>
      <c r="D827">
        <f t="shared" si="57"/>
        <v>32</v>
      </c>
      <c r="E827">
        <f t="shared" si="55"/>
        <v>15</v>
      </c>
      <c r="F827" t="str">
        <f t="shared" si="56"/>
        <v>Famille produit</v>
      </c>
      <c r="G827" t="s">
        <v>18251</v>
      </c>
    </row>
    <row r="828" spans="1:7" x14ac:dyDescent="0.25">
      <c r="A828" t="s">
        <v>17836</v>
      </c>
      <c r="B828" t="s">
        <v>17183</v>
      </c>
      <c r="C828">
        <f t="shared" si="54"/>
        <v>15</v>
      </c>
      <c r="D828">
        <f t="shared" si="57"/>
        <v>27</v>
      </c>
      <c r="E828">
        <f t="shared" si="55"/>
        <v>12</v>
      </c>
      <c r="F828" t="str">
        <f t="shared" si="56"/>
        <v>Type produit</v>
      </c>
      <c r="G828" t="s">
        <v>18252</v>
      </c>
    </row>
    <row r="829" spans="1:7" x14ac:dyDescent="0.25">
      <c r="A829" t="s">
        <v>17837</v>
      </c>
      <c r="B829" t="s">
        <v>17184</v>
      </c>
      <c r="C829">
        <f t="shared" ref="C829:C892" si="58">SEARCH(":",A829,1)</f>
        <v>14</v>
      </c>
      <c r="D829">
        <f t="shared" si="57"/>
        <v>31</v>
      </c>
      <c r="E829">
        <f t="shared" ref="E829:E892" si="59">D829-C829</f>
        <v>17</v>
      </c>
      <c r="F829" t="str">
        <f t="shared" ref="F829:F892" si="60">RIGHT(A829,E829)</f>
        <v>Categorie produit</v>
      </c>
      <c r="G829" t="s">
        <v>18253</v>
      </c>
    </row>
    <row r="830" spans="1:7" x14ac:dyDescent="0.25">
      <c r="A830" t="s">
        <v>17838</v>
      </c>
      <c r="B830" t="s">
        <v>17185</v>
      </c>
      <c r="C830">
        <f t="shared" si="58"/>
        <v>20</v>
      </c>
      <c r="D830">
        <f t="shared" si="57"/>
        <v>32</v>
      </c>
      <c r="E830">
        <f t="shared" si="59"/>
        <v>12</v>
      </c>
      <c r="F830" t="str">
        <f t="shared" si="60"/>
        <v>Unite mesure</v>
      </c>
      <c r="G830" t="s">
        <v>18254</v>
      </c>
    </row>
    <row r="831" spans="1:7" x14ac:dyDescent="0.25">
      <c r="A831" t="s">
        <v>17839</v>
      </c>
      <c r="B831" t="s">
        <v>17186</v>
      </c>
      <c r="C831">
        <f t="shared" si="58"/>
        <v>21</v>
      </c>
      <c r="D831">
        <f t="shared" si="57"/>
        <v>33</v>
      </c>
      <c r="E831">
        <f t="shared" si="59"/>
        <v>12</v>
      </c>
      <c r="F831" t="str">
        <f t="shared" si="60"/>
        <v>Prix produit</v>
      </c>
      <c r="G831" t="s">
        <v>18255</v>
      </c>
    </row>
    <row r="832" spans="1:7" x14ac:dyDescent="0.25">
      <c r="A832" t="s">
        <v>17840</v>
      </c>
      <c r="B832" t="s">
        <v>17187</v>
      </c>
      <c r="C832">
        <f t="shared" si="58"/>
        <v>19</v>
      </c>
      <c r="D832">
        <f t="shared" si="57"/>
        <v>27</v>
      </c>
      <c r="E832">
        <f t="shared" si="59"/>
        <v>8</v>
      </c>
      <c r="F832" t="str">
        <f t="shared" si="60"/>
        <v>Code TVA</v>
      </c>
      <c r="G832" t="s">
        <v>18256</v>
      </c>
    </row>
    <row r="833" spans="1:7" x14ac:dyDescent="0.25">
      <c r="A833" t="s">
        <v>17841</v>
      </c>
      <c r="B833" t="s">
        <v>17188</v>
      </c>
      <c r="C833">
        <f t="shared" si="58"/>
        <v>19</v>
      </c>
      <c r="D833">
        <f t="shared" si="57"/>
        <v>30</v>
      </c>
      <c r="E833">
        <f t="shared" si="59"/>
        <v>11</v>
      </c>
      <c r="F833" t="str">
        <f t="shared" si="60"/>
        <v>Donnees add</v>
      </c>
      <c r="G833" t="s">
        <v>18257</v>
      </c>
    </row>
    <row r="834" spans="1:7" x14ac:dyDescent="0.25">
      <c r="C834" t="e">
        <f t="shared" si="58"/>
        <v>#VALUE!</v>
      </c>
      <c r="D834">
        <f t="shared" si="57"/>
        <v>0</v>
      </c>
      <c r="E834" t="e">
        <f t="shared" si="59"/>
        <v>#VALUE!</v>
      </c>
      <c r="F834" t="e">
        <f t="shared" si="60"/>
        <v>#VALUE!</v>
      </c>
    </row>
    <row r="835" spans="1:7" x14ac:dyDescent="0.25">
      <c r="A835" t="s">
        <v>17842</v>
      </c>
      <c r="B835" t="s">
        <v>17189</v>
      </c>
      <c r="C835">
        <f t="shared" si="58"/>
        <v>23</v>
      </c>
      <c r="D835">
        <f t="shared" si="57"/>
        <v>32</v>
      </c>
      <c r="E835">
        <f t="shared" si="59"/>
        <v>9</v>
      </c>
      <c r="F835" t="str">
        <f t="shared" si="60"/>
        <v>Table TVA</v>
      </c>
      <c r="G835" t="s">
        <v>18258</v>
      </c>
    </row>
    <row r="836" spans="1:7" x14ac:dyDescent="0.25">
      <c r="A836" t="s">
        <v>17843</v>
      </c>
      <c r="B836" t="s">
        <v>17190</v>
      </c>
      <c r="C836">
        <f t="shared" si="58"/>
        <v>16</v>
      </c>
      <c r="D836">
        <f t="shared" si="57"/>
        <v>24</v>
      </c>
      <c r="E836">
        <f t="shared" si="59"/>
        <v>8</v>
      </c>
      <c r="F836" t="str">
        <f t="shared" si="60"/>
        <v>Code TVA</v>
      </c>
      <c r="G836" t="s">
        <v>18256</v>
      </c>
    </row>
    <row r="837" spans="1:7" x14ac:dyDescent="0.25">
      <c r="A837" t="s">
        <v>17844</v>
      </c>
      <c r="B837" t="s">
        <v>17191</v>
      </c>
      <c r="C837">
        <f t="shared" si="58"/>
        <v>18</v>
      </c>
      <c r="D837">
        <f t="shared" si="57"/>
        <v>28</v>
      </c>
      <c r="E837">
        <f t="shared" si="59"/>
        <v>10</v>
      </c>
      <c r="F837" t="str">
        <f t="shared" si="60"/>
        <v>Lettre TVA</v>
      </c>
      <c r="G837" t="s">
        <v>18259</v>
      </c>
    </row>
    <row r="838" spans="1:7" x14ac:dyDescent="0.25">
      <c r="A838" t="s">
        <v>17845</v>
      </c>
      <c r="B838" t="s">
        <v>17192</v>
      </c>
      <c r="C838">
        <f t="shared" si="58"/>
        <v>16</v>
      </c>
      <c r="D838">
        <f t="shared" si="57"/>
        <v>24</v>
      </c>
      <c r="E838">
        <f t="shared" si="59"/>
        <v>8</v>
      </c>
      <c r="F838" t="str">
        <f t="shared" si="60"/>
        <v>Taux TVA</v>
      </c>
      <c r="G838" t="s">
        <v>18260</v>
      </c>
    </row>
    <row r="839" spans="1:7" x14ac:dyDescent="0.25">
      <c r="A839" t="s">
        <v>17846</v>
      </c>
      <c r="B839" t="s">
        <v>17193</v>
      </c>
      <c r="C839">
        <f t="shared" si="58"/>
        <v>22</v>
      </c>
      <c r="D839">
        <f t="shared" si="57"/>
        <v>30</v>
      </c>
      <c r="E839">
        <f t="shared" si="59"/>
        <v>8</v>
      </c>
      <c r="F839" t="str">
        <f t="shared" si="60"/>
        <v>Date TVA</v>
      </c>
      <c r="G839" t="s">
        <v>18261</v>
      </c>
    </row>
    <row r="840" spans="1:7" x14ac:dyDescent="0.25">
      <c r="A840" t="s">
        <v>17847</v>
      </c>
      <c r="B840" t="s">
        <v>17194</v>
      </c>
      <c r="C840">
        <f t="shared" si="58"/>
        <v>20</v>
      </c>
      <c r="D840">
        <f t="shared" si="57"/>
        <v>32</v>
      </c>
      <c r="E840">
        <f t="shared" si="59"/>
        <v>12</v>
      </c>
      <c r="F840" t="str">
        <f t="shared" si="60"/>
        <v>Fin Date TVA</v>
      </c>
      <c r="G840" t="s">
        <v>18262</v>
      </c>
    </row>
    <row r="841" spans="1:7" x14ac:dyDescent="0.25">
      <c r="A841" t="s">
        <v>17848</v>
      </c>
      <c r="B841" t="s">
        <v>17195</v>
      </c>
      <c r="C841">
        <f t="shared" si="58"/>
        <v>20</v>
      </c>
      <c r="D841">
        <f t="shared" si="57"/>
        <v>32</v>
      </c>
      <c r="E841">
        <f t="shared" si="59"/>
        <v>12</v>
      </c>
      <c r="F841" t="str">
        <f t="shared" si="60"/>
        <v>Add Data TVA</v>
      </c>
      <c r="G841" t="s">
        <v>18263</v>
      </c>
    </row>
    <row r="842" spans="1:7" x14ac:dyDescent="0.25">
      <c r="C842" t="e">
        <f t="shared" si="58"/>
        <v>#VALUE!</v>
      </c>
      <c r="D842">
        <f t="shared" si="57"/>
        <v>0</v>
      </c>
      <c r="E842" t="e">
        <f t="shared" si="59"/>
        <v>#VALUE!</v>
      </c>
      <c r="F842" t="e">
        <f t="shared" si="60"/>
        <v>#VALUE!</v>
      </c>
    </row>
    <row r="843" spans="1:7" x14ac:dyDescent="0.25">
      <c r="A843" t="s">
        <v>17849</v>
      </c>
      <c r="B843" t="s">
        <v>17196</v>
      </c>
      <c r="C843">
        <f t="shared" si="58"/>
        <v>22</v>
      </c>
      <c r="D843">
        <f t="shared" si="57"/>
        <v>31</v>
      </c>
      <c r="E843">
        <f t="shared" si="59"/>
        <v>9</v>
      </c>
      <c r="F843" t="str">
        <f t="shared" si="60"/>
        <v>Res Title</v>
      </c>
      <c r="G843" t="s">
        <v>18264</v>
      </c>
    </row>
    <row r="844" spans="1:7" x14ac:dyDescent="0.25">
      <c r="A844" t="s">
        <v>17850</v>
      </c>
      <c r="B844" t="s">
        <v>17197</v>
      </c>
      <c r="C844">
        <f t="shared" si="58"/>
        <v>19</v>
      </c>
      <c r="D844">
        <f t="shared" si="57"/>
        <v>27</v>
      </c>
      <c r="E844">
        <f t="shared" si="59"/>
        <v>8</v>
      </c>
      <c r="F844" t="str">
        <f t="shared" si="60"/>
        <v>App Code</v>
      </c>
      <c r="G844" t="s">
        <v>18265</v>
      </c>
    </row>
    <row r="845" spans="1:7" x14ac:dyDescent="0.25">
      <c r="A845" t="s">
        <v>17851</v>
      </c>
      <c r="B845" t="s">
        <v>17198</v>
      </c>
      <c r="C845">
        <f t="shared" si="58"/>
        <v>20</v>
      </c>
      <c r="D845">
        <f t="shared" si="57"/>
        <v>29</v>
      </c>
      <c r="E845">
        <f t="shared" si="59"/>
        <v>9</v>
      </c>
      <c r="F845" t="str">
        <f t="shared" si="60"/>
        <v>Prod Code</v>
      </c>
      <c r="G845" t="s">
        <v>18266</v>
      </c>
    </row>
    <row r="846" spans="1:7" x14ac:dyDescent="0.25">
      <c r="A846" t="s">
        <v>17852</v>
      </c>
      <c r="B846" t="s">
        <v>17199</v>
      </c>
      <c r="C846">
        <f t="shared" si="58"/>
        <v>19</v>
      </c>
      <c r="D846">
        <f t="shared" si="57"/>
        <v>27</v>
      </c>
      <c r="E846">
        <f t="shared" si="59"/>
        <v>8</v>
      </c>
      <c r="F846" t="str">
        <f t="shared" si="60"/>
        <v>Spe Code</v>
      </c>
      <c r="G846" t="s">
        <v>18267</v>
      </c>
    </row>
    <row r="847" spans="1:7" x14ac:dyDescent="0.25">
      <c r="A847" t="s">
        <v>17853</v>
      </c>
      <c r="B847" t="s">
        <v>17200</v>
      </c>
      <c r="C847">
        <f t="shared" si="58"/>
        <v>20</v>
      </c>
      <c r="D847">
        <f t="shared" si="57"/>
        <v>26</v>
      </c>
      <c r="E847">
        <f t="shared" si="59"/>
        <v>6</v>
      </c>
      <c r="F847" t="str">
        <f t="shared" si="60"/>
        <v>Code 1</v>
      </c>
      <c r="G847" t="s">
        <v>18268</v>
      </c>
    </row>
    <row r="848" spans="1:7" x14ac:dyDescent="0.25">
      <c r="A848" t="s">
        <v>17854</v>
      </c>
      <c r="B848" t="s">
        <v>17201</v>
      </c>
      <c r="C848">
        <f t="shared" si="58"/>
        <v>20</v>
      </c>
      <c r="D848">
        <f t="shared" si="57"/>
        <v>26</v>
      </c>
      <c r="E848">
        <f t="shared" si="59"/>
        <v>6</v>
      </c>
      <c r="F848" t="str">
        <f t="shared" si="60"/>
        <v>Code 2</v>
      </c>
      <c r="G848" t="s">
        <v>18269</v>
      </c>
    </row>
    <row r="849" spans="1:7" x14ac:dyDescent="0.25">
      <c r="C849" t="e">
        <f t="shared" si="58"/>
        <v>#VALUE!</v>
      </c>
      <c r="D849">
        <f t="shared" si="57"/>
        <v>0</v>
      </c>
      <c r="E849" t="e">
        <f t="shared" si="59"/>
        <v>#VALUE!</v>
      </c>
      <c r="F849" t="e">
        <f t="shared" si="60"/>
        <v>#VALUE!</v>
      </c>
    </row>
    <row r="850" spans="1:7" x14ac:dyDescent="0.25">
      <c r="A850" t="s">
        <v>17855</v>
      </c>
      <c r="B850" t="s">
        <v>17202</v>
      </c>
      <c r="C850">
        <f t="shared" si="58"/>
        <v>22</v>
      </c>
      <c r="D850">
        <f t="shared" si="57"/>
        <v>32</v>
      </c>
      <c r="E850">
        <f t="shared" si="59"/>
        <v>10</v>
      </c>
      <c r="F850" t="str">
        <f t="shared" si="60"/>
        <v>Prod Title</v>
      </c>
      <c r="G850" t="s">
        <v>18270</v>
      </c>
    </row>
    <row r="851" spans="1:7" x14ac:dyDescent="0.25">
      <c r="A851" t="s">
        <v>17856</v>
      </c>
      <c r="B851" t="s">
        <v>17203</v>
      </c>
      <c r="C851">
        <f t="shared" si="58"/>
        <v>20</v>
      </c>
      <c r="D851">
        <f t="shared" si="57"/>
        <v>29</v>
      </c>
      <c r="E851">
        <f t="shared" si="59"/>
        <v>9</v>
      </c>
      <c r="F851" t="str">
        <f t="shared" si="60"/>
        <v>Prod Code</v>
      </c>
      <c r="G851" t="s">
        <v>18266</v>
      </c>
    </row>
    <row r="852" spans="1:7" x14ac:dyDescent="0.25">
      <c r="A852" t="s">
        <v>17857</v>
      </c>
      <c r="B852" t="s">
        <v>17204</v>
      </c>
      <c r="C852">
        <f t="shared" si="58"/>
        <v>20</v>
      </c>
      <c r="D852">
        <f t="shared" si="57"/>
        <v>29</v>
      </c>
      <c r="E852">
        <f t="shared" si="59"/>
        <v>9</v>
      </c>
      <c r="F852" t="str">
        <f t="shared" si="60"/>
        <v>Code Lang</v>
      </c>
      <c r="G852" t="s">
        <v>18271</v>
      </c>
    </row>
    <row r="853" spans="1:7" x14ac:dyDescent="0.25">
      <c r="A853" t="s">
        <v>17858</v>
      </c>
      <c r="B853" t="s">
        <v>17205</v>
      </c>
      <c r="C853">
        <f t="shared" si="58"/>
        <v>19</v>
      </c>
      <c r="D853">
        <f t="shared" si="57"/>
        <v>27</v>
      </c>
      <c r="E853">
        <f t="shared" si="59"/>
        <v>8</v>
      </c>
      <c r="F853" t="str">
        <f t="shared" si="60"/>
        <v>Abr Lang</v>
      </c>
      <c r="G853" t="s">
        <v>18272</v>
      </c>
    </row>
    <row r="854" spans="1:7" x14ac:dyDescent="0.25">
      <c r="A854" t="s">
        <v>17859</v>
      </c>
      <c r="B854" t="s">
        <v>17206</v>
      </c>
      <c r="C854">
        <f t="shared" si="58"/>
        <v>20</v>
      </c>
      <c r="D854">
        <f t="shared" si="57"/>
        <v>29</v>
      </c>
      <c r="E854">
        <f t="shared" si="59"/>
        <v>9</v>
      </c>
      <c r="F854" t="str">
        <f t="shared" si="60"/>
        <v>Short Lib</v>
      </c>
      <c r="G854" t="s">
        <v>18273</v>
      </c>
    </row>
    <row r="855" spans="1:7" x14ac:dyDescent="0.25">
      <c r="A855" t="s">
        <v>17860</v>
      </c>
      <c r="B855" t="s">
        <v>17207</v>
      </c>
      <c r="C855">
        <f t="shared" si="58"/>
        <v>19</v>
      </c>
      <c r="D855">
        <f t="shared" si="57"/>
        <v>27</v>
      </c>
      <c r="E855">
        <f t="shared" si="59"/>
        <v>8</v>
      </c>
      <c r="F855" t="str">
        <f t="shared" si="60"/>
        <v>Long Lib</v>
      </c>
      <c r="G855" t="s">
        <v>18274</v>
      </c>
    </row>
    <row r="856" spans="1:7" x14ac:dyDescent="0.25">
      <c r="C856" t="e">
        <f t="shared" si="58"/>
        <v>#VALUE!</v>
      </c>
      <c r="D856">
        <f t="shared" si="57"/>
        <v>0</v>
      </c>
      <c r="E856" t="e">
        <f t="shared" si="59"/>
        <v>#VALUE!</v>
      </c>
      <c r="F856" t="e">
        <f t="shared" si="60"/>
        <v>#VALUE!</v>
      </c>
    </row>
    <row r="857" spans="1:7" x14ac:dyDescent="0.25">
      <c r="A857" t="s">
        <v>17861</v>
      </c>
      <c r="B857" t="s">
        <v>17208</v>
      </c>
      <c r="C857">
        <f t="shared" si="58"/>
        <v>21</v>
      </c>
      <c r="D857">
        <f t="shared" si="57"/>
        <v>28</v>
      </c>
      <c r="E857">
        <f t="shared" si="59"/>
        <v>7</v>
      </c>
      <c r="F857" t="str">
        <f t="shared" si="60"/>
        <v>Pay Cfg</v>
      </c>
      <c r="G857" t="s">
        <v>18275</v>
      </c>
    </row>
    <row r="858" spans="1:7" x14ac:dyDescent="0.25">
      <c r="A858" t="s">
        <v>17862</v>
      </c>
      <c r="B858" t="s">
        <v>17209</v>
      </c>
      <c r="C858">
        <f t="shared" si="58"/>
        <v>18</v>
      </c>
      <c r="D858">
        <f t="shared" si="57"/>
        <v>30</v>
      </c>
      <c r="E858">
        <f t="shared" si="59"/>
        <v>12</v>
      </c>
      <c r="F858" t="str">
        <f t="shared" si="60"/>
        <v>Cfg App Code</v>
      </c>
      <c r="G858" t="s">
        <v>18276</v>
      </c>
    </row>
    <row r="859" spans="1:7" x14ac:dyDescent="0.25">
      <c r="A859" t="s">
        <v>17863</v>
      </c>
      <c r="B859" t="s">
        <v>17210</v>
      </c>
      <c r="C859">
        <f t="shared" si="58"/>
        <v>22</v>
      </c>
      <c r="D859">
        <f t="shared" si="57"/>
        <v>31</v>
      </c>
      <c r="E859">
        <f t="shared" si="59"/>
        <v>9</v>
      </c>
      <c r="F859" t="str">
        <f t="shared" si="60"/>
        <v>Voice Ref</v>
      </c>
      <c r="G859" t="s">
        <v>18277</v>
      </c>
    </row>
    <row r="860" spans="1:7" x14ac:dyDescent="0.25">
      <c r="A860" t="s">
        <v>17864</v>
      </c>
      <c r="B860" t="s">
        <v>17211</v>
      </c>
      <c r="C860">
        <f t="shared" si="58"/>
        <v>23</v>
      </c>
      <c r="D860">
        <f t="shared" si="57"/>
        <v>36</v>
      </c>
      <c r="E860">
        <f t="shared" si="59"/>
        <v>13</v>
      </c>
      <c r="F860" t="str">
        <f t="shared" si="60"/>
        <v>Voice Ref Flo</v>
      </c>
      <c r="G860" t="s">
        <v>18278</v>
      </c>
    </row>
    <row r="861" spans="1:7" x14ac:dyDescent="0.25">
      <c r="A861" t="s">
        <v>17865</v>
      </c>
      <c r="B861" t="s">
        <v>17212</v>
      </c>
      <c r="C861">
        <f t="shared" si="58"/>
        <v>22</v>
      </c>
      <c r="D861">
        <f t="shared" si="57"/>
        <v>34</v>
      </c>
      <c r="E861">
        <f t="shared" si="59"/>
        <v>12</v>
      </c>
      <c r="F861" t="str">
        <f t="shared" si="60"/>
        <v>Online Floor</v>
      </c>
      <c r="G861" t="s">
        <v>18279</v>
      </c>
    </row>
    <row r="862" spans="1:7" x14ac:dyDescent="0.25">
      <c r="A862" t="s">
        <v>17866</v>
      </c>
      <c r="B862" t="s">
        <v>17213</v>
      </c>
      <c r="C862">
        <f t="shared" si="58"/>
        <v>23</v>
      </c>
      <c r="D862">
        <f t="shared" si="57"/>
        <v>32</v>
      </c>
      <c r="E862">
        <f t="shared" si="59"/>
        <v>9</v>
      </c>
      <c r="F862" t="str">
        <f t="shared" si="60"/>
        <v>Pin Floor</v>
      </c>
      <c r="G862" t="s">
        <v>18280</v>
      </c>
    </row>
    <row r="863" spans="1:7" x14ac:dyDescent="0.25">
      <c r="A863" t="s">
        <v>17867</v>
      </c>
      <c r="B863" t="s">
        <v>17214</v>
      </c>
      <c r="C863">
        <f t="shared" si="58"/>
        <v>20</v>
      </c>
      <c r="D863">
        <f t="shared" si="57"/>
        <v>26</v>
      </c>
      <c r="E863">
        <f t="shared" si="59"/>
        <v>6</v>
      </c>
      <c r="F863" t="str">
        <f t="shared" si="60"/>
        <v>Pay OK</v>
      </c>
      <c r="G863" t="s">
        <v>18281</v>
      </c>
    </row>
    <row r="864" spans="1:7" x14ac:dyDescent="0.25">
      <c r="A864" t="s">
        <v>17868</v>
      </c>
      <c r="B864" t="s">
        <v>17215</v>
      </c>
      <c r="C864">
        <f t="shared" si="58"/>
        <v>20</v>
      </c>
      <c r="D864">
        <f t="shared" si="57"/>
        <v>26</v>
      </c>
      <c r="E864">
        <f t="shared" si="59"/>
        <v>6</v>
      </c>
      <c r="F864" t="str">
        <f t="shared" si="60"/>
        <v>Ref OK</v>
      </c>
      <c r="G864" t="s">
        <v>18282</v>
      </c>
    </row>
    <row r="865" spans="1:7" x14ac:dyDescent="0.25">
      <c r="A865" t="s">
        <v>17869</v>
      </c>
      <c r="B865" t="s">
        <v>17216</v>
      </c>
      <c r="C865">
        <f t="shared" si="58"/>
        <v>20</v>
      </c>
      <c r="D865">
        <f t="shared" si="57"/>
        <v>26</v>
      </c>
      <c r="E865">
        <f t="shared" si="59"/>
        <v>6</v>
      </c>
      <c r="F865" t="str">
        <f t="shared" si="60"/>
        <v>Rev OK</v>
      </c>
      <c r="G865" t="s">
        <v>18283</v>
      </c>
    </row>
    <row r="866" spans="1:7" x14ac:dyDescent="0.25">
      <c r="A866" t="s">
        <v>17870</v>
      </c>
      <c r="B866" t="s">
        <v>17217</v>
      </c>
      <c r="C866">
        <f t="shared" si="58"/>
        <v>20</v>
      </c>
      <c r="D866">
        <f t="shared" si="57"/>
        <v>26</v>
      </c>
      <c r="E866">
        <f t="shared" si="59"/>
        <v>6</v>
      </c>
      <c r="F866" t="str">
        <f t="shared" si="60"/>
        <v>Pre OK</v>
      </c>
      <c r="G866" t="s">
        <v>18284</v>
      </c>
    </row>
    <row r="867" spans="1:7" x14ac:dyDescent="0.25">
      <c r="A867" t="s">
        <v>17871</v>
      </c>
      <c r="B867" t="s">
        <v>17218</v>
      </c>
      <c r="C867">
        <f t="shared" si="58"/>
        <v>24</v>
      </c>
      <c r="D867">
        <f t="shared" si="57"/>
        <v>30</v>
      </c>
      <c r="E867">
        <f t="shared" si="59"/>
        <v>6</v>
      </c>
      <c r="F867" t="str">
        <f t="shared" si="60"/>
        <v>OPT OK</v>
      </c>
      <c r="G867" t="s">
        <v>18285</v>
      </c>
    </row>
    <row r="868" spans="1:7" x14ac:dyDescent="0.25">
      <c r="A868" t="s">
        <v>17872</v>
      </c>
      <c r="B868" t="s">
        <v>17219</v>
      </c>
      <c r="C868">
        <f t="shared" si="58"/>
        <v>24</v>
      </c>
      <c r="D868">
        <f t="shared" si="57"/>
        <v>31</v>
      </c>
      <c r="E868">
        <f t="shared" si="59"/>
        <v>7</v>
      </c>
      <c r="F868" t="str">
        <f t="shared" si="60"/>
        <v>OPT REF</v>
      </c>
      <c r="G868" t="s">
        <v>18286</v>
      </c>
    </row>
    <row r="869" spans="1:7" x14ac:dyDescent="0.25">
      <c r="A869" t="s">
        <v>17873</v>
      </c>
      <c r="B869" t="s">
        <v>17220</v>
      </c>
      <c r="C869">
        <f t="shared" si="58"/>
        <v>24</v>
      </c>
      <c r="D869">
        <f t="shared" si="57"/>
        <v>31</v>
      </c>
      <c r="E869">
        <f t="shared" si="59"/>
        <v>7</v>
      </c>
      <c r="F869" t="str">
        <f t="shared" si="60"/>
        <v>OPT REV</v>
      </c>
      <c r="G869" t="s">
        <v>18287</v>
      </c>
    </row>
    <row r="870" spans="1:7" x14ac:dyDescent="0.25">
      <c r="A870" t="s">
        <v>17874</v>
      </c>
      <c r="B870" t="s">
        <v>17221</v>
      </c>
      <c r="C870">
        <f t="shared" si="58"/>
        <v>24</v>
      </c>
      <c r="D870">
        <f t="shared" si="57"/>
        <v>31</v>
      </c>
      <c r="E870">
        <f t="shared" si="59"/>
        <v>7</v>
      </c>
      <c r="F870" t="str">
        <f t="shared" si="60"/>
        <v>PRE OPT</v>
      </c>
      <c r="G870" t="s">
        <v>18288</v>
      </c>
    </row>
    <row r="871" spans="1:7" x14ac:dyDescent="0.25">
      <c r="A871" t="s">
        <v>17875</v>
      </c>
      <c r="B871" t="s">
        <v>17222</v>
      </c>
      <c r="C871">
        <f t="shared" si="58"/>
        <v>16</v>
      </c>
      <c r="D871">
        <f t="shared" si="57"/>
        <v>26</v>
      </c>
      <c r="E871">
        <f t="shared" si="59"/>
        <v>10</v>
      </c>
      <c r="F871" t="str">
        <f t="shared" si="60"/>
        <v>Cfg Ref OK</v>
      </c>
      <c r="G871" t="s">
        <v>18289</v>
      </c>
    </row>
    <row r="872" spans="1:7" x14ac:dyDescent="0.25">
      <c r="A872" t="s">
        <v>17876</v>
      </c>
      <c r="B872" t="s">
        <v>17223</v>
      </c>
      <c r="C872">
        <f t="shared" si="58"/>
        <v>21</v>
      </c>
      <c r="D872">
        <f t="shared" si="57"/>
        <v>29</v>
      </c>
      <c r="E872">
        <f t="shared" si="59"/>
        <v>8</v>
      </c>
      <c r="F872" t="str">
        <f t="shared" si="60"/>
        <v>Fuel Ref</v>
      </c>
      <c r="G872" t="s">
        <v>18290</v>
      </c>
    </row>
    <row r="873" spans="1:7" x14ac:dyDescent="0.25">
      <c r="A873" t="s">
        <v>17877</v>
      </c>
      <c r="B873" t="s">
        <v>17224</v>
      </c>
      <c r="C873">
        <f t="shared" si="58"/>
        <v>16</v>
      </c>
      <c r="D873">
        <f t="shared" si="57"/>
        <v>26</v>
      </c>
      <c r="E873">
        <f t="shared" si="59"/>
        <v>10</v>
      </c>
      <c r="F873" t="str">
        <f t="shared" si="60"/>
        <v>Cfg Rev OK</v>
      </c>
      <c r="G873" t="s">
        <v>18291</v>
      </c>
    </row>
    <row r="874" spans="1:7" x14ac:dyDescent="0.25">
      <c r="A874" t="s">
        <v>17878</v>
      </c>
      <c r="B874" t="s">
        <v>17225</v>
      </c>
      <c r="C874">
        <f t="shared" si="58"/>
        <v>18</v>
      </c>
      <c r="D874">
        <f t="shared" si="57"/>
        <v>26</v>
      </c>
      <c r="E874">
        <f t="shared" si="59"/>
        <v>8</v>
      </c>
      <c r="F874" t="str">
        <f t="shared" si="60"/>
        <v>Loyal OK</v>
      </c>
      <c r="G874" t="s">
        <v>18292</v>
      </c>
    </row>
    <row r="875" spans="1:7" x14ac:dyDescent="0.25">
      <c r="A875" t="s">
        <v>17879</v>
      </c>
      <c r="B875" t="s">
        <v>17226</v>
      </c>
      <c r="C875">
        <f t="shared" si="58"/>
        <v>20</v>
      </c>
      <c r="D875">
        <f t="shared" si="57"/>
        <v>27</v>
      </c>
      <c r="E875">
        <f t="shared" si="59"/>
        <v>7</v>
      </c>
      <c r="F875" t="str">
        <f t="shared" si="60"/>
        <v>Man PAN</v>
      </c>
      <c r="G875" t="s">
        <v>18293</v>
      </c>
    </row>
    <row r="876" spans="1:7" x14ac:dyDescent="0.25">
      <c r="A876" t="s">
        <v>17880</v>
      </c>
      <c r="B876" t="s">
        <v>17227</v>
      </c>
      <c r="C876">
        <f t="shared" si="58"/>
        <v>22</v>
      </c>
      <c r="D876">
        <f t="shared" si="57"/>
        <v>34</v>
      </c>
      <c r="E876">
        <f t="shared" si="59"/>
        <v>12</v>
      </c>
      <c r="F876" t="str">
        <f t="shared" si="60"/>
        <v>Man Exp Date</v>
      </c>
      <c r="G876" t="s">
        <v>18294</v>
      </c>
    </row>
    <row r="877" spans="1:7" x14ac:dyDescent="0.25">
      <c r="A877" t="s">
        <v>17881</v>
      </c>
      <c r="B877" t="s">
        <v>17228</v>
      </c>
      <c r="C877">
        <f t="shared" si="58"/>
        <v>21</v>
      </c>
      <c r="D877">
        <f t="shared" si="57"/>
        <v>28</v>
      </c>
      <c r="E877">
        <f t="shared" si="59"/>
        <v>7</v>
      </c>
      <c r="F877" t="str">
        <f t="shared" si="60"/>
        <v>IGN PIN</v>
      </c>
      <c r="G877" t="s">
        <v>18295</v>
      </c>
    </row>
    <row r="878" spans="1:7" x14ac:dyDescent="0.25">
      <c r="A878" t="s">
        <v>17882</v>
      </c>
      <c r="B878" t="s">
        <v>17229</v>
      </c>
      <c r="C878">
        <f t="shared" si="58"/>
        <v>23</v>
      </c>
      <c r="D878">
        <f t="shared" si="57"/>
        <v>33</v>
      </c>
      <c r="E878">
        <f t="shared" si="59"/>
        <v>10</v>
      </c>
      <c r="F878" t="str">
        <f t="shared" si="60"/>
        <v>No Usr Imp</v>
      </c>
      <c r="G878" t="s">
        <v>18296</v>
      </c>
    </row>
    <row r="879" spans="1:7" x14ac:dyDescent="0.25">
      <c r="A879" t="s">
        <v>17883</v>
      </c>
      <c r="B879" t="s">
        <v>17230</v>
      </c>
      <c r="C879">
        <f t="shared" si="58"/>
        <v>17</v>
      </c>
      <c r="D879">
        <f t="shared" si="57"/>
        <v>24</v>
      </c>
      <c r="E879">
        <f t="shared" si="59"/>
        <v>7</v>
      </c>
      <c r="F879" t="str">
        <f t="shared" si="60"/>
        <v>Pin Req</v>
      </c>
      <c r="G879" t="s">
        <v>18297</v>
      </c>
    </row>
    <row r="880" spans="1:7" x14ac:dyDescent="0.25">
      <c r="A880" t="s">
        <v>17884</v>
      </c>
      <c r="B880" t="s">
        <v>17231</v>
      </c>
      <c r="C880">
        <f t="shared" si="58"/>
        <v>23</v>
      </c>
      <c r="D880">
        <f t="shared" si="57"/>
        <v>32</v>
      </c>
      <c r="E880">
        <f t="shared" si="59"/>
        <v>9</v>
      </c>
      <c r="F880" t="str">
        <f t="shared" si="60"/>
        <v>No PIN OK</v>
      </c>
      <c r="G880" t="s">
        <v>18298</v>
      </c>
    </row>
    <row r="881" spans="1:7" x14ac:dyDescent="0.25">
      <c r="A881" t="s">
        <v>17885</v>
      </c>
      <c r="B881" t="s">
        <v>17232</v>
      </c>
      <c r="C881">
        <f t="shared" si="58"/>
        <v>21</v>
      </c>
      <c r="D881">
        <f t="shared" si="57"/>
        <v>32</v>
      </c>
      <c r="E881">
        <f t="shared" si="59"/>
        <v>11</v>
      </c>
      <c r="F881" t="str">
        <f t="shared" si="60"/>
        <v>Min Trs AMO</v>
      </c>
      <c r="G881" t="s">
        <v>18299</v>
      </c>
    </row>
    <row r="882" spans="1:7" x14ac:dyDescent="0.25">
      <c r="A882" t="s">
        <v>17886</v>
      </c>
      <c r="B882" t="s">
        <v>17233</v>
      </c>
      <c r="C882">
        <f t="shared" si="58"/>
        <v>21</v>
      </c>
      <c r="D882">
        <f t="shared" si="57"/>
        <v>32</v>
      </c>
      <c r="E882">
        <f t="shared" si="59"/>
        <v>11</v>
      </c>
      <c r="F882" t="str">
        <f t="shared" si="60"/>
        <v>Max Trs AMO</v>
      </c>
      <c r="G882" t="s">
        <v>18300</v>
      </c>
    </row>
    <row r="883" spans="1:7" x14ac:dyDescent="0.25">
      <c r="A883" t="s">
        <v>17887</v>
      </c>
      <c r="B883" t="s">
        <v>17234</v>
      </c>
      <c r="C883">
        <f t="shared" si="58"/>
        <v>21</v>
      </c>
      <c r="D883">
        <f t="shared" si="57"/>
        <v>28</v>
      </c>
      <c r="E883">
        <f t="shared" si="59"/>
        <v>7</v>
      </c>
      <c r="F883" t="str">
        <f t="shared" si="60"/>
        <v>DAY LIM</v>
      </c>
      <c r="G883" t="s">
        <v>18301</v>
      </c>
    </row>
    <row r="884" spans="1:7" x14ac:dyDescent="0.25">
      <c r="A884" t="s">
        <v>17888</v>
      </c>
      <c r="B884" t="s">
        <v>17235</v>
      </c>
      <c r="C884">
        <f t="shared" si="58"/>
        <v>21</v>
      </c>
      <c r="D884">
        <f t="shared" si="57"/>
        <v>28</v>
      </c>
      <c r="E884">
        <f t="shared" si="59"/>
        <v>7</v>
      </c>
      <c r="F884" t="str">
        <f t="shared" si="60"/>
        <v>VOL LIM</v>
      </c>
      <c r="G884" t="s">
        <v>18302</v>
      </c>
    </row>
    <row r="885" spans="1:7" x14ac:dyDescent="0.25">
      <c r="A885" t="s">
        <v>17889</v>
      </c>
      <c r="B885" t="s">
        <v>17236</v>
      </c>
      <c r="C885">
        <f t="shared" si="58"/>
        <v>21</v>
      </c>
      <c r="D885">
        <f t="shared" si="57"/>
        <v>32</v>
      </c>
      <c r="E885">
        <f t="shared" si="59"/>
        <v>11</v>
      </c>
      <c r="F885" t="str">
        <f t="shared" si="60"/>
        <v>Rev Pin Req</v>
      </c>
      <c r="G885" t="s">
        <v>18303</v>
      </c>
    </row>
    <row r="886" spans="1:7" x14ac:dyDescent="0.25">
      <c r="A886" t="s">
        <v>17890</v>
      </c>
      <c r="B886" t="s">
        <v>17237</v>
      </c>
      <c r="C886">
        <f t="shared" si="58"/>
        <v>21</v>
      </c>
      <c r="D886">
        <f t="shared" si="57"/>
        <v>32</v>
      </c>
      <c r="E886">
        <f t="shared" si="59"/>
        <v>11</v>
      </c>
      <c r="F886" t="str">
        <f t="shared" si="60"/>
        <v>Man Pin Req</v>
      </c>
      <c r="G886" t="s">
        <v>18304</v>
      </c>
    </row>
    <row r="887" spans="1:7" x14ac:dyDescent="0.25">
      <c r="A887" t="s">
        <v>17891</v>
      </c>
      <c r="B887" t="s">
        <v>17238</v>
      </c>
      <c r="C887">
        <f t="shared" si="58"/>
        <v>22</v>
      </c>
      <c r="D887">
        <f t="shared" si="57"/>
        <v>34</v>
      </c>
      <c r="E887">
        <f t="shared" si="59"/>
        <v>12</v>
      </c>
      <c r="F887" t="str">
        <f t="shared" si="60"/>
        <v>Amo Conf Req</v>
      </c>
      <c r="G887" t="s">
        <v>18305</v>
      </c>
    </row>
    <row r="888" spans="1:7" x14ac:dyDescent="0.25">
      <c r="A888" t="s">
        <v>17892</v>
      </c>
      <c r="B888" t="s">
        <v>17239</v>
      </c>
      <c r="C888">
        <f t="shared" si="58"/>
        <v>18</v>
      </c>
      <c r="D888">
        <f t="shared" si="57"/>
        <v>26</v>
      </c>
      <c r="E888">
        <f t="shared" si="59"/>
        <v>8</v>
      </c>
      <c r="F888" t="str">
        <f t="shared" si="60"/>
        <v>BL Check</v>
      </c>
      <c r="G888" t="s">
        <v>18306</v>
      </c>
    </row>
    <row r="889" spans="1:7" x14ac:dyDescent="0.25">
      <c r="A889" t="s">
        <v>17893</v>
      </c>
      <c r="B889" t="s">
        <v>17240</v>
      </c>
      <c r="C889">
        <f t="shared" si="58"/>
        <v>22</v>
      </c>
      <c r="D889">
        <f t="shared" si="57"/>
        <v>34</v>
      </c>
      <c r="E889">
        <f t="shared" si="59"/>
        <v>12</v>
      </c>
      <c r="F889" t="str">
        <f t="shared" si="60"/>
        <v>Check Expire</v>
      </c>
      <c r="G889" t="s">
        <v>18307</v>
      </c>
    </row>
    <row r="890" spans="1:7" x14ac:dyDescent="0.25">
      <c r="A890" t="s">
        <v>17894</v>
      </c>
      <c r="B890" t="s">
        <v>17241</v>
      </c>
      <c r="C890">
        <f t="shared" si="58"/>
        <v>24</v>
      </c>
      <c r="D890">
        <f t="shared" ref="D890:D911" si="61">LEN(A890)</f>
        <v>38</v>
      </c>
      <c r="E890">
        <f t="shared" si="59"/>
        <v>14</v>
      </c>
      <c r="F890" t="str">
        <f t="shared" si="60"/>
        <v>Vmax Ful Purch</v>
      </c>
      <c r="G890" t="s">
        <v>18308</v>
      </c>
    </row>
    <row r="891" spans="1:7" x14ac:dyDescent="0.25">
      <c r="A891" t="s">
        <v>17895</v>
      </c>
      <c r="B891" t="s">
        <v>17242</v>
      </c>
      <c r="C891">
        <f t="shared" si="58"/>
        <v>24</v>
      </c>
      <c r="D891">
        <f t="shared" si="61"/>
        <v>39</v>
      </c>
      <c r="E891">
        <f t="shared" si="59"/>
        <v>15</v>
      </c>
      <c r="F891" t="str">
        <f t="shared" si="60"/>
        <v>Vmax NFul Purch</v>
      </c>
      <c r="G891" t="s">
        <v>18309</v>
      </c>
    </row>
    <row r="892" spans="1:7" x14ac:dyDescent="0.25">
      <c r="A892" t="s">
        <v>17896</v>
      </c>
      <c r="B892" t="s">
        <v>17243</v>
      </c>
      <c r="C892">
        <f t="shared" si="58"/>
        <v>23</v>
      </c>
      <c r="D892">
        <f t="shared" si="61"/>
        <v>30</v>
      </c>
      <c r="E892">
        <f t="shared" si="59"/>
        <v>7</v>
      </c>
      <c r="F892" t="str">
        <f t="shared" si="60"/>
        <v>Low Lim</v>
      </c>
      <c r="G892" t="s">
        <v>18310</v>
      </c>
    </row>
    <row r="893" spans="1:7" x14ac:dyDescent="0.25">
      <c r="A893" t="s">
        <v>17897</v>
      </c>
      <c r="B893" t="s">
        <v>17244</v>
      </c>
      <c r="C893">
        <f t="shared" ref="C893:C911" si="62">SEARCH(":",A893,1)</f>
        <v>22</v>
      </c>
      <c r="D893">
        <f t="shared" si="61"/>
        <v>28</v>
      </c>
      <c r="E893">
        <f t="shared" ref="E893:E911" si="63">D893-C893</f>
        <v>6</v>
      </c>
      <c r="F893" t="str">
        <f t="shared" ref="F893:F911" si="64">RIGHT(A893,E893)</f>
        <v>Up Lim</v>
      </c>
      <c r="G893" t="s">
        <v>18311</v>
      </c>
    </row>
    <row r="894" spans="1:7" x14ac:dyDescent="0.25">
      <c r="A894" t="s">
        <v>17898</v>
      </c>
      <c r="B894" t="s">
        <v>17245</v>
      </c>
      <c r="C894">
        <f t="shared" si="62"/>
        <v>22</v>
      </c>
      <c r="D894">
        <f t="shared" si="61"/>
        <v>32</v>
      </c>
      <c r="E894">
        <f t="shared" si="63"/>
        <v>10</v>
      </c>
      <c r="F894" t="str">
        <f t="shared" si="64"/>
        <v>Rest Cod 1</v>
      </c>
      <c r="G894" t="s">
        <v>18312</v>
      </c>
    </row>
    <row r="895" spans="1:7" x14ac:dyDescent="0.25">
      <c r="A895" t="s">
        <v>17899</v>
      </c>
      <c r="B895" t="s">
        <v>17246</v>
      </c>
      <c r="C895">
        <f t="shared" si="62"/>
        <v>22</v>
      </c>
      <c r="D895">
        <f t="shared" si="61"/>
        <v>32</v>
      </c>
      <c r="E895">
        <f t="shared" si="63"/>
        <v>10</v>
      </c>
      <c r="F895" t="str">
        <f t="shared" si="64"/>
        <v>Rest Cod 2</v>
      </c>
      <c r="G895" t="s">
        <v>18313</v>
      </c>
    </row>
    <row r="896" spans="1:7" x14ac:dyDescent="0.25">
      <c r="C896" t="e">
        <f t="shared" si="62"/>
        <v>#VALUE!</v>
      </c>
      <c r="D896">
        <f t="shared" si="61"/>
        <v>0</v>
      </c>
      <c r="E896" t="e">
        <f t="shared" si="63"/>
        <v>#VALUE!</v>
      </c>
      <c r="F896" t="e">
        <f t="shared" si="64"/>
        <v>#VALUE!</v>
      </c>
    </row>
    <row r="897" spans="1:7" x14ac:dyDescent="0.25">
      <c r="A897" t="s">
        <v>17900</v>
      </c>
      <c r="B897" t="s">
        <v>17247</v>
      </c>
      <c r="C897">
        <f t="shared" si="62"/>
        <v>22</v>
      </c>
      <c r="D897">
        <f t="shared" si="61"/>
        <v>36</v>
      </c>
      <c r="E897">
        <f t="shared" si="63"/>
        <v>14</v>
      </c>
      <c r="F897" t="str">
        <f t="shared" si="64"/>
        <v>Tick Opt Title</v>
      </c>
      <c r="G897" t="s">
        <v>18314</v>
      </c>
    </row>
    <row r="898" spans="1:7" x14ac:dyDescent="0.25">
      <c r="A898" t="s">
        <v>17901</v>
      </c>
      <c r="B898" t="s">
        <v>17248</v>
      </c>
      <c r="C898">
        <f t="shared" si="62"/>
        <v>19</v>
      </c>
      <c r="D898">
        <f t="shared" si="61"/>
        <v>31</v>
      </c>
      <c r="E898">
        <f t="shared" si="63"/>
        <v>12</v>
      </c>
      <c r="F898" t="str">
        <f t="shared" si="64"/>
        <v>Opt App Code</v>
      </c>
      <c r="G898" t="s">
        <v>18315</v>
      </c>
    </row>
    <row r="899" spans="1:7" x14ac:dyDescent="0.25">
      <c r="A899" t="s">
        <v>17902</v>
      </c>
      <c r="B899" t="s">
        <v>17249</v>
      </c>
      <c r="C899">
        <f t="shared" si="62"/>
        <v>18</v>
      </c>
      <c r="D899">
        <f t="shared" si="61"/>
        <v>30</v>
      </c>
      <c r="E899">
        <f t="shared" si="63"/>
        <v>12</v>
      </c>
      <c r="F899" t="str">
        <f t="shared" si="64"/>
        <v>Opt Trs Type</v>
      </c>
      <c r="G899" t="s">
        <v>18316</v>
      </c>
    </row>
    <row r="900" spans="1:7" x14ac:dyDescent="0.25">
      <c r="A900" t="s">
        <v>17903</v>
      </c>
      <c r="B900" t="s">
        <v>17250</v>
      </c>
      <c r="C900">
        <f t="shared" si="62"/>
        <v>15</v>
      </c>
      <c r="D900">
        <f t="shared" si="61"/>
        <v>23</v>
      </c>
      <c r="E900">
        <f t="shared" si="63"/>
        <v>8</v>
      </c>
      <c r="F900" t="str">
        <f t="shared" si="64"/>
        <v>Opt Sign</v>
      </c>
      <c r="G900" t="s">
        <v>18317</v>
      </c>
    </row>
    <row r="901" spans="1:7" x14ac:dyDescent="0.25">
      <c r="A901" t="s">
        <v>17904</v>
      </c>
      <c r="B901" t="s">
        <v>17251</v>
      </c>
      <c r="C901">
        <f t="shared" si="62"/>
        <v>16</v>
      </c>
      <c r="D901">
        <f t="shared" si="61"/>
        <v>25</v>
      </c>
      <c r="E901">
        <f t="shared" si="63"/>
        <v>9</v>
      </c>
      <c r="F901" t="str">
        <f t="shared" si="64"/>
        <v>Opt Fleet</v>
      </c>
      <c r="G901" t="s">
        <v>18318</v>
      </c>
    </row>
    <row r="902" spans="1:7" x14ac:dyDescent="0.25">
      <c r="A902" t="s">
        <v>17905</v>
      </c>
      <c r="B902" t="s">
        <v>17252</v>
      </c>
      <c r="C902">
        <f t="shared" si="62"/>
        <v>15</v>
      </c>
      <c r="D902">
        <f t="shared" si="61"/>
        <v>23</v>
      </c>
      <c r="E902">
        <f t="shared" si="63"/>
        <v>8</v>
      </c>
      <c r="F902" t="str">
        <f t="shared" si="64"/>
        <v>Opt Mile</v>
      </c>
      <c r="G902" t="s">
        <v>18319</v>
      </c>
    </row>
    <row r="903" spans="1:7" x14ac:dyDescent="0.25">
      <c r="A903" t="s">
        <v>17906</v>
      </c>
      <c r="B903" t="s">
        <v>17253</v>
      </c>
      <c r="C903">
        <f t="shared" si="62"/>
        <v>13</v>
      </c>
      <c r="D903">
        <f t="shared" si="61"/>
        <v>19</v>
      </c>
      <c r="E903">
        <f t="shared" si="63"/>
        <v>6</v>
      </c>
      <c r="F903" t="str">
        <f t="shared" si="64"/>
        <v>Opt VU</v>
      </c>
      <c r="G903" t="s">
        <v>18320</v>
      </c>
    </row>
    <row r="904" spans="1:7" x14ac:dyDescent="0.25">
      <c r="A904" t="s">
        <v>17907</v>
      </c>
      <c r="B904" t="s">
        <v>17254</v>
      </c>
      <c r="C904">
        <f t="shared" si="62"/>
        <v>17</v>
      </c>
      <c r="D904">
        <f t="shared" si="61"/>
        <v>27</v>
      </c>
      <c r="E904">
        <f t="shared" si="63"/>
        <v>10</v>
      </c>
      <c r="F904" t="str">
        <f t="shared" si="64"/>
        <v>OPT Filler</v>
      </c>
      <c r="G904" t="s">
        <v>18321</v>
      </c>
    </row>
    <row r="905" spans="1:7" x14ac:dyDescent="0.25">
      <c r="C905" t="e">
        <f t="shared" si="62"/>
        <v>#VALUE!</v>
      </c>
      <c r="D905">
        <f t="shared" si="61"/>
        <v>0</v>
      </c>
      <c r="E905" t="e">
        <f t="shared" si="63"/>
        <v>#VALUE!</v>
      </c>
      <c r="F905" t="e">
        <f t="shared" si="64"/>
        <v>#VALUE!</v>
      </c>
    </row>
    <row r="906" spans="1:7" x14ac:dyDescent="0.25">
      <c r="A906" t="s">
        <v>17908</v>
      </c>
      <c r="B906" t="s">
        <v>17255</v>
      </c>
      <c r="C906">
        <f t="shared" si="62"/>
        <v>22</v>
      </c>
      <c r="D906">
        <f t="shared" si="61"/>
        <v>32</v>
      </c>
      <c r="E906">
        <f t="shared" si="63"/>
        <v>10</v>
      </c>
      <c r="F906" t="str">
        <f t="shared" si="64"/>
        <v>CTRY Title</v>
      </c>
      <c r="G906" t="s">
        <v>18322</v>
      </c>
    </row>
    <row r="907" spans="1:7" x14ac:dyDescent="0.25">
      <c r="A907" t="s">
        <v>17909</v>
      </c>
      <c r="B907" t="s">
        <v>17256</v>
      </c>
      <c r="C907">
        <f t="shared" si="62"/>
        <v>21</v>
      </c>
      <c r="D907">
        <f t="shared" si="61"/>
        <v>31</v>
      </c>
      <c r="E907">
        <f t="shared" si="63"/>
        <v>10</v>
      </c>
      <c r="F907" t="str">
        <f t="shared" si="64"/>
        <v>Local Flag</v>
      </c>
      <c r="G907" t="s">
        <v>18323</v>
      </c>
    </row>
    <row r="908" spans="1:7" x14ac:dyDescent="0.25">
      <c r="A908" t="s">
        <v>17910</v>
      </c>
      <c r="B908" t="s">
        <v>17257</v>
      </c>
      <c r="C908">
        <f t="shared" si="62"/>
        <v>21</v>
      </c>
      <c r="D908">
        <f t="shared" si="61"/>
        <v>34</v>
      </c>
      <c r="E908">
        <f t="shared" si="63"/>
        <v>13</v>
      </c>
      <c r="F908" t="str">
        <f t="shared" si="64"/>
        <v>Allow Country</v>
      </c>
      <c r="G908" t="s">
        <v>18324</v>
      </c>
    </row>
    <row r="909" spans="1:7" x14ac:dyDescent="0.25">
      <c r="C909" t="e">
        <f t="shared" si="62"/>
        <v>#VALUE!</v>
      </c>
      <c r="D909">
        <f t="shared" si="61"/>
        <v>0</v>
      </c>
      <c r="E909" t="e">
        <f t="shared" si="63"/>
        <v>#VALUE!</v>
      </c>
      <c r="F909" t="e">
        <f t="shared" si="64"/>
        <v>#VALUE!</v>
      </c>
    </row>
    <row r="910" spans="1:7" x14ac:dyDescent="0.25">
      <c r="C910" t="e">
        <f t="shared" si="62"/>
        <v>#VALUE!</v>
      </c>
      <c r="D910">
        <f t="shared" si="61"/>
        <v>0</v>
      </c>
      <c r="E910" t="e">
        <f t="shared" si="63"/>
        <v>#VALUE!</v>
      </c>
      <c r="F910" t="e">
        <f t="shared" si="64"/>
        <v>#VALUE!</v>
      </c>
    </row>
    <row r="911" spans="1:7" x14ac:dyDescent="0.25">
      <c r="A911" t="s">
        <v>17911</v>
      </c>
      <c r="B911" t="s">
        <v>17258</v>
      </c>
      <c r="C911">
        <f t="shared" si="62"/>
        <v>17</v>
      </c>
      <c r="D911">
        <f t="shared" si="61"/>
        <v>36</v>
      </c>
      <c r="E911">
        <f t="shared" si="63"/>
        <v>19</v>
      </c>
      <c r="F911" t="str">
        <f t="shared" si="64"/>
        <v>*sit_d753*ctp_d748*</v>
      </c>
      <c r="G911" t="s">
        <v>18325</v>
      </c>
    </row>
    <row r="912" spans="1:7" x14ac:dyDescent="0.25">
      <c r="A912" t="s">
        <v>17912</v>
      </c>
      <c r="B912" t="s">
        <v>17259</v>
      </c>
    </row>
    <row r="915" spans="1:2" x14ac:dyDescent="0.25">
      <c r="A915" t="s">
        <v>17260</v>
      </c>
      <c r="B915" t="s">
        <v>17260</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Feuil36"/>
  <dimension ref="A1:BP62"/>
  <sheetViews>
    <sheetView topLeftCell="A4" zoomScale="75" zoomScaleNormal="75" workbookViewId="0">
      <selection activeCell="AW40" sqref="AW40"/>
    </sheetView>
  </sheetViews>
  <sheetFormatPr baseColWidth="10" defaultRowHeight="15" x14ac:dyDescent="0.25"/>
  <cols>
    <col min="1" max="1" width="3.7109375" style="2" bestFit="1" customWidth="1"/>
    <col min="2" max="2" width="37.28515625" style="2" bestFit="1" customWidth="1"/>
    <col min="3" max="3" width="11.140625" style="2" customWidth="1"/>
    <col min="4" max="4" width="3.5703125" style="2" bestFit="1" customWidth="1"/>
    <col min="5" max="5" width="3.5703125" style="2" customWidth="1"/>
    <col min="6" max="23" width="3.5703125" style="2" bestFit="1" customWidth="1"/>
    <col min="24" max="24" width="3.5703125" style="2" customWidth="1"/>
    <col min="25" max="25" width="3.42578125" style="2" bestFit="1" customWidth="1"/>
    <col min="26" max="26" width="3.5703125" style="2" bestFit="1" customWidth="1"/>
    <col min="27" max="27" width="3.5703125" style="2" customWidth="1"/>
    <col min="28" max="34" width="3.5703125" style="2" bestFit="1" customWidth="1"/>
    <col min="35" max="35" width="4.7109375" style="2" bestFit="1" customWidth="1"/>
    <col min="36" max="36" width="3.7109375" style="2" bestFit="1" customWidth="1"/>
    <col min="37" max="39" width="3.5703125" style="2" bestFit="1" customWidth="1"/>
    <col min="40" max="40" width="3.5703125" style="2" customWidth="1"/>
    <col min="41" max="41" width="3.5703125" style="2" bestFit="1" customWidth="1"/>
    <col min="42" max="42" width="3.5703125" style="2" customWidth="1"/>
    <col min="43" max="48" width="3.5703125" style="2" bestFit="1" customWidth="1"/>
    <col min="49" max="49" width="3.5703125" style="2" customWidth="1"/>
    <col min="50" max="66" width="3.5703125" style="2" bestFit="1" customWidth="1"/>
    <col min="67" max="67" width="3.7109375" style="2" bestFit="1" customWidth="1"/>
    <col min="68" max="68" width="3.42578125" style="2" bestFit="1" customWidth="1"/>
    <col min="69" max="113" width="6.28515625" style="2" bestFit="1" customWidth="1"/>
    <col min="114" max="290" width="7.28515625" style="2" bestFit="1" customWidth="1"/>
    <col min="291" max="16384" width="11.42578125" style="2"/>
  </cols>
  <sheetData>
    <row r="1" spans="1:68" s="4" customFormat="1" x14ac:dyDescent="0.25">
      <c r="A1" s="444"/>
      <c r="B1" s="444"/>
      <c r="C1" s="2338" t="s">
        <v>115</v>
      </c>
      <c r="D1" s="2339" t="str">
        <f>$A3</f>
        <v>20</v>
      </c>
      <c r="E1" s="903" t="s">
        <v>583</v>
      </c>
      <c r="F1" s="444" t="str">
        <f>$A4</f>
        <v>2A</v>
      </c>
      <c r="G1" s="444" t="str">
        <f>$A5</f>
        <v>2B</v>
      </c>
      <c r="H1" s="444" t="str">
        <f>$A6</f>
        <v>21</v>
      </c>
      <c r="I1" s="444" t="str">
        <f>$A7</f>
        <v>23</v>
      </c>
      <c r="J1" s="444" t="str">
        <f>$A8</f>
        <v>24</v>
      </c>
      <c r="K1" s="444" t="str">
        <f>$A9</f>
        <v>24</v>
      </c>
      <c r="L1" s="444" t="str">
        <f>$A10</f>
        <v>25</v>
      </c>
      <c r="M1" s="444" t="str">
        <f>$A11</f>
        <v>26</v>
      </c>
      <c r="N1" s="444" t="str">
        <f>$A12</f>
        <v>28</v>
      </c>
      <c r="O1" s="444" t="s">
        <v>118</v>
      </c>
      <c r="P1" s="444" t="str">
        <f>$A14</f>
        <v>32</v>
      </c>
      <c r="Q1" s="444" t="str">
        <f>$A15</f>
        <v>33</v>
      </c>
      <c r="R1" s="444" t="s">
        <v>9841</v>
      </c>
      <c r="S1" s="444" t="str">
        <f>$A17</f>
        <v>36</v>
      </c>
      <c r="T1" s="444" t="s">
        <v>1134</v>
      </c>
      <c r="U1" s="444" t="str">
        <f>$A19</f>
        <v>3A</v>
      </c>
      <c r="V1" s="444" t="str">
        <f>$A20</f>
        <v>3C</v>
      </c>
      <c r="W1" s="444" t="str">
        <f>$A21</f>
        <v>3E</v>
      </c>
      <c r="X1" s="903" t="s">
        <v>486</v>
      </c>
      <c r="Y1" s="903" t="str">
        <f>$A22</f>
        <v>3F</v>
      </c>
      <c r="Z1" s="2339" t="str">
        <f>$A23</f>
        <v>40</v>
      </c>
      <c r="AA1" s="2339" t="s">
        <v>1176</v>
      </c>
      <c r="AB1" s="444" t="str">
        <f>$A24</f>
        <v>41</v>
      </c>
      <c r="AC1" s="2339" t="str">
        <f>$A25</f>
        <v>44</v>
      </c>
      <c r="AD1" s="444" t="str">
        <f>$A26</f>
        <v>46</v>
      </c>
      <c r="AE1" s="2339" t="s">
        <v>9722</v>
      </c>
      <c r="AF1" s="2339" t="str">
        <f>$A28</f>
        <v>48</v>
      </c>
      <c r="AG1" s="444" t="str">
        <f>$A29</f>
        <v>49</v>
      </c>
      <c r="AH1" s="444" t="str">
        <f>$A30</f>
        <v>4A</v>
      </c>
      <c r="AI1" s="1498" t="str">
        <f>$A31</f>
        <v>4B</v>
      </c>
      <c r="AJ1" s="903" t="str">
        <f>$A32</f>
        <v>4D</v>
      </c>
      <c r="AK1" s="444" t="str">
        <f>$A33</f>
        <v>50</v>
      </c>
      <c r="AL1" s="444" t="str">
        <f>$A34</f>
        <v>51</v>
      </c>
      <c r="AM1" s="2339" t="str">
        <f>$A35</f>
        <v>52</v>
      </c>
      <c r="AN1" s="903" t="s">
        <v>9220</v>
      </c>
      <c r="AO1" s="2339" t="s">
        <v>9221</v>
      </c>
      <c r="AP1" s="2339" t="s">
        <v>9221</v>
      </c>
      <c r="AQ1" s="444" t="str">
        <f>$A37</f>
        <v>55</v>
      </c>
      <c r="AR1" s="444" t="str">
        <f>$A38</f>
        <v>58</v>
      </c>
      <c r="AS1" s="444" t="str">
        <f>$A39</f>
        <v>59</v>
      </c>
      <c r="AT1" s="444" t="str">
        <f>$A40</f>
        <v>5A</v>
      </c>
      <c r="AU1" s="444" t="str">
        <f>$A41</f>
        <v>63</v>
      </c>
      <c r="AV1" s="2339" t="str">
        <f>$A42</f>
        <v>70</v>
      </c>
      <c r="AW1" s="903" t="s">
        <v>571</v>
      </c>
      <c r="AX1" s="444" t="str">
        <f>$A43</f>
        <v>71</v>
      </c>
      <c r="AY1" s="444" t="str">
        <f>$A44</f>
        <v>80</v>
      </c>
      <c r="AZ1" s="444" t="str">
        <f>$A45</f>
        <v>86</v>
      </c>
      <c r="BA1" s="444" t="str">
        <f>$A46</f>
        <v>91</v>
      </c>
      <c r="BB1" s="2339" t="s">
        <v>120</v>
      </c>
      <c r="BC1" s="2339" t="str">
        <f>$A48</f>
        <v>96</v>
      </c>
      <c r="BD1" s="444" t="str">
        <f>$A49</f>
        <v>A0</v>
      </c>
      <c r="BE1" s="444" t="str">
        <f>$A50</f>
        <v>A1</v>
      </c>
      <c r="BF1" s="444" t="str">
        <f>$A51</f>
        <v>A2</v>
      </c>
      <c r="BG1" s="444" t="str">
        <f>$A52</f>
        <v>A3</v>
      </c>
      <c r="BH1" s="2339" t="str">
        <f>$A53</f>
        <v>A4</v>
      </c>
      <c r="BI1" s="2339" t="str">
        <f>$A54</f>
        <v>A5</v>
      </c>
      <c r="BJ1" s="444" t="str">
        <f>$A55</f>
        <v>A6</v>
      </c>
      <c r="BK1" s="2339" t="s">
        <v>12897</v>
      </c>
      <c r="BL1" s="2339" t="s">
        <v>7093</v>
      </c>
      <c r="BM1" s="444" t="str">
        <f>$A58</f>
        <v>C0</v>
      </c>
      <c r="BN1" s="903" t="str">
        <f>$A59</f>
        <v>C4</v>
      </c>
      <c r="BO1" s="2339" t="str">
        <f>$A60</f>
        <v>D0</v>
      </c>
      <c r="BP1" s="444" t="str">
        <f>$A61</f>
        <v>E0</v>
      </c>
    </row>
    <row r="2" spans="1:68" x14ac:dyDescent="0.25">
      <c r="A2" s="198">
        <v>10</v>
      </c>
      <c r="B2" s="2733" t="s">
        <v>12898</v>
      </c>
      <c r="C2" s="2340" t="s">
        <v>12899</v>
      </c>
      <c r="D2" s="2340"/>
      <c r="E2" s="2341"/>
      <c r="F2" s="198"/>
      <c r="G2" s="198"/>
      <c r="H2" s="198"/>
      <c r="I2" s="198"/>
      <c r="J2" s="198"/>
      <c r="K2" s="198"/>
      <c r="L2" s="198"/>
      <c r="M2" s="198"/>
      <c r="N2" s="198"/>
      <c r="O2" s="2340"/>
      <c r="P2" s="198"/>
      <c r="Q2" s="198"/>
      <c r="R2" s="2340"/>
      <c r="S2" s="198"/>
      <c r="T2" s="2340"/>
      <c r="U2" s="198"/>
      <c r="V2" s="198"/>
      <c r="W2" s="2340"/>
      <c r="X2" s="2341"/>
      <c r="Y2" s="2341"/>
      <c r="Z2" s="2340"/>
      <c r="AA2" s="2341"/>
      <c r="AB2" s="198"/>
      <c r="AC2" s="2340"/>
      <c r="AD2" s="198"/>
      <c r="AE2" s="2340"/>
      <c r="AF2" s="2340"/>
      <c r="AG2" s="198"/>
      <c r="AH2" s="198"/>
      <c r="AI2" s="2342"/>
      <c r="AJ2" s="2341"/>
      <c r="AK2" s="198"/>
      <c r="AL2" s="198"/>
      <c r="AM2" s="2340"/>
      <c r="AN2" s="2341"/>
      <c r="AO2" s="2340"/>
      <c r="AP2" s="2341"/>
      <c r="AQ2" s="198"/>
      <c r="AR2" s="198"/>
      <c r="AS2" s="198"/>
      <c r="AT2" s="198"/>
      <c r="AU2" s="198"/>
      <c r="AV2" s="2340"/>
      <c r="AW2" s="2341"/>
      <c r="AX2" s="198"/>
      <c r="AY2" s="198"/>
      <c r="AZ2" s="198"/>
      <c r="BA2" s="198"/>
      <c r="BB2" s="2340"/>
      <c r="BC2" s="2340"/>
      <c r="BD2" s="198"/>
      <c r="BE2" s="198"/>
      <c r="BF2" s="198"/>
      <c r="BG2" s="198"/>
      <c r="BH2" s="2340"/>
      <c r="BI2" s="2340"/>
      <c r="BJ2" s="198"/>
      <c r="BK2" s="2340"/>
      <c r="BL2" s="2340"/>
      <c r="BM2" s="198"/>
      <c r="BN2" s="2341"/>
      <c r="BO2" s="2340"/>
      <c r="BP2" s="198"/>
    </row>
    <row r="3" spans="1:68" x14ac:dyDescent="0.25">
      <c r="A3" s="1536" t="s">
        <v>583</v>
      </c>
      <c r="B3" s="2343" t="s">
        <v>12900</v>
      </c>
      <c r="C3" s="2344"/>
      <c r="D3" s="2340" t="s">
        <v>12899</v>
      </c>
      <c r="E3" s="2341" t="s">
        <v>12901</v>
      </c>
      <c r="F3" s="198"/>
      <c r="G3" s="198"/>
      <c r="H3" s="198"/>
      <c r="I3" s="198"/>
      <c r="J3" s="198"/>
      <c r="K3" s="198"/>
      <c r="L3" s="198"/>
      <c r="M3" s="198"/>
      <c r="N3" s="198"/>
      <c r="O3" s="2340"/>
      <c r="P3" s="198"/>
      <c r="Q3" s="198"/>
      <c r="R3" s="2340"/>
      <c r="S3" s="198"/>
      <c r="T3" s="2340"/>
      <c r="U3" s="198"/>
      <c r="V3" s="198"/>
      <c r="W3" s="2340"/>
      <c r="X3" s="2341"/>
      <c r="Y3" s="2341"/>
      <c r="Z3" s="2340"/>
      <c r="AA3" s="2341"/>
      <c r="AB3" s="198"/>
      <c r="AC3" s="2340"/>
      <c r="AD3" s="198"/>
      <c r="AE3" s="2340"/>
      <c r="AF3" s="2340"/>
      <c r="AG3" s="198"/>
      <c r="AH3" s="198"/>
      <c r="AI3" s="2342"/>
      <c r="AJ3" s="2341"/>
      <c r="AK3" s="198"/>
      <c r="AL3" s="198"/>
      <c r="AM3" s="2340"/>
      <c r="AN3" s="2341"/>
      <c r="AO3" s="2340"/>
      <c r="AP3" s="2341"/>
      <c r="AQ3" s="198"/>
      <c r="AR3" s="198"/>
      <c r="AS3" s="198"/>
      <c r="AT3" s="198"/>
      <c r="AU3" s="198"/>
      <c r="AV3" s="2340"/>
      <c r="AW3" s="2341"/>
      <c r="AX3" s="198"/>
      <c r="AY3" s="198"/>
      <c r="AZ3" s="198"/>
      <c r="BA3" s="198"/>
      <c r="BB3" s="2340"/>
      <c r="BC3" s="2340"/>
      <c r="BD3" s="198"/>
      <c r="BE3" s="198"/>
      <c r="BF3" s="198"/>
      <c r="BG3" s="198"/>
      <c r="BH3" s="2340"/>
      <c r="BI3" s="2340"/>
      <c r="BJ3" s="198"/>
      <c r="BK3" s="2340"/>
      <c r="BL3" s="2340"/>
      <c r="BM3" s="198"/>
      <c r="BN3" s="2341"/>
      <c r="BO3" s="2340"/>
      <c r="BP3" s="198"/>
    </row>
    <row r="4" spans="1:68" x14ac:dyDescent="0.25">
      <c r="A4" s="1536" t="s">
        <v>12902</v>
      </c>
      <c r="B4" s="199" t="s">
        <v>12903</v>
      </c>
      <c r="C4" s="198"/>
      <c r="D4" s="198"/>
      <c r="E4" s="198"/>
      <c r="F4" s="198"/>
      <c r="G4" s="198"/>
      <c r="H4" s="198"/>
      <c r="I4" s="198"/>
      <c r="J4" s="198"/>
      <c r="K4" s="198"/>
      <c r="L4" s="198"/>
      <c r="M4" s="198"/>
      <c r="N4" s="198"/>
      <c r="O4" s="2340"/>
      <c r="P4" s="198"/>
      <c r="Q4" s="198"/>
      <c r="R4" s="2340"/>
      <c r="S4" s="198"/>
      <c r="T4" s="2340"/>
      <c r="U4" s="198"/>
      <c r="V4" s="198"/>
      <c r="W4" s="2340"/>
      <c r="X4" s="2341"/>
      <c r="Y4" s="2341"/>
      <c r="Z4" s="2340"/>
      <c r="AA4" s="2341"/>
      <c r="AB4" s="198"/>
      <c r="AC4" s="2340"/>
      <c r="AD4" s="198"/>
      <c r="AE4" s="2340"/>
      <c r="AF4" s="2340"/>
      <c r="AG4" s="198"/>
      <c r="AH4" s="198"/>
      <c r="AI4" s="2342"/>
      <c r="AJ4" s="2341"/>
      <c r="AK4" s="198"/>
      <c r="AL4" s="198"/>
      <c r="AM4" s="2340"/>
      <c r="AN4" s="2341"/>
      <c r="AO4" s="2340"/>
      <c r="AP4" s="2341"/>
      <c r="AQ4" s="198"/>
      <c r="AR4" s="198"/>
      <c r="AS4" s="198"/>
      <c r="AT4" s="198"/>
      <c r="AU4" s="198"/>
      <c r="AV4" s="2340"/>
      <c r="AW4" s="2341"/>
      <c r="AX4" s="198"/>
      <c r="AY4" s="198"/>
      <c r="AZ4" s="198"/>
      <c r="BA4" s="198"/>
      <c r="BB4" s="2340"/>
      <c r="BC4" s="2340"/>
      <c r="BD4" s="198"/>
      <c r="BE4" s="198"/>
      <c r="BF4" s="198"/>
      <c r="BG4" s="198"/>
      <c r="BH4" s="2340"/>
      <c r="BI4" s="2340"/>
      <c r="BJ4" s="198"/>
      <c r="BK4" s="2340"/>
      <c r="BL4" s="2340"/>
      <c r="BM4" s="198"/>
      <c r="BN4" s="2341"/>
      <c r="BO4" s="2340"/>
      <c r="BP4" s="198"/>
    </row>
    <row r="5" spans="1:68" x14ac:dyDescent="0.25">
      <c r="A5" s="1536" t="s">
        <v>12904</v>
      </c>
      <c r="B5" s="199" t="s">
        <v>12905</v>
      </c>
      <c r="C5" s="198"/>
      <c r="D5" s="198"/>
      <c r="E5" s="198"/>
      <c r="F5" s="198"/>
      <c r="G5" s="198"/>
      <c r="H5" s="198"/>
      <c r="I5" s="198"/>
      <c r="J5" s="198"/>
      <c r="K5" s="198"/>
      <c r="L5" s="198"/>
      <c r="M5" s="198"/>
      <c r="N5" s="198"/>
      <c r="O5" s="2340"/>
      <c r="P5" s="198"/>
      <c r="Q5" s="198"/>
      <c r="R5" s="2340"/>
      <c r="S5" s="198"/>
      <c r="T5" s="2340"/>
      <c r="U5" s="198"/>
      <c r="V5" s="198"/>
      <c r="W5" s="2340"/>
      <c r="X5" s="2341"/>
      <c r="Y5" s="2341"/>
      <c r="Z5" s="2340"/>
      <c r="AA5" s="2341"/>
      <c r="AB5" s="198"/>
      <c r="AC5" s="2340"/>
      <c r="AD5" s="198"/>
      <c r="AE5" s="2340"/>
      <c r="AF5" s="2340"/>
      <c r="AG5" s="198"/>
      <c r="AH5" s="198"/>
      <c r="AI5" s="2342"/>
      <c r="AJ5" s="2341"/>
      <c r="AK5" s="198"/>
      <c r="AL5" s="198"/>
      <c r="AM5" s="2340"/>
      <c r="AN5" s="2341"/>
      <c r="AO5" s="2340"/>
      <c r="AP5" s="2341"/>
      <c r="AQ5" s="198"/>
      <c r="AR5" s="198"/>
      <c r="AS5" s="198"/>
      <c r="AT5" s="198"/>
      <c r="AU5" s="198"/>
      <c r="AV5" s="2340"/>
      <c r="AW5" s="2341"/>
      <c r="AX5" s="198"/>
      <c r="AY5" s="198"/>
      <c r="AZ5" s="198"/>
      <c r="BA5" s="198"/>
      <c r="BB5" s="2340"/>
      <c r="BC5" s="2340"/>
      <c r="BD5" s="198"/>
      <c r="BE5" s="198"/>
      <c r="BF5" s="198"/>
      <c r="BG5" s="198"/>
      <c r="BH5" s="2340"/>
      <c r="BI5" s="2340"/>
      <c r="BJ5" s="198"/>
      <c r="BK5" s="2340"/>
      <c r="BL5" s="2340"/>
      <c r="BM5" s="198"/>
      <c r="BN5" s="2341"/>
      <c r="BO5" s="2340"/>
      <c r="BP5" s="198"/>
    </row>
    <row r="6" spans="1:68" x14ac:dyDescent="0.25">
      <c r="A6" s="1536" t="s">
        <v>418</v>
      </c>
      <c r="B6" s="199" t="s">
        <v>12906</v>
      </c>
      <c r="C6" s="198"/>
      <c r="D6" s="198"/>
      <c r="E6" s="198"/>
      <c r="F6" s="198"/>
      <c r="G6" s="198"/>
      <c r="H6" s="198"/>
      <c r="I6" s="198"/>
      <c r="J6" s="198"/>
      <c r="K6" s="198"/>
      <c r="L6" s="198"/>
      <c r="M6" s="198"/>
      <c r="N6" s="198"/>
      <c r="O6" s="2340"/>
      <c r="P6" s="198"/>
      <c r="Q6" s="198"/>
      <c r="R6" s="2340"/>
      <c r="S6" s="198"/>
      <c r="T6" s="2340"/>
      <c r="U6" s="198"/>
      <c r="V6" s="198"/>
      <c r="W6" s="2340"/>
      <c r="X6" s="2341"/>
      <c r="Y6" s="2341"/>
      <c r="Z6" s="2340"/>
      <c r="AA6" s="2341"/>
      <c r="AB6" s="198"/>
      <c r="AC6" s="2340"/>
      <c r="AD6" s="198"/>
      <c r="AE6" s="2340"/>
      <c r="AF6" s="2340"/>
      <c r="AG6" s="198"/>
      <c r="AH6" s="198"/>
      <c r="AI6" s="2342"/>
      <c r="AJ6" s="2341"/>
      <c r="AK6" s="198"/>
      <c r="AL6" s="198"/>
      <c r="AM6" s="2340"/>
      <c r="AN6" s="2341"/>
      <c r="AO6" s="2340"/>
      <c r="AP6" s="2341"/>
      <c r="AQ6" s="198"/>
      <c r="AR6" s="198"/>
      <c r="AS6" s="198"/>
      <c r="AT6" s="198"/>
      <c r="AU6" s="198"/>
      <c r="AV6" s="2340"/>
      <c r="AW6" s="2341"/>
      <c r="AX6" s="198"/>
      <c r="AY6" s="198"/>
      <c r="AZ6" s="198"/>
      <c r="BA6" s="198"/>
      <c r="BB6" s="2340"/>
      <c r="BC6" s="2340"/>
      <c r="BD6" s="198"/>
      <c r="BE6" s="198"/>
      <c r="BF6" s="198"/>
      <c r="BG6" s="198"/>
      <c r="BH6" s="2340"/>
      <c r="BI6" s="2340"/>
      <c r="BJ6" s="198"/>
      <c r="BK6" s="2340"/>
      <c r="BL6" s="2340"/>
      <c r="BM6" s="198"/>
      <c r="BN6" s="2341"/>
      <c r="BO6" s="2340"/>
      <c r="BP6" s="198"/>
    </row>
    <row r="7" spans="1:68" x14ac:dyDescent="0.25">
      <c r="A7" s="1536" t="s">
        <v>422</v>
      </c>
      <c r="B7" s="199" t="s">
        <v>12907</v>
      </c>
      <c r="C7" s="198"/>
      <c r="D7" s="198"/>
      <c r="E7" s="198"/>
      <c r="F7" s="198"/>
      <c r="G7" s="198"/>
      <c r="H7" s="198"/>
      <c r="I7" s="198"/>
      <c r="J7" s="198"/>
      <c r="K7" s="198"/>
      <c r="L7" s="198"/>
      <c r="M7" s="198"/>
      <c r="N7" s="198"/>
      <c r="O7" s="2340"/>
      <c r="P7" s="198"/>
      <c r="Q7" s="198"/>
      <c r="R7" s="2340"/>
      <c r="S7" s="198"/>
      <c r="T7" s="2340"/>
      <c r="U7" s="198"/>
      <c r="V7" s="198"/>
      <c r="W7" s="2340"/>
      <c r="X7" s="2341"/>
      <c r="Y7" s="2341"/>
      <c r="Z7" s="2340"/>
      <c r="AA7" s="2341"/>
      <c r="AB7" s="198"/>
      <c r="AC7" s="2340"/>
      <c r="AD7" s="198"/>
      <c r="AE7" s="2340"/>
      <c r="AF7" s="2340"/>
      <c r="AG7" s="198"/>
      <c r="AH7" s="198"/>
      <c r="AI7" s="2342"/>
      <c r="AJ7" s="2341"/>
      <c r="AK7" s="198"/>
      <c r="AL7" s="198"/>
      <c r="AM7" s="2340"/>
      <c r="AN7" s="2341"/>
      <c r="AO7" s="2340"/>
      <c r="AP7" s="2341"/>
      <c r="AQ7" s="198"/>
      <c r="AR7" s="198"/>
      <c r="AS7" s="198"/>
      <c r="AT7" s="198"/>
      <c r="AU7" s="198"/>
      <c r="AV7" s="2340"/>
      <c r="AW7" s="2341"/>
      <c r="AX7" s="198"/>
      <c r="AY7" s="198"/>
      <c r="AZ7" s="198"/>
      <c r="BA7" s="198"/>
      <c r="BB7" s="2340"/>
      <c r="BC7" s="2340"/>
      <c r="BD7" s="198"/>
      <c r="BE7" s="198"/>
      <c r="BF7" s="198"/>
      <c r="BG7" s="198"/>
      <c r="BH7" s="2340"/>
      <c r="BI7" s="2340"/>
      <c r="BJ7" s="198"/>
      <c r="BK7" s="2340"/>
      <c r="BL7" s="2340"/>
      <c r="BM7" s="198"/>
      <c r="BN7" s="2341"/>
      <c r="BO7" s="2340"/>
      <c r="BP7" s="198"/>
    </row>
    <row r="8" spans="1:68" x14ac:dyDescent="0.25">
      <c r="A8" s="1536" t="s">
        <v>116</v>
      </c>
      <c r="B8" s="199" t="s">
        <v>12908</v>
      </c>
      <c r="C8" s="198"/>
      <c r="D8" s="198"/>
      <c r="E8" s="198"/>
      <c r="F8" s="198"/>
      <c r="G8" s="198"/>
      <c r="H8" s="198"/>
      <c r="I8" s="198"/>
      <c r="J8" s="198"/>
      <c r="K8" s="198"/>
      <c r="L8" s="198"/>
      <c r="M8" s="198"/>
      <c r="N8" s="198"/>
      <c r="O8" s="2340"/>
      <c r="P8" s="198"/>
      <c r="Q8" s="198"/>
      <c r="R8" s="2340"/>
      <c r="S8" s="198"/>
      <c r="T8" s="2340"/>
      <c r="U8" s="198"/>
      <c r="V8" s="198"/>
      <c r="W8" s="2340"/>
      <c r="X8" s="2341"/>
      <c r="Y8" s="2341"/>
      <c r="Z8" s="2340"/>
      <c r="AA8" s="2341"/>
      <c r="AB8" s="198"/>
      <c r="AC8" s="2340"/>
      <c r="AD8" s="198"/>
      <c r="AE8" s="2340"/>
      <c r="AF8" s="2340"/>
      <c r="AG8" s="198"/>
      <c r="AH8" s="198"/>
      <c r="AI8" s="2342"/>
      <c r="AJ8" s="2341"/>
      <c r="AK8" s="198"/>
      <c r="AL8" s="198"/>
      <c r="AM8" s="2340"/>
      <c r="AN8" s="2341"/>
      <c r="AO8" s="2340"/>
      <c r="AP8" s="2341"/>
      <c r="AQ8" s="198"/>
      <c r="AR8" s="198"/>
      <c r="AS8" s="198"/>
      <c r="AT8" s="198"/>
      <c r="AU8" s="198"/>
      <c r="AV8" s="2340"/>
      <c r="AW8" s="2341"/>
      <c r="AX8" s="198"/>
      <c r="AY8" s="198"/>
      <c r="AZ8" s="198"/>
      <c r="BA8" s="198"/>
      <c r="BB8" s="2340"/>
      <c r="BC8" s="2340"/>
      <c r="BD8" s="198"/>
      <c r="BE8" s="198"/>
      <c r="BF8" s="198"/>
      <c r="BG8" s="198"/>
      <c r="BH8" s="2340"/>
      <c r="BI8" s="2340"/>
      <c r="BJ8" s="198"/>
      <c r="BK8" s="2340"/>
      <c r="BL8" s="2340"/>
      <c r="BM8" s="198"/>
      <c r="BN8" s="2341"/>
      <c r="BO8" s="2340"/>
      <c r="BP8" s="198"/>
    </row>
    <row r="9" spans="1:68" x14ac:dyDescent="0.25">
      <c r="A9" s="1536" t="s">
        <v>116</v>
      </c>
      <c r="B9" s="199" t="s">
        <v>12909</v>
      </c>
      <c r="C9" s="198"/>
      <c r="D9" s="198"/>
      <c r="E9" s="198"/>
      <c r="F9" s="198"/>
      <c r="G9" s="198"/>
      <c r="H9" s="198"/>
      <c r="I9" s="198"/>
      <c r="J9" s="198"/>
      <c r="K9" s="198"/>
      <c r="L9" s="198"/>
      <c r="M9" s="198"/>
      <c r="N9" s="198"/>
      <c r="O9" s="2340"/>
      <c r="P9" s="198"/>
      <c r="Q9" s="198"/>
      <c r="R9" s="2340"/>
      <c r="S9" s="198"/>
      <c r="T9" s="2340"/>
      <c r="U9" s="198"/>
      <c r="V9" s="198"/>
      <c r="W9" s="2340"/>
      <c r="X9" s="2341"/>
      <c r="Y9" s="2341"/>
      <c r="Z9" s="2340"/>
      <c r="AA9" s="2341"/>
      <c r="AB9" s="198"/>
      <c r="AC9" s="2340"/>
      <c r="AD9" s="198"/>
      <c r="AE9" s="2340"/>
      <c r="AF9" s="2340"/>
      <c r="AG9" s="198"/>
      <c r="AH9" s="198"/>
      <c r="AI9" s="2342"/>
      <c r="AJ9" s="2341"/>
      <c r="AK9" s="198"/>
      <c r="AL9" s="198"/>
      <c r="AM9" s="2340"/>
      <c r="AN9" s="2341"/>
      <c r="AO9" s="2340"/>
      <c r="AP9" s="2341"/>
      <c r="AQ9" s="198"/>
      <c r="AR9" s="198"/>
      <c r="AS9" s="198"/>
      <c r="AT9" s="198"/>
      <c r="AU9" s="198"/>
      <c r="AV9" s="2340"/>
      <c r="AW9" s="2341"/>
      <c r="AX9" s="198"/>
      <c r="AY9" s="198"/>
      <c r="AZ9" s="198"/>
      <c r="BA9" s="198"/>
      <c r="BB9" s="2340"/>
      <c r="BC9" s="2340"/>
      <c r="BD9" s="198"/>
      <c r="BE9" s="198"/>
      <c r="BF9" s="198"/>
      <c r="BG9" s="198"/>
      <c r="BH9" s="2340"/>
      <c r="BI9" s="2340"/>
      <c r="BJ9" s="198"/>
      <c r="BK9" s="2340"/>
      <c r="BL9" s="2340"/>
      <c r="BM9" s="198"/>
      <c r="BN9" s="2341"/>
      <c r="BO9" s="2340"/>
      <c r="BP9" s="198"/>
    </row>
    <row r="10" spans="1:68" x14ac:dyDescent="0.25">
      <c r="A10" s="1536" t="s">
        <v>425</v>
      </c>
      <c r="B10" s="199" t="s">
        <v>12910</v>
      </c>
      <c r="C10" s="198"/>
      <c r="D10" s="198"/>
      <c r="E10" s="198"/>
      <c r="F10" s="198"/>
      <c r="G10" s="198"/>
      <c r="H10" s="198"/>
      <c r="I10" s="198"/>
      <c r="J10" s="198"/>
      <c r="K10" s="198"/>
      <c r="L10" s="198"/>
      <c r="M10" s="198"/>
      <c r="N10" s="198"/>
      <c r="O10" s="2340"/>
      <c r="P10" s="198"/>
      <c r="Q10" s="198"/>
      <c r="R10" s="2340"/>
      <c r="S10" s="198"/>
      <c r="T10" s="2340"/>
      <c r="U10" s="198"/>
      <c r="V10" s="198"/>
      <c r="W10" s="2340"/>
      <c r="X10" s="2341"/>
      <c r="Y10" s="2341"/>
      <c r="Z10" s="2340"/>
      <c r="AA10" s="2341"/>
      <c r="AB10" s="198"/>
      <c r="AC10" s="2340"/>
      <c r="AD10" s="198"/>
      <c r="AE10" s="2340"/>
      <c r="AF10" s="2340"/>
      <c r="AG10" s="198"/>
      <c r="AH10" s="198"/>
      <c r="AI10" s="2342"/>
      <c r="AJ10" s="2341"/>
      <c r="AK10" s="198"/>
      <c r="AL10" s="198"/>
      <c r="AM10" s="2340"/>
      <c r="AN10" s="2341"/>
      <c r="AO10" s="2340"/>
      <c r="AP10" s="2341"/>
      <c r="AQ10" s="198"/>
      <c r="AR10" s="198"/>
      <c r="AS10" s="198"/>
      <c r="AT10" s="198"/>
      <c r="AU10" s="198"/>
      <c r="AV10" s="2340"/>
      <c r="AW10" s="2341"/>
      <c r="AX10" s="198"/>
      <c r="AY10" s="198"/>
      <c r="AZ10" s="198"/>
      <c r="BA10" s="198"/>
      <c r="BB10" s="2340"/>
      <c r="BC10" s="2340"/>
      <c r="BD10" s="198"/>
      <c r="BE10" s="198"/>
      <c r="BF10" s="198"/>
      <c r="BG10" s="198"/>
      <c r="BH10" s="2340"/>
      <c r="BI10" s="2340"/>
      <c r="BJ10" s="198"/>
      <c r="BK10" s="2340"/>
      <c r="BL10" s="2340"/>
      <c r="BM10" s="198"/>
      <c r="BN10" s="2341"/>
      <c r="BO10" s="2340"/>
      <c r="BP10" s="198"/>
    </row>
    <row r="11" spans="1:68" x14ac:dyDescent="0.25">
      <c r="A11" s="1536" t="s">
        <v>117</v>
      </c>
      <c r="B11" s="199" t="s">
        <v>12911</v>
      </c>
      <c r="C11" s="198"/>
      <c r="D11" s="198"/>
      <c r="E11" s="198"/>
      <c r="F11" s="198"/>
      <c r="G11" s="198"/>
      <c r="H11" s="198"/>
      <c r="I11" s="198"/>
      <c r="J11" s="198"/>
      <c r="K11" s="198"/>
      <c r="L11" s="198"/>
      <c r="M11" s="198"/>
      <c r="N11" s="198"/>
      <c r="O11" s="2340"/>
      <c r="P11" s="198"/>
      <c r="Q11" s="198"/>
      <c r="R11" s="2340"/>
      <c r="S11" s="198"/>
      <c r="T11" s="2340"/>
      <c r="U11" s="198"/>
      <c r="V11" s="198"/>
      <c r="W11" s="2340"/>
      <c r="X11" s="2341"/>
      <c r="Y11" s="2341"/>
      <c r="Z11" s="2340"/>
      <c r="AA11" s="2341"/>
      <c r="AB11" s="198"/>
      <c r="AC11" s="2340"/>
      <c r="AD11" s="198"/>
      <c r="AE11" s="2340"/>
      <c r="AF11" s="2340"/>
      <c r="AG11" s="198"/>
      <c r="AH11" s="198"/>
      <c r="AI11" s="2342"/>
      <c r="AJ11" s="2341"/>
      <c r="AK11" s="198"/>
      <c r="AL11" s="198"/>
      <c r="AM11" s="2340"/>
      <c r="AN11" s="2341"/>
      <c r="AO11" s="2340"/>
      <c r="AP11" s="2341"/>
      <c r="AQ11" s="198"/>
      <c r="AR11" s="198"/>
      <c r="AS11" s="198"/>
      <c r="AT11" s="198"/>
      <c r="AU11" s="198"/>
      <c r="AV11" s="2340"/>
      <c r="AW11" s="2341"/>
      <c r="AX11" s="198"/>
      <c r="AY11" s="198"/>
      <c r="AZ11" s="198"/>
      <c r="BA11" s="198"/>
      <c r="BB11" s="2340"/>
      <c r="BC11" s="2340"/>
      <c r="BD11" s="198"/>
      <c r="BE11" s="198"/>
      <c r="BF11" s="198"/>
      <c r="BG11" s="198"/>
      <c r="BH11" s="2340"/>
      <c r="BI11" s="2340"/>
      <c r="BJ11" s="198"/>
      <c r="BK11" s="2340"/>
      <c r="BL11" s="2340"/>
      <c r="BM11" s="198"/>
      <c r="BN11" s="2341"/>
      <c r="BO11" s="2340"/>
      <c r="BP11" s="198"/>
    </row>
    <row r="12" spans="1:68" x14ac:dyDescent="0.25">
      <c r="A12" s="1536" t="s">
        <v>9213</v>
      </c>
      <c r="B12" s="199" t="s">
        <v>12912</v>
      </c>
      <c r="C12" s="198"/>
      <c r="D12" s="198"/>
      <c r="E12" s="198"/>
      <c r="F12" s="198"/>
      <c r="G12" s="198"/>
      <c r="H12" s="198"/>
      <c r="I12" s="198"/>
      <c r="J12" s="198"/>
      <c r="K12" s="198"/>
      <c r="L12" s="198"/>
      <c r="M12" s="198"/>
      <c r="N12" s="198"/>
      <c r="O12" s="2340"/>
      <c r="P12" s="198"/>
      <c r="Q12" s="198"/>
      <c r="R12" s="2340"/>
      <c r="S12" s="198"/>
      <c r="T12" s="2340"/>
      <c r="U12" s="198"/>
      <c r="V12" s="198"/>
      <c r="W12" s="2340"/>
      <c r="X12" s="2341"/>
      <c r="Y12" s="2341"/>
      <c r="Z12" s="2340"/>
      <c r="AA12" s="2341"/>
      <c r="AB12" s="198"/>
      <c r="AC12" s="2340"/>
      <c r="AD12" s="198"/>
      <c r="AE12" s="2340"/>
      <c r="AF12" s="2340"/>
      <c r="AG12" s="198"/>
      <c r="AH12" s="198"/>
      <c r="AI12" s="2342"/>
      <c r="AJ12" s="2341"/>
      <c r="AK12" s="198"/>
      <c r="AL12" s="198"/>
      <c r="AM12" s="2340"/>
      <c r="AN12" s="2341"/>
      <c r="AO12" s="2340"/>
      <c r="AP12" s="2341"/>
      <c r="AQ12" s="198"/>
      <c r="AR12" s="198"/>
      <c r="AS12" s="198"/>
      <c r="AT12" s="198"/>
      <c r="AU12" s="198"/>
      <c r="AV12" s="2340"/>
      <c r="AW12" s="2341"/>
      <c r="AX12" s="198"/>
      <c r="AY12" s="198"/>
      <c r="AZ12" s="198"/>
      <c r="BA12" s="198"/>
      <c r="BB12" s="2340"/>
      <c r="BC12" s="2340"/>
      <c r="BD12" s="198"/>
      <c r="BE12" s="198"/>
      <c r="BF12" s="198"/>
      <c r="BG12" s="198"/>
      <c r="BH12" s="2340"/>
      <c r="BI12" s="2340"/>
      <c r="BJ12" s="198"/>
      <c r="BK12" s="2340"/>
      <c r="BL12" s="2340"/>
      <c r="BM12" s="198"/>
      <c r="BN12" s="2341"/>
      <c r="BO12" s="2340"/>
      <c r="BP12" s="198"/>
    </row>
    <row r="13" spans="1:68" x14ac:dyDescent="0.25">
      <c r="A13" s="1536" t="s">
        <v>118</v>
      </c>
      <c r="B13" s="2343" t="s">
        <v>12913</v>
      </c>
      <c r="C13" s="2344"/>
      <c r="D13" s="2344"/>
      <c r="E13" s="2344"/>
      <c r="F13" s="2344"/>
      <c r="G13" s="2344"/>
      <c r="H13" s="2344"/>
      <c r="I13" s="2344"/>
      <c r="J13" s="2344"/>
      <c r="K13" s="2344"/>
      <c r="L13" s="2344"/>
      <c r="M13" s="2344"/>
      <c r="N13" s="2344"/>
      <c r="O13" s="2340" t="s">
        <v>12899</v>
      </c>
      <c r="P13" s="198"/>
      <c r="Q13" s="198"/>
      <c r="R13" s="2340"/>
      <c r="S13" s="198"/>
      <c r="T13" s="2340"/>
      <c r="U13" s="198"/>
      <c r="V13" s="198"/>
      <c r="W13" s="2340"/>
      <c r="X13" s="2341"/>
      <c r="Y13" s="2341"/>
      <c r="Z13" s="2340"/>
      <c r="AA13" s="2341"/>
      <c r="AB13" s="198"/>
      <c r="AC13" s="2340"/>
      <c r="AD13" s="198"/>
      <c r="AE13" s="2340"/>
      <c r="AF13" s="2340"/>
      <c r="AG13" s="198"/>
      <c r="AH13" s="198"/>
      <c r="AI13" s="2342"/>
      <c r="AJ13" s="2341"/>
      <c r="AK13" s="198"/>
      <c r="AL13" s="198"/>
      <c r="AM13" s="2340"/>
      <c r="AN13" s="2341"/>
      <c r="AO13" s="2340"/>
      <c r="AP13" s="2341"/>
      <c r="AQ13" s="198"/>
      <c r="AR13" s="198"/>
      <c r="AS13" s="198"/>
      <c r="AT13" s="198"/>
      <c r="AU13" s="198"/>
      <c r="AV13" s="2340"/>
      <c r="AW13" s="2341"/>
      <c r="AX13" s="198"/>
      <c r="AY13" s="198"/>
      <c r="AZ13" s="198"/>
      <c r="BA13" s="198"/>
      <c r="BB13" s="2340"/>
      <c r="BC13" s="2340"/>
      <c r="BD13" s="198"/>
      <c r="BE13" s="198"/>
      <c r="BF13" s="198"/>
      <c r="BG13" s="198"/>
      <c r="BH13" s="2340"/>
      <c r="BI13" s="2340"/>
      <c r="BJ13" s="198"/>
      <c r="BK13" s="2340"/>
      <c r="BL13" s="2340"/>
      <c r="BM13" s="198"/>
      <c r="BN13" s="2341"/>
      <c r="BO13" s="2340"/>
      <c r="BP13" s="198"/>
    </row>
    <row r="14" spans="1:68" x14ac:dyDescent="0.25">
      <c r="A14" s="1536" t="s">
        <v>119</v>
      </c>
      <c r="B14" s="199" t="s">
        <v>12914</v>
      </c>
      <c r="C14" s="198"/>
      <c r="D14" s="198"/>
      <c r="E14" s="198"/>
      <c r="F14" s="198"/>
      <c r="G14" s="198"/>
      <c r="H14" s="198"/>
      <c r="I14" s="198"/>
      <c r="J14" s="198"/>
      <c r="K14" s="198"/>
      <c r="L14" s="198"/>
      <c r="M14" s="198"/>
      <c r="N14" s="198"/>
      <c r="O14" s="198"/>
      <c r="P14" s="198"/>
      <c r="Q14" s="198"/>
      <c r="R14" s="2340"/>
      <c r="S14" s="198"/>
      <c r="T14" s="2340"/>
      <c r="U14" s="198"/>
      <c r="V14" s="198"/>
      <c r="W14" s="2340"/>
      <c r="X14" s="2341"/>
      <c r="Y14" s="2341"/>
      <c r="Z14" s="2340"/>
      <c r="AA14" s="2341"/>
      <c r="AB14" s="198"/>
      <c r="AC14" s="2340"/>
      <c r="AD14" s="198"/>
      <c r="AE14" s="2340"/>
      <c r="AF14" s="2340"/>
      <c r="AG14" s="198"/>
      <c r="AH14" s="198"/>
      <c r="AI14" s="2342"/>
      <c r="AJ14" s="2341"/>
      <c r="AK14" s="198"/>
      <c r="AL14" s="198"/>
      <c r="AM14" s="2340"/>
      <c r="AN14" s="2341"/>
      <c r="AO14" s="2340"/>
      <c r="AP14" s="2341"/>
      <c r="AQ14" s="198"/>
      <c r="AR14" s="198"/>
      <c r="AS14" s="198"/>
      <c r="AT14" s="198"/>
      <c r="AU14" s="198"/>
      <c r="AV14" s="2340"/>
      <c r="AW14" s="2341"/>
      <c r="AX14" s="198"/>
      <c r="AY14" s="198"/>
      <c r="AZ14" s="198"/>
      <c r="BA14" s="198"/>
      <c r="BB14" s="2340"/>
      <c r="BC14" s="2340"/>
      <c r="BD14" s="198"/>
      <c r="BE14" s="198"/>
      <c r="BF14" s="198"/>
      <c r="BG14" s="198"/>
      <c r="BH14" s="2340"/>
      <c r="BI14" s="2340"/>
      <c r="BJ14" s="198"/>
      <c r="BK14" s="2340"/>
      <c r="BL14" s="2340"/>
      <c r="BM14" s="198"/>
      <c r="BN14" s="2341"/>
      <c r="BO14" s="2340"/>
      <c r="BP14" s="198"/>
    </row>
    <row r="15" spans="1:68" x14ac:dyDescent="0.25">
      <c r="A15" s="1536" t="s">
        <v>585</v>
      </c>
      <c r="B15" s="199" t="s">
        <v>12915</v>
      </c>
      <c r="C15" s="198"/>
      <c r="D15" s="198"/>
      <c r="E15" s="198"/>
      <c r="F15" s="198"/>
      <c r="G15" s="198"/>
      <c r="H15" s="198"/>
      <c r="I15" s="198"/>
      <c r="J15" s="198"/>
      <c r="K15" s="198"/>
      <c r="L15" s="198"/>
      <c r="M15" s="198"/>
      <c r="N15" s="198"/>
      <c r="O15" s="198"/>
      <c r="P15" s="198"/>
      <c r="Q15" s="198"/>
      <c r="R15" s="2340"/>
      <c r="S15" s="198"/>
      <c r="T15" s="2340"/>
      <c r="U15" s="198"/>
      <c r="V15" s="198"/>
      <c r="W15" s="2340"/>
      <c r="X15" s="2341"/>
      <c r="Y15" s="2341"/>
      <c r="Z15" s="2340"/>
      <c r="AA15" s="2341"/>
      <c r="AB15" s="198"/>
      <c r="AC15" s="2340"/>
      <c r="AD15" s="198"/>
      <c r="AE15" s="2340"/>
      <c r="AF15" s="2340"/>
      <c r="AG15" s="198"/>
      <c r="AH15" s="198"/>
      <c r="AI15" s="2342"/>
      <c r="AJ15" s="2341"/>
      <c r="AK15" s="198"/>
      <c r="AL15" s="198"/>
      <c r="AM15" s="2340"/>
      <c r="AN15" s="2341"/>
      <c r="AO15" s="2340"/>
      <c r="AP15" s="2341"/>
      <c r="AQ15" s="198"/>
      <c r="AR15" s="198"/>
      <c r="AS15" s="198"/>
      <c r="AT15" s="198"/>
      <c r="AU15" s="198"/>
      <c r="AV15" s="2340"/>
      <c r="AW15" s="2341"/>
      <c r="AX15" s="198"/>
      <c r="AY15" s="198"/>
      <c r="AZ15" s="198"/>
      <c r="BA15" s="198"/>
      <c r="BB15" s="2340"/>
      <c r="BC15" s="2340"/>
      <c r="BD15" s="198"/>
      <c r="BE15" s="198"/>
      <c r="BF15" s="198"/>
      <c r="BG15" s="198"/>
      <c r="BH15" s="2340"/>
      <c r="BI15" s="2340"/>
      <c r="BJ15" s="198"/>
      <c r="BK15" s="2340"/>
      <c r="BL15" s="2340"/>
      <c r="BM15" s="198"/>
      <c r="BN15" s="2341"/>
      <c r="BO15" s="2340"/>
      <c r="BP15" s="198"/>
    </row>
    <row r="16" spans="1:68" x14ac:dyDescent="0.25">
      <c r="A16" s="1536" t="s">
        <v>9841</v>
      </c>
      <c r="B16" s="2733" t="s">
        <v>12916</v>
      </c>
      <c r="C16" s="2734"/>
      <c r="D16" s="2734"/>
      <c r="E16" s="2734"/>
      <c r="F16" s="2734"/>
      <c r="G16" s="2734"/>
      <c r="H16" s="2734"/>
      <c r="I16" s="2734"/>
      <c r="J16" s="2734"/>
      <c r="K16" s="2734"/>
      <c r="L16" s="2734"/>
      <c r="M16" s="2734"/>
      <c r="N16" s="2734"/>
      <c r="O16" s="2734"/>
      <c r="P16" s="2734"/>
      <c r="Q16" s="2734"/>
      <c r="R16" s="2340" t="s">
        <v>12899</v>
      </c>
      <c r="S16" s="198"/>
      <c r="T16" s="2340"/>
      <c r="U16" s="198"/>
      <c r="V16" s="198"/>
      <c r="W16" s="2340"/>
      <c r="X16" s="2341"/>
      <c r="Y16" s="2341"/>
      <c r="Z16" s="2340"/>
      <c r="AA16" s="2341"/>
      <c r="AB16" s="198"/>
      <c r="AC16" s="2340"/>
      <c r="AD16" s="198"/>
      <c r="AE16" s="2340"/>
      <c r="AF16" s="2340"/>
      <c r="AG16" s="198"/>
      <c r="AH16" s="198"/>
      <c r="AI16" s="2342"/>
      <c r="AJ16" s="2341"/>
      <c r="AK16" s="198"/>
      <c r="AL16" s="198"/>
      <c r="AM16" s="2340"/>
      <c r="AN16" s="2341"/>
      <c r="AO16" s="2340"/>
      <c r="AP16" s="2341"/>
      <c r="AQ16" s="198"/>
      <c r="AR16" s="198"/>
      <c r="AS16" s="198"/>
      <c r="AT16" s="198"/>
      <c r="AU16" s="198"/>
      <c r="AV16" s="2340"/>
      <c r="AW16" s="2341"/>
      <c r="AX16" s="198"/>
      <c r="AY16" s="198"/>
      <c r="AZ16" s="198"/>
      <c r="BA16" s="198"/>
      <c r="BB16" s="2340"/>
      <c r="BC16" s="2340"/>
      <c r="BD16" s="198"/>
      <c r="BE16" s="198"/>
      <c r="BF16" s="198"/>
      <c r="BG16" s="198"/>
      <c r="BH16" s="2340"/>
      <c r="BI16" s="2340"/>
      <c r="BJ16" s="198"/>
      <c r="BK16" s="2340"/>
      <c r="BL16" s="2340"/>
      <c r="BM16" s="198"/>
      <c r="BN16" s="2341"/>
      <c r="BO16" s="2340"/>
      <c r="BP16" s="198"/>
    </row>
    <row r="17" spans="1:68" x14ac:dyDescent="0.25">
      <c r="A17" s="1536" t="s">
        <v>9843</v>
      </c>
      <c r="B17" s="2733" t="s">
        <v>12917</v>
      </c>
      <c r="C17" s="2734"/>
      <c r="D17" s="2734"/>
      <c r="E17" s="2734"/>
      <c r="F17" s="2734"/>
      <c r="G17" s="2734"/>
      <c r="H17" s="2734"/>
      <c r="I17" s="2734"/>
      <c r="J17" s="2734"/>
      <c r="K17" s="2734"/>
      <c r="L17" s="2734"/>
      <c r="M17" s="2734"/>
      <c r="N17" s="2734"/>
      <c r="O17" s="2734"/>
      <c r="P17" s="2734"/>
      <c r="Q17" s="2734"/>
      <c r="R17" s="2734"/>
      <c r="S17" s="2734"/>
      <c r="T17" s="2340" t="s">
        <v>12899</v>
      </c>
      <c r="U17" s="198"/>
      <c r="V17" s="198"/>
      <c r="W17" s="2340"/>
      <c r="X17" s="2341"/>
      <c r="Y17" s="2341"/>
      <c r="Z17" s="2340"/>
      <c r="AA17" s="2341"/>
      <c r="AB17" s="198"/>
      <c r="AC17" s="2340"/>
      <c r="AD17" s="198"/>
      <c r="AE17" s="2340"/>
      <c r="AF17" s="2340"/>
      <c r="AG17" s="198"/>
      <c r="AH17" s="198"/>
      <c r="AI17" s="2342"/>
      <c r="AJ17" s="2341"/>
      <c r="AK17" s="198"/>
      <c r="AL17" s="198"/>
      <c r="AM17" s="2340"/>
      <c r="AN17" s="2341"/>
      <c r="AO17" s="2340"/>
      <c r="AP17" s="2341"/>
      <c r="AQ17" s="198"/>
      <c r="AR17" s="198"/>
      <c r="AS17" s="198"/>
      <c r="AT17" s="198"/>
      <c r="AU17" s="198"/>
      <c r="AV17" s="2340"/>
      <c r="AW17" s="2341"/>
      <c r="AX17" s="198"/>
      <c r="AY17" s="198"/>
      <c r="AZ17" s="198"/>
      <c r="BA17" s="198"/>
      <c r="BB17" s="2340"/>
      <c r="BC17" s="2340"/>
      <c r="BD17" s="198"/>
      <c r="BE17" s="198"/>
      <c r="BF17" s="198"/>
      <c r="BG17" s="198"/>
      <c r="BH17" s="2340"/>
      <c r="BI17" s="2340"/>
      <c r="BJ17" s="198"/>
      <c r="BK17" s="2340"/>
      <c r="BL17" s="2340"/>
      <c r="BM17" s="198"/>
      <c r="BN17" s="2341"/>
      <c r="BO17" s="2340"/>
      <c r="BP17" s="198"/>
    </row>
    <row r="18" spans="1:68" x14ac:dyDescent="0.25">
      <c r="A18" s="1536" t="s">
        <v>1134</v>
      </c>
      <c r="B18" s="199" t="s">
        <v>12918</v>
      </c>
      <c r="C18" s="198"/>
      <c r="D18" s="198"/>
      <c r="E18" s="198"/>
      <c r="F18" s="198"/>
      <c r="G18" s="198"/>
      <c r="H18" s="198"/>
      <c r="I18" s="198"/>
      <c r="J18" s="198"/>
      <c r="K18" s="198"/>
      <c r="L18" s="198"/>
      <c r="M18" s="198"/>
      <c r="N18" s="198"/>
      <c r="O18" s="198"/>
      <c r="P18" s="198"/>
      <c r="Q18" s="198"/>
      <c r="R18" s="198"/>
      <c r="S18" s="198"/>
      <c r="T18" s="198"/>
      <c r="U18" s="198"/>
      <c r="V18" s="198"/>
      <c r="W18" s="2340"/>
      <c r="X18" s="2341"/>
      <c r="Y18" s="2341"/>
      <c r="Z18" s="2340"/>
      <c r="AA18" s="2341"/>
      <c r="AB18" s="198"/>
      <c r="AC18" s="2340"/>
      <c r="AD18" s="198"/>
      <c r="AE18" s="2340"/>
      <c r="AF18" s="2340"/>
      <c r="AG18" s="198"/>
      <c r="AH18" s="198"/>
      <c r="AI18" s="2342"/>
      <c r="AJ18" s="2341"/>
      <c r="AK18" s="198"/>
      <c r="AL18" s="198"/>
      <c r="AM18" s="2340"/>
      <c r="AN18" s="2341"/>
      <c r="AO18" s="2340"/>
      <c r="AP18" s="2341"/>
      <c r="AQ18" s="198"/>
      <c r="AR18" s="198"/>
      <c r="AS18" s="198"/>
      <c r="AT18" s="198"/>
      <c r="AU18" s="198"/>
      <c r="AV18" s="2340"/>
      <c r="AW18" s="2341"/>
      <c r="AX18" s="198"/>
      <c r="AY18" s="198"/>
      <c r="AZ18" s="198"/>
      <c r="BA18" s="198"/>
      <c r="BB18" s="2340"/>
      <c r="BC18" s="2340"/>
      <c r="BD18" s="198"/>
      <c r="BE18" s="198"/>
      <c r="BF18" s="198"/>
      <c r="BG18" s="198"/>
      <c r="BH18" s="2340"/>
      <c r="BI18" s="2340"/>
      <c r="BJ18" s="198"/>
      <c r="BK18" s="2340"/>
      <c r="BL18" s="2340"/>
      <c r="BM18" s="198"/>
      <c r="BN18" s="2341"/>
      <c r="BO18" s="2340"/>
      <c r="BP18" s="198"/>
    </row>
    <row r="19" spans="1:68" x14ac:dyDescent="0.25">
      <c r="A19" s="1536" t="s">
        <v>12919</v>
      </c>
      <c r="B19" s="199" t="s">
        <v>12920</v>
      </c>
      <c r="C19" s="198"/>
      <c r="D19" s="198"/>
      <c r="E19" s="198"/>
      <c r="F19" s="198"/>
      <c r="G19" s="198"/>
      <c r="H19" s="198"/>
      <c r="I19" s="198"/>
      <c r="J19" s="198"/>
      <c r="K19" s="198"/>
      <c r="L19" s="198"/>
      <c r="M19" s="198"/>
      <c r="N19" s="198"/>
      <c r="O19" s="198"/>
      <c r="P19" s="198"/>
      <c r="Q19" s="198"/>
      <c r="R19" s="198"/>
      <c r="S19" s="198"/>
      <c r="T19" s="198"/>
      <c r="U19" s="198"/>
      <c r="V19" s="198"/>
      <c r="W19" s="2340"/>
      <c r="X19" s="2341"/>
      <c r="Y19" s="2341"/>
      <c r="Z19" s="2340"/>
      <c r="AA19" s="2341"/>
      <c r="AB19" s="198"/>
      <c r="AC19" s="2340"/>
      <c r="AD19" s="198"/>
      <c r="AE19" s="2340"/>
      <c r="AF19" s="2340"/>
      <c r="AG19" s="198"/>
      <c r="AH19" s="198"/>
      <c r="AI19" s="2342"/>
      <c r="AJ19" s="2341"/>
      <c r="AK19" s="198"/>
      <c r="AL19" s="198"/>
      <c r="AM19" s="2340"/>
      <c r="AN19" s="2341"/>
      <c r="AO19" s="2340"/>
      <c r="AP19" s="2341"/>
      <c r="AQ19" s="198"/>
      <c r="AR19" s="198"/>
      <c r="AS19" s="198"/>
      <c r="AT19" s="198"/>
      <c r="AU19" s="198"/>
      <c r="AV19" s="2340"/>
      <c r="AW19" s="2341"/>
      <c r="AX19" s="198"/>
      <c r="AY19" s="198"/>
      <c r="AZ19" s="198"/>
      <c r="BA19" s="198"/>
      <c r="BB19" s="2340"/>
      <c r="BC19" s="2340"/>
      <c r="BD19" s="198"/>
      <c r="BE19" s="198"/>
      <c r="BF19" s="198"/>
      <c r="BG19" s="198"/>
      <c r="BH19" s="2340"/>
      <c r="BI19" s="2340"/>
      <c r="BJ19" s="198"/>
      <c r="BK19" s="2340"/>
      <c r="BL19" s="2340"/>
      <c r="BM19" s="198"/>
      <c r="BN19" s="2341"/>
      <c r="BO19" s="2340"/>
      <c r="BP19" s="198"/>
    </row>
    <row r="20" spans="1:68" x14ac:dyDescent="0.25">
      <c r="A20" s="1536" t="s">
        <v>12921</v>
      </c>
      <c r="B20" s="199" t="s">
        <v>12922</v>
      </c>
      <c r="C20" s="198"/>
      <c r="D20" s="198"/>
      <c r="E20" s="198"/>
      <c r="F20" s="198"/>
      <c r="G20" s="198"/>
      <c r="H20" s="198"/>
      <c r="I20" s="198"/>
      <c r="J20" s="198"/>
      <c r="K20" s="198"/>
      <c r="L20" s="198"/>
      <c r="M20" s="198"/>
      <c r="N20" s="198"/>
      <c r="O20" s="198"/>
      <c r="P20" s="198"/>
      <c r="Q20" s="198"/>
      <c r="R20" s="198"/>
      <c r="S20" s="198"/>
      <c r="T20" s="198"/>
      <c r="U20" s="198"/>
      <c r="V20" s="198"/>
      <c r="W20" s="2340"/>
      <c r="X20" s="2341"/>
      <c r="Y20" s="2341"/>
      <c r="Z20" s="2340"/>
      <c r="AA20" s="2341"/>
      <c r="AB20" s="198"/>
      <c r="AC20" s="2340"/>
      <c r="AD20" s="198"/>
      <c r="AE20" s="2340"/>
      <c r="AF20" s="2340"/>
      <c r="AG20" s="198"/>
      <c r="AH20" s="198"/>
      <c r="AI20" s="2342"/>
      <c r="AJ20" s="2341"/>
      <c r="AK20" s="198"/>
      <c r="AL20" s="198"/>
      <c r="AM20" s="2340"/>
      <c r="AN20" s="2341"/>
      <c r="AO20" s="2340"/>
      <c r="AP20" s="2341"/>
      <c r="AQ20" s="198"/>
      <c r="AR20" s="198"/>
      <c r="AS20" s="198"/>
      <c r="AT20" s="198"/>
      <c r="AU20" s="198"/>
      <c r="AV20" s="2340"/>
      <c r="AW20" s="2341"/>
      <c r="AX20" s="198"/>
      <c r="AY20" s="198"/>
      <c r="AZ20" s="198"/>
      <c r="BA20" s="198"/>
      <c r="BB20" s="2340"/>
      <c r="BC20" s="2340"/>
      <c r="BD20" s="198"/>
      <c r="BE20" s="198"/>
      <c r="BF20" s="198"/>
      <c r="BG20" s="198"/>
      <c r="BH20" s="2340"/>
      <c r="BI20" s="2340"/>
      <c r="BJ20" s="198"/>
      <c r="BK20" s="2340"/>
      <c r="BL20" s="2340"/>
      <c r="BM20" s="198"/>
      <c r="BN20" s="2341"/>
      <c r="BO20" s="2340"/>
      <c r="BP20" s="198"/>
    </row>
    <row r="21" spans="1:68" x14ac:dyDescent="0.25">
      <c r="A21" s="1536" t="s">
        <v>486</v>
      </c>
      <c r="B21" s="2733" t="s">
        <v>12923</v>
      </c>
      <c r="C21" s="2734"/>
      <c r="D21" s="2734"/>
      <c r="E21" s="2734"/>
      <c r="F21" s="2734"/>
      <c r="G21" s="2734"/>
      <c r="H21" s="2734"/>
      <c r="I21" s="2734"/>
      <c r="J21" s="2734"/>
      <c r="K21" s="2734"/>
      <c r="L21" s="2734"/>
      <c r="M21" s="2734"/>
      <c r="N21" s="2734"/>
      <c r="O21" s="2734"/>
      <c r="P21" s="2734"/>
      <c r="Q21" s="2734"/>
      <c r="R21" s="2734"/>
      <c r="S21" s="2734"/>
      <c r="T21" s="2734"/>
      <c r="U21" s="2734"/>
      <c r="V21" s="2734"/>
      <c r="W21" s="2340" t="s">
        <v>12899</v>
      </c>
      <c r="X21" s="2341" t="s">
        <v>12901</v>
      </c>
      <c r="Y21" s="2341"/>
      <c r="Z21" s="2340"/>
      <c r="AA21" s="2341"/>
      <c r="AB21" s="198"/>
      <c r="AC21" s="2340"/>
      <c r="AD21" s="198"/>
      <c r="AE21" s="2340"/>
      <c r="AF21" s="2340"/>
      <c r="AG21" s="198"/>
      <c r="AH21" s="198"/>
      <c r="AI21" s="2342"/>
      <c r="AJ21" s="2341"/>
      <c r="AK21" s="198"/>
      <c r="AL21" s="198"/>
      <c r="AM21" s="2340"/>
      <c r="AN21" s="2341"/>
      <c r="AO21" s="2340"/>
      <c r="AP21" s="2341"/>
      <c r="AQ21" s="198"/>
      <c r="AR21" s="198"/>
      <c r="AS21" s="198"/>
      <c r="AT21" s="198"/>
      <c r="AU21" s="198"/>
      <c r="AV21" s="2340"/>
      <c r="AW21" s="2341"/>
      <c r="AX21" s="198"/>
      <c r="AY21" s="198"/>
      <c r="AZ21" s="198"/>
      <c r="BA21" s="198"/>
      <c r="BB21" s="2340"/>
      <c r="BC21" s="2340"/>
      <c r="BD21" s="198"/>
      <c r="BE21" s="198"/>
      <c r="BF21" s="198"/>
      <c r="BG21" s="198"/>
      <c r="BH21" s="2340"/>
      <c r="BI21" s="2340"/>
      <c r="BJ21" s="198"/>
      <c r="BK21" s="2340"/>
      <c r="BL21" s="2340"/>
      <c r="BM21" s="198"/>
      <c r="BN21" s="2341"/>
      <c r="BO21" s="2340"/>
      <c r="BP21" s="198"/>
    </row>
    <row r="22" spans="1:68" x14ac:dyDescent="0.25">
      <c r="A22" s="1536" t="s">
        <v>488</v>
      </c>
      <c r="B22" s="199" t="s">
        <v>12924</v>
      </c>
      <c r="C22" s="198"/>
      <c r="D22" s="198"/>
      <c r="E22" s="198"/>
      <c r="F22" s="198"/>
      <c r="G22" s="198"/>
      <c r="H22" s="198"/>
      <c r="I22" s="198"/>
      <c r="J22" s="198"/>
      <c r="K22" s="198"/>
      <c r="L22" s="198"/>
      <c r="M22" s="198"/>
      <c r="N22" s="198"/>
      <c r="O22" s="198"/>
      <c r="P22" s="198"/>
      <c r="Q22" s="198"/>
      <c r="R22" s="198"/>
      <c r="S22" s="198"/>
      <c r="T22" s="198"/>
      <c r="U22" s="198"/>
      <c r="V22" s="198"/>
      <c r="W22" s="198"/>
      <c r="X22" s="198"/>
      <c r="Y22" s="2341" t="s">
        <v>12901</v>
      </c>
      <c r="Z22" s="2340"/>
      <c r="AA22" s="2341"/>
      <c r="AB22" s="198"/>
      <c r="AC22" s="2340"/>
      <c r="AD22" s="198"/>
      <c r="AE22" s="2340"/>
      <c r="AF22" s="2340"/>
      <c r="AG22" s="198"/>
      <c r="AH22" s="198"/>
      <c r="AI22" s="2342"/>
      <c r="AJ22" s="2341"/>
      <c r="AK22" s="198"/>
      <c r="AL22" s="198"/>
      <c r="AM22" s="2340"/>
      <c r="AN22" s="2341"/>
      <c r="AO22" s="2340"/>
      <c r="AP22" s="2341"/>
      <c r="AQ22" s="198"/>
      <c r="AR22" s="198"/>
      <c r="AS22" s="198"/>
      <c r="AT22" s="198"/>
      <c r="AU22" s="198"/>
      <c r="AV22" s="2340"/>
      <c r="AW22" s="2341"/>
      <c r="AX22" s="198"/>
      <c r="AY22" s="198"/>
      <c r="AZ22" s="198"/>
      <c r="BA22" s="198"/>
      <c r="BB22" s="2340"/>
      <c r="BC22" s="2340"/>
      <c r="BD22" s="198"/>
      <c r="BE22" s="198"/>
      <c r="BF22" s="198"/>
      <c r="BG22" s="198"/>
      <c r="BH22" s="2340"/>
      <c r="BI22" s="2340"/>
      <c r="BJ22" s="198"/>
      <c r="BK22" s="2340"/>
      <c r="BL22" s="2340"/>
      <c r="BM22" s="198"/>
      <c r="BN22" s="2341"/>
      <c r="BO22" s="2340"/>
      <c r="BP22" s="198"/>
    </row>
    <row r="23" spans="1:68" x14ac:dyDescent="0.25">
      <c r="A23" s="1536" t="s">
        <v>1176</v>
      </c>
      <c r="B23" s="2343" t="s">
        <v>12925</v>
      </c>
      <c r="C23" s="2344"/>
      <c r="D23" s="2344"/>
      <c r="E23" s="2344"/>
      <c r="F23" s="2344"/>
      <c r="G23" s="2344"/>
      <c r="H23" s="2344"/>
      <c r="I23" s="2344"/>
      <c r="J23" s="2344"/>
      <c r="K23" s="2344"/>
      <c r="L23" s="2344"/>
      <c r="M23" s="2344"/>
      <c r="N23" s="2344"/>
      <c r="O23" s="2344"/>
      <c r="P23" s="2344"/>
      <c r="Q23" s="2344"/>
      <c r="R23" s="2344"/>
      <c r="S23" s="2344"/>
      <c r="T23" s="2344"/>
      <c r="U23" s="2344"/>
      <c r="V23" s="2344"/>
      <c r="W23" s="2344"/>
      <c r="X23" s="2344"/>
      <c r="Y23" s="2344"/>
      <c r="Z23" s="2340" t="s">
        <v>12899</v>
      </c>
      <c r="AA23" s="2341" t="s">
        <v>12901</v>
      </c>
      <c r="AB23" s="198"/>
      <c r="AC23" s="2340"/>
      <c r="AD23" s="198"/>
      <c r="AE23" s="2340"/>
      <c r="AF23" s="2340"/>
      <c r="AG23" s="198"/>
      <c r="AH23" s="198"/>
      <c r="AI23" s="2342"/>
      <c r="AJ23" s="2341"/>
      <c r="AK23" s="198"/>
      <c r="AL23" s="198"/>
      <c r="AM23" s="2340"/>
      <c r="AN23" s="2341"/>
      <c r="AO23" s="2340"/>
      <c r="AP23" s="2341"/>
      <c r="AQ23" s="198"/>
      <c r="AR23" s="198"/>
      <c r="AS23" s="198"/>
      <c r="AT23" s="198"/>
      <c r="AU23" s="198"/>
      <c r="AV23" s="2340"/>
      <c r="AW23" s="2341"/>
      <c r="AX23" s="198"/>
      <c r="AY23" s="198"/>
      <c r="AZ23" s="198"/>
      <c r="BA23" s="198"/>
      <c r="BB23" s="2340"/>
      <c r="BC23" s="2340"/>
      <c r="BD23" s="198"/>
      <c r="BE23" s="198"/>
      <c r="BF23" s="198"/>
      <c r="BG23" s="198"/>
      <c r="BH23" s="2340"/>
      <c r="BI23" s="2340"/>
      <c r="BJ23" s="198"/>
      <c r="BK23" s="2340"/>
      <c r="BL23" s="2340"/>
      <c r="BM23" s="198"/>
      <c r="BN23" s="2341"/>
      <c r="BO23" s="2340"/>
      <c r="BP23" s="198"/>
    </row>
    <row r="24" spans="1:68" x14ac:dyDescent="0.25">
      <c r="A24" s="1536" t="s">
        <v>9715</v>
      </c>
      <c r="B24" s="199" t="s">
        <v>12926</v>
      </c>
      <c r="C24" s="198"/>
      <c r="D24" s="198"/>
      <c r="E24" s="198"/>
      <c r="F24" s="198"/>
      <c r="G24" s="198"/>
      <c r="H24" s="198"/>
      <c r="I24" s="198"/>
      <c r="J24" s="198"/>
      <c r="K24" s="198"/>
      <c r="L24" s="198"/>
      <c r="M24" s="198"/>
      <c r="N24" s="198"/>
      <c r="O24" s="198"/>
      <c r="P24" s="198"/>
      <c r="Q24" s="198"/>
      <c r="R24" s="198"/>
      <c r="S24" s="198"/>
      <c r="T24" s="198"/>
      <c r="U24" s="198"/>
      <c r="V24" s="198"/>
      <c r="W24" s="198"/>
      <c r="X24" s="198"/>
      <c r="Y24" s="198"/>
      <c r="Z24" s="198"/>
      <c r="AA24" s="198"/>
      <c r="AB24" s="198"/>
      <c r="AC24" s="2340"/>
      <c r="AD24" s="198"/>
      <c r="AE24" s="2340"/>
      <c r="AF24" s="2340"/>
      <c r="AG24" s="198"/>
      <c r="AH24" s="198"/>
      <c r="AI24" s="2342"/>
      <c r="AJ24" s="2341"/>
      <c r="AK24" s="198"/>
      <c r="AL24" s="198"/>
      <c r="AM24" s="2340"/>
      <c r="AN24" s="2341"/>
      <c r="AO24" s="2340"/>
      <c r="AP24" s="2341"/>
      <c r="AQ24" s="198"/>
      <c r="AR24" s="198"/>
      <c r="AS24" s="198"/>
      <c r="AT24" s="198"/>
      <c r="AU24" s="198"/>
      <c r="AV24" s="2340"/>
      <c r="AW24" s="2341"/>
      <c r="AX24" s="198"/>
      <c r="AY24" s="198"/>
      <c r="AZ24" s="198"/>
      <c r="BA24" s="198"/>
      <c r="BB24" s="2340"/>
      <c r="BC24" s="2340"/>
      <c r="BD24" s="198"/>
      <c r="BE24" s="198"/>
      <c r="BF24" s="198"/>
      <c r="BG24" s="198"/>
      <c r="BH24" s="2340"/>
      <c r="BI24" s="2340"/>
      <c r="BJ24" s="198"/>
      <c r="BK24" s="2340"/>
      <c r="BL24" s="2340"/>
      <c r="BM24" s="198"/>
      <c r="BN24" s="2341"/>
      <c r="BO24" s="2340"/>
      <c r="BP24" s="198"/>
    </row>
    <row r="25" spans="1:68" x14ac:dyDescent="0.25">
      <c r="A25" s="1536" t="s">
        <v>756</v>
      </c>
      <c r="B25" s="2733" t="s">
        <v>12927</v>
      </c>
      <c r="C25" s="2734"/>
      <c r="D25" s="2734"/>
      <c r="E25" s="2734"/>
      <c r="F25" s="2734"/>
      <c r="G25" s="2734"/>
      <c r="H25" s="2734"/>
      <c r="I25" s="2734"/>
      <c r="J25" s="2734"/>
      <c r="K25" s="2734"/>
      <c r="L25" s="2734"/>
      <c r="M25" s="2734"/>
      <c r="N25" s="2734"/>
      <c r="O25" s="2734"/>
      <c r="P25" s="2734"/>
      <c r="Q25" s="2734"/>
      <c r="R25" s="2734"/>
      <c r="S25" s="2734"/>
      <c r="T25" s="2734"/>
      <c r="U25" s="2734"/>
      <c r="V25" s="2734"/>
      <c r="W25" s="2734"/>
      <c r="X25" s="2734"/>
      <c r="Y25" s="2734"/>
      <c r="Z25" s="2734"/>
      <c r="AA25" s="2734"/>
      <c r="AB25" s="2734"/>
      <c r="AC25" s="2340" t="s">
        <v>12899</v>
      </c>
      <c r="AD25" s="198"/>
      <c r="AE25" s="2340"/>
      <c r="AF25" s="2340"/>
      <c r="AG25" s="198"/>
      <c r="AH25" s="198"/>
      <c r="AI25" s="2342"/>
      <c r="AJ25" s="2341"/>
      <c r="AK25" s="198"/>
      <c r="AL25" s="198"/>
      <c r="AM25" s="2340"/>
      <c r="AN25" s="2341"/>
      <c r="AO25" s="2340"/>
      <c r="AP25" s="2341"/>
      <c r="AQ25" s="198"/>
      <c r="AR25" s="198"/>
      <c r="AS25" s="198"/>
      <c r="AT25" s="198"/>
      <c r="AU25" s="198"/>
      <c r="AV25" s="2340"/>
      <c r="AW25" s="2341"/>
      <c r="AX25" s="198"/>
      <c r="AY25" s="198"/>
      <c r="AZ25" s="198"/>
      <c r="BA25" s="198"/>
      <c r="BB25" s="2340"/>
      <c r="BC25" s="2340"/>
      <c r="BD25" s="198"/>
      <c r="BE25" s="198"/>
      <c r="BF25" s="198"/>
      <c r="BG25" s="198"/>
      <c r="BH25" s="2340"/>
      <c r="BI25" s="2340"/>
      <c r="BJ25" s="198"/>
      <c r="BK25" s="2340"/>
      <c r="BL25" s="2340"/>
      <c r="BM25" s="198"/>
      <c r="BN25" s="2341"/>
      <c r="BO25" s="2340"/>
      <c r="BP25" s="198"/>
    </row>
    <row r="26" spans="1:68" x14ac:dyDescent="0.25">
      <c r="A26" s="1536" t="s">
        <v>9717</v>
      </c>
      <c r="B26" s="199" t="s">
        <v>12928</v>
      </c>
      <c r="C26" s="198"/>
      <c r="D26" s="198"/>
      <c r="E26" s="198"/>
      <c r="F26" s="198"/>
      <c r="G26" s="198"/>
      <c r="H26" s="198"/>
      <c r="I26" s="198"/>
      <c r="J26" s="198"/>
      <c r="K26" s="198"/>
      <c r="L26" s="198"/>
      <c r="M26" s="198"/>
      <c r="N26" s="198"/>
      <c r="O26" s="198"/>
      <c r="P26" s="198"/>
      <c r="Q26" s="198"/>
      <c r="R26" s="198"/>
      <c r="S26" s="198"/>
      <c r="T26" s="198"/>
      <c r="U26" s="198"/>
      <c r="V26" s="198"/>
      <c r="W26" s="198"/>
      <c r="X26" s="198"/>
      <c r="Y26" s="198"/>
      <c r="Z26" s="198"/>
      <c r="AA26" s="198"/>
      <c r="AB26" s="198"/>
      <c r="AC26" s="198"/>
      <c r="AD26" s="198"/>
      <c r="AE26" s="2340"/>
      <c r="AF26" s="2340"/>
      <c r="AG26" s="198"/>
      <c r="AH26" s="198"/>
      <c r="AI26" s="2342"/>
      <c r="AJ26" s="2341"/>
      <c r="AK26" s="198"/>
      <c r="AL26" s="198"/>
      <c r="AM26" s="2340"/>
      <c r="AN26" s="2341"/>
      <c r="AO26" s="2340"/>
      <c r="AP26" s="2341"/>
      <c r="AQ26" s="198"/>
      <c r="AR26" s="198"/>
      <c r="AS26" s="198"/>
      <c r="AT26" s="198"/>
      <c r="AU26" s="198"/>
      <c r="AV26" s="2340"/>
      <c r="AW26" s="2341"/>
      <c r="AX26" s="198"/>
      <c r="AY26" s="198"/>
      <c r="AZ26" s="198"/>
      <c r="BA26" s="198"/>
      <c r="BB26" s="2340"/>
      <c r="BC26" s="2340"/>
      <c r="BD26" s="198"/>
      <c r="BE26" s="198"/>
      <c r="BF26" s="198"/>
      <c r="BG26" s="198"/>
      <c r="BH26" s="2340"/>
      <c r="BI26" s="2340"/>
      <c r="BJ26" s="198"/>
      <c r="BK26" s="2340"/>
      <c r="BL26" s="2340"/>
      <c r="BM26" s="198"/>
      <c r="BN26" s="2341"/>
      <c r="BO26" s="2340"/>
      <c r="BP26" s="198"/>
    </row>
    <row r="27" spans="1:68" x14ac:dyDescent="0.25">
      <c r="A27" s="1536" t="s">
        <v>9722</v>
      </c>
      <c r="B27" s="2343" t="s">
        <v>12929</v>
      </c>
      <c r="C27" s="2344"/>
      <c r="D27" s="2344"/>
      <c r="E27" s="2344"/>
      <c r="F27" s="2344"/>
      <c r="G27" s="2344"/>
      <c r="H27" s="2344"/>
      <c r="I27" s="2344"/>
      <c r="J27" s="2344"/>
      <c r="K27" s="2344"/>
      <c r="L27" s="2344"/>
      <c r="M27" s="2344"/>
      <c r="N27" s="2344"/>
      <c r="O27" s="2344"/>
      <c r="P27" s="2344"/>
      <c r="Q27" s="2344"/>
      <c r="R27" s="2344"/>
      <c r="S27" s="2344"/>
      <c r="T27" s="2344"/>
      <c r="U27" s="2344"/>
      <c r="V27" s="2344"/>
      <c r="W27" s="2344"/>
      <c r="X27" s="2344"/>
      <c r="Y27" s="2344"/>
      <c r="Z27" s="2344"/>
      <c r="AA27" s="2344"/>
      <c r="AB27" s="2344"/>
      <c r="AC27" s="2344"/>
      <c r="AD27" s="2344"/>
      <c r="AE27" s="2340" t="s">
        <v>12899</v>
      </c>
      <c r="AF27" s="2340"/>
      <c r="AG27" s="198"/>
      <c r="AH27" s="198"/>
      <c r="AI27" s="2342"/>
      <c r="AJ27" s="2341"/>
      <c r="AK27" s="198"/>
      <c r="AL27" s="198"/>
      <c r="AM27" s="2340"/>
      <c r="AN27" s="2341"/>
      <c r="AO27" s="2340"/>
      <c r="AP27" s="2341"/>
      <c r="AQ27" s="198"/>
      <c r="AR27" s="198"/>
      <c r="AS27" s="198"/>
      <c r="AT27" s="198"/>
      <c r="AU27" s="198"/>
      <c r="AV27" s="2340"/>
      <c r="AW27" s="2341"/>
      <c r="AX27" s="198"/>
      <c r="AY27" s="198"/>
      <c r="AZ27" s="198"/>
      <c r="BA27" s="198"/>
      <c r="BB27" s="2340"/>
      <c r="BC27" s="2340"/>
      <c r="BD27" s="198"/>
      <c r="BE27" s="198"/>
      <c r="BF27" s="198"/>
      <c r="BG27" s="198"/>
      <c r="BH27" s="2340"/>
      <c r="BI27" s="2340"/>
      <c r="BJ27" s="198"/>
      <c r="BK27" s="2340"/>
      <c r="BL27" s="2340"/>
      <c r="BM27" s="198"/>
      <c r="BN27" s="2341"/>
      <c r="BO27" s="2340"/>
      <c r="BP27" s="198"/>
    </row>
    <row r="28" spans="1:68" x14ac:dyDescent="0.25">
      <c r="A28" s="1536" t="s">
        <v>9709</v>
      </c>
      <c r="B28" s="2733" t="s">
        <v>12930</v>
      </c>
      <c r="C28" s="2734"/>
      <c r="D28" s="2734"/>
      <c r="E28" s="2734"/>
      <c r="F28" s="2734"/>
      <c r="G28" s="2734"/>
      <c r="H28" s="2734"/>
      <c r="I28" s="2734"/>
      <c r="J28" s="2734"/>
      <c r="K28" s="2734"/>
      <c r="L28" s="2734"/>
      <c r="M28" s="2734"/>
      <c r="N28" s="2734"/>
      <c r="O28" s="2734"/>
      <c r="P28" s="2734"/>
      <c r="Q28" s="2734"/>
      <c r="R28" s="2734"/>
      <c r="S28" s="2734"/>
      <c r="T28" s="2734"/>
      <c r="U28" s="2734"/>
      <c r="V28" s="2734"/>
      <c r="W28" s="2734"/>
      <c r="X28" s="2734"/>
      <c r="Y28" s="2734"/>
      <c r="Z28" s="2734"/>
      <c r="AA28" s="2734"/>
      <c r="AB28" s="2734"/>
      <c r="AC28" s="2734"/>
      <c r="AD28" s="2734"/>
      <c r="AE28" s="2734"/>
      <c r="AF28" s="2340" t="s">
        <v>12899</v>
      </c>
      <c r="AG28" s="198"/>
      <c r="AH28" s="198"/>
      <c r="AI28" s="2342"/>
      <c r="AJ28" s="2341"/>
      <c r="AK28" s="198"/>
      <c r="AL28" s="198"/>
      <c r="AM28" s="2340"/>
      <c r="AN28" s="2341"/>
      <c r="AO28" s="2340"/>
      <c r="AP28" s="2341"/>
      <c r="AQ28" s="198"/>
      <c r="AR28" s="198"/>
      <c r="AS28" s="198"/>
      <c r="AT28" s="198"/>
      <c r="AU28" s="198"/>
      <c r="AV28" s="2340"/>
      <c r="AW28" s="2341"/>
      <c r="AX28" s="198"/>
      <c r="AY28" s="198"/>
      <c r="AZ28" s="198"/>
      <c r="BA28" s="198"/>
      <c r="BB28" s="2340"/>
      <c r="BC28" s="2340"/>
      <c r="BD28" s="198"/>
      <c r="BE28" s="198"/>
      <c r="BF28" s="198"/>
      <c r="BG28" s="198"/>
      <c r="BH28" s="2340"/>
      <c r="BI28" s="2340"/>
      <c r="BJ28" s="198"/>
      <c r="BK28" s="2340"/>
      <c r="BL28" s="2340"/>
      <c r="BM28" s="198"/>
      <c r="BN28" s="2341"/>
      <c r="BO28" s="2340"/>
      <c r="BP28" s="198"/>
    </row>
    <row r="29" spans="1:68" x14ac:dyDescent="0.25">
      <c r="A29" s="1536" t="s">
        <v>12931</v>
      </c>
      <c r="B29" s="199" t="s">
        <v>12932</v>
      </c>
      <c r="C29" s="198"/>
      <c r="D29" s="198"/>
      <c r="E29" s="198"/>
      <c r="F29" s="198"/>
      <c r="G29" s="198"/>
      <c r="H29" s="198"/>
      <c r="I29" s="198"/>
      <c r="J29" s="198"/>
      <c r="K29" s="198"/>
      <c r="L29" s="198"/>
      <c r="M29" s="198"/>
      <c r="N29" s="198"/>
      <c r="O29" s="198"/>
      <c r="P29" s="198"/>
      <c r="Q29" s="198"/>
      <c r="R29" s="198"/>
      <c r="S29" s="198"/>
      <c r="T29" s="198"/>
      <c r="U29" s="198"/>
      <c r="V29" s="198"/>
      <c r="W29" s="198"/>
      <c r="X29" s="198"/>
      <c r="Y29" s="198"/>
      <c r="Z29" s="198"/>
      <c r="AA29" s="198"/>
      <c r="AB29" s="198"/>
      <c r="AC29" s="198"/>
      <c r="AD29" s="198"/>
      <c r="AE29" s="198"/>
      <c r="AF29" s="198"/>
      <c r="AG29" s="198"/>
      <c r="AH29" s="198"/>
      <c r="AI29" s="2342"/>
      <c r="AJ29" s="2341"/>
      <c r="AK29" s="198"/>
      <c r="AL29" s="198"/>
      <c r="AM29" s="2340"/>
      <c r="AN29" s="2341"/>
      <c r="AO29" s="2340"/>
      <c r="AP29" s="2341"/>
      <c r="AQ29" s="198"/>
      <c r="AR29" s="198"/>
      <c r="AS29" s="198"/>
      <c r="AT29" s="198"/>
      <c r="AU29" s="198"/>
      <c r="AV29" s="2340"/>
      <c r="AW29" s="2341"/>
      <c r="AX29" s="198"/>
      <c r="AY29" s="198"/>
      <c r="AZ29" s="198"/>
      <c r="BA29" s="198"/>
      <c r="BB29" s="2340"/>
      <c r="BC29" s="2340"/>
      <c r="BD29" s="198"/>
      <c r="BE29" s="198"/>
      <c r="BF29" s="198"/>
      <c r="BG29" s="198"/>
      <c r="BH29" s="2340"/>
      <c r="BI29" s="2340"/>
      <c r="BJ29" s="198"/>
      <c r="BK29" s="2340"/>
      <c r="BL29" s="2340"/>
      <c r="BM29" s="198"/>
      <c r="BN29" s="2341"/>
      <c r="BO29" s="2340"/>
      <c r="BP29" s="198"/>
    </row>
    <row r="30" spans="1:68" x14ac:dyDescent="0.25">
      <c r="A30" s="1536" t="s">
        <v>1644</v>
      </c>
      <c r="B30" s="199" t="s">
        <v>12933</v>
      </c>
      <c r="C30" s="198"/>
      <c r="D30" s="198"/>
      <c r="E30" s="198"/>
      <c r="F30" s="198"/>
      <c r="G30" s="198"/>
      <c r="H30" s="198"/>
      <c r="I30" s="198"/>
      <c r="J30" s="198"/>
      <c r="K30" s="198"/>
      <c r="L30" s="198"/>
      <c r="M30" s="198"/>
      <c r="N30" s="198"/>
      <c r="O30" s="198"/>
      <c r="P30" s="198"/>
      <c r="Q30" s="198"/>
      <c r="R30" s="198"/>
      <c r="S30" s="198"/>
      <c r="T30" s="198"/>
      <c r="U30" s="198"/>
      <c r="V30" s="198"/>
      <c r="W30" s="198"/>
      <c r="X30" s="198"/>
      <c r="Y30" s="198"/>
      <c r="Z30" s="198"/>
      <c r="AA30" s="198"/>
      <c r="AB30" s="198"/>
      <c r="AC30" s="198"/>
      <c r="AD30" s="198"/>
      <c r="AE30" s="198"/>
      <c r="AF30" s="198"/>
      <c r="AG30" s="198"/>
      <c r="AH30" s="198"/>
      <c r="AI30" s="2342"/>
      <c r="AJ30" s="2341"/>
      <c r="AK30" s="198"/>
      <c r="AL30" s="198"/>
      <c r="AM30" s="2340"/>
      <c r="AN30" s="2341"/>
      <c r="AO30" s="2340"/>
      <c r="AP30" s="2341"/>
      <c r="AQ30" s="198"/>
      <c r="AR30" s="198"/>
      <c r="AS30" s="198"/>
      <c r="AT30" s="198"/>
      <c r="AU30" s="198"/>
      <c r="AV30" s="2340"/>
      <c r="AW30" s="2341"/>
      <c r="AX30" s="198"/>
      <c r="AY30" s="198"/>
      <c r="AZ30" s="198"/>
      <c r="BA30" s="198"/>
      <c r="BB30" s="2340"/>
      <c r="BC30" s="2340"/>
      <c r="BD30" s="198"/>
      <c r="BE30" s="198"/>
      <c r="BF30" s="198"/>
      <c r="BG30" s="198"/>
      <c r="BH30" s="2340"/>
      <c r="BI30" s="2340"/>
      <c r="BJ30" s="198"/>
      <c r="BK30" s="2340"/>
      <c r="BL30" s="2340"/>
      <c r="BM30" s="198"/>
      <c r="BN30" s="2341"/>
      <c r="BO30" s="2340"/>
      <c r="BP30" s="198"/>
    </row>
    <row r="31" spans="1:68" x14ac:dyDescent="0.25">
      <c r="A31" s="1536" t="s">
        <v>12934</v>
      </c>
      <c r="B31" s="199" t="s">
        <v>12935</v>
      </c>
      <c r="C31" s="198"/>
      <c r="D31" s="198"/>
      <c r="E31" s="198"/>
      <c r="F31" s="198"/>
      <c r="G31" s="198"/>
      <c r="H31" s="198"/>
      <c r="I31" s="198"/>
      <c r="J31" s="198"/>
      <c r="K31" s="198"/>
      <c r="L31" s="198"/>
      <c r="M31" s="198"/>
      <c r="N31" s="198"/>
      <c r="O31" s="198"/>
      <c r="P31" s="198"/>
      <c r="Q31" s="198"/>
      <c r="R31" s="198"/>
      <c r="S31" s="198"/>
      <c r="T31" s="198"/>
      <c r="U31" s="198"/>
      <c r="V31" s="198"/>
      <c r="W31" s="198"/>
      <c r="X31" s="198"/>
      <c r="Y31" s="198"/>
      <c r="Z31" s="198"/>
      <c r="AA31" s="198"/>
      <c r="AB31" s="198"/>
      <c r="AC31" s="198"/>
      <c r="AD31" s="198"/>
      <c r="AE31" s="198"/>
      <c r="AF31" s="198"/>
      <c r="AG31" s="198"/>
      <c r="AH31" s="198"/>
      <c r="AI31" s="2342" t="s">
        <v>12936</v>
      </c>
      <c r="AJ31" s="2341"/>
      <c r="AK31" s="198"/>
      <c r="AL31" s="198"/>
      <c r="AM31" s="2340"/>
      <c r="AN31" s="2341"/>
      <c r="AO31" s="2340"/>
      <c r="AP31" s="2341"/>
      <c r="AQ31" s="198"/>
      <c r="AR31" s="198"/>
      <c r="AS31" s="198"/>
      <c r="AT31" s="198"/>
      <c r="AU31" s="198"/>
      <c r="AV31" s="2340"/>
      <c r="AW31" s="2341"/>
      <c r="AX31" s="198"/>
      <c r="AY31" s="198"/>
      <c r="AZ31" s="198"/>
      <c r="BA31" s="198"/>
      <c r="BB31" s="2340"/>
      <c r="BC31" s="2340"/>
      <c r="BD31" s="198"/>
      <c r="BE31" s="198"/>
      <c r="BF31" s="198"/>
      <c r="BG31" s="198"/>
      <c r="BH31" s="2340"/>
      <c r="BI31" s="2340"/>
      <c r="BJ31" s="198"/>
      <c r="BK31" s="2340"/>
      <c r="BL31" s="2340"/>
      <c r="BM31" s="198"/>
      <c r="BN31" s="2341"/>
      <c r="BO31" s="2340"/>
      <c r="BP31" s="198"/>
    </row>
    <row r="32" spans="1:68" x14ac:dyDescent="0.25">
      <c r="A32" s="1536" t="s">
        <v>494</v>
      </c>
      <c r="B32" s="199" t="s">
        <v>12937</v>
      </c>
      <c r="C32" s="198"/>
      <c r="D32" s="198"/>
      <c r="E32" s="198"/>
      <c r="F32" s="198"/>
      <c r="G32" s="198"/>
      <c r="H32" s="198"/>
      <c r="I32" s="198"/>
      <c r="J32" s="198"/>
      <c r="K32" s="198"/>
      <c r="L32" s="198"/>
      <c r="M32" s="198"/>
      <c r="N32" s="198"/>
      <c r="O32" s="198"/>
      <c r="P32" s="198"/>
      <c r="Q32" s="198"/>
      <c r="R32" s="198"/>
      <c r="S32" s="198"/>
      <c r="T32" s="198"/>
      <c r="U32" s="198"/>
      <c r="V32" s="198"/>
      <c r="W32" s="198"/>
      <c r="X32" s="198"/>
      <c r="Y32" s="198"/>
      <c r="Z32" s="198"/>
      <c r="AA32" s="198"/>
      <c r="AB32" s="198"/>
      <c r="AC32" s="198"/>
      <c r="AD32" s="198"/>
      <c r="AE32" s="198"/>
      <c r="AF32" s="198"/>
      <c r="AG32" s="198"/>
      <c r="AH32" s="198"/>
      <c r="AI32" s="198"/>
      <c r="AJ32" s="2341" t="s">
        <v>12901</v>
      </c>
      <c r="AK32" s="198"/>
      <c r="AL32" s="198"/>
      <c r="AM32" s="2340"/>
      <c r="AN32" s="2341"/>
      <c r="AO32" s="2340"/>
      <c r="AP32" s="2341"/>
      <c r="AQ32" s="198"/>
      <c r="AR32" s="198"/>
      <c r="AS32" s="198"/>
      <c r="AT32" s="198"/>
      <c r="AU32" s="198"/>
      <c r="AV32" s="2340"/>
      <c r="AW32" s="2341"/>
      <c r="AX32" s="198"/>
      <c r="AY32" s="198"/>
      <c r="AZ32" s="198"/>
      <c r="BA32" s="198"/>
      <c r="BB32" s="2340"/>
      <c r="BC32" s="2340"/>
      <c r="BD32" s="198"/>
      <c r="BE32" s="198"/>
      <c r="BF32" s="198"/>
      <c r="BG32" s="198"/>
      <c r="BH32" s="2340"/>
      <c r="BI32" s="2340"/>
      <c r="BJ32" s="198"/>
      <c r="BK32" s="2340"/>
      <c r="BL32" s="2340"/>
      <c r="BM32" s="198"/>
      <c r="BN32" s="2341"/>
      <c r="BO32" s="2340"/>
      <c r="BP32" s="198"/>
    </row>
    <row r="33" spans="1:68" x14ac:dyDescent="0.25">
      <c r="A33" s="1536" t="s">
        <v>195</v>
      </c>
      <c r="B33" s="199" t="s">
        <v>12938</v>
      </c>
      <c r="C33" s="198"/>
      <c r="D33" s="198"/>
      <c r="E33" s="198"/>
      <c r="F33" s="198"/>
      <c r="G33" s="198"/>
      <c r="H33" s="198"/>
      <c r="I33" s="198"/>
      <c r="J33" s="198"/>
      <c r="K33" s="198"/>
      <c r="L33" s="198"/>
      <c r="M33" s="198"/>
      <c r="N33" s="198"/>
      <c r="O33" s="198"/>
      <c r="P33" s="198"/>
      <c r="Q33" s="198"/>
      <c r="R33" s="198"/>
      <c r="S33" s="198"/>
      <c r="T33" s="198"/>
      <c r="U33" s="198"/>
      <c r="V33" s="198"/>
      <c r="W33" s="198"/>
      <c r="X33" s="198"/>
      <c r="Y33" s="198"/>
      <c r="Z33" s="198"/>
      <c r="AA33" s="198"/>
      <c r="AB33" s="198"/>
      <c r="AC33" s="198"/>
      <c r="AD33" s="198"/>
      <c r="AE33" s="198"/>
      <c r="AF33" s="198"/>
      <c r="AG33" s="198"/>
      <c r="AH33" s="198"/>
      <c r="AI33" s="198"/>
      <c r="AJ33" s="198"/>
      <c r="AK33" s="198"/>
      <c r="AL33" s="198"/>
      <c r="AM33" s="2340"/>
      <c r="AN33" s="2341"/>
      <c r="AO33" s="2340"/>
      <c r="AP33" s="2341"/>
      <c r="AQ33" s="198"/>
      <c r="AR33" s="198"/>
      <c r="AS33" s="198"/>
      <c r="AT33" s="198"/>
      <c r="AU33" s="198"/>
      <c r="AV33" s="2340"/>
      <c r="AW33" s="2341"/>
      <c r="AX33" s="198"/>
      <c r="AY33" s="198"/>
      <c r="AZ33" s="198"/>
      <c r="BA33" s="198"/>
      <c r="BB33" s="2340"/>
      <c r="BC33" s="2340"/>
      <c r="BD33" s="198"/>
      <c r="BE33" s="198"/>
      <c r="BF33" s="198"/>
      <c r="BG33" s="198"/>
      <c r="BH33" s="2340"/>
      <c r="BI33" s="2340"/>
      <c r="BJ33" s="198"/>
      <c r="BK33" s="2340"/>
      <c r="BL33" s="2340"/>
      <c r="BM33" s="198"/>
      <c r="BN33" s="2341"/>
      <c r="BO33" s="2340"/>
      <c r="BP33" s="198"/>
    </row>
    <row r="34" spans="1:68" x14ac:dyDescent="0.25">
      <c r="A34" s="1536" t="s">
        <v>9218</v>
      </c>
      <c r="B34" s="199" t="s">
        <v>12939</v>
      </c>
      <c r="C34" s="198"/>
      <c r="D34" s="198"/>
      <c r="E34" s="198"/>
      <c r="F34" s="198"/>
      <c r="G34" s="198"/>
      <c r="H34" s="198"/>
      <c r="I34" s="198"/>
      <c r="J34" s="198"/>
      <c r="K34" s="198"/>
      <c r="L34" s="198"/>
      <c r="M34" s="198"/>
      <c r="N34" s="198"/>
      <c r="O34" s="198"/>
      <c r="P34" s="198"/>
      <c r="Q34" s="198"/>
      <c r="R34" s="198"/>
      <c r="S34" s="198"/>
      <c r="T34" s="198"/>
      <c r="U34" s="198"/>
      <c r="V34" s="198"/>
      <c r="W34" s="198"/>
      <c r="X34" s="198"/>
      <c r="Y34" s="198"/>
      <c r="Z34" s="198"/>
      <c r="AA34" s="198"/>
      <c r="AB34" s="198"/>
      <c r="AC34" s="198"/>
      <c r="AD34" s="198"/>
      <c r="AE34" s="198"/>
      <c r="AF34" s="198"/>
      <c r="AG34" s="198"/>
      <c r="AH34" s="198"/>
      <c r="AI34" s="198"/>
      <c r="AJ34" s="198"/>
      <c r="AK34" s="198"/>
      <c r="AL34" s="198"/>
      <c r="AM34" s="2340"/>
      <c r="AN34" s="2341"/>
      <c r="AO34" s="2340"/>
      <c r="AP34" s="2341"/>
      <c r="AQ34" s="198"/>
      <c r="AR34" s="198"/>
      <c r="AS34" s="198"/>
      <c r="AT34" s="198"/>
      <c r="AU34" s="198"/>
      <c r="AV34" s="2340"/>
      <c r="AW34" s="2341"/>
      <c r="AX34" s="198"/>
      <c r="AY34" s="198"/>
      <c r="AZ34" s="198"/>
      <c r="BA34" s="198"/>
      <c r="BB34" s="2340"/>
      <c r="BC34" s="2340"/>
      <c r="BD34" s="198"/>
      <c r="BE34" s="198"/>
      <c r="BF34" s="198"/>
      <c r="BG34" s="198"/>
      <c r="BH34" s="2340"/>
      <c r="BI34" s="2340"/>
      <c r="BJ34" s="198"/>
      <c r="BK34" s="2340"/>
      <c r="BL34" s="2340"/>
      <c r="BM34" s="198"/>
      <c r="BN34" s="2341"/>
      <c r="BO34" s="2340"/>
      <c r="BP34" s="198"/>
    </row>
    <row r="35" spans="1:68" x14ac:dyDescent="0.25">
      <c r="A35" s="1536" t="s">
        <v>9220</v>
      </c>
      <c r="B35" s="2733" t="s">
        <v>12940</v>
      </c>
      <c r="C35" s="2734"/>
      <c r="D35" s="2734"/>
      <c r="E35" s="2734"/>
      <c r="F35" s="2734"/>
      <c r="G35" s="2734"/>
      <c r="H35" s="2734"/>
      <c r="I35" s="2734"/>
      <c r="J35" s="2734"/>
      <c r="K35" s="2734"/>
      <c r="L35" s="2734"/>
      <c r="M35" s="2734"/>
      <c r="N35" s="2734"/>
      <c r="O35" s="2734"/>
      <c r="P35" s="2734"/>
      <c r="Q35" s="2734"/>
      <c r="R35" s="2734"/>
      <c r="S35" s="2734"/>
      <c r="T35" s="2734"/>
      <c r="U35" s="2734"/>
      <c r="V35" s="2734"/>
      <c r="W35" s="2734"/>
      <c r="X35" s="2734"/>
      <c r="Y35" s="2734"/>
      <c r="Z35" s="2734"/>
      <c r="AA35" s="2734"/>
      <c r="AB35" s="2734"/>
      <c r="AC35" s="2734"/>
      <c r="AD35" s="2734"/>
      <c r="AE35" s="2734"/>
      <c r="AF35" s="2734"/>
      <c r="AG35" s="2734"/>
      <c r="AH35" s="2734"/>
      <c r="AI35" s="2734"/>
      <c r="AJ35" s="2734"/>
      <c r="AK35" s="2734"/>
      <c r="AL35" s="2734"/>
      <c r="AM35" s="2340" t="s">
        <v>12899</v>
      </c>
      <c r="AN35" s="2341" t="s">
        <v>12901</v>
      </c>
      <c r="AO35" s="2340"/>
      <c r="AP35" s="2341"/>
      <c r="AQ35" s="198"/>
      <c r="AR35" s="198"/>
      <c r="AS35" s="198"/>
      <c r="AT35" s="198"/>
      <c r="AU35" s="198"/>
      <c r="AV35" s="2340"/>
      <c r="AW35" s="2341"/>
      <c r="AX35" s="198"/>
      <c r="AY35" s="198"/>
      <c r="AZ35" s="198"/>
      <c r="BA35" s="198"/>
      <c r="BB35" s="2340"/>
      <c r="BC35" s="2340"/>
      <c r="BD35" s="198"/>
      <c r="BE35" s="198"/>
      <c r="BF35" s="198"/>
      <c r="BG35" s="198"/>
      <c r="BH35" s="2340"/>
      <c r="BI35" s="2340"/>
      <c r="BJ35" s="198"/>
      <c r="BK35" s="2340"/>
      <c r="BL35" s="2340"/>
      <c r="BM35" s="198"/>
      <c r="BN35" s="2341"/>
      <c r="BO35" s="2340"/>
      <c r="BP35" s="198"/>
    </row>
    <row r="36" spans="1:68" x14ac:dyDescent="0.25">
      <c r="A36" s="1536" t="s">
        <v>9221</v>
      </c>
      <c r="B36" s="2733" t="s">
        <v>12941</v>
      </c>
      <c r="C36" s="2734"/>
      <c r="D36" s="2734"/>
      <c r="E36" s="2734"/>
      <c r="F36" s="2734"/>
      <c r="G36" s="2734"/>
      <c r="H36" s="2734"/>
      <c r="I36" s="2734"/>
      <c r="J36" s="2734"/>
      <c r="K36" s="2734"/>
      <c r="L36" s="2734"/>
      <c r="M36" s="2734"/>
      <c r="N36" s="2734"/>
      <c r="O36" s="2734"/>
      <c r="P36" s="2734"/>
      <c r="Q36" s="2734"/>
      <c r="R36" s="2734"/>
      <c r="S36" s="2734"/>
      <c r="T36" s="2734"/>
      <c r="U36" s="2734"/>
      <c r="V36" s="2734"/>
      <c r="W36" s="2734"/>
      <c r="X36" s="2734"/>
      <c r="Y36" s="2734"/>
      <c r="Z36" s="2734"/>
      <c r="AA36" s="2734"/>
      <c r="AB36" s="2734"/>
      <c r="AC36" s="2734"/>
      <c r="AD36" s="2734"/>
      <c r="AE36" s="2734"/>
      <c r="AF36" s="2734"/>
      <c r="AG36" s="2734"/>
      <c r="AH36" s="2734"/>
      <c r="AI36" s="2734"/>
      <c r="AJ36" s="2734"/>
      <c r="AK36" s="2734"/>
      <c r="AL36" s="2734"/>
      <c r="AM36" s="2734"/>
      <c r="AN36" s="2734"/>
      <c r="AO36" s="2340" t="s">
        <v>12899</v>
      </c>
      <c r="AP36" s="2341" t="s">
        <v>12901</v>
      </c>
      <c r="AQ36" s="198"/>
      <c r="AR36" s="198"/>
      <c r="AS36" s="198"/>
      <c r="AT36" s="198"/>
      <c r="AU36" s="198"/>
      <c r="AV36" s="2340"/>
      <c r="AW36" s="2341"/>
      <c r="AX36" s="198"/>
      <c r="AY36" s="198"/>
      <c r="AZ36" s="198"/>
      <c r="BA36" s="198"/>
      <c r="BB36" s="2340"/>
      <c r="BC36" s="2340"/>
      <c r="BD36" s="198"/>
      <c r="BE36" s="198"/>
      <c r="BF36" s="198"/>
      <c r="BG36" s="198"/>
      <c r="BH36" s="2340"/>
      <c r="BI36" s="2340"/>
      <c r="BJ36" s="198"/>
      <c r="BK36" s="2340"/>
      <c r="BL36" s="2340"/>
      <c r="BM36" s="198"/>
      <c r="BN36" s="2341"/>
      <c r="BO36" s="2340"/>
      <c r="BP36" s="198"/>
    </row>
    <row r="37" spans="1:68" x14ac:dyDescent="0.25">
      <c r="A37" s="1536" t="s">
        <v>9224</v>
      </c>
      <c r="B37" s="199" t="s">
        <v>12942</v>
      </c>
      <c r="C37" s="198"/>
      <c r="D37" s="198"/>
      <c r="E37" s="198"/>
      <c r="F37" s="198"/>
      <c r="G37" s="198"/>
      <c r="H37" s="198"/>
      <c r="I37" s="198"/>
      <c r="J37" s="198"/>
      <c r="K37" s="198"/>
      <c r="L37" s="198"/>
      <c r="M37" s="198"/>
      <c r="N37" s="198"/>
      <c r="O37" s="198"/>
      <c r="P37" s="198"/>
      <c r="Q37" s="198"/>
      <c r="R37" s="198"/>
      <c r="S37" s="198"/>
      <c r="T37" s="198"/>
      <c r="U37" s="198"/>
      <c r="V37" s="198"/>
      <c r="W37" s="198"/>
      <c r="X37" s="198"/>
      <c r="Y37" s="198"/>
      <c r="Z37" s="198"/>
      <c r="AA37" s="198"/>
      <c r="AB37" s="198"/>
      <c r="AC37" s="198"/>
      <c r="AD37" s="198"/>
      <c r="AE37" s="198"/>
      <c r="AF37" s="198"/>
      <c r="AG37" s="198"/>
      <c r="AH37" s="198"/>
      <c r="AI37" s="198"/>
      <c r="AJ37" s="198"/>
      <c r="AK37" s="198"/>
      <c r="AL37" s="198"/>
      <c r="AM37" s="198"/>
      <c r="AN37" s="198"/>
      <c r="AO37" s="198"/>
      <c r="AP37" s="198"/>
      <c r="AQ37" s="198"/>
      <c r="AR37" s="198"/>
      <c r="AS37" s="198"/>
      <c r="AT37" s="198"/>
      <c r="AU37" s="198"/>
      <c r="AV37" s="2340"/>
      <c r="AW37" s="2341"/>
      <c r="AX37" s="198"/>
      <c r="AY37" s="198"/>
      <c r="AZ37" s="198"/>
      <c r="BA37" s="198"/>
      <c r="BB37" s="2340"/>
      <c r="BC37" s="2340"/>
      <c r="BD37" s="198"/>
      <c r="BE37" s="198"/>
      <c r="BF37" s="198"/>
      <c r="BG37" s="198"/>
      <c r="BH37" s="2340"/>
      <c r="BI37" s="2340"/>
      <c r="BJ37" s="198"/>
      <c r="BK37" s="2340"/>
      <c r="BL37" s="2340"/>
      <c r="BM37" s="198"/>
      <c r="BN37" s="2341"/>
      <c r="BO37" s="2340"/>
      <c r="BP37" s="198"/>
    </row>
    <row r="38" spans="1:68" x14ac:dyDescent="0.25">
      <c r="A38" s="1536" t="s">
        <v>757</v>
      </c>
      <c r="B38" s="199" t="s">
        <v>12943</v>
      </c>
      <c r="C38" s="198"/>
      <c r="D38" s="198"/>
      <c r="E38" s="198"/>
      <c r="F38" s="198"/>
      <c r="G38" s="198"/>
      <c r="H38" s="198"/>
      <c r="I38" s="198"/>
      <c r="J38" s="198"/>
      <c r="K38" s="198"/>
      <c r="L38" s="198"/>
      <c r="M38" s="198"/>
      <c r="N38" s="198"/>
      <c r="O38" s="198"/>
      <c r="P38" s="198"/>
      <c r="Q38" s="198"/>
      <c r="R38" s="198"/>
      <c r="S38" s="198"/>
      <c r="T38" s="198"/>
      <c r="U38" s="198"/>
      <c r="V38" s="198"/>
      <c r="W38" s="198"/>
      <c r="X38" s="198"/>
      <c r="Y38" s="198"/>
      <c r="Z38" s="198"/>
      <c r="AA38" s="198"/>
      <c r="AB38" s="198"/>
      <c r="AC38" s="198"/>
      <c r="AD38" s="198"/>
      <c r="AE38" s="198"/>
      <c r="AF38" s="198"/>
      <c r="AG38" s="198"/>
      <c r="AH38" s="198"/>
      <c r="AI38" s="198"/>
      <c r="AJ38" s="198"/>
      <c r="AK38" s="198"/>
      <c r="AL38" s="198"/>
      <c r="AM38" s="198"/>
      <c r="AN38" s="198"/>
      <c r="AO38" s="198"/>
      <c r="AP38" s="198"/>
      <c r="AQ38" s="198"/>
      <c r="AR38" s="198"/>
      <c r="AS38" s="198"/>
      <c r="AT38" s="198"/>
      <c r="AU38" s="198"/>
      <c r="AV38" s="2340"/>
      <c r="AW38" s="2341"/>
      <c r="AX38" s="198"/>
      <c r="AY38" s="198"/>
      <c r="AZ38" s="198"/>
      <c r="BA38" s="198"/>
      <c r="BB38" s="2340"/>
      <c r="BC38" s="2340"/>
      <c r="BD38" s="198"/>
      <c r="BE38" s="198"/>
      <c r="BF38" s="198"/>
      <c r="BG38" s="198"/>
      <c r="BH38" s="2340"/>
      <c r="BI38" s="2340"/>
      <c r="BJ38" s="198"/>
      <c r="BK38" s="2340"/>
      <c r="BL38" s="2340"/>
      <c r="BM38" s="198"/>
      <c r="BN38" s="2341"/>
      <c r="BO38" s="2340"/>
      <c r="BP38" s="198"/>
    </row>
    <row r="39" spans="1:68" x14ac:dyDescent="0.25">
      <c r="A39" s="1536" t="s">
        <v>1139</v>
      </c>
      <c r="B39" s="199" t="s">
        <v>12944</v>
      </c>
      <c r="C39" s="198"/>
      <c r="D39" s="198"/>
      <c r="E39" s="198"/>
      <c r="F39" s="198"/>
      <c r="G39" s="198"/>
      <c r="H39" s="198"/>
      <c r="I39" s="198"/>
      <c r="J39" s="198"/>
      <c r="K39" s="198"/>
      <c r="L39" s="198"/>
      <c r="M39" s="198"/>
      <c r="N39" s="198"/>
      <c r="O39" s="198"/>
      <c r="P39" s="198"/>
      <c r="Q39" s="198"/>
      <c r="R39" s="198"/>
      <c r="S39" s="198"/>
      <c r="T39" s="198"/>
      <c r="U39" s="198"/>
      <c r="V39" s="198"/>
      <c r="W39" s="198"/>
      <c r="X39" s="198"/>
      <c r="Y39" s="198"/>
      <c r="Z39" s="198"/>
      <c r="AA39" s="198"/>
      <c r="AB39" s="198"/>
      <c r="AC39" s="198"/>
      <c r="AD39" s="198"/>
      <c r="AE39" s="198"/>
      <c r="AF39" s="198"/>
      <c r="AG39" s="198"/>
      <c r="AH39" s="198"/>
      <c r="AI39" s="198"/>
      <c r="AJ39" s="198"/>
      <c r="AK39" s="198"/>
      <c r="AL39" s="198"/>
      <c r="AM39" s="198"/>
      <c r="AN39" s="198"/>
      <c r="AO39" s="198"/>
      <c r="AP39" s="198"/>
      <c r="AQ39" s="198"/>
      <c r="AR39" s="198"/>
      <c r="AS39" s="198"/>
      <c r="AT39" s="198"/>
      <c r="AU39" s="198"/>
      <c r="AV39" s="2340"/>
      <c r="AW39" s="2341"/>
      <c r="AX39" s="198"/>
      <c r="AY39" s="198"/>
      <c r="AZ39" s="198"/>
      <c r="BA39" s="198"/>
      <c r="BB39" s="2340"/>
      <c r="BC39" s="2340"/>
      <c r="BD39" s="198"/>
      <c r="BE39" s="198"/>
      <c r="BF39" s="198"/>
      <c r="BG39" s="198"/>
      <c r="BH39" s="2340"/>
      <c r="BI39" s="2340"/>
      <c r="BJ39" s="198"/>
      <c r="BK39" s="2340"/>
      <c r="BL39" s="2340"/>
      <c r="BM39" s="198"/>
      <c r="BN39" s="2341"/>
      <c r="BO39" s="2340"/>
      <c r="BP39" s="198"/>
    </row>
    <row r="40" spans="1:68" x14ac:dyDescent="0.25">
      <c r="A40" s="1536" t="s">
        <v>1645</v>
      </c>
      <c r="B40" s="199" t="s">
        <v>12945</v>
      </c>
      <c r="C40" s="198"/>
      <c r="D40" s="198"/>
      <c r="E40" s="198"/>
      <c r="F40" s="198"/>
      <c r="G40" s="198"/>
      <c r="H40" s="198"/>
      <c r="I40" s="198"/>
      <c r="J40" s="198"/>
      <c r="K40" s="198"/>
      <c r="L40" s="198"/>
      <c r="M40" s="198"/>
      <c r="N40" s="198"/>
      <c r="O40" s="198"/>
      <c r="P40" s="198"/>
      <c r="Q40" s="198"/>
      <c r="R40" s="198"/>
      <c r="S40" s="198"/>
      <c r="T40" s="198"/>
      <c r="U40" s="198"/>
      <c r="V40" s="198"/>
      <c r="W40" s="198"/>
      <c r="X40" s="198"/>
      <c r="Y40" s="198"/>
      <c r="Z40" s="198"/>
      <c r="AA40" s="198"/>
      <c r="AB40" s="198"/>
      <c r="AC40" s="198"/>
      <c r="AD40" s="198"/>
      <c r="AE40" s="198"/>
      <c r="AF40" s="198"/>
      <c r="AG40" s="198"/>
      <c r="AH40" s="198"/>
      <c r="AI40" s="198"/>
      <c r="AJ40" s="198"/>
      <c r="AK40" s="198"/>
      <c r="AL40" s="198"/>
      <c r="AM40" s="198"/>
      <c r="AN40" s="198"/>
      <c r="AO40" s="198"/>
      <c r="AP40" s="198"/>
      <c r="AQ40" s="198"/>
      <c r="AR40" s="198"/>
      <c r="AS40" s="198"/>
      <c r="AT40" s="198"/>
      <c r="AU40" s="198"/>
      <c r="AV40" s="2340"/>
      <c r="AW40" s="2341"/>
      <c r="AX40" s="198"/>
      <c r="AY40" s="198"/>
      <c r="AZ40" s="198"/>
      <c r="BA40" s="198"/>
      <c r="BB40" s="2340"/>
      <c r="BC40" s="2340"/>
      <c r="BD40" s="198"/>
      <c r="BE40" s="198"/>
      <c r="BF40" s="198"/>
      <c r="BG40" s="198"/>
      <c r="BH40" s="2340"/>
      <c r="BI40" s="2340"/>
      <c r="BJ40" s="198"/>
      <c r="BK40" s="2340"/>
      <c r="BL40" s="2340"/>
      <c r="BM40" s="198"/>
      <c r="BN40" s="2341"/>
      <c r="BO40" s="2340"/>
      <c r="BP40" s="198"/>
    </row>
    <row r="41" spans="1:68" x14ac:dyDescent="0.25">
      <c r="A41" s="1536" t="s">
        <v>566</v>
      </c>
      <c r="B41" s="199" t="s">
        <v>12946</v>
      </c>
      <c r="C41" s="198"/>
      <c r="D41" s="198"/>
      <c r="E41" s="198"/>
      <c r="F41" s="198"/>
      <c r="G41" s="198"/>
      <c r="H41" s="198"/>
      <c r="I41" s="198"/>
      <c r="J41" s="198"/>
      <c r="K41" s="198"/>
      <c r="L41" s="198"/>
      <c r="M41" s="198"/>
      <c r="N41" s="198"/>
      <c r="O41" s="198"/>
      <c r="P41" s="198"/>
      <c r="Q41" s="198"/>
      <c r="R41" s="198"/>
      <c r="S41" s="198"/>
      <c r="T41" s="198"/>
      <c r="U41" s="198"/>
      <c r="V41" s="198"/>
      <c r="W41" s="198"/>
      <c r="X41" s="198"/>
      <c r="Y41" s="198"/>
      <c r="Z41" s="198"/>
      <c r="AA41" s="198"/>
      <c r="AB41" s="198"/>
      <c r="AC41" s="198"/>
      <c r="AD41" s="198"/>
      <c r="AE41" s="198"/>
      <c r="AF41" s="198"/>
      <c r="AG41" s="198"/>
      <c r="AH41" s="198"/>
      <c r="AI41" s="198"/>
      <c r="AJ41" s="198"/>
      <c r="AK41" s="198"/>
      <c r="AL41" s="198"/>
      <c r="AM41" s="198"/>
      <c r="AN41" s="198"/>
      <c r="AO41" s="198"/>
      <c r="AP41" s="198"/>
      <c r="AQ41" s="198"/>
      <c r="AR41" s="198"/>
      <c r="AS41" s="198"/>
      <c r="AT41" s="198"/>
      <c r="AU41" s="198"/>
      <c r="AV41" s="2340"/>
      <c r="AW41" s="2341"/>
      <c r="AX41" s="198"/>
      <c r="AY41" s="198"/>
      <c r="AZ41" s="198"/>
      <c r="BA41" s="198"/>
      <c r="BB41" s="2340"/>
      <c r="BC41" s="2340"/>
      <c r="BD41" s="198"/>
      <c r="BE41" s="198"/>
      <c r="BF41" s="198"/>
      <c r="BG41" s="198"/>
      <c r="BH41" s="2340"/>
      <c r="BI41" s="2340"/>
      <c r="BJ41" s="198"/>
      <c r="BK41" s="2340"/>
      <c r="BL41" s="2340"/>
      <c r="BM41" s="198"/>
      <c r="BN41" s="2341"/>
      <c r="BO41" s="2340"/>
      <c r="BP41" s="198"/>
    </row>
    <row r="42" spans="1:68" x14ac:dyDescent="0.25">
      <c r="A42" s="1536" t="s">
        <v>571</v>
      </c>
      <c r="B42" s="2733" t="s">
        <v>12947</v>
      </c>
      <c r="C42" s="2734"/>
      <c r="D42" s="2734"/>
      <c r="E42" s="2734"/>
      <c r="F42" s="2734"/>
      <c r="G42" s="2734"/>
      <c r="H42" s="2734"/>
      <c r="I42" s="2734"/>
      <c r="J42" s="2734"/>
      <c r="K42" s="2734"/>
      <c r="L42" s="2734"/>
      <c r="M42" s="2734"/>
      <c r="N42" s="2734"/>
      <c r="O42" s="2734"/>
      <c r="P42" s="2734"/>
      <c r="Q42" s="2734"/>
      <c r="R42" s="2734"/>
      <c r="S42" s="2734"/>
      <c r="T42" s="2734"/>
      <c r="U42" s="2734"/>
      <c r="V42" s="2734"/>
      <c r="W42" s="2734"/>
      <c r="X42" s="2734"/>
      <c r="Y42" s="2734"/>
      <c r="Z42" s="2734"/>
      <c r="AA42" s="2734"/>
      <c r="AB42" s="2734"/>
      <c r="AC42" s="2734"/>
      <c r="AD42" s="2734"/>
      <c r="AE42" s="2734"/>
      <c r="AF42" s="2734"/>
      <c r="AG42" s="2734"/>
      <c r="AH42" s="2734"/>
      <c r="AI42" s="2734"/>
      <c r="AJ42" s="2734"/>
      <c r="AK42" s="2734"/>
      <c r="AL42" s="2734"/>
      <c r="AM42" s="2734"/>
      <c r="AN42" s="2734"/>
      <c r="AO42" s="2734"/>
      <c r="AP42" s="2734"/>
      <c r="AQ42" s="2734"/>
      <c r="AR42" s="2734"/>
      <c r="AS42" s="2734"/>
      <c r="AT42" s="2734"/>
      <c r="AU42" s="2734"/>
      <c r="AV42" s="2340" t="s">
        <v>12899</v>
      </c>
      <c r="AW42" s="2341" t="s">
        <v>12901</v>
      </c>
      <c r="AX42" s="198"/>
      <c r="AY42" s="198"/>
      <c r="AZ42" s="198"/>
      <c r="BA42" s="198"/>
      <c r="BB42" s="2340"/>
      <c r="BC42" s="2340"/>
      <c r="BD42" s="198"/>
      <c r="BE42" s="198"/>
      <c r="BF42" s="198"/>
      <c r="BG42" s="198"/>
      <c r="BH42" s="2340"/>
      <c r="BI42" s="2340"/>
      <c r="BJ42" s="198"/>
      <c r="BK42" s="2340"/>
      <c r="BL42" s="2340"/>
      <c r="BM42" s="198"/>
      <c r="BN42" s="2341"/>
      <c r="BO42" s="2340"/>
      <c r="BP42" s="198"/>
    </row>
    <row r="43" spans="1:68" x14ac:dyDescent="0.25">
      <c r="A43" s="1536" t="s">
        <v>572</v>
      </c>
      <c r="B43" s="199" t="s">
        <v>12948</v>
      </c>
      <c r="C43" s="198"/>
      <c r="D43" s="198"/>
      <c r="E43" s="198"/>
      <c r="F43" s="198"/>
      <c r="G43" s="198"/>
      <c r="H43" s="198"/>
      <c r="I43" s="198"/>
      <c r="J43" s="198"/>
      <c r="K43" s="198"/>
      <c r="L43" s="198"/>
      <c r="M43" s="198"/>
      <c r="N43" s="198"/>
      <c r="O43" s="198"/>
      <c r="P43" s="198"/>
      <c r="Q43" s="198"/>
      <c r="R43" s="198"/>
      <c r="S43" s="198"/>
      <c r="T43" s="198"/>
      <c r="U43" s="198"/>
      <c r="V43" s="198"/>
      <c r="W43" s="198"/>
      <c r="X43" s="198"/>
      <c r="Y43" s="198"/>
      <c r="Z43" s="198"/>
      <c r="AA43" s="198"/>
      <c r="AB43" s="198"/>
      <c r="AC43" s="198"/>
      <c r="AD43" s="198"/>
      <c r="AE43" s="198"/>
      <c r="AF43" s="198"/>
      <c r="AG43" s="198"/>
      <c r="AH43" s="198"/>
      <c r="AI43" s="198"/>
      <c r="AJ43" s="198"/>
      <c r="AK43" s="198"/>
      <c r="AL43" s="198"/>
      <c r="AM43" s="198"/>
      <c r="AN43" s="198"/>
      <c r="AO43" s="198"/>
      <c r="AP43" s="198"/>
      <c r="AQ43" s="198"/>
      <c r="AR43" s="198"/>
      <c r="AS43" s="198"/>
      <c r="AT43" s="198"/>
      <c r="AU43" s="198"/>
      <c r="AV43" s="198"/>
      <c r="AW43" s="198"/>
      <c r="AX43" s="198"/>
      <c r="AY43" s="198"/>
      <c r="AZ43" s="198"/>
      <c r="BA43" s="198"/>
      <c r="BB43" s="2340"/>
      <c r="BC43" s="2340"/>
      <c r="BD43" s="198"/>
      <c r="BE43" s="198"/>
      <c r="BF43" s="198"/>
      <c r="BG43" s="198"/>
      <c r="BH43" s="2340"/>
      <c r="BI43" s="2340"/>
      <c r="BJ43" s="198"/>
      <c r="BK43" s="2340"/>
      <c r="BL43" s="2340"/>
      <c r="BM43" s="198"/>
      <c r="BN43" s="2341"/>
      <c r="BO43" s="2340"/>
      <c r="BP43" s="198"/>
    </row>
    <row r="44" spans="1:68" x14ac:dyDescent="0.25">
      <c r="A44" s="1536" t="s">
        <v>1142</v>
      </c>
      <c r="B44" s="199" t="s">
        <v>12949</v>
      </c>
      <c r="C44" s="198"/>
      <c r="D44" s="198"/>
      <c r="E44" s="198"/>
      <c r="F44" s="198"/>
      <c r="G44" s="198"/>
      <c r="H44" s="198"/>
      <c r="I44" s="198"/>
      <c r="J44" s="198"/>
      <c r="K44" s="198"/>
      <c r="L44" s="198"/>
      <c r="M44" s="198"/>
      <c r="N44" s="198"/>
      <c r="O44" s="198"/>
      <c r="P44" s="198"/>
      <c r="Q44" s="198"/>
      <c r="R44" s="198"/>
      <c r="S44" s="198"/>
      <c r="T44" s="198"/>
      <c r="U44" s="198"/>
      <c r="V44" s="198"/>
      <c r="W44" s="198"/>
      <c r="X44" s="198"/>
      <c r="Y44" s="198"/>
      <c r="Z44" s="198"/>
      <c r="AA44" s="198"/>
      <c r="AB44" s="198"/>
      <c r="AC44" s="198"/>
      <c r="AD44" s="198"/>
      <c r="AE44" s="198"/>
      <c r="AF44" s="198"/>
      <c r="AG44" s="198"/>
      <c r="AH44" s="198"/>
      <c r="AI44" s="198"/>
      <c r="AJ44" s="198"/>
      <c r="AK44" s="198"/>
      <c r="AL44" s="198"/>
      <c r="AM44" s="198"/>
      <c r="AN44" s="198"/>
      <c r="AO44" s="198"/>
      <c r="AP44" s="198"/>
      <c r="AQ44" s="198"/>
      <c r="AR44" s="198"/>
      <c r="AS44" s="198"/>
      <c r="AT44" s="198"/>
      <c r="AU44" s="198"/>
      <c r="AV44" s="198"/>
      <c r="AW44" s="198"/>
      <c r="AX44" s="198"/>
      <c r="AY44" s="198"/>
      <c r="AZ44" s="198"/>
      <c r="BA44" s="198"/>
      <c r="BB44" s="2340"/>
      <c r="BC44" s="2340"/>
      <c r="BD44" s="198"/>
      <c r="BE44" s="198"/>
      <c r="BF44" s="198"/>
      <c r="BG44" s="198"/>
      <c r="BH44" s="2340"/>
      <c r="BI44" s="2340"/>
      <c r="BJ44" s="198"/>
      <c r="BK44" s="2340"/>
      <c r="BL44" s="2340"/>
      <c r="BM44" s="198"/>
      <c r="BN44" s="2341"/>
      <c r="BO44" s="2340"/>
      <c r="BP44" s="198"/>
    </row>
    <row r="45" spans="1:68" x14ac:dyDescent="0.25">
      <c r="A45" s="1536" t="s">
        <v>192</v>
      </c>
      <c r="B45" s="199" t="s">
        <v>12950</v>
      </c>
      <c r="C45" s="198"/>
      <c r="D45" s="198"/>
      <c r="E45" s="198"/>
      <c r="F45" s="198"/>
      <c r="G45" s="198"/>
      <c r="H45" s="198"/>
      <c r="I45" s="198"/>
      <c r="J45" s="198"/>
      <c r="K45" s="198"/>
      <c r="L45" s="198"/>
      <c r="M45" s="198"/>
      <c r="N45" s="198"/>
      <c r="O45" s="198"/>
      <c r="P45" s="198"/>
      <c r="Q45" s="198"/>
      <c r="R45" s="198"/>
      <c r="S45" s="198"/>
      <c r="T45" s="198"/>
      <c r="U45" s="198"/>
      <c r="V45" s="198"/>
      <c r="W45" s="198"/>
      <c r="X45" s="198"/>
      <c r="Y45" s="198"/>
      <c r="Z45" s="198"/>
      <c r="AA45" s="198"/>
      <c r="AB45" s="198"/>
      <c r="AC45" s="198"/>
      <c r="AD45" s="198"/>
      <c r="AE45" s="198"/>
      <c r="AF45" s="198"/>
      <c r="AG45" s="198"/>
      <c r="AH45" s="198"/>
      <c r="AI45" s="198"/>
      <c r="AJ45" s="198"/>
      <c r="AK45" s="198"/>
      <c r="AL45" s="198"/>
      <c r="AM45" s="198"/>
      <c r="AN45" s="198"/>
      <c r="AO45" s="198"/>
      <c r="AP45" s="198"/>
      <c r="AQ45" s="198"/>
      <c r="AR45" s="198"/>
      <c r="AS45" s="198"/>
      <c r="AT45" s="198"/>
      <c r="AU45" s="198"/>
      <c r="AV45" s="198"/>
      <c r="AW45" s="198"/>
      <c r="AX45" s="198"/>
      <c r="AY45" s="198"/>
      <c r="AZ45" s="198"/>
      <c r="BA45" s="198"/>
      <c r="BB45" s="2340"/>
      <c r="BC45" s="2340"/>
      <c r="BD45" s="198"/>
      <c r="BE45" s="198"/>
      <c r="BF45" s="198"/>
      <c r="BG45" s="198"/>
      <c r="BH45" s="2340"/>
      <c r="BI45" s="2340"/>
      <c r="BJ45" s="198"/>
      <c r="BK45" s="2340"/>
      <c r="BL45" s="2340"/>
      <c r="BM45" s="198"/>
      <c r="BN45" s="2341"/>
      <c r="BO45" s="2340"/>
      <c r="BP45" s="198"/>
    </row>
    <row r="46" spans="1:68" x14ac:dyDescent="0.25">
      <c r="A46" s="1536" t="s">
        <v>1219</v>
      </c>
      <c r="B46" s="199" t="s">
        <v>12951</v>
      </c>
      <c r="C46" s="198"/>
      <c r="D46" s="198"/>
      <c r="E46" s="198"/>
      <c r="F46" s="198"/>
      <c r="G46" s="198"/>
      <c r="H46" s="198"/>
      <c r="I46" s="198"/>
      <c r="J46" s="198"/>
      <c r="K46" s="198"/>
      <c r="L46" s="198"/>
      <c r="M46" s="198"/>
      <c r="N46" s="198"/>
      <c r="O46" s="198"/>
      <c r="P46" s="198"/>
      <c r="Q46" s="198"/>
      <c r="R46" s="198"/>
      <c r="S46" s="198"/>
      <c r="T46" s="198"/>
      <c r="U46" s="198"/>
      <c r="V46" s="198"/>
      <c r="W46" s="198"/>
      <c r="X46" s="198"/>
      <c r="Y46" s="198"/>
      <c r="Z46" s="198"/>
      <c r="AA46" s="198"/>
      <c r="AB46" s="198"/>
      <c r="AC46" s="198"/>
      <c r="AD46" s="198"/>
      <c r="AE46" s="198"/>
      <c r="AF46" s="198"/>
      <c r="AG46" s="198"/>
      <c r="AH46" s="198"/>
      <c r="AI46" s="198"/>
      <c r="AJ46" s="198"/>
      <c r="AK46" s="198"/>
      <c r="AL46" s="198"/>
      <c r="AM46" s="198"/>
      <c r="AN46" s="198"/>
      <c r="AO46" s="198"/>
      <c r="AP46" s="198"/>
      <c r="AQ46" s="198"/>
      <c r="AR46" s="198"/>
      <c r="AS46" s="198"/>
      <c r="AT46" s="198"/>
      <c r="AU46" s="198"/>
      <c r="AV46" s="198"/>
      <c r="AW46" s="198"/>
      <c r="AX46" s="198"/>
      <c r="AY46" s="198"/>
      <c r="AZ46" s="198"/>
      <c r="BA46" s="198"/>
      <c r="BB46" s="2340"/>
      <c r="BC46" s="2340"/>
      <c r="BD46" s="198"/>
      <c r="BE46" s="198"/>
      <c r="BF46" s="198"/>
      <c r="BG46" s="198"/>
      <c r="BH46" s="2340"/>
      <c r="BI46" s="2340"/>
      <c r="BJ46" s="198"/>
      <c r="BK46" s="2340"/>
      <c r="BL46" s="2340"/>
      <c r="BM46" s="198"/>
      <c r="BN46" s="2341"/>
      <c r="BO46" s="2340"/>
      <c r="BP46" s="198"/>
    </row>
    <row r="47" spans="1:68" x14ac:dyDescent="0.25">
      <c r="A47" s="1536" t="s">
        <v>120</v>
      </c>
      <c r="B47" s="2733" t="s">
        <v>12952</v>
      </c>
      <c r="C47" s="2734"/>
      <c r="D47" s="2734"/>
      <c r="E47" s="2734"/>
      <c r="F47" s="2734"/>
      <c r="G47" s="2734"/>
      <c r="H47" s="2734"/>
      <c r="I47" s="2734"/>
      <c r="J47" s="2734"/>
      <c r="K47" s="2734"/>
      <c r="L47" s="2734"/>
      <c r="M47" s="2734"/>
      <c r="N47" s="2734"/>
      <c r="O47" s="2734"/>
      <c r="P47" s="2734"/>
      <c r="Q47" s="2734"/>
      <c r="R47" s="2734"/>
      <c r="S47" s="2734"/>
      <c r="T47" s="2734"/>
      <c r="U47" s="2734"/>
      <c r="V47" s="2734"/>
      <c r="W47" s="2734"/>
      <c r="X47" s="2734"/>
      <c r="Y47" s="2734"/>
      <c r="Z47" s="2734"/>
      <c r="AA47" s="2734"/>
      <c r="AB47" s="2734"/>
      <c r="AC47" s="2734"/>
      <c r="AD47" s="2734"/>
      <c r="AE47" s="2734"/>
      <c r="AF47" s="2734"/>
      <c r="AG47" s="2734"/>
      <c r="AH47" s="2734"/>
      <c r="AI47" s="2734"/>
      <c r="AJ47" s="2734"/>
      <c r="AK47" s="2734"/>
      <c r="AL47" s="2734"/>
      <c r="AM47" s="2734"/>
      <c r="AN47" s="2734"/>
      <c r="AO47" s="2734"/>
      <c r="AP47" s="2734"/>
      <c r="AQ47" s="2734"/>
      <c r="AR47" s="2734"/>
      <c r="AS47" s="2734"/>
      <c r="AT47" s="2734"/>
      <c r="AU47" s="2734"/>
      <c r="AV47" s="2734"/>
      <c r="AW47" s="2734"/>
      <c r="AX47" s="2734"/>
      <c r="AY47" s="2734"/>
      <c r="AZ47" s="2734"/>
      <c r="BA47" s="2734"/>
      <c r="BB47" s="2340" t="s">
        <v>12899</v>
      </c>
      <c r="BC47" s="2340"/>
      <c r="BD47" s="198"/>
      <c r="BE47" s="198"/>
      <c r="BF47" s="198"/>
      <c r="BG47" s="198"/>
      <c r="BH47" s="2340"/>
      <c r="BI47" s="2340"/>
      <c r="BJ47" s="198"/>
      <c r="BK47" s="2340"/>
      <c r="BL47" s="2340"/>
      <c r="BM47" s="198"/>
      <c r="BN47" s="2341"/>
      <c r="BO47" s="2340"/>
      <c r="BP47" s="198"/>
    </row>
    <row r="48" spans="1:68" x14ac:dyDescent="0.25">
      <c r="A48" s="1536" t="s">
        <v>12953</v>
      </c>
      <c r="B48" s="2733" t="s">
        <v>12954</v>
      </c>
      <c r="C48" s="2734"/>
      <c r="D48" s="2734"/>
      <c r="E48" s="2734"/>
      <c r="F48" s="2734"/>
      <c r="G48" s="2734"/>
      <c r="H48" s="2734"/>
      <c r="I48" s="2734"/>
      <c r="J48" s="2734"/>
      <c r="K48" s="2734"/>
      <c r="L48" s="2734"/>
      <c r="M48" s="2734"/>
      <c r="N48" s="2734"/>
      <c r="O48" s="2734"/>
      <c r="P48" s="2734"/>
      <c r="Q48" s="2734"/>
      <c r="R48" s="2734"/>
      <c r="S48" s="2734"/>
      <c r="T48" s="2734"/>
      <c r="U48" s="2734"/>
      <c r="V48" s="2734"/>
      <c r="W48" s="2734"/>
      <c r="X48" s="2734"/>
      <c r="Y48" s="2734"/>
      <c r="Z48" s="2734"/>
      <c r="AA48" s="2734"/>
      <c r="AB48" s="2734"/>
      <c r="AC48" s="2734"/>
      <c r="AD48" s="2734"/>
      <c r="AE48" s="2734"/>
      <c r="AF48" s="2734"/>
      <c r="AG48" s="2734"/>
      <c r="AH48" s="2734"/>
      <c r="AI48" s="2734"/>
      <c r="AJ48" s="2734"/>
      <c r="AK48" s="2734"/>
      <c r="AL48" s="2734"/>
      <c r="AM48" s="2734"/>
      <c r="AN48" s="2734"/>
      <c r="AO48" s="2734"/>
      <c r="AP48" s="2734"/>
      <c r="AQ48" s="2734"/>
      <c r="AR48" s="2734"/>
      <c r="AS48" s="2734"/>
      <c r="AT48" s="2734"/>
      <c r="AU48" s="2734"/>
      <c r="AV48" s="2734"/>
      <c r="AW48" s="2734"/>
      <c r="AX48" s="2734"/>
      <c r="AY48" s="2734"/>
      <c r="AZ48" s="2734"/>
      <c r="BA48" s="2734"/>
      <c r="BB48" s="2734"/>
      <c r="BC48" s="2340" t="s">
        <v>12899</v>
      </c>
      <c r="BD48" s="198"/>
      <c r="BE48" s="198"/>
      <c r="BF48" s="198"/>
      <c r="BG48" s="198"/>
      <c r="BH48" s="2340"/>
      <c r="BI48" s="2340"/>
      <c r="BJ48" s="198"/>
      <c r="BK48" s="2340"/>
      <c r="BL48" s="2340"/>
      <c r="BM48" s="198"/>
      <c r="BN48" s="2341"/>
      <c r="BO48" s="2340"/>
      <c r="BP48" s="198"/>
    </row>
    <row r="49" spans="1:68" x14ac:dyDescent="0.25">
      <c r="A49" s="1536" t="s">
        <v>45</v>
      </c>
      <c r="B49" s="199" t="s">
        <v>12955</v>
      </c>
      <c r="C49" s="198"/>
      <c r="D49" s="198"/>
      <c r="E49" s="198"/>
      <c r="F49" s="198"/>
      <c r="G49" s="198"/>
      <c r="H49" s="198"/>
      <c r="I49" s="198"/>
      <c r="J49" s="198"/>
      <c r="K49" s="198"/>
      <c r="L49" s="198"/>
      <c r="M49" s="198"/>
      <c r="N49" s="198"/>
      <c r="O49" s="198"/>
      <c r="P49" s="198"/>
      <c r="Q49" s="198"/>
      <c r="R49" s="198"/>
      <c r="S49" s="198"/>
      <c r="T49" s="198"/>
      <c r="U49" s="198"/>
      <c r="V49" s="198"/>
      <c r="W49" s="198"/>
      <c r="X49" s="198"/>
      <c r="Y49" s="198"/>
      <c r="Z49" s="198"/>
      <c r="AA49" s="198"/>
      <c r="AB49" s="198"/>
      <c r="AC49" s="198"/>
      <c r="AD49" s="198"/>
      <c r="AE49" s="198"/>
      <c r="AF49" s="198"/>
      <c r="AG49" s="198"/>
      <c r="AH49" s="198"/>
      <c r="AI49" s="198"/>
      <c r="AJ49" s="198"/>
      <c r="AK49" s="198"/>
      <c r="AL49" s="198"/>
      <c r="AM49" s="198"/>
      <c r="AN49" s="198"/>
      <c r="AO49" s="198"/>
      <c r="AP49" s="198"/>
      <c r="AQ49" s="198"/>
      <c r="AR49" s="198"/>
      <c r="AS49" s="198"/>
      <c r="AT49" s="198"/>
      <c r="AU49" s="198"/>
      <c r="AV49" s="198"/>
      <c r="AW49" s="198"/>
      <c r="AX49" s="198"/>
      <c r="AY49" s="198"/>
      <c r="AZ49" s="198"/>
      <c r="BA49" s="198"/>
      <c r="BB49" s="198"/>
      <c r="BC49" s="198"/>
      <c r="BD49" s="198"/>
      <c r="BE49" s="198"/>
      <c r="BF49" s="198"/>
      <c r="BG49" s="198"/>
      <c r="BH49" s="2340"/>
      <c r="BI49" s="2340"/>
      <c r="BJ49" s="198"/>
      <c r="BK49" s="2340"/>
      <c r="BL49" s="2340"/>
      <c r="BM49" s="198"/>
      <c r="BN49" s="2341"/>
      <c r="BO49" s="2340"/>
      <c r="BP49" s="198"/>
    </row>
    <row r="50" spans="1:68" x14ac:dyDescent="0.25">
      <c r="A50" s="1536" t="s">
        <v>8359</v>
      </c>
      <c r="B50" s="199" t="s">
        <v>12956</v>
      </c>
      <c r="C50" s="198"/>
      <c r="D50" s="198"/>
      <c r="E50" s="198"/>
      <c r="F50" s="198"/>
      <c r="G50" s="198"/>
      <c r="H50" s="198"/>
      <c r="I50" s="198"/>
      <c r="J50" s="198"/>
      <c r="K50" s="198"/>
      <c r="L50" s="198"/>
      <c r="M50" s="198"/>
      <c r="N50" s="198"/>
      <c r="O50" s="198"/>
      <c r="P50" s="198"/>
      <c r="Q50" s="198"/>
      <c r="R50" s="198"/>
      <c r="S50" s="198"/>
      <c r="T50" s="198"/>
      <c r="U50" s="198"/>
      <c r="V50" s="198"/>
      <c r="W50" s="198"/>
      <c r="X50" s="198"/>
      <c r="Y50" s="198"/>
      <c r="Z50" s="198"/>
      <c r="AA50" s="198"/>
      <c r="AB50" s="198"/>
      <c r="AC50" s="198"/>
      <c r="AD50" s="198"/>
      <c r="AE50" s="198"/>
      <c r="AF50" s="198"/>
      <c r="AG50" s="198"/>
      <c r="AH50" s="198"/>
      <c r="AI50" s="198"/>
      <c r="AJ50" s="198"/>
      <c r="AK50" s="198"/>
      <c r="AL50" s="198"/>
      <c r="AM50" s="198"/>
      <c r="AN50" s="198"/>
      <c r="AO50" s="198"/>
      <c r="AP50" s="198"/>
      <c r="AQ50" s="198"/>
      <c r="AR50" s="198"/>
      <c r="AS50" s="198"/>
      <c r="AT50" s="198"/>
      <c r="AU50" s="198"/>
      <c r="AV50" s="198"/>
      <c r="AW50" s="198"/>
      <c r="AX50" s="198"/>
      <c r="AY50" s="198"/>
      <c r="AZ50" s="198"/>
      <c r="BA50" s="198"/>
      <c r="BB50" s="198"/>
      <c r="BC50" s="198"/>
      <c r="BD50" s="198"/>
      <c r="BE50" s="198"/>
      <c r="BF50" s="198"/>
      <c r="BG50" s="198"/>
      <c r="BH50" s="2340"/>
      <c r="BI50" s="2340"/>
      <c r="BJ50" s="198"/>
      <c r="BK50" s="2340"/>
      <c r="BL50" s="2340"/>
      <c r="BM50" s="198"/>
      <c r="BN50" s="2341"/>
      <c r="BO50" s="2340"/>
      <c r="BP50" s="198"/>
    </row>
    <row r="51" spans="1:68" x14ac:dyDescent="0.25">
      <c r="A51" s="1536" t="s">
        <v>8233</v>
      </c>
      <c r="B51" s="199" t="s">
        <v>12957</v>
      </c>
      <c r="C51" s="198"/>
      <c r="D51" s="198"/>
      <c r="E51" s="198"/>
      <c r="F51" s="198"/>
      <c r="G51" s="198"/>
      <c r="H51" s="198"/>
      <c r="I51" s="198"/>
      <c r="J51" s="198"/>
      <c r="K51" s="198"/>
      <c r="L51" s="198"/>
      <c r="M51" s="198"/>
      <c r="N51" s="198"/>
      <c r="O51" s="198"/>
      <c r="P51" s="198"/>
      <c r="Q51" s="198"/>
      <c r="R51" s="198"/>
      <c r="S51" s="198"/>
      <c r="T51" s="198"/>
      <c r="U51" s="198"/>
      <c r="V51" s="198"/>
      <c r="W51" s="198"/>
      <c r="X51" s="198"/>
      <c r="Y51" s="198"/>
      <c r="Z51" s="198"/>
      <c r="AA51" s="198"/>
      <c r="AB51" s="198"/>
      <c r="AC51" s="198"/>
      <c r="AD51" s="198"/>
      <c r="AE51" s="198"/>
      <c r="AF51" s="198"/>
      <c r="AG51" s="198"/>
      <c r="AH51" s="198"/>
      <c r="AI51" s="198"/>
      <c r="AJ51" s="198"/>
      <c r="AK51" s="198"/>
      <c r="AL51" s="198"/>
      <c r="AM51" s="198"/>
      <c r="AN51" s="198"/>
      <c r="AO51" s="198"/>
      <c r="AP51" s="198"/>
      <c r="AQ51" s="198"/>
      <c r="AR51" s="198"/>
      <c r="AS51" s="198"/>
      <c r="AT51" s="198"/>
      <c r="AU51" s="198"/>
      <c r="AV51" s="198"/>
      <c r="AW51" s="198"/>
      <c r="AX51" s="198"/>
      <c r="AY51" s="198"/>
      <c r="AZ51" s="198"/>
      <c r="BA51" s="198"/>
      <c r="BB51" s="198"/>
      <c r="BC51" s="198"/>
      <c r="BD51" s="198"/>
      <c r="BE51" s="198"/>
      <c r="BF51" s="198"/>
      <c r="BG51" s="198"/>
      <c r="BH51" s="2340"/>
      <c r="BI51" s="2340"/>
      <c r="BJ51" s="198"/>
      <c r="BK51" s="2340"/>
      <c r="BL51" s="2340"/>
      <c r="BM51" s="198"/>
      <c r="BN51" s="2341"/>
      <c r="BO51" s="2340"/>
      <c r="BP51" s="198"/>
    </row>
    <row r="52" spans="1:68" x14ac:dyDescent="0.25">
      <c r="A52" s="1536" t="s">
        <v>12958</v>
      </c>
      <c r="B52" s="199" t="s">
        <v>12959</v>
      </c>
      <c r="C52" s="198"/>
      <c r="D52" s="198"/>
      <c r="E52" s="198"/>
      <c r="F52" s="198"/>
      <c r="G52" s="198"/>
      <c r="H52" s="198"/>
      <c r="I52" s="198"/>
      <c r="J52" s="198"/>
      <c r="K52" s="198"/>
      <c r="L52" s="198"/>
      <c r="M52" s="198"/>
      <c r="N52" s="198"/>
      <c r="O52" s="198"/>
      <c r="P52" s="198"/>
      <c r="Q52" s="198"/>
      <c r="R52" s="198"/>
      <c r="S52" s="198"/>
      <c r="T52" s="198"/>
      <c r="U52" s="198"/>
      <c r="V52" s="198"/>
      <c r="W52" s="198"/>
      <c r="X52" s="198"/>
      <c r="Y52" s="198"/>
      <c r="Z52" s="198"/>
      <c r="AA52" s="198"/>
      <c r="AB52" s="198"/>
      <c r="AC52" s="198"/>
      <c r="AD52" s="198"/>
      <c r="AE52" s="198"/>
      <c r="AF52" s="198"/>
      <c r="AG52" s="198"/>
      <c r="AH52" s="198"/>
      <c r="AI52" s="198"/>
      <c r="AJ52" s="198"/>
      <c r="AK52" s="198"/>
      <c r="AL52" s="198"/>
      <c r="AM52" s="198"/>
      <c r="AN52" s="198"/>
      <c r="AO52" s="198"/>
      <c r="AP52" s="198"/>
      <c r="AQ52" s="198"/>
      <c r="AR52" s="198"/>
      <c r="AS52" s="198"/>
      <c r="AT52" s="198"/>
      <c r="AU52" s="198"/>
      <c r="AV52" s="198"/>
      <c r="AW52" s="198"/>
      <c r="AX52" s="198"/>
      <c r="AY52" s="198"/>
      <c r="AZ52" s="198"/>
      <c r="BA52" s="198"/>
      <c r="BB52" s="198"/>
      <c r="BC52" s="198"/>
      <c r="BD52" s="198"/>
      <c r="BE52" s="198"/>
      <c r="BF52" s="198"/>
      <c r="BG52" s="198"/>
      <c r="BH52" s="2340"/>
      <c r="BI52" s="2340"/>
      <c r="BJ52" s="198"/>
      <c r="BK52" s="2340"/>
      <c r="BL52" s="2340"/>
      <c r="BM52" s="198"/>
      <c r="BN52" s="2341"/>
      <c r="BO52" s="2340"/>
      <c r="BP52" s="198"/>
    </row>
    <row r="53" spans="1:68" x14ac:dyDescent="0.25">
      <c r="A53" s="1536" t="s">
        <v>7095</v>
      </c>
      <c r="B53" s="2733" t="s">
        <v>12960</v>
      </c>
      <c r="C53" s="2734"/>
      <c r="D53" s="2734"/>
      <c r="E53" s="2734"/>
      <c r="F53" s="2734"/>
      <c r="G53" s="2734"/>
      <c r="H53" s="2734"/>
      <c r="I53" s="2734"/>
      <c r="J53" s="2734"/>
      <c r="K53" s="2734"/>
      <c r="L53" s="2734"/>
      <c r="M53" s="2734"/>
      <c r="N53" s="2734"/>
      <c r="O53" s="2734"/>
      <c r="P53" s="2734"/>
      <c r="Q53" s="2734"/>
      <c r="R53" s="2734"/>
      <c r="S53" s="2734"/>
      <c r="T53" s="2734"/>
      <c r="U53" s="2734"/>
      <c r="V53" s="2734"/>
      <c r="W53" s="2734"/>
      <c r="X53" s="2734"/>
      <c r="Y53" s="2734"/>
      <c r="Z53" s="2734"/>
      <c r="AA53" s="2734"/>
      <c r="AB53" s="2734"/>
      <c r="AC53" s="2734"/>
      <c r="AD53" s="2734"/>
      <c r="AE53" s="2734"/>
      <c r="AF53" s="2734"/>
      <c r="AG53" s="2734"/>
      <c r="AH53" s="2734"/>
      <c r="AI53" s="2734"/>
      <c r="AJ53" s="2734"/>
      <c r="AK53" s="2734"/>
      <c r="AL53" s="2734"/>
      <c r="AM53" s="2734"/>
      <c r="AN53" s="2734"/>
      <c r="AO53" s="2734"/>
      <c r="AP53" s="2734"/>
      <c r="AQ53" s="2734"/>
      <c r="AR53" s="2734"/>
      <c r="AS53" s="2734"/>
      <c r="AT53" s="2734"/>
      <c r="AU53" s="2734"/>
      <c r="AV53" s="2734"/>
      <c r="AW53" s="2734"/>
      <c r="AX53" s="2734"/>
      <c r="AY53" s="2734"/>
      <c r="AZ53" s="2734"/>
      <c r="BA53" s="2734"/>
      <c r="BB53" s="2734"/>
      <c r="BC53" s="2734"/>
      <c r="BD53" s="2734"/>
      <c r="BE53" s="2734"/>
      <c r="BF53" s="2734"/>
      <c r="BG53" s="2734"/>
      <c r="BH53" s="2340" t="s">
        <v>12899</v>
      </c>
      <c r="BI53" s="2340"/>
      <c r="BJ53" s="198"/>
      <c r="BK53" s="2340"/>
      <c r="BL53" s="2340"/>
      <c r="BM53" s="198"/>
      <c r="BN53" s="2341"/>
      <c r="BO53" s="2340"/>
      <c r="BP53" s="198"/>
    </row>
    <row r="54" spans="1:68" x14ac:dyDescent="0.25">
      <c r="A54" s="1536" t="s">
        <v>8166</v>
      </c>
      <c r="B54" s="2733" t="s">
        <v>12961</v>
      </c>
      <c r="C54" s="2734"/>
      <c r="D54" s="2734"/>
      <c r="E54" s="2734"/>
      <c r="F54" s="2734"/>
      <c r="G54" s="2734"/>
      <c r="H54" s="2734"/>
      <c r="I54" s="2734"/>
      <c r="J54" s="2734"/>
      <c r="K54" s="2734"/>
      <c r="L54" s="2734"/>
      <c r="M54" s="2734"/>
      <c r="N54" s="2734"/>
      <c r="O54" s="2734"/>
      <c r="P54" s="2734"/>
      <c r="Q54" s="2734"/>
      <c r="R54" s="2734"/>
      <c r="S54" s="2734"/>
      <c r="T54" s="2734"/>
      <c r="U54" s="2734"/>
      <c r="V54" s="2734"/>
      <c r="W54" s="2734"/>
      <c r="X54" s="2734"/>
      <c r="Y54" s="2734"/>
      <c r="Z54" s="2734"/>
      <c r="AA54" s="2734"/>
      <c r="AB54" s="2734"/>
      <c r="AC54" s="2734"/>
      <c r="AD54" s="2734"/>
      <c r="AE54" s="2734"/>
      <c r="AF54" s="2734"/>
      <c r="AG54" s="2734"/>
      <c r="AH54" s="2734"/>
      <c r="AI54" s="2734"/>
      <c r="AJ54" s="2734"/>
      <c r="AK54" s="2734"/>
      <c r="AL54" s="2734"/>
      <c r="AM54" s="2734"/>
      <c r="AN54" s="2734"/>
      <c r="AO54" s="2734"/>
      <c r="AP54" s="2734"/>
      <c r="AQ54" s="2734"/>
      <c r="AR54" s="2734"/>
      <c r="AS54" s="2734"/>
      <c r="AT54" s="2734"/>
      <c r="AU54" s="2734"/>
      <c r="AV54" s="2734"/>
      <c r="AW54" s="2734"/>
      <c r="AX54" s="2734"/>
      <c r="AY54" s="2734"/>
      <c r="AZ54" s="2734"/>
      <c r="BA54" s="2734"/>
      <c r="BB54" s="2734"/>
      <c r="BC54" s="2734"/>
      <c r="BD54" s="2734"/>
      <c r="BE54" s="2734"/>
      <c r="BF54" s="2734"/>
      <c r="BG54" s="2734"/>
      <c r="BH54" s="2734"/>
      <c r="BI54" s="2340" t="s">
        <v>12899</v>
      </c>
      <c r="BJ54" s="198"/>
      <c r="BK54" s="2340"/>
      <c r="BL54" s="2340"/>
      <c r="BM54" s="198"/>
      <c r="BN54" s="2341"/>
      <c r="BO54" s="2340"/>
      <c r="BP54" s="198"/>
    </row>
    <row r="55" spans="1:68" x14ac:dyDescent="0.25">
      <c r="A55" s="1536" t="s">
        <v>12962</v>
      </c>
      <c r="B55" s="199" t="s">
        <v>12963</v>
      </c>
      <c r="C55" s="198"/>
      <c r="D55" s="198"/>
      <c r="E55" s="198"/>
      <c r="F55" s="198"/>
      <c r="G55" s="198"/>
      <c r="H55" s="198"/>
      <c r="I55" s="198"/>
      <c r="J55" s="198"/>
      <c r="K55" s="198"/>
      <c r="L55" s="198"/>
      <c r="M55" s="198"/>
      <c r="N55" s="198"/>
      <c r="O55" s="198"/>
      <c r="P55" s="198"/>
      <c r="Q55" s="198"/>
      <c r="R55" s="198"/>
      <c r="S55" s="198"/>
      <c r="T55" s="198"/>
      <c r="U55" s="198"/>
      <c r="V55" s="198"/>
      <c r="W55" s="198"/>
      <c r="X55" s="198"/>
      <c r="Y55" s="198"/>
      <c r="Z55" s="198"/>
      <c r="AA55" s="198"/>
      <c r="AB55" s="198"/>
      <c r="AC55" s="198"/>
      <c r="AD55" s="198"/>
      <c r="AE55" s="198"/>
      <c r="AF55" s="198"/>
      <c r="AG55" s="198"/>
      <c r="AH55" s="198"/>
      <c r="AI55" s="198"/>
      <c r="AJ55" s="198"/>
      <c r="AK55" s="198"/>
      <c r="AL55" s="198"/>
      <c r="AM55" s="198"/>
      <c r="AN55" s="198"/>
      <c r="AO55" s="198"/>
      <c r="AP55" s="198"/>
      <c r="AQ55" s="198"/>
      <c r="AR55" s="198"/>
      <c r="AS55" s="198"/>
      <c r="AT55" s="198"/>
      <c r="AU55" s="198"/>
      <c r="AV55" s="198"/>
      <c r="AW55" s="198"/>
      <c r="AX55" s="198"/>
      <c r="AY55" s="198"/>
      <c r="AZ55" s="198"/>
      <c r="BA55" s="198"/>
      <c r="BB55" s="198"/>
      <c r="BC55" s="198"/>
      <c r="BD55" s="198"/>
      <c r="BE55" s="198"/>
      <c r="BF55" s="198"/>
      <c r="BG55" s="198"/>
      <c r="BH55" s="198"/>
      <c r="BI55" s="198"/>
      <c r="BJ55" s="198"/>
      <c r="BK55" s="2340"/>
      <c r="BL55" s="2340"/>
      <c r="BM55" s="198"/>
      <c r="BN55" s="2341"/>
      <c r="BO55" s="2340"/>
      <c r="BP55" s="198"/>
    </row>
    <row r="56" spans="1:68" x14ac:dyDescent="0.25">
      <c r="A56" s="1536" t="s">
        <v>12897</v>
      </c>
      <c r="B56" s="2733" t="s">
        <v>12964</v>
      </c>
      <c r="C56" s="2734"/>
      <c r="D56" s="2734"/>
      <c r="E56" s="2734"/>
      <c r="F56" s="2734"/>
      <c r="G56" s="2734"/>
      <c r="H56" s="2734"/>
      <c r="I56" s="2734"/>
      <c r="J56" s="2734"/>
      <c r="K56" s="2734"/>
      <c r="L56" s="2734"/>
      <c r="M56" s="2734"/>
      <c r="N56" s="2734"/>
      <c r="O56" s="2734"/>
      <c r="P56" s="2734"/>
      <c r="Q56" s="2734"/>
      <c r="R56" s="2734"/>
      <c r="S56" s="2734"/>
      <c r="T56" s="2734"/>
      <c r="U56" s="2734"/>
      <c r="V56" s="2734"/>
      <c r="W56" s="2734"/>
      <c r="X56" s="2734"/>
      <c r="Y56" s="2734"/>
      <c r="Z56" s="2734"/>
      <c r="AA56" s="2734"/>
      <c r="AB56" s="2734"/>
      <c r="AC56" s="2734"/>
      <c r="AD56" s="2734"/>
      <c r="AE56" s="2734"/>
      <c r="AF56" s="2734"/>
      <c r="AG56" s="2734"/>
      <c r="AH56" s="2734"/>
      <c r="AI56" s="2734"/>
      <c r="AJ56" s="2734"/>
      <c r="AK56" s="2734"/>
      <c r="AL56" s="2734"/>
      <c r="AM56" s="2734"/>
      <c r="AN56" s="2734"/>
      <c r="AO56" s="2734"/>
      <c r="AP56" s="2734"/>
      <c r="AQ56" s="2734"/>
      <c r="AR56" s="2734"/>
      <c r="AS56" s="2734"/>
      <c r="AT56" s="2734"/>
      <c r="AU56" s="2734"/>
      <c r="AV56" s="2734"/>
      <c r="AW56" s="2734"/>
      <c r="AX56" s="2734"/>
      <c r="AY56" s="2734"/>
      <c r="AZ56" s="2734"/>
      <c r="BA56" s="2734"/>
      <c r="BB56" s="2734"/>
      <c r="BC56" s="2734"/>
      <c r="BD56" s="2734"/>
      <c r="BE56" s="2734"/>
      <c r="BF56" s="2734"/>
      <c r="BG56" s="2734"/>
      <c r="BH56" s="2734"/>
      <c r="BI56" s="2734"/>
      <c r="BJ56" s="2734"/>
      <c r="BK56" s="2340" t="s">
        <v>12899</v>
      </c>
      <c r="BL56" s="2340"/>
      <c r="BM56" s="198"/>
      <c r="BN56" s="2341"/>
      <c r="BO56" s="2340"/>
      <c r="BP56" s="198"/>
    </row>
    <row r="57" spans="1:68" x14ac:dyDescent="0.25">
      <c r="A57" s="1536" t="s">
        <v>7093</v>
      </c>
      <c r="B57" s="2733" t="s">
        <v>12965</v>
      </c>
      <c r="C57" s="2734"/>
      <c r="D57" s="2734"/>
      <c r="E57" s="2734"/>
      <c r="F57" s="2734"/>
      <c r="G57" s="2734"/>
      <c r="H57" s="2734"/>
      <c r="I57" s="2734"/>
      <c r="J57" s="2734"/>
      <c r="K57" s="2734"/>
      <c r="L57" s="2734"/>
      <c r="M57" s="2734"/>
      <c r="N57" s="2734"/>
      <c r="O57" s="2734"/>
      <c r="P57" s="2734"/>
      <c r="Q57" s="2734"/>
      <c r="R57" s="2734"/>
      <c r="S57" s="2734"/>
      <c r="T57" s="2734"/>
      <c r="U57" s="2734"/>
      <c r="V57" s="2734"/>
      <c r="W57" s="2734"/>
      <c r="X57" s="2734"/>
      <c r="Y57" s="2734"/>
      <c r="Z57" s="2734"/>
      <c r="AA57" s="2734"/>
      <c r="AB57" s="2734"/>
      <c r="AC57" s="2734"/>
      <c r="AD57" s="2734"/>
      <c r="AE57" s="2734"/>
      <c r="AF57" s="2734"/>
      <c r="AG57" s="2734"/>
      <c r="AH57" s="2734"/>
      <c r="AI57" s="2734"/>
      <c r="AJ57" s="2734"/>
      <c r="AK57" s="2734"/>
      <c r="AL57" s="2734"/>
      <c r="AM57" s="2734"/>
      <c r="AN57" s="2734"/>
      <c r="AO57" s="2734"/>
      <c r="AP57" s="2734"/>
      <c r="AQ57" s="2734"/>
      <c r="AR57" s="2734"/>
      <c r="AS57" s="2734"/>
      <c r="AT57" s="2734"/>
      <c r="AU57" s="2734"/>
      <c r="AV57" s="2734"/>
      <c r="AW57" s="2734"/>
      <c r="AX57" s="2734"/>
      <c r="AY57" s="2734"/>
      <c r="AZ57" s="2734"/>
      <c r="BA57" s="2734"/>
      <c r="BB57" s="2734"/>
      <c r="BC57" s="2734"/>
      <c r="BD57" s="2734"/>
      <c r="BE57" s="2734"/>
      <c r="BF57" s="2734"/>
      <c r="BG57" s="2734"/>
      <c r="BH57" s="2734"/>
      <c r="BI57" s="2734"/>
      <c r="BJ57" s="2734"/>
      <c r="BK57" s="2734"/>
      <c r="BL57" s="2340" t="s">
        <v>12899</v>
      </c>
      <c r="BM57" s="198"/>
      <c r="BN57" s="2341"/>
      <c r="BO57" s="2340"/>
      <c r="BP57" s="198"/>
    </row>
    <row r="58" spans="1:68" x14ac:dyDescent="0.25">
      <c r="A58" s="1536" t="s">
        <v>517</v>
      </c>
      <c r="B58" s="199" t="s">
        <v>12966</v>
      </c>
      <c r="C58" s="198"/>
      <c r="D58" s="198"/>
      <c r="E58" s="198"/>
      <c r="F58" s="198"/>
      <c r="G58" s="198"/>
      <c r="H58" s="198"/>
      <c r="I58" s="198"/>
      <c r="J58" s="198"/>
      <c r="K58" s="198"/>
      <c r="L58" s="198"/>
      <c r="M58" s="198"/>
      <c r="N58" s="198"/>
      <c r="O58" s="198"/>
      <c r="P58" s="198"/>
      <c r="Q58" s="198"/>
      <c r="R58" s="198"/>
      <c r="S58" s="198"/>
      <c r="T58" s="198"/>
      <c r="U58" s="198"/>
      <c r="V58" s="198"/>
      <c r="W58" s="198"/>
      <c r="X58" s="198"/>
      <c r="Y58" s="198"/>
      <c r="Z58" s="198"/>
      <c r="AA58" s="198"/>
      <c r="AB58" s="198"/>
      <c r="AC58" s="198"/>
      <c r="AD58" s="198"/>
      <c r="AE58" s="198"/>
      <c r="AF58" s="198"/>
      <c r="AG58" s="198"/>
      <c r="AH58" s="198"/>
      <c r="AI58" s="198"/>
      <c r="AJ58" s="198"/>
      <c r="AK58" s="198"/>
      <c r="AL58" s="198"/>
      <c r="AM58" s="198"/>
      <c r="AN58" s="198"/>
      <c r="AO58" s="198"/>
      <c r="AP58" s="198"/>
      <c r="AQ58" s="198"/>
      <c r="AR58" s="198"/>
      <c r="AS58" s="198"/>
      <c r="AT58" s="198"/>
      <c r="AU58" s="198"/>
      <c r="AV58" s="198"/>
      <c r="AW58" s="198"/>
      <c r="AX58" s="198"/>
      <c r="AY58" s="198"/>
      <c r="AZ58" s="198"/>
      <c r="BA58" s="198"/>
      <c r="BB58" s="198"/>
      <c r="BC58" s="198"/>
      <c r="BD58" s="198"/>
      <c r="BE58" s="198"/>
      <c r="BF58" s="198"/>
      <c r="BG58" s="198"/>
      <c r="BH58" s="198"/>
      <c r="BI58" s="198"/>
      <c r="BJ58" s="198"/>
      <c r="BK58" s="198"/>
      <c r="BL58" s="198"/>
      <c r="BM58" s="198"/>
      <c r="BN58" s="2341"/>
      <c r="BO58" s="2340"/>
      <c r="BP58" s="198"/>
    </row>
    <row r="59" spans="1:68" x14ac:dyDescent="0.25">
      <c r="A59" s="1536" t="s">
        <v>10703</v>
      </c>
      <c r="B59" s="199" t="s">
        <v>12967</v>
      </c>
      <c r="C59" s="198"/>
      <c r="D59" s="198"/>
      <c r="E59" s="198"/>
      <c r="F59" s="198"/>
      <c r="G59" s="198"/>
      <c r="H59" s="198"/>
      <c r="I59" s="198"/>
      <c r="J59" s="198"/>
      <c r="K59" s="198"/>
      <c r="L59" s="198"/>
      <c r="M59" s="198"/>
      <c r="N59" s="198"/>
      <c r="O59" s="198"/>
      <c r="P59" s="198"/>
      <c r="Q59" s="198"/>
      <c r="R59" s="198"/>
      <c r="S59" s="198"/>
      <c r="T59" s="198"/>
      <c r="U59" s="198"/>
      <c r="V59" s="198"/>
      <c r="W59" s="198"/>
      <c r="X59" s="198"/>
      <c r="Y59" s="198"/>
      <c r="Z59" s="198"/>
      <c r="AA59" s="198"/>
      <c r="AB59" s="198"/>
      <c r="AC59" s="198"/>
      <c r="AD59" s="198"/>
      <c r="AE59" s="198"/>
      <c r="AF59" s="198"/>
      <c r="AG59" s="198"/>
      <c r="AH59" s="198"/>
      <c r="AI59" s="198"/>
      <c r="AJ59" s="198"/>
      <c r="AK59" s="198"/>
      <c r="AL59" s="198"/>
      <c r="AM59" s="198"/>
      <c r="AN59" s="198"/>
      <c r="AO59" s="198"/>
      <c r="AP59" s="198"/>
      <c r="AQ59" s="198"/>
      <c r="AR59" s="198"/>
      <c r="AS59" s="198"/>
      <c r="AT59" s="198"/>
      <c r="AU59" s="198"/>
      <c r="AV59" s="198"/>
      <c r="AW59" s="198"/>
      <c r="AX59" s="198"/>
      <c r="AY59" s="198"/>
      <c r="AZ59" s="198"/>
      <c r="BA59" s="198"/>
      <c r="BB59" s="198"/>
      <c r="BC59" s="198"/>
      <c r="BD59" s="198"/>
      <c r="BE59" s="198"/>
      <c r="BF59" s="198"/>
      <c r="BG59" s="198"/>
      <c r="BH59" s="198"/>
      <c r="BI59" s="198"/>
      <c r="BJ59" s="198"/>
      <c r="BK59" s="198"/>
      <c r="BL59" s="198"/>
      <c r="BM59" s="198"/>
      <c r="BN59" s="2341" t="s">
        <v>12901</v>
      </c>
      <c r="BO59" s="2340"/>
      <c r="BP59" s="198"/>
    </row>
    <row r="60" spans="1:68" x14ac:dyDescent="0.25">
      <c r="A60" s="1536" t="s">
        <v>532</v>
      </c>
      <c r="B60" s="2343" t="s">
        <v>12968</v>
      </c>
      <c r="C60" s="2344"/>
      <c r="D60" s="2344"/>
      <c r="E60" s="2344"/>
      <c r="F60" s="2344"/>
      <c r="G60" s="2344"/>
      <c r="H60" s="2344"/>
      <c r="I60" s="2344"/>
      <c r="J60" s="2344"/>
      <c r="K60" s="2344"/>
      <c r="L60" s="2344"/>
      <c r="M60" s="2344"/>
      <c r="N60" s="2344"/>
      <c r="O60" s="2344"/>
      <c r="P60" s="2344"/>
      <c r="Q60" s="2344"/>
      <c r="R60" s="2344"/>
      <c r="S60" s="2344"/>
      <c r="T60" s="2344"/>
      <c r="U60" s="2344"/>
      <c r="V60" s="2344"/>
      <c r="W60" s="2344"/>
      <c r="X60" s="2344"/>
      <c r="Y60" s="2344"/>
      <c r="Z60" s="2344"/>
      <c r="AA60" s="2344"/>
      <c r="AB60" s="2344"/>
      <c r="AC60" s="2344"/>
      <c r="AD60" s="2344"/>
      <c r="AE60" s="2344"/>
      <c r="AF60" s="2344"/>
      <c r="AG60" s="2344"/>
      <c r="AH60" s="2344"/>
      <c r="AI60" s="2344"/>
      <c r="AJ60" s="2344"/>
      <c r="AK60" s="2344"/>
      <c r="AL60" s="2344"/>
      <c r="AM60" s="2344"/>
      <c r="AN60" s="2344"/>
      <c r="AO60" s="2344"/>
      <c r="AP60" s="2344"/>
      <c r="AQ60" s="2344"/>
      <c r="AR60" s="2344"/>
      <c r="AS60" s="2344"/>
      <c r="AT60" s="2344"/>
      <c r="AU60" s="2344"/>
      <c r="AV60" s="2344"/>
      <c r="AW60" s="2344"/>
      <c r="AX60" s="2344"/>
      <c r="AY60" s="2344"/>
      <c r="AZ60" s="2344"/>
      <c r="BA60" s="2344"/>
      <c r="BB60" s="2344"/>
      <c r="BC60" s="2344"/>
      <c r="BD60" s="2344"/>
      <c r="BE60" s="2344"/>
      <c r="BF60" s="2344"/>
      <c r="BG60" s="2344"/>
      <c r="BH60" s="2344"/>
      <c r="BI60" s="2344"/>
      <c r="BJ60" s="2344"/>
      <c r="BK60" s="2344"/>
      <c r="BL60" s="2344"/>
      <c r="BM60" s="2344"/>
      <c r="BN60" s="2344"/>
      <c r="BO60" s="2340" t="s">
        <v>12899</v>
      </c>
      <c r="BP60" s="198"/>
    </row>
    <row r="61" spans="1:68" x14ac:dyDescent="0.25">
      <c r="A61" s="1536" t="s">
        <v>534</v>
      </c>
      <c r="B61" s="199" t="s">
        <v>12969</v>
      </c>
      <c r="C61" s="198"/>
      <c r="D61" s="198"/>
      <c r="E61" s="198"/>
      <c r="F61" s="198"/>
      <c r="G61" s="198"/>
      <c r="H61" s="198"/>
      <c r="I61" s="198"/>
      <c r="J61" s="198"/>
      <c r="K61" s="198"/>
      <c r="L61" s="198"/>
      <c r="M61" s="198"/>
      <c r="N61" s="198"/>
      <c r="O61" s="198"/>
      <c r="P61" s="198"/>
      <c r="Q61" s="198"/>
      <c r="R61" s="198"/>
      <c r="S61" s="198"/>
      <c r="T61" s="198"/>
      <c r="U61" s="198"/>
      <c r="V61" s="198"/>
      <c r="W61" s="198"/>
      <c r="X61" s="198"/>
      <c r="Y61" s="198"/>
      <c r="Z61" s="198"/>
      <c r="AA61" s="198"/>
      <c r="AB61" s="198"/>
      <c r="AC61" s="198"/>
      <c r="AD61" s="198"/>
      <c r="AE61" s="198"/>
      <c r="AF61" s="198"/>
      <c r="AG61" s="198"/>
      <c r="AH61" s="198"/>
      <c r="AI61" s="198"/>
      <c r="AJ61" s="198"/>
      <c r="AK61" s="198"/>
      <c r="AL61" s="198"/>
      <c r="AM61" s="198"/>
      <c r="AN61" s="198"/>
      <c r="AO61" s="198"/>
      <c r="AP61" s="198"/>
      <c r="AQ61" s="198"/>
      <c r="AR61" s="198"/>
      <c r="AS61" s="198"/>
      <c r="AT61" s="198"/>
      <c r="AU61" s="198"/>
      <c r="AV61" s="198"/>
      <c r="AW61" s="198"/>
      <c r="AX61" s="198"/>
      <c r="AY61" s="198"/>
      <c r="AZ61" s="198"/>
      <c r="BA61" s="198"/>
      <c r="BB61" s="198"/>
      <c r="BC61" s="198"/>
      <c r="BD61" s="198"/>
      <c r="BE61" s="198"/>
      <c r="BF61" s="198"/>
      <c r="BG61" s="198"/>
      <c r="BH61" s="198"/>
      <c r="BI61" s="198"/>
      <c r="BJ61" s="198"/>
      <c r="BK61" s="198"/>
      <c r="BL61" s="198"/>
      <c r="BM61" s="198"/>
      <c r="BN61" s="198"/>
      <c r="BO61" s="198"/>
      <c r="BP61" s="198"/>
    </row>
    <row r="62" spans="1:68" x14ac:dyDescent="0.25">
      <c r="A62" s="198"/>
      <c r="B62" s="199" t="s">
        <v>12970</v>
      </c>
      <c r="C62" s="198"/>
      <c r="D62" s="198"/>
      <c r="E62" s="198"/>
      <c r="F62" s="198"/>
      <c r="G62" s="198"/>
      <c r="H62" s="198"/>
      <c r="I62" s="198"/>
      <c r="J62" s="198"/>
      <c r="K62" s="198"/>
      <c r="L62" s="198"/>
      <c r="M62" s="198"/>
      <c r="N62" s="198"/>
      <c r="O62" s="198"/>
      <c r="P62" s="198"/>
      <c r="Q62" s="198"/>
      <c r="R62" s="198"/>
      <c r="S62" s="198"/>
      <c r="T62" s="198"/>
      <c r="U62" s="198"/>
      <c r="V62" s="198"/>
      <c r="W62" s="198"/>
      <c r="X62" s="198"/>
      <c r="Y62" s="198"/>
      <c r="Z62" s="198"/>
      <c r="AA62" s="198"/>
      <c r="AB62" s="198"/>
      <c r="AC62" s="198"/>
      <c r="AD62" s="198"/>
      <c r="AE62" s="198"/>
      <c r="AF62" s="198"/>
      <c r="AG62" s="198"/>
      <c r="AH62" s="198"/>
      <c r="AI62" s="198"/>
      <c r="AJ62" s="198"/>
      <c r="AK62" s="198"/>
      <c r="AL62" s="198"/>
      <c r="AM62" s="198"/>
      <c r="AN62" s="198"/>
      <c r="AO62" s="198"/>
      <c r="AP62" s="198"/>
      <c r="AQ62" s="198"/>
      <c r="AR62" s="198"/>
      <c r="AS62" s="198"/>
      <c r="AT62" s="198"/>
      <c r="AU62" s="198"/>
      <c r="AV62" s="198"/>
      <c r="AW62" s="198"/>
      <c r="AX62" s="198"/>
      <c r="AY62" s="198"/>
      <c r="AZ62" s="198"/>
      <c r="BA62" s="198"/>
      <c r="BB62" s="198"/>
      <c r="BC62" s="198"/>
      <c r="BD62" s="198"/>
      <c r="BE62" s="198"/>
      <c r="BF62" s="198"/>
      <c r="BG62" s="198"/>
      <c r="BH62" s="198"/>
      <c r="BI62" s="198"/>
      <c r="BJ62" s="198"/>
      <c r="BK62" s="198"/>
      <c r="BL62" s="198"/>
      <c r="BM62" s="198"/>
      <c r="BN62" s="198"/>
      <c r="BO62" s="198"/>
      <c r="BP62" s="198"/>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156C8-4C5C-4093-98A0-29AF9D2F8BB8}">
  <dimension ref="A1:E10"/>
  <sheetViews>
    <sheetView workbookViewId="0">
      <selection sqref="A1:E10"/>
    </sheetView>
  </sheetViews>
  <sheetFormatPr baseColWidth="10" defaultRowHeight="15" x14ac:dyDescent="0.25"/>
  <cols>
    <col min="1" max="1" width="5" customWidth="1"/>
    <col min="2" max="2" width="37.140625" customWidth="1"/>
    <col min="3" max="3" width="19.42578125" customWidth="1"/>
    <col min="4" max="4" width="20.5703125" customWidth="1"/>
    <col min="5" max="5" width="21.140625" customWidth="1"/>
  </cols>
  <sheetData>
    <row r="1" spans="1:5" x14ac:dyDescent="0.25">
      <c r="A1" s="3976" t="s">
        <v>18758</v>
      </c>
      <c r="B1" s="3976"/>
      <c r="C1" s="3977" t="s">
        <v>20358</v>
      </c>
      <c r="D1" s="3977"/>
      <c r="E1" s="3977"/>
    </row>
    <row r="2" spans="1:5" x14ac:dyDescent="0.25">
      <c r="A2" s="3976"/>
      <c r="B2" s="3976"/>
      <c r="C2" s="3335" t="s">
        <v>18750</v>
      </c>
      <c r="D2" s="3335" t="s">
        <v>18751</v>
      </c>
      <c r="E2" s="3335" t="s">
        <v>18752</v>
      </c>
    </row>
    <row r="3" spans="1:5" x14ac:dyDescent="0.25">
      <c r="A3" s="4605" t="s">
        <v>18756</v>
      </c>
      <c r="B3" s="4606"/>
      <c r="C3" s="199"/>
      <c r="D3" s="199"/>
      <c r="E3" s="199"/>
    </row>
    <row r="4" spans="1:5" x14ac:dyDescent="0.25">
      <c r="A4" s="199"/>
      <c r="B4" s="3226" t="s">
        <v>18753</v>
      </c>
      <c r="C4" s="1264">
        <v>11</v>
      </c>
      <c r="D4" s="1264">
        <v>21</v>
      </c>
      <c r="E4" s="3337" t="s">
        <v>20359</v>
      </c>
    </row>
    <row r="5" spans="1:5" x14ac:dyDescent="0.25">
      <c r="A5" s="199"/>
      <c r="B5" s="199" t="s">
        <v>18754</v>
      </c>
      <c r="C5" s="1264">
        <v>12</v>
      </c>
      <c r="D5" s="1264">
        <v>22</v>
      </c>
      <c r="E5" s="1264" t="s">
        <v>20359</v>
      </c>
    </row>
    <row r="6" spans="1:5" x14ac:dyDescent="0.25">
      <c r="A6" s="199"/>
      <c r="B6" s="199" t="s">
        <v>18755</v>
      </c>
      <c r="C6" s="1264">
        <v>13</v>
      </c>
      <c r="D6" s="1264">
        <v>23</v>
      </c>
      <c r="E6" s="1264" t="s">
        <v>20359</v>
      </c>
    </row>
    <row r="7" spans="1:5" x14ac:dyDescent="0.25">
      <c r="A7" s="4605" t="s">
        <v>18757</v>
      </c>
      <c r="B7" s="4606"/>
      <c r="C7" s="1264"/>
      <c r="D7" s="1264"/>
      <c r="E7" s="1264"/>
    </row>
    <row r="8" spans="1:5" x14ac:dyDescent="0.25">
      <c r="A8" s="199"/>
      <c r="B8" s="199" t="s">
        <v>18753</v>
      </c>
      <c r="C8" s="1264">
        <v>14</v>
      </c>
      <c r="D8" s="1264">
        <v>24</v>
      </c>
      <c r="E8" s="1264">
        <v>34</v>
      </c>
    </row>
    <row r="9" spans="1:5" x14ac:dyDescent="0.25">
      <c r="A9" s="199"/>
      <c r="B9" s="199" t="s">
        <v>18754</v>
      </c>
      <c r="C9" s="1264">
        <v>15</v>
      </c>
      <c r="D9" s="1264">
        <v>25</v>
      </c>
      <c r="E9" s="1264">
        <v>35</v>
      </c>
    </row>
    <row r="10" spans="1:5" x14ac:dyDescent="0.25">
      <c r="A10" s="199"/>
      <c r="B10" s="199" t="s">
        <v>18755</v>
      </c>
      <c r="C10" s="1264">
        <v>16</v>
      </c>
      <c r="D10" s="1264">
        <v>26</v>
      </c>
      <c r="E10" s="1264">
        <v>36</v>
      </c>
    </row>
  </sheetData>
  <mergeCells count="4">
    <mergeCell ref="A1:B2"/>
    <mergeCell ref="C1:E1"/>
    <mergeCell ref="A3:B3"/>
    <mergeCell ref="A7:B7"/>
  </mergeCells>
  <pageMargins left="0.7" right="0.7" top="0.75" bottom="0.75" header="0.3" footer="0.3"/>
  <pageSetup paperSize="9" orientation="portrait" horizontalDpi="300" verticalDpi="300" r:id="rId1"/>
  <webPublishItems count="1">
    <webPublishItem id="21154" divId="CB5.51_21154" sourceType="range" sourceRef="A1:E10" destinationFile="C:\PROJECTS\EMV\FICHIER EXCELL\TT.htm"/>
  </webPublishItem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48</vt:i4>
      </vt:variant>
      <vt:variant>
        <vt:lpstr>Plages nommées</vt:lpstr>
      </vt:variant>
      <vt:variant>
        <vt:i4>32</vt:i4>
      </vt:variant>
    </vt:vector>
  </HeadingPairs>
  <TitlesOfParts>
    <vt:vector size="80" baseType="lpstr">
      <vt:lpstr>Config file</vt:lpstr>
      <vt:lpstr>NOYAUX</vt:lpstr>
      <vt:lpstr>APPLICATIONS</vt:lpstr>
      <vt:lpstr>PF</vt:lpstr>
      <vt:lpstr>CB5.5-Transaction</vt:lpstr>
      <vt:lpstr>PNF-Transaction</vt:lpstr>
      <vt:lpstr>UP_TRANSACTION</vt:lpstr>
      <vt:lpstr>CB2A</vt:lpstr>
      <vt:lpstr>CB5.5</vt:lpstr>
      <vt:lpstr>PNF</vt:lpstr>
      <vt:lpstr>UP</vt:lpstr>
      <vt:lpstr>TLV- APDU-ATR</vt:lpstr>
      <vt:lpstr>Feuil4</vt:lpstr>
      <vt:lpstr>Feuil2</vt:lpstr>
      <vt:lpstr>Feuil1</vt:lpstr>
      <vt:lpstr>EMV Glossaire</vt:lpstr>
      <vt:lpstr>TVR TSI AIP AUC CVM CTQ TTQ CID</vt:lpstr>
      <vt:lpstr>Lecture Carte</vt:lpstr>
      <vt:lpstr>EMV Synthese</vt:lpstr>
      <vt:lpstr>EMV Synthese_T</vt:lpstr>
      <vt:lpstr>Client Tags</vt:lpstr>
      <vt:lpstr>TAGS</vt:lpstr>
      <vt:lpstr>EMV-GTAGS</vt:lpstr>
      <vt:lpstr>SW1SW2</vt:lpstr>
      <vt:lpstr>BANK CODE</vt:lpstr>
      <vt:lpstr>AID </vt:lpstr>
      <vt:lpstr>Currency Code</vt:lpstr>
      <vt:lpstr>CB2A Echanges</vt:lpstr>
      <vt:lpstr>CB5.5 (39,59-101,24)</vt:lpstr>
      <vt:lpstr>CB5.5 59-0101 FORCAGE RPO</vt:lpstr>
      <vt:lpstr>CB5.5 58-FF50</vt:lpstr>
      <vt:lpstr>CB5.5 (4,54,55,95)</vt:lpstr>
      <vt:lpstr>CB5.5 (59-020B) TASA</vt:lpstr>
      <vt:lpstr>Authentification</vt:lpstr>
      <vt:lpstr>Profil fonctionel </vt:lpstr>
      <vt:lpstr>Introduction</vt:lpstr>
      <vt:lpstr>2 Initiate Processing</vt:lpstr>
      <vt:lpstr>3 Read Application Data</vt:lpstr>
      <vt:lpstr>4 Offline Data Authentification</vt:lpstr>
      <vt:lpstr>5 Processing Restrictions</vt:lpstr>
      <vt:lpstr>6 Cardholder Verification</vt:lpstr>
      <vt:lpstr>7 Terminal Risk Management</vt:lpstr>
      <vt:lpstr>8 Terminal Action Analysis</vt:lpstr>
      <vt:lpstr>9 Online Processing</vt:lpstr>
      <vt:lpstr>10 Issuer Scripts</vt:lpstr>
      <vt:lpstr>Feuil3</vt:lpstr>
      <vt:lpstr>Global</vt:lpstr>
      <vt:lpstr>Feuil5</vt:lpstr>
      <vt:lpstr>NOYAUX!_ftnref1</vt:lpstr>
      <vt:lpstr>NOYAUX!_ftnref2</vt:lpstr>
      <vt:lpstr>NOYAUX!_ftnref3</vt:lpstr>
      <vt:lpstr>'Profil fonctionel '!_Toc370478764</vt:lpstr>
      <vt:lpstr>'Profil fonctionel '!_Toc370478765</vt:lpstr>
      <vt:lpstr>'Profil fonctionel '!_Toc370478766</vt:lpstr>
      <vt:lpstr>'Profil fonctionel '!_Toc370478767</vt:lpstr>
      <vt:lpstr>'Profil fonctionel '!_Toc370478768</vt:lpstr>
      <vt:lpstr>'EMV Glossaire'!contactlessindicator</vt:lpstr>
      <vt:lpstr>'EMV Glossaire'!contactlesspath</vt:lpstr>
      <vt:lpstr>'EMV Glossaire'!contactlesssymbol</vt:lpstr>
      <vt:lpstr>'EMV Glossaire'!EMV</vt:lpstr>
      <vt:lpstr>'EMV Glossaire'!EMVCo</vt:lpstr>
      <vt:lpstr>'EMV Glossaire'!EMVmode</vt:lpstr>
      <vt:lpstr>'EMV Glossaire'!entrypoint</vt:lpstr>
      <vt:lpstr>'EMV Glossaire'!ExpressPay</vt:lpstr>
      <vt:lpstr>'EMV Glossaire'!fDDA</vt:lpstr>
      <vt:lpstr>'EMV Glossaire'!HAL</vt:lpstr>
      <vt:lpstr>'EMV Glossaire'!IFD</vt:lpstr>
      <vt:lpstr>'EMV Glossaire'!Kernel</vt:lpstr>
      <vt:lpstr>'EMV Glossaire'!kernelID</vt:lpstr>
      <vt:lpstr>'EMV Glossaire'!landingzone</vt:lpstr>
      <vt:lpstr>'EMV Glossaire'!mastercardcontactless</vt:lpstr>
      <vt:lpstr>'EMV Glossaire'!MSDmode</vt:lpstr>
      <vt:lpstr>PF!OLE_LINK21</vt:lpstr>
      <vt:lpstr>'EMV Glossaire'!PPSE</vt:lpstr>
      <vt:lpstr>'EMV Glossaire'!qVSDC</vt:lpstr>
      <vt:lpstr>'EMV Glossaire'!readercombination</vt:lpstr>
      <vt:lpstr>'EMV Glossaire'!RFfield</vt:lpstr>
      <vt:lpstr>'EMV Glossaire'!Track1data</vt:lpstr>
      <vt:lpstr>'EMV Glossaire'!TTQ</vt:lpstr>
      <vt:lpstr>'EMV Glossaire'!VCPS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GabrielJ Jureidini</dc:creator>
  <cp:lastModifiedBy>user</cp:lastModifiedBy>
  <cp:lastPrinted>2023-07-18T05:10:59Z</cp:lastPrinted>
  <dcterms:created xsi:type="dcterms:W3CDTF">2016-07-05T16:06:07Z</dcterms:created>
  <dcterms:modified xsi:type="dcterms:W3CDTF">2023-07-24T17:04:06Z</dcterms:modified>
</cp:coreProperties>
</file>